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ustomProperty7.bin" ContentType="application/vnd.openxmlformats-officedocument.spreadsheetml.customProperty"/>
  <Override PartName="/xl/customProperty8.bin" ContentType="application/vnd.openxmlformats-officedocument.spreadsheetml.customProperty"/>
  <Override PartName="/xl/customProperty9.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codeName="ThisWorkbook"/>
  <mc:AlternateContent xmlns:mc="http://schemas.openxmlformats.org/markup-compatibility/2006">
    <mc:Choice Requires="x15">
      <x15ac:absPath xmlns:x15ac="http://schemas.microsoft.com/office/spreadsheetml/2010/11/ac" url="https://konicaminoltaglobal-my.sharepoint.com/personal/55917rqc_konicaminolta_com/Documents/Monthly Closing/FY22/Mar22/"/>
    </mc:Choice>
  </mc:AlternateContent>
  <xr:revisionPtr revIDLastSave="0" documentId="8_{3603B0B2-57C6-4420-A0E6-0CEAD0146DE1}" xr6:coauthVersionLast="47" xr6:coauthVersionMax="47" xr10:uidLastSave="{00000000-0000-0000-0000-000000000000}"/>
  <bookViews>
    <workbookView xWindow="-120" yWindow="-120" windowWidth="20730" windowHeight="11160" tabRatio="909" activeTab="1" xr2:uid="{AD6C6261-8DE3-4AFE-ACE0-34D5D4A635F5}"/>
  </bookViews>
  <sheets>
    <sheet name="Due date" sheetId="23" r:id="rId1"/>
    <sheet name="PL,HC,INV" sheetId="2" r:id="rId2"/>
    <sheet name="Purchase" sheetId="12" r:id="rId3"/>
    <sheet name="Definition" sheetId="6" r:id="rId4"/>
    <sheet name="Confirmation Sheet(optional)" sheetId="11" r:id="rId5"/>
    <sheet name="OP" sheetId="19" r:id="rId6"/>
    <sheet name="Previous" sheetId="18" r:id="rId7"/>
    <sheet name="DataSending" sheetId="1" state="hidden" r:id="rId8"/>
    <sheet name="Work1" sheetId="8" state="hidden" r:id="rId9"/>
  </sheets>
  <externalReferences>
    <externalReference r:id="rId10"/>
    <externalReference r:id="rId11"/>
  </externalReferences>
  <definedNames>
    <definedName name="_1__123Graph_ACHART_2" localSheetId="0" hidden="1">[1]BV!#REF!</definedName>
    <definedName name="_1__123Graph_ACHART_2" localSheetId="5" hidden="1">[2]BV!#REF!</definedName>
    <definedName name="_1__123Graph_ACHART_2" localSheetId="6" hidden="1">[2]BV!#REF!</definedName>
    <definedName name="_1__123Graph_ACHART_2" hidden="1">[2]BV!#REF!</definedName>
    <definedName name="_16__123Graph_BCHART_2" localSheetId="0" hidden="1">[1]BV!#REF!</definedName>
    <definedName name="_16__123Graph_BCHART_2" localSheetId="5" hidden="1">[2]BV!#REF!</definedName>
    <definedName name="_16__123Graph_BCHART_2" localSheetId="6" hidden="1">[2]BV!#REF!</definedName>
    <definedName name="_16__123Graph_BCHART_2" hidden="1">[2]BV!#REF!</definedName>
    <definedName name="_2__123Graph_BCHART_2" localSheetId="0" hidden="1">[1]BV!#REF!</definedName>
    <definedName name="_2__123Graph_BCHART_2" hidden="1">[2]BV!#REF!</definedName>
    <definedName name="_24__123Graph_CCHART_2" localSheetId="0" hidden="1">[1]BV!#REF!</definedName>
    <definedName name="_24__123Graph_CCHART_2" hidden="1">[2]BV!#REF!</definedName>
    <definedName name="_3__123Graph_CCHART_2" localSheetId="0" hidden="1">[1]BV!#REF!</definedName>
    <definedName name="_3__123Graph_CCHART_2" hidden="1">[2]BV!#REF!</definedName>
    <definedName name="_32__123Graph_LBL_ACHART_2" localSheetId="0" hidden="1">[1]BV!#REF!</definedName>
    <definedName name="_32__123Graph_LBL_ACHART_2" hidden="1">[2]BV!#REF!</definedName>
    <definedName name="_4__123Graph_LBL_ACHART_2" localSheetId="0" hidden="1">[1]BV!#REF!</definedName>
    <definedName name="_4__123Graph_LBL_ACHART_2" hidden="1">[2]BV!#REF!</definedName>
    <definedName name="_40__123Graph_LBL_BCHART_2" localSheetId="0" hidden="1">[1]BV!#REF!</definedName>
    <definedName name="_40__123Graph_LBL_BCHART_2" hidden="1">[2]BV!#REF!</definedName>
    <definedName name="_48__123Graph_LBL_CCHART_2" localSheetId="0" hidden="1">[1]BV!#REF!</definedName>
    <definedName name="_48__123Graph_LBL_CCHART_2" hidden="1">[2]BV!#REF!</definedName>
    <definedName name="_5__123Graph_LBL_BCHART_2" localSheetId="0" hidden="1">[1]BV!#REF!</definedName>
    <definedName name="_5__123Graph_LBL_BCHART_2" hidden="1">[2]BV!#REF!</definedName>
    <definedName name="_6__123Graph_LBL_CCHART_2" localSheetId="0" hidden="1">[1]BV!#REF!</definedName>
    <definedName name="_6__123Graph_LBL_CCHART_2" hidden="1">[2]BV!#REF!</definedName>
    <definedName name="_8__123Graph_ACHART_2" localSheetId="0" hidden="1">[1]BV!#REF!</definedName>
    <definedName name="_8__123Graph_ACHART_2" hidden="1">[2]BV!#REF!</definedName>
    <definedName name="_Fill" localSheetId="0" hidden="1">#REF!</definedName>
    <definedName name="_Fill" localSheetId="6" hidden="1">#REF!</definedName>
    <definedName name="_Fill" hidden="1">#REF!</definedName>
    <definedName name="_xlnm._FilterDatabase" localSheetId="7" hidden="1">DataSending!$A$6:$P$603</definedName>
    <definedName name="_xlnm._FilterDatabase" localSheetId="5" hidden="1">OP!$Q$10:$T$33</definedName>
    <definedName name="_xlnm._FilterDatabase" localSheetId="1" hidden="1">'PL,HC,INV'!$A$10:$AI$1111</definedName>
    <definedName name="_xlnm._FilterDatabase" localSheetId="6" hidden="1">Previous!$C$10:$Z$1114</definedName>
    <definedName name="_Key1" localSheetId="0" hidden="1">#REF!</definedName>
    <definedName name="_Key1" localSheetId="6" hidden="1">#REF!</definedName>
    <definedName name="_Key1" hidden="1">#REF!</definedName>
    <definedName name="_MatInverse_In" localSheetId="0" hidden="1">#REF!</definedName>
    <definedName name="_MatInverse_In" localSheetId="6" hidden="1">#REF!</definedName>
    <definedName name="_MatInverse_In" hidden="1">#REF!</definedName>
    <definedName name="_MatInverse_Out" localSheetId="6" hidden="1">#REF!</definedName>
    <definedName name="_MatInverse_Out" hidden="1">#REF!</definedName>
    <definedName name="_Order1" hidden="1">1</definedName>
    <definedName name="_Sort" localSheetId="6" hidden="1">#REF!</definedName>
    <definedName name="_Sort" hidden="1">#REF!</definedName>
    <definedName name="a" localSheetId="6" hidden="1">#REF!</definedName>
    <definedName name="a" hidden="1">#REF!</definedName>
    <definedName name="abcs" localSheetId="6" hidden="1">#REF!</definedName>
    <definedName name="abcs" hidden="1">#REF!</definedName>
    <definedName name="AS2DocOpenMode" hidden="1">"AS2DocumentEdit"</definedName>
    <definedName name="fill2" localSheetId="0" hidden="1">#REF!</definedName>
    <definedName name="fill2" localSheetId="6" hidden="1">#REF!</definedName>
    <definedName name="fill2" hidden="1">#REF!</definedName>
    <definedName name="ppp" localSheetId="0" hidden="1">#REF!</definedName>
    <definedName name="ppp" localSheetId="6" hidden="1">#REF!</definedName>
    <definedName name="ppp" hidden="1">#REF!</definedName>
    <definedName name="Pres" localSheetId="0" hidden="1">{"PR1","pr1",TRUE,"Sch PR-1"}</definedName>
    <definedName name="Pres" localSheetId="5" hidden="1">{"PR1","pr1",TRUE,"Sch PR-1"}</definedName>
    <definedName name="Pres" localSheetId="6" hidden="1">{"PR1","pr1",TRUE,"Sch PR-1"}</definedName>
    <definedName name="Pres" hidden="1">{"PR1","pr1",TRUE,"Sch PR-1"}</definedName>
    <definedName name="SAPBEXdnldView" hidden="1">"0PT0Y8NGKFQOPLJTD8FCV8OLJ"</definedName>
    <definedName name="SAPBEXrevision" hidden="1">4</definedName>
    <definedName name="SAPBEXsysID" hidden="1">"PBW"</definedName>
    <definedName name="SAPBEXwbID" hidden="1">"CU55R5ABAJTISWAHOLWCD1VI8"</definedName>
    <definedName name="test" localSheetId="0" hidden="1">#REF!</definedName>
    <definedName name="test" localSheetId="6" hidden="1">#REF!</definedName>
    <definedName name="test" hidden="1">#REF!</definedName>
    <definedName name="wrn.Aging._.and._.Trend._.Analysis." localSheetId="0" hidden="1">{#N/A,#N/A,FALSE,"Aging Summary";#N/A,#N/A,FALSE,"Ratio Analysis";#N/A,#N/A,FALSE,"Test 120 Day Accts";#N/A,#N/A,FALSE,"Tickmarks"}</definedName>
    <definedName name="wrn.Aging._.and._.Trend._.Analysis." localSheetId="5" hidden="1">{#N/A,#N/A,FALSE,"Aging Summary";#N/A,#N/A,FALSE,"Ratio Analysis";#N/A,#N/A,FALSE,"Test 120 Day Accts";#N/A,#N/A,FALSE,"Tickmarks"}</definedName>
    <definedName name="wrn.Aging._.and._.Trend._.Analysis." localSheetId="6" hidden="1">{#N/A,#N/A,FALSE,"Aging Summary";#N/A,#N/A,FALSE,"Ratio Analysis";#N/A,#N/A,FALSE,"Test 120 Day Accts";#N/A,#N/A,FALSE,"Tickmarks"}</definedName>
    <definedName name="wrn.Aging._.and._.Trend._.Analysis." hidden="1">{#N/A,#N/A,FALSE,"Aging Summary";#N/A,#N/A,FALSE,"Ratio Analysis";#N/A,#N/A,FALSE,"Test 120 Day Accts";#N/A,#N/A,FALSE,"Tickmarks"}</definedName>
    <definedName name="wrn.Report_PR_1." localSheetId="0" hidden="1">{"PR1","pr1",TRUE,"Sch PR-1"}</definedName>
    <definedName name="wrn.Report_PR_1." localSheetId="5" hidden="1">{"PR1","pr1",TRUE,"Sch PR-1"}</definedName>
    <definedName name="wrn.Report_PR_1." localSheetId="6" hidden="1">{"PR1","pr1",TRUE,"Sch PR-1"}</definedName>
    <definedName name="wrn.Report_PR_1." hidden="1">{"PR1","pr1",TRUE,"Sch PR-1"}</definedName>
    <definedName name="xxx" localSheetId="0" hidden="1">#REF!</definedName>
    <definedName name="xxx" localSheetId="6" hidden="1">#REF!</definedName>
    <definedName name="xxx" hidden="1">#REF!</definedName>
    <definedName name="yyy" localSheetId="0" hidden="1">#REF!</definedName>
    <definedName name="yyy" localSheetId="6" hidden="1">#REF!</definedName>
    <definedName name="yyy" hidden="1">#REF!</definedName>
    <definedName name="Z_09D898E7_ECDC_41A2_AC15_436A8CA85D98_.wvu.FilterData" localSheetId="5" hidden="1">OP!$A$7:$X$1017</definedName>
    <definedName name="Z_2B18A403_65A3_4827_8427_25DCBBA620C4_.wvu.FilterData" localSheetId="5" hidden="1">OP!$A$7:$X$1017</definedName>
    <definedName name="Z_938C2653_9262_48FB_A429_4A3D9ED4EC09_.wvu.FilterData" localSheetId="5" hidden="1">OP!$A$7:$X$1017</definedName>
    <definedName name="Z_AF95A143_7A8A_40FC_9476_45BF57FBDA26_.wvu.FilterData" localSheetId="5" hidden="1">OP!$A$7:$X$1017</definedName>
    <definedName name="Z_DD0FD0D1_687C_4D6E_BABE_F20416860B33_.wvu.FilterData" localSheetId="5" hidden="1">OP!$A$7:$X$1017</definedName>
    <definedName name="Z_E95933A5_E2FD_4153_86CC_C0BB5485EAF2_.wvu.FilterData" localSheetId="5" hidden="1">OP!$A$7:$X$1017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B51" i="2" l="1"/>
  <c r="AC112" i="2" l="1"/>
  <c r="AC111" i="2"/>
  <c r="AI181" i="2"/>
  <c r="AB47" i="2"/>
  <c r="AB173" i="2" l="1"/>
  <c r="AB28" i="2" l="1"/>
  <c r="AB111" i="2"/>
  <c r="AB980" i="2" l="1"/>
  <c r="AB525" i="2" l="1"/>
  <c r="AB446" i="2"/>
  <c r="AB713" i="2"/>
  <c r="Q10" i="12" l="1"/>
  <c r="AA118" i="2"/>
  <c r="Z23" i="2"/>
  <c r="AA107" i="2" l="1"/>
  <c r="Z14" i="2"/>
  <c r="AA43" i="2" l="1"/>
  <c r="AA42" i="2"/>
  <c r="AA525" i="2" l="1"/>
  <c r="AA446" i="2"/>
  <c r="U79" i="11" l="1"/>
  <c r="U64" i="11"/>
  <c r="Y31" i="2"/>
  <c r="Z525" i="2"/>
  <c r="Z446" i="2"/>
  <c r="Z980" i="2"/>
  <c r="Y494" i="2"/>
  <c r="Y525" i="2"/>
  <c r="Y980" i="2" l="1"/>
  <c r="Y47" i="2"/>
  <c r="Y446" i="2" l="1"/>
  <c r="X31" i="2" l="1"/>
  <c r="X446" i="2"/>
  <c r="X746" i="2"/>
  <c r="X525" i="2" l="1"/>
  <c r="X713" i="2"/>
  <c r="X980" i="2" l="1"/>
  <c r="W32" i="2" l="1"/>
  <c r="W31" i="2"/>
  <c r="W525" i="2" l="1"/>
  <c r="W446" i="2"/>
  <c r="V446" i="2" l="1"/>
  <c r="V525" i="2"/>
  <c r="V980" i="2" l="1"/>
  <c r="V28" i="2" l="1"/>
  <c r="V29" i="2"/>
  <c r="V49" i="2" l="1"/>
  <c r="U446" i="2"/>
  <c r="U525" i="2" l="1"/>
  <c r="U980" i="2" l="1"/>
  <c r="T609" i="2" l="1"/>
  <c r="T446" i="2"/>
  <c r="T525" i="2"/>
  <c r="T713" i="2"/>
  <c r="T980" i="2" l="1"/>
  <c r="X101" i="11"/>
  <c r="X100" i="11"/>
  <c r="X99" i="11"/>
  <c r="T43" i="2"/>
  <c r="S49" i="2" l="1"/>
  <c r="S47" i="2"/>
  <c r="S980" i="2" l="1"/>
  <c r="S525" i="2" l="1"/>
  <c r="S446" i="2" l="1"/>
  <c r="R746" i="2" l="1"/>
  <c r="R609" i="2"/>
  <c r="R525" i="2"/>
  <c r="R446" i="2"/>
  <c r="R980" i="2"/>
  <c r="Q470" i="2" l="1"/>
  <c r="Q464" i="2"/>
  <c r="Q980" i="2" l="1"/>
  <c r="AB90" i="2" l="1"/>
  <c r="AA90" i="2"/>
  <c r="Z90" i="2"/>
  <c r="Y90" i="2"/>
  <c r="X90" i="2"/>
  <c r="W90" i="2"/>
  <c r="V90" i="2"/>
  <c r="U90" i="2"/>
  <c r="T90" i="2"/>
  <c r="S90" i="2"/>
  <c r="R90" i="2"/>
  <c r="Q621" i="2" l="1"/>
  <c r="Q609" i="2"/>
  <c r="Q525" i="2"/>
  <c r="Q446" i="2"/>
  <c r="Q90" i="2" s="1"/>
  <c r="P10" i="18" l="1"/>
  <c r="Q10" i="19"/>
  <c r="AH1097" i="18" l="1"/>
  <c r="AG1097" i="18"/>
  <c r="AF1097" i="18"/>
  <c r="AE1097" i="18"/>
  <c r="AD1097" i="18"/>
  <c r="AC1097" i="18"/>
  <c r="AB1097" i="18"/>
  <c r="AH1064" i="18"/>
  <c r="AG1064" i="18"/>
  <c r="AF1064" i="18"/>
  <c r="AE1064" i="18"/>
  <c r="AD1064" i="18"/>
  <c r="AC1064" i="18"/>
  <c r="AB1064" i="18"/>
  <c r="AE1060" i="18"/>
  <c r="AD1060" i="18"/>
  <c r="AC1060" i="18"/>
  <c r="AB1060" i="18"/>
  <c r="AE1059" i="18"/>
  <c r="AD1059" i="18"/>
  <c r="AC1059" i="18"/>
  <c r="AB1059" i="18"/>
  <c r="AE1058" i="18"/>
  <c r="AD1058" i="18"/>
  <c r="AC1058" i="18"/>
  <c r="AB1058" i="18"/>
  <c r="AE1057" i="18"/>
  <c r="AD1057" i="18"/>
  <c r="AC1057" i="18"/>
  <c r="AB1057" i="18"/>
  <c r="AE1056" i="18"/>
  <c r="AD1056" i="18"/>
  <c r="AC1056" i="18"/>
  <c r="AB1056" i="18"/>
  <c r="AE1055" i="18"/>
  <c r="AD1055" i="18"/>
  <c r="AC1055" i="18"/>
  <c r="AB1055" i="18"/>
  <c r="AE1054" i="18"/>
  <c r="AD1054" i="18"/>
  <c r="AC1054" i="18"/>
  <c r="AB1054" i="18"/>
  <c r="AE1053" i="18"/>
  <c r="AD1053" i="18"/>
  <c r="AC1053" i="18"/>
  <c r="AB1053" i="18"/>
  <c r="AF1053" i="18" s="1"/>
  <c r="AE1052" i="18"/>
  <c r="AD1052" i="18"/>
  <c r="AC1052" i="18"/>
  <c r="AB1052" i="18"/>
  <c r="AF1052" i="18" s="1"/>
  <c r="AE1051" i="18"/>
  <c r="AD1051" i="18"/>
  <c r="AC1051" i="18"/>
  <c r="AB1051" i="18"/>
  <c r="AF1051" i="18" s="1"/>
  <c r="AE1050" i="18"/>
  <c r="AD1050" i="18"/>
  <c r="AC1050" i="18"/>
  <c r="AB1050" i="18"/>
  <c r="AE1049" i="18"/>
  <c r="AD1049" i="18"/>
  <c r="AC1049" i="18"/>
  <c r="AB1049" i="18"/>
  <c r="AE1048" i="18"/>
  <c r="AD1048" i="18"/>
  <c r="AC1048" i="18"/>
  <c r="AB1048" i="18"/>
  <c r="AE1047" i="18"/>
  <c r="AD1047" i="18"/>
  <c r="AC1047" i="18"/>
  <c r="AB1047" i="18"/>
  <c r="AE1046" i="18"/>
  <c r="AD1046" i="18"/>
  <c r="AC1046" i="18"/>
  <c r="AB1046" i="18"/>
  <c r="AF1046" i="18" s="1"/>
  <c r="AE1045" i="18"/>
  <c r="AD1045" i="18"/>
  <c r="AC1045" i="18"/>
  <c r="AB1045" i="18"/>
  <c r="AF1045" i="18" s="1"/>
  <c r="AE1044" i="18"/>
  <c r="AD1044" i="18"/>
  <c r="AC1044" i="18"/>
  <c r="AB1044" i="18"/>
  <c r="AF1044" i="18" s="1"/>
  <c r="AE1043" i="18"/>
  <c r="AD1043" i="18"/>
  <c r="AC1043" i="18"/>
  <c r="AB1043" i="18"/>
  <c r="AF1043" i="18" s="1"/>
  <c r="AE1042" i="18"/>
  <c r="AD1042" i="18"/>
  <c r="AC1042" i="18"/>
  <c r="AB1042" i="18"/>
  <c r="AE1041" i="18"/>
  <c r="AD1041" i="18"/>
  <c r="AC1041" i="18"/>
  <c r="AB1041" i="18"/>
  <c r="AE1040" i="18"/>
  <c r="AD1040" i="18"/>
  <c r="AC1040" i="18"/>
  <c r="AB1040" i="18"/>
  <c r="AE1039" i="18"/>
  <c r="AD1039" i="18"/>
  <c r="AC1039" i="18"/>
  <c r="AB1039" i="18"/>
  <c r="AH1038" i="18"/>
  <c r="AG1038" i="18"/>
  <c r="AF1038" i="18"/>
  <c r="AE1038" i="18"/>
  <c r="AD1038" i="18"/>
  <c r="AC1038" i="18"/>
  <c r="AB1038" i="18"/>
  <c r="AE1035" i="18"/>
  <c r="AG1035" i="18" s="1"/>
  <c r="AH1035" i="18" s="1"/>
  <c r="AD1035" i="18"/>
  <c r="AC1035" i="18"/>
  <c r="AF1035" i="18" s="1"/>
  <c r="AB1035" i="18"/>
  <c r="AF1034" i="18"/>
  <c r="AE1034" i="18"/>
  <c r="AG1034" i="18" s="1"/>
  <c r="AH1034" i="18" s="1"/>
  <c r="AD1034" i="18"/>
  <c r="AC1034" i="18"/>
  <c r="AB1034" i="18"/>
  <c r="AA1033" i="18"/>
  <c r="AE1033" i="18" s="1"/>
  <c r="AG1033" i="18" s="1"/>
  <c r="AH1033" i="18" s="1"/>
  <c r="Z1033" i="18"/>
  <c r="Y1033" i="18"/>
  <c r="X1033" i="18"/>
  <c r="AD1033" i="18" s="1"/>
  <c r="W1033" i="18"/>
  <c r="V1033" i="18"/>
  <c r="U1033" i="18"/>
  <c r="AC1033" i="18" s="1"/>
  <c r="AF1033" i="18" s="1"/>
  <c r="T1033" i="18"/>
  <c r="S1033" i="18"/>
  <c r="R1033" i="18"/>
  <c r="AB1033" i="18" s="1"/>
  <c r="Q1033" i="18"/>
  <c r="P1033" i="18"/>
  <c r="AE1030" i="18"/>
  <c r="AG1030" i="18" s="1"/>
  <c r="AH1030" i="18" s="1"/>
  <c r="AD1030" i="18"/>
  <c r="AC1030" i="18"/>
  <c r="AF1030" i="18" s="1"/>
  <c r="AB1030" i="18"/>
  <c r="AE1029" i="18"/>
  <c r="AG1029" i="18" s="1"/>
  <c r="AH1029" i="18" s="1"/>
  <c r="AD1029" i="18"/>
  <c r="AC1029" i="18"/>
  <c r="AF1029" i="18" s="1"/>
  <c r="AB1029" i="18"/>
  <c r="AA1028" i="18"/>
  <c r="AE1028" i="18" s="1"/>
  <c r="AG1028" i="18" s="1"/>
  <c r="AH1028" i="18" s="1"/>
  <c r="Z1028" i="18"/>
  <c r="Y1028" i="18"/>
  <c r="X1028" i="18"/>
  <c r="AD1028" i="18" s="1"/>
  <c r="W1028" i="18"/>
  <c r="V1028" i="18"/>
  <c r="U1028" i="18"/>
  <c r="AC1028" i="18" s="1"/>
  <c r="AF1028" i="18" s="1"/>
  <c r="T1028" i="18"/>
  <c r="S1028" i="18"/>
  <c r="R1028" i="18"/>
  <c r="AB1028" i="18" s="1"/>
  <c r="Q1028" i="18"/>
  <c r="P1028" i="18"/>
  <c r="AE1023" i="18"/>
  <c r="AG1023" i="18" s="1"/>
  <c r="AD1023" i="18"/>
  <c r="AC1023" i="18"/>
  <c r="AB1023" i="18"/>
  <c r="AE1019" i="18"/>
  <c r="AG1019" i="18" s="1"/>
  <c r="AH1019" i="18" s="1"/>
  <c r="AD1019" i="18"/>
  <c r="AC1019" i="18"/>
  <c r="AF1019" i="18" s="1"/>
  <c r="AB1019" i="18"/>
  <c r="AA1018" i="18"/>
  <c r="Z1018" i="18"/>
  <c r="Y1018" i="18"/>
  <c r="X1018" i="18"/>
  <c r="W1018" i="18"/>
  <c r="V1018" i="18"/>
  <c r="U1018" i="18"/>
  <c r="T1018" i="18"/>
  <c r="S1018" i="18"/>
  <c r="R1018" i="18"/>
  <c r="Q1018" i="18"/>
  <c r="P1018" i="18"/>
  <c r="AE1017" i="18"/>
  <c r="AD1017" i="18"/>
  <c r="AC1017" i="18"/>
  <c r="AB1017" i="18"/>
  <c r="AE1015" i="18"/>
  <c r="AD1015" i="18"/>
  <c r="AC1015" i="18"/>
  <c r="AB1015" i="18"/>
  <c r="AE1011" i="18"/>
  <c r="AD1011" i="18"/>
  <c r="AC1011" i="18"/>
  <c r="AB1011" i="18"/>
  <c r="AE1008" i="18"/>
  <c r="AG1008" i="18" s="1"/>
  <c r="AD1008" i="18"/>
  <c r="AC1008" i="18"/>
  <c r="AB1008" i="18"/>
  <c r="AF1008" i="18" s="1"/>
  <c r="AE1007" i="18"/>
  <c r="AG1007" i="18" s="1"/>
  <c r="AD1007" i="18"/>
  <c r="AC1007" i="18"/>
  <c r="AB1007" i="18"/>
  <c r="AF1007" i="18" s="1"/>
  <c r="AA1006" i="18"/>
  <c r="Z1006" i="18"/>
  <c r="Y1006" i="18"/>
  <c r="X1006" i="18"/>
  <c r="W1006" i="18"/>
  <c r="V1006" i="18"/>
  <c r="U1006" i="18"/>
  <c r="T1006" i="18"/>
  <c r="S1006" i="18"/>
  <c r="R1006" i="18"/>
  <c r="Q1006" i="18"/>
  <c r="P1006" i="18"/>
  <c r="AE1005" i="18"/>
  <c r="AG1005" i="18" s="1"/>
  <c r="AD1005" i="18"/>
  <c r="AC1005" i="18"/>
  <c r="AB1005" i="18"/>
  <c r="AE1001" i="18"/>
  <c r="AG1001" i="18" s="1"/>
  <c r="AH1001" i="18" s="1"/>
  <c r="AC1001" i="18"/>
  <c r="AF1001" i="18" s="1"/>
  <c r="T999" i="18"/>
  <c r="AB1001" i="18"/>
  <c r="P999" i="18"/>
  <c r="AE1000" i="18"/>
  <c r="Z980" i="18"/>
  <c r="AD1000" i="18"/>
  <c r="AC1000" i="18"/>
  <c r="AA999" i="18"/>
  <c r="Z999" i="18"/>
  <c r="Y999" i="18"/>
  <c r="W999" i="18"/>
  <c r="U999" i="18"/>
  <c r="S999" i="18"/>
  <c r="Q999" i="18"/>
  <c r="AD998" i="18"/>
  <c r="AC998" i="18"/>
  <c r="AF998" i="18" s="1"/>
  <c r="AB998" i="18"/>
  <c r="AB997" i="18"/>
  <c r="AC997" i="18"/>
  <c r="Z996" i="18"/>
  <c r="Y996" i="18"/>
  <c r="V996" i="18"/>
  <c r="U996" i="18"/>
  <c r="R996" i="18"/>
  <c r="Q996" i="18"/>
  <c r="AE995" i="18"/>
  <c r="AG995" i="18" s="1"/>
  <c r="AH995" i="18" s="1"/>
  <c r="AD995" i="18"/>
  <c r="W993" i="18"/>
  <c r="AC995" i="18"/>
  <c r="AF995" i="18" s="1"/>
  <c r="S993" i="18"/>
  <c r="AB995" i="18"/>
  <c r="AB994" i="18"/>
  <c r="AE994" i="18"/>
  <c r="AC994" i="18"/>
  <c r="T993" i="18"/>
  <c r="P993" i="18"/>
  <c r="Z993" i="18"/>
  <c r="Y993" i="18"/>
  <c r="V993" i="18"/>
  <c r="U993" i="18"/>
  <c r="R993" i="18"/>
  <c r="Q993" i="18"/>
  <c r="AE992" i="18"/>
  <c r="AG992" i="18" s="1"/>
  <c r="AH992" i="18" s="1"/>
  <c r="AD992" i="18"/>
  <c r="AC992" i="18"/>
  <c r="AF992" i="18" s="1"/>
  <c r="AB992" i="18"/>
  <c r="AB991" i="18"/>
  <c r="AB981" i="18" s="1"/>
  <c r="AA981" i="18"/>
  <c r="AC991" i="18"/>
  <c r="T981" i="18"/>
  <c r="AE990" i="18"/>
  <c r="AD990" i="18"/>
  <c r="AB990" i="18"/>
  <c r="Q989" i="18"/>
  <c r="Z989" i="18"/>
  <c r="Y989" i="18"/>
  <c r="V989" i="18"/>
  <c r="T989" i="18"/>
  <c r="R989" i="18"/>
  <c r="AB988" i="18"/>
  <c r="AE988" i="18"/>
  <c r="AG988" i="18" s="1"/>
  <c r="AH988" i="18" s="1"/>
  <c r="AC988" i="18"/>
  <c r="AF988" i="18" s="1"/>
  <c r="P986" i="18"/>
  <c r="AD987" i="18"/>
  <c r="W986" i="18"/>
  <c r="S986" i="18"/>
  <c r="AB987" i="18"/>
  <c r="AB986" i="18" s="1"/>
  <c r="Q986" i="18"/>
  <c r="Z986" i="18"/>
  <c r="Y986" i="18"/>
  <c r="V986" i="18"/>
  <c r="T986" i="18"/>
  <c r="R986" i="18"/>
  <c r="AB985" i="18"/>
  <c r="AE985" i="18"/>
  <c r="AC985" i="18"/>
  <c r="T982" i="18"/>
  <c r="P982" i="18"/>
  <c r="AD984" i="18"/>
  <c r="AB984" i="18"/>
  <c r="P983" i="18"/>
  <c r="Z983" i="18"/>
  <c r="Y983" i="18"/>
  <c r="V983" i="18"/>
  <c r="T983" i="18"/>
  <c r="R983" i="18"/>
  <c r="Z982" i="18"/>
  <c r="Y982" i="18"/>
  <c r="V982" i="18"/>
  <c r="U982" i="18"/>
  <c r="R982" i="18"/>
  <c r="Q982" i="18"/>
  <c r="Z981" i="18"/>
  <c r="Y981" i="18"/>
  <c r="V981" i="18"/>
  <c r="U981" i="18"/>
  <c r="R981" i="18"/>
  <c r="Q981" i="18"/>
  <c r="Y980" i="18"/>
  <c r="AH978" i="18"/>
  <c r="AG978" i="18"/>
  <c r="AF978" i="18"/>
  <c r="AE978" i="18"/>
  <c r="AD978" i="18"/>
  <c r="AC978" i="18"/>
  <c r="AB978" i="18"/>
  <c r="AE974" i="18"/>
  <c r="AG974" i="18" s="1"/>
  <c r="AH974" i="18" s="1"/>
  <c r="AD974" i="18"/>
  <c r="AC974" i="18"/>
  <c r="AF974" i="18" s="1"/>
  <c r="AB974" i="18"/>
  <c r="AE973" i="18"/>
  <c r="AG973" i="18" s="1"/>
  <c r="AH973" i="18" s="1"/>
  <c r="AD973" i="18"/>
  <c r="AC973" i="18"/>
  <c r="AF973" i="18" s="1"/>
  <c r="AB973" i="18"/>
  <c r="AE972" i="18"/>
  <c r="AG972" i="18" s="1"/>
  <c r="AH972" i="18" s="1"/>
  <c r="AD972" i="18"/>
  <c r="AC972" i="18"/>
  <c r="AF972" i="18" s="1"/>
  <c r="AB972" i="18"/>
  <c r="AD971" i="18"/>
  <c r="W970" i="18"/>
  <c r="AC971" i="18"/>
  <c r="S970" i="18"/>
  <c r="AB971" i="18"/>
  <c r="Z970" i="18"/>
  <c r="Y970" i="18"/>
  <c r="X970" i="18"/>
  <c r="V970" i="18"/>
  <c r="T970" i="18"/>
  <c r="R970" i="18"/>
  <c r="Q970" i="18"/>
  <c r="P970" i="18"/>
  <c r="AE969" i="18"/>
  <c r="AG969" i="18" s="1"/>
  <c r="AH969" i="18" s="1"/>
  <c r="AD969" i="18"/>
  <c r="AC969" i="18"/>
  <c r="AF969" i="18" s="1"/>
  <c r="AB969" i="18"/>
  <c r="AE968" i="18"/>
  <c r="AG968" i="18" s="1"/>
  <c r="AH968" i="18" s="1"/>
  <c r="AD968" i="18"/>
  <c r="AC968" i="18"/>
  <c r="AF968" i="18" s="1"/>
  <c r="AB968" i="18"/>
  <c r="AE967" i="18"/>
  <c r="AG967" i="18" s="1"/>
  <c r="AH967" i="18" s="1"/>
  <c r="AD967" i="18"/>
  <c r="AC967" i="18"/>
  <c r="AF967" i="18" s="1"/>
  <c r="AB967" i="18"/>
  <c r="AE966" i="18"/>
  <c r="AG966" i="18" s="1"/>
  <c r="AH966" i="18" s="1"/>
  <c r="AD966" i="18"/>
  <c r="AC966" i="18"/>
  <c r="AF966" i="18" s="1"/>
  <c r="AB966" i="18"/>
  <c r="AD965" i="18"/>
  <c r="AD964" i="18" s="1"/>
  <c r="W964" i="18"/>
  <c r="AC965" i="18"/>
  <c r="S964" i="18"/>
  <c r="AB965" i="18"/>
  <c r="Z964" i="18"/>
  <c r="Y964" i="18"/>
  <c r="X964" i="18"/>
  <c r="V964" i="18"/>
  <c r="T964" i="18"/>
  <c r="R964" i="18"/>
  <c r="Q964" i="18"/>
  <c r="P964" i="18"/>
  <c r="AD963" i="18"/>
  <c r="W959" i="18"/>
  <c r="AC963" i="18"/>
  <c r="AF963" i="18" s="1"/>
  <c r="S959" i="18"/>
  <c r="AB963" i="18"/>
  <c r="AE962" i="18"/>
  <c r="AG962" i="18" s="1"/>
  <c r="AH962" i="18" s="1"/>
  <c r="AD962" i="18"/>
  <c r="AC962" i="18"/>
  <c r="AF962" i="18" s="1"/>
  <c r="AB962" i="18"/>
  <c r="AE961" i="18"/>
  <c r="AG961" i="18" s="1"/>
  <c r="AH961" i="18" s="1"/>
  <c r="Z959" i="18"/>
  <c r="AD961" i="18"/>
  <c r="AB960" i="18"/>
  <c r="AE960" i="18"/>
  <c r="AG960" i="18" s="1"/>
  <c r="AC960" i="18"/>
  <c r="AF960" i="18" s="1"/>
  <c r="P959" i="18"/>
  <c r="V959" i="18"/>
  <c r="AE958" i="18"/>
  <c r="AG958" i="18" s="1"/>
  <c r="AH958" i="18" s="1"/>
  <c r="AD958" i="18"/>
  <c r="AC958" i="18"/>
  <c r="AF958" i="18" s="1"/>
  <c r="AB958" i="18"/>
  <c r="AB957" i="18"/>
  <c r="AE957" i="18"/>
  <c r="AG957" i="18" s="1"/>
  <c r="AH957" i="18" s="1"/>
  <c r="AD957" i="18"/>
  <c r="AC957" i="18"/>
  <c r="AF957" i="18" s="1"/>
  <c r="AE956" i="18"/>
  <c r="AG956" i="18" s="1"/>
  <c r="AH956" i="18" s="1"/>
  <c r="Z953" i="18"/>
  <c r="AD956" i="18"/>
  <c r="AC956" i="18"/>
  <c r="AF956" i="18" s="1"/>
  <c r="AD955" i="18"/>
  <c r="W953" i="18"/>
  <c r="U953" i="18"/>
  <c r="S953" i="18"/>
  <c r="AB955" i="18"/>
  <c r="Q953" i="18"/>
  <c r="AB954" i="18"/>
  <c r="AE954" i="18"/>
  <c r="AC954" i="18"/>
  <c r="AF954" i="18" s="1"/>
  <c r="T953" i="18"/>
  <c r="P953" i="18"/>
  <c r="V953" i="18"/>
  <c r="AE952" i="18"/>
  <c r="AG952" i="18" s="1"/>
  <c r="AH952" i="18" s="1"/>
  <c r="AD952" i="18"/>
  <c r="W948" i="18"/>
  <c r="AC952" i="18"/>
  <c r="AF952" i="18" s="1"/>
  <c r="AB952" i="18"/>
  <c r="AB951" i="18"/>
  <c r="AE951" i="18"/>
  <c r="AG951" i="18" s="1"/>
  <c r="AH951" i="18" s="1"/>
  <c r="AC951" i="18"/>
  <c r="AF951" i="18" s="1"/>
  <c r="P948" i="18"/>
  <c r="AE950" i="18"/>
  <c r="AG950" i="18" s="1"/>
  <c r="AH950" i="18" s="1"/>
  <c r="Z948" i="18"/>
  <c r="AD950" i="18"/>
  <c r="V948" i="18"/>
  <c r="AC950" i="18"/>
  <c r="AF950" i="18" s="1"/>
  <c r="Y948" i="18"/>
  <c r="AD949" i="18"/>
  <c r="U948" i="18"/>
  <c r="AB949" i="18"/>
  <c r="Q948" i="18"/>
  <c r="AB944" i="18"/>
  <c r="AE944" i="18"/>
  <c r="AG944" i="18" s="1"/>
  <c r="AH944" i="18" s="1"/>
  <c r="AD944" i="18"/>
  <c r="AC944" i="18"/>
  <c r="AF944" i="18" s="1"/>
  <c r="AE943" i="18"/>
  <c r="AG943" i="18" s="1"/>
  <c r="AH943" i="18" s="1"/>
  <c r="AD943" i="18"/>
  <c r="AC943" i="18"/>
  <c r="AF943" i="18" s="1"/>
  <c r="AB943" i="18"/>
  <c r="AD942" i="18"/>
  <c r="W940" i="18"/>
  <c r="S940" i="18"/>
  <c r="AB942" i="18"/>
  <c r="AB941" i="18"/>
  <c r="AE941" i="18"/>
  <c r="AC941" i="18"/>
  <c r="T940" i="18"/>
  <c r="P940" i="18"/>
  <c r="Y940" i="18"/>
  <c r="U940" i="18"/>
  <c r="Q940" i="18"/>
  <c r="AE939" i="18"/>
  <c r="AG939" i="18" s="1"/>
  <c r="AH939" i="18" s="1"/>
  <c r="AD939" i="18"/>
  <c r="AC939" i="18"/>
  <c r="AF939" i="18" s="1"/>
  <c r="AB939" i="18"/>
  <c r="AC938" i="18"/>
  <c r="AF938" i="18" s="1"/>
  <c r="S934" i="18"/>
  <c r="AB938" i="18"/>
  <c r="AE937" i="18"/>
  <c r="AG937" i="18" s="1"/>
  <c r="AH937" i="18" s="1"/>
  <c r="AD937" i="18"/>
  <c r="AB937" i="18"/>
  <c r="AE936" i="18"/>
  <c r="AG936" i="18" s="1"/>
  <c r="AH936" i="18" s="1"/>
  <c r="AD936" i="18"/>
  <c r="AC936" i="18"/>
  <c r="AB936" i="18"/>
  <c r="AB935" i="18"/>
  <c r="AE935" i="18"/>
  <c r="AG935" i="18" s="1"/>
  <c r="AD935" i="18"/>
  <c r="V934" i="18"/>
  <c r="AC935" i="18"/>
  <c r="AF935" i="18" s="1"/>
  <c r="W934" i="18"/>
  <c r="R934" i="18"/>
  <c r="AE933" i="18"/>
  <c r="AG933" i="18" s="1"/>
  <c r="AH933" i="18" s="1"/>
  <c r="Z929" i="18"/>
  <c r="AD933" i="18"/>
  <c r="V929" i="18"/>
  <c r="AC933" i="18"/>
  <c r="AF933" i="18" s="1"/>
  <c r="AD932" i="18"/>
  <c r="AC932" i="18"/>
  <c r="AF932" i="18" s="1"/>
  <c r="S929" i="18"/>
  <c r="AB932" i="18"/>
  <c r="AB931" i="18"/>
  <c r="AE931" i="18"/>
  <c r="AG931" i="18" s="1"/>
  <c r="AH931" i="18" s="1"/>
  <c r="AD931" i="18"/>
  <c r="AC931" i="18"/>
  <c r="AF931" i="18" s="1"/>
  <c r="AE930" i="18"/>
  <c r="AB930" i="18"/>
  <c r="W929" i="18"/>
  <c r="AB928" i="18"/>
  <c r="AE928" i="18"/>
  <c r="AG928" i="18" s="1"/>
  <c r="AH928" i="18" s="1"/>
  <c r="AD928" i="18"/>
  <c r="AC928" i="18"/>
  <c r="AF928" i="18" s="1"/>
  <c r="AE927" i="18"/>
  <c r="AG927" i="18" s="1"/>
  <c r="AH927" i="18" s="1"/>
  <c r="AD927" i="18"/>
  <c r="AC927" i="18"/>
  <c r="AF927" i="18" s="1"/>
  <c r="AB927" i="18"/>
  <c r="AE926" i="18"/>
  <c r="AG926" i="18" s="1"/>
  <c r="AH926" i="18" s="1"/>
  <c r="AD926" i="18"/>
  <c r="AB926" i="18"/>
  <c r="AB925" i="18"/>
  <c r="AE925" i="18"/>
  <c r="AG925" i="18" s="1"/>
  <c r="AH925" i="18" s="1"/>
  <c r="AD925" i="18"/>
  <c r="AC925" i="18"/>
  <c r="AF925" i="18" s="1"/>
  <c r="T774" i="18"/>
  <c r="AE924" i="18"/>
  <c r="AD924" i="18"/>
  <c r="W923" i="18"/>
  <c r="V923" i="18"/>
  <c r="AC924" i="18"/>
  <c r="AF924" i="18" s="1"/>
  <c r="AB924" i="18"/>
  <c r="Z923" i="18"/>
  <c r="AE922" i="18"/>
  <c r="AG922" i="18" s="1"/>
  <c r="AH922" i="18" s="1"/>
  <c r="AD922" i="18"/>
  <c r="AC922" i="18"/>
  <c r="AF922" i="18" s="1"/>
  <c r="AB922" i="18"/>
  <c r="AE921" i="18"/>
  <c r="AG921" i="18" s="1"/>
  <c r="AH921" i="18" s="1"/>
  <c r="AB921" i="18"/>
  <c r="AD921" i="18"/>
  <c r="AC921" i="18"/>
  <c r="AF921" i="18" s="1"/>
  <c r="AE920" i="18"/>
  <c r="AG920" i="18" s="1"/>
  <c r="AH920" i="18" s="1"/>
  <c r="Z918" i="18"/>
  <c r="AD920" i="18"/>
  <c r="V918" i="18"/>
  <c r="AC920" i="18"/>
  <c r="AF920" i="18" s="1"/>
  <c r="AE919" i="18"/>
  <c r="AB919" i="18"/>
  <c r="AC919" i="18"/>
  <c r="AA918" i="18"/>
  <c r="Y918" i="18"/>
  <c r="W918" i="18"/>
  <c r="Q918" i="18"/>
  <c r="AE914" i="18"/>
  <c r="AG914" i="18" s="1"/>
  <c r="AH914" i="18" s="1"/>
  <c r="AD914" i="18"/>
  <c r="AC914" i="18"/>
  <c r="AF914" i="18" s="1"/>
  <c r="AB914" i="18"/>
  <c r="AB913" i="18"/>
  <c r="AE913" i="18"/>
  <c r="AG913" i="18" s="1"/>
  <c r="AH913" i="18" s="1"/>
  <c r="AD913" i="18"/>
  <c r="AC913" i="18"/>
  <c r="AF913" i="18" s="1"/>
  <c r="AE912" i="18"/>
  <c r="AG912" i="18" s="1"/>
  <c r="AH912" i="18" s="1"/>
  <c r="Z910" i="18"/>
  <c r="AD912" i="18"/>
  <c r="AC912" i="18"/>
  <c r="AF912" i="18" s="1"/>
  <c r="AE911" i="18"/>
  <c r="Y910" i="18"/>
  <c r="AD911" i="18"/>
  <c r="AB911" i="18"/>
  <c r="Q910" i="18"/>
  <c r="V910" i="18"/>
  <c r="AE909" i="18"/>
  <c r="AG909" i="18" s="1"/>
  <c r="AH909" i="18" s="1"/>
  <c r="AD909" i="18"/>
  <c r="AC909" i="18"/>
  <c r="AF909" i="18" s="1"/>
  <c r="AB909" i="18"/>
  <c r="AE908" i="18"/>
  <c r="AG908" i="18" s="1"/>
  <c r="AH908" i="18" s="1"/>
  <c r="AD908" i="18"/>
  <c r="AC908" i="18"/>
  <c r="AF908" i="18" s="1"/>
  <c r="AB908" i="18"/>
  <c r="AE907" i="18"/>
  <c r="AG907" i="18" s="1"/>
  <c r="AH907" i="18" s="1"/>
  <c r="AD907" i="18"/>
  <c r="AC907" i="18"/>
  <c r="AF907" i="18" s="1"/>
  <c r="AB907" i="18"/>
  <c r="Q904" i="18"/>
  <c r="AE906" i="18"/>
  <c r="AG906" i="18" s="1"/>
  <c r="AH906" i="18" s="1"/>
  <c r="AD906" i="18"/>
  <c r="W904" i="18"/>
  <c r="AC906" i="18"/>
  <c r="AF906" i="18" s="1"/>
  <c r="S904" i="18"/>
  <c r="AB906" i="18"/>
  <c r="AE905" i="18"/>
  <c r="AD905" i="18"/>
  <c r="AB905" i="18"/>
  <c r="Z904" i="18"/>
  <c r="Y904" i="18"/>
  <c r="X904" i="18"/>
  <c r="V904" i="18"/>
  <c r="T904" i="18"/>
  <c r="R904" i="18"/>
  <c r="P904" i="18"/>
  <c r="AE903" i="18"/>
  <c r="AG903" i="18" s="1"/>
  <c r="AH903" i="18" s="1"/>
  <c r="AD903" i="18"/>
  <c r="AC903" i="18"/>
  <c r="AF903" i="18" s="1"/>
  <c r="AB903" i="18"/>
  <c r="AE902" i="18"/>
  <c r="AG902" i="18" s="1"/>
  <c r="AH902" i="18" s="1"/>
  <c r="AD902" i="18"/>
  <c r="AC902" i="18"/>
  <c r="AF902" i="18" s="1"/>
  <c r="AB902" i="18"/>
  <c r="AB901" i="18"/>
  <c r="AE901" i="18"/>
  <c r="AG901" i="18" s="1"/>
  <c r="AH901" i="18" s="1"/>
  <c r="AD901" i="18"/>
  <c r="AC901" i="18"/>
  <c r="AF901" i="18" s="1"/>
  <c r="AB900" i="18"/>
  <c r="Z899" i="18"/>
  <c r="V899" i="18"/>
  <c r="R899" i="18"/>
  <c r="AE898" i="18"/>
  <c r="AG898" i="18" s="1"/>
  <c r="AH898" i="18" s="1"/>
  <c r="AD898" i="18"/>
  <c r="AC898" i="18"/>
  <c r="AF898" i="18" s="1"/>
  <c r="AB898" i="18"/>
  <c r="AB897" i="18"/>
  <c r="AE897" i="18"/>
  <c r="AG897" i="18" s="1"/>
  <c r="AH897" i="18" s="1"/>
  <c r="AD897" i="18"/>
  <c r="AC897" i="18"/>
  <c r="AF897" i="18" s="1"/>
  <c r="AE896" i="18"/>
  <c r="AG896" i="18" s="1"/>
  <c r="AH896" i="18" s="1"/>
  <c r="AD896" i="18"/>
  <c r="AB896" i="18"/>
  <c r="Q775" i="18"/>
  <c r="AB895" i="18"/>
  <c r="AE895" i="18"/>
  <c r="AG895" i="18" s="1"/>
  <c r="AH895" i="18" s="1"/>
  <c r="AD895" i="18"/>
  <c r="AC895" i="18"/>
  <c r="AF895" i="18" s="1"/>
  <c r="T893" i="18"/>
  <c r="AB894" i="18"/>
  <c r="P893" i="18"/>
  <c r="Z893" i="18"/>
  <c r="V893" i="18"/>
  <c r="R893" i="18"/>
  <c r="AE892" i="18"/>
  <c r="AG892" i="18" s="1"/>
  <c r="AH892" i="18" s="1"/>
  <c r="AD892" i="18"/>
  <c r="AC892" i="18"/>
  <c r="AF892" i="18" s="1"/>
  <c r="AB892" i="18"/>
  <c r="AB891" i="18"/>
  <c r="AE891" i="18"/>
  <c r="AG891" i="18" s="1"/>
  <c r="AH891" i="18" s="1"/>
  <c r="AD891" i="18"/>
  <c r="AC891" i="18"/>
  <c r="AF891" i="18" s="1"/>
  <c r="AE890" i="18"/>
  <c r="AG890" i="18" s="1"/>
  <c r="AH890" i="18" s="1"/>
  <c r="Z888" i="18"/>
  <c r="Z887" i="18" s="1"/>
  <c r="AD890" i="18"/>
  <c r="AC890" i="18"/>
  <c r="AF890" i="18" s="1"/>
  <c r="AE889" i="18"/>
  <c r="Y888" i="18"/>
  <c r="AD889" i="18"/>
  <c r="AB889" i="18"/>
  <c r="Q888" i="18"/>
  <c r="V888" i="18"/>
  <c r="V887" i="18" s="1"/>
  <c r="AE884" i="18"/>
  <c r="AG884" i="18" s="1"/>
  <c r="AH884" i="18" s="1"/>
  <c r="AD884" i="18"/>
  <c r="AC884" i="18"/>
  <c r="AF884" i="18" s="1"/>
  <c r="AB884" i="18"/>
  <c r="AE883" i="18"/>
  <c r="AG883" i="18" s="1"/>
  <c r="AH883" i="18" s="1"/>
  <c r="Z792" i="18"/>
  <c r="AD883" i="18"/>
  <c r="AC883" i="18"/>
  <c r="AF883" i="18" s="1"/>
  <c r="AB882" i="18"/>
  <c r="AE882" i="18"/>
  <c r="AG882" i="18" s="1"/>
  <c r="AH882" i="18" s="1"/>
  <c r="AD882" i="18"/>
  <c r="AC882" i="18"/>
  <c r="AF882" i="18" s="1"/>
  <c r="T880" i="18"/>
  <c r="P880" i="18"/>
  <c r="Y880" i="18"/>
  <c r="AD881" i="18"/>
  <c r="W790" i="18"/>
  <c r="AC881" i="18"/>
  <c r="AC880" i="18" s="1"/>
  <c r="AB881" i="18"/>
  <c r="Q880" i="18"/>
  <c r="Z880" i="18"/>
  <c r="AE879" i="18"/>
  <c r="AG879" i="18" s="1"/>
  <c r="AH879" i="18" s="1"/>
  <c r="AD879" i="18"/>
  <c r="AC879" i="18"/>
  <c r="AF879" i="18" s="1"/>
  <c r="AB879" i="18"/>
  <c r="AE878" i="18"/>
  <c r="AG878" i="18" s="1"/>
  <c r="AH878" i="18" s="1"/>
  <c r="AD878" i="18"/>
  <c r="AC878" i="18"/>
  <c r="AF878" i="18" s="1"/>
  <c r="AB878" i="18"/>
  <c r="Q874" i="18"/>
  <c r="AE877" i="18"/>
  <c r="AG877" i="18" s="1"/>
  <c r="AH877" i="18" s="1"/>
  <c r="AD877" i="18"/>
  <c r="AC877" i="18"/>
  <c r="AF877" i="18" s="1"/>
  <c r="AB877" i="18"/>
  <c r="AE876" i="18"/>
  <c r="AG876" i="18" s="1"/>
  <c r="AH876" i="18" s="1"/>
  <c r="AD876" i="18"/>
  <c r="AC876" i="18"/>
  <c r="AF876" i="18" s="1"/>
  <c r="AB876" i="18"/>
  <c r="AE875" i="18"/>
  <c r="AD875" i="18"/>
  <c r="AC875" i="18"/>
  <c r="AB875" i="18"/>
  <c r="AB874" i="18" s="1"/>
  <c r="Z874" i="18"/>
  <c r="X874" i="18"/>
  <c r="V874" i="18"/>
  <c r="T874" i="18"/>
  <c r="R874" i="18"/>
  <c r="P874" i="18"/>
  <c r="AE873" i="18"/>
  <c r="AG873" i="18" s="1"/>
  <c r="AH873" i="18" s="1"/>
  <c r="AD873" i="18"/>
  <c r="AC873" i="18"/>
  <c r="AF873" i="18" s="1"/>
  <c r="AB873" i="18"/>
  <c r="AE872" i="18"/>
  <c r="AG872" i="18" s="1"/>
  <c r="AH872" i="18" s="1"/>
  <c r="AC872" i="18"/>
  <c r="AF872" i="18" s="1"/>
  <c r="AB872" i="18"/>
  <c r="AE871" i="18"/>
  <c r="AG871" i="18" s="1"/>
  <c r="AH871" i="18" s="1"/>
  <c r="AD871" i="18"/>
  <c r="AC871" i="18"/>
  <c r="AF871" i="18" s="1"/>
  <c r="AB871" i="18"/>
  <c r="Y869" i="18"/>
  <c r="AB870" i="18"/>
  <c r="Q869" i="18"/>
  <c r="Z869" i="18"/>
  <c r="V869" i="18"/>
  <c r="R869" i="18"/>
  <c r="AB868" i="18"/>
  <c r="AE868" i="18"/>
  <c r="AG868" i="18" s="1"/>
  <c r="AH868" i="18" s="1"/>
  <c r="AD868" i="18"/>
  <c r="AC868" i="18"/>
  <c r="AF868" i="18" s="1"/>
  <c r="AE867" i="18"/>
  <c r="AG867" i="18" s="1"/>
  <c r="AH867" i="18" s="1"/>
  <c r="AD867" i="18"/>
  <c r="AC867" i="18"/>
  <c r="AF867" i="18" s="1"/>
  <c r="AB867" i="18"/>
  <c r="AE866" i="18"/>
  <c r="AG866" i="18" s="1"/>
  <c r="AH866" i="18" s="1"/>
  <c r="AD866" i="18"/>
  <c r="AC866" i="18"/>
  <c r="AF866" i="18" s="1"/>
  <c r="AB866" i="18"/>
  <c r="AE865" i="18"/>
  <c r="AG865" i="18" s="1"/>
  <c r="AH865" i="18" s="1"/>
  <c r="AD865" i="18"/>
  <c r="AB865" i="18"/>
  <c r="Z863" i="18"/>
  <c r="V863" i="18"/>
  <c r="AC864" i="18"/>
  <c r="Y863" i="18"/>
  <c r="Q863" i="18"/>
  <c r="AE862" i="18"/>
  <c r="AG862" i="18" s="1"/>
  <c r="AH862" i="18" s="1"/>
  <c r="AD862" i="18"/>
  <c r="AC862" i="18"/>
  <c r="AF862" i="18" s="1"/>
  <c r="AB862" i="18"/>
  <c r="AB861" i="18"/>
  <c r="AE861" i="18"/>
  <c r="AG861" i="18" s="1"/>
  <c r="AH861" i="18" s="1"/>
  <c r="AC861" i="18"/>
  <c r="AF861" i="18" s="1"/>
  <c r="T858" i="18"/>
  <c r="P858" i="18"/>
  <c r="AE860" i="18"/>
  <c r="AG860" i="18" s="1"/>
  <c r="AH860" i="18" s="1"/>
  <c r="AD860" i="18"/>
  <c r="AB860" i="18"/>
  <c r="AE859" i="18"/>
  <c r="AD859" i="18"/>
  <c r="AC859" i="18"/>
  <c r="AB859" i="18"/>
  <c r="Z858" i="18"/>
  <c r="V858" i="18"/>
  <c r="R858" i="18"/>
  <c r="AB854" i="18"/>
  <c r="AE854" i="18"/>
  <c r="AG854" i="18" s="1"/>
  <c r="AH854" i="18" s="1"/>
  <c r="AC854" i="18"/>
  <c r="AF854" i="18" s="1"/>
  <c r="T793" i="18"/>
  <c r="P793" i="18"/>
  <c r="AE853" i="18"/>
  <c r="AG853" i="18" s="1"/>
  <c r="AH853" i="18" s="1"/>
  <c r="AD853" i="18"/>
  <c r="AC853" i="18"/>
  <c r="AF853" i="18" s="1"/>
  <c r="AB853" i="18"/>
  <c r="AA791" i="18"/>
  <c r="AE791" i="18" s="1"/>
  <c r="AG791" i="18" s="1"/>
  <c r="AD852" i="18"/>
  <c r="W850" i="18"/>
  <c r="AC852" i="18"/>
  <c r="AF852" i="18" s="1"/>
  <c r="T850" i="18"/>
  <c r="S850" i="18"/>
  <c r="AB852" i="18"/>
  <c r="P850" i="18"/>
  <c r="AE851" i="18"/>
  <c r="Z850" i="18"/>
  <c r="Y850" i="18"/>
  <c r="AD851" i="18"/>
  <c r="AB851" i="18"/>
  <c r="Q850" i="18"/>
  <c r="V850" i="18"/>
  <c r="AE849" i="18"/>
  <c r="AG849" i="18" s="1"/>
  <c r="AH849" i="18" s="1"/>
  <c r="AD849" i="18"/>
  <c r="AC849" i="18"/>
  <c r="AF849" i="18" s="1"/>
  <c r="AB849" i="18"/>
  <c r="AB848" i="18"/>
  <c r="AC848" i="18"/>
  <c r="AF848" i="18" s="1"/>
  <c r="AE847" i="18"/>
  <c r="AG847" i="18" s="1"/>
  <c r="AH847" i="18" s="1"/>
  <c r="AD847" i="18"/>
  <c r="AC847" i="18"/>
  <c r="AF847" i="18" s="1"/>
  <c r="AB847" i="18"/>
  <c r="AC846" i="18"/>
  <c r="AF846" i="18" s="1"/>
  <c r="AE846" i="18"/>
  <c r="AG846" i="18" s="1"/>
  <c r="AH846" i="18" s="1"/>
  <c r="AD846" i="18"/>
  <c r="AD845" i="18"/>
  <c r="AE845" i="18"/>
  <c r="AG845" i="18" s="1"/>
  <c r="AH845" i="18" s="1"/>
  <c r="U844" i="18"/>
  <c r="AB845" i="18"/>
  <c r="Y844" i="18"/>
  <c r="Q844" i="18"/>
  <c r="AC843" i="18"/>
  <c r="AF843" i="18" s="1"/>
  <c r="AD843" i="18"/>
  <c r="AB843" i="18"/>
  <c r="AE842" i="18"/>
  <c r="AG842" i="18" s="1"/>
  <c r="AH842" i="18" s="1"/>
  <c r="AD842" i="18"/>
  <c r="AC842" i="18"/>
  <c r="AF842" i="18" s="1"/>
  <c r="AB842" i="18"/>
  <c r="AD841" i="18"/>
  <c r="AE841" i="18"/>
  <c r="AG841" i="18" s="1"/>
  <c r="AC841" i="18"/>
  <c r="AF841" i="18" s="1"/>
  <c r="AC840" i="18"/>
  <c r="AE840" i="18"/>
  <c r="AG840" i="18" s="1"/>
  <c r="AH840" i="18" s="1"/>
  <c r="T839" i="18"/>
  <c r="AB840" i="18"/>
  <c r="P839" i="18"/>
  <c r="V839" i="18"/>
  <c r="AE838" i="18"/>
  <c r="AG838" i="18" s="1"/>
  <c r="AH838" i="18" s="1"/>
  <c r="AD838" i="18"/>
  <c r="AC838" i="18"/>
  <c r="AF838" i="18" s="1"/>
  <c r="AB838" i="18"/>
  <c r="AD837" i="18"/>
  <c r="AE837" i="18"/>
  <c r="AG837" i="18" s="1"/>
  <c r="AH837" i="18" s="1"/>
  <c r="AC837" i="18"/>
  <c r="AF837" i="18" s="1"/>
  <c r="AB837" i="18"/>
  <c r="AC836" i="18"/>
  <c r="AF836" i="18" s="1"/>
  <c r="AE836" i="18"/>
  <c r="AG836" i="18" s="1"/>
  <c r="AH836" i="18" s="1"/>
  <c r="T833" i="18"/>
  <c r="AB836" i="18"/>
  <c r="AC835" i="18"/>
  <c r="AF835" i="18" s="1"/>
  <c r="AD835" i="18"/>
  <c r="W833" i="18"/>
  <c r="AD834" i="18"/>
  <c r="AE834" i="18"/>
  <c r="AG834" i="18" s="1"/>
  <c r="AH834" i="18" s="1"/>
  <c r="AC834" i="18"/>
  <c r="AB834" i="18"/>
  <c r="X833" i="18"/>
  <c r="S833" i="18"/>
  <c r="AC832" i="18"/>
  <c r="AF832" i="18" s="1"/>
  <c r="AE832" i="18"/>
  <c r="AG832" i="18" s="1"/>
  <c r="AH832" i="18" s="1"/>
  <c r="AB832" i="18"/>
  <c r="P828" i="18"/>
  <c r="AC831" i="18"/>
  <c r="AF831" i="18" s="1"/>
  <c r="AD831" i="18"/>
  <c r="AB831" i="18"/>
  <c r="AD830" i="18"/>
  <c r="AE830" i="18"/>
  <c r="AG830" i="18" s="1"/>
  <c r="AH830" i="18" s="1"/>
  <c r="AC830" i="18"/>
  <c r="AF830" i="18" s="1"/>
  <c r="AB830" i="18"/>
  <c r="AD829" i="18"/>
  <c r="AE829" i="18"/>
  <c r="AG829" i="18" s="1"/>
  <c r="Q828" i="18"/>
  <c r="Y828" i="18"/>
  <c r="T828" i="18"/>
  <c r="AC824" i="18"/>
  <c r="AF824" i="18" s="1"/>
  <c r="AE824" i="18"/>
  <c r="AG824" i="18" s="1"/>
  <c r="AH824" i="18" s="1"/>
  <c r="Z793" i="18"/>
  <c r="AD824" i="18"/>
  <c r="V793" i="18"/>
  <c r="AD823" i="18"/>
  <c r="AE823" i="18"/>
  <c r="AG823" i="18" s="1"/>
  <c r="AH823" i="18" s="1"/>
  <c r="Y792" i="18"/>
  <c r="W820" i="18"/>
  <c r="U792" i="18"/>
  <c r="AC792" i="18" s="1"/>
  <c r="AF792" i="18" s="1"/>
  <c r="AB823" i="18"/>
  <c r="Q792" i="18"/>
  <c r="AC822" i="18"/>
  <c r="AF822" i="18" s="1"/>
  <c r="AE822" i="18"/>
  <c r="AG822" i="18" s="1"/>
  <c r="AH822" i="18" s="1"/>
  <c r="AD822" i="18"/>
  <c r="P820" i="18"/>
  <c r="AD821" i="18"/>
  <c r="AE821" i="18"/>
  <c r="AG821" i="18" s="1"/>
  <c r="Y820" i="18"/>
  <c r="S820" i="18"/>
  <c r="AB821" i="18"/>
  <c r="Q820" i="18"/>
  <c r="Z820" i="18"/>
  <c r="T820" i="18"/>
  <c r="AC819" i="18"/>
  <c r="AF819" i="18" s="1"/>
  <c r="AE819" i="18"/>
  <c r="AG819" i="18" s="1"/>
  <c r="AH819" i="18" s="1"/>
  <c r="Y788" i="18"/>
  <c r="AD819" i="18"/>
  <c r="U788" i="18"/>
  <c r="AB819" i="18"/>
  <c r="Q788" i="18"/>
  <c r="AD818" i="18"/>
  <c r="AE818" i="18"/>
  <c r="AG818" i="18" s="1"/>
  <c r="Z787" i="18"/>
  <c r="AC818" i="18"/>
  <c r="AF818" i="18" s="1"/>
  <c r="AC817" i="18"/>
  <c r="AF817" i="18" s="1"/>
  <c r="AE817" i="18"/>
  <c r="AG817" i="18" s="1"/>
  <c r="AH817" i="18" s="1"/>
  <c r="AD817" i="18"/>
  <c r="AB817" i="18"/>
  <c r="AE816" i="18"/>
  <c r="AG816" i="18" s="1"/>
  <c r="AH816" i="18" s="1"/>
  <c r="Z814" i="18"/>
  <c r="AD816" i="18"/>
  <c r="AC816" i="18"/>
  <c r="AF816" i="18" s="1"/>
  <c r="AB816" i="18"/>
  <c r="AC815" i="18"/>
  <c r="AE815" i="18"/>
  <c r="AG815" i="18" s="1"/>
  <c r="AH815" i="18" s="1"/>
  <c r="Y814" i="18"/>
  <c r="U814" i="18"/>
  <c r="S814" i="18"/>
  <c r="AB815" i="18"/>
  <c r="AA814" i="18"/>
  <c r="W814" i="18"/>
  <c r="AD813" i="18"/>
  <c r="AE813" i="18"/>
  <c r="AG813" i="18" s="1"/>
  <c r="AH813" i="18" s="1"/>
  <c r="Z782" i="18"/>
  <c r="V782" i="18"/>
  <c r="AC813" i="18"/>
  <c r="AF813" i="18" s="1"/>
  <c r="AD812" i="18"/>
  <c r="AE812" i="18"/>
  <c r="AG812" i="18" s="1"/>
  <c r="AH812" i="18" s="1"/>
  <c r="Z781" i="18"/>
  <c r="Y781" i="18"/>
  <c r="V781" i="18"/>
  <c r="AC811" i="18"/>
  <c r="AE811" i="18"/>
  <c r="AG811" i="18" s="1"/>
  <c r="AH811" i="18" s="1"/>
  <c r="T780" i="18"/>
  <c r="AB811" i="18"/>
  <c r="P780" i="18"/>
  <c r="AC810" i="18"/>
  <c r="AF810" i="18" s="1"/>
  <c r="AD810" i="18"/>
  <c r="W809" i="18"/>
  <c r="AC808" i="18"/>
  <c r="AF808" i="18" s="1"/>
  <c r="AE808" i="18"/>
  <c r="AG808" i="18" s="1"/>
  <c r="AH808" i="18" s="1"/>
  <c r="Z777" i="18"/>
  <c r="AD808" i="18"/>
  <c r="V777" i="18"/>
  <c r="T777" i="18"/>
  <c r="AB808" i="18"/>
  <c r="P777" i="18"/>
  <c r="AC807" i="18"/>
  <c r="AF807" i="18" s="1"/>
  <c r="AD807" i="18"/>
  <c r="W776" i="18"/>
  <c r="S776" i="18"/>
  <c r="AB807" i="18"/>
  <c r="AD806" i="18"/>
  <c r="AE806" i="18"/>
  <c r="AG806" i="18" s="1"/>
  <c r="AH806" i="18" s="1"/>
  <c r="Z775" i="18"/>
  <c r="V775" i="18"/>
  <c r="AC806" i="18"/>
  <c r="AF806" i="18" s="1"/>
  <c r="AB806" i="18"/>
  <c r="AD805" i="18"/>
  <c r="AE805" i="18"/>
  <c r="AG805" i="18" s="1"/>
  <c r="AH805" i="18" s="1"/>
  <c r="AB805" i="18"/>
  <c r="Q774" i="18"/>
  <c r="AC804" i="18"/>
  <c r="AF804" i="18" s="1"/>
  <c r="AE804" i="18"/>
  <c r="AG804" i="18" s="1"/>
  <c r="U803" i="18"/>
  <c r="Q803" i="18"/>
  <c r="X803" i="18"/>
  <c r="AD802" i="18"/>
  <c r="AE802" i="18"/>
  <c r="AG802" i="18" s="1"/>
  <c r="AH802" i="18" s="1"/>
  <c r="Y771" i="18"/>
  <c r="AB802" i="18"/>
  <c r="Q771" i="18"/>
  <c r="AC801" i="18"/>
  <c r="AF801" i="18" s="1"/>
  <c r="AE801" i="18"/>
  <c r="AG801" i="18" s="1"/>
  <c r="AH801" i="18" s="1"/>
  <c r="AD801" i="18"/>
  <c r="AB801" i="18"/>
  <c r="P770" i="18"/>
  <c r="AC800" i="18"/>
  <c r="AF800" i="18" s="1"/>
  <c r="AD800" i="18"/>
  <c r="AB800" i="18"/>
  <c r="AE799" i="18"/>
  <c r="AC799" i="18"/>
  <c r="AB799" i="18"/>
  <c r="Z798" i="18"/>
  <c r="R798" i="18"/>
  <c r="AA793" i="18"/>
  <c r="AE793" i="18" s="1"/>
  <c r="AG793" i="18" s="1"/>
  <c r="AH793" i="18" s="1"/>
  <c r="Y793" i="18"/>
  <c r="W793" i="18"/>
  <c r="U793" i="18"/>
  <c r="AC793" i="18" s="1"/>
  <c r="AF793" i="18" s="1"/>
  <c r="S793" i="18"/>
  <c r="Q793" i="18"/>
  <c r="AA792" i="18"/>
  <c r="AE792" i="18" s="1"/>
  <c r="AG792" i="18" s="1"/>
  <c r="AH792" i="18" s="1"/>
  <c r="X792" i="18"/>
  <c r="AD792" i="18" s="1"/>
  <c r="W792" i="18"/>
  <c r="T792" i="18"/>
  <c r="S792" i="18"/>
  <c r="R792" i="18"/>
  <c r="AB792" i="18" s="1"/>
  <c r="P792" i="18"/>
  <c r="AH791" i="18"/>
  <c r="Z791" i="18"/>
  <c r="X791" i="18"/>
  <c r="AD791" i="18" s="1"/>
  <c r="W791" i="18"/>
  <c r="T791" i="18"/>
  <c r="S791" i="18"/>
  <c r="P791" i="18"/>
  <c r="Z790" i="18"/>
  <c r="X790" i="18"/>
  <c r="AD790" i="18" s="1"/>
  <c r="V790" i="18"/>
  <c r="T790" i="18"/>
  <c r="S790" i="18"/>
  <c r="R790" i="18"/>
  <c r="AB790" i="18" s="1"/>
  <c r="P790" i="18"/>
  <c r="AA788" i="18"/>
  <c r="AE788" i="18" s="1"/>
  <c r="AG788" i="18" s="1"/>
  <c r="AH788" i="18" s="1"/>
  <c r="Z788" i="18"/>
  <c r="X788" i="18"/>
  <c r="AD788" i="18" s="1"/>
  <c r="W788" i="18"/>
  <c r="V788" i="18"/>
  <c r="T788" i="18"/>
  <c r="S788" i="18"/>
  <c r="R788" i="18"/>
  <c r="AB788" i="18" s="1"/>
  <c r="P788" i="18"/>
  <c r="AA787" i="18"/>
  <c r="AE787" i="18" s="1"/>
  <c r="AG787" i="18" s="1"/>
  <c r="AH787" i="18" s="1"/>
  <c r="Y787" i="18"/>
  <c r="W787" i="18"/>
  <c r="U787" i="18"/>
  <c r="AC787" i="18" s="1"/>
  <c r="AF787" i="18" s="1"/>
  <c r="S787" i="18"/>
  <c r="Q787" i="18"/>
  <c r="AA786" i="18"/>
  <c r="AE786" i="18" s="1"/>
  <c r="AG786" i="18" s="1"/>
  <c r="AH786" i="18" s="1"/>
  <c r="Z786" i="18"/>
  <c r="X786" i="18"/>
  <c r="AD786" i="18" s="1"/>
  <c r="W786" i="18"/>
  <c r="V786" i="18"/>
  <c r="T786" i="18"/>
  <c r="S786" i="18"/>
  <c r="R786" i="18"/>
  <c r="AB786" i="18" s="1"/>
  <c r="P786" i="18"/>
  <c r="AA785" i="18"/>
  <c r="AE785" i="18" s="1"/>
  <c r="AG785" i="18" s="1"/>
  <c r="AH785" i="18" s="1"/>
  <c r="Z785" i="18"/>
  <c r="Y785" i="18"/>
  <c r="X785" i="18"/>
  <c r="AD785" i="18" s="1"/>
  <c r="W785" i="18"/>
  <c r="V785" i="18"/>
  <c r="U785" i="18"/>
  <c r="AC785" i="18" s="1"/>
  <c r="AF785" i="18" s="1"/>
  <c r="T785" i="18"/>
  <c r="S785" i="18"/>
  <c r="R785" i="18"/>
  <c r="AB785" i="18" s="1"/>
  <c r="Q785" i="18"/>
  <c r="P785" i="18"/>
  <c r="AA784" i="18"/>
  <c r="AE784" i="18" s="1"/>
  <c r="Z784" i="18"/>
  <c r="Y784" i="18"/>
  <c r="W784" i="18"/>
  <c r="V784" i="18"/>
  <c r="U784" i="18"/>
  <c r="AC784" i="18" s="1"/>
  <c r="S784" i="18"/>
  <c r="R784" i="18"/>
  <c r="AB784" i="18" s="1"/>
  <c r="Q784" i="18"/>
  <c r="Y782" i="18"/>
  <c r="X782" i="18"/>
  <c r="AD782" i="18" s="1"/>
  <c r="U782" i="18"/>
  <c r="AC782" i="18" s="1"/>
  <c r="AF782" i="18" s="1"/>
  <c r="T782" i="18"/>
  <c r="Q782" i="18"/>
  <c r="P782" i="18"/>
  <c r="AA781" i="18"/>
  <c r="AE781" i="18" s="1"/>
  <c r="AG781" i="18" s="1"/>
  <c r="AH781" i="18" s="1"/>
  <c r="W781" i="18"/>
  <c r="S781" i="18"/>
  <c r="AA780" i="18"/>
  <c r="AE780" i="18" s="1"/>
  <c r="AG780" i="18" s="1"/>
  <c r="AH780" i="18" s="1"/>
  <c r="Y780" i="18"/>
  <c r="W780" i="18"/>
  <c r="U780" i="18"/>
  <c r="AC780" i="18" s="1"/>
  <c r="AF780" i="18" s="1"/>
  <c r="S780" i="18"/>
  <c r="Q780" i="18"/>
  <c r="Z779" i="18"/>
  <c r="X779" i="18"/>
  <c r="AD779" i="18" s="1"/>
  <c r="V779" i="18"/>
  <c r="T779" i="18"/>
  <c r="R779" i="18"/>
  <c r="AB779" i="18" s="1"/>
  <c r="P779" i="18"/>
  <c r="AA777" i="18"/>
  <c r="AE777" i="18" s="1"/>
  <c r="AG777" i="18" s="1"/>
  <c r="AH777" i="18" s="1"/>
  <c r="Y777" i="18"/>
  <c r="X777" i="18"/>
  <c r="AD777" i="18" s="1"/>
  <c r="W777" i="18"/>
  <c r="U777" i="18"/>
  <c r="AC777" i="18" s="1"/>
  <c r="AF777" i="18" s="1"/>
  <c r="S777" i="18"/>
  <c r="Q777" i="18"/>
  <c r="Z776" i="18"/>
  <c r="Y776" i="18"/>
  <c r="X776" i="18"/>
  <c r="AD776" i="18" s="1"/>
  <c r="V776" i="18"/>
  <c r="U776" i="18"/>
  <c r="AC776" i="18" s="1"/>
  <c r="T776" i="18"/>
  <c r="R776" i="18"/>
  <c r="AB776" i="18" s="1"/>
  <c r="Q776" i="18"/>
  <c r="P776" i="18"/>
  <c r="AA775" i="18"/>
  <c r="AE775" i="18" s="1"/>
  <c r="AG775" i="18" s="1"/>
  <c r="AH775" i="18" s="1"/>
  <c r="Y775" i="18"/>
  <c r="W775" i="18"/>
  <c r="T775" i="18"/>
  <c r="S775" i="18"/>
  <c r="AA774" i="18"/>
  <c r="AE774" i="18" s="1"/>
  <c r="AG774" i="18" s="1"/>
  <c r="AH774" i="18" s="1"/>
  <c r="X774" i="18"/>
  <c r="AD774" i="18" s="1"/>
  <c r="W774" i="18"/>
  <c r="S774" i="18"/>
  <c r="AA773" i="18"/>
  <c r="AE773" i="18" s="1"/>
  <c r="AG773" i="18" s="1"/>
  <c r="AH773" i="18" s="1"/>
  <c r="Y773" i="18"/>
  <c r="W773" i="18"/>
  <c r="U773" i="18"/>
  <c r="AC773" i="18" s="1"/>
  <c r="AF773" i="18" s="1"/>
  <c r="S773" i="18"/>
  <c r="Q773" i="18"/>
  <c r="AA771" i="18"/>
  <c r="AE771" i="18" s="1"/>
  <c r="AG771" i="18" s="1"/>
  <c r="AH771" i="18" s="1"/>
  <c r="Z771" i="18"/>
  <c r="X771" i="18"/>
  <c r="AD771" i="18" s="1"/>
  <c r="W771" i="18"/>
  <c r="V771" i="18"/>
  <c r="T771" i="18"/>
  <c r="S771" i="18"/>
  <c r="R771" i="18"/>
  <c r="AB771" i="18" s="1"/>
  <c r="P771" i="18"/>
  <c r="Z770" i="18"/>
  <c r="Y770" i="18"/>
  <c r="X770" i="18"/>
  <c r="AD770" i="18" s="1"/>
  <c r="V770" i="18"/>
  <c r="U770" i="18"/>
  <c r="AC770" i="18" s="1"/>
  <c r="AF770" i="18" s="1"/>
  <c r="T770" i="18"/>
  <c r="R770" i="18"/>
  <c r="AB770" i="18" s="1"/>
  <c r="Q770" i="18"/>
  <c r="Z769" i="18"/>
  <c r="X769" i="18"/>
  <c r="AD769" i="18" s="1"/>
  <c r="V769" i="18"/>
  <c r="T769" i="18"/>
  <c r="R769" i="18"/>
  <c r="AB769" i="18" s="1"/>
  <c r="P769" i="18"/>
  <c r="AA768" i="18"/>
  <c r="AE768" i="18" s="1"/>
  <c r="AG768" i="18" s="1"/>
  <c r="Y768" i="18"/>
  <c r="W768" i="18"/>
  <c r="U768" i="18"/>
  <c r="AC768" i="18" s="1"/>
  <c r="AF768" i="18" s="1"/>
  <c r="S768" i="18"/>
  <c r="Q768" i="18"/>
  <c r="AE760" i="18"/>
  <c r="AC760" i="18"/>
  <c r="AE759" i="18"/>
  <c r="AC759" i="18"/>
  <c r="Q756" i="18"/>
  <c r="X756" i="18"/>
  <c r="AC757" i="18"/>
  <c r="R756" i="18"/>
  <c r="AA756" i="18"/>
  <c r="Z756" i="18"/>
  <c r="W756" i="18"/>
  <c r="T756" i="18"/>
  <c r="S756" i="18"/>
  <c r="P756" i="18"/>
  <c r="AA751" i="18"/>
  <c r="W751" i="18"/>
  <c r="S751" i="18"/>
  <c r="AC753" i="18"/>
  <c r="AB753" i="18"/>
  <c r="X751" i="18"/>
  <c r="T751" i="18"/>
  <c r="P751" i="18"/>
  <c r="Z751" i="18"/>
  <c r="R751" i="18"/>
  <c r="Z746" i="18"/>
  <c r="R746" i="18"/>
  <c r="AC749" i="18"/>
  <c r="S746" i="18"/>
  <c r="AA746" i="18"/>
  <c r="Y746" i="18"/>
  <c r="X746" i="18"/>
  <c r="W746" i="18"/>
  <c r="U746" i="18"/>
  <c r="T746" i="18"/>
  <c r="Q746" i="18"/>
  <c r="P746" i="18"/>
  <c r="AD723" i="18"/>
  <c r="AC723" i="18"/>
  <c r="AD722" i="18"/>
  <c r="AD721" i="18"/>
  <c r="R719" i="18"/>
  <c r="Q719" i="18"/>
  <c r="P719" i="18"/>
  <c r="AA719" i="18"/>
  <c r="Z719" i="18"/>
  <c r="X719" i="18"/>
  <c r="W719" i="18"/>
  <c r="T719" i="18"/>
  <c r="S719" i="18"/>
  <c r="AA714" i="18"/>
  <c r="AA332" i="18" s="1"/>
  <c r="W714" i="18"/>
  <c r="S714" i="18"/>
  <c r="Q714" i="18"/>
  <c r="Q332" i="18" s="1"/>
  <c r="X714" i="18"/>
  <c r="T714" i="18"/>
  <c r="Z714" i="18"/>
  <c r="R714" i="18"/>
  <c r="AE713" i="18"/>
  <c r="AC713" i="18"/>
  <c r="Q709" i="18"/>
  <c r="AD711" i="18"/>
  <c r="AC711" i="18"/>
  <c r="X709" i="18"/>
  <c r="R709" i="18"/>
  <c r="P709" i="18"/>
  <c r="AA709" i="18"/>
  <c r="Z709" i="18"/>
  <c r="W709" i="18"/>
  <c r="T709" i="18"/>
  <c r="S709" i="18"/>
  <c r="T704" i="18"/>
  <c r="T330" i="18" s="1"/>
  <c r="AE707" i="18"/>
  <c r="AE706" i="18"/>
  <c r="AC706" i="18"/>
  <c r="Z704" i="18"/>
  <c r="Z330" i="18" s="1"/>
  <c r="Z345" i="18" s="1"/>
  <c r="Y704" i="18"/>
  <c r="W704" i="18"/>
  <c r="AC705" i="18"/>
  <c r="R704" i="18"/>
  <c r="R330" i="18" s="1"/>
  <c r="R345" i="18" s="1"/>
  <c r="Q704" i="18"/>
  <c r="AA704" i="18"/>
  <c r="X704" i="18"/>
  <c r="S704" i="18"/>
  <c r="P704" i="18"/>
  <c r="AD703" i="18"/>
  <c r="AD701" i="18"/>
  <c r="AC701" i="18"/>
  <c r="W699" i="18"/>
  <c r="Q699" i="18"/>
  <c r="AA699" i="18"/>
  <c r="Y699" i="18"/>
  <c r="X699" i="18"/>
  <c r="U699" i="18"/>
  <c r="T699" i="18"/>
  <c r="P699" i="18"/>
  <c r="AA692" i="18"/>
  <c r="AC695" i="18"/>
  <c r="T692" i="18"/>
  <c r="S692" i="18"/>
  <c r="AD694" i="18"/>
  <c r="AC694" i="18"/>
  <c r="Z692" i="18"/>
  <c r="AC693" i="18"/>
  <c r="R692" i="18"/>
  <c r="X692" i="18"/>
  <c r="W692" i="18"/>
  <c r="P692" i="18"/>
  <c r="AC690" i="18"/>
  <c r="AA687" i="18"/>
  <c r="Y687" i="18"/>
  <c r="X687" i="18"/>
  <c r="X317" i="18" s="1"/>
  <c r="W687" i="18"/>
  <c r="T687" i="18"/>
  <c r="S687" i="18"/>
  <c r="Q687" i="18"/>
  <c r="Q317" i="18" s="1"/>
  <c r="P687" i="18"/>
  <c r="AD688" i="18"/>
  <c r="AC688" i="18"/>
  <c r="Z687" i="18"/>
  <c r="Z317" i="18" s="1"/>
  <c r="V687" i="18"/>
  <c r="R687" i="18"/>
  <c r="AC686" i="18"/>
  <c r="W682" i="18"/>
  <c r="AC684" i="18"/>
  <c r="AB684" i="18"/>
  <c r="X682" i="18"/>
  <c r="T682" i="18"/>
  <c r="P682" i="18"/>
  <c r="AC680" i="18"/>
  <c r="AB680" i="18"/>
  <c r="X677" i="18"/>
  <c r="T677" i="18"/>
  <c r="P677" i="18"/>
  <c r="P315" i="18" s="1"/>
  <c r="AE676" i="18"/>
  <c r="AE675" i="18"/>
  <c r="AE674" i="18"/>
  <c r="AC674" i="18"/>
  <c r="AE673" i="18"/>
  <c r="W672" i="18"/>
  <c r="R672" i="18"/>
  <c r="AA672" i="18"/>
  <c r="Z672" i="18"/>
  <c r="Y672" i="18"/>
  <c r="V672" i="18"/>
  <c r="U672" i="18"/>
  <c r="Q672" i="18"/>
  <c r="AE667" i="18"/>
  <c r="AB667" i="18"/>
  <c r="AE666" i="18"/>
  <c r="X665" i="18"/>
  <c r="T665" i="18"/>
  <c r="S665" i="18"/>
  <c r="P665" i="18"/>
  <c r="AA665" i="18"/>
  <c r="Z665" i="18"/>
  <c r="Y665" i="18"/>
  <c r="W665" i="18"/>
  <c r="V665" i="18"/>
  <c r="U665" i="18"/>
  <c r="R665" i="18"/>
  <c r="Q665" i="18"/>
  <c r="AA660" i="18"/>
  <c r="W660" i="18"/>
  <c r="U660" i="18"/>
  <c r="S660" i="18"/>
  <c r="Q660" i="18"/>
  <c r="Z660" i="18"/>
  <c r="AD661" i="18"/>
  <c r="AC661" i="18"/>
  <c r="R660" i="18"/>
  <c r="V660" i="18"/>
  <c r="AA657" i="18"/>
  <c r="AC659" i="18"/>
  <c r="AD658" i="18"/>
  <c r="AC658" i="18"/>
  <c r="Q657" i="18"/>
  <c r="P657" i="18"/>
  <c r="X657" i="18"/>
  <c r="W657" i="18"/>
  <c r="T657" i="18"/>
  <c r="S657" i="18"/>
  <c r="AA652" i="18"/>
  <c r="Z652" i="18"/>
  <c r="W652" i="18"/>
  <c r="S652" i="18"/>
  <c r="R652" i="18"/>
  <c r="Y652" i="18"/>
  <c r="X652" i="18"/>
  <c r="U652" i="18"/>
  <c r="T652" i="18"/>
  <c r="Q652" i="18"/>
  <c r="P652" i="18"/>
  <c r="AD651" i="18"/>
  <c r="AC651" i="18"/>
  <c r="AD650" i="18"/>
  <c r="AC650" i="18"/>
  <c r="AE648" i="18"/>
  <c r="AC648" i="18"/>
  <c r="X647" i="18"/>
  <c r="T647" i="18"/>
  <c r="X644" i="18"/>
  <c r="U644" i="18"/>
  <c r="T644" i="18"/>
  <c r="Q644" i="18"/>
  <c r="P644" i="18"/>
  <c r="AA644" i="18"/>
  <c r="Z644" i="18"/>
  <c r="Y644" i="18"/>
  <c r="W644" i="18"/>
  <c r="V644" i="18"/>
  <c r="S644" i="18"/>
  <c r="R644" i="18"/>
  <c r="AD639" i="18"/>
  <c r="AD636" i="18"/>
  <c r="AA635" i="18"/>
  <c r="Z635" i="18"/>
  <c r="Y635" i="18"/>
  <c r="X635" i="18"/>
  <c r="W635" i="18"/>
  <c r="V635" i="18"/>
  <c r="AD635" i="18" s="1"/>
  <c r="U635" i="18"/>
  <c r="T635" i="18"/>
  <c r="S635" i="18"/>
  <c r="R635" i="18"/>
  <c r="Q635" i="18"/>
  <c r="P635" i="18"/>
  <c r="AD633" i="18"/>
  <c r="R631" i="18"/>
  <c r="R629" i="18" s="1"/>
  <c r="AA631" i="18"/>
  <c r="Z631" i="18"/>
  <c r="Z629" i="18" s="1"/>
  <c r="Y631" i="18"/>
  <c r="W631" i="18"/>
  <c r="W629" i="18" s="1"/>
  <c r="U631" i="18"/>
  <c r="S631" i="18"/>
  <c r="Q631" i="18"/>
  <c r="AE630" i="18"/>
  <c r="AA629" i="18"/>
  <c r="Y629" i="18"/>
  <c r="Q629" i="18"/>
  <c r="AB628" i="18"/>
  <c r="AB627" i="18"/>
  <c r="X625" i="18"/>
  <c r="X623" i="18" s="1"/>
  <c r="T625" i="18"/>
  <c r="T623" i="18" s="1"/>
  <c r="P625" i="18"/>
  <c r="AA625" i="18"/>
  <c r="AA623" i="18" s="1"/>
  <c r="Z625" i="18"/>
  <c r="Z623" i="18" s="1"/>
  <c r="Y625" i="18"/>
  <c r="W625" i="18"/>
  <c r="W623" i="18" s="1"/>
  <c r="V625" i="18"/>
  <c r="V623" i="18" s="1"/>
  <c r="U625" i="18"/>
  <c r="S625" i="18"/>
  <c r="R625" i="18"/>
  <c r="R623" i="18" s="1"/>
  <c r="Q625" i="18"/>
  <c r="Q623" i="18" s="1"/>
  <c r="U623" i="18"/>
  <c r="Y623" i="18"/>
  <c r="S623" i="18"/>
  <c r="AC621" i="18"/>
  <c r="R619" i="18"/>
  <c r="R617" i="18" s="1"/>
  <c r="AA619" i="18"/>
  <c r="Z619" i="18"/>
  <c r="Z617" i="18" s="1"/>
  <c r="Y619" i="18"/>
  <c r="W619" i="18"/>
  <c r="U619" i="18"/>
  <c r="Q619" i="18"/>
  <c r="Q617" i="18" s="1"/>
  <c r="AE618" i="18"/>
  <c r="W617" i="18"/>
  <c r="U617" i="18"/>
  <c r="AA617" i="18"/>
  <c r="Y617" i="18"/>
  <c r="AB616" i="18"/>
  <c r="AE615" i="18"/>
  <c r="AB615" i="18"/>
  <c r="AE614" i="18"/>
  <c r="X613" i="18"/>
  <c r="X611" i="18" s="1"/>
  <c r="T613" i="18"/>
  <c r="T611" i="18" s="1"/>
  <c r="P613" i="18"/>
  <c r="AA613" i="18"/>
  <c r="Z613" i="18"/>
  <c r="Z611" i="18" s="1"/>
  <c r="Y613" i="18"/>
  <c r="W613" i="18"/>
  <c r="W611" i="18" s="1"/>
  <c r="V613" i="18"/>
  <c r="U613" i="18"/>
  <c r="U611" i="18" s="1"/>
  <c r="S613" i="18"/>
  <c r="R613" i="18"/>
  <c r="R611" i="18" s="1"/>
  <c r="Q613" i="18"/>
  <c r="AD612" i="18"/>
  <c r="Q611" i="18"/>
  <c r="Y611" i="18"/>
  <c r="V611" i="18"/>
  <c r="S611" i="18"/>
  <c r="AC609" i="18"/>
  <c r="W607" i="18"/>
  <c r="W605" i="18" s="1"/>
  <c r="AC608" i="18"/>
  <c r="R607" i="18"/>
  <c r="R605" i="18" s="1"/>
  <c r="R604" i="18" s="1"/>
  <c r="AA607" i="18"/>
  <c r="Z607" i="18"/>
  <c r="Z605" i="18" s="1"/>
  <c r="Y607" i="18"/>
  <c r="U607" i="18"/>
  <c r="U605" i="18" s="1"/>
  <c r="Q607" i="18"/>
  <c r="AE606" i="18"/>
  <c r="AA605" i="18"/>
  <c r="Y605" i="18"/>
  <c r="Q605" i="18"/>
  <c r="AD603" i="18"/>
  <c r="AD600" i="18"/>
  <c r="X597" i="18"/>
  <c r="U597" i="18"/>
  <c r="T597" i="18"/>
  <c r="Q597" i="18"/>
  <c r="P597" i="18"/>
  <c r="AA597" i="18"/>
  <c r="Z597" i="18"/>
  <c r="Y597" i="18"/>
  <c r="W597" i="18"/>
  <c r="V597" i="18"/>
  <c r="S597" i="18"/>
  <c r="R597" i="18"/>
  <c r="AE595" i="18"/>
  <c r="AA745" i="18"/>
  <c r="Y745" i="18"/>
  <c r="X745" i="18"/>
  <c r="W745" i="18"/>
  <c r="U745" i="18"/>
  <c r="T745" i="18"/>
  <c r="S745" i="18"/>
  <c r="Q745" i="18"/>
  <c r="P745" i="18"/>
  <c r="AE593" i="18"/>
  <c r="AC593" i="18"/>
  <c r="AE592" i="18"/>
  <c r="W591" i="18"/>
  <c r="AB592" i="18"/>
  <c r="AA591" i="18"/>
  <c r="Z591" i="18"/>
  <c r="Y591" i="18"/>
  <c r="V591" i="18"/>
  <c r="U591" i="18"/>
  <c r="R591" i="18"/>
  <c r="Q591" i="18"/>
  <c r="AB590" i="18"/>
  <c r="U587" i="18"/>
  <c r="AB588" i="18"/>
  <c r="AA587" i="18"/>
  <c r="AA585" i="18" s="1"/>
  <c r="Z587" i="18"/>
  <c r="Z585" i="18" s="1"/>
  <c r="Z217" i="18" s="1"/>
  <c r="Y587" i="18"/>
  <c r="W587" i="18"/>
  <c r="W585" i="18" s="1"/>
  <c r="V587" i="18"/>
  <c r="S587" i="18"/>
  <c r="S585" i="18" s="1"/>
  <c r="R587" i="18"/>
  <c r="R585" i="18" s="1"/>
  <c r="Q587" i="18"/>
  <c r="U585" i="18"/>
  <c r="Y585" i="18"/>
  <c r="AD584" i="18"/>
  <c r="AD583" i="18"/>
  <c r="X581" i="18"/>
  <c r="V581" i="18"/>
  <c r="V579" i="18" s="1"/>
  <c r="T581" i="18"/>
  <c r="S581" i="18"/>
  <c r="R581" i="18"/>
  <c r="R579" i="18" s="1"/>
  <c r="P581" i="18"/>
  <c r="AA581" i="18"/>
  <c r="AA579" i="18" s="1"/>
  <c r="AA216" i="18" s="1"/>
  <c r="Z581" i="18"/>
  <c r="Z579" i="18" s="1"/>
  <c r="Y581" i="18"/>
  <c r="Y579" i="18" s="1"/>
  <c r="W581" i="18"/>
  <c r="U581" i="18"/>
  <c r="Q581" i="18"/>
  <c r="AE580" i="18"/>
  <c r="W579" i="18"/>
  <c r="U579" i="18"/>
  <c r="AB580" i="18"/>
  <c r="Q579" i="18"/>
  <c r="AB578" i="18"/>
  <c r="AE576" i="18"/>
  <c r="AB576" i="18"/>
  <c r="AA575" i="18"/>
  <c r="AA573" i="18" s="1"/>
  <c r="AA215" i="18" s="1"/>
  <c r="Z575" i="18"/>
  <c r="Y575" i="18"/>
  <c r="Y573" i="18" s="1"/>
  <c r="Y215" i="18" s="1"/>
  <c r="W575" i="18"/>
  <c r="W573" i="18" s="1"/>
  <c r="V575" i="18"/>
  <c r="V573" i="18" s="1"/>
  <c r="U575" i="18"/>
  <c r="S575" i="18"/>
  <c r="S573" i="18" s="1"/>
  <c r="R575" i="18"/>
  <c r="R573" i="18" s="1"/>
  <c r="Q575" i="18"/>
  <c r="Q573" i="18" s="1"/>
  <c r="U573" i="18"/>
  <c r="Z573" i="18"/>
  <c r="AE572" i="18"/>
  <c r="AD572" i="18"/>
  <c r="AC572" i="18"/>
  <c r="AE571" i="18"/>
  <c r="AD571" i="18"/>
  <c r="AE570" i="18"/>
  <c r="X569" i="18"/>
  <c r="V569" i="18"/>
  <c r="V567" i="18" s="1"/>
  <c r="V214" i="18" s="1"/>
  <c r="T569" i="18"/>
  <c r="R569" i="18"/>
  <c r="P569" i="18"/>
  <c r="AA569" i="18"/>
  <c r="Z569" i="18"/>
  <c r="Y569" i="18"/>
  <c r="Y567" i="18" s="1"/>
  <c r="Y214" i="18" s="1"/>
  <c r="W569" i="18"/>
  <c r="U569" i="18"/>
  <c r="S569" i="18"/>
  <c r="Q569" i="18"/>
  <c r="Q567" i="18" s="1"/>
  <c r="Q214" i="18" s="1"/>
  <c r="W567" i="18"/>
  <c r="AA567" i="18"/>
  <c r="Y744" i="18"/>
  <c r="X744" i="18"/>
  <c r="U744" i="18"/>
  <c r="T744" i="18"/>
  <c r="Q744" i="18"/>
  <c r="P744" i="18"/>
  <c r="AA743" i="18"/>
  <c r="Y743" i="18"/>
  <c r="W743" i="18"/>
  <c r="U743" i="18"/>
  <c r="S743" i="18"/>
  <c r="Q743" i="18"/>
  <c r="Y742" i="18"/>
  <c r="U742" i="18"/>
  <c r="Q742" i="18"/>
  <c r="AA563" i="18"/>
  <c r="AA561" i="18" s="1"/>
  <c r="AA213" i="18" s="1"/>
  <c r="Z563" i="18"/>
  <c r="Z561" i="18" s="1"/>
  <c r="Z213" i="18" s="1"/>
  <c r="Y563" i="18"/>
  <c r="Y561" i="18" s="1"/>
  <c r="W563" i="18"/>
  <c r="W561" i="18" s="1"/>
  <c r="V563" i="18"/>
  <c r="S563" i="18"/>
  <c r="S561" i="18" s="1"/>
  <c r="Q563" i="18"/>
  <c r="Q561" i="18" s="1"/>
  <c r="Q213" i="18" s="1"/>
  <c r="V561" i="18"/>
  <c r="AE559" i="18"/>
  <c r="AD559" i="18"/>
  <c r="AC559" i="18"/>
  <c r="AE558" i="18"/>
  <c r="AE557" i="18"/>
  <c r="AD557" i="18"/>
  <c r="AC557" i="18"/>
  <c r="AE556" i="18"/>
  <c r="AE555" i="18"/>
  <c r="AD555" i="18"/>
  <c r="AC555" i="18"/>
  <c r="AE554" i="18"/>
  <c r="W553" i="18"/>
  <c r="V553" i="18"/>
  <c r="T553" i="18"/>
  <c r="P553" i="18"/>
  <c r="AA553" i="18"/>
  <c r="Y553" i="18"/>
  <c r="U553" i="18"/>
  <c r="S553" i="18"/>
  <c r="Q553" i="18"/>
  <c r="AD549" i="18"/>
  <c r="AD547" i="18"/>
  <c r="Y544" i="18"/>
  <c r="U544" i="18"/>
  <c r="R544" i="18"/>
  <c r="Q544" i="18"/>
  <c r="AA544" i="18"/>
  <c r="X544" i="18"/>
  <c r="W544" i="18"/>
  <c r="T544" i="18"/>
  <c r="S544" i="18"/>
  <c r="P544" i="18"/>
  <c r="AC543" i="18"/>
  <c r="AE542" i="18"/>
  <c r="AD541" i="18"/>
  <c r="AC540" i="18"/>
  <c r="AC539" i="18"/>
  <c r="T537" i="18"/>
  <c r="T536" i="18" s="1"/>
  <c r="P537" i="18"/>
  <c r="Y537" i="18"/>
  <c r="Y536" i="18" s="1"/>
  <c r="U537" i="18"/>
  <c r="Q537" i="18"/>
  <c r="AE535" i="18"/>
  <c r="AD535" i="18"/>
  <c r="AC535" i="18"/>
  <c r="AE534" i="18"/>
  <c r="AD533" i="18"/>
  <c r="AB533" i="18"/>
  <c r="AC532" i="18"/>
  <c r="AC531" i="18"/>
  <c r="AB531" i="18"/>
  <c r="T529" i="18"/>
  <c r="P529" i="18"/>
  <c r="Y529" i="18"/>
  <c r="U529" i="18"/>
  <c r="Q529" i="18"/>
  <c r="Z522" i="18"/>
  <c r="AC528" i="18"/>
  <c r="R522" i="18"/>
  <c r="AE527" i="18"/>
  <c r="AC527" i="18"/>
  <c r="AB527" i="18"/>
  <c r="AE526" i="18"/>
  <c r="AC526" i="18"/>
  <c r="AB526" i="18"/>
  <c r="AE525" i="18"/>
  <c r="X522" i="18"/>
  <c r="AE524" i="18"/>
  <c r="AC523" i="18"/>
  <c r="AA522" i="18"/>
  <c r="Y522" i="18"/>
  <c r="U522" i="18"/>
  <c r="T522" i="18"/>
  <c r="Q522" i="18"/>
  <c r="AE517" i="18"/>
  <c r="AC517" i="18"/>
  <c r="AE516" i="18"/>
  <c r="AC516" i="18"/>
  <c r="AE515" i="18"/>
  <c r="AC515" i="18"/>
  <c r="AE514" i="18"/>
  <c r="AA512" i="18"/>
  <c r="X512" i="18"/>
  <c r="W512" i="18"/>
  <c r="T512" i="18"/>
  <c r="T145" i="18" s="1"/>
  <c r="S512" i="18"/>
  <c r="AE513" i="18"/>
  <c r="Z512" i="18"/>
  <c r="Y512" i="18"/>
  <c r="V512" i="18"/>
  <c r="U512" i="18"/>
  <c r="R512" i="18"/>
  <c r="Q512" i="18"/>
  <c r="Q145" i="18" s="1"/>
  <c r="Z508" i="18"/>
  <c r="AE510" i="18"/>
  <c r="R508" i="18"/>
  <c r="W508" i="18"/>
  <c r="AB509" i="18"/>
  <c r="Y508" i="18"/>
  <c r="X508" i="18"/>
  <c r="U508" i="18"/>
  <c r="T508" i="18"/>
  <c r="Q508" i="18"/>
  <c r="P508" i="18"/>
  <c r="X504" i="18"/>
  <c r="T504" i="18"/>
  <c r="AE506" i="18"/>
  <c r="Y504" i="18"/>
  <c r="W504" i="18"/>
  <c r="U504" i="18"/>
  <c r="Q504" i="18"/>
  <c r="Z504" i="18"/>
  <c r="V504" i="18"/>
  <c r="R504" i="18"/>
  <c r="AC503" i="18"/>
  <c r="AC502" i="18"/>
  <c r="AB502" i="18"/>
  <c r="AE501" i="18"/>
  <c r="W500" i="18"/>
  <c r="AC501" i="18"/>
  <c r="AC500" i="18" s="1"/>
  <c r="AB501" i="18"/>
  <c r="Z500" i="18"/>
  <c r="Y500" i="18"/>
  <c r="X500" i="18"/>
  <c r="V500" i="18"/>
  <c r="U500" i="18"/>
  <c r="T500" i="18"/>
  <c r="R500" i="18"/>
  <c r="Q500" i="18"/>
  <c r="P500" i="18"/>
  <c r="AD498" i="18"/>
  <c r="AC498" i="18"/>
  <c r="Z496" i="18"/>
  <c r="W496" i="18"/>
  <c r="V496" i="18"/>
  <c r="AC497" i="18"/>
  <c r="AC496" i="18" s="1"/>
  <c r="R496" i="18"/>
  <c r="R143" i="18" s="1"/>
  <c r="Y496" i="18"/>
  <c r="X496" i="18"/>
  <c r="U496" i="18"/>
  <c r="T496" i="18"/>
  <c r="Q496" i="18"/>
  <c r="P496" i="18"/>
  <c r="AE494" i="18"/>
  <c r="AD494" i="18"/>
  <c r="Y489" i="18"/>
  <c r="U489" i="18"/>
  <c r="Q489" i="18"/>
  <c r="AE492" i="18"/>
  <c r="AD492" i="18"/>
  <c r="AC492" i="18"/>
  <c r="Z489" i="18"/>
  <c r="Z145" i="18" s="1"/>
  <c r="V489" i="18"/>
  <c r="V145" i="18" s="1"/>
  <c r="AC491" i="18"/>
  <c r="R489" i="18"/>
  <c r="AE490" i="18"/>
  <c r="W489" i="18"/>
  <c r="W145" i="18" s="1"/>
  <c r="AC490" i="18"/>
  <c r="AB490" i="18"/>
  <c r="AA489" i="18"/>
  <c r="AA145" i="18" s="1"/>
  <c r="X489" i="18"/>
  <c r="X145" i="18" s="1"/>
  <c r="T489" i="18"/>
  <c r="S489" i="18"/>
  <c r="P489" i="18"/>
  <c r="AE488" i="18"/>
  <c r="AA740" i="18"/>
  <c r="Z740" i="18"/>
  <c r="X740" i="18"/>
  <c r="W740" i="18"/>
  <c r="V740" i="18"/>
  <c r="T740" i="18"/>
  <c r="R740" i="18"/>
  <c r="P740" i="18"/>
  <c r="X485" i="18"/>
  <c r="T485" i="18"/>
  <c r="AE486" i="18"/>
  <c r="AD486" i="18"/>
  <c r="AA485" i="18"/>
  <c r="Z485" i="18"/>
  <c r="Y485" i="18"/>
  <c r="W485" i="18"/>
  <c r="W132" i="18" s="1"/>
  <c r="V485" i="18"/>
  <c r="U485" i="18"/>
  <c r="S485" i="18"/>
  <c r="R485" i="18"/>
  <c r="R132" i="18" s="1"/>
  <c r="Q485" i="18"/>
  <c r="Z739" i="18"/>
  <c r="Y739" i="18"/>
  <c r="V739" i="18"/>
  <c r="U739" i="18"/>
  <c r="R739" i="18"/>
  <c r="Q739" i="18"/>
  <c r="AA738" i="18"/>
  <c r="X738" i="18"/>
  <c r="W738" i="18"/>
  <c r="T738" i="18"/>
  <c r="P738" i="18"/>
  <c r="Z737" i="18"/>
  <c r="X737" i="18"/>
  <c r="W481" i="18"/>
  <c r="V737" i="18"/>
  <c r="T737" i="18"/>
  <c r="S481" i="18"/>
  <c r="R737" i="18"/>
  <c r="P737" i="18"/>
  <c r="AA481" i="18"/>
  <c r="Y481" i="18"/>
  <c r="X481" i="18"/>
  <c r="U481" i="18"/>
  <c r="U131" i="18" s="1"/>
  <c r="T481" i="18"/>
  <c r="Q481" i="18"/>
  <c r="P481" i="18"/>
  <c r="AE480" i="18"/>
  <c r="AB480" i="18"/>
  <c r="X477" i="18"/>
  <c r="T477" i="18"/>
  <c r="AE478" i="18"/>
  <c r="U477" i="18"/>
  <c r="Q477" i="18"/>
  <c r="AA477" i="18"/>
  <c r="Z477" i="18"/>
  <c r="Y477" i="18"/>
  <c r="W477" i="18"/>
  <c r="V477" i="18"/>
  <c r="S477" i="18"/>
  <c r="R477" i="18"/>
  <c r="Z473" i="18"/>
  <c r="V473" i="18"/>
  <c r="AC475" i="18"/>
  <c r="R473" i="18"/>
  <c r="AE474" i="18"/>
  <c r="AC474" i="18"/>
  <c r="AB474" i="18"/>
  <c r="AA473" i="18"/>
  <c r="Y473" i="18"/>
  <c r="X473" i="18"/>
  <c r="X143" i="18" s="1"/>
  <c r="W473" i="18"/>
  <c r="U473" i="18"/>
  <c r="T473" i="18"/>
  <c r="S473" i="18"/>
  <c r="Q473" i="18"/>
  <c r="P473" i="18"/>
  <c r="AD470" i="18"/>
  <c r="AC470" i="18"/>
  <c r="Z465" i="18"/>
  <c r="V465" i="18"/>
  <c r="AC469" i="18"/>
  <c r="R465" i="18"/>
  <c r="AE468" i="18"/>
  <c r="AC468" i="18"/>
  <c r="AB468" i="18"/>
  <c r="W465" i="18"/>
  <c r="AB467" i="18"/>
  <c r="AE466" i="18"/>
  <c r="X465" i="18"/>
  <c r="AB466" i="18"/>
  <c r="Y465" i="18"/>
  <c r="U465" i="18"/>
  <c r="T465" i="18"/>
  <c r="Q465" i="18"/>
  <c r="AE464" i="18"/>
  <c r="AD464" i="18"/>
  <c r="Y461" i="18"/>
  <c r="Y460" i="18" s="1"/>
  <c r="U461" i="18"/>
  <c r="U460" i="18" s="1"/>
  <c r="Q461" i="18"/>
  <c r="Q460" i="18" s="1"/>
  <c r="AE462" i="18"/>
  <c r="AD462" i="18"/>
  <c r="AC462" i="18"/>
  <c r="R461" i="18"/>
  <c r="R460" i="18" s="1"/>
  <c r="AA461" i="18"/>
  <c r="AA460" i="18" s="1"/>
  <c r="Z461" i="18"/>
  <c r="Z460" i="18" s="1"/>
  <c r="X461" i="18"/>
  <c r="X460" i="18" s="1"/>
  <c r="W461" i="18"/>
  <c r="W460" i="18" s="1"/>
  <c r="T461" i="18"/>
  <c r="T460" i="18" s="1"/>
  <c r="S461" i="18"/>
  <c r="S460" i="18" s="1"/>
  <c r="P461" i="18"/>
  <c r="P460" i="18" s="1"/>
  <c r="W457" i="18"/>
  <c r="AB459" i="18"/>
  <c r="AE458" i="18"/>
  <c r="X457" i="18"/>
  <c r="T457" i="18"/>
  <c r="AB458" i="18"/>
  <c r="Z457" i="18"/>
  <c r="Y457" i="18"/>
  <c r="V457" i="18"/>
  <c r="U457" i="18"/>
  <c r="R457" i="18"/>
  <c r="Q457" i="18"/>
  <c r="AE454" i="18"/>
  <c r="AD454" i="18"/>
  <c r="V450" i="18"/>
  <c r="AC453" i="18"/>
  <c r="R450" i="18"/>
  <c r="AC452" i="18"/>
  <c r="AB452" i="18"/>
  <c r="AE451" i="18"/>
  <c r="X450" i="18"/>
  <c r="W450" i="18"/>
  <c r="T450" i="18"/>
  <c r="AC451" i="18"/>
  <c r="AB451" i="18"/>
  <c r="Z450" i="18"/>
  <c r="Z118" i="18" s="1"/>
  <c r="Z141" i="18" s="1"/>
  <c r="Y450" i="18"/>
  <c r="U450" i="18"/>
  <c r="Q450" i="18"/>
  <c r="P450" i="18"/>
  <c r="AB449" i="18"/>
  <c r="AE448" i="18"/>
  <c r="AD448" i="18"/>
  <c r="Y446" i="18"/>
  <c r="Y445" i="18" s="1"/>
  <c r="W446" i="18"/>
  <c r="W445" i="18" s="1"/>
  <c r="U446" i="18"/>
  <c r="U445" i="18" s="1"/>
  <c r="Q446" i="18"/>
  <c r="Q445" i="18" s="1"/>
  <c r="Q117" i="18" s="1"/>
  <c r="Z446" i="18"/>
  <c r="Z445" i="18" s="1"/>
  <c r="Z117" i="18" s="1"/>
  <c r="X446" i="18"/>
  <c r="V446" i="18"/>
  <c r="V445" i="18" s="1"/>
  <c r="T446" i="18"/>
  <c r="R446" i="18"/>
  <c r="R445" i="18" s="1"/>
  <c r="R117" i="18" s="1"/>
  <c r="P446" i="18"/>
  <c r="AE444" i="18"/>
  <c r="AB444" i="18"/>
  <c r="X442" i="18"/>
  <c r="W442" i="18"/>
  <c r="T442" i="18"/>
  <c r="Z442" i="18"/>
  <c r="Y442" i="18"/>
  <c r="V442" i="18"/>
  <c r="U442" i="18"/>
  <c r="R442" i="18"/>
  <c r="R116" i="18" s="1"/>
  <c r="Q442" i="18"/>
  <c r="AE437" i="18"/>
  <c r="AC437" i="18"/>
  <c r="AB437" i="18"/>
  <c r="AE436" i="18"/>
  <c r="AB436" i="18"/>
  <c r="AE435" i="18"/>
  <c r="X433" i="18"/>
  <c r="T433" i="18"/>
  <c r="AE434" i="18"/>
  <c r="U433" i="18"/>
  <c r="Q433" i="18"/>
  <c r="AA433" i="18"/>
  <c r="Z433" i="18"/>
  <c r="Y433" i="18"/>
  <c r="W433" i="18"/>
  <c r="V433" i="18"/>
  <c r="S433" i="18"/>
  <c r="R433" i="18"/>
  <c r="AE432" i="18"/>
  <c r="AD432" i="18"/>
  <c r="AC432" i="18"/>
  <c r="Z429" i="18"/>
  <c r="V429" i="18"/>
  <c r="AC431" i="18"/>
  <c r="R429" i="18"/>
  <c r="AE430" i="18"/>
  <c r="W429" i="18"/>
  <c r="AC430" i="18"/>
  <c r="AB430" i="18"/>
  <c r="AA429" i="18"/>
  <c r="Y429" i="18"/>
  <c r="X429" i="18"/>
  <c r="U429" i="18"/>
  <c r="T429" i="18"/>
  <c r="S429" i="18"/>
  <c r="Q429" i="18"/>
  <c r="P429" i="18"/>
  <c r="AE428" i="18"/>
  <c r="AB428" i="18"/>
  <c r="X425" i="18"/>
  <c r="T425" i="18"/>
  <c r="AE426" i="18"/>
  <c r="U425" i="18"/>
  <c r="AA425" i="18"/>
  <c r="Z425" i="18"/>
  <c r="Y425" i="18"/>
  <c r="W425" i="18"/>
  <c r="V425" i="18"/>
  <c r="S425" i="18"/>
  <c r="R425" i="18"/>
  <c r="Q425" i="18"/>
  <c r="AE424" i="18"/>
  <c r="AD424" i="18"/>
  <c r="AC424" i="18"/>
  <c r="AD423" i="18"/>
  <c r="AC423" i="18"/>
  <c r="AA422" i="18"/>
  <c r="Z422" i="18"/>
  <c r="Z421" i="18" s="1"/>
  <c r="Z420" i="18" s="1"/>
  <c r="Y422" i="18"/>
  <c r="X422" i="18"/>
  <c r="W422" i="18"/>
  <c r="V422" i="18"/>
  <c r="U422" i="18"/>
  <c r="T422" i="18"/>
  <c r="S422" i="18"/>
  <c r="R422" i="18"/>
  <c r="Q422" i="18"/>
  <c r="P422" i="18"/>
  <c r="AE419" i="18"/>
  <c r="AC419" i="18"/>
  <c r="AB419" i="18"/>
  <c r="AE418" i="18"/>
  <c r="AB418" i="18"/>
  <c r="AE417" i="18"/>
  <c r="AB417" i="18"/>
  <c r="AA416" i="18"/>
  <c r="Z416" i="18"/>
  <c r="Y416" i="18"/>
  <c r="X416" i="18"/>
  <c r="W416" i="18"/>
  <c r="V416" i="18"/>
  <c r="U416" i="18"/>
  <c r="U84" i="18" s="1"/>
  <c r="U83" i="18" s="1"/>
  <c r="T416" i="18"/>
  <c r="S416" i="18"/>
  <c r="R416" i="18"/>
  <c r="Q416" i="18"/>
  <c r="P416" i="18"/>
  <c r="AA415" i="18"/>
  <c r="Z415" i="18"/>
  <c r="Y415" i="18"/>
  <c r="X415" i="18"/>
  <c r="X100" i="18" s="1"/>
  <c r="W415" i="18"/>
  <c r="V415" i="18"/>
  <c r="U415" i="18"/>
  <c r="T415" i="18"/>
  <c r="S415" i="18"/>
  <c r="R415" i="18"/>
  <c r="Q415" i="18"/>
  <c r="P415" i="18"/>
  <c r="AE413" i="18"/>
  <c r="AD413" i="18"/>
  <c r="AA735" i="18"/>
  <c r="AA730" i="18" s="1"/>
  <c r="AA1024" i="18" s="1"/>
  <c r="AA1025" i="18" s="1"/>
  <c r="Z735" i="18"/>
  <c r="Y735" i="18"/>
  <c r="W735" i="18"/>
  <c r="U735" i="18"/>
  <c r="S735" i="18"/>
  <c r="R735" i="18"/>
  <c r="Q735" i="18"/>
  <c r="Z409" i="18"/>
  <c r="Z91" i="18" s="1"/>
  <c r="R409" i="18"/>
  <c r="AA409" i="18"/>
  <c r="Y409" i="18"/>
  <c r="U409" i="18"/>
  <c r="U91" i="18" s="1"/>
  <c r="Q409" i="18"/>
  <c r="X409" i="18"/>
  <c r="T409" i="18"/>
  <c r="T91" i="18" s="1"/>
  <c r="P409" i="18"/>
  <c r="AA734" i="18"/>
  <c r="Y734" i="18"/>
  <c r="W734" i="18"/>
  <c r="U734" i="18"/>
  <c r="U729" i="18" s="1"/>
  <c r="S734" i="18"/>
  <c r="Q734" i="18"/>
  <c r="AA733" i="18"/>
  <c r="Y733" i="18"/>
  <c r="X733" i="18"/>
  <c r="W733" i="18"/>
  <c r="U733" i="18"/>
  <c r="T733" i="18"/>
  <c r="S733" i="18"/>
  <c r="Q733" i="18"/>
  <c r="P733" i="18"/>
  <c r="Z732" i="18"/>
  <c r="Y732" i="18"/>
  <c r="X732" i="18"/>
  <c r="V732" i="18"/>
  <c r="U732" i="18"/>
  <c r="T732" i="18"/>
  <c r="R732" i="18"/>
  <c r="Q732" i="18"/>
  <c r="P732" i="18"/>
  <c r="Z405" i="18"/>
  <c r="Y405" i="18"/>
  <c r="X405" i="18"/>
  <c r="V405" i="18"/>
  <c r="V90" i="18" s="1"/>
  <c r="T405" i="18"/>
  <c r="S405" i="18"/>
  <c r="R405" i="18"/>
  <c r="P405" i="18"/>
  <c r="P90" i="18" s="1"/>
  <c r="AE404" i="18"/>
  <c r="AD404" i="18"/>
  <c r="AE403" i="18"/>
  <c r="AE402" i="18"/>
  <c r="AA401" i="18"/>
  <c r="Z401" i="18"/>
  <c r="Y401" i="18"/>
  <c r="X401" i="18"/>
  <c r="W401" i="18"/>
  <c r="V401" i="18"/>
  <c r="U401" i="18"/>
  <c r="T401" i="18"/>
  <c r="S401" i="18"/>
  <c r="R401" i="18"/>
  <c r="Q401" i="18"/>
  <c r="P401" i="18"/>
  <c r="AE400" i="18"/>
  <c r="AE399" i="18"/>
  <c r="AA398" i="18"/>
  <c r="Z398" i="18"/>
  <c r="Y398" i="18"/>
  <c r="X398" i="18"/>
  <c r="W398" i="18"/>
  <c r="V398" i="18"/>
  <c r="U398" i="18"/>
  <c r="T398" i="18"/>
  <c r="S398" i="18"/>
  <c r="R398" i="18"/>
  <c r="Q398" i="18"/>
  <c r="P398" i="18"/>
  <c r="Y397" i="18"/>
  <c r="X397" i="18"/>
  <c r="X396" i="18" s="1"/>
  <c r="Q397" i="18"/>
  <c r="AE395" i="18"/>
  <c r="AE394" i="18"/>
  <c r="AE393" i="18"/>
  <c r="AA392" i="18"/>
  <c r="Z392" i="18"/>
  <c r="Y392" i="18"/>
  <c r="X392" i="18"/>
  <c r="W392" i="18"/>
  <c r="V392" i="18"/>
  <c r="V84" i="18" s="1"/>
  <c r="V83" i="18" s="1"/>
  <c r="U392" i="18"/>
  <c r="T392" i="18"/>
  <c r="S392" i="18"/>
  <c r="R392" i="18"/>
  <c r="R84" i="18" s="1"/>
  <c r="Q392" i="18"/>
  <c r="P392" i="18"/>
  <c r="AA391" i="18"/>
  <c r="AA100" i="18" s="1"/>
  <c r="Z391" i="18"/>
  <c r="Z100" i="18" s="1"/>
  <c r="Y391" i="18"/>
  <c r="X391" i="18"/>
  <c r="W391" i="18"/>
  <c r="V391" i="18"/>
  <c r="V100" i="18" s="1"/>
  <c r="U391" i="18"/>
  <c r="T391" i="18"/>
  <c r="T100" i="18" s="1"/>
  <c r="S391" i="18"/>
  <c r="S100" i="18" s="1"/>
  <c r="R391" i="18"/>
  <c r="R100" i="18" s="1"/>
  <c r="Q391" i="18"/>
  <c r="P391" i="18"/>
  <c r="AE388" i="18"/>
  <c r="AE387" i="18"/>
  <c r="AE386" i="18"/>
  <c r="AE385" i="18"/>
  <c r="AA384" i="18"/>
  <c r="AA380" i="18" s="1"/>
  <c r="Z384" i="18"/>
  <c r="Y384" i="18"/>
  <c r="X384" i="18"/>
  <c r="W384" i="18"/>
  <c r="V384" i="18"/>
  <c r="U384" i="18"/>
  <c r="T384" i="18"/>
  <c r="S384" i="18"/>
  <c r="S380" i="18" s="1"/>
  <c r="S379" i="18" s="1"/>
  <c r="R384" i="18"/>
  <c r="Q384" i="18"/>
  <c r="P384" i="18"/>
  <c r="AE383" i="18"/>
  <c r="AE382" i="18"/>
  <c r="AA381" i="18"/>
  <c r="Z381" i="18"/>
  <c r="Y381" i="18"/>
  <c r="X381" i="18"/>
  <c r="X380" i="18" s="1"/>
  <c r="W381" i="18"/>
  <c r="V381" i="18"/>
  <c r="U381" i="18"/>
  <c r="T381" i="18"/>
  <c r="T380" i="18" s="1"/>
  <c r="T379" i="18" s="1"/>
  <c r="T373" i="18" s="1"/>
  <c r="S381" i="18"/>
  <c r="R381" i="18"/>
  <c r="Q381" i="18"/>
  <c r="P381" i="18"/>
  <c r="P380" i="18" s="1"/>
  <c r="P379" i="18" s="1"/>
  <c r="P373" i="18" s="1"/>
  <c r="W380" i="18"/>
  <c r="W379" i="18" s="1"/>
  <c r="AA379" i="18"/>
  <c r="AA373" i="18" s="1"/>
  <c r="X379" i="18"/>
  <c r="AE378" i="18"/>
  <c r="AE377" i="18"/>
  <c r="AE376" i="18"/>
  <c r="AA375" i="18"/>
  <c r="Z375" i="18"/>
  <c r="Y375" i="18"/>
  <c r="X375" i="18"/>
  <c r="W375" i="18"/>
  <c r="V375" i="18"/>
  <c r="U375" i="18"/>
  <c r="T375" i="18"/>
  <c r="S375" i="18"/>
  <c r="R375" i="18"/>
  <c r="Q375" i="18"/>
  <c r="P375" i="18"/>
  <c r="AA374" i="18"/>
  <c r="Z374" i="18"/>
  <c r="Y374" i="18"/>
  <c r="X374" i="18"/>
  <c r="W374" i="18"/>
  <c r="V374" i="18"/>
  <c r="U374" i="18"/>
  <c r="T374" i="18"/>
  <c r="S374" i="18"/>
  <c r="R374" i="18"/>
  <c r="Q374" i="18"/>
  <c r="P374" i="18"/>
  <c r="AE372" i="18"/>
  <c r="AE371" i="18"/>
  <c r="AE370" i="18"/>
  <c r="AE369" i="18"/>
  <c r="AA368" i="18"/>
  <c r="Z368" i="18"/>
  <c r="Z364" i="18" s="1"/>
  <c r="Z363" i="18" s="1"/>
  <c r="Y368" i="18"/>
  <c r="X368" i="18"/>
  <c r="W368" i="18"/>
  <c r="V368" i="18"/>
  <c r="V364" i="18" s="1"/>
  <c r="V363" i="18" s="1"/>
  <c r="U368" i="18"/>
  <c r="T368" i="18"/>
  <c r="S368" i="18"/>
  <c r="R368" i="18"/>
  <c r="R364" i="18" s="1"/>
  <c r="R363" i="18" s="1"/>
  <c r="Q368" i="18"/>
  <c r="P368" i="18"/>
  <c r="AE367" i="18"/>
  <c r="AE366" i="18"/>
  <c r="AA365" i="18"/>
  <c r="Z365" i="18"/>
  <c r="Y365" i="18"/>
  <c r="Y364" i="18" s="1"/>
  <c r="Y363" i="18" s="1"/>
  <c r="X365" i="18"/>
  <c r="X364" i="18" s="1"/>
  <c r="X363" i="18" s="1"/>
  <c r="X76" i="18" s="1"/>
  <c r="W365" i="18"/>
  <c r="V365" i="18"/>
  <c r="U365" i="18"/>
  <c r="T365" i="18"/>
  <c r="T364" i="18" s="1"/>
  <c r="T363" i="18" s="1"/>
  <c r="T76" i="18" s="1"/>
  <c r="S365" i="18"/>
  <c r="R365" i="18"/>
  <c r="Q365" i="18"/>
  <c r="Q364" i="18" s="1"/>
  <c r="P365" i="18"/>
  <c r="P364" i="18" s="1"/>
  <c r="P363" i="18" s="1"/>
  <c r="P76" i="18" s="1"/>
  <c r="U364" i="18"/>
  <c r="U363" i="18" s="1"/>
  <c r="Q363" i="18"/>
  <c r="Q357" i="18" s="1"/>
  <c r="AE362" i="18"/>
  <c r="AE361" i="18"/>
  <c r="AE360" i="18"/>
  <c r="AA359" i="18"/>
  <c r="AA84" i="18" s="1"/>
  <c r="AA83" i="18" s="1"/>
  <c r="Z359" i="18"/>
  <c r="Y359" i="18"/>
  <c r="X359" i="18"/>
  <c r="W359" i="18"/>
  <c r="W84" i="18" s="1"/>
  <c r="W83" i="18" s="1"/>
  <c r="V359" i="18"/>
  <c r="U359" i="18"/>
  <c r="T359" i="18"/>
  <c r="S359" i="18"/>
  <c r="S84" i="18" s="1"/>
  <c r="S83" i="18" s="1"/>
  <c r="R359" i="18"/>
  <c r="Q359" i="18"/>
  <c r="P359" i="18"/>
  <c r="AA358" i="18"/>
  <c r="Z358" i="18"/>
  <c r="Y358" i="18"/>
  <c r="X358" i="18"/>
  <c r="X75" i="18" s="1"/>
  <c r="W358" i="18"/>
  <c r="W75" i="18" s="1"/>
  <c r="V358" i="18"/>
  <c r="U358" i="18"/>
  <c r="U75" i="18" s="1"/>
  <c r="T358" i="18"/>
  <c r="S358" i="18"/>
  <c r="S75" i="18" s="1"/>
  <c r="R358" i="18"/>
  <c r="Q358" i="18"/>
  <c r="P358" i="18"/>
  <c r="AH355" i="18"/>
  <c r="AG355" i="18"/>
  <c r="AF355" i="18"/>
  <c r="AE355" i="18"/>
  <c r="AD355" i="18"/>
  <c r="AC355" i="18"/>
  <c r="AB355" i="18"/>
  <c r="AC349" i="18"/>
  <c r="AB349" i="18"/>
  <c r="AC348" i="18"/>
  <c r="AB348" i="18"/>
  <c r="AC340" i="18"/>
  <c r="AB340" i="18"/>
  <c r="AC339" i="18"/>
  <c r="AB339" i="18"/>
  <c r="AC338" i="18"/>
  <c r="AB338" i="18"/>
  <c r="AC336" i="18"/>
  <c r="AB336" i="18"/>
  <c r="AC335" i="18"/>
  <c r="AB335" i="18"/>
  <c r="AC334" i="18"/>
  <c r="AB334" i="18"/>
  <c r="AA333" i="18"/>
  <c r="AA341" i="18" s="1"/>
  <c r="AA337" i="18" s="1"/>
  <c r="Z333" i="18"/>
  <c r="Z341" i="18" s="1"/>
  <c r="Z337" i="18" s="1"/>
  <c r="Y333" i="18"/>
  <c r="Y341" i="18" s="1"/>
  <c r="X333" i="18"/>
  <c r="X341" i="18" s="1"/>
  <c r="X337" i="18" s="1"/>
  <c r="W333" i="18"/>
  <c r="W341" i="18" s="1"/>
  <c r="W337" i="18" s="1"/>
  <c r="V333" i="18"/>
  <c r="V341" i="18" s="1"/>
  <c r="U333" i="18"/>
  <c r="U341" i="18" s="1"/>
  <c r="U337" i="18" s="1"/>
  <c r="T333" i="18"/>
  <c r="T341" i="18" s="1"/>
  <c r="T337" i="18" s="1"/>
  <c r="S333" i="18"/>
  <c r="S341" i="18" s="1"/>
  <c r="R333" i="18"/>
  <c r="R341" i="18" s="1"/>
  <c r="R337" i="18" s="1"/>
  <c r="Q333" i="18"/>
  <c r="Q341" i="18" s="1"/>
  <c r="Q337" i="18" s="1"/>
  <c r="P333" i="18"/>
  <c r="P341" i="18" s="1"/>
  <c r="Z332" i="18"/>
  <c r="Z347" i="18" s="1"/>
  <c r="X332" i="18"/>
  <c r="W332" i="18"/>
  <c r="T332" i="18"/>
  <c r="S332" i="18"/>
  <c r="R332" i="18"/>
  <c r="AA331" i="18"/>
  <c r="Z331" i="18"/>
  <c r="Z346" i="18" s="1"/>
  <c r="X331" i="18"/>
  <c r="X346" i="18" s="1"/>
  <c r="W331" i="18"/>
  <c r="T331" i="18"/>
  <c r="S331" i="18"/>
  <c r="R331" i="18"/>
  <c r="R346" i="18" s="1"/>
  <c r="Q331" i="18"/>
  <c r="Q346" i="18" s="1"/>
  <c r="P331" i="18"/>
  <c r="AA330" i="18"/>
  <c r="Y330" i="18"/>
  <c r="Y345" i="18" s="1"/>
  <c r="X330" i="18"/>
  <c r="W330" i="18"/>
  <c r="S330" i="18"/>
  <c r="Q330" i="18"/>
  <c r="Q345" i="18" s="1"/>
  <c r="P330" i="18"/>
  <c r="AA329" i="18"/>
  <c r="Y329" i="18"/>
  <c r="Y344" i="18" s="1"/>
  <c r="X329" i="18"/>
  <c r="W329" i="18"/>
  <c r="U329" i="18"/>
  <c r="U344" i="18" s="1"/>
  <c r="T329" i="18"/>
  <c r="Q329" i="18"/>
  <c r="Q344" i="18" s="1"/>
  <c r="P329" i="18"/>
  <c r="AE322" i="18"/>
  <c r="AD322" i="18"/>
  <c r="AE321" i="18"/>
  <c r="AD321" i="18"/>
  <c r="AE320" i="18"/>
  <c r="AD320" i="18"/>
  <c r="AE319" i="18"/>
  <c r="AD319" i="18"/>
  <c r="AD318" i="18" s="1"/>
  <c r="AA318" i="18"/>
  <c r="Z318" i="18"/>
  <c r="Y318" i="18"/>
  <c r="X318" i="18"/>
  <c r="W318" i="18"/>
  <c r="V318" i="18"/>
  <c r="U318" i="18"/>
  <c r="T318" i="18"/>
  <c r="S318" i="18"/>
  <c r="R318" i="18"/>
  <c r="Q318" i="18"/>
  <c r="P318" i="18"/>
  <c r="AA317" i="18"/>
  <c r="Y317" i="18"/>
  <c r="W317" i="18"/>
  <c r="V317" i="18"/>
  <c r="T317" i="18"/>
  <c r="T328" i="18" s="1"/>
  <c r="S317" i="18"/>
  <c r="S328" i="18" s="1"/>
  <c r="R317" i="18"/>
  <c r="P317" i="18"/>
  <c r="X316" i="18"/>
  <c r="X327" i="18" s="1"/>
  <c r="W316" i="18"/>
  <c r="W327" i="18" s="1"/>
  <c r="T316" i="18"/>
  <c r="T327" i="18" s="1"/>
  <c r="P316" i="18"/>
  <c r="P327" i="18" s="1"/>
  <c r="X315" i="18"/>
  <c r="X326" i="18" s="1"/>
  <c r="T315" i="18"/>
  <c r="AA314" i="18"/>
  <c r="AA325" i="18" s="1"/>
  <c r="Z314" i="18"/>
  <c r="Y314" i="18"/>
  <c r="Y325" i="18" s="1"/>
  <c r="W314" i="18"/>
  <c r="V314" i="18"/>
  <c r="U314" i="18"/>
  <c r="U325" i="18" s="1"/>
  <c r="R314" i="18"/>
  <c r="Q314" i="18"/>
  <c r="AD308" i="18"/>
  <c r="AD307" i="18"/>
  <c r="AE302" i="18"/>
  <c r="AD302" i="18"/>
  <c r="AC302" i="18"/>
  <c r="AB302" i="18"/>
  <c r="AD299" i="18"/>
  <c r="AD298" i="18"/>
  <c r="AD297" i="18"/>
  <c r="AA296" i="18"/>
  <c r="AA301" i="18" s="1"/>
  <c r="AA300" i="18" s="1"/>
  <c r="Z296" i="18"/>
  <c r="Z301" i="18" s="1"/>
  <c r="Z300" i="18" s="1"/>
  <c r="Y296" i="18"/>
  <c r="Y301" i="18" s="1"/>
  <c r="X296" i="18"/>
  <c r="X301" i="18" s="1"/>
  <c r="X300" i="18" s="1"/>
  <c r="W296" i="18"/>
  <c r="W301" i="18" s="1"/>
  <c r="W300" i="18" s="1"/>
  <c r="V296" i="18"/>
  <c r="V301" i="18" s="1"/>
  <c r="U296" i="18"/>
  <c r="U301" i="18" s="1"/>
  <c r="U300" i="18" s="1"/>
  <c r="T296" i="18"/>
  <c r="T301" i="18" s="1"/>
  <c r="T300" i="18" s="1"/>
  <c r="S296" i="18"/>
  <c r="S301" i="18" s="1"/>
  <c r="R296" i="18"/>
  <c r="R301" i="18" s="1"/>
  <c r="R300" i="18" s="1"/>
  <c r="Q296" i="18"/>
  <c r="Q301" i="18" s="1"/>
  <c r="Q300" i="18" s="1"/>
  <c r="P296" i="18"/>
  <c r="P301" i="18" s="1"/>
  <c r="AA295" i="18"/>
  <c r="AA306" i="18" s="1"/>
  <c r="Z295" i="18"/>
  <c r="Z306" i="18" s="1"/>
  <c r="W295" i="18"/>
  <c r="W306" i="18" s="1"/>
  <c r="V295" i="18"/>
  <c r="V306" i="18" s="1"/>
  <c r="U295" i="18"/>
  <c r="U306" i="18" s="1"/>
  <c r="S295" i="18"/>
  <c r="S306" i="18" s="1"/>
  <c r="R295" i="18"/>
  <c r="R306" i="18" s="1"/>
  <c r="Q295" i="18"/>
  <c r="Q306" i="18" s="1"/>
  <c r="AA294" i="18"/>
  <c r="AA305" i="18" s="1"/>
  <c r="X294" i="18"/>
  <c r="W294" i="18"/>
  <c r="T294" i="18"/>
  <c r="T305" i="18" s="1"/>
  <c r="S294" i="18"/>
  <c r="S305" i="18" s="1"/>
  <c r="Q294" i="18"/>
  <c r="Q305" i="18" s="1"/>
  <c r="P294" i="18"/>
  <c r="W290" i="18"/>
  <c r="W303" i="18" s="1"/>
  <c r="Q290" i="18"/>
  <c r="AB289" i="18"/>
  <c r="AB288" i="18"/>
  <c r="AA287" i="18"/>
  <c r="Z287" i="18"/>
  <c r="Y287" i="18"/>
  <c r="X287" i="18"/>
  <c r="W287" i="18"/>
  <c r="V287" i="18"/>
  <c r="U287" i="18"/>
  <c r="T287" i="18"/>
  <c r="S287" i="18"/>
  <c r="R287" i="18"/>
  <c r="Q287" i="18"/>
  <c r="P287" i="18"/>
  <c r="X286" i="18"/>
  <c r="T286" i="18"/>
  <c r="AA285" i="18"/>
  <c r="Z285" i="18"/>
  <c r="Y285" i="18"/>
  <c r="X285" i="18"/>
  <c r="X292" i="18" s="1"/>
  <c r="W285" i="18"/>
  <c r="W292" i="18" s="1"/>
  <c r="V285" i="18"/>
  <c r="U285" i="18"/>
  <c r="T285" i="18"/>
  <c r="T292" i="18" s="1"/>
  <c r="S285" i="18"/>
  <c r="R285" i="18"/>
  <c r="Q285" i="18"/>
  <c r="P285" i="18"/>
  <c r="AB279" i="18"/>
  <c r="AB278" i="18"/>
  <c r="AB275" i="18"/>
  <c r="AB274" i="18"/>
  <c r="AB273" i="18"/>
  <c r="AA272" i="18"/>
  <c r="Z272" i="18"/>
  <c r="Y272" i="18"/>
  <c r="X272" i="18"/>
  <c r="W272" i="18"/>
  <c r="V272" i="18"/>
  <c r="U272" i="18"/>
  <c r="T272" i="18"/>
  <c r="S272" i="18"/>
  <c r="R272" i="18"/>
  <c r="Q272" i="18"/>
  <c r="P272" i="18"/>
  <c r="AA271" i="18"/>
  <c r="Z271" i="18"/>
  <c r="Z266" i="18" s="1"/>
  <c r="Y271" i="18"/>
  <c r="X271" i="18"/>
  <c r="W271" i="18"/>
  <c r="U271" i="18"/>
  <c r="T271" i="18"/>
  <c r="T266" i="18" s="1"/>
  <c r="S271" i="18"/>
  <c r="R271" i="18"/>
  <c r="Q271" i="18"/>
  <c r="P271" i="18"/>
  <c r="AB270" i="18"/>
  <c r="AB269" i="18"/>
  <c r="AB268" i="18"/>
  <c r="X266" i="18"/>
  <c r="AB267" i="18"/>
  <c r="R266" i="18"/>
  <c r="AD265" i="18"/>
  <c r="AD264" i="18"/>
  <c r="AE263" i="18"/>
  <c r="AA262" i="18"/>
  <c r="Z262" i="18"/>
  <c r="Y262" i="18"/>
  <c r="X262" i="18"/>
  <c r="W262" i="18"/>
  <c r="V262" i="18"/>
  <c r="U262" i="18"/>
  <c r="T262" i="18"/>
  <c r="S262" i="18"/>
  <c r="R262" i="18"/>
  <c r="R251" i="18" s="1"/>
  <c r="Q262" i="18"/>
  <c r="P262" i="18"/>
  <c r="AB250" i="18"/>
  <c r="AB249" i="18"/>
  <c r="AB248" i="18"/>
  <c r="X246" i="18"/>
  <c r="AB247" i="18"/>
  <c r="Z246" i="18"/>
  <c r="V246" i="18"/>
  <c r="T246" i="18"/>
  <c r="R246" i="18"/>
  <c r="AD245" i="18"/>
  <c r="AD244" i="18"/>
  <c r="AD243" i="18"/>
  <c r="AA242" i="18"/>
  <c r="Z242" i="18"/>
  <c r="Z241" i="18" s="1"/>
  <c r="Y242" i="18"/>
  <c r="X242" i="18"/>
  <c r="W242" i="18"/>
  <c r="V242" i="18"/>
  <c r="U242" i="18"/>
  <c r="T242" i="18"/>
  <c r="S242" i="18"/>
  <c r="R242" i="18"/>
  <c r="R241" i="18" s="1"/>
  <c r="Q242" i="18"/>
  <c r="P242" i="18"/>
  <c r="AA261" i="18"/>
  <c r="Z261" i="18"/>
  <c r="X261" i="18"/>
  <c r="W261" i="18"/>
  <c r="V261" i="18"/>
  <c r="U261" i="18"/>
  <c r="T261" i="18"/>
  <c r="S261" i="18"/>
  <c r="R261" i="18"/>
  <c r="Q261" i="18"/>
  <c r="P261" i="18"/>
  <c r="AA260" i="18"/>
  <c r="Z260" i="18"/>
  <c r="Y260" i="18"/>
  <c r="W260" i="18"/>
  <c r="V260" i="18"/>
  <c r="U260" i="18"/>
  <c r="S260" i="18"/>
  <c r="R260" i="18"/>
  <c r="Q260" i="18"/>
  <c r="AB239" i="18"/>
  <c r="AA259" i="18"/>
  <c r="Z259" i="18"/>
  <c r="Y259" i="18"/>
  <c r="X259" i="18"/>
  <c r="W259" i="18"/>
  <c r="V259" i="18"/>
  <c r="U259" i="18"/>
  <c r="T259" i="18"/>
  <c r="AC238" i="18"/>
  <c r="R259" i="18"/>
  <c r="Q259" i="18"/>
  <c r="P259" i="18"/>
  <c r="AA258" i="18"/>
  <c r="Z258" i="18"/>
  <c r="Y258" i="18"/>
  <c r="X258" i="18"/>
  <c r="W258" i="18"/>
  <c r="V258" i="18"/>
  <c r="U258" i="18"/>
  <c r="T258" i="18"/>
  <c r="S258" i="18"/>
  <c r="R258" i="18"/>
  <c r="Q258" i="18"/>
  <c r="AB237" i="18"/>
  <c r="AA236" i="18"/>
  <c r="Y236" i="18"/>
  <c r="U236" i="18"/>
  <c r="S236" i="18"/>
  <c r="Q236" i="18"/>
  <c r="AA256" i="18"/>
  <c r="Z256" i="18"/>
  <c r="Y256" i="18"/>
  <c r="X256" i="18"/>
  <c r="W256" i="18"/>
  <c r="V256" i="18"/>
  <c r="U256" i="18"/>
  <c r="T256" i="18"/>
  <c r="S256" i="18"/>
  <c r="R256" i="18"/>
  <c r="Q256" i="18"/>
  <c r="AA255" i="18"/>
  <c r="Z255" i="18"/>
  <c r="Y255" i="18"/>
  <c r="X255" i="18"/>
  <c r="W255" i="18"/>
  <c r="V255" i="18"/>
  <c r="U255" i="18"/>
  <c r="T255" i="18"/>
  <c r="R255" i="18"/>
  <c r="Q255" i="18"/>
  <c r="P255" i="18"/>
  <c r="AA254" i="18"/>
  <c r="Y254" i="18"/>
  <c r="W254" i="18"/>
  <c r="AD233" i="18"/>
  <c r="U254" i="18"/>
  <c r="S254" i="18"/>
  <c r="Q254" i="18"/>
  <c r="AA232" i="18"/>
  <c r="Z232" i="18"/>
  <c r="Y232" i="18"/>
  <c r="Y253" i="18" s="1"/>
  <c r="X232" i="18"/>
  <c r="W232" i="18"/>
  <c r="V232" i="18"/>
  <c r="U232" i="18"/>
  <c r="U253" i="18" s="1"/>
  <c r="T232" i="18"/>
  <c r="S232" i="18"/>
  <c r="R232" i="18"/>
  <c r="Q232" i="18"/>
  <c r="Q253" i="18" s="1"/>
  <c r="P232" i="18"/>
  <c r="AC226" i="18"/>
  <c r="AB226" i="18"/>
  <c r="AB225" i="18"/>
  <c r="AB222" i="18"/>
  <c r="AB221" i="18"/>
  <c r="AB220" i="18"/>
  <c r="AA219" i="18"/>
  <c r="Z219" i="18"/>
  <c r="Y219" i="18"/>
  <c r="X219" i="18"/>
  <c r="W219" i="18"/>
  <c r="V219" i="18"/>
  <c r="U219" i="18"/>
  <c r="T219" i="18"/>
  <c r="S219" i="18"/>
  <c r="R219" i="18"/>
  <c r="Q219" i="18"/>
  <c r="P219" i="18"/>
  <c r="AA218" i="18"/>
  <c r="Z218" i="18"/>
  <c r="Y218" i="18"/>
  <c r="W218" i="18"/>
  <c r="V218" i="18"/>
  <c r="U218" i="18"/>
  <c r="R218" i="18"/>
  <c r="Q218" i="18"/>
  <c r="AA217" i="18"/>
  <c r="Y217" i="18"/>
  <c r="R217" i="18"/>
  <c r="W216" i="18"/>
  <c r="U216" i="18"/>
  <c r="R216" i="18"/>
  <c r="Z215" i="18"/>
  <c r="W215" i="18"/>
  <c r="U215" i="18"/>
  <c r="R215" i="18"/>
  <c r="W214" i="18"/>
  <c r="AA211" i="18"/>
  <c r="Z211" i="18"/>
  <c r="Y211" i="18"/>
  <c r="X211" i="18"/>
  <c r="W211" i="18"/>
  <c r="V211" i="18"/>
  <c r="U211" i="18"/>
  <c r="T211" i="18"/>
  <c r="S211" i="18"/>
  <c r="R211" i="18"/>
  <c r="Q211" i="18"/>
  <c r="P211" i="18"/>
  <c r="AA210" i="18"/>
  <c r="Z210" i="18"/>
  <c r="Y210" i="18"/>
  <c r="X210" i="18"/>
  <c r="W210" i="18"/>
  <c r="V210" i="18"/>
  <c r="U210" i="18"/>
  <c r="T210" i="18"/>
  <c r="S210" i="18"/>
  <c r="R210" i="18"/>
  <c r="Q210" i="18"/>
  <c r="P210" i="18"/>
  <c r="AA209" i="18"/>
  <c r="Z209" i="18"/>
  <c r="Y209" i="18"/>
  <c r="X209" i="18"/>
  <c r="W209" i="18"/>
  <c r="V209" i="18"/>
  <c r="U209" i="18"/>
  <c r="T209" i="18"/>
  <c r="S209" i="18"/>
  <c r="R209" i="18"/>
  <c r="Q209" i="18"/>
  <c r="P209" i="18"/>
  <c r="AA208" i="18"/>
  <c r="Z208" i="18"/>
  <c r="Y208" i="18"/>
  <c r="X208" i="18"/>
  <c r="W208" i="18"/>
  <c r="V208" i="18"/>
  <c r="U208" i="18"/>
  <c r="T208" i="18"/>
  <c r="S208" i="18"/>
  <c r="R208" i="18"/>
  <c r="Q208" i="18"/>
  <c r="P208" i="18"/>
  <c r="AA207" i="18"/>
  <c r="Z207" i="18"/>
  <c r="Y207" i="18"/>
  <c r="X207" i="18"/>
  <c r="W207" i="18"/>
  <c r="V207" i="18"/>
  <c r="U207" i="18"/>
  <c r="T207" i="18"/>
  <c r="S207" i="18"/>
  <c r="R207" i="18"/>
  <c r="Q207" i="18"/>
  <c r="P207" i="18"/>
  <c r="AA206" i="18"/>
  <c r="Z206" i="18"/>
  <c r="Y206" i="18"/>
  <c r="X206" i="18"/>
  <c r="W206" i="18"/>
  <c r="V206" i="18"/>
  <c r="U206" i="18"/>
  <c r="T206" i="18"/>
  <c r="S206" i="18"/>
  <c r="R206" i="18"/>
  <c r="Q206" i="18"/>
  <c r="P206" i="18"/>
  <c r="AA205" i="18"/>
  <c r="Z205" i="18"/>
  <c r="Y205" i="18"/>
  <c r="X205" i="18"/>
  <c r="W205" i="18"/>
  <c r="V205" i="18"/>
  <c r="U205" i="18"/>
  <c r="T205" i="18"/>
  <c r="S205" i="18"/>
  <c r="R205" i="18"/>
  <c r="Q205" i="18"/>
  <c r="P205" i="18"/>
  <c r="AC188" i="18"/>
  <c r="AC187" i="18"/>
  <c r="AC186" i="18"/>
  <c r="AD185" i="18"/>
  <c r="AC185" i="18"/>
  <c r="AD184" i="18"/>
  <c r="AC184" i="18"/>
  <c r="AE183" i="18"/>
  <c r="AC183" i="18"/>
  <c r="AA182" i="18"/>
  <c r="Z182" i="18"/>
  <c r="Y182" i="18"/>
  <c r="X182" i="18"/>
  <c r="W182" i="18"/>
  <c r="V182" i="18"/>
  <c r="U182" i="18"/>
  <c r="T182" i="18"/>
  <c r="S182" i="18"/>
  <c r="R182" i="18"/>
  <c r="Q182" i="18"/>
  <c r="P182" i="18"/>
  <c r="AC181" i="18"/>
  <c r="AC180" i="18"/>
  <c r="AC179" i="18"/>
  <c r="AC178" i="18"/>
  <c r="AE177" i="18"/>
  <c r="AC177" i="18"/>
  <c r="AE176" i="18"/>
  <c r="AC176" i="18"/>
  <c r="AA175" i="18"/>
  <c r="Z175" i="18"/>
  <c r="Y175" i="18"/>
  <c r="X175" i="18"/>
  <c r="W175" i="18"/>
  <c r="V175" i="18"/>
  <c r="U175" i="18"/>
  <c r="T175" i="18"/>
  <c r="S175" i="18"/>
  <c r="R175" i="18"/>
  <c r="Q175" i="18"/>
  <c r="P175" i="18"/>
  <c r="AA174" i="18"/>
  <c r="Z174" i="18"/>
  <c r="Y174" i="18"/>
  <c r="X174" i="18"/>
  <c r="W174" i="18"/>
  <c r="V174" i="18"/>
  <c r="U174" i="18"/>
  <c r="T174" i="18"/>
  <c r="S174" i="18"/>
  <c r="R174" i="18"/>
  <c r="Q174" i="18"/>
  <c r="P174" i="18"/>
  <c r="AA173" i="18"/>
  <c r="AA204" i="18" s="1"/>
  <c r="Z173" i="18"/>
  <c r="Z204" i="18" s="1"/>
  <c r="Y173" i="18"/>
  <c r="X173" i="18"/>
  <c r="W173" i="18"/>
  <c r="V173" i="18"/>
  <c r="U173" i="18"/>
  <c r="U204" i="18" s="1"/>
  <c r="T173" i="18"/>
  <c r="S173" i="18"/>
  <c r="R173" i="18"/>
  <c r="Q173" i="18"/>
  <c r="P173" i="18"/>
  <c r="AA172" i="18"/>
  <c r="Z172" i="18"/>
  <c r="Y172" i="18"/>
  <c r="X172" i="18"/>
  <c r="W172" i="18"/>
  <c r="V172" i="18"/>
  <c r="U172" i="18"/>
  <c r="T172" i="18"/>
  <c r="S172" i="18"/>
  <c r="R172" i="18"/>
  <c r="R203" i="18" s="1"/>
  <c r="Q172" i="18"/>
  <c r="P172" i="18"/>
  <c r="AA171" i="18"/>
  <c r="Z171" i="18"/>
  <c r="Y171" i="18"/>
  <c r="X171" i="18"/>
  <c r="W171" i="18"/>
  <c r="W202" i="18" s="1"/>
  <c r="V171" i="18"/>
  <c r="U171" i="18"/>
  <c r="T171" i="18"/>
  <c r="S171" i="18"/>
  <c r="R171" i="18"/>
  <c r="R202" i="18" s="1"/>
  <c r="Q171" i="18"/>
  <c r="P171" i="18"/>
  <c r="AA170" i="18"/>
  <c r="Z170" i="18"/>
  <c r="Z201" i="18" s="1"/>
  <c r="Y170" i="18"/>
  <c r="X170" i="18"/>
  <c r="W170" i="18"/>
  <c r="W201" i="18" s="1"/>
  <c r="V170" i="18"/>
  <c r="U170" i="18"/>
  <c r="T170" i="18"/>
  <c r="S170" i="18"/>
  <c r="R170" i="18"/>
  <c r="R201" i="18" s="1"/>
  <c r="Q170" i="18"/>
  <c r="P170" i="18"/>
  <c r="AA169" i="18"/>
  <c r="Z169" i="18"/>
  <c r="Y169" i="18"/>
  <c r="X169" i="18"/>
  <c r="W169" i="18"/>
  <c r="W200" i="18" s="1"/>
  <c r="V169" i="18"/>
  <c r="U169" i="18"/>
  <c r="T169" i="18"/>
  <c r="S169" i="18"/>
  <c r="R169" i="18"/>
  <c r="Q169" i="18"/>
  <c r="P169" i="18"/>
  <c r="AA168" i="18"/>
  <c r="Z168" i="18"/>
  <c r="Y168" i="18"/>
  <c r="X168" i="18"/>
  <c r="W168" i="18"/>
  <c r="W167" i="18" s="1"/>
  <c r="W159" i="18" s="1"/>
  <c r="V168" i="18"/>
  <c r="V167" i="18" s="1"/>
  <c r="U168" i="18"/>
  <c r="T168" i="18"/>
  <c r="S168" i="18"/>
  <c r="S167" i="18" s="1"/>
  <c r="S159" i="18" s="1"/>
  <c r="R168" i="18"/>
  <c r="Q168" i="18"/>
  <c r="P168" i="18"/>
  <c r="AA167" i="18"/>
  <c r="AA159" i="18" s="1"/>
  <c r="Z167" i="18"/>
  <c r="Y167" i="18"/>
  <c r="U167" i="18"/>
  <c r="R167" i="18"/>
  <c r="R159" i="18" s="1"/>
  <c r="Q167" i="18"/>
  <c r="AA166" i="18"/>
  <c r="Z166" i="18"/>
  <c r="Y166" i="18"/>
  <c r="Y197" i="18" s="1"/>
  <c r="X166" i="18"/>
  <c r="X197" i="18" s="1"/>
  <c r="W166" i="18"/>
  <c r="V166" i="18"/>
  <c r="U166" i="18"/>
  <c r="U197" i="18" s="1"/>
  <c r="T166" i="18"/>
  <c r="T197" i="18" s="1"/>
  <c r="S166" i="18"/>
  <c r="R166" i="18"/>
  <c r="Q166" i="18"/>
  <c r="Q197" i="18" s="1"/>
  <c r="P166" i="18"/>
  <c r="P197" i="18" s="1"/>
  <c r="AA165" i="18"/>
  <c r="Z165" i="18"/>
  <c r="Y165" i="18"/>
  <c r="X165" i="18"/>
  <c r="X196" i="18" s="1"/>
  <c r="W165" i="18"/>
  <c r="V165" i="18"/>
  <c r="U165" i="18"/>
  <c r="U196" i="18" s="1"/>
  <c r="T165" i="18"/>
  <c r="T196" i="18" s="1"/>
  <c r="S165" i="18"/>
  <c r="R165" i="18"/>
  <c r="Q165" i="18"/>
  <c r="Q196" i="18" s="1"/>
  <c r="P165" i="18"/>
  <c r="P196" i="18" s="1"/>
  <c r="AA164" i="18"/>
  <c r="Z164" i="18"/>
  <c r="Y164" i="18"/>
  <c r="Y195" i="18" s="1"/>
  <c r="X164" i="18"/>
  <c r="X195" i="18" s="1"/>
  <c r="W164" i="18"/>
  <c r="V164" i="18"/>
  <c r="U164" i="18"/>
  <c r="U195" i="18" s="1"/>
  <c r="T164" i="18"/>
  <c r="T195" i="18" s="1"/>
  <c r="S164" i="18"/>
  <c r="R164" i="18"/>
  <c r="Q164" i="18"/>
  <c r="Q195" i="18" s="1"/>
  <c r="P164" i="18"/>
  <c r="P195" i="18" s="1"/>
  <c r="AA163" i="18"/>
  <c r="Z163" i="18"/>
  <c r="Y163" i="18"/>
  <c r="X163" i="18"/>
  <c r="X194" i="18" s="1"/>
  <c r="W163" i="18"/>
  <c r="V163" i="18"/>
  <c r="U163" i="18"/>
  <c r="U194" i="18" s="1"/>
  <c r="T163" i="18"/>
  <c r="T194" i="18" s="1"/>
  <c r="S163" i="18"/>
  <c r="R163" i="18"/>
  <c r="Q163" i="18"/>
  <c r="Q194" i="18" s="1"/>
  <c r="P163" i="18"/>
  <c r="P194" i="18" s="1"/>
  <c r="AA162" i="18"/>
  <c r="Z162" i="18"/>
  <c r="Y162" i="18"/>
  <c r="Y193" i="18" s="1"/>
  <c r="X162" i="18"/>
  <c r="X193" i="18" s="1"/>
  <c r="W162" i="18"/>
  <c r="V162" i="18"/>
  <c r="U162" i="18"/>
  <c r="U193" i="18" s="1"/>
  <c r="T162" i="18"/>
  <c r="T193" i="18" s="1"/>
  <c r="S162" i="18"/>
  <c r="R162" i="18"/>
  <c r="Q162" i="18"/>
  <c r="Q193" i="18" s="1"/>
  <c r="P162" i="18"/>
  <c r="P193" i="18" s="1"/>
  <c r="AA161" i="18"/>
  <c r="Z161" i="18"/>
  <c r="Y161" i="18"/>
  <c r="X161" i="18"/>
  <c r="X192" i="18" s="1"/>
  <c r="W161" i="18"/>
  <c r="V161" i="18"/>
  <c r="U161" i="18"/>
  <c r="U192" i="18" s="1"/>
  <c r="T161" i="18"/>
  <c r="T192" i="18" s="1"/>
  <c r="S161" i="18"/>
  <c r="R161" i="18"/>
  <c r="Q161" i="18"/>
  <c r="Q192" i="18" s="1"/>
  <c r="P161" i="18"/>
  <c r="P192" i="18" s="1"/>
  <c r="AA160" i="18"/>
  <c r="Z160" i="18"/>
  <c r="Z159" i="18" s="1"/>
  <c r="Y160" i="18"/>
  <c r="Y191" i="18" s="1"/>
  <c r="X160" i="18"/>
  <c r="X191" i="18" s="1"/>
  <c r="W160" i="18"/>
  <c r="V160" i="18"/>
  <c r="U160" i="18"/>
  <c r="T160" i="18"/>
  <c r="T191" i="18" s="1"/>
  <c r="S160" i="18"/>
  <c r="R160" i="18"/>
  <c r="Q160" i="18"/>
  <c r="P160" i="18"/>
  <c r="P191" i="18" s="1"/>
  <c r="AA1093" i="18"/>
  <c r="Z1093" i="18"/>
  <c r="Y1093" i="18"/>
  <c r="X1093" i="18"/>
  <c r="W1093" i="18"/>
  <c r="V1093" i="18"/>
  <c r="U1093" i="18"/>
  <c r="T1093" i="18"/>
  <c r="S1093" i="18"/>
  <c r="R1093" i="18"/>
  <c r="Q1093" i="18"/>
  <c r="P1093" i="18"/>
  <c r="AA1092" i="18"/>
  <c r="Z1092" i="18"/>
  <c r="Y1092" i="18"/>
  <c r="X1092" i="18"/>
  <c r="W1092" i="18"/>
  <c r="V1092" i="18"/>
  <c r="U1092" i="18"/>
  <c r="T1092" i="18"/>
  <c r="S1092" i="18"/>
  <c r="R1092" i="18"/>
  <c r="Q1092" i="18"/>
  <c r="P1092" i="18"/>
  <c r="AA1089" i="18"/>
  <c r="Z1089" i="18"/>
  <c r="Y1089" i="18"/>
  <c r="X1089" i="18"/>
  <c r="W1089" i="18"/>
  <c r="V1089" i="18"/>
  <c r="U1089" i="18"/>
  <c r="T1089" i="18"/>
  <c r="S1089" i="18"/>
  <c r="R1089" i="18"/>
  <c r="Q1089" i="18"/>
  <c r="P1089" i="18"/>
  <c r="AA1088" i="18"/>
  <c r="Z1088" i="18"/>
  <c r="Y1088" i="18"/>
  <c r="X1088" i="18"/>
  <c r="W1088" i="18"/>
  <c r="V1088" i="18"/>
  <c r="U1088" i="18"/>
  <c r="T1088" i="18"/>
  <c r="S1088" i="18"/>
  <c r="R1088" i="18"/>
  <c r="Q1088" i="18"/>
  <c r="P1088" i="18"/>
  <c r="AA1087" i="18"/>
  <c r="AA1085" i="18" s="1"/>
  <c r="Z1087" i="18"/>
  <c r="Z1085" i="18" s="1"/>
  <c r="Y147" i="18"/>
  <c r="X1087" i="18"/>
  <c r="X1085" i="18" s="1"/>
  <c r="V1087" i="18"/>
  <c r="U1087" i="18"/>
  <c r="T1087" i="18"/>
  <c r="Q1087" i="18"/>
  <c r="P1087" i="18"/>
  <c r="AA147" i="18"/>
  <c r="Z147" i="18"/>
  <c r="X147" i="18"/>
  <c r="V147" i="18"/>
  <c r="T147" i="18"/>
  <c r="P147" i="18"/>
  <c r="AA146" i="18"/>
  <c r="Z146" i="18"/>
  <c r="Y146" i="18"/>
  <c r="X146" i="18"/>
  <c r="W146" i="18"/>
  <c r="V146" i="18"/>
  <c r="U146" i="18"/>
  <c r="T146" i="18"/>
  <c r="S146" i="18"/>
  <c r="R146" i="18"/>
  <c r="Q146" i="18"/>
  <c r="P146" i="18"/>
  <c r="Y145" i="18"/>
  <c r="U145" i="18"/>
  <c r="S145" i="18"/>
  <c r="R145" i="18"/>
  <c r="V143" i="18"/>
  <c r="U143" i="18"/>
  <c r="Q143" i="18"/>
  <c r="P143" i="18"/>
  <c r="AA133" i="18"/>
  <c r="Z133" i="18"/>
  <c r="Y133" i="18"/>
  <c r="X133" i="18"/>
  <c r="W133" i="18"/>
  <c r="V133" i="18"/>
  <c r="U133" i="18"/>
  <c r="T133" i="18"/>
  <c r="S133" i="18"/>
  <c r="R133" i="18"/>
  <c r="Q133" i="18"/>
  <c r="P133" i="18"/>
  <c r="Z132" i="18"/>
  <c r="Y132" i="18"/>
  <c r="X132" i="18"/>
  <c r="T132" i="18"/>
  <c r="Q132" i="18"/>
  <c r="Y131" i="18"/>
  <c r="T131" i="18"/>
  <c r="Q131" i="18"/>
  <c r="AD129" i="18"/>
  <c r="AA130" i="18"/>
  <c r="Z130" i="18"/>
  <c r="Y130" i="18"/>
  <c r="X130" i="18"/>
  <c r="W130" i="18"/>
  <c r="V130" i="18"/>
  <c r="U130" i="18"/>
  <c r="T130" i="18"/>
  <c r="S130" i="18"/>
  <c r="R130" i="18"/>
  <c r="Q130" i="18"/>
  <c r="P130" i="18"/>
  <c r="AD124" i="18"/>
  <c r="AD123" i="18"/>
  <c r="AD122" i="18"/>
  <c r="AD121" i="18"/>
  <c r="AA120" i="18"/>
  <c r="Z120" i="18"/>
  <c r="Z1082" i="18" s="1"/>
  <c r="Y120" i="18"/>
  <c r="X120" i="18"/>
  <c r="W120" i="18"/>
  <c r="V120" i="18"/>
  <c r="V1082" i="18" s="1"/>
  <c r="U120" i="18"/>
  <c r="T120" i="18"/>
  <c r="S120" i="18"/>
  <c r="R120" i="18"/>
  <c r="R1082" i="18" s="1"/>
  <c r="Q120" i="18"/>
  <c r="P120" i="18"/>
  <c r="AA119" i="18"/>
  <c r="Z119" i="18"/>
  <c r="Z136" i="18" s="1"/>
  <c r="Y119" i="18"/>
  <c r="Y136" i="18" s="1"/>
  <c r="X119" i="18"/>
  <c r="W119" i="18"/>
  <c r="V119" i="18"/>
  <c r="U119" i="18"/>
  <c r="U136" i="18" s="1"/>
  <c r="T119" i="18"/>
  <c r="S119" i="18"/>
  <c r="R119" i="18"/>
  <c r="R142" i="18" s="1"/>
  <c r="Q119" i="18"/>
  <c r="Q142" i="18" s="1"/>
  <c r="P119" i="18"/>
  <c r="Y118" i="18"/>
  <c r="X118" i="18"/>
  <c r="W118" i="18"/>
  <c r="V118" i="18"/>
  <c r="U118" i="18"/>
  <c r="T118" i="18"/>
  <c r="R118" i="18"/>
  <c r="R141" i="18" s="1"/>
  <c r="W117" i="18"/>
  <c r="U117" i="18"/>
  <c r="Z116" i="18"/>
  <c r="Y116" i="18"/>
  <c r="X116" i="18"/>
  <c r="V116" i="18"/>
  <c r="U116" i="18"/>
  <c r="Q116" i="18"/>
  <c r="AA1077" i="18"/>
  <c r="Z1077" i="18"/>
  <c r="Y1077" i="18"/>
  <c r="X1077" i="18"/>
  <c r="W1077" i="18"/>
  <c r="V1077" i="18"/>
  <c r="U1077" i="18"/>
  <c r="T1077" i="18"/>
  <c r="S1077" i="18"/>
  <c r="R1077" i="18"/>
  <c r="Q1077" i="18"/>
  <c r="P1077" i="18"/>
  <c r="AA1076" i="18"/>
  <c r="Z1076" i="18"/>
  <c r="Y1076" i="18"/>
  <c r="X1076" i="18"/>
  <c r="W1076" i="18"/>
  <c r="V1076" i="18"/>
  <c r="U1076" i="18"/>
  <c r="T1076" i="18"/>
  <c r="S1076" i="18"/>
  <c r="R1076" i="18"/>
  <c r="Q1076" i="18"/>
  <c r="P1076" i="18"/>
  <c r="AA1073" i="18"/>
  <c r="Z1073" i="18"/>
  <c r="Y1073" i="18"/>
  <c r="X1073" i="18"/>
  <c r="W1073" i="18"/>
  <c r="V1073" i="18"/>
  <c r="U1073" i="18"/>
  <c r="T1073" i="18"/>
  <c r="S1073" i="18"/>
  <c r="R1073" i="18"/>
  <c r="Q1073" i="18"/>
  <c r="P1073" i="18"/>
  <c r="AA1072" i="18"/>
  <c r="Z1072" i="18"/>
  <c r="Y1072" i="18"/>
  <c r="X1072" i="18"/>
  <c r="W1072" i="18"/>
  <c r="V1072" i="18"/>
  <c r="U1072" i="18"/>
  <c r="T1072" i="18"/>
  <c r="S1072" i="18"/>
  <c r="R1072" i="18"/>
  <c r="Q1072" i="18"/>
  <c r="P1072" i="18"/>
  <c r="AA1071" i="18"/>
  <c r="AA1069" i="18" s="1"/>
  <c r="Z1071" i="18"/>
  <c r="Z1069" i="18" s="1"/>
  <c r="Y1071" i="18"/>
  <c r="X1071" i="18"/>
  <c r="X1069" i="18" s="1"/>
  <c r="W1071" i="18"/>
  <c r="W1069" i="18" s="1"/>
  <c r="V1071" i="18"/>
  <c r="U1071" i="18"/>
  <c r="U1069" i="18" s="1"/>
  <c r="T1071" i="18"/>
  <c r="T1069" i="18" s="1"/>
  <c r="S1071" i="18"/>
  <c r="R1071" i="18"/>
  <c r="R1069" i="18" s="1"/>
  <c r="Q1071" i="18"/>
  <c r="Q1069" i="18" s="1"/>
  <c r="P1071" i="18"/>
  <c r="AA103" i="18"/>
  <c r="Z103" i="18"/>
  <c r="Y103" i="18"/>
  <c r="X103" i="18"/>
  <c r="W103" i="18"/>
  <c r="V103" i="18"/>
  <c r="U103" i="18"/>
  <c r="T103" i="18"/>
  <c r="S103" i="18"/>
  <c r="R103" i="18"/>
  <c r="Q103" i="18"/>
  <c r="P103" i="18"/>
  <c r="AA102" i="18"/>
  <c r="Z102" i="18"/>
  <c r="Y102" i="18"/>
  <c r="X102" i="18"/>
  <c r="W102" i="18"/>
  <c r="V102" i="18"/>
  <c r="U102" i="18"/>
  <c r="T102" i="18"/>
  <c r="S102" i="18"/>
  <c r="R102" i="18"/>
  <c r="Q102" i="18"/>
  <c r="P102" i="18"/>
  <c r="W100" i="18"/>
  <c r="P100" i="18"/>
  <c r="AA94" i="18"/>
  <c r="Z94" i="18"/>
  <c r="Y94" i="18"/>
  <c r="X94" i="18"/>
  <c r="W94" i="18"/>
  <c r="V94" i="18"/>
  <c r="U94" i="18"/>
  <c r="T94" i="18"/>
  <c r="S94" i="18"/>
  <c r="R94" i="18"/>
  <c r="Q94" i="18"/>
  <c r="P94" i="18"/>
  <c r="AA92" i="18"/>
  <c r="Z92" i="18"/>
  <c r="Y92" i="18"/>
  <c r="X92" i="18"/>
  <c r="W92" i="18"/>
  <c r="V92" i="18"/>
  <c r="U92" i="18"/>
  <c r="T92" i="18"/>
  <c r="S92" i="18"/>
  <c r="R92" i="18"/>
  <c r="Q92" i="18"/>
  <c r="P92" i="18"/>
  <c r="AA91" i="18"/>
  <c r="Y91" i="18"/>
  <c r="X91" i="18"/>
  <c r="R91" i="18"/>
  <c r="Q91" i="18"/>
  <c r="Z90" i="18"/>
  <c r="X90" i="18"/>
  <c r="T90" i="18"/>
  <c r="R90" i="18"/>
  <c r="AA89" i="18"/>
  <c r="Z89" i="18"/>
  <c r="Y89" i="18"/>
  <c r="X89" i="18"/>
  <c r="W89" i="18"/>
  <c r="V89" i="18"/>
  <c r="U89" i="18"/>
  <c r="T89" i="18"/>
  <c r="S89" i="18"/>
  <c r="R89" i="18"/>
  <c r="Q89" i="18"/>
  <c r="P89" i="18"/>
  <c r="AA85" i="18"/>
  <c r="Z85" i="18"/>
  <c r="Y85" i="18"/>
  <c r="X85" i="18"/>
  <c r="W85" i="18"/>
  <c r="V85" i="18"/>
  <c r="U85" i="18"/>
  <c r="T85" i="18"/>
  <c r="S85" i="18"/>
  <c r="R85" i="18"/>
  <c r="Q85" i="18"/>
  <c r="P85" i="18"/>
  <c r="R83" i="18"/>
  <c r="AB81" i="18"/>
  <c r="AB80" i="18"/>
  <c r="AB79" i="18"/>
  <c r="AA78" i="18"/>
  <c r="Z78" i="18"/>
  <c r="Y78" i="18"/>
  <c r="X78" i="18"/>
  <c r="X1066" i="18" s="1"/>
  <c r="W78" i="18"/>
  <c r="V78" i="18"/>
  <c r="U78" i="18"/>
  <c r="T78" i="18"/>
  <c r="T1066" i="18" s="1"/>
  <c r="S78" i="18"/>
  <c r="R78" i="18"/>
  <c r="Q78" i="18"/>
  <c r="P78" i="18"/>
  <c r="P1066" i="18" s="1"/>
  <c r="AA77" i="18"/>
  <c r="AA99" i="18" s="1"/>
  <c r="Z77" i="18"/>
  <c r="Y77" i="18"/>
  <c r="X77" i="18"/>
  <c r="W77" i="18"/>
  <c r="W99" i="18" s="1"/>
  <c r="V77" i="18"/>
  <c r="U77" i="18"/>
  <c r="T77" i="18"/>
  <c r="S77" i="18"/>
  <c r="S99" i="18" s="1"/>
  <c r="R77" i="18"/>
  <c r="Q77" i="18"/>
  <c r="P77" i="18"/>
  <c r="AA75" i="18"/>
  <c r="Z75" i="18"/>
  <c r="Y75" i="18"/>
  <c r="V75" i="18"/>
  <c r="R75" i="18"/>
  <c r="Q75" i="18"/>
  <c r="AH73" i="18"/>
  <c r="AG73" i="18"/>
  <c r="AF73" i="18"/>
  <c r="AE73" i="18"/>
  <c r="AD73" i="18"/>
  <c r="AC73" i="18"/>
  <c r="AB73" i="18"/>
  <c r="AD67" i="18"/>
  <c r="AD66" i="18"/>
  <c r="AD65" i="18"/>
  <c r="AD62" i="18"/>
  <c r="AD61" i="18"/>
  <c r="AD60" i="18"/>
  <c r="AD51" i="18"/>
  <c r="AD50" i="18"/>
  <c r="AD49" i="18"/>
  <c r="AD48" i="18"/>
  <c r="AD47" i="18"/>
  <c r="AD46" i="18"/>
  <c r="AA45" i="18"/>
  <c r="Z45" i="18"/>
  <c r="Y45" i="18"/>
  <c r="X45" i="18"/>
  <c r="W45" i="18"/>
  <c r="V45" i="18"/>
  <c r="U45" i="18"/>
  <c r="T45" i="18"/>
  <c r="S45" i="18"/>
  <c r="R45" i="18"/>
  <c r="Q45" i="18"/>
  <c r="P45" i="18"/>
  <c r="AD44" i="18"/>
  <c r="AA1109" i="18"/>
  <c r="Z1109" i="18"/>
  <c r="Y1109" i="18"/>
  <c r="X1109" i="18"/>
  <c r="W1109" i="18"/>
  <c r="V1109" i="18"/>
  <c r="U1109" i="18"/>
  <c r="T1109" i="18"/>
  <c r="S1109" i="18"/>
  <c r="R1109" i="18"/>
  <c r="Q1109" i="18"/>
  <c r="P1109" i="18"/>
  <c r="AD42" i="18"/>
  <c r="AA41" i="18"/>
  <c r="AA56" i="18" s="1"/>
  <c r="Z41" i="18"/>
  <c r="Z56" i="18" s="1"/>
  <c r="Y41" i="18"/>
  <c r="Y56" i="18" s="1"/>
  <c r="X41" i="18"/>
  <c r="X56" i="18" s="1"/>
  <c r="W41" i="18"/>
  <c r="W56" i="18" s="1"/>
  <c r="V41" i="18"/>
  <c r="V56" i="18" s="1"/>
  <c r="U41" i="18"/>
  <c r="U56" i="18" s="1"/>
  <c r="T41" i="18"/>
  <c r="T56" i="18" s="1"/>
  <c r="S41" i="18"/>
  <c r="S56" i="18" s="1"/>
  <c r="R41" i="18"/>
  <c r="R56" i="18" s="1"/>
  <c r="Q41" i="18"/>
  <c r="Q56" i="18" s="1"/>
  <c r="P41" i="18"/>
  <c r="P56" i="18" s="1"/>
  <c r="AD40" i="18"/>
  <c r="AD39" i="18"/>
  <c r="AD38" i="18"/>
  <c r="AA37" i="18"/>
  <c r="Z37" i="18"/>
  <c r="Y37" i="18"/>
  <c r="X37" i="18"/>
  <c r="W37" i="18"/>
  <c r="V37" i="18"/>
  <c r="U37" i="18"/>
  <c r="T37" i="18"/>
  <c r="S37" i="18"/>
  <c r="R37" i="18"/>
  <c r="Q37" i="18"/>
  <c r="P37" i="18"/>
  <c r="P1103" i="18" s="1"/>
  <c r="AD31" i="18"/>
  <c r="AC31" i="18"/>
  <c r="AD29" i="18"/>
  <c r="AC29" i="18"/>
  <c r="AD28" i="18"/>
  <c r="AC28" i="18"/>
  <c r="AA27" i="18"/>
  <c r="Z27" i="18"/>
  <c r="Y27" i="18"/>
  <c r="X27" i="18"/>
  <c r="W27" i="18"/>
  <c r="V27" i="18"/>
  <c r="U27" i="18"/>
  <c r="T27" i="18"/>
  <c r="S27" i="18"/>
  <c r="R27" i="18"/>
  <c r="Q27" i="18"/>
  <c r="P27" i="18"/>
  <c r="AA24" i="18"/>
  <c r="AA64" i="18" s="1"/>
  <c r="AA68" i="18" s="1"/>
  <c r="Z24" i="18"/>
  <c r="Z64" i="18" s="1"/>
  <c r="Z68" i="18" s="1"/>
  <c r="Y24" i="18"/>
  <c r="Y64" i="18" s="1"/>
  <c r="Y68" i="18" s="1"/>
  <c r="X24" i="18"/>
  <c r="X64" i="18" s="1"/>
  <c r="X68" i="18" s="1"/>
  <c r="W24" i="18"/>
  <c r="W64" i="18" s="1"/>
  <c r="W68" i="18" s="1"/>
  <c r="V24" i="18"/>
  <c r="V64" i="18" s="1"/>
  <c r="V68" i="18" s="1"/>
  <c r="U24" i="18"/>
  <c r="U64" i="18" s="1"/>
  <c r="U68" i="18" s="1"/>
  <c r="T24" i="18"/>
  <c r="T64" i="18" s="1"/>
  <c r="T68" i="18" s="1"/>
  <c r="S24" i="18"/>
  <c r="S64" i="18" s="1"/>
  <c r="S68" i="18" s="1"/>
  <c r="R24" i="18"/>
  <c r="R64" i="18" s="1"/>
  <c r="R68" i="18" s="1"/>
  <c r="Q24" i="18"/>
  <c r="Q64" i="18" s="1"/>
  <c r="Q68" i="18" s="1"/>
  <c r="P24" i="18"/>
  <c r="P64" i="18" s="1"/>
  <c r="P68" i="18" s="1"/>
  <c r="AA23" i="18"/>
  <c r="AA59" i="18" s="1"/>
  <c r="AA63" i="18" s="1"/>
  <c r="Z23" i="18"/>
  <c r="Z59" i="18" s="1"/>
  <c r="Z63" i="18" s="1"/>
  <c r="Y23" i="18"/>
  <c r="Y59" i="18" s="1"/>
  <c r="Y63" i="18" s="1"/>
  <c r="X23" i="18"/>
  <c r="X59" i="18" s="1"/>
  <c r="X63" i="18" s="1"/>
  <c r="W23" i="18"/>
  <c r="W59" i="18" s="1"/>
  <c r="W63" i="18" s="1"/>
  <c r="V23" i="18"/>
  <c r="V59" i="18" s="1"/>
  <c r="V63" i="18" s="1"/>
  <c r="U23" i="18"/>
  <c r="U59" i="18" s="1"/>
  <c r="U63" i="18" s="1"/>
  <c r="T23" i="18"/>
  <c r="T59" i="18" s="1"/>
  <c r="T63" i="18" s="1"/>
  <c r="S23" i="18"/>
  <c r="S59" i="18" s="1"/>
  <c r="S63" i="18" s="1"/>
  <c r="R23" i="18"/>
  <c r="R59" i="18" s="1"/>
  <c r="R63" i="18" s="1"/>
  <c r="Q23" i="18"/>
  <c r="Q59" i="18" s="1"/>
  <c r="Q63" i="18" s="1"/>
  <c r="P23" i="18"/>
  <c r="P59" i="18" s="1"/>
  <c r="P63" i="18" s="1"/>
  <c r="AA20" i="18"/>
  <c r="AA1110" i="18" s="1"/>
  <c r="Z20" i="18"/>
  <c r="Z1110" i="18" s="1"/>
  <c r="Y20" i="18"/>
  <c r="Y1110" i="18" s="1"/>
  <c r="X20" i="18"/>
  <c r="X1110" i="18" s="1"/>
  <c r="W20" i="18"/>
  <c r="W1110" i="18" s="1"/>
  <c r="V20" i="18"/>
  <c r="V1110" i="18" s="1"/>
  <c r="U20" i="18"/>
  <c r="U1110" i="18" s="1"/>
  <c r="T20" i="18"/>
  <c r="T1110" i="18" s="1"/>
  <c r="S20" i="18"/>
  <c r="S1110" i="18" s="1"/>
  <c r="R20" i="18"/>
  <c r="R1110" i="18" s="1"/>
  <c r="Q20" i="18"/>
  <c r="Q1110" i="18" s="1"/>
  <c r="P20" i="18"/>
  <c r="P1110" i="18" s="1"/>
  <c r="AA19" i="18"/>
  <c r="AA1102" i="18" s="1"/>
  <c r="Z19" i="18"/>
  <c r="Z1102" i="18" s="1"/>
  <c r="Y19" i="18"/>
  <c r="Y1102" i="18" s="1"/>
  <c r="X19" i="18"/>
  <c r="X1102" i="18" s="1"/>
  <c r="W19" i="18"/>
  <c r="W1102" i="18" s="1"/>
  <c r="V19" i="18"/>
  <c r="V1102" i="18" s="1"/>
  <c r="U19" i="18"/>
  <c r="U1102" i="18" s="1"/>
  <c r="T19" i="18"/>
  <c r="T1102" i="18" s="1"/>
  <c r="S19" i="18"/>
  <c r="S1102" i="18" s="1"/>
  <c r="R19" i="18"/>
  <c r="R1102" i="18" s="1"/>
  <c r="Q19" i="18"/>
  <c r="Q1102" i="18" s="1"/>
  <c r="P19" i="18"/>
  <c r="P1102" i="18" s="1"/>
  <c r="AA18" i="18"/>
  <c r="AA1103" i="18" s="1"/>
  <c r="Z18" i="18"/>
  <c r="Z1103" i="18" s="1"/>
  <c r="Y18" i="18"/>
  <c r="Y1103" i="18" s="1"/>
  <c r="X18" i="18"/>
  <c r="X1103" i="18" s="1"/>
  <c r="W18" i="18"/>
  <c r="W1103" i="18" s="1"/>
  <c r="V18" i="18"/>
  <c r="V1103" i="18" s="1"/>
  <c r="U18" i="18"/>
  <c r="U1103" i="18" s="1"/>
  <c r="T18" i="18"/>
  <c r="T1103" i="18" s="1"/>
  <c r="S18" i="18"/>
  <c r="S1103" i="18" s="1"/>
  <c r="R18" i="18"/>
  <c r="R1103" i="18" s="1"/>
  <c r="Q18" i="18"/>
  <c r="Q1103" i="18" s="1"/>
  <c r="P18" i="18"/>
  <c r="AA16" i="18"/>
  <c r="Z16" i="18"/>
  <c r="Y16" i="18"/>
  <c r="X16" i="18"/>
  <c r="U16" i="18"/>
  <c r="P73" i="18"/>
  <c r="Y979" i="18" l="1"/>
  <c r="W772" i="18"/>
  <c r="Q328" i="18"/>
  <c r="X328" i="18"/>
  <c r="Q741" i="18"/>
  <c r="W728" i="18"/>
  <c r="AA199" i="18"/>
  <c r="AC205" i="18"/>
  <c r="AC206" i="18"/>
  <c r="AC207" i="18"/>
  <c r="AC208" i="18"/>
  <c r="AC209" i="18"/>
  <c r="AC210" i="18"/>
  <c r="AC211" i="18"/>
  <c r="U521" i="18"/>
  <c r="W143" i="18"/>
  <c r="Y143" i="18"/>
  <c r="U132" i="18"/>
  <c r="W131" i="18"/>
  <c r="X131" i="18"/>
  <c r="X476" i="18"/>
  <c r="Z143" i="18"/>
  <c r="T116" i="18"/>
  <c r="W116" i="18"/>
  <c r="W115" i="18" s="1"/>
  <c r="W1081" i="18" s="1"/>
  <c r="W1086" i="18" s="1"/>
  <c r="Q100" i="18"/>
  <c r="U100" i="18"/>
  <c r="Y100" i="18"/>
  <c r="Y396" i="18"/>
  <c r="S90" i="18"/>
  <c r="Y90" i="18"/>
  <c r="U397" i="18"/>
  <c r="P397" i="18"/>
  <c r="P396" i="18" s="1"/>
  <c r="P390" i="18" s="1"/>
  <c r="T397" i="18"/>
  <c r="T396" i="18" s="1"/>
  <c r="T390" i="18" s="1"/>
  <c r="S97" i="18"/>
  <c r="AA97" i="18"/>
  <c r="P84" i="18"/>
  <c r="P83" i="18" s="1"/>
  <c r="T84" i="18"/>
  <c r="T83" i="18" s="1"/>
  <c r="X84" i="18"/>
  <c r="X83" i="18" s="1"/>
  <c r="W97" i="18"/>
  <c r="X390" i="18"/>
  <c r="R380" i="18"/>
  <c r="R379" i="18" s="1"/>
  <c r="R373" i="18" s="1"/>
  <c r="V380" i="18"/>
  <c r="V379" i="18" s="1"/>
  <c r="V373" i="18" s="1"/>
  <c r="Z380" i="18"/>
  <c r="Z379" i="18" s="1"/>
  <c r="Z373" i="18" s="1"/>
  <c r="Z84" i="18"/>
  <c r="Z83" i="18" s="1"/>
  <c r="X74" i="18"/>
  <c r="S364" i="18"/>
  <c r="S363" i="18" s="1"/>
  <c r="W364" i="18"/>
  <c r="W363" i="18" s="1"/>
  <c r="AA364" i="18"/>
  <c r="AA363" i="18" s="1"/>
  <c r="Q84" i="18"/>
  <c r="Q83" i="18" s="1"/>
  <c r="Y84" i="18"/>
  <c r="Y83" i="18" s="1"/>
  <c r="Y357" i="18"/>
  <c r="U357" i="18"/>
  <c r="AA347" i="18"/>
  <c r="AC333" i="18"/>
  <c r="P357" i="18"/>
  <c r="P1014" i="18" s="1"/>
  <c r="P1016" i="18" s="1"/>
  <c r="P167" i="18"/>
  <c r="P159" i="18" s="1"/>
  <c r="T167" i="18"/>
  <c r="T159" i="18" s="1"/>
  <c r="X167" i="18"/>
  <c r="X159" i="18" s="1"/>
  <c r="X373" i="18"/>
  <c r="T357" i="18"/>
  <c r="T1014" i="18" s="1"/>
  <c r="T1016" i="18" s="1"/>
  <c r="P75" i="18"/>
  <c r="P74" i="18" s="1"/>
  <c r="T75" i="18"/>
  <c r="T74" i="18" s="1"/>
  <c r="Q191" i="18"/>
  <c r="Q159" i="18"/>
  <c r="U191" i="18"/>
  <c r="U159" i="18"/>
  <c r="T143" i="18"/>
  <c r="Q16" i="18"/>
  <c r="AD27" i="18"/>
  <c r="AD37" i="18"/>
  <c r="Y159" i="18"/>
  <c r="V159" i="18"/>
  <c r="X357" i="18"/>
  <c r="X1014" i="18" s="1"/>
  <c r="X1016" i="18" s="1"/>
  <c r="S373" i="18"/>
  <c r="W373" i="18"/>
  <c r="R139" i="18"/>
  <c r="Q118" i="18"/>
  <c r="Q135" i="18" s="1"/>
  <c r="W139" i="18"/>
  <c r="Q216" i="18"/>
  <c r="V216" i="18"/>
  <c r="AB858" i="18"/>
  <c r="AA728" i="18"/>
  <c r="W730" i="18"/>
  <c r="W1024" i="18" s="1"/>
  <c r="W1025" i="18" s="1"/>
  <c r="Y117" i="18"/>
  <c r="AG494" i="18"/>
  <c r="AG1054" i="18"/>
  <c r="Q1066" i="18"/>
  <c r="U1066" i="18"/>
  <c r="Y1066" i="18"/>
  <c r="AE1066" i="18" s="1"/>
  <c r="AG1066" i="18" s="1"/>
  <c r="U135" i="18"/>
  <c r="Y141" i="18"/>
  <c r="R191" i="18"/>
  <c r="Z191" i="18"/>
  <c r="R192" i="18"/>
  <c r="V192" i="18"/>
  <c r="Z192" i="18"/>
  <c r="R193" i="18"/>
  <c r="Z193" i="18"/>
  <c r="R194" i="18"/>
  <c r="V194" i="18"/>
  <c r="Z194" i="18"/>
  <c r="R195" i="18"/>
  <c r="Z195" i="18"/>
  <c r="R196" i="18"/>
  <c r="V196" i="18"/>
  <c r="Z196" i="18"/>
  <c r="R197" i="18"/>
  <c r="Z197" i="18"/>
  <c r="Q200" i="18"/>
  <c r="Y200" i="18"/>
  <c r="U202" i="18"/>
  <c r="Q204" i="18"/>
  <c r="W253" i="18"/>
  <c r="AA253" i="18"/>
  <c r="P305" i="18"/>
  <c r="Q325" i="18"/>
  <c r="Z328" i="18"/>
  <c r="R397" i="18"/>
  <c r="R396" i="18" s="1"/>
  <c r="R390" i="18" s="1"/>
  <c r="V397" i="18"/>
  <c r="Z397" i="18"/>
  <c r="Z396" i="18" s="1"/>
  <c r="Z101" i="18" s="1"/>
  <c r="Q729" i="18"/>
  <c r="AG448" i="18"/>
  <c r="P789" i="18"/>
  <c r="AB996" i="18"/>
  <c r="AF1011" i="18"/>
  <c r="R1066" i="18"/>
  <c r="V1066" i="18"/>
  <c r="Z1066" i="18"/>
  <c r="V141" i="18"/>
  <c r="S1082" i="18"/>
  <c r="W1082" i="18"/>
  <c r="AA1082" i="18"/>
  <c r="AC145" i="18"/>
  <c r="AC146" i="18"/>
  <c r="Q1085" i="18"/>
  <c r="V204" i="18"/>
  <c r="X305" i="18"/>
  <c r="Q380" i="18"/>
  <c r="Q379" i="18" s="1"/>
  <c r="Q373" i="18" s="1"/>
  <c r="Q356" i="18" s="1"/>
  <c r="U380" i="18"/>
  <c r="U379" i="18" s="1"/>
  <c r="U373" i="18" s="1"/>
  <c r="U356" i="18" s="1"/>
  <c r="Y380" i="18"/>
  <c r="Y379" i="18" s="1"/>
  <c r="S397" i="18"/>
  <c r="W397" i="18"/>
  <c r="AA397" i="18"/>
  <c r="AF419" i="18"/>
  <c r="AC422" i="18"/>
  <c r="Q441" i="18"/>
  <c r="AD45" i="18"/>
  <c r="U76" i="18"/>
  <c r="U74" i="18" s="1"/>
  <c r="R357" i="18"/>
  <c r="R76" i="18"/>
  <c r="R74" i="18" s="1"/>
  <c r="V357" i="18"/>
  <c r="V76" i="18"/>
  <c r="V74" i="18" s="1"/>
  <c r="Z357" i="18"/>
  <c r="Z76" i="18"/>
  <c r="Z74" i="18" s="1"/>
  <c r="U1014" i="18"/>
  <c r="U1016" i="18" s="1"/>
  <c r="Y373" i="18"/>
  <c r="Y356" i="18" s="1"/>
  <c r="Y76" i="18"/>
  <c r="Y74" i="18" s="1"/>
  <c r="Q1014" i="18"/>
  <c r="Q1016" i="18" s="1"/>
  <c r="Y1014" i="18"/>
  <c r="Y1016" i="18" s="1"/>
  <c r="S357" i="18"/>
  <c r="S76" i="18"/>
  <c r="S74" i="18" s="1"/>
  <c r="W357" i="18"/>
  <c r="W76" i="18"/>
  <c r="W74" i="18" s="1"/>
  <c r="AA357" i="18"/>
  <c r="AA76" i="18"/>
  <c r="AA74" i="18" s="1"/>
  <c r="P1082" i="18"/>
  <c r="T1082" i="18"/>
  <c r="X1082" i="18"/>
  <c r="Q199" i="18"/>
  <c r="Y201" i="18"/>
  <c r="Q202" i="18"/>
  <c r="Y203" i="18"/>
  <c r="AA290" i="18"/>
  <c r="AA303" i="18" s="1"/>
  <c r="AD422" i="18"/>
  <c r="P536" i="18"/>
  <c r="W217" i="18"/>
  <c r="AD820" i="18"/>
  <c r="AG1056" i="18"/>
  <c r="AG1057" i="18"/>
  <c r="AG1058" i="18"/>
  <c r="S1066" i="18"/>
  <c r="AC1066" i="18" s="1"/>
  <c r="W1066" i="18"/>
  <c r="AA1066" i="18"/>
  <c r="U1085" i="18"/>
  <c r="V200" i="18"/>
  <c r="Z203" i="18"/>
  <c r="R204" i="18"/>
  <c r="AD242" i="18"/>
  <c r="Z251" i="18"/>
  <c r="S292" i="18"/>
  <c r="AA292" i="18"/>
  <c r="W305" i="18"/>
  <c r="W325" i="18"/>
  <c r="P326" i="18"/>
  <c r="T456" i="18"/>
  <c r="Q521" i="18"/>
  <c r="Y216" i="18"/>
  <c r="X789" i="18"/>
  <c r="Z979" i="18"/>
  <c r="P99" i="18"/>
  <c r="T99" i="18"/>
  <c r="X99" i="18"/>
  <c r="AB271" i="18"/>
  <c r="AB285" i="18"/>
  <c r="T326" i="18"/>
  <c r="Q347" i="18"/>
  <c r="AE591" i="18"/>
  <c r="Z216" i="18"/>
  <c r="T698" i="18"/>
  <c r="T697" i="18" s="1"/>
  <c r="Q772" i="18"/>
  <c r="Z789" i="18"/>
  <c r="AB904" i="18"/>
  <c r="AB993" i="18"/>
  <c r="AG1043" i="18"/>
  <c r="AG1051" i="18"/>
  <c r="AH1051" i="18" s="1"/>
  <c r="Y560" i="18"/>
  <c r="Y552" i="18" s="1"/>
  <c r="Y551" i="18" s="1"/>
  <c r="Y213" i="18"/>
  <c r="Y199" i="18" s="1"/>
  <c r="Z390" i="18"/>
  <c r="R97" i="18"/>
  <c r="Z97" i="18"/>
  <c r="AD120" i="18"/>
  <c r="T1085" i="18"/>
  <c r="Y202" i="18"/>
  <c r="Q231" i="18"/>
  <c r="AD232" i="18"/>
  <c r="AE613" i="18"/>
  <c r="AA698" i="18"/>
  <c r="AA697" i="18" s="1"/>
  <c r="AD1072" i="18"/>
  <c r="Z202" i="18"/>
  <c r="Y231" i="18"/>
  <c r="Q323" i="18"/>
  <c r="Q342" i="18" s="1"/>
  <c r="Z456" i="18"/>
  <c r="Q215" i="18"/>
  <c r="AD119" i="18"/>
  <c r="Y212" i="18"/>
  <c r="Y189" i="18" s="1"/>
  <c r="Y223" i="18" s="1"/>
  <c r="AF226" i="18"/>
  <c r="AD296" i="18"/>
  <c r="X472" i="18"/>
  <c r="U536" i="18"/>
  <c r="R596" i="18"/>
  <c r="W604" i="18"/>
  <c r="W596" i="18" s="1"/>
  <c r="W698" i="18"/>
  <c r="W697" i="18" s="1"/>
  <c r="W141" i="18"/>
  <c r="R441" i="18"/>
  <c r="R456" i="18"/>
  <c r="Z604" i="18"/>
  <c r="Z596" i="18" s="1"/>
  <c r="Y390" i="18"/>
  <c r="W560" i="18"/>
  <c r="W552" i="18" s="1"/>
  <c r="W551" i="18" s="1"/>
  <c r="W213" i="18"/>
  <c r="AC27" i="18"/>
  <c r="P97" i="18"/>
  <c r="T97" i="18"/>
  <c r="X97" i="18"/>
  <c r="AB83" i="18"/>
  <c r="AB84" i="18"/>
  <c r="R99" i="18"/>
  <c r="AD102" i="18"/>
  <c r="Z99" i="18"/>
  <c r="AD1073" i="18"/>
  <c r="S136" i="18"/>
  <c r="W142" i="18"/>
  <c r="AA142" i="18"/>
  <c r="AC133" i="18"/>
  <c r="AE133" i="18"/>
  <c r="U139" i="18"/>
  <c r="AD160" i="18"/>
  <c r="Z199" i="18"/>
  <c r="V202" i="18"/>
  <c r="AE242" i="18"/>
  <c r="T241" i="18"/>
  <c r="T12" i="18" s="1"/>
  <c r="T251" i="18"/>
  <c r="T276" i="18" s="1"/>
  <c r="AG320" i="18"/>
  <c r="AG321" i="18"/>
  <c r="AG322" i="18"/>
  <c r="R421" i="18"/>
  <c r="V421" i="18"/>
  <c r="V420" i="18" s="1"/>
  <c r="V414" i="18" s="1"/>
  <c r="Y476" i="18"/>
  <c r="Y472" i="18" s="1"/>
  <c r="Q476" i="18"/>
  <c r="U476" i="18"/>
  <c r="U499" i="18"/>
  <c r="U495" i="18" s="1"/>
  <c r="Z499" i="18"/>
  <c r="W499" i="18"/>
  <c r="T499" i="18"/>
  <c r="X499" i="18"/>
  <c r="V585" i="18"/>
  <c r="S789" i="18"/>
  <c r="Z857" i="18"/>
  <c r="AF1023" i="18"/>
  <c r="AH1023" i="18" s="1"/>
  <c r="AG1040" i="18"/>
  <c r="AG1041" i="18"/>
  <c r="AG1042" i="18"/>
  <c r="AG1046" i="18"/>
  <c r="AG1048" i="18"/>
  <c r="AG1050" i="18"/>
  <c r="AG1059" i="18"/>
  <c r="AD100" i="18"/>
  <c r="AC1076" i="18"/>
  <c r="AC1077" i="18"/>
  <c r="AC1092" i="18"/>
  <c r="AC1093" i="18"/>
  <c r="S191" i="18"/>
  <c r="W191" i="18"/>
  <c r="AA191" i="18"/>
  <c r="S192" i="18"/>
  <c r="W192" i="18"/>
  <c r="AA192" i="18"/>
  <c r="S193" i="18"/>
  <c r="W193" i="18"/>
  <c r="AA193" i="18"/>
  <c r="S194" i="18"/>
  <c r="W194" i="18"/>
  <c r="AA194" i="18"/>
  <c r="S195" i="18"/>
  <c r="W195" i="18"/>
  <c r="AA195" i="18"/>
  <c r="S196" i="18"/>
  <c r="W196" i="18"/>
  <c r="AA196" i="18"/>
  <c r="S197" i="18"/>
  <c r="W197" i="18"/>
  <c r="AA197" i="18"/>
  <c r="W199" i="18"/>
  <c r="AE170" i="18"/>
  <c r="AA202" i="18"/>
  <c r="W203" i="18"/>
  <c r="AE172" i="18"/>
  <c r="W204" i="18"/>
  <c r="AC175" i="18"/>
  <c r="AC182" i="18"/>
  <c r="AE182" i="18"/>
  <c r="AA231" i="18"/>
  <c r="AD262" i="18"/>
  <c r="Z414" i="18"/>
  <c r="Z389" i="18" s="1"/>
  <c r="X456" i="18"/>
  <c r="Y456" i="18"/>
  <c r="Q536" i="18"/>
  <c r="U520" i="18"/>
  <c r="R567" i="18"/>
  <c r="R214" i="18" s="1"/>
  <c r="R200" i="18" s="1"/>
  <c r="Y604" i="18"/>
  <c r="R12" i="18"/>
  <c r="Z12" i="18"/>
  <c r="AD92" i="18"/>
  <c r="AD94" i="18"/>
  <c r="R115" i="18"/>
  <c r="R1081" i="18" s="1"/>
  <c r="Q1082" i="18"/>
  <c r="U1082" i="18"/>
  <c r="Y1082" i="18"/>
  <c r="AD205" i="18"/>
  <c r="AD206" i="18"/>
  <c r="AD207" i="18"/>
  <c r="AD208" i="18"/>
  <c r="AD209" i="18"/>
  <c r="AD210" i="18"/>
  <c r="AD211" i="18"/>
  <c r="W212" i="18"/>
  <c r="W189" i="18" s="1"/>
  <c r="S231" i="18"/>
  <c r="V241" i="18"/>
  <c r="V12" i="18" s="1"/>
  <c r="X251" i="18"/>
  <c r="X276" i="18" s="1"/>
  <c r="AG413" i="18"/>
  <c r="Q421" i="18"/>
  <c r="Q420" i="18" s="1"/>
  <c r="Q414" i="18" s="1"/>
  <c r="T421" i="18"/>
  <c r="T420" i="18" s="1"/>
  <c r="T101" i="18" s="1"/>
  <c r="T95" i="18" s="1"/>
  <c r="V441" i="18"/>
  <c r="T445" i="18"/>
  <c r="T117" i="18" s="1"/>
  <c r="T115" i="18" s="1"/>
  <c r="T1081" i="18" s="1"/>
  <c r="Q456" i="18"/>
  <c r="U456" i="18"/>
  <c r="Z495" i="18"/>
  <c r="Q520" i="18"/>
  <c r="Y521" i="18"/>
  <c r="Y520" i="18" s="1"/>
  <c r="Y596" i="18"/>
  <c r="S629" i="18"/>
  <c r="S217" i="18" s="1"/>
  <c r="S203" i="18" s="1"/>
  <c r="S772" i="18"/>
  <c r="AF1055" i="18"/>
  <c r="AF1056" i="18"/>
  <c r="AF1059" i="18"/>
  <c r="AF1060" i="18"/>
  <c r="X241" i="18"/>
  <c r="X12" i="18" s="1"/>
  <c r="W323" i="18"/>
  <c r="Y421" i="18"/>
  <c r="Y420" i="18" s="1"/>
  <c r="Y414" i="18" s="1"/>
  <c r="Y389" i="18" s="1"/>
  <c r="U421" i="18"/>
  <c r="U420" i="18" s="1"/>
  <c r="U414" i="18" s="1"/>
  <c r="Y441" i="18"/>
  <c r="Q499" i="18"/>
  <c r="Q495" i="18" s="1"/>
  <c r="Q585" i="18"/>
  <c r="Q217" i="18" s="1"/>
  <c r="Q212" i="18" s="1"/>
  <c r="AA611" i="18"/>
  <c r="AA214" i="18" s="1"/>
  <c r="AA212" i="18" s="1"/>
  <c r="AA189" i="18" s="1"/>
  <c r="AA190" i="18" s="1"/>
  <c r="AB923" i="18"/>
  <c r="AB18" i="18"/>
  <c r="AB27" i="18"/>
  <c r="AB28" i="18"/>
  <c r="AB29" i="18"/>
  <c r="AB31" i="18"/>
  <c r="AB38" i="18"/>
  <c r="AB39" i="18"/>
  <c r="AB40" i="18"/>
  <c r="AB42" i="18"/>
  <c r="AB44" i="18"/>
  <c r="AB46" i="18"/>
  <c r="AB47" i="18"/>
  <c r="AB48" i="18"/>
  <c r="AB49" i="18"/>
  <c r="AB50" i="18"/>
  <c r="AB51" i="18"/>
  <c r="AB60" i="18"/>
  <c r="AB61" i="18"/>
  <c r="AB62" i="18"/>
  <c r="AF62" i="18" s="1"/>
  <c r="AB65" i="18"/>
  <c r="AB66" i="18"/>
  <c r="AB67" i="18"/>
  <c r="AC75" i="18"/>
  <c r="AE75" i="18"/>
  <c r="AC77" i="18"/>
  <c r="AE77" i="18"/>
  <c r="AC79" i="18"/>
  <c r="AE79" i="18"/>
  <c r="AC80" i="18"/>
  <c r="AE80" i="18"/>
  <c r="AC81" i="18"/>
  <c r="AE81" i="18"/>
  <c r="AC83" i="18"/>
  <c r="AE83" i="18"/>
  <c r="AC84" i="18"/>
  <c r="AE84" i="18"/>
  <c r="U126" i="18"/>
  <c r="U115" i="18"/>
  <c r="U1081" i="18" s="1"/>
  <c r="Y126" i="18"/>
  <c r="Y115" i="18"/>
  <c r="Y1081" i="18" s="1"/>
  <c r="AB133" i="18"/>
  <c r="R1087" i="18"/>
  <c r="R1085" i="18" s="1"/>
  <c r="R147" i="18"/>
  <c r="V16" i="18"/>
  <c r="AE29" i="18"/>
  <c r="AG29" i="18" s="1"/>
  <c r="R16" i="18"/>
  <c r="AC38" i="18"/>
  <c r="AF38" i="18" s="1"/>
  <c r="AE38" i="18"/>
  <c r="AC39" i="18"/>
  <c r="AE39" i="18"/>
  <c r="AG39" i="18" s="1"/>
  <c r="AC40" i="18"/>
  <c r="AE40" i="18"/>
  <c r="AG40" i="18" s="1"/>
  <c r="AE56" i="18"/>
  <c r="AC42" i="18"/>
  <c r="AE42" i="18"/>
  <c r="AC44" i="18"/>
  <c r="AE44" i="18"/>
  <c r="AG44" i="18" s="1"/>
  <c r="AC46" i="18"/>
  <c r="AE46" i="18"/>
  <c r="AG46" i="18" s="1"/>
  <c r="AC47" i="18"/>
  <c r="AE47" i="18"/>
  <c r="AG47" i="18" s="1"/>
  <c r="AC48" i="18"/>
  <c r="AE48" i="18"/>
  <c r="AG48" i="18" s="1"/>
  <c r="AC49" i="18"/>
  <c r="AE49" i="18"/>
  <c r="AG49" i="18" s="1"/>
  <c r="AC50" i="18"/>
  <c r="AE50" i="18"/>
  <c r="AG50" i="18" s="1"/>
  <c r="AC51" i="18"/>
  <c r="AE51" i="18"/>
  <c r="AG51" i="18" s="1"/>
  <c r="AC60" i="18"/>
  <c r="AE60" i="18"/>
  <c r="AG60" i="18" s="1"/>
  <c r="AC61" i="18"/>
  <c r="AE61" i="18"/>
  <c r="AG61" i="18" s="1"/>
  <c r="AC62" i="18"/>
  <c r="AE62" i="18"/>
  <c r="AG62" i="18" s="1"/>
  <c r="AC65" i="18"/>
  <c r="AE65" i="18"/>
  <c r="AG65" i="18" s="1"/>
  <c r="AC66" i="18"/>
  <c r="AE66" i="18"/>
  <c r="AG66" i="18" s="1"/>
  <c r="AC67" i="18"/>
  <c r="AE67" i="18"/>
  <c r="AG67" i="18" s="1"/>
  <c r="AD75" i="18"/>
  <c r="AD77" i="18"/>
  <c r="AD1066" i="18"/>
  <c r="AD79" i="18"/>
  <c r="AD80" i="18"/>
  <c r="AD81" i="18"/>
  <c r="AD83" i="18"/>
  <c r="AD84" i="18"/>
  <c r="AD85" i="18"/>
  <c r="AD88" i="18"/>
  <c r="Q139" i="18"/>
  <c r="Q115" i="18"/>
  <c r="Q1081" i="18" s="1"/>
  <c r="V139" i="18"/>
  <c r="Z139" i="18"/>
  <c r="Z115" i="18"/>
  <c r="Z1081" i="18" s="1"/>
  <c r="S1087" i="18"/>
  <c r="S147" i="18"/>
  <c r="W1087" i="18"/>
  <c r="W1085" i="18" s="1"/>
  <c r="W147" i="18"/>
  <c r="AE27" i="18"/>
  <c r="AG27" i="18" s="1"/>
  <c r="AE28" i="18"/>
  <c r="AG28" i="18" s="1"/>
  <c r="AE31" i="18"/>
  <c r="AG31" i="18" s="1"/>
  <c r="AB85" i="18"/>
  <c r="AB88" i="18"/>
  <c r="AB92" i="18"/>
  <c r="AB94" i="18"/>
  <c r="AB100" i="18"/>
  <c r="AB102" i="18"/>
  <c r="AB1076" i="18"/>
  <c r="AF1076" i="18" s="1"/>
  <c r="AB1077" i="18"/>
  <c r="AF1077" i="18" s="1"/>
  <c r="W135" i="18"/>
  <c r="P136" i="18"/>
  <c r="T136" i="18"/>
  <c r="X136" i="18"/>
  <c r="AB121" i="18"/>
  <c r="AB122" i="18"/>
  <c r="AB123" i="18"/>
  <c r="AB124" i="18"/>
  <c r="AB129" i="18"/>
  <c r="AD133" i="18"/>
  <c r="AG133" i="18" s="1"/>
  <c r="AE145" i="18"/>
  <c r="U142" i="18"/>
  <c r="AE146" i="18"/>
  <c r="AB167" i="18"/>
  <c r="AB168" i="18"/>
  <c r="AB169" i="18"/>
  <c r="AB170" i="18"/>
  <c r="AB171" i="18"/>
  <c r="AB175" i="18"/>
  <c r="AB176" i="18"/>
  <c r="AB177" i="18"/>
  <c r="AB178" i="18"/>
  <c r="AB179" i="18"/>
  <c r="AF179" i="18" s="1"/>
  <c r="AB180" i="18"/>
  <c r="AB181" i="18"/>
  <c r="AB182" i="18"/>
  <c r="AB183" i="18"/>
  <c r="AB184" i="18"/>
  <c r="AB185" i="18"/>
  <c r="AB186" i="18"/>
  <c r="AB187" i="18"/>
  <c r="AB188" i="18"/>
  <c r="AB205" i="18"/>
  <c r="AB206" i="18"/>
  <c r="AB207" i="18"/>
  <c r="AB208" i="18"/>
  <c r="AB209" i="18"/>
  <c r="AB210" i="18"/>
  <c r="AB211" i="18"/>
  <c r="AE216" i="18"/>
  <c r="AE217" i="18"/>
  <c r="AE218" i="18"/>
  <c r="AE220" i="18"/>
  <c r="AE221" i="18"/>
  <c r="AE222" i="18"/>
  <c r="AE225" i="18"/>
  <c r="AE226" i="18"/>
  <c r="AC232" i="18"/>
  <c r="AC234" i="18"/>
  <c r="W236" i="18"/>
  <c r="W231" i="18" s="1"/>
  <c r="AE240" i="18"/>
  <c r="AC242" i="18"/>
  <c r="AC243" i="18"/>
  <c r="AC244" i="18"/>
  <c r="AC245" i="18"/>
  <c r="AE248" i="18"/>
  <c r="Q246" i="18"/>
  <c r="Q241" i="18" s="1"/>
  <c r="Q12" i="18" s="1"/>
  <c r="U246" i="18"/>
  <c r="U241" i="18" s="1"/>
  <c r="U12" i="18" s="1"/>
  <c r="Y246" i="18"/>
  <c r="AE250" i="18"/>
  <c r="AC262" i="18"/>
  <c r="AC263" i="18"/>
  <c r="AC264" i="18"/>
  <c r="AC265" i="18"/>
  <c r="AE267" i="18"/>
  <c r="AE268" i="18"/>
  <c r="Q266" i="18"/>
  <c r="U266" i="18"/>
  <c r="AE269" i="18"/>
  <c r="AE270" i="18"/>
  <c r="AE271" i="18"/>
  <c r="AE273" i="18"/>
  <c r="AE274" i="18"/>
  <c r="AE275" i="18"/>
  <c r="AE278" i="18"/>
  <c r="AE279" i="18"/>
  <c r="X284" i="18"/>
  <c r="Q292" i="18"/>
  <c r="AE288" i="18"/>
  <c r="AE289" i="18"/>
  <c r="AC297" i="18"/>
  <c r="AC298" i="18"/>
  <c r="AC299" i="18"/>
  <c r="AG302" i="18"/>
  <c r="AC307" i="18"/>
  <c r="AC308" i="18"/>
  <c r="R328" i="18"/>
  <c r="T344" i="18"/>
  <c r="T323" i="18"/>
  <c r="W345" i="18"/>
  <c r="AA345" i="18"/>
  <c r="AA323" i="18"/>
  <c r="S346" i="18"/>
  <c r="AC85" i="18"/>
  <c r="AE85" i="18"/>
  <c r="AG85" i="18" s="1"/>
  <c r="AC88" i="18"/>
  <c r="AE88" i="18"/>
  <c r="AG88" i="18" s="1"/>
  <c r="AE91" i="18"/>
  <c r="AC92" i="18"/>
  <c r="AE92" i="18"/>
  <c r="AG92" i="18" s="1"/>
  <c r="AC94" i="18"/>
  <c r="AE94" i="18"/>
  <c r="AG94" i="18" s="1"/>
  <c r="Q97" i="18"/>
  <c r="AC100" i="18"/>
  <c r="AE100" i="18"/>
  <c r="Q99" i="18"/>
  <c r="AC102" i="18"/>
  <c r="AE102" i="18"/>
  <c r="AE1072" i="18"/>
  <c r="AE1073" i="18"/>
  <c r="T126" i="18"/>
  <c r="X139" i="18"/>
  <c r="T135" i="18"/>
  <c r="X135" i="18"/>
  <c r="AE1082" i="18"/>
  <c r="AC121" i="18"/>
  <c r="AE121" i="18"/>
  <c r="AC122" i="18"/>
  <c r="AE122" i="18"/>
  <c r="AG122" i="18" s="1"/>
  <c r="AC123" i="18"/>
  <c r="AE123" i="18"/>
  <c r="AG123" i="18" s="1"/>
  <c r="AC124" i="18"/>
  <c r="AE124" i="18"/>
  <c r="AG124" i="18" s="1"/>
  <c r="AC129" i="18"/>
  <c r="AE129" i="18"/>
  <c r="AG129" i="18" s="1"/>
  <c r="AD146" i="18"/>
  <c r="AD142" i="18" s="1"/>
  <c r="AE1088" i="18"/>
  <c r="AE1089" i="18"/>
  <c r="AE161" i="18"/>
  <c r="AE163" i="18"/>
  <c r="AE165" i="18"/>
  <c r="AE167" i="18"/>
  <c r="Q201" i="18"/>
  <c r="U201" i="18"/>
  <c r="AE173" i="18"/>
  <c r="AE175" i="18"/>
  <c r="AE178" i="18"/>
  <c r="AE179" i="18"/>
  <c r="AE180" i="18"/>
  <c r="AG180" i="18" s="1"/>
  <c r="AE181" i="18"/>
  <c r="AE184" i="18"/>
  <c r="AE185" i="18"/>
  <c r="AE186" i="18"/>
  <c r="AE187" i="18"/>
  <c r="AE188" i="18"/>
  <c r="AE205" i="18"/>
  <c r="AE206" i="18"/>
  <c r="AE207" i="18"/>
  <c r="AE208" i="18"/>
  <c r="AE209" i="18"/>
  <c r="AE210" i="18"/>
  <c r="AE211" i="18"/>
  <c r="AE213" i="18"/>
  <c r="AE215" i="18"/>
  <c r="AD220" i="18"/>
  <c r="AD221" i="18"/>
  <c r="AD222" i="18"/>
  <c r="AD225" i="18"/>
  <c r="AD226" i="18"/>
  <c r="U231" i="18"/>
  <c r="AB232" i="18"/>
  <c r="AB233" i="18"/>
  <c r="AB235" i="18"/>
  <c r="AB242" i="18"/>
  <c r="AB243" i="18"/>
  <c r="AB244" i="18"/>
  <c r="AB245" i="18"/>
  <c r="P246" i="18"/>
  <c r="AD247" i="18"/>
  <c r="AE247" i="18"/>
  <c r="AD248" i="18"/>
  <c r="AD249" i="18"/>
  <c r="AD250" i="18"/>
  <c r="AB262" i="18"/>
  <c r="T253" i="18"/>
  <c r="X253" i="18"/>
  <c r="AB263" i="18"/>
  <c r="T254" i="18"/>
  <c r="X254" i="18"/>
  <c r="AB264" i="18"/>
  <c r="AB265" i="18"/>
  <c r="P266" i="18"/>
  <c r="AD267" i="18"/>
  <c r="AD268" i="18"/>
  <c r="AD269" i="18"/>
  <c r="AD270" i="18"/>
  <c r="AD273" i="18"/>
  <c r="AD274" i="18"/>
  <c r="AD275" i="18"/>
  <c r="AD278" i="18"/>
  <c r="AD279" i="18"/>
  <c r="T284" i="18"/>
  <c r="AD285" i="18"/>
  <c r="AD288" i="18"/>
  <c r="AD289" i="18"/>
  <c r="S290" i="18"/>
  <c r="S303" i="18" s="1"/>
  <c r="AB297" i="18"/>
  <c r="AB298" i="18"/>
  <c r="AF298" i="18" s="1"/>
  <c r="AB299" i="18"/>
  <c r="AF299" i="18" s="1"/>
  <c r="AF302" i="18"/>
  <c r="AH302" i="18" s="1"/>
  <c r="AB307" i="18"/>
  <c r="AF307" i="18" s="1"/>
  <c r="AB308" i="18"/>
  <c r="AF308" i="18" s="1"/>
  <c r="W328" i="18"/>
  <c r="X323" i="18"/>
  <c r="X345" i="18"/>
  <c r="P346" i="18"/>
  <c r="T346" i="18"/>
  <c r="R440" i="18"/>
  <c r="AD162" i="18"/>
  <c r="AD164" i="18"/>
  <c r="AD166" i="18"/>
  <c r="AD168" i="18"/>
  <c r="AD170" i="18"/>
  <c r="AG170" i="18" s="1"/>
  <c r="AD172" i="18"/>
  <c r="AD175" i="18"/>
  <c r="AG175" i="18" s="1"/>
  <c r="AD176" i="18"/>
  <c r="AG176" i="18" s="1"/>
  <c r="AD177" i="18"/>
  <c r="AD178" i="18"/>
  <c r="AD179" i="18"/>
  <c r="AG179" i="18" s="1"/>
  <c r="AD180" i="18"/>
  <c r="AD181" i="18"/>
  <c r="AD182" i="18"/>
  <c r="AG182" i="18" s="1"/>
  <c r="AD183" i="18"/>
  <c r="AD186" i="18"/>
  <c r="AD187" i="18"/>
  <c r="AD188" i="18"/>
  <c r="AC220" i="18"/>
  <c r="AC221" i="18"/>
  <c r="AC222" i="18"/>
  <c r="AF222" i="18" s="1"/>
  <c r="AC225" i="18"/>
  <c r="AF225" i="18" s="1"/>
  <c r="AE243" i="18"/>
  <c r="AE244" i="18"/>
  <c r="AE245" i="18"/>
  <c r="AC247" i="18"/>
  <c r="AC248" i="18"/>
  <c r="AF248" i="18" s="1"/>
  <c r="AC249" i="18"/>
  <c r="AF249" i="18" s="1"/>
  <c r="W246" i="18"/>
  <c r="W241" i="18" s="1"/>
  <c r="W12" i="18" s="1"/>
  <c r="AA246" i="18"/>
  <c r="AA241" i="18" s="1"/>
  <c r="AA12" i="18" s="1"/>
  <c r="AC250" i="18"/>
  <c r="AF250" i="18" s="1"/>
  <c r="AE262" i="18"/>
  <c r="AE264" i="18"/>
  <c r="AE265" i="18"/>
  <c r="AC267" i="18"/>
  <c r="AC268" i="18"/>
  <c r="S266" i="18"/>
  <c r="W266" i="18"/>
  <c r="AA266" i="18"/>
  <c r="AC270" i="18"/>
  <c r="AC271" i="18"/>
  <c r="AF271" i="18" s="1"/>
  <c r="AC273" i="18"/>
  <c r="AC274" i="18"/>
  <c r="AC275" i="18"/>
  <c r="AC278" i="18"/>
  <c r="AC279" i="18"/>
  <c r="AC288" i="18"/>
  <c r="AC289" i="18"/>
  <c r="AF289" i="18" s="1"/>
  <c r="AH289" i="18" s="1"/>
  <c r="AE297" i="18"/>
  <c r="AE298" i="18"/>
  <c r="AG298" i="18" s="1"/>
  <c r="AE299" i="18"/>
  <c r="AG299" i="18" s="1"/>
  <c r="AE307" i="18"/>
  <c r="AE308" i="18"/>
  <c r="P344" i="18"/>
  <c r="AG172" i="18"/>
  <c r="AG177" i="18"/>
  <c r="AG183" i="18"/>
  <c r="AF221" i="18"/>
  <c r="T236" i="18"/>
  <c r="AC236" i="18" s="1"/>
  <c r="AC231" i="18" s="1"/>
  <c r="X236" i="18"/>
  <c r="AF247" i="18"/>
  <c r="R253" i="18"/>
  <c r="Z253" i="18"/>
  <c r="R254" i="18"/>
  <c r="V254" i="18"/>
  <c r="Z254" i="18"/>
  <c r="AF274" i="18"/>
  <c r="AF275" i="18"/>
  <c r="AF278" i="18"/>
  <c r="AF279" i="18"/>
  <c r="AA328" i="18"/>
  <c r="AC319" i="18"/>
  <c r="AC320" i="18"/>
  <c r="AC321" i="18"/>
  <c r="AC322" i="18"/>
  <c r="W344" i="18"/>
  <c r="AA344" i="18"/>
  <c r="AA346" i="18"/>
  <c r="X347" i="18"/>
  <c r="AE334" i="18"/>
  <c r="AE335" i="18"/>
  <c r="AE336" i="18"/>
  <c r="AE338" i="18"/>
  <c r="AE339" i="18"/>
  <c r="AE340" i="18"/>
  <c r="AE348" i="18"/>
  <c r="AE349" i="18"/>
  <c r="AD360" i="18"/>
  <c r="AD361" i="18"/>
  <c r="AD362" i="18"/>
  <c r="AD366" i="18"/>
  <c r="AD367" i="18"/>
  <c r="AG367" i="18" s="1"/>
  <c r="AD369" i="18"/>
  <c r="AD370" i="18"/>
  <c r="AD371" i="18"/>
  <c r="AD372" i="18"/>
  <c r="AD376" i="18"/>
  <c r="AD377" i="18"/>
  <c r="AD378" i="18"/>
  <c r="AD382" i="18"/>
  <c r="AD383" i="18"/>
  <c r="AD385" i="18"/>
  <c r="AD386" i="18"/>
  <c r="AD387" i="18"/>
  <c r="AD388" i="18"/>
  <c r="AD393" i="18"/>
  <c r="AD394" i="18"/>
  <c r="AD395" i="18"/>
  <c r="AD399" i="18"/>
  <c r="AD400" i="18"/>
  <c r="AD402" i="18"/>
  <c r="AD403" i="18"/>
  <c r="Q405" i="18"/>
  <c r="U405" i="18"/>
  <c r="R420" i="18"/>
  <c r="Z441" i="18"/>
  <c r="Z440" i="18" s="1"/>
  <c r="V461" i="18"/>
  <c r="V460" i="18" s="1"/>
  <c r="AE482" i="18"/>
  <c r="AB487" i="18"/>
  <c r="P485" i="18"/>
  <c r="P132" i="18" s="1"/>
  <c r="AB132" i="18" s="1"/>
  <c r="T495" i="18"/>
  <c r="AE502" i="18"/>
  <c r="Y499" i="18"/>
  <c r="Y144" i="18" s="1"/>
  <c r="Y127" i="18" s="1"/>
  <c r="Y134" i="18" s="1"/>
  <c r="AD510" i="18"/>
  <c r="V508" i="18"/>
  <c r="AB514" i="18"/>
  <c r="P512" i="18"/>
  <c r="P145" i="18" s="1"/>
  <c r="AB145" i="18" s="1"/>
  <c r="AF684" i="18"/>
  <c r="AB319" i="18"/>
  <c r="AB320" i="18"/>
  <c r="AB318" i="18" s="1"/>
  <c r="AB321" i="18"/>
  <c r="AB322" i="18"/>
  <c r="X344" i="18"/>
  <c r="P345" i="18"/>
  <c r="T345" i="18"/>
  <c r="W346" i="18"/>
  <c r="T347" i="18"/>
  <c r="AD334" i="18"/>
  <c r="AD335" i="18"/>
  <c r="AD336" i="18"/>
  <c r="AD338" i="18"/>
  <c r="AD339" i="18"/>
  <c r="AD340" i="18"/>
  <c r="AD348" i="18"/>
  <c r="AD349" i="18"/>
  <c r="AC360" i="18"/>
  <c r="AC361" i="18"/>
  <c r="AC362" i="18"/>
  <c r="AC366" i="18"/>
  <c r="AC367" i="18"/>
  <c r="AC369" i="18"/>
  <c r="AC370" i="18"/>
  <c r="AC371" i="18"/>
  <c r="AC372" i="18"/>
  <c r="AC376" i="18"/>
  <c r="AC377" i="18"/>
  <c r="AC378" i="18"/>
  <c r="AC382" i="18"/>
  <c r="AC383" i="18"/>
  <c r="AC385" i="18"/>
  <c r="AC386" i="18"/>
  <c r="AC387" i="18"/>
  <c r="AC388" i="18"/>
  <c r="AC393" i="18"/>
  <c r="AC394" i="18"/>
  <c r="AC395" i="18"/>
  <c r="AC399" i="18"/>
  <c r="AC400" i="18"/>
  <c r="AC402" i="18"/>
  <c r="AC403" i="18"/>
  <c r="AC404" i="18"/>
  <c r="S732" i="18"/>
  <c r="W732" i="18"/>
  <c r="AD732" i="18" s="1"/>
  <c r="W405" i="18"/>
  <c r="AA732" i="18"/>
  <c r="AA405" i="18"/>
  <c r="R733" i="18"/>
  <c r="V733" i="18"/>
  <c r="AD407" i="18"/>
  <c r="Z733" i="18"/>
  <c r="AD411" i="18"/>
  <c r="V409" i="18"/>
  <c r="T414" i="18"/>
  <c r="U441" i="18"/>
  <c r="U440" i="18" s="1"/>
  <c r="AB443" i="18"/>
  <c r="P442" i="18"/>
  <c r="T441" i="18"/>
  <c r="T440" i="18" s="1"/>
  <c r="P445" i="18"/>
  <c r="P117" i="18" s="1"/>
  <c r="X445" i="18"/>
  <c r="AE452" i="18"/>
  <c r="P465" i="18"/>
  <c r="P118" i="18" s="1"/>
  <c r="P135" i="18" s="1"/>
  <c r="AE470" i="18"/>
  <c r="AB479" i="18"/>
  <c r="P477" i="18"/>
  <c r="P476" i="18" s="1"/>
  <c r="T476" i="18"/>
  <c r="R738" i="18"/>
  <c r="R481" i="18"/>
  <c r="V738" i="18"/>
  <c r="V481" i="18"/>
  <c r="Z738" i="18"/>
  <c r="Z481" i="18"/>
  <c r="AE498" i="18"/>
  <c r="R499" i="18"/>
  <c r="R495" i="18" s="1"/>
  <c r="AC509" i="18"/>
  <c r="S508" i="18"/>
  <c r="S132" i="18" s="1"/>
  <c r="AC132" i="18" s="1"/>
  <c r="AF132" i="18" s="1"/>
  <c r="AA508" i="18"/>
  <c r="AA132" i="18" s="1"/>
  <c r="AE132" i="18" s="1"/>
  <c r="AE509" i="18"/>
  <c r="AE508" i="18" s="1"/>
  <c r="P798" i="18"/>
  <c r="P768" i="18"/>
  <c r="P767" i="18" s="1"/>
  <c r="T798" i="18"/>
  <c r="T768" i="18"/>
  <c r="T767" i="18" s="1"/>
  <c r="X768" i="18"/>
  <c r="X798" i="18"/>
  <c r="AD799" i="18"/>
  <c r="AD798" i="18" s="1"/>
  <c r="S798" i="18"/>
  <c r="S769" i="18"/>
  <c r="W798" i="18"/>
  <c r="W769" i="18"/>
  <c r="AE800" i="18"/>
  <c r="AG800" i="18" s="1"/>
  <c r="AH800" i="18" s="1"/>
  <c r="AA769" i="18"/>
  <c r="AB360" i="18"/>
  <c r="AB361" i="18"/>
  <c r="AB362" i="18"/>
  <c r="AB366" i="18"/>
  <c r="AF366" i="18" s="1"/>
  <c r="AB367" i="18"/>
  <c r="AB369" i="18"/>
  <c r="AB370" i="18"/>
  <c r="AB371" i="18"/>
  <c r="AB372" i="18"/>
  <c r="AB376" i="18"/>
  <c r="AB377" i="18"/>
  <c r="AB378" i="18"/>
  <c r="AB382" i="18"/>
  <c r="AB383" i="18"/>
  <c r="AB385" i="18"/>
  <c r="AB386" i="18"/>
  <c r="AB387" i="18"/>
  <c r="AB388" i="18"/>
  <c r="AB393" i="18"/>
  <c r="AB394" i="18"/>
  <c r="AB395" i="18"/>
  <c r="AB399" i="18"/>
  <c r="AB400" i="18"/>
  <c r="AB402" i="18"/>
  <c r="AB403" i="18"/>
  <c r="AB404" i="18"/>
  <c r="AD406" i="18"/>
  <c r="AC410" i="18"/>
  <c r="S409" i="18"/>
  <c r="S91" i="18" s="1"/>
  <c r="AC91" i="18" s="1"/>
  <c r="W409" i="18"/>
  <c r="W91" i="18" s="1"/>
  <c r="AD410" i="18"/>
  <c r="AD409" i="18" s="1"/>
  <c r="X421" i="18"/>
  <c r="X420" i="18" s="1"/>
  <c r="X101" i="18" s="1"/>
  <c r="X95" i="18" s="1"/>
  <c r="AB435" i="18"/>
  <c r="P433" i="18"/>
  <c r="P91" i="18" s="1"/>
  <c r="AB91" i="18" s="1"/>
  <c r="P457" i="18"/>
  <c r="AE659" i="18"/>
  <c r="Y657" i="18"/>
  <c r="Y294" i="18" s="1"/>
  <c r="Y305" i="18" s="1"/>
  <c r="AG361" i="18"/>
  <c r="AG362" i="18"/>
  <c r="AG370" i="18"/>
  <c r="AG371" i="18"/>
  <c r="AG372" i="18"/>
  <c r="AG377" i="18"/>
  <c r="AG378" i="18"/>
  <c r="AG383" i="18"/>
  <c r="AG386" i="18"/>
  <c r="AG387" i="18"/>
  <c r="AG388" i="18"/>
  <c r="AG394" i="18"/>
  <c r="AG395" i="18"/>
  <c r="AG400" i="18"/>
  <c r="AG403" i="18"/>
  <c r="AG404" i="18"/>
  <c r="AB427" i="18"/>
  <c r="P425" i="18"/>
  <c r="P421" i="18" s="1"/>
  <c r="Q440" i="18"/>
  <c r="AC459" i="18"/>
  <c r="S457" i="18"/>
  <c r="AE459" i="18"/>
  <c r="AA457" i="18"/>
  <c r="AC467" i="18"/>
  <c r="S465" i="18"/>
  <c r="AE467" i="18"/>
  <c r="AA465" i="18"/>
  <c r="Y495" i="18"/>
  <c r="Y471" i="18" s="1"/>
  <c r="AB507" i="18"/>
  <c r="P504" i="18"/>
  <c r="P131" i="18" s="1"/>
  <c r="AC581" i="18"/>
  <c r="AC802" i="18"/>
  <c r="AF802" i="18" s="1"/>
  <c r="U771" i="18"/>
  <c r="AC771" i="18" s="1"/>
  <c r="AF771" i="18" s="1"/>
  <c r="AD994" i="18"/>
  <c r="AD993" i="18" s="1"/>
  <c r="X993" i="18"/>
  <c r="R734" i="18"/>
  <c r="V734" i="18"/>
  <c r="Z734" i="18"/>
  <c r="AB410" i="18"/>
  <c r="AC411" i="18"/>
  <c r="AD426" i="18"/>
  <c r="AG426" i="18" s="1"/>
  <c r="AE431" i="18"/>
  <c r="AD434" i="18"/>
  <c r="AG434" i="18" s="1"/>
  <c r="AF452" i="18"/>
  <c r="AE453" i="18"/>
  <c r="AC454" i="18"/>
  <c r="AC450" i="18" s="1"/>
  <c r="AF468" i="18"/>
  <c r="AE469" i="18"/>
  <c r="AE475" i="18"/>
  <c r="AD478" i="18"/>
  <c r="Q740" i="18"/>
  <c r="Q730" i="18" s="1"/>
  <c r="Q1024" i="18" s="1"/>
  <c r="Q1025" i="18" s="1"/>
  <c r="U740" i="18"/>
  <c r="U730" i="18" s="1"/>
  <c r="U1024" i="18" s="1"/>
  <c r="U1025" i="18" s="1"/>
  <c r="Y740" i="18"/>
  <c r="AE491" i="18"/>
  <c r="AE497" i="18"/>
  <c r="AF502" i="18"/>
  <c r="AE503" i="18"/>
  <c r="AD506" i="18"/>
  <c r="AG506" i="18" s="1"/>
  <c r="AC510" i="18"/>
  <c r="AD511" i="18"/>
  <c r="AB515" i="18"/>
  <c r="AB516" i="18"/>
  <c r="AB517" i="18"/>
  <c r="AF517" i="18" s="1"/>
  <c r="AB525" i="18"/>
  <c r="P522" i="18"/>
  <c r="R553" i="18"/>
  <c r="AA560" i="18"/>
  <c r="AC568" i="18"/>
  <c r="S567" i="18"/>
  <c r="S214" i="18" s="1"/>
  <c r="S200" i="18" s="1"/>
  <c r="P587" i="18"/>
  <c r="AB587" i="18" s="1"/>
  <c r="T587" i="18"/>
  <c r="X587" i="18"/>
  <c r="W647" i="18"/>
  <c r="AA647" i="18"/>
  <c r="Q656" i="18"/>
  <c r="Q655" i="18" s="1"/>
  <c r="AC673" i="18"/>
  <c r="S672" i="18"/>
  <c r="S314" i="18" s="1"/>
  <c r="AC689" i="18"/>
  <c r="U687" i="18"/>
  <c r="U317" i="18" s="1"/>
  <c r="S809" i="18"/>
  <c r="S779" i="18"/>
  <c r="AE810" i="18"/>
  <c r="AA809" i="18"/>
  <c r="AA779" i="18"/>
  <c r="AE779" i="18" s="1"/>
  <c r="AG779" i="18" s="1"/>
  <c r="Q781" i="18"/>
  <c r="Q809" i="18"/>
  <c r="AC812" i="18"/>
  <c r="AF812" i="18" s="1"/>
  <c r="U781" i="18"/>
  <c r="AC781" i="18" s="1"/>
  <c r="AF781" i="18" s="1"/>
  <c r="AE410" i="18"/>
  <c r="AE409" i="18" s="1"/>
  <c r="AB411" i="18"/>
  <c r="AC413" i="18"/>
  <c r="AD417" i="18"/>
  <c r="AD418" i="18"/>
  <c r="AD419" i="18"/>
  <c r="AB423" i="18"/>
  <c r="AB424" i="18"/>
  <c r="AF424" i="18" s="1"/>
  <c r="S421" i="18"/>
  <c r="S420" i="18" s="1"/>
  <c r="S414" i="18" s="1"/>
  <c r="W421" i="18"/>
  <c r="W420" i="18" s="1"/>
  <c r="W414" i="18" s="1"/>
  <c r="AA421" i="18"/>
  <c r="AA420" i="18" s="1"/>
  <c r="AA414" i="18" s="1"/>
  <c r="AC426" i="18"/>
  <c r="AD428" i="18"/>
  <c r="AB431" i="18"/>
  <c r="AB432" i="18"/>
  <c r="AF432" i="18" s="1"/>
  <c r="AC434" i="18"/>
  <c r="AD436" i="18"/>
  <c r="AD444" i="18"/>
  <c r="AG444" i="18" s="1"/>
  <c r="AC447" i="18"/>
  <c r="AE447" i="18"/>
  <c r="AC448" i="18"/>
  <c r="AB453" i="18"/>
  <c r="AB454" i="18"/>
  <c r="AF454" i="18" s="1"/>
  <c r="AC455" i="18"/>
  <c r="AE455" i="18"/>
  <c r="AD458" i="18"/>
  <c r="AB462" i="18"/>
  <c r="AC463" i="18"/>
  <c r="AE463" i="18"/>
  <c r="AC464" i="18"/>
  <c r="AD466" i="18"/>
  <c r="AB469" i="18"/>
  <c r="AB470" i="18"/>
  <c r="AF470" i="18" s="1"/>
  <c r="AB475" i="18"/>
  <c r="S476" i="18"/>
  <c r="W476" i="18"/>
  <c r="W144" i="18" s="1"/>
  <c r="AA476" i="18"/>
  <c r="AC478" i="18"/>
  <c r="AD480" i="18"/>
  <c r="Q737" i="18"/>
  <c r="U737" i="18"/>
  <c r="Y737" i="18"/>
  <c r="P739" i="18"/>
  <c r="AB739" i="18" s="1"/>
  <c r="T739" i="18"/>
  <c r="T736" i="18" s="1"/>
  <c r="X739" i="18"/>
  <c r="X736" i="18" s="1"/>
  <c r="AE484" i="18"/>
  <c r="AC486" i="18"/>
  <c r="AB491" i="18"/>
  <c r="AB492" i="18"/>
  <c r="AF492" i="18" s="1"/>
  <c r="AC493" i="18"/>
  <c r="AE493" i="18"/>
  <c r="AC494" i="18"/>
  <c r="AB497" i="18"/>
  <c r="AB498" i="18"/>
  <c r="AF498" i="18" s="1"/>
  <c r="AB503" i="18"/>
  <c r="AC505" i="18"/>
  <c r="AE505" i="18"/>
  <c r="AC506" i="18"/>
  <c r="AB510" i="18"/>
  <c r="AF510" i="18" s="1"/>
  <c r="AC511" i="18"/>
  <c r="AE511" i="18"/>
  <c r="AG511" i="18" s="1"/>
  <c r="AC513" i="18"/>
  <c r="AD514" i="18"/>
  <c r="AE523" i="18"/>
  <c r="AA552" i="18"/>
  <c r="AC580" i="18"/>
  <c r="S579" i="18"/>
  <c r="S216" i="18" s="1"/>
  <c r="AD608" i="18"/>
  <c r="V607" i="18"/>
  <c r="V605" i="18" s="1"/>
  <c r="AD620" i="18"/>
  <c r="V619" i="18"/>
  <c r="V617" i="18" s="1"/>
  <c r="V215" i="18" s="1"/>
  <c r="AF680" i="18"/>
  <c r="R699" i="18"/>
  <c r="X698" i="18"/>
  <c r="X697" i="18" s="1"/>
  <c r="W779" i="18"/>
  <c r="P734" i="18"/>
  <c r="T734" i="18"/>
  <c r="X734" i="18"/>
  <c r="AD408" i="18"/>
  <c r="AE411" i="18"/>
  <c r="AG411" i="18" s="1"/>
  <c r="T735" i="18"/>
  <c r="T730" i="18" s="1"/>
  <c r="T1024" i="18" s="1"/>
  <c r="T1025" i="18" s="1"/>
  <c r="X735" i="18"/>
  <c r="X730" i="18" s="1"/>
  <c r="X1024" i="18" s="1"/>
  <c r="X1025" i="18" s="1"/>
  <c r="AB413" i="18"/>
  <c r="AC417" i="18"/>
  <c r="AC418" i="18"/>
  <c r="AF418" i="18" s="1"/>
  <c r="AE423" i="18"/>
  <c r="AB426" i="18"/>
  <c r="AC427" i="18"/>
  <c r="AE427" i="18"/>
  <c r="AC428" i="18"/>
  <c r="AF428" i="18" s="1"/>
  <c r="AD430" i="18"/>
  <c r="AG430" i="18" s="1"/>
  <c r="AB434" i="18"/>
  <c r="AC435" i="18"/>
  <c r="AC436" i="18"/>
  <c r="AF436" i="18" s="1"/>
  <c r="AC443" i="18"/>
  <c r="AE443" i="18"/>
  <c r="AC444" i="18"/>
  <c r="AF444" i="18" s="1"/>
  <c r="AH444" i="18" s="1"/>
  <c r="AB447" i="18"/>
  <c r="AB448" i="18"/>
  <c r="AF448" i="18" s="1"/>
  <c r="AH448" i="18" s="1"/>
  <c r="AC449" i="18"/>
  <c r="AE449" i="18"/>
  <c r="AD452" i="18"/>
  <c r="AB455" i="18"/>
  <c r="AC458" i="18"/>
  <c r="AB463" i="18"/>
  <c r="AB464" i="18"/>
  <c r="AF464" i="18" s="1"/>
  <c r="AC466" i="18"/>
  <c r="AD468" i="18"/>
  <c r="AD474" i="18"/>
  <c r="AB478" i="18"/>
  <c r="AC479" i="18"/>
  <c r="AE479" i="18"/>
  <c r="AC480" i="18"/>
  <c r="AF480" i="18" s="1"/>
  <c r="R736" i="18"/>
  <c r="Z736" i="18"/>
  <c r="Q738" i="18"/>
  <c r="AB738" i="18" s="1"/>
  <c r="U738" i="18"/>
  <c r="U728" i="18" s="1"/>
  <c r="Y738" i="18"/>
  <c r="AB486" i="18"/>
  <c r="AC487" i="18"/>
  <c r="AE487" i="18"/>
  <c r="AD490" i="18"/>
  <c r="AG490" i="18" s="1"/>
  <c r="AB493" i="18"/>
  <c r="AB494" i="18"/>
  <c r="AF494" i="18" s="1"/>
  <c r="AH494" i="18" s="1"/>
  <c r="AD502" i="18"/>
  <c r="AB505" i="18"/>
  <c r="AB506" i="18"/>
  <c r="AC507" i="18"/>
  <c r="AE507" i="18"/>
  <c r="AB511" i="18"/>
  <c r="AB513" i="18"/>
  <c r="AC514" i="18"/>
  <c r="AD515" i="18"/>
  <c r="U567" i="18"/>
  <c r="U214" i="18" s="1"/>
  <c r="U200" i="18" s="1"/>
  <c r="AE569" i="18"/>
  <c r="Z567" i="18"/>
  <c r="Z214" i="18" s="1"/>
  <c r="Z212" i="18" s="1"/>
  <c r="Z189" i="18" s="1"/>
  <c r="Z190" i="18" s="1"/>
  <c r="P575" i="18"/>
  <c r="AB575" i="18" s="1"/>
  <c r="AC592" i="18"/>
  <c r="AF592" i="18" s="1"/>
  <c r="S591" i="18"/>
  <c r="S218" i="18" s="1"/>
  <c r="S204" i="18" s="1"/>
  <c r="Q604" i="18"/>
  <c r="Q596" i="18" s="1"/>
  <c r="U629" i="18"/>
  <c r="U217" i="18" s="1"/>
  <c r="U203" i="18" s="1"/>
  <c r="AD632" i="18"/>
  <c r="V631" i="18"/>
  <c r="V629" i="18" s="1"/>
  <c r="V217" i="18" s="1"/>
  <c r="AE649" i="18"/>
  <c r="S682" i="18"/>
  <c r="S316" i="18" s="1"/>
  <c r="S327" i="18" s="1"/>
  <c r="AA682" i="18"/>
  <c r="AA316" i="18" s="1"/>
  <c r="AA327" i="18" s="1"/>
  <c r="AC696" i="18"/>
  <c r="AC692" i="18" s="1"/>
  <c r="S699" i="18"/>
  <c r="AC700" i="18"/>
  <c r="AD720" i="18"/>
  <c r="V719" i="18"/>
  <c r="AD757" i="18"/>
  <c r="V756" i="18"/>
  <c r="W522" i="18"/>
  <c r="AF527" i="18"/>
  <c r="P521" i="18"/>
  <c r="P520" i="18" s="1"/>
  <c r="T521" i="18"/>
  <c r="T520" i="18" s="1"/>
  <c r="AF531" i="18"/>
  <c r="AB539" i="18"/>
  <c r="AF539" i="18" s="1"/>
  <c r="AB541" i="18"/>
  <c r="AE546" i="18"/>
  <c r="AE547" i="18"/>
  <c r="AE548" i="18"/>
  <c r="AE549" i="18"/>
  <c r="AE550" i="18"/>
  <c r="U741" i="18"/>
  <c r="AB568" i="18"/>
  <c r="AE574" i="18"/>
  <c r="AE581" i="18"/>
  <c r="AE582" i="18"/>
  <c r="AE583" i="18"/>
  <c r="AC584" i="18"/>
  <c r="AE584" i="18"/>
  <c r="P591" i="18"/>
  <c r="T591" i="18"/>
  <c r="T218" i="18" s="1"/>
  <c r="T204" i="18" s="1"/>
  <c r="X591" i="18"/>
  <c r="X218" i="18" s="1"/>
  <c r="X204" i="18" s="1"/>
  <c r="AC745" i="18"/>
  <c r="AB595" i="18"/>
  <c r="AD599" i="18"/>
  <c r="AE607" i="18"/>
  <c r="AE608" i="18"/>
  <c r="AE609" i="18"/>
  <c r="AE610" i="18"/>
  <c r="AC613" i="18"/>
  <c r="AE619" i="18"/>
  <c r="AC620" i="18"/>
  <c r="AE620" i="18"/>
  <c r="AE621" i="18"/>
  <c r="AE622" i="18"/>
  <c r="AD624" i="18"/>
  <c r="AC625" i="18"/>
  <c r="AE631" i="18"/>
  <c r="AC632" i="18"/>
  <c r="AE632" i="18"/>
  <c r="AC633" i="18"/>
  <c r="AE633" i="18"/>
  <c r="AG633" i="18" s="1"/>
  <c r="AE634" i="18"/>
  <c r="AE635" i="18"/>
  <c r="AC636" i="18"/>
  <c r="AE636" i="18"/>
  <c r="AC637" i="18"/>
  <c r="AE637" i="18"/>
  <c r="AE638" i="18"/>
  <c r="AE639" i="18"/>
  <c r="P647" i="18"/>
  <c r="P286" i="18" s="1"/>
  <c r="P284" i="18" s="1"/>
  <c r="AB649" i="18"/>
  <c r="U657" i="18"/>
  <c r="U294" i="18" s="1"/>
  <c r="R657" i="18"/>
  <c r="AD659" i="18"/>
  <c r="AD657" i="18" s="1"/>
  <c r="Z657" i="18"/>
  <c r="Z294" i="18" s="1"/>
  <c r="AD662" i="18"/>
  <c r="AD664" i="18"/>
  <c r="AB673" i="18"/>
  <c r="P672" i="18"/>
  <c r="P314" i="18" s="1"/>
  <c r="P325" i="18" s="1"/>
  <c r="T672" i="18"/>
  <c r="T314" i="18" s="1"/>
  <c r="T325" i="18" s="1"/>
  <c r="X672" i="18"/>
  <c r="X314" i="18" s="1"/>
  <c r="X325" i="18" s="1"/>
  <c r="AB675" i="18"/>
  <c r="AB676" i="18"/>
  <c r="Q677" i="18"/>
  <c r="Q315" i="18" s="1"/>
  <c r="Q326" i="18" s="1"/>
  <c r="U677" i="18"/>
  <c r="U315" i="18" s="1"/>
  <c r="Y677" i="18"/>
  <c r="Y315" i="18" s="1"/>
  <c r="AC679" i="18"/>
  <c r="Q682" i="18"/>
  <c r="Q316" i="18" s="1"/>
  <c r="Q327" i="18" s="1"/>
  <c r="AC683" i="18"/>
  <c r="Y682" i="18"/>
  <c r="Y316" i="18" s="1"/>
  <c r="AB686" i="18"/>
  <c r="AF686" i="18" s="1"/>
  <c r="AD689" i="18"/>
  <c r="AD690" i="18"/>
  <c r="AC691" i="18"/>
  <c r="AD695" i="18"/>
  <c r="AD696" i="18"/>
  <c r="AB700" i="18"/>
  <c r="AC702" i="18"/>
  <c r="AC707" i="18"/>
  <c r="AH768" i="18"/>
  <c r="AD789" i="18"/>
  <c r="S803" i="18"/>
  <c r="AC805" i="18"/>
  <c r="AF805" i="18" s="1"/>
  <c r="U774" i="18"/>
  <c r="AC774" i="18" s="1"/>
  <c r="AF774" i="18" s="1"/>
  <c r="Y803" i="18"/>
  <c r="Y774" i="18"/>
  <c r="W803" i="18"/>
  <c r="P809" i="18"/>
  <c r="T809" i="18"/>
  <c r="P814" i="18"/>
  <c r="P784" i="18"/>
  <c r="T814" i="18"/>
  <c r="T784" i="18"/>
  <c r="AD815" i="18"/>
  <c r="AD814" i="18" s="1"/>
  <c r="X814" i="18"/>
  <c r="X784" i="18"/>
  <c r="AD784" i="18" s="1"/>
  <c r="AC896" i="18"/>
  <c r="AF896" i="18" s="1"/>
  <c r="U775" i="18"/>
  <c r="AC775" i="18" s="1"/>
  <c r="AF775" i="18" s="1"/>
  <c r="S982" i="18"/>
  <c r="AB523" i="18"/>
  <c r="AC524" i="18"/>
  <c r="AD525" i="18"/>
  <c r="AB534" i="18"/>
  <c r="AD534" i="18"/>
  <c r="AG534" i="18" s="1"/>
  <c r="AB535" i="18"/>
  <c r="AF535" i="18" s="1"/>
  <c r="AB542" i="18"/>
  <c r="AD542" i="18"/>
  <c r="AB543" i="18"/>
  <c r="AF543" i="18" s="1"/>
  <c r="AC545" i="18"/>
  <c r="AC547" i="18"/>
  <c r="AC549" i="18"/>
  <c r="AB556" i="18"/>
  <c r="AD556" i="18"/>
  <c r="AB558" i="18"/>
  <c r="AD558" i="18"/>
  <c r="AB559" i="18"/>
  <c r="AF559" i="18" s="1"/>
  <c r="Z560" i="18"/>
  <c r="AE562" i="18"/>
  <c r="U563" i="18"/>
  <c r="U561" i="18" s="1"/>
  <c r="AE563" i="18"/>
  <c r="R742" i="18"/>
  <c r="R741" i="18" s="1"/>
  <c r="V742" i="18"/>
  <c r="R743" i="18"/>
  <c r="R744" i="18"/>
  <c r="AB744" i="18" s="1"/>
  <c r="V744" i="18"/>
  <c r="Z744" i="18"/>
  <c r="T567" i="18"/>
  <c r="T214" i="18" s="1"/>
  <c r="T200" i="18" s="1"/>
  <c r="X567" i="18"/>
  <c r="X214" i="18" s="1"/>
  <c r="X200" i="18" s="1"/>
  <c r="AB571" i="18"/>
  <c r="AB572" i="18"/>
  <c r="AF572" i="18" s="1"/>
  <c r="AE575" i="18"/>
  <c r="AD576" i="18"/>
  <c r="T579" i="18"/>
  <c r="T216" i="18" s="1"/>
  <c r="T202" i="18" s="1"/>
  <c r="X579" i="18"/>
  <c r="X216" i="18" s="1"/>
  <c r="X202" i="18" s="1"/>
  <c r="AB583" i="18"/>
  <c r="AB584" i="18"/>
  <c r="AF584" i="18" s="1"/>
  <c r="AE586" i="18"/>
  <c r="AD588" i="18"/>
  <c r="AE598" i="18"/>
  <c r="AE599" i="18"/>
  <c r="AC600" i="18"/>
  <c r="AE600" i="18"/>
  <c r="AC601" i="18"/>
  <c r="AE601" i="18"/>
  <c r="AE602" i="18"/>
  <c r="AE603" i="18"/>
  <c r="AB608" i="18"/>
  <c r="AF608" i="18" s="1"/>
  <c r="AB610" i="18"/>
  <c r="AC612" i="18"/>
  <c r="AE612" i="18"/>
  <c r="AD615" i="18"/>
  <c r="AD616" i="18"/>
  <c r="AB620" i="18"/>
  <c r="AF620" i="18" s="1"/>
  <c r="P619" i="18"/>
  <c r="AB619" i="18" s="1"/>
  <c r="T619" i="18"/>
  <c r="X619" i="18"/>
  <c r="AB622" i="18"/>
  <c r="AC624" i="18"/>
  <c r="AE624" i="18"/>
  <c r="AD627" i="18"/>
  <c r="AD628" i="18"/>
  <c r="AB632" i="18"/>
  <c r="AF632" i="18" s="1"/>
  <c r="AB633" i="18"/>
  <c r="P631" i="18"/>
  <c r="AB631" i="18" s="1"/>
  <c r="T631" i="18"/>
  <c r="T629" i="18" s="1"/>
  <c r="X631" i="18"/>
  <c r="X629" i="18" s="1"/>
  <c r="AB635" i="18"/>
  <c r="AB636" i="18"/>
  <c r="AF636" i="18" s="1"/>
  <c r="AB637" i="18"/>
  <c r="AF637" i="18" s="1"/>
  <c r="AB638" i="18"/>
  <c r="AB639" i="18"/>
  <c r="AC645" i="18"/>
  <c r="AE645" i="18"/>
  <c r="AE646" i="18"/>
  <c r="Q647" i="18"/>
  <c r="U647" i="18"/>
  <c r="Y647" i="18"/>
  <c r="AB651" i="18"/>
  <c r="AF651" i="18" s="1"/>
  <c r="AC653" i="18"/>
  <c r="AE653" i="18"/>
  <c r="AC654" i="18"/>
  <c r="AB658" i="18"/>
  <c r="AB661" i="18"/>
  <c r="S656" i="18"/>
  <c r="S655" i="18" s="1"/>
  <c r="W656" i="18"/>
  <c r="W655" i="18" s="1"/>
  <c r="AA656" i="18"/>
  <c r="AA655" i="18" s="1"/>
  <c r="AE663" i="18"/>
  <c r="AE664" i="18"/>
  <c r="R677" i="18"/>
  <c r="R315" i="18" s="1"/>
  <c r="R326" i="18" s="1"/>
  <c r="AD678" i="18"/>
  <c r="AE678" i="18"/>
  <c r="AD679" i="18"/>
  <c r="AD680" i="18"/>
  <c r="AC681" i="18"/>
  <c r="AD684" i="18"/>
  <c r="AC685" i="18"/>
  <c r="AB688" i="18"/>
  <c r="AD691" i="18"/>
  <c r="AB694" i="18"/>
  <c r="AF694" i="18" s="1"/>
  <c r="AD710" i="18"/>
  <c r="V709" i="18"/>
  <c r="V331" i="18" s="1"/>
  <c r="AD331" i="18" s="1"/>
  <c r="AD750" i="18"/>
  <c r="V746" i="18"/>
  <c r="V271" i="18" s="1"/>
  <c r="AD811" i="18"/>
  <c r="AD809" i="18" s="1"/>
  <c r="X809" i="18"/>
  <c r="X780" i="18"/>
  <c r="AD780" i="18" s="1"/>
  <c r="S828" i="18"/>
  <c r="S770" i="18"/>
  <c r="W828" i="18"/>
  <c r="W770" i="18"/>
  <c r="W767" i="18" s="1"/>
  <c r="AE831" i="18"/>
  <c r="AG831" i="18" s="1"/>
  <c r="AH831" i="18" s="1"/>
  <c r="AA828" i="18"/>
  <c r="AA770" i="18"/>
  <c r="AE770" i="18" s="1"/>
  <c r="AG770" i="18" s="1"/>
  <c r="AH770" i="18" s="1"/>
  <c r="P833" i="18"/>
  <c r="P775" i="18"/>
  <c r="AD836" i="18"/>
  <c r="X775" i="18"/>
  <c r="AD775" i="18" s="1"/>
  <c r="S839" i="18"/>
  <c r="S782" i="18"/>
  <c r="W839" i="18"/>
  <c r="W782" i="18"/>
  <c r="AE843" i="18"/>
  <c r="AG843" i="18" s="1"/>
  <c r="AH843" i="18" s="1"/>
  <c r="AA839" i="18"/>
  <c r="AA782" i="18"/>
  <c r="AE782" i="18" s="1"/>
  <c r="AC851" i="18"/>
  <c r="U850" i="18"/>
  <c r="P923" i="18"/>
  <c r="P774" i="18"/>
  <c r="Q779" i="18"/>
  <c r="Q778" i="18" s="1"/>
  <c r="U779" i="18"/>
  <c r="Y779" i="18"/>
  <c r="Y778" i="18" s="1"/>
  <c r="Q934" i="18"/>
  <c r="Q786" i="18"/>
  <c r="AC937" i="18"/>
  <c r="AF937" i="18" s="1"/>
  <c r="U934" i="18"/>
  <c r="U786" i="18"/>
  <c r="AC786" i="18" s="1"/>
  <c r="AF786" i="18" s="1"/>
  <c r="Y934" i="18"/>
  <c r="Y786" i="18"/>
  <c r="AE965" i="18"/>
  <c r="AA964" i="18"/>
  <c r="AB524" i="18"/>
  <c r="AF524" i="18" s="1"/>
  <c r="AC525" i="18"/>
  <c r="AE530" i="18"/>
  <c r="R529" i="18"/>
  <c r="R521" i="18" s="1"/>
  <c r="Z529" i="18"/>
  <c r="Z521" i="18" s="1"/>
  <c r="AE533" i="18"/>
  <c r="AE538" i="18"/>
  <c r="R537" i="18"/>
  <c r="R536" i="18" s="1"/>
  <c r="Z537" i="18"/>
  <c r="AE541" i="18"/>
  <c r="AG541" i="18" s="1"/>
  <c r="AB545" i="18"/>
  <c r="AF545" i="18" s="1"/>
  <c r="AB546" i="18"/>
  <c r="AD546" i="18"/>
  <c r="AB548" i="18"/>
  <c r="AD548" i="18"/>
  <c r="AB550" i="18"/>
  <c r="AD550" i="18"/>
  <c r="V560" i="18"/>
  <c r="V552" i="18" s="1"/>
  <c r="S742" i="18"/>
  <c r="W742" i="18"/>
  <c r="AA742" i="18"/>
  <c r="S744" i="18"/>
  <c r="W744" i="18"/>
  <c r="AA744" i="18"/>
  <c r="AD568" i="18"/>
  <c r="AE568" i="18"/>
  <c r="AC569" i="18"/>
  <c r="P573" i="18"/>
  <c r="AC576" i="18"/>
  <c r="AF576" i="18" s="1"/>
  <c r="AC577" i="18"/>
  <c r="AE577" i="18"/>
  <c r="AE578" i="18"/>
  <c r="AD580" i="18"/>
  <c r="P585" i="18"/>
  <c r="T585" i="18"/>
  <c r="X585" i="18"/>
  <c r="AE587" i="18"/>
  <c r="AC588" i="18"/>
  <c r="AF588" i="18" s="1"/>
  <c r="AE588" i="18"/>
  <c r="AC589" i="18"/>
  <c r="AE589" i="18"/>
  <c r="AE590" i="18"/>
  <c r="AD592" i="18"/>
  <c r="R745" i="18"/>
  <c r="R730" i="18" s="1"/>
  <c r="R1024" i="18" s="1"/>
  <c r="R1025" i="18" s="1"/>
  <c r="V745" i="18"/>
  <c r="Z745" i="18"/>
  <c r="Z730" i="18" s="1"/>
  <c r="Z1024" i="18" s="1"/>
  <c r="Z1025" i="18" s="1"/>
  <c r="AD595" i="18"/>
  <c r="AB599" i="18"/>
  <c r="AB600" i="18"/>
  <c r="AF600" i="18" s="1"/>
  <c r="AB601" i="18"/>
  <c r="AB602" i="18"/>
  <c r="AB603" i="18"/>
  <c r="S607" i="18"/>
  <c r="S605" i="18" s="1"/>
  <c r="AB612" i="18"/>
  <c r="AC616" i="18"/>
  <c r="AF616" i="18" s="1"/>
  <c r="AE616" i="18"/>
  <c r="S619" i="18"/>
  <c r="S617" i="18" s="1"/>
  <c r="S215" i="18" s="1"/>
  <c r="S201" i="18" s="1"/>
  <c r="AB624" i="18"/>
  <c r="AE625" i="18"/>
  <c r="AE626" i="18"/>
  <c r="AE627" i="18"/>
  <c r="AC628" i="18"/>
  <c r="AF628" i="18" s="1"/>
  <c r="AE628" i="18"/>
  <c r="P671" i="18"/>
  <c r="P670" i="18" s="1"/>
  <c r="AB646" i="18"/>
  <c r="AD653" i="18"/>
  <c r="AD654" i="18"/>
  <c r="AE658" i="18"/>
  <c r="AE661" i="18"/>
  <c r="AB663" i="18"/>
  <c r="AB664" i="18"/>
  <c r="AC666" i="18"/>
  <c r="AD673" i="18"/>
  <c r="AD676" i="18"/>
  <c r="W677" i="18"/>
  <c r="W315" i="18" s="1"/>
  <c r="AA677" i="18"/>
  <c r="AA315" i="18" s="1"/>
  <c r="AD681" i="18"/>
  <c r="AD685" i="18"/>
  <c r="AD686" i="18"/>
  <c r="AB690" i="18"/>
  <c r="AF690" i="18" s="1"/>
  <c r="Q692" i="18"/>
  <c r="Y692" i="18"/>
  <c r="AB696" i="18"/>
  <c r="AF696" i="18" s="1"/>
  <c r="AD700" i="18"/>
  <c r="AB715" i="18"/>
  <c r="P714" i="18"/>
  <c r="P332" i="18" s="1"/>
  <c r="P347" i="18" s="1"/>
  <c r="AC715" i="18"/>
  <c r="AF753" i="18"/>
  <c r="T789" i="18"/>
  <c r="P773" i="18"/>
  <c r="P772" i="18" s="1"/>
  <c r="P803" i="18"/>
  <c r="T773" i="18"/>
  <c r="T772" i="18" s="1"/>
  <c r="T803" i="18"/>
  <c r="AD804" i="18"/>
  <c r="AD803" i="18" s="1"/>
  <c r="X773" i="18"/>
  <c r="AE807" i="18"/>
  <c r="AG807" i="18" s="1"/>
  <c r="AH807" i="18" s="1"/>
  <c r="AA776" i="18"/>
  <c r="U809" i="18"/>
  <c r="Y809" i="18"/>
  <c r="AB813" i="18"/>
  <c r="R782" i="18"/>
  <c r="AB782" i="18" s="1"/>
  <c r="AH821" i="18"/>
  <c r="AG820" i="18"/>
  <c r="AB822" i="18"/>
  <c r="R820" i="18"/>
  <c r="R791" i="18"/>
  <c r="V820" i="18"/>
  <c r="V791" i="18"/>
  <c r="Q769" i="18"/>
  <c r="Q767" i="18" s="1"/>
  <c r="Q858" i="18"/>
  <c r="Q857" i="18" s="1"/>
  <c r="AC860" i="18"/>
  <c r="AF860" i="18" s="1"/>
  <c r="U769" i="18"/>
  <c r="AC769" i="18" s="1"/>
  <c r="Y858" i="18"/>
  <c r="Y769" i="18"/>
  <c r="Y767" i="18" s="1"/>
  <c r="AB864" i="18"/>
  <c r="R863" i="18"/>
  <c r="R857" i="18" s="1"/>
  <c r="AC870" i="18"/>
  <c r="AF870" i="18" s="1"/>
  <c r="U869" i="18"/>
  <c r="W789" i="18"/>
  <c r="AE881" i="18"/>
  <c r="AA790" i="18"/>
  <c r="AE790" i="18" s="1"/>
  <c r="AB883" i="18"/>
  <c r="AB880" i="18" s="1"/>
  <c r="R880" i="18"/>
  <c r="V880" i="18"/>
  <c r="V857" i="18" s="1"/>
  <c r="V792" i="18"/>
  <c r="AD702" i="18"/>
  <c r="AC703" i="18"/>
  <c r="AD706" i="18"/>
  <c r="AG706" i="18" s="1"/>
  <c r="AD707" i="18"/>
  <c r="AG707" i="18" s="1"/>
  <c r="AC708" i="18"/>
  <c r="AC704" i="18" s="1"/>
  <c r="AE708" i="18"/>
  <c r="AD712" i="18"/>
  <c r="AD713" i="18"/>
  <c r="AG713" i="18" s="1"/>
  <c r="AE715" i="18"/>
  <c r="AB749" i="18"/>
  <c r="AF749" i="18" s="1"/>
  <c r="AC752" i="18"/>
  <c r="AE752" i="18"/>
  <c r="AE753" i="18"/>
  <c r="AD758" i="18"/>
  <c r="AD759" i="18"/>
  <c r="AG759" i="18" s="1"/>
  <c r="AD760" i="18"/>
  <c r="AG760" i="18" s="1"/>
  <c r="Y772" i="18"/>
  <c r="Q798" i="18"/>
  <c r="U798" i="18"/>
  <c r="Y798" i="18"/>
  <c r="Q814" i="18"/>
  <c r="X839" i="18"/>
  <c r="AD840" i="18"/>
  <c r="AD839" i="18" s="1"/>
  <c r="AB890" i="18"/>
  <c r="AB888" i="18" s="1"/>
  <c r="R888" i="18"/>
  <c r="AD951" i="18"/>
  <c r="X948" i="18"/>
  <c r="R959" i="18"/>
  <c r="AB961" i="18"/>
  <c r="AD985" i="18"/>
  <c r="X983" i="18"/>
  <c r="X982" i="18"/>
  <c r="P981" i="18"/>
  <c r="P989" i="18"/>
  <c r="AD991" i="18"/>
  <c r="AD981" i="18" s="1"/>
  <c r="X989" i="18"/>
  <c r="X981" i="18"/>
  <c r="R980" i="18"/>
  <c r="R979" i="18" s="1"/>
  <c r="AB1000" i="18"/>
  <c r="R999" i="18"/>
  <c r="V980" i="18"/>
  <c r="V979" i="18" s="1"/>
  <c r="V999" i="18"/>
  <c r="Z699" i="18"/>
  <c r="AD708" i="18"/>
  <c r="AB711" i="18"/>
  <c r="AF711" i="18" s="1"/>
  <c r="AD715" i="18"/>
  <c r="AC717" i="18"/>
  <c r="AE717" i="18"/>
  <c r="AC718" i="18"/>
  <c r="AE718" i="18"/>
  <c r="AB723" i="18"/>
  <c r="AF723" i="18" s="1"/>
  <c r="AC747" i="18"/>
  <c r="AE747" i="18"/>
  <c r="AC748" i="18"/>
  <c r="AE748" i="18"/>
  <c r="AE749" i="18"/>
  <c r="AD752" i="18"/>
  <c r="AG752" i="18" s="1"/>
  <c r="AD753" i="18"/>
  <c r="Q751" i="18"/>
  <c r="AC755" i="18"/>
  <c r="AE755" i="18"/>
  <c r="AB757" i="18"/>
  <c r="S783" i="18"/>
  <c r="W783" i="18"/>
  <c r="AA798" i="18"/>
  <c r="V798" i="18"/>
  <c r="AA803" i="18"/>
  <c r="U820" i="18"/>
  <c r="AC821" i="18"/>
  <c r="AC829" i="18"/>
  <c r="AF829" i="18" s="1"/>
  <c r="U828" i="18"/>
  <c r="X828" i="18"/>
  <c r="AD832" i="18"/>
  <c r="AD828" i="18" s="1"/>
  <c r="AE835" i="18"/>
  <c r="AG835" i="18" s="1"/>
  <c r="AA833" i="18"/>
  <c r="AB850" i="18"/>
  <c r="Y874" i="18"/>
  <c r="Q893" i="18"/>
  <c r="AC894" i="18"/>
  <c r="AF894" i="18" s="1"/>
  <c r="AF893" i="18" s="1"/>
  <c r="U893" i="18"/>
  <c r="Y893" i="18"/>
  <c r="Q899" i="18"/>
  <c r="AC900" i="18"/>
  <c r="AF900" i="18" s="1"/>
  <c r="U899" i="18"/>
  <c r="Y899" i="18"/>
  <c r="AB702" i="18"/>
  <c r="AF702" i="18" s="1"/>
  <c r="AB707" i="18"/>
  <c r="AF707" i="18" s="1"/>
  <c r="AC710" i="18"/>
  <c r="AE710" i="18"/>
  <c r="AE711" i="18"/>
  <c r="AG711" i="18" s="1"/>
  <c r="V714" i="18"/>
  <c r="V332" i="18" s="1"/>
  <c r="V347" i="18" s="1"/>
  <c r="AD716" i="18"/>
  <c r="AD717" i="18"/>
  <c r="AD718" i="18"/>
  <c r="AC721" i="18"/>
  <c r="AE721" i="18"/>
  <c r="AG721" i="18" s="1"/>
  <c r="AC722" i="18"/>
  <c r="AE722" i="18"/>
  <c r="AG722" i="18" s="1"/>
  <c r="AE723" i="18"/>
  <c r="AG723" i="18" s="1"/>
  <c r="AD747" i="18"/>
  <c r="AD748" i="18"/>
  <c r="AD749" i="18"/>
  <c r="AC750" i="18"/>
  <c r="AE750" i="18"/>
  <c r="V751" i="18"/>
  <c r="AD754" i="18"/>
  <c r="AD755" i="18"/>
  <c r="AE757" i="18"/>
  <c r="AE803" i="18"/>
  <c r="V833" i="18"/>
  <c r="S844" i="18"/>
  <c r="W844" i="18"/>
  <c r="AD861" i="18"/>
  <c r="X858" i="18"/>
  <c r="AC865" i="18"/>
  <c r="AF865" i="18" s="1"/>
  <c r="U863" i="18"/>
  <c r="AC889" i="18"/>
  <c r="U888" i="18"/>
  <c r="Y887" i="18"/>
  <c r="AB893" i="18"/>
  <c r="AE971" i="18"/>
  <c r="AA970" i="18"/>
  <c r="P996" i="18"/>
  <c r="P980" i="18"/>
  <c r="T996" i="18"/>
  <c r="T980" i="18"/>
  <c r="T979" i="18" s="1"/>
  <c r="AD997" i="18"/>
  <c r="X980" i="18"/>
  <c r="X996" i="18"/>
  <c r="W982" i="18"/>
  <c r="AE998" i="18"/>
  <c r="AG998" i="18" s="1"/>
  <c r="AH998" i="18" s="1"/>
  <c r="AA982" i="18"/>
  <c r="Z783" i="18"/>
  <c r="AA820" i="18"/>
  <c r="AC823" i="18"/>
  <c r="AF823" i="18" s="1"/>
  <c r="Q839" i="18"/>
  <c r="U839" i="18"/>
  <c r="Y839" i="18"/>
  <c r="V780" i="18"/>
  <c r="V778" i="18" s="1"/>
  <c r="P844" i="18"/>
  <c r="T844" i="18"/>
  <c r="U880" i="18"/>
  <c r="S888" i="18"/>
  <c r="W888" i="18"/>
  <c r="AB912" i="18"/>
  <c r="AB910" i="18" s="1"/>
  <c r="R910" i="18"/>
  <c r="AB920" i="18"/>
  <c r="R918" i="18"/>
  <c r="Z934" i="18"/>
  <c r="R940" i="18"/>
  <c r="V940" i="18"/>
  <c r="V917" i="18" s="1"/>
  <c r="Z940" i="18"/>
  <c r="AB956" i="18"/>
  <c r="AB953" i="18" s="1"/>
  <c r="R953" i="18"/>
  <c r="AD960" i="18"/>
  <c r="X959" i="18"/>
  <c r="AB959" i="18"/>
  <c r="Q983" i="18"/>
  <c r="Q980" i="18"/>
  <c r="Q979" i="18" s="1"/>
  <c r="AC984" i="18"/>
  <c r="U983" i="18"/>
  <c r="U980" i="18"/>
  <c r="U979" i="18" s="1"/>
  <c r="AC990" i="18"/>
  <c r="U989" i="18"/>
  <c r="AE828" i="18"/>
  <c r="AC845" i="18"/>
  <c r="R850" i="18"/>
  <c r="S858" i="18"/>
  <c r="W858" i="18"/>
  <c r="S869" i="18"/>
  <c r="W869" i="18"/>
  <c r="S874" i="18"/>
  <c r="W874" i="18"/>
  <c r="P888" i="18"/>
  <c r="T888" i="18"/>
  <c r="S893" i="18"/>
  <c r="W893" i="18"/>
  <c r="S899" i="18"/>
  <c r="W899" i="18"/>
  <c r="W917" i="18"/>
  <c r="AB933" i="18"/>
  <c r="R929" i="18"/>
  <c r="AB934" i="18"/>
  <c r="AB950" i="18"/>
  <c r="AB948" i="18" s="1"/>
  <c r="R948" i="18"/>
  <c r="V947" i="18"/>
  <c r="Z947" i="18"/>
  <c r="AE955" i="18"/>
  <c r="AG955" i="18" s="1"/>
  <c r="AH955" i="18" s="1"/>
  <c r="AA953" i="18"/>
  <c r="W947" i="18"/>
  <c r="AB983" i="18"/>
  <c r="AB980" i="18"/>
  <c r="AD988" i="18"/>
  <c r="X986" i="18"/>
  <c r="AB989" i="18"/>
  <c r="AD1001" i="18"/>
  <c r="X999" i="18"/>
  <c r="AG1015" i="18"/>
  <c r="Q783" i="18"/>
  <c r="Y783" i="18"/>
  <c r="X820" i="18"/>
  <c r="Q833" i="18"/>
  <c r="Q827" i="18" s="1"/>
  <c r="U833" i="18"/>
  <c r="Y833" i="18"/>
  <c r="AD833" i="18"/>
  <c r="V774" i="18"/>
  <c r="Z844" i="18"/>
  <c r="U858" i="18"/>
  <c r="P781" i="18"/>
  <c r="T781" i="18"/>
  <c r="U874" i="18"/>
  <c r="AF881" i="18"/>
  <c r="AF880" i="18" s="1"/>
  <c r="S880" i="18"/>
  <c r="W880" i="18"/>
  <c r="AC905" i="18"/>
  <c r="U904" i="18"/>
  <c r="AC911" i="18"/>
  <c r="U910" i="18"/>
  <c r="AE932" i="18"/>
  <c r="AG932" i="18" s="1"/>
  <c r="AH932" i="18" s="1"/>
  <c r="AA929" i="18"/>
  <c r="AE938" i="18"/>
  <c r="AG938" i="18" s="1"/>
  <c r="AH938" i="18" s="1"/>
  <c r="AA934" i="18"/>
  <c r="AD941" i="18"/>
  <c r="X940" i="18"/>
  <c r="AB940" i="18"/>
  <c r="AE942" i="18"/>
  <c r="AG942" i="18" s="1"/>
  <c r="AH942" i="18" s="1"/>
  <c r="AA940" i="18"/>
  <c r="S948" i="18"/>
  <c r="S947" i="18" s="1"/>
  <c r="AE949" i="18"/>
  <c r="AA948" i="18"/>
  <c r="U964" i="18"/>
  <c r="AB964" i="18"/>
  <c r="U970" i="18"/>
  <c r="AB970" i="18"/>
  <c r="AC987" i="18"/>
  <c r="U986" i="18"/>
  <c r="S910" i="18"/>
  <c r="W910" i="18"/>
  <c r="S918" i="18"/>
  <c r="R923" i="18"/>
  <c r="AF1005" i="18"/>
  <c r="AH1005" i="18" s="1"/>
  <c r="AH1008" i="18"/>
  <c r="AG1011" i="18"/>
  <c r="AF1039" i="18"/>
  <c r="AF1040" i="18"/>
  <c r="AF1041" i="18"/>
  <c r="AG1044" i="18"/>
  <c r="AH1044" i="18" s="1"/>
  <c r="AG1045" i="18"/>
  <c r="AG1047" i="18"/>
  <c r="AF1057" i="18"/>
  <c r="AH1057" i="18" s="1"/>
  <c r="AG1060" i="18"/>
  <c r="AH1060" i="18" s="1"/>
  <c r="P910" i="18"/>
  <c r="T910" i="18"/>
  <c r="U918" i="18"/>
  <c r="Q791" i="18"/>
  <c r="U791" i="18"/>
  <c r="AC791" i="18" s="1"/>
  <c r="AF791" i="18" s="1"/>
  <c r="Y791" i="18"/>
  <c r="T948" i="18"/>
  <c r="Y953" i="18"/>
  <c r="T959" i="18"/>
  <c r="AC1006" i="18"/>
  <c r="AE1006" i="18"/>
  <c r="AH1043" i="18"/>
  <c r="AH1045" i="18"/>
  <c r="AH1046" i="18"/>
  <c r="AG1049" i="18"/>
  <c r="AH1059" i="18"/>
  <c r="S923" i="18"/>
  <c r="Q923" i="18"/>
  <c r="U923" i="18"/>
  <c r="Y923" i="18"/>
  <c r="Q959" i="18"/>
  <c r="U959" i="18"/>
  <c r="Y959" i="18"/>
  <c r="S983" i="18"/>
  <c r="W983" i="18"/>
  <c r="S989" i="18"/>
  <c r="W989" i="18"/>
  <c r="S996" i="18"/>
  <c r="W996" i="18"/>
  <c r="AD1006" i="18"/>
  <c r="AG1039" i="18"/>
  <c r="AF1047" i="18"/>
  <c r="AF1048" i="18"/>
  <c r="AH1048" i="18" s="1"/>
  <c r="AF1049" i="18"/>
  <c r="AF1050" i="18"/>
  <c r="AH1050" i="18" s="1"/>
  <c r="AG1052" i="18"/>
  <c r="AG1053" i="18"/>
  <c r="AH1053" i="18" s="1"/>
  <c r="AG1055" i="18"/>
  <c r="AH1055" i="18" s="1"/>
  <c r="AB1103" i="18"/>
  <c r="AF27" i="18"/>
  <c r="AH27" i="18" s="1"/>
  <c r="AF28" i="18"/>
  <c r="AH28" i="18" s="1"/>
  <c r="AF29" i="18"/>
  <c r="AH29" i="18" s="1"/>
  <c r="AF31" i="18"/>
  <c r="AH31" i="18" s="1"/>
  <c r="AF39" i="18"/>
  <c r="AH39" i="18" s="1"/>
  <c r="AB56" i="18"/>
  <c r="AF42" i="18"/>
  <c r="AF44" i="18"/>
  <c r="AH44" i="18" s="1"/>
  <c r="AF46" i="18"/>
  <c r="AF48" i="18"/>
  <c r="AH48" i="18" s="1"/>
  <c r="AF49" i="18"/>
  <c r="AH49" i="18" s="1"/>
  <c r="AF50" i="18"/>
  <c r="AF60" i="18"/>
  <c r="AH60" i="18" s="1"/>
  <c r="AF61" i="18"/>
  <c r="AH61" i="18" s="1"/>
  <c r="AF66" i="18"/>
  <c r="AH66" i="18" s="1"/>
  <c r="AF67" i="18"/>
  <c r="AH67" i="18" s="1"/>
  <c r="AF79" i="18"/>
  <c r="AB78" i="18"/>
  <c r="AF80" i="18"/>
  <c r="AF81" i="18"/>
  <c r="AF83" i="18"/>
  <c r="AF84" i="18"/>
  <c r="AF85" i="18"/>
  <c r="AH85" i="18" s="1"/>
  <c r="AF88" i="18"/>
  <c r="AH88" i="18" s="1"/>
  <c r="AF92" i="18"/>
  <c r="AH92" i="18" s="1"/>
  <c r="AF94" i="18"/>
  <c r="AH94" i="18" s="1"/>
  <c r="AF100" i="18"/>
  <c r="AF102" i="18"/>
  <c r="AF121" i="18"/>
  <c r="AB120" i="18"/>
  <c r="AF122" i="18"/>
  <c r="AH122" i="18" s="1"/>
  <c r="AF123" i="18"/>
  <c r="AH123" i="18" s="1"/>
  <c r="AF124" i="18"/>
  <c r="AH124" i="18" s="1"/>
  <c r="AF129" i="18"/>
  <c r="AH129" i="18" s="1"/>
  <c r="AG146" i="18"/>
  <c r="AG38" i="18"/>
  <c r="AG37" i="18" s="1"/>
  <c r="AE37" i="18"/>
  <c r="AG75" i="18"/>
  <c r="AC97" i="18"/>
  <c r="AG100" i="18"/>
  <c r="AE97" i="18"/>
  <c r="AC99" i="18"/>
  <c r="AG102" i="18"/>
  <c r="AE99" i="18"/>
  <c r="AG121" i="18"/>
  <c r="AG120" i="18" s="1"/>
  <c r="AE120" i="18"/>
  <c r="AG42" i="18"/>
  <c r="AG79" i="18"/>
  <c r="AE78" i="18"/>
  <c r="AG83" i="18"/>
  <c r="AD56" i="18"/>
  <c r="AG56" i="18" s="1"/>
  <c r="AD97" i="18"/>
  <c r="AD99" i="18"/>
  <c r="AF133" i="18"/>
  <c r="AC56" i="18"/>
  <c r="AC136" i="18"/>
  <c r="Q10" i="18"/>
  <c r="S16" i="18"/>
  <c r="W16" i="18"/>
  <c r="AE16" i="18"/>
  <c r="AC18" i="18"/>
  <c r="AC1103" i="18" s="1"/>
  <c r="AC19" i="18"/>
  <c r="AC20" i="18"/>
  <c r="AC1110" i="18" s="1"/>
  <c r="AE23" i="18"/>
  <c r="AE24" i="18"/>
  <c r="AE43" i="18"/>
  <c r="AE87" i="18"/>
  <c r="U97" i="18"/>
  <c r="Y97" i="18"/>
  <c r="U99" i="18"/>
  <c r="Y99" i="18"/>
  <c r="S1069" i="18"/>
  <c r="AC1071" i="18"/>
  <c r="AE104" i="18"/>
  <c r="AC1072" i="18"/>
  <c r="AE105" i="18"/>
  <c r="AC1073" i="18"/>
  <c r="AE106" i="18"/>
  <c r="AE1076" i="18"/>
  <c r="AC109" i="18"/>
  <c r="AE1077" i="18"/>
  <c r="AC110" i="18"/>
  <c r="AE119" i="18"/>
  <c r="AG119" i="18" s="1"/>
  <c r="AC1082" i="18"/>
  <c r="W126" i="18"/>
  <c r="AE128" i="18"/>
  <c r="Y135" i="18"/>
  <c r="Q136" i="18"/>
  <c r="V136" i="18"/>
  <c r="AA136" i="18"/>
  <c r="AE136" i="18" s="1"/>
  <c r="Y137" i="18"/>
  <c r="T139" i="18"/>
  <c r="Y139" i="18"/>
  <c r="P141" i="18"/>
  <c r="U141" i="18"/>
  <c r="S142" i="18"/>
  <c r="Y142" i="18"/>
  <c r="Q147" i="18"/>
  <c r="U147" i="18"/>
  <c r="AC1087" i="18"/>
  <c r="S1085" i="18"/>
  <c r="AF176" i="18"/>
  <c r="AF177" i="18"/>
  <c r="AH177" i="18" s="1"/>
  <c r="AF178" i="18"/>
  <c r="AF180" i="18"/>
  <c r="AF181" i="18"/>
  <c r="AF182" i="18"/>
  <c r="AF183" i="18"/>
  <c r="AH183" i="18" s="1"/>
  <c r="AF184" i="18"/>
  <c r="AF185" i="18"/>
  <c r="AF186" i="18"/>
  <c r="AF187" i="18"/>
  <c r="AF188" i="18"/>
  <c r="AF205" i="18"/>
  <c r="AF206" i="18"/>
  <c r="AF207" i="18"/>
  <c r="AF208" i="18"/>
  <c r="AF209" i="18"/>
  <c r="AF210" i="18"/>
  <c r="AF211" i="18"/>
  <c r="AE203" i="18"/>
  <c r="AE204" i="18"/>
  <c r="AG220" i="18"/>
  <c r="AE219" i="18"/>
  <c r="AD246" i="18"/>
  <c r="Y241" i="18"/>
  <c r="Y12" i="18" s="1"/>
  <c r="AE12" i="18" s="1"/>
  <c r="AE246" i="18"/>
  <c r="AE241" i="18" s="1"/>
  <c r="AG250" i="18"/>
  <c r="AC253" i="18"/>
  <c r="AC255" i="18"/>
  <c r="AG267" i="18"/>
  <c r="AG268" i="18"/>
  <c r="Q257" i="18"/>
  <c r="Q251" i="18"/>
  <c r="U257" i="18"/>
  <c r="U251" i="18"/>
  <c r="AG269" i="18"/>
  <c r="AE261" i="18"/>
  <c r="AG270" i="18"/>
  <c r="AG273" i="18"/>
  <c r="AE272" i="18"/>
  <c r="AG278" i="18"/>
  <c r="AH278" i="18" s="1"/>
  <c r="AG279" i="18"/>
  <c r="AH279" i="18" s="1"/>
  <c r="AG288" i="18"/>
  <c r="AE287" i="18"/>
  <c r="AG289" i="18"/>
  <c r="S300" i="18"/>
  <c r="AC301" i="18"/>
  <c r="AC300" i="18" s="1"/>
  <c r="P16" i="18"/>
  <c r="T16" i="18"/>
  <c r="AD18" i="18"/>
  <c r="AD1103" i="18" s="1"/>
  <c r="AD19" i="18"/>
  <c r="AD20" i="18"/>
  <c r="AD1110" i="18" s="1"/>
  <c r="AB23" i="18"/>
  <c r="AB24" i="18"/>
  <c r="AB43" i="18"/>
  <c r="AB41" i="18" s="1"/>
  <c r="AB75" i="18"/>
  <c r="AB97" i="18" s="1"/>
  <c r="AB77" i="18"/>
  <c r="AF77" i="18" s="1"/>
  <c r="AB1066" i="18"/>
  <c r="T86" i="18"/>
  <c r="X86" i="18"/>
  <c r="AB87" i="18"/>
  <c r="X96" i="18"/>
  <c r="V97" i="18"/>
  <c r="V99" i="18"/>
  <c r="AB1071" i="18"/>
  <c r="AF1071" i="18" s="1"/>
  <c r="P1069" i="18"/>
  <c r="AB104" i="18"/>
  <c r="AB1072" i="18"/>
  <c r="AB105" i="18"/>
  <c r="AB1073" i="18"/>
  <c r="AB106" i="18"/>
  <c r="X107" i="18"/>
  <c r="AD1076" i="18"/>
  <c r="AD109" i="18"/>
  <c r="AD1077" i="18"/>
  <c r="AD110" i="18"/>
  <c r="AB117" i="18"/>
  <c r="AB118" i="18"/>
  <c r="AB141" i="18" s="1"/>
  <c r="AB119" i="18"/>
  <c r="AB1082" i="18"/>
  <c r="AF1082" i="18" s="1"/>
  <c r="X126" i="18"/>
  <c r="AB128" i="18"/>
  <c r="Z135" i="18"/>
  <c r="R136" i="18"/>
  <c r="AB136" i="18" s="1"/>
  <c r="AF136" i="18" s="1"/>
  <c r="W136" i="18"/>
  <c r="Y140" i="18"/>
  <c r="Q141" i="18"/>
  <c r="Z142" i="18"/>
  <c r="AD143" i="18"/>
  <c r="AD145" i="18"/>
  <c r="AG145" i="18" s="1"/>
  <c r="P142" i="18"/>
  <c r="T142" i="18"/>
  <c r="X142" i="18"/>
  <c r="AC148" i="18"/>
  <c r="AE174" i="18"/>
  <c r="AG178" i="18"/>
  <c r="AG181" i="18"/>
  <c r="AG184" i="18"/>
  <c r="AG185" i="18"/>
  <c r="AG186" i="18"/>
  <c r="AG187" i="18"/>
  <c r="AG188" i="18"/>
  <c r="Y224" i="18"/>
  <c r="Y227" i="18"/>
  <c r="Y228" i="18" s="1"/>
  <c r="AG205" i="18"/>
  <c r="AG206" i="18"/>
  <c r="AE192" i="18"/>
  <c r="AG207" i="18"/>
  <c r="AG208" i="18"/>
  <c r="AE194" i="18"/>
  <c r="AG209" i="18"/>
  <c r="AG210" i="18"/>
  <c r="AE196" i="18"/>
  <c r="AG211" i="18"/>
  <c r="AE201" i="18"/>
  <c r="AF232" i="18"/>
  <c r="AF242" i="18"/>
  <c r="AF243" i="18"/>
  <c r="AF244" i="18"/>
  <c r="AF245" i="18"/>
  <c r="AG247" i="18"/>
  <c r="T280" i="18"/>
  <c r="AF262" i="18"/>
  <c r="AB253" i="18"/>
  <c r="AF263" i="18"/>
  <c r="AB254" i="18"/>
  <c r="AF264" i="18"/>
  <c r="AF265" i="18"/>
  <c r="AB256" i="18"/>
  <c r="S309" i="18"/>
  <c r="AA309" i="18"/>
  <c r="AB301" i="18"/>
  <c r="P300" i="18"/>
  <c r="AF297" i="18"/>
  <c r="AB296" i="18"/>
  <c r="AH298" i="18"/>
  <c r="AH299" i="18"/>
  <c r="AE18" i="18"/>
  <c r="AE19" i="18"/>
  <c r="AE20" i="18"/>
  <c r="AC23" i="18"/>
  <c r="AC59" i="18" s="1"/>
  <c r="AC24" i="18"/>
  <c r="AC64" i="18" s="1"/>
  <c r="AC68" i="18" s="1"/>
  <c r="AC43" i="18"/>
  <c r="AC1109" i="18" s="1"/>
  <c r="AC76" i="18"/>
  <c r="AC87" i="18"/>
  <c r="AC89" i="18" s="1"/>
  <c r="AE1071" i="18"/>
  <c r="Y1069" i="18"/>
  <c r="AC104" i="18"/>
  <c r="AG1072" i="18"/>
  <c r="AC105" i="18"/>
  <c r="AG1073" i="18"/>
  <c r="AC106" i="18"/>
  <c r="AE109" i="18"/>
  <c r="AE110" i="18"/>
  <c r="AC119" i="18"/>
  <c r="AC142" i="18" s="1"/>
  <c r="Q126" i="18"/>
  <c r="AC128" i="18"/>
  <c r="AC130" i="18" s="1"/>
  <c r="V135" i="18"/>
  <c r="AD135" i="18" s="1"/>
  <c r="X141" i="18"/>
  <c r="V142" i="18"/>
  <c r="Q1086" i="18"/>
  <c r="U1086" i="18"/>
  <c r="Y1087" i="18"/>
  <c r="AE148" i="18"/>
  <c r="AD191" i="18"/>
  <c r="AD193" i="18"/>
  <c r="AD195" i="18"/>
  <c r="AD197" i="18"/>
  <c r="AG242" i="18"/>
  <c r="AG243" i="18"/>
  <c r="AG244" i="18"/>
  <c r="AG245" i="18"/>
  <c r="AG262" i="18"/>
  <c r="AG264" i="18"/>
  <c r="AG265" i="18"/>
  <c r="AC259" i="18"/>
  <c r="S251" i="18"/>
  <c r="S257" i="18"/>
  <c r="AC266" i="18"/>
  <c r="W251" i="18"/>
  <c r="W257" i="18"/>
  <c r="AA251" i="18"/>
  <c r="AA257" i="18"/>
  <c r="AE301" i="18"/>
  <c r="Y300" i="18"/>
  <c r="AE296" i="18"/>
  <c r="AG297" i="18"/>
  <c r="AG296" i="18" s="1"/>
  <c r="AG307" i="18"/>
  <c r="AH307" i="18" s="1"/>
  <c r="AG308" i="18"/>
  <c r="AH308" i="18" s="1"/>
  <c r="P1097" i="18"/>
  <c r="P1038" i="18"/>
  <c r="P978" i="18"/>
  <c r="P1064" i="18"/>
  <c r="P355" i="18"/>
  <c r="AD16" i="18"/>
  <c r="AB19" i="18"/>
  <c r="AB20" i="18"/>
  <c r="AD23" i="18"/>
  <c r="AD59" i="18" s="1"/>
  <c r="AD63" i="18" s="1"/>
  <c r="AD24" i="18"/>
  <c r="AD64" i="18" s="1"/>
  <c r="AD68" i="18" s="1"/>
  <c r="AD43" i="18"/>
  <c r="AD76" i="18"/>
  <c r="AD87" i="18"/>
  <c r="AD89" i="18" s="1"/>
  <c r="AD1071" i="18"/>
  <c r="V1069" i="18"/>
  <c r="AD104" i="18"/>
  <c r="AD105" i="18"/>
  <c r="AD106" i="18"/>
  <c r="AB109" i="18"/>
  <c r="AF109" i="18" s="1"/>
  <c r="AB110" i="18"/>
  <c r="AD116" i="18"/>
  <c r="AD118" i="18"/>
  <c r="R126" i="18"/>
  <c r="V126" i="18"/>
  <c r="Z126" i="18"/>
  <c r="AD128" i="18"/>
  <c r="AD130" i="18" s="1"/>
  <c r="R135" i="18"/>
  <c r="AB135" i="18" s="1"/>
  <c r="T141" i="18"/>
  <c r="AB143" i="18"/>
  <c r="AF145" i="18"/>
  <c r="AF220" i="18"/>
  <c r="AB219" i="18"/>
  <c r="T257" i="18"/>
  <c r="T231" i="18"/>
  <c r="T277" i="18" s="1"/>
  <c r="X257" i="18"/>
  <c r="X231" i="18"/>
  <c r="AD241" i="18"/>
  <c r="AH247" i="18"/>
  <c r="X277" i="18"/>
  <c r="X280" i="18"/>
  <c r="X281" i="18" s="1"/>
  <c r="AD253" i="18"/>
  <c r="AF267" i="18"/>
  <c r="AB258" i="18"/>
  <c r="AF268" i="18"/>
  <c r="AB260" i="18"/>
  <c r="AF270" i="18"/>
  <c r="AF273" i="18"/>
  <c r="AB272" i="18"/>
  <c r="AF288" i="18"/>
  <c r="AB287" i="18"/>
  <c r="W309" i="18"/>
  <c r="AD301" i="18"/>
  <c r="AD300" i="18" s="1"/>
  <c r="V300" i="18"/>
  <c r="AB146" i="18"/>
  <c r="AB1087" i="18"/>
  <c r="P1085" i="18"/>
  <c r="T1086" i="18"/>
  <c r="AB148" i="18"/>
  <c r="AB1088" i="18"/>
  <c r="AB149" i="18"/>
  <c r="AB1089" i="18"/>
  <c r="AB150" i="18"/>
  <c r="AD1092" i="18"/>
  <c r="AD153" i="18"/>
  <c r="AD1093" i="18"/>
  <c r="AD154" i="18"/>
  <c r="AB160" i="18"/>
  <c r="AB161" i="18"/>
  <c r="AB162" i="18"/>
  <c r="AB163" i="18"/>
  <c r="AB164" i="18"/>
  <c r="AB165" i="18"/>
  <c r="AB166" i="18"/>
  <c r="AB172" i="18"/>
  <c r="AB173" i="18"/>
  <c r="V191" i="18"/>
  <c r="V193" i="18"/>
  <c r="V195" i="18"/>
  <c r="V197" i="18"/>
  <c r="V201" i="18"/>
  <c r="V203" i="18"/>
  <c r="AD234" i="18"/>
  <c r="AD255" i="18" s="1"/>
  <c r="AD235" i="18"/>
  <c r="AD256" i="18" s="1"/>
  <c r="R236" i="18"/>
  <c r="V236" i="18"/>
  <c r="Z236" i="18"/>
  <c r="AD237" i="18"/>
  <c r="AD258" i="18" s="1"/>
  <c r="AD238" i="18"/>
  <c r="AD259" i="18" s="1"/>
  <c r="AC239" i="18"/>
  <c r="AF239" i="18" s="1"/>
  <c r="AB240" i="18"/>
  <c r="S246" i="18"/>
  <c r="X252" i="18"/>
  <c r="V253" i="18"/>
  <c r="P254" i="18"/>
  <c r="P256" i="18"/>
  <c r="P258" i="18"/>
  <c r="Y266" i="18"/>
  <c r="R276" i="18"/>
  <c r="Z276" i="18"/>
  <c r="P292" i="18"/>
  <c r="P313" i="18"/>
  <c r="T313" i="18"/>
  <c r="X313" i="18"/>
  <c r="X324" i="18" s="1"/>
  <c r="AD314" i="18"/>
  <c r="AB315" i="18"/>
  <c r="AE317" i="18"/>
  <c r="AD317" i="18"/>
  <c r="R347" i="18"/>
  <c r="W347" i="18"/>
  <c r="AB341" i="18"/>
  <c r="AB337" i="18" s="1"/>
  <c r="P337" i="18"/>
  <c r="AF334" i="18"/>
  <c r="AB333" i="18"/>
  <c r="AF335" i="18"/>
  <c r="AF336" i="18"/>
  <c r="AF338" i="18"/>
  <c r="AF339" i="18"/>
  <c r="AF340" i="18"/>
  <c r="AF348" i="18"/>
  <c r="AF349" i="18"/>
  <c r="AF360" i="18"/>
  <c r="AB359" i="18"/>
  <c r="AB358" i="18" s="1"/>
  <c r="AF361" i="18"/>
  <c r="AH361" i="18" s="1"/>
  <c r="AF362" i="18"/>
  <c r="AH362" i="18" s="1"/>
  <c r="AF367" i="18"/>
  <c r="AF369" i="18"/>
  <c r="AB368" i="18"/>
  <c r="AF370" i="18"/>
  <c r="AH370" i="18" s="1"/>
  <c r="AF371" i="18"/>
  <c r="AH371" i="18" s="1"/>
  <c r="AF372" i="18"/>
  <c r="AH372" i="18" s="1"/>
  <c r="AF376" i="18"/>
  <c r="AB375" i="18"/>
  <c r="AB374" i="18" s="1"/>
  <c r="AF377" i="18"/>
  <c r="AH377" i="18" s="1"/>
  <c r="AF378" i="18"/>
  <c r="AH378" i="18" s="1"/>
  <c r="AF382" i="18"/>
  <c r="AB381" i="18"/>
  <c r="AF383" i="18"/>
  <c r="AH383" i="18" s="1"/>
  <c r="AF385" i="18"/>
  <c r="AB384" i="18"/>
  <c r="AF386" i="18"/>
  <c r="AH386" i="18" s="1"/>
  <c r="AF387" i="18"/>
  <c r="AH387" i="18" s="1"/>
  <c r="AF388" i="18"/>
  <c r="AH388" i="18" s="1"/>
  <c r="AF393" i="18"/>
  <c r="AB392" i="18"/>
  <c r="AB391" i="18" s="1"/>
  <c r="AF394" i="18"/>
  <c r="AH394" i="18" s="1"/>
  <c r="AF395" i="18"/>
  <c r="AH395" i="18" s="1"/>
  <c r="AF399" i="18"/>
  <c r="AB398" i="18"/>
  <c r="AF400" i="18"/>
  <c r="AH400" i="18" s="1"/>
  <c r="AF402" i="18"/>
  <c r="AB401" i="18"/>
  <c r="AF403" i="18"/>
  <c r="AH403" i="18" s="1"/>
  <c r="AC149" i="18"/>
  <c r="AC150" i="18"/>
  <c r="AE153" i="18"/>
  <c r="AE154" i="18"/>
  <c r="AC160" i="18"/>
  <c r="AC161" i="18"/>
  <c r="AC192" i="18" s="1"/>
  <c r="AC162" i="18"/>
  <c r="AC193" i="18" s="1"/>
  <c r="AC163" i="18"/>
  <c r="AC194" i="18" s="1"/>
  <c r="AC164" i="18"/>
  <c r="AC195" i="18" s="1"/>
  <c r="AC165" i="18"/>
  <c r="AC196" i="18" s="1"/>
  <c r="AC166" i="18"/>
  <c r="AC197" i="18" s="1"/>
  <c r="AC167" i="18"/>
  <c r="AF167" i="18" s="1"/>
  <c r="AC168" i="18"/>
  <c r="AF168" i="18" s="1"/>
  <c r="AC169" i="18"/>
  <c r="AC170" i="18"/>
  <c r="AF170" i="18" s="1"/>
  <c r="AC171" i="18"/>
  <c r="AC172" i="18"/>
  <c r="AC173" i="18"/>
  <c r="Y190" i="18"/>
  <c r="Y192" i="18"/>
  <c r="Y194" i="18"/>
  <c r="Y196" i="18"/>
  <c r="Y198" i="18"/>
  <c r="AA201" i="18"/>
  <c r="AA203" i="18"/>
  <c r="Y204" i="18"/>
  <c r="AA223" i="18"/>
  <c r="AE232" i="18"/>
  <c r="AE233" i="18"/>
  <c r="AE234" i="18"/>
  <c r="AE235" i="18"/>
  <c r="AE237" i="18"/>
  <c r="AE238" i="18"/>
  <c r="AD239" i="18"/>
  <c r="AD260" i="18" s="1"/>
  <c r="AC240" i="18"/>
  <c r="AC261" i="18" s="1"/>
  <c r="AE249" i="18"/>
  <c r="AG249" i="18" s="1"/>
  <c r="S253" i="18"/>
  <c r="S255" i="18"/>
  <c r="S259" i="18"/>
  <c r="P260" i="18"/>
  <c r="T260" i="18"/>
  <c r="X260" i="18"/>
  <c r="Y261" i="18"/>
  <c r="AD263" i="18"/>
  <c r="AC269" i="18"/>
  <c r="AE285" i="18"/>
  <c r="AC294" i="18"/>
  <c r="Q303" i="18"/>
  <c r="Y337" i="18"/>
  <c r="AE341" i="18"/>
  <c r="AE337" i="18" s="1"/>
  <c r="AG334" i="18"/>
  <c r="AE333" i="18"/>
  <c r="AG338" i="18"/>
  <c r="AG360" i="18"/>
  <c r="AG359" i="18" s="1"/>
  <c r="AG358" i="18" s="1"/>
  <c r="AE359" i="18"/>
  <c r="AE358" i="18" s="1"/>
  <c r="AG366" i="18"/>
  <c r="AE365" i="18"/>
  <c r="AG369" i="18"/>
  <c r="AG368" i="18" s="1"/>
  <c r="AE368" i="18"/>
  <c r="AG376" i="18"/>
  <c r="AG375" i="18" s="1"/>
  <c r="AG374" i="18" s="1"/>
  <c r="AE375" i="18"/>
  <c r="AE374" i="18" s="1"/>
  <c r="AG382" i="18"/>
  <c r="AG381" i="18" s="1"/>
  <c r="AE381" i="18"/>
  <c r="AG385" i="18"/>
  <c r="AG384" i="18" s="1"/>
  <c r="AE384" i="18"/>
  <c r="AG393" i="18"/>
  <c r="AG392" i="18" s="1"/>
  <c r="AG391" i="18" s="1"/>
  <c r="AE392" i="18"/>
  <c r="AE391" i="18" s="1"/>
  <c r="AG399" i="18"/>
  <c r="AG398" i="18" s="1"/>
  <c r="AE398" i="18"/>
  <c r="AG402" i="18"/>
  <c r="AG401" i="18" s="1"/>
  <c r="AE401" i="18"/>
  <c r="R1086" i="18"/>
  <c r="V1085" i="18"/>
  <c r="AD1087" i="18"/>
  <c r="Z1086" i="18"/>
  <c r="AD148" i="18"/>
  <c r="AD1088" i="18"/>
  <c r="AG1088" i="18" s="1"/>
  <c r="AD149" i="18"/>
  <c r="AD1089" i="18"/>
  <c r="AG1089" i="18" s="1"/>
  <c r="AD150" i="18"/>
  <c r="AB1092" i="18"/>
  <c r="AF1092" i="18" s="1"/>
  <c r="AB153" i="18"/>
  <c r="AB1093" i="18"/>
  <c r="AF1093" i="18" s="1"/>
  <c r="AB154" i="18"/>
  <c r="AD161" i="18"/>
  <c r="AD163" i="18"/>
  <c r="AD165" i="18"/>
  <c r="AD167" i="18"/>
  <c r="AD169" i="18"/>
  <c r="AD171" i="18"/>
  <c r="AD173" i="18"/>
  <c r="AB234" i="18"/>
  <c r="P236" i="18"/>
  <c r="AB238" i="18"/>
  <c r="AF238" i="18" s="1"/>
  <c r="AE239" i="18"/>
  <c r="AD240" i="18"/>
  <c r="P253" i="18"/>
  <c r="AF319" i="18"/>
  <c r="AF320" i="18"/>
  <c r="AH320" i="18" s="1"/>
  <c r="AF321" i="18"/>
  <c r="AH321" i="18" s="1"/>
  <c r="AF322" i="18"/>
  <c r="AH322" i="18" s="1"/>
  <c r="T324" i="18"/>
  <c r="AD341" i="18"/>
  <c r="V337" i="18"/>
  <c r="AF410" i="18"/>
  <c r="AB409" i="18"/>
  <c r="AC1088" i="18"/>
  <c r="AE149" i="18"/>
  <c r="AC1089" i="18"/>
  <c r="AE150" i="18"/>
  <c r="AE1092" i="18"/>
  <c r="AG1092" i="18" s="1"/>
  <c r="AC153" i="18"/>
  <c r="AE1093" i="18"/>
  <c r="AC154" i="18"/>
  <c r="AE160" i="18"/>
  <c r="AE162" i="18"/>
  <c r="AE164" i="18"/>
  <c r="AE166" i="18"/>
  <c r="AE168" i="18"/>
  <c r="AE169" i="18"/>
  <c r="AE171" i="18"/>
  <c r="AC233" i="18"/>
  <c r="AC235" i="18"/>
  <c r="AC237" i="18"/>
  <c r="AC258" i="18" s="1"/>
  <c r="AC285" i="18"/>
  <c r="AF285" i="18" s="1"/>
  <c r="AE294" i="18"/>
  <c r="AB314" i="18"/>
  <c r="AB317" i="18"/>
  <c r="AE318" i="18"/>
  <c r="AG319" i="18"/>
  <c r="AG318" i="18" s="1"/>
  <c r="Q350" i="18"/>
  <c r="AC341" i="18"/>
  <c r="AC337" i="18" s="1"/>
  <c r="S337" i="18"/>
  <c r="AC314" i="18"/>
  <c r="AC317" i="18"/>
  <c r="Y326" i="18"/>
  <c r="AE330" i="18"/>
  <c r="W342" i="18"/>
  <c r="AA342" i="18"/>
  <c r="S345" i="18"/>
  <c r="S347" i="18"/>
  <c r="AB732" i="18"/>
  <c r="T731" i="18"/>
  <c r="X731" i="18"/>
  <c r="AB406" i="18"/>
  <c r="AD733" i="18"/>
  <c r="AB734" i="18"/>
  <c r="P729" i="18"/>
  <c r="AB408" i="18"/>
  <c r="P735" i="18"/>
  <c r="AB412" i="18"/>
  <c r="AF413" i="18"/>
  <c r="AH413" i="18" s="1"/>
  <c r="AE422" i="18"/>
  <c r="AG423" i="18"/>
  <c r="W441" i="18"/>
  <c r="AE442" i="18"/>
  <c r="S456" i="18"/>
  <c r="W456" i="18"/>
  <c r="AA456" i="18"/>
  <c r="AB330" i="18"/>
  <c r="AB331" i="18"/>
  <c r="AB332" i="18"/>
  <c r="T342" i="18"/>
  <c r="X342" i="18"/>
  <c r="V346" i="18"/>
  <c r="AF417" i="18"/>
  <c r="AB416" i="18"/>
  <c r="AB415" i="18" s="1"/>
  <c r="AE450" i="18"/>
  <c r="S472" i="18"/>
  <c r="W472" i="18"/>
  <c r="AA472" i="18"/>
  <c r="AE500" i="18"/>
  <c r="AE314" i="18"/>
  <c r="R731" i="18"/>
  <c r="R727" i="18"/>
  <c r="V727" i="18"/>
  <c r="Z731" i="18"/>
  <c r="AB733" i="18"/>
  <c r="AB407" i="18"/>
  <c r="AD734" i="18"/>
  <c r="V729" i="18"/>
  <c r="V735" i="18"/>
  <c r="V731" i="18" s="1"/>
  <c r="AD412" i="18"/>
  <c r="AE416" i="18"/>
  <c r="AE415" i="18" s="1"/>
  <c r="AG417" i="18"/>
  <c r="AG418" i="18"/>
  <c r="AG419" i="18"/>
  <c r="AH419" i="18" s="1"/>
  <c r="W495" i="18"/>
  <c r="AE496" i="18"/>
  <c r="AD332" i="18"/>
  <c r="AF423" i="18"/>
  <c r="AB422" i="18"/>
  <c r="AE446" i="18"/>
  <c r="AE445" i="18" s="1"/>
  <c r="AE504" i="18"/>
  <c r="Q731" i="18"/>
  <c r="Q727" i="18"/>
  <c r="U731" i="18"/>
  <c r="U727" i="18"/>
  <c r="AE732" i="18"/>
  <c r="Y731" i="18"/>
  <c r="Y727" i="18"/>
  <c r="AC406" i="18"/>
  <c r="AE733" i="18"/>
  <c r="AG733" i="18" s="1"/>
  <c r="Y728" i="18"/>
  <c r="AC407" i="18"/>
  <c r="AE734" i="18"/>
  <c r="Y729" i="18"/>
  <c r="AC408" i="18"/>
  <c r="AE735" i="18"/>
  <c r="Y730" i="18"/>
  <c r="AC412" i="18"/>
  <c r="AE425" i="18"/>
  <c r="AD427" i="18"/>
  <c r="AG427" i="18" s="1"/>
  <c r="AE429" i="18"/>
  <c r="AD431" i="18"/>
  <c r="AG431" i="18" s="1"/>
  <c r="AE433" i="18"/>
  <c r="AD435" i="18"/>
  <c r="AG435" i="18" s="1"/>
  <c r="AF437" i="18"/>
  <c r="S442" i="18"/>
  <c r="AA442" i="18"/>
  <c r="AF443" i="18"/>
  <c r="AB442" i="18"/>
  <c r="S446" i="18"/>
  <c r="S445" i="18" s="1"/>
  <c r="S117" i="18" s="1"/>
  <c r="AA446" i="18"/>
  <c r="AA445" i="18" s="1"/>
  <c r="AA117" i="18" s="1"/>
  <c r="AF447" i="18"/>
  <c r="AB446" i="18"/>
  <c r="AB445" i="18" s="1"/>
  <c r="AD449" i="18"/>
  <c r="AG449" i="18" s="1"/>
  <c r="S450" i="18"/>
  <c r="S118" i="18" s="1"/>
  <c r="AA450" i="18"/>
  <c r="AA118" i="18" s="1"/>
  <c r="AF451" i="18"/>
  <c r="AB450" i="18"/>
  <c r="AD453" i="18"/>
  <c r="AG453" i="18" s="1"/>
  <c r="AF455" i="18"/>
  <c r="AC457" i="18"/>
  <c r="AF459" i="18"/>
  <c r="AC461" i="18"/>
  <c r="AC460" i="18" s="1"/>
  <c r="AF463" i="18"/>
  <c r="AC465" i="18"/>
  <c r="AF467" i="18"/>
  <c r="AD469" i="18"/>
  <c r="AG469" i="18" s="1"/>
  <c r="AC473" i="18"/>
  <c r="AF475" i="18"/>
  <c r="AC477" i="18"/>
  <c r="AF479" i="18"/>
  <c r="S737" i="18"/>
  <c r="S727" i="18" s="1"/>
  <c r="AC482" i="18"/>
  <c r="W737" i="18"/>
  <c r="AA737" i="18"/>
  <c r="AE483" i="18"/>
  <c r="AE481" i="18" s="1"/>
  <c r="AC485" i="18"/>
  <c r="AF487" i="18"/>
  <c r="AC489" i="18"/>
  <c r="AF491" i="18"/>
  <c r="AD493" i="18"/>
  <c r="AG493" i="18" s="1"/>
  <c r="AD497" i="18"/>
  <c r="AD496" i="18" s="1"/>
  <c r="AD501" i="18"/>
  <c r="AD500" i="18" s="1"/>
  <c r="S504" i="18"/>
  <c r="S131" i="18" s="1"/>
  <c r="AC131" i="18" s="1"/>
  <c r="AA504" i="18"/>
  <c r="AA131" i="18" s="1"/>
  <c r="AG424" i="18"/>
  <c r="AH424" i="18" s="1"/>
  <c r="AG428" i="18"/>
  <c r="AG432" i="18"/>
  <c r="AH432" i="18" s="1"/>
  <c r="AG436" i="18"/>
  <c r="AG454" i="18"/>
  <c r="AH454" i="18" s="1"/>
  <c r="AF458" i="18"/>
  <c r="AB457" i="18"/>
  <c r="AG458" i="18"/>
  <c r="AF462" i="18"/>
  <c r="AB461" i="18"/>
  <c r="AB460" i="18" s="1"/>
  <c r="AG462" i="18"/>
  <c r="AF466" i="18"/>
  <c r="AB465" i="18"/>
  <c r="AG466" i="18"/>
  <c r="AG470" i="18"/>
  <c r="AH470" i="18" s="1"/>
  <c r="AF474" i="18"/>
  <c r="AB473" i="18"/>
  <c r="AG474" i="18"/>
  <c r="AF478" i="18"/>
  <c r="AB477" i="18"/>
  <c r="AG478" i="18"/>
  <c r="AF486" i="18"/>
  <c r="AB485" i="18"/>
  <c r="AG486" i="18"/>
  <c r="AF490" i="18"/>
  <c r="AB489" i="18"/>
  <c r="AG498" i="18"/>
  <c r="AH498" i="18" s="1"/>
  <c r="AG502" i="18"/>
  <c r="AH502" i="18" s="1"/>
  <c r="AC504" i="18"/>
  <c r="AG515" i="18"/>
  <c r="AE512" i="18"/>
  <c r="S731" i="18"/>
  <c r="AC732" i="18"/>
  <c r="AA731" i="18"/>
  <c r="AE406" i="18"/>
  <c r="AC733" i="18"/>
  <c r="AE407" i="18"/>
  <c r="AG407" i="18" s="1"/>
  <c r="AC734" i="18"/>
  <c r="AE408" i="18"/>
  <c r="AG408" i="18" s="1"/>
  <c r="AC735" i="18"/>
  <c r="AE412" i="18"/>
  <c r="AC425" i="18"/>
  <c r="AC421" i="18" s="1"/>
  <c r="AF427" i="18"/>
  <c r="AC429" i="18"/>
  <c r="AF431" i="18"/>
  <c r="AC433" i="18"/>
  <c r="AF435" i="18"/>
  <c r="AD437" i="18"/>
  <c r="AG437" i="18" s="1"/>
  <c r="AD443" i="18"/>
  <c r="AD442" i="18" s="1"/>
  <c r="AD447" i="18"/>
  <c r="AD446" i="18" s="1"/>
  <c r="AF449" i="18"/>
  <c r="AD451" i="18"/>
  <c r="AD450" i="18" s="1"/>
  <c r="AF453" i="18"/>
  <c r="AD455" i="18"/>
  <c r="AG455" i="18" s="1"/>
  <c r="AE457" i="18"/>
  <c r="AD459" i="18"/>
  <c r="AG459" i="18" s="1"/>
  <c r="AE461" i="18"/>
  <c r="AE460" i="18" s="1"/>
  <c r="AD463" i="18"/>
  <c r="AG463" i="18" s="1"/>
  <c r="AE465" i="18"/>
  <c r="AD467" i="18"/>
  <c r="AG467" i="18" s="1"/>
  <c r="AF469" i="18"/>
  <c r="AE473" i="18"/>
  <c r="AD475" i="18"/>
  <c r="AG475" i="18" s="1"/>
  <c r="AE477" i="18"/>
  <c r="AD479" i="18"/>
  <c r="AG479" i="18" s="1"/>
  <c r="U736" i="18"/>
  <c r="S739" i="18"/>
  <c r="AC739" i="18" s="1"/>
  <c r="AF739" i="18" s="1"/>
  <c r="AC484" i="18"/>
  <c r="W739" i="18"/>
  <c r="W729" i="18" s="1"/>
  <c r="AA739" i="18"/>
  <c r="AA729" i="18" s="1"/>
  <c r="AE485" i="18"/>
  <c r="AD487" i="18"/>
  <c r="AG487" i="18" s="1"/>
  <c r="S740" i="18"/>
  <c r="AC740" i="18" s="1"/>
  <c r="AC488" i="18"/>
  <c r="AE489" i="18"/>
  <c r="AD491" i="18"/>
  <c r="AG491" i="18" s="1"/>
  <c r="AF493" i="18"/>
  <c r="S496" i="18"/>
  <c r="AA496" i="18"/>
  <c r="AF497" i="18"/>
  <c r="AB496" i="18"/>
  <c r="S500" i="18"/>
  <c r="AA500" i="18"/>
  <c r="AA499" i="18" s="1"/>
  <c r="AA144" i="18" s="1"/>
  <c r="AF501" i="18"/>
  <c r="AB500" i="18"/>
  <c r="AD503" i="18"/>
  <c r="AG503" i="18" s="1"/>
  <c r="AF505" i="18"/>
  <c r="AB504" i="18"/>
  <c r="AD507" i="18"/>
  <c r="AG507" i="18" s="1"/>
  <c r="AF509" i="18"/>
  <c r="AB508" i="18"/>
  <c r="AF426" i="18"/>
  <c r="AB425" i="18"/>
  <c r="AF430" i="18"/>
  <c r="AB429" i="18"/>
  <c r="AF434" i="18"/>
  <c r="AB433" i="18"/>
  <c r="AD461" i="18"/>
  <c r="AD460" i="18" s="1"/>
  <c r="AG464" i="18"/>
  <c r="AH464" i="18" s="1"/>
  <c r="AG468" i="18"/>
  <c r="AH468" i="18" s="1"/>
  <c r="AG480" i="18"/>
  <c r="S738" i="18"/>
  <c r="AC738" i="18" s="1"/>
  <c r="AC483" i="18"/>
  <c r="AG492" i="18"/>
  <c r="AH492" i="18" s="1"/>
  <c r="AF503" i="18"/>
  <c r="AD505" i="18"/>
  <c r="AD504" i="18" s="1"/>
  <c r="AF507" i="18"/>
  <c r="AD509" i="18"/>
  <c r="AD508" i="18" s="1"/>
  <c r="AF511" i="18"/>
  <c r="AH511" i="18" s="1"/>
  <c r="AD513" i="18"/>
  <c r="AG513" i="18" s="1"/>
  <c r="AF515" i="18"/>
  <c r="AD517" i="18"/>
  <c r="AG517" i="18" s="1"/>
  <c r="AH517" i="18" s="1"/>
  <c r="AD524" i="18"/>
  <c r="AF526" i="18"/>
  <c r="AG533" i="18"/>
  <c r="S537" i="18"/>
  <c r="S536" i="18" s="1"/>
  <c r="W537" i="18"/>
  <c r="W536" i="18" s="1"/>
  <c r="AA537" i="18"/>
  <c r="AA536" i="18" s="1"/>
  <c r="AB540" i="18"/>
  <c r="AF540" i="18" s="1"/>
  <c r="AE540" i="18"/>
  <c r="AG542" i="18"/>
  <c r="AB547" i="18"/>
  <c r="AF547" i="18" s="1"/>
  <c r="AG557" i="18"/>
  <c r="AB566" i="18"/>
  <c r="T575" i="18"/>
  <c r="T573" i="18" s="1"/>
  <c r="X575" i="18"/>
  <c r="X573" i="18" s="1"/>
  <c r="AF612" i="18"/>
  <c r="P611" i="18"/>
  <c r="AB613" i="18"/>
  <c r="AF613" i="18" s="1"/>
  <c r="AB614" i="18"/>
  <c r="P617" i="18"/>
  <c r="P215" i="18" s="1"/>
  <c r="T617" i="18"/>
  <c r="X617" i="18"/>
  <c r="AB618" i="18"/>
  <c r="AF633" i="18"/>
  <c r="AH633" i="18" s="1"/>
  <c r="T671" i="18"/>
  <c r="T670" i="18" s="1"/>
  <c r="T643" i="18"/>
  <c r="T642" i="18" s="1"/>
  <c r="X671" i="18"/>
  <c r="X670" i="18" s="1"/>
  <c r="X643" i="18"/>
  <c r="X642" i="18" s="1"/>
  <c r="AF658" i="18"/>
  <c r="Z656" i="18"/>
  <c r="Z655" i="18" s="1"/>
  <c r="AF661" i="18"/>
  <c r="AG510" i="18"/>
  <c r="AH510" i="18" s="1"/>
  <c r="AC512" i="18"/>
  <c r="AG514" i="18"/>
  <c r="AD516" i="18"/>
  <c r="AG516" i="18" s="1"/>
  <c r="S522" i="18"/>
  <c r="AD523" i="18"/>
  <c r="AG523" i="18" s="1"/>
  <c r="AG525" i="18"/>
  <c r="AD527" i="18"/>
  <c r="AG527" i="18" s="1"/>
  <c r="AH527" i="18" s="1"/>
  <c r="AB528" i="18"/>
  <c r="AF528" i="18" s="1"/>
  <c r="AE528" i="18"/>
  <c r="S529" i="18"/>
  <c r="W529" i="18"/>
  <c r="W521" i="18" s="1"/>
  <c r="W520" i="18" s="1"/>
  <c r="AA529" i="18"/>
  <c r="AA521" i="18" s="1"/>
  <c r="AB532" i="18"/>
  <c r="AF532" i="18" s="1"/>
  <c r="AE532" i="18"/>
  <c r="X537" i="18"/>
  <c r="X536" i="18" s="1"/>
  <c r="AD538" i="18"/>
  <c r="AG538" i="18" s="1"/>
  <c r="AB538" i="18"/>
  <c r="AD539" i="18"/>
  <c r="AE539" i="18"/>
  <c r="AE537" i="18" s="1"/>
  <c r="AG549" i="18"/>
  <c r="AG555" i="18"/>
  <c r="AD562" i="18"/>
  <c r="AG562" i="18" s="1"/>
  <c r="AB562" i="18"/>
  <c r="P742" i="18"/>
  <c r="P727" i="18" s="1"/>
  <c r="P563" i="18"/>
  <c r="T742" i="18"/>
  <c r="T727" i="18" s="1"/>
  <c r="T563" i="18"/>
  <c r="T561" i="18" s="1"/>
  <c r="X742" i="18"/>
  <c r="X727" i="18" s="1"/>
  <c r="X563" i="18"/>
  <c r="AD563" i="18" s="1"/>
  <c r="AG563" i="18" s="1"/>
  <c r="AD564" i="18"/>
  <c r="AB564" i="18"/>
  <c r="AF568" i="18"/>
  <c r="P567" i="18"/>
  <c r="AB569" i="18"/>
  <c r="AF569" i="18" s="1"/>
  <c r="AB570" i="18"/>
  <c r="AB574" i="18"/>
  <c r="AF601" i="18"/>
  <c r="AF624" i="18"/>
  <c r="P623" i="18"/>
  <c r="AB625" i="18"/>
  <c r="AF625" i="18" s="1"/>
  <c r="AB626" i="18"/>
  <c r="AB630" i="18"/>
  <c r="AB634" i="18"/>
  <c r="AF513" i="18"/>
  <c r="AB512" i="18"/>
  <c r="AG524" i="18"/>
  <c r="AH524" i="18" s="1"/>
  <c r="AD526" i="18"/>
  <c r="AG526" i="18" s="1"/>
  <c r="X529" i="18"/>
  <c r="X521" i="18" s="1"/>
  <c r="AD530" i="18"/>
  <c r="AB530" i="18"/>
  <c r="AD531" i="18"/>
  <c r="AE531" i="18"/>
  <c r="AD540" i="18"/>
  <c r="V537" i="18"/>
  <c r="AD543" i="18"/>
  <c r="AE543" i="18"/>
  <c r="AG547" i="18"/>
  <c r="Z553" i="18"/>
  <c r="Z552" i="18" s="1"/>
  <c r="Z551" i="18" s="1"/>
  <c r="AB557" i="18"/>
  <c r="AF557" i="18" s="1"/>
  <c r="AH557" i="18" s="1"/>
  <c r="R563" i="18"/>
  <c r="R561" i="18" s="1"/>
  <c r="AF580" i="18"/>
  <c r="P579" i="18"/>
  <c r="P216" i="18" s="1"/>
  <c r="AB581" i="18"/>
  <c r="AF581" i="18" s="1"/>
  <c r="AB582" i="18"/>
  <c r="AB586" i="18"/>
  <c r="AB594" i="18"/>
  <c r="P607" i="18"/>
  <c r="AB607" i="18" s="1"/>
  <c r="T607" i="18"/>
  <c r="T605" i="18" s="1"/>
  <c r="X607" i="18"/>
  <c r="X605" i="18" s="1"/>
  <c r="P643" i="18"/>
  <c r="P642" i="18" s="1"/>
  <c r="AG653" i="18"/>
  <c r="AF516" i="18"/>
  <c r="AF523" i="18"/>
  <c r="AB522" i="18"/>
  <c r="AD528" i="18"/>
  <c r="V522" i="18"/>
  <c r="AD532" i="18"/>
  <c r="V529" i="18"/>
  <c r="AG535" i="18"/>
  <c r="AH535" i="18" s="1"/>
  <c r="AD545" i="18"/>
  <c r="AD544" i="18" s="1"/>
  <c r="V544" i="18"/>
  <c r="AE545" i="18"/>
  <c r="Z544" i="18"/>
  <c r="Z536" i="18" s="1"/>
  <c r="AB549" i="18"/>
  <c r="AF549" i="18" s="1"/>
  <c r="X553" i="18"/>
  <c r="AD554" i="18"/>
  <c r="AD553" i="18" s="1"/>
  <c r="AB554" i="18"/>
  <c r="AB555" i="18"/>
  <c r="AF555" i="18" s="1"/>
  <c r="AH555" i="18" s="1"/>
  <c r="AG559" i="18"/>
  <c r="AH559" i="18" s="1"/>
  <c r="V743" i="18"/>
  <c r="V741" i="18" s="1"/>
  <c r="AD565" i="18"/>
  <c r="Z743" i="18"/>
  <c r="Z728" i="18" s="1"/>
  <c r="AE565" i="18"/>
  <c r="AE567" i="18"/>
  <c r="AG568" i="18"/>
  <c r="AG572" i="18"/>
  <c r="AH572" i="18" s="1"/>
  <c r="AB598" i="18"/>
  <c r="P605" i="18"/>
  <c r="AB606" i="18"/>
  <c r="AE644" i="18"/>
  <c r="AF673" i="18"/>
  <c r="AE665" i="18"/>
  <c r="AF700" i="18"/>
  <c r="AD872" i="18"/>
  <c r="X781" i="18"/>
  <c r="AB737" i="18"/>
  <c r="P736" i="18"/>
  <c r="AB482" i="18"/>
  <c r="AB483" i="18"/>
  <c r="AF483" i="18" s="1"/>
  <c r="AB484" i="18"/>
  <c r="AF484" i="18" s="1"/>
  <c r="AB740" i="18"/>
  <c r="AF740" i="18" s="1"/>
  <c r="AB488" i="18"/>
  <c r="Y741" i="18"/>
  <c r="AC567" i="18"/>
  <c r="AG571" i="18"/>
  <c r="AG576" i="18"/>
  <c r="AB577" i="18"/>
  <c r="AF577" i="18" s="1"/>
  <c r="AC579" i="18"/>
  <c r="AE579" i="18"/>
  <c r="AG580" i="18"/>
  <c r="AG584" i="18"/>
  <c r="AH584" i="18" s="1"/>
  <c r="AD587" i="18"/>
  <c r="AG587" i="18" s="1"/>
  <c r="AG588" i="18"/>
  <c r="AB589" i="18"/>
  <c r="AF589" i="18" s="1"/>
  <c r="AD591" i="18"/>
  <c r="AG591" i="18" s="1"/>
  <c r="AG592" i="18"/>
  <c r="AB593" i="18"/>
  <c r="AF593" i="18" s="1"/>
  <c r="AG600" i="18"/>
  <c r="AH600" i="18" s="1"/>
  <c r="AD607" i="18"/>
  <c r="AG607" i="18" s="1"/>
  <c r="AG608" i="18"/>
  <c r="AH608" i="18" s="1"/>
  <c r="AB609" i="18"/>
  <c r="AF609" i="18" s="1"/>
  <c r="AC611" i="18"/>
  <c r="AE611" i="18"/>
  <c r="AG612" i="18"/>
  <c r="AG616" i="18"/>
  <c r="AD619" i="18"/>
  <c r="AG620" i="18"/>
  <c r="AH620" i="18" s="1"/>
  <c r="AB621" i="18"/>
  <c r="AF621" i="18" s="1"/>
  <c r="AC623" i="18"/>
  <c r="AE623" i="18"/>
  <c r="AG624" i="18"/>
  <c r="AG628" i="18"/>
  <c r="AD631" i="18"/>
  <c r="AG631" i="18" s="1"/>
  <c r="AG632" i="18"/>
  <c r="AH632" i="18" s="1"/>
  <c r="AG636" i="18"/>
  <c r="AH636" i="18" s="1"/>
  <c r="AB645" i="18"/>
  <c r="AB648" i="18"/>
  <c r="AC657" i="18"/>
  <c r="AG658" i="18"/>
  <c r="AE657" i="18"/>
  <c r="AG661" i="18"/>
  <c r="AB666" i="18"/>
  <c r="AE672" i="18"/>
  <c r="AG673" i="18"/>
  <c r="AB674" i="18"/>
  <c r="AF674" i="18" s="1"/>
  <c r="AF688" i="18"/>
  <c r="AC687" i="18"/>
  <c r="AF776" i="18"/>
  <c r="AC772" i="18"/>
  <c r="AG782" i="18"/>
  <c r="AH782" i="18" s="1"/>
  <c r="AE778" i="18"/>
  <c r="AB829" i="18"/>
  <c r="AB828" i="18" s="1"/>
  <c r="R828" i="18"/>
  <c r="R768" i="18"/>
  <c r="V828" i="18"/>
  <c r="V768" i="18"/>
  <c r="V767" i="18" s="1"/>
  <c r="Z828" i="18"/>
  <c r="Z768" i="18"/>
  <c r="Z767" i="18" s="1"/>
  <c r="AG828" i="18"/>
  <c r="AH829" i="18"/>
  <c r="AH828" i="18" s="1"/>
  <c r="AE737" i="18"/>
  <c r="Y736" i="18"/>
  <c r="AE738" i="18"/>
  <c r="AE740" i="18"/>
  <c r="AC533" i="18"/>
  <c r="AF533" i="18" s="1"/>
  <c r="AH533" i="18" s="1"/>
  <c r="AC541" i="18"/>
  <c r="AF541" i="18" s="1"/>
  <c r="AH541" i="18" s="1"/>
  <c r="AG546" i="18"/>
  <c r="AG548" i="18"/>
  <c r="AG550" i="18"/>
  <c r="AE553" i="18"/>
  <c r="AG556" i="18"/>
  <c r="AG558" i="18"/>
  <c r="AE561" i="18"/>
  <c r="Z742" i="18"/>
  <c r="AE564" i="18"/>
  <c r="P743" i="18"/>
  <c r="AB743" i="18" s="1"/>
  <c r="T743" i="18"/>
  <c r="AC743" i="18" s="1"/>
  <c r="X743" i="18"/>
  <c r="X728" i="18" s="1"/>
  <c r="AB565" i="18"/>
  <c r="AD570" i="18"/>
  <c r="AG570" i="18" s="1"/>
  <c r="AC571" i="18"/>
  <c r="AF571" i="18" s="1"/>
  <c r="AD574" i="18"/>
  <c r="AG574" i="18" s="1"/>
  <c r="AE573" i="18"/>
  <c r="AC575" i="18"/>
  <c r="AF575" i="18" s="1"/>
  <c r="AD578" i="18"/>
  <c r="AG578" i="18" s="1"/>
  <c r="AD582" i="18"/>
  <c r="AG582" i="18" s="1"/>
  <c r="AC583" i="18"/>
  <c r="AF583" i="18" s="1"/>
  <c r="AG583" i="18"/>
  <c r="AD586" i="18"/>
  <c r="AC587" i="18"/>
  <c r="AF587" i="18" s="1"/>
  <c r="AD590" i="18"/>
  <c r="AG590" i="18" s="1"/>
  <c r="AC591" i="18"/>
  <c r="AC595" i="18"/>
  <c r="AF595" i="18" s="1"/>
  <c r="AG595" i="18"/>
  <c r="AD598" i="18"/>
  <c r="AG598" i="18" s="1"/>
  <c r="AC599" i="18"/>
  <c r="AF599" i="18" s="1"/>
  <c r="AG599" i="18"/>
  <c r="AD602" i="18"/>
  <c r="AG602" i="18" s="1"/>
  <c r="AC603" i="18"/>
  <c r="AF603" i="18" s="1"/>
  <c r="AG603" i="18"/>
  <c r="AD606" i="18"/>
  <c r="AD605" i="18" s="1"/>
  <c r="AC607" i="18"/>
  <c r="AD610" i="18"/>
  <c r="AG610" i="18" s="1"/>
  <c r="AD614" i="18"/>
  <c r="AC615" i="18"/>
  <c r="AF615" i="18" s="1"/>
  <c r="AG615" i="18"/>
  <c r="AD618" i="18"/>
  <c r="AG618" i="18" s="1"/>
  <c r="AC619" i="18"/>
  <c r="AF619" i="18" s="1"/>
  <c r="AG619" i="18"/>
  <c r="AD622" i="18"/>
  <c r="AD626" i="18"/>
  <c r="AG626" i="18" s="1"/>
  <c r="AC627" i="18"/>
  <c r="AF627" i="18" s="1"/>
  <c r="AG627" i="18"/>
  <c r="AD630" i="18"/>
  <c r="AG630" i="18" s="1"/>
  <c r="AC631" i="18"/>
  <c r="AF631" i="18" s="1"/>
  <c r="AD634" i="18"/>
  <c r="AG634" i="18" s="1"/>
  <c r="AC635" i="18"/>
  <c r="AF635" i="18" s="1"/>
  <c r="AG635" i="18"/>
  <c r="AD638" i="18"/>
  <c r="AG638" i="18" s="1"/>
  <c r="AC639" i="18"/>
  <c r="AF639" i="18" s="1"/>
  <c r="AG639" i="18"/>
  <c r="AD646" i="18"/>
  <c r="AG646" i="18" s="1"/>
  <c r="R647" i="18"/>
  <c r="AD649" i="18"/>
  <c r="AG649" i="18" s="1"/>
  <c r="Z647" i="18"/>
  <c r="AB650" i="18"/>
  <c r="AF650" i="18" s="1"/>
  <c r="AE651" i="18"/>
  <c r="AG651" i="18" s="1"/>
  <c r="AH651" i="18" s="1"/>
  <c r="V652" i="18"/>
  <c r="AB654" i="18"/>
  <c r="AF654" i="18" s="1"/>
  <c r="AB662" i="18"/>
  <c r="T660" i="18"/>
  <c r="X660" i="18"/>
  <c r="AC662" i="18"/>
  <c r="AD663" i="18"/>
  <c r="AD660" i="18" s="1"/>
  <c r="AC664" i="18"/>
  <c r="AF664" i="18" s="1"/>
  <c r="AG664" i="18"/>
  <c r="AD667" i="18"/>
  <c r="AD675" i="18"/>
  <c r="AC676" i="18"/>
  <c r="AF676" i="18" s="1"/>
  <c r="AG676" i="18"/>
  <c r="S677" i="18"/>
  <c r="S315" i="18" s="1"/>
  <c r="AC678" i="18"/>
  <c r="AC677" i="18" s="1"/>
  <c r="R682" i="18"/>
  <c r="R316" i="18" s="1"/>
  <c r="R313" i="18" s="1"/>
  <c r="AD683" i="18"/>
  <c r="AD682" i="18" s="1"/>
  <c r="V682" i="18"/>
  <c r="V316" i="18" s="1"/>
  <c r="Z682" i="18"/>
  <c r="Z316" i="18" s="1"/>
  <c r="Z327" i="18" s="1"/>
  <c r="Q698" i="18"/>
  <c r="Q697" i="18" s="1"/>
  <c r="AD699" i="18"/>
  <c r="AD705" i="18"/>
  <c r="AD704" i="18" s="1"/>
  <c r="V704" i="18"/>
  <c r="V330" i="18" s="1"/>
  <c r="AC712" i="18"/>
  <c r="AC709" i="18" s="1"/>
  <c r="U709" i="18"/>
  <c r="U331" i="18" s="1"/>
  <c r="AE712" i="18"/>
  <c r="AG712" i="18" s="1"/>
  <c r="Y709" i="18"/>
  <c r="Y331" i="18" s="1"/>
  <c r="AC716" i="18"/>
  <c r="AC714" i="18" s="1"/>
  <c r="U714" i="18"/>
  <c r="U332" i="18" s="1"/>
  <c r="AC332" i="18" s="1"/>
  <c r="AE716" i="18"/>
  <c r="AG716" i="18" s="1"/>
  <c r="Y714" i="18"/>
  <c r="Y332" i="18" s="1"/>
  <c r="AC720" i="18"/>
  <c r="AC719" i="18" s="1"/>
  <c r="U719" i="18"/>
  <c r="AE720" i="18"/>
  <c r="Y719" i="18"/>
  <c r="AH723" i="18"/>
  <c r="AC754" i="18"/>
  <c r="AC751" i="18" s="1"/>
  <c r="U751" i="18"/>
  <c r="AE754" i="18"/>
  <c r="AG754" i="18" s="1"/>
  <c r="Y751" i="18"/>
  <c r="AC758" i="18"/>
  <c r="AC756" i="18" s="1"/>
  <c r="U756" i="18"/>
  <c r="AE758" i="18"/>
  <c r="AG758" i="18" s="1"/>
  <c r="Y756" i="18"/>
  <c r="AB824" i="18"/>
  <c r="R793" i="18"/>
  <c r="AB793" i="18" s="1"/>
  <c r="AF840" i="18"/>
  <c r="AF839" i="18" s="1"/>
  <c r="AC839" i="18"/>
  <c r="AD737" i="18"/>
  <c r="V736" i="18"/>
  <c r="AD482" i="18"/>
  <c r="AD738" i="18"/>
  <c r="AD483" i="18"/>
  <c r="AD739" i="18"/>
  <c r="AD484" i="18"/>
  <c r="AG484" i="18" s="1"/>
  <c r="AD740" i="18"/>
  <c r="AD488" i="18"/>
  <c r="AG488" i="18" s="1"/>
  <c r="AC530" i="18"/>
  <c r="AC534" i="18"/>
  <c r="AF534" i="18" s="1"/>
  <c r="AC538" i="18"/>
  <c r="AC542" i="18"/>
  <c r="AF542" i="18" s="1"/>
  <c r="AH542" i="18" s="1"/>
  <c r="AC546" i="18"/>
  <c r="AC548" i="18"/>
  <c r="AF548" i="18" s="1"/>
  <c r="AC550" i="18"/>
  <c r="AF550" i="18" s="1"/>
  <c r="AC554" i="18"/>
  <c r="AC556" i="18"/>
  <c r="AF556" i="18" s="1"/>
  <c r="AH556" i="18" s="1"/>
  <c r="AC558" i="18"/>
  <c r="AF558" i="18" s="1"/>
  <c r="AC562" i="18"/>
  <c r="AE743" i="18"/>
  <c r="AC744" i="18"/>
  <c r="AD569" i="18"/>
  <c r="AG569" i="18" s="1"/>
  <c r="AC570" i="18"/>
  <c r="AC574" i="18"/>
  <c r="AC573" i="18" s="1"/>
  <c r="AD577" i="18"/>
  <c r="AG577" i="18" s="1"/>
  <c r="AC578" i="18"/>
  <c r="AF578" i="18" s="1"/>
  <c r="AD581" i="18"/>
  <c r="AD579" i="18" s="1"/>
  <c r="AC582" i="18"/>
  <c r="AC586" i="18"/>
  <c r="AE585" i="18"/>
  <c r="AG586" i="18"/>
  <c r="AD589" i="18"/>
  <c r="AG589" i="18" s="1"/>
  <c r="AC590" i="18"/>
  <c r="AF590" i="18" s="1"/>
  <c r="AD593" i="18"/>
  <c r="AG593" i="18" s="1"/>
  <c r="AC598" i="18"/>
  <c r="AE597" i="18"/>
  <c r="AD601" i="18"/>
  <c r="AG601" i="18" s="1"/>
  <c r="AC602" i="18"/>
  <c r="AF602" i="18" s="1"/>
  <c r="AC606" i="18"/>
  <c r="AC605" i="18" s="1"/>
  <c r="AE605" i="18"/>
  <c r="AD609" i="18"/>
  <c r="AG609" i="18" s="1"/>
  <c r="AC610" i="18"/>
  <c r="AF610" i="18" s="1"/>
  <c r="AD613" i="18"/>
  <c r="AD611" i="18" s="1"/>
  <c r="AC614" i="18"/>
  <c r="AG614" i="18"/>
  <c r="AC618" i="18"/>
  <c r="AE617" i="18"/>
  <c r="AD621" i="18"/>
  <c r="AG621" i="18" s="1"/>
  <c r="AC622" i="18"/>
  <c r="AF622" i="18" s="1"/>
  <c r="AG622" i="18"/>
  <c r="AD625" i="18"/>
  <c r="AD623" i="18" s="1"/>
  <c r="AC626" i="18"/>
  <c r="AC630" i="18"/>
  <c r="AC629" i="18" s="1"/>
  <c r="AE629" i="18"/>
  <c r="AC634" i="18"/>
  <c r="AD637" i="18"/>
  <c r="AG637" i="18" s="1"/>
  <c r="AH637" i="18" s="1"/>
  <c r="AC638" i="18"/>
  <c r="AF638" i="18" s="1"/>
  <c r="Q671" i="18"/>
  <c r="Q670" i="18" s="1"/>
  <c r="Y671" i="18"/>
  <c r="Y670" i="18" s="1"/>
  <c r="AD645" i="18"/>
  <c r="AD644" i="18" s="1"/>
  <c r="AC646" i="18"/>
  <c r="AC644" i="18" s="1"/>
  <c r="AD648" i="18"/>
  <c r="S647" i="18"/>
  <c r="AC649" i="18"/>
  <c r="AF649" i="18" s="1"/>
  <c r="AH649" i="18" s="1"/>
  <c r="AE650" i="18"/>
  <c r="AG650" i="18" s="1"/>
  <c r="AB653" i="18"/>
  <c r="AE654" i="18"/>
  <c r="AG654" i="18" s="1"/>
  <c r="V657" i="18"/>
  <c r="AB659" i="18"/>
  <c r="AF659" i="18" s="1"/>
  <c r="Y660" i="18"/>
  <c r="AE662" i="18"/>
  <c r="AG662" i="18" s="1"/>
  <c r="AC663" i="18"/>
  <c r="AF663" i="18" s="1"/>
  <c r="AD666" i="18"/>
  <c r="AC667" i="18"/>
  <c r="AF667" i="18" s="1"/>
  <c r="AG667" i="18"/>
  <c r="AD674" i="18"/>
  <c r="AC675" i="18"/>
  <c r="AF675" i="18" s="1"/>
  <c r="AG675" i="18"/>
  <c r="AG678" i="18"/>
  <c r="AD693" i="18"/>
  <c r="AD692" i="18" s="1"/>
  <c r="V692" i="18"/>
  <c r="V699" i="18"/>
  <c r="AH711" i="18"/>
  <c r="AF715" i="18"/>
  <c r="AF757" i="18"/>
  <c r="AF769" i="18"/>
  <c r="AF767" i="18" s="1"/>
  <c r="AC767" i="18"/>
  <c r="AF941" i="18"/>
  <c r="AC564" i="18"/>
  <c r="AC565" i="18"/>
  <c r="AC566" i="18"/>
  <c r="AC594" i="18"/>
  <c r="AB678" i="18"/>
  <c r="AE680" i="18"/>
  <c r="AG680" i="18" s="1"/>
  <c r="AH680" i="18" s="1"/>
  <c r="U682" i="18"/>
  <c r="U316" i="18" s="1"/>
  <c r="U313" i="18" s="1"/>
  <c r="AE684" i="18"/>
  <c r="AG684" i="18" s="1"/>
  <c r="AH684" i="18" s="1"/>
  <c r="AE686" i="18"/>
  <c r="AG686" i="18" s="1"/>
  <c r="AH686" i="18" s="1"/>
  <c r="AE688" i="18"/>
  <c r="AE690" i="18"/>
  <c r="AG690" i="18" s="1"/>
  <c r="AH690" i="18" s="1"/>
  <c r="U692" i="18"/>
  <c r="AE694" i="18"/>
  <c r="AG694" i="18" s="1"/>
  <c r="AH694" i="18" s="1"/>
  <c r="AE696" i="18"/>
  <c r="AG696" i="18" s="1"/>
  <c r="AH696" i="18" s="1"/>
  <c r="AE700" i="18"/>
  <c r="AE702" i="18"/>
  <c r="AG702" i="18" s="1"/>
  <c r="AH702" i="18" s="1"/>
  <c r="U704" i="18"/>
  <c r="U330" i="18" s="1"/>
  <c r="AC330" i="18" s="1"/>
  <c r="AB706" i="18"/>
  <c r="AF706" i="18" s="1"/>
  <c r="AB710" i="18"/>
  <c r="AG715" i="18"/>
  <c r="AB718" i="18"/>
  <c r="AF718" i="18" s="1"/>
  <c r="AD719" i="18"/>
  <c r="AB722" i="18"/>
  <c r="AF722" i="18" s="1"/>
  <c r="AH722" i="18" s="1"/>
  <c r="AB748" i="18"/>
  <c r="AF748" i="18" s="1"/>
  <c r="AB752" i="18"/>
  <c r="AG757" i="18"/>
  <c r="AB760" i="18"/>
  <c r="AF760" i="18" s="1"/>
  <c r="T778" i="18"/>
  <c r="V789" i="18"/>
  <c r="AA789" i="18"/>
  <c r="AB804" i="18"/>
  <c r="AB803" i="18" s="1"/>
  <c r="R803" i="18"/>
  <c r="R773" i="18"/>
  <c r="V803" i="18"/>
  <c r="V773" i="18"/>
  <c r="V772" i="18" s="1"/>
  <c r="Z803" i="18"/>
  <c r="Z773" i="18"/>
  <c r="AG803" i="18"/>
  <c r="AH804" i="18"/>
  <c r="AH803" i="18" s="1"/>
  <c r="AB812" i="18"/>
  <c r="R781" i="18"/>
  <c r="AB781" i="18" s="1"/>
  <c r="AC788" i="18"/>
  <c r="AF788" i="18" s="1"/>
  <c r="U783" i="18"/>
  <c r="AB835" i="18"/>
  <c r="R833" i="18"/>
  <c r="R774" i="18"/>
  <c r="AB774" i="18" s="1"/>
  <c r="Z833" i="18"/>
  <c r="Z774" i="18"/>
  <c r="AH835" i="18"/>
  <c r="AH833" i="18" s="1"/>
  <c r="AG833" i="18"/>
  <c r="AF936" i="18"/>
  <c r="AF934" i="18" s="1"/>
  <c r="AC934" i="18"/>
  <c r="AC955" i="18"/>
  <c r="AD744" i="18"/>
  <c r="AD566" i="18"/>
  <c r="AD745" i="18"/>
  <c r="AD594" i="18"/>
  <c r="V647" i="18"/>
  <c r="P660" i="18"/>
  <c r="V677" i="18"/>
  <c r="V315" i="18" s="1"/>
  <c r="AD315" i="18" s="1"/>
  <c r="Z677" i="18"/>
  <c r="Z315" i="18" s="1"/>
  <c r="Z326" i="18" s="1"/>
  <c r="AB679" i="18"/>
  <c r="AF679" i="18" s="1"/>
  <c r="AB681" i="18"/>
  <c r="AF681" i="18" s="1"/>
  <c r="AB683" i="18"/>
  <c r="AB685" i="18"/>
  <c r="AF685" i="18" s="1"/>
  <c r="AB689" i="18"/>
  <c r="AF689" i="18" s="1"/>
  <c r="AB691" i="18"/>
  <c r="AF691" i="18" s="1"/>
  <c r="AB693" i="18"/>
  <c r="AB695" i="18"/>
  <c r="AF695" i="18" s="1"/>
  <c r="AB701" i="18"/>
  <c r="AF701" i="18" s="1"/>
  <c r="AB703" i="18"/>
  <c r="AF703" i="18" s="1"/>
  <c r="AB705" i="18"/>
  <c r="AG710" i="18"/>
  <c r="AB713" i="18"/>
  <c r="AF713" i="18" s="1"/>
  <c r="AH713" i="18" s="1"/>
  <c r="AD714" i="18"/>
  <c r="AB717" i="18"/>
  <c r="AF717" i="18" s="1"/>
  <c r="AB721" i="18"/>
  <c r="AF721" i="18" s="1"/>
  <c r="AH721" i="18" s="1"/>
  <c r="AB747" i="18"/>
  <c r="AE751" i="18"/>
  <c r="AB755" i="18"/>
  <c r="AF755" i="18" s="1"/>
  <c r="AB759" i="18"/>
  <c r="AF759" i="18" s="1"/>
  <c r="U767" i="18"/>
  <c r="U772" i="18"/>
  <c r="P778" i="18"/>
  <c r="AA783" i="18"/>
  <c r="AG799" i="18"/>
  <c r="AE798" i="18"/>
  <c r="AB841" i="18"/>
  <c r="AB839" i="18" s="1"/>
  <c r="R780" i="18"/>
  <c r="R839" i="18"/>
  <c r="Z839" i="18"/>
  <c r="Z780" i="18"/>
  <c r="Z778" i="18" s="1"/>
  <c r="AH841" i="18"/>
  <c r="AH839" i="18" s="1"/>
  <c r="AG839" i="18"/>
  <c r="AE566" i="18"/>
  <c r="AG566" i="18" s="1"/>
  <c r="AE594" i="18"/>
  <c r="AE679" i="18"/>
  <c r="AG679" i="18" s="1"/>
  <c r="AE681" i="18"/>
  <c r="AG681" i="18" s="1"/>
  <c r="AE683" i="18"/>
  <c r="AE685" i="18"/>
  <c r="AG685" i="18" s="1"/>
  <c r="AE689" i="18"/>
  <c r="AG689" i="18" s="1"/>
  <c r="AE691" i="18"/>
  <c r="AG691" i="18" s="1"/>
  <c r="AE693" i="18"/>
  <c r="AE695" i="18"/>
  <c r="AG695" i="18" s="1"/>
  <c r="AE701" i="18"/>
  <c r="AG701" i="18" s="1"/>
  <c r="AE703" i="18"/>
  <c r="AG703" i="18" s="1"/>
  <c r="AE705" i="18"/>
  <c r="AB708" i="18"/>
  <c r="AF708" i="18" s="1"/>
  <c r="AD709" i="18"/>
  <c r="AB712" i="18"/>
  <c r="AF712" i="18" s="1"/>
  <c r="AB716" i="18"/>
  <c r="AF716" i="18" s="1"/>
  <c r="AB720" i="18"/>
  <c r="AE746" i="18"/>
  <c r="AG747" i="18"/>
  <c r="AB750" i="18"/>
  <c r="AF750" i="18" s="1"/>
  <c r="AB754" i="18"/>
  <c r="AB758" i="18"/>
  <c r="AF758" i="18" s="1"/>
  <c r="AF772" i="18"/>
  <c r="S778" i="18"/>
  <c r="W778" i="18"/>
  <c r="AG778" i="18"/>
  <c r="AH779" i="18"/>
  <c r="AH778" i="18" s="1"/>
  <c r="AF784" i="18"/>
  <c r="AG784" i="18"/>
  <c r="AE783" i="18"/>
  <c r="AG790" i="18"/>
  <c r="AE789" i="18"/>
  <c r="AF811" i="18"/>
  <c r="AF809" i="18" s="1"/>
  <c r="AC809" i="18"/>
  <c r="AB818" i="18"/>
  <c r="AB814" i="18" s="1"/>
  <c r="R814" i="18"/>
  <c r="R787" i="18"/>
  <c r="V814" i="18"/>
  <c r="V787" i="18"/>
  <c r="V783" i="18" s="1"/>
  <c r="AH818" i="18"/>
  <c r="AH814" i="18" s="1"/>
  <c r="AG814" i="18"/>
  <c r="AF834" i="18"/>
  <c r="AF833" i="18" s="1"/>
  <c r="AC833" i="18"/>
  <c r="AD854" i="18"/>
  <c r="X793" i="18"/>
  <c r="AD793" i="18" s="1"/>
  <c r="R775" i="18"/>
  <c r="AB775" i="18" s="1"/>
  <c r="R777" i="18"/>
  <c r="AB777" i="18" s="1"/>
  <c r="AA778" i="18"/>
  <c r="AC803" i="18"/>
  <c r="AB810" i="18"/>
  <c r="R809" i="18"/>
  <c r="V809" i="18"/>
  <c r="Z809" i="18"/>
  <c r="AF815" i="18"/>
  <c r="AF814" i="18" s="1"/>
  <c r="AC814" i="18"/>
  <c r="AF821" i="18"/>
  <c r="AF820" i="18" s="1"/>
  <c r="AC820" i="18"/>
  <c r="AC828" i="18"/>
  <c r="V844" i="18"/>
  <c r="AC858" i="18"/>
  <c r="AF859" i="18"/>
  <c r="AF858" i="18" s="1"/>
  <c r="AG859" i="18"/>
  <c r="AE858" i="18"/>
  <c r="S981" i="18"/>
  <c r="W981" i="18"/>
  <c r="AC798" i="18"/>
  <c r="AF799" i="18"/>
  <c r="AF798" i="18" s="1"/>
  <c r="AE852" i="18"/>
  <c r="AA850" i="18"/>
  <c r="P869" i="18"/>
  <c r="T869" i="18"/>
  <c r="AD870" i="18"/>
  <c r="AD869" i="18" s="1"/>
  <c r="X869" i="18"/>
  <c r="AB869" i="18"/>
  <c r="AF869" i="18"/>
  <c r="AC874" i="18"/>
  <c r="AF875" i="18"/>
  <c r="AF874" i="18" s="1"/>
  <c r="AG875" i="18"/>
  <c r="AE874" i="18"/>
  <c r="P899" i="18"/>
  <c r="P887" i="18" s="1"/>
  <c r="T899" i="18"/>
  <c r="T887" i="18" s="1"/>
  <c r="AD900" i="18"/>
  <c r="AD899" i="18" s="1"/>
  <c r="X899" i="18"/>
  <c r="AB899" i="18"/>
  <c r="AB887" i="18" s="1"/>
  <c r="AF899" i="18"/>
  <c r="AC904" i="18"/>
  <c r="AF905" i="18"/>
  <c r="AF904" i="18" s="1"/>
  <c r="AG905" i="18"/>
  <c r="AE904" i="18"/>
  <c r="AH935" i="18"/>
  <c r="AH934" i="18" s="1"/>
  <c r="AG934" i="18"/>
  <c r="AC942" i="18"/>
  <c r="AF942" i="18" s="1"/>
  <c r="AD954" i="18"/>
  <c r="AD953" i="18" s="1"/>
  <c r="X953" i="18"/>
  <c r="X947" i="18" s="1"/>
  <c r="AE991" i="18"/>
  <c r="AE989" i="18" s="1"/>
  <c r="AA989" i="18"/>
  <c r="AB798" i="18"/>
  <c r="AH820" i="18"/>
  <c r="AF845" i="18"/>
  <c r="AF844" i="18" s="1"/>
  <c r="AC844" i="18"/>
  <c r="AB846" i="18"/>
  <c r="AB844" i="18" s="1"/>
  <c r="R844" i="18"/>
  <c r="AC918" i="18"/>
  <c r="AF919" i="18"/>
  <c r="AF918" i="18" s="1"/>
  <c r="AG919" i="18"/>
  <c r="AE918" i="18"/>
  <c r="P934" i="18"/>
  <c r="P787" i="18"/>
  <c r="P783" i="18" s="1"/>
  <c r="T934" i="18"/>
  <c r="T787" i="18"/>
  <c r="T783" i="18" s="1"/>
  <c r="AD938" i="18"/>
  <c r="X934" i="18"/>
  <c r="X787" i="18"/>
  <c r="AH960" i="18"/>
  <c r="S863" i="18"/>
  <c r="S857" i="18" s="1"/>
  <c r="W863" i="18"/>
  <c r="W857" i="18" s="1"/>
  <c r="AE864" i="18"/>
  <c r="AA863" i="18"/>
  <c r="AD983" i="18"/>
  <c r="AD980" i="18"/>
  <c r="AF803" i="18"/>
  <c r="AB820" i="18"/>
  <c r="AF828" i="18"/>
  <c r="AB833" i="18"/>
  <c r="S827" i="18"/>
  <c r="W827" i="18"/>
  <c r="AE848" i="18"/>
  <c r="AG848" i="18" s="1"/>
  <c r="AA844" i="18"/>
  <c r="X850" i="18"/>
  <c r="AC850" i="18"/>
  <c r="AG851" i="18"/>
  <c r="P863" i="18"/>
  <c r="T863" i="18"/>
  <c r="AD864" i="18"/>
  <c r="AD863" i="18" s="1"/>
  <c r="X863" i="18"/>
  <c r="AB863" i="18"/>
  <c r="AA880" i="18"/>
  <c r="AA888" i="18"/>
  <c r="AE894" i="18"/>
  <c r="AA893" i="18"/>
  <c r="AA910" i="18"/>
  <c r="AA923" i="18"/>
  <c r="AA917" i="18" s="1"/>
  <c r="T923" i="18"/>
  <c r="P929" i="18"/>
  <c r="T929" i="18"/>
  <c r="AD930" i="18"/>
  <c r="AD929" i="18" s="1"/>
  <c r="X929" i="18"/>
  <c r="AB929" i="18"/>
  <c r="AG985" i="18"/>
  <c r="AE982" i="18"/>
  <c r="AE987" i="18"/>
  <c r="AA986" i="18"/>
  <c r="AE997" i="18"/>
  <c r="AA996" i="18"/>
  <c r="Q790" i="18"/>
  <c r="Q789" i="18" s="1"/>
  <c r="Q766" i="18" s="1"/>
  <c r="U790" i="18"/>
  <c r="Y790" i="18"/>
  <c r="Y789" i="18" s="1"/>
  <c r="Y766" i="18" s="1"/>
  <c r="AE814" i="18"/>
  <c r="AE820" i="18"/>
  <c r="AE833" i="18"/>
  <c r="AE839" i="18"/>
  <c r="P827" i="18"/>
  <c r="T827" i="18"/>
  <c r="AD848" i="18"/>
  <c r="AD844" i="18" s="1"/>
  <c r="X844" i="18"/>
  <c r="AF851" i="18"/>
  <c r="AF850" i="18" s="1"/>
  <c r="AA858" i="18"/>
  <c r="AE870" i="18"/>
  <c r="AA869" i="18"/>
  <c r="AA874" i="18"/>
  <c r="X880" i="18"/>
  <c r="AG881" i="18"/>
  <c r="AE880" i="18"/>
  <c r="X888" i="18"/>
  <c r="AG889" i="18"/>
  <c r="AE888" i="18"/>
  <c r="AD894" i="18"/>
  <c r="AD893" i="18" s="1"/>
  <c r="X893" i="18"/>
  <c r="AE900" i="18"/>
  <c r="AA899" i="18"/>
  <c r="AA904" i="18"/>
  <c r="X910" i="18"/>
  <c r="AG911" i="18"/>
  <c r="AE910" i="18"/>
  <c r="P918" i="18"/>
  <c r="T918" i="18"/>
  <c r="AD919" i="18"/>
  <c r="AD918" i="18" s="1"/>
  <c r="X918" i="18"/>
  <c r="AB918" i="18"/>
  <c r="AG924" i="18"/>
  <c r="AE923" i="18"/>
  <c r="Q947" i="18"/>
  <c r="U947" i="18"/>
  <c r="Y947" i="18"/>
  <c r="AC949" i="18"/>
  <c r="T947" i="18"/>
  <c r="AE953" i="18"/>
  <c r="AG954" i="18"/>
  <c r="AA983" i="18"/>
  <c r="AD989" i="18"/>
  <c r="AA993" i="18"/>
  <c r="AC999" i="18"/>
  <c r="AF1000" i="18"/>
  <c r="AF999" i="18" s="1"/>
  <c r="AG1000" i="18"/>
  <c r="AE999" i="18"/>
  <c r="AC863" i="18"/>
  <c r="AC869" i="18"/>
  <c r="AC893" i="18"/>
  <c r="AC899" i="18"/>
  <c r="X923" i="18"/>
  <c r="Q929" i="18"/>
  <c r="Q917" i="18" s="1"/>
  <c r="U929" i="18"/>
  <c r="U917" i="18" s="1"/>
  <c r="Y929" i="18"/>
  <c r="Y917" i="18" s="1"/>
  <c r="AC930" i="18"/>
  <c r="AE934" i="18"/>
  <c r="AG941" i="18"/>
  <c r="AD970" i="18"/>
  <c r="AD982" i="18"/>
  <c r="AD986" i="18"/>
  <c r="AD996" i="18"/>
  <c r="AH1007" i="18"/>
  <c r="AG1017" i="18"/>
  <c r="AG1018" i="18" s="1"/>
  <c r="AD1018" i="18"/>
  <c r="AD850" i="18"/>
  <c r="AD858" i="18"/>
  <c r="AF864" i="18"/>
  <c r="AF863" i="18" s="1"/>
  <c r="AD874" i="18"/>
  <c r="AD880" i="18"/>
  <c r="AD888" i="18"/>
  <c r="AD904" i="18"/>
  <c r="AD910" i="18"/>
  <c r="AD923" i="18"/>
  <c r="AC926" i="18"/>
  <c r="AF926" i="18" s="1"/>
  <c r="AF923" i="18" s="1"/>
  <c r="P947" i="18"/>
  <c r="AC961" i="18"/>
  <c r="AE963" i="18"/>
  <c r="AG963" i="18" s="1"/>
  <c r="AH963" i="18" s="1"/>
  <c r="AA959" i="18"/>
  <c r="AA947" i="18" s="1"/>
  <c r="S980" i="18"/>
  <c r="W980" i="18"/>
  <c r="W979" i="18" s="1"/>
  <c r="AE984" i="18"/>
  <c r="AA980" i="18"/>
  <c r="AA979" i="18" s="1"/>
  <c r="AG990" i="18"/>
  <c r="AG994" i="18"/>
  <c r="AE993" i="18"/>
  <c r="AD999" i="18"/>
  <c r="AD934" i="18"/>
  <c r="AD940" i="18"/>
  <c r="AE948" i="18"/>
  <c r="AG949" i="18"/>
  <c r="AD959" i="18"/>
  <c r="AC964" i="18"/>
  <c r="AF965" i="18"/>
  <c r="AF964" i="18" s="1"/>
  <c r="AC970" i="18"/>
  <c r="AF971" i="18"/>
  <c r="AF970" i="18" s="1"/>
  <c r="AE929" i="18"/>
  <c r="AG930" i="18"/>
  <c r="AD948" i="18"/>
  <c r="AC983" i="18"/>
  <c r="AC980" i="18"/>
  <c r="AF984" i="18"/>
  <c r="AC982" i="18"/>
  <c r="AF985" i="18"/>
  <c r="AF982" i="18" s="1"/>
  <c r="AC986" i="18"/>
  <c r="AF987" i="18"/>
  <c r="AF986" i="18" s="1"/>
  <c r="AC989" i="18"/>
  <c r="AF990" i="18"/>
  <c r="AC981" i="18"/>
  <c r="AF991" i="18"/>
  <c r="AF981" i="18" s="1"/>
  <c r="AC993" i="18"/>
  <c r="AF994" i="18"/>
  <c r="AF993" i="18" s="1"/>
  <c r="AC996" i="18"/>
  <c r="AF997" i="18"/>
  <c r="AF996" i="18" s="1"/>
  <c r="AB999" i="18"/>
  <c r="AB982" i="18"/>
  <c r="AB979" i="18" s="1"/>
  <c r="AH1011" i="18"/>
  <c r="AH1041" i="18"/>
  <c r="AB1006" i="18"/>
  <c r="AF1006" i="18" s="1"/>
  <c r="AE1018" i="18"/>
  <c r="AH1040" i="18"/>
  <c r="AH1056" i="18"/>
  <c r="AB1018" i="18"/>
  <c r="AF1042" i="18"/>
  <c r="AH1042" i="18" s="1"/>
  <c r="AH1052" i="18"/>
  <c r="AF1058" i="18"/>
  <c r="AH1058" i="18" s="1"/>
  <c r="AF1015" i="18"/>
  <c r="AC1018" i="18"/>
  <c r="AF1054" i="18"/>
  <c r="AH1054" i="18" s="1"/>
  <c r="AF1017" i="18"/>
  <c r="X979" i="18" l="1"/>
  <c r="P979" i="18"/>
  <c r="Z223" i="18"/>
  <c r="AA727" i="18"/>
  <c r="AA55" i="18" s="1"/>
  <c r="AA54" i="18" s="1"/>
  <c r="AC742" i="18"/>
  <c r="AC741" i="18" s="1"/>
  <c r="W198" i="18"/>
  <c r="Z86" i="18"/>
  <c r="Z95" i="18"/>
  <c r="Z98" i="18"/>
  <c r="W731" i="18"/>
  <c r="AG410" i="18"/>
  <c r="AG409" i="18" s="1"/>
  <c r="W727" i="18"/>
  <c r="AD727" i="18" s="1"/>
  <c r="T389" i="18"/>
  <c r="Q76" i="18"/>
  <c r="AG365" i="18"/>
  <c r="AB365" i="18"/>
  <c r="AE76" i="18"/>
  <c r="AE74" i="18" s="1"/>
  <c r="AH367" i="18"/>
  <c r="AB174" i="18"/>
  <c r="AD1082" i="18"/>
  <c r="AG1082" i="18" s="1"/>
  <c r="AH1082" i="18" s="1"/>
  <c r="AF175" i="18"/>
  <c r="AC63" i="18"/>
  <c r="AG174" i="18"/>
  <c r="AH176" i="18"/>
  <c r="Q887" i="18"/>
  <c r="X356" i="18"/>
  <c r="AH1049" i="18"/>
  <c r="AG1006" i="18"/>
  <c r="AB947" i="18"/>
  <c r="Z917" i="18"/>
  <c r="AD756" i="18"/>
  <c r="X729" i="18"/>
  <c r="AC398" i="18"/>
  <c r="AC375" i="18"/>
  <c r="AC374" i="18" s="1"/>
  <c r="AC368" i="18"/>
  <c r="AD346" i="18"/>
  <c r="AD359" i="18"/>
  <c r="AD358" i="18" s="1"/>
  <c r="AD272" i="18"/>
  <c r="AD219" i="18"/>
  <c r="AG45" i="18"/>
  <c r="AF65" i="18"/>
  <c r="AH65" i="18" s="1"/>
  <c r="AF51" i="18"/>
  <c r="AH51" i="18" s="1"/>
  <c r="AB45" i="18"/>
  <c r="AF40" i="18"/>
  <c r="AH40" i="18" s="1"/>
  <c r="T356" i="18"/>
  <c r="AE844" i="18"/>
  <c r="AF783" i="18"/>
  <c r="AD672" i="18"/>
  <c r="AG663" i="18"/>
  <c r="AH663" i="18" s="1"/>
  <c r="AH615" i="18"/>
  <c r="AD585" i="18"/>
  <c r="AH571" i="18"/>
  <c r="AH249" i="18"/>
  <c r="AH182" i="18"/>
  <c r="P356" i="18"/>
  <c r="AH1006" i="18"/>
  <c r="AD751" i="18"/>
  <c r="AD337" i="18"/>
  <c r="AF47" i="18"/>
  <c r="AH47" i="18" s="1"/>
  <c r="AB37" i="18"/>
  <c r="AE45" i="18"/>
  <c r="AH62" i="18"/>
  <c r="AH50" i="18"/>
  <c r="AH758" i="18"/>
  <c r="AE756" i="18"/>
  <c r="AH639" i="18"/>
  <c r="AC174" i="18"/>
  <c r="AG585" i="18"/>
  <c r="AB579" i="18"/>
  <c r="Y827" i="18"/>
  <c r="AA1014" i="18"/>
  <c r="AA1016" i="18" s="1"/>
  <c r="AA356" i="18"/>
  <c r="S1014" i="18"/>
  <c r="S1016" i="18" s="1"/>
  <c r="S356" i="18"/>
  <c r="V1014" i="18"/>
  <c r="V1016" i="18" s="1"/>
  <c r="V356" i="18"/>
  <c r="S979" i="18"/>
  <c r="W766" i="18"/>
  <c r="AE709" i="18"/>
  <c r="AH548" i="18"/>
  <c r="AG564" i="18"/>
  <c r="AF1087" i="18"/>
  <c r="AG750" i="18"/>
  <c r="AH750" i="18" s="1"/>
  <c r="AH250" i="18"/>
  <c r="W1014" i="18"/>
  <c r="W1016" i="18" s="1"/>
  <c r="W356" i="18"/>
  <c r="Z1014" i="18"/>
  <c r="Z1016" i="18" s="1"/>
  <c r="Z356" i="18"/>
  <c r="R1014" i="18"/>
  <c r="R1016" i="18" s="1"/>
  <c r="R356" i="18"/>
  <c r="W190" i="18"/>
  <c r="W223" i="18"/>
  <c r="W227" i="18" s="1"/>
  <c r="W228" i="18" s="1"/>
  <c r="T857" i="18"/>
  <c r="AC797" i="18"/>
  <c r="AB809" i="18"/>
  <c r="AH716" i="18"/>
  <c r="AD665" i="18"/>
  <c r="AC585" i="18"/>
  <c r="AH603" i="18"/>
  <c r="AD742" i="18"/>
  <c r="AD575" i="18"/>
  <c r="AG575" i="18" s="1"/>
  <c r="AH575" i="18" s="1"/>
  <c r="AF488" i="18"/>
  <c r="AH549" i="18"/>
  <c r="AD489" i="18"/>
  <c r="AD473" i="18"/>
  <c r="AG412" i="18"/>
  <c r="AE397" i="18"/>
  <c r="AG154" i="18"/>
  <c r="AF110" i="18"/>
  <c r="P456" i="18"/>
  <c r="AD375" i="18"/>
  <c r="AD368" i="18"/>
  <c r="AD887" i="18"/>
  <c r="AD857" i="18"/>
  <c r="T917" i="18"/>
  <c r="AB857" i="18"/>
  <c r="P857" i="18"/>
  <c r="AH712" i="18"/>
  <c r="AG709" i="18"/>
  <c r="AE714" i="18"/>
  <c r="AC617" i="18"/>
  <c r="AH578" i="18"/>
  <c r="AE739" i="18"/>
  <c r="AH170" i="18"/>
  <c r="AF1066" i="18"/>
  <c r="AD652" i="18"/>
  <c r="T729" i="18"/>
  <c r="P420" i="18"/>
  <c r="P101" i="18" s="1"/>
  <c r="AF404" i="18"/>
  <c r="AF738" i="18"/>
  <c r="Q189" i="18"/>
  <c r="Q198" i="18"/>
  <c r="T107" i="18"/>
  <c r="T96" i="18"/>
  <c r="AH760" i="18"/>
  <c r="AC544" i="18"/>
  <c r="AC529" i="18"/>
  <c r="AH635" i="18"/>
  <c r="AD629" i="18"/>
  <c r="AA520" i="18"/>
  <c r="AH515" i="18"/>
  <c r="AD433" i="18"/>
  <c r="AD425" i="18"/>
  <c r="AD421" i="18" s="1"/>
  <c r="AG149" i="18"/>
  <c r="AE364" i="18"/>
  <c r="AE363" i="18" s="1"/>
  <c r="AG109" i="18"/>
  <c r="AH109" i="18" s="1"/>
  <c r="AF1073" i="18"/>
  <c r="Z520" i="18"/>
  <c r="AC522" i="18"/>
  <c r="Q560" i="18"/>
  <c r="Q552" i="18" s="1"/>
  <c r="Q551" i="18" s="1"/>
  <c r="U472" i="18"/>
  <c r="U471" i="18" s="1"/>
  <c r="U144" i="18"/>
  <c r="T98" i="18"/>
  <c r="AH707" i="18"/>
  <c r="R520" i="18"/>
  <c r="AD687" i="18"/>
  <c r="Q728" i="18"/>
  <c r="AD381" i="18"/>
  <c r="AC287" i="18"/>
  <c r="AA200" i="18"/>
  <c r="Q472" i="18"/>
  <c r="Q471" i="18" s="1"/>
  <c r="Q144" i="18"/>
  <c r="AD947" i="18"/>
  <c r="AA857" i="18"/>
  <c r="AG594" i="18"/>
  <c r="AH622" i="18"/>
  <c r="AH676" i="18"/>
  <c r="AH664" i="18"/>
  <c r="AD573" i="18"/>
  <c r="AG554" i="18"/>
  <c r="AG553" i="18" s="1"/>
  <c r="T215" i="18"/>
  <c r="T201" i="18" s="1"/>
  <c r="AD445" i="18"/>
  <c r="AD441" i="18" s="1"/>
  <c r="AD429" i="18"/>
  <c r="AG153" i="18"/>
  <c r="AF1072" i="18"/>
  <c r="AA797" i="18"/>
  <c r="AC652" i="18"/>
  <c r="AH428" i="18"/>
  <c r="Q736" i="18"/>
  <c r="AD416" i="18"/>
  <c r="AD415" i="18" s="1"/>
  <c r="AC381" i="18"/>
  <c r="AC359" i="18"/>
  <c r="AC358" i="18" s="1"/>
  <c r="AD333" i="18"/>
  <c r="AD287" i="18"/>
  <c r="AC296" i="18"/>
  <c r="Q203" i="18"/>
  <c r="AA604" i="18"/>
  <c r="AA596" i="18" s="1"/>
  <c r="AA551" i="18" s="1"/>
  <c r="AG629" i="18"/>
  <c r="AG246" i="18"/>
  <c r="AG241" i="18" s="1"/>
  <c r="AD746" i="18"/>
  <c r="AG749" i="18"/>
  <c r="AH749" i="18" s="1"/>
  <c r="AG717" i="18"/>
  <c r="AH717" i="18" s="1"/>
  <c r="Q797" i="18"/>
  <c r="AE744" i="18"/>
  <c r="AH480" i="18"/>
  <c r="AC446" i="18"/>
  <c r="AC445" i="18" s="1"/>
  <c r="AF91" i="18"/>
  <c r="AD12" i="18"/>
  <c r="Y440" i="18"/>
  <c r="AA198" i="18"/>
  <c r="X495" i="18"/>
  <c r="X471" i="18" s="1"/>
  <c r="X144" i="18"/>
  <c r="X137" i="18" s="1"/>
  <c r="X151" i="18" s="1"/>
  <c r="X155" i="18" s="1"/>
  <c r="Y101" i="18"/>
  <c r="AG852" i="18"/>
  <c r="AH852" i="18" s="1"/>
  <c r="AE850" i="18"/>
  <c r="AG744" i="18"/>
  <c r="X604" i="18"/>
  <c r="X596" i="18" s="1"/>
  <c r="S604" i="18"/>
  <c r="S596" i="18" s="1"/>
  <c r="S213" i="18"/>
  <c r="AF989" i="18"/>
  <c r="AE827" i="18"/>
  <c r="U560" i="18"/>
  <c r="U552" i="18" s="1"/>
  <c r="U213" i="18"/>
  <c r="AB917" i="18"/>
  <c r="P917" i="18"/>
  <c r="X827" i="18"/>
  <c r="X857" i="18"/>
  <c r="AA827" i="18"/>
  <c r="AC783" i="18"/>
  <c r="AF754" i="18"/>
  <c r="AH754" i="18" s="1"/>
  <c r="AH759" i="18"/>
  <c r="AH675" i="18"/>
  <c r="AD647" i="18"/>
  <c r="AG617" i="18"/>
  <c r="AH590" i="18"/>
  <c r="AH550" i="18"/>
  <c r="AD656" i="18"/>
  <c r="AD655" i="18" s="1"/>
  <c r="AF662" i="18"/>
  <c r="AH631" i="18"/>
  <c r="AD617" i="18"/>
  <c r="AH599" i="18"/>
  <c r="AH587" i="18"/>
  <c r="AH616" i="18"/>
  <c r="AH588" i="18"/>
  <c r="AC563" i="18"/>
  <c r="AC561" i="18" s="1"/>
  <c r="AC560" i="18" s="1"/>
  <c r="X215" i="18"/>
  <c r="X201" i="18" s="1"/>
  <c r="P214" i="18"/>
  <c r="AB214" i="18" s="1"/>
  <c r="AH507" i="18"/>
  <c r="AD485" i="18"/>
  <c r="AD457" i="18"/>
  <c r="S499" i="18"/>
  <c r="S144" i="18" s="1"/>
  <c r="AG429" i="18"/>
  <c r="AG150" i="18"/>
  <c r="AC260" i="18"/>
  <c r="T252" i="18"/>
  <c r="AC257" i="18"/>
  <c r="AG110" i="18"/>
  <c r="AH133" i="18"/>
  <c r="AF56" i="18"/>
  <c r="AH1039" i="18"/>
  <c r="U857" i="18"/>
  <c r="AG748" i="18"/>
  <c r="AG746" i="18" s="1"/>
  <c r="Z698" i="18"/>
  <c r="Z697" i="18" s="1"/>
  <c r="Z329" i="18"/>
  <c r="AG753" i="18"/>
  <c r="AH753" i="18" s="1"/>
  <c r="AB791" i="18"/>
  <c r="AB789" i="18" s="1"/>
  <c r="R789" i="18"/>
  <c r="AA326" i="18"/>
  <c r="AA313" i="18"/>
  <c r="AA324" i="18" s="1"/>
  <c r="AA741" i="18"/>
  <c r="AD677" i="18"/>
  <c r="AD671" i="18" s="1"/>
  <c r="AD670" i="18" s="1"/>
  <c r="Y313" i="18"/>
  <c r="P629" i="18"/>
  <c r="AB745" i="18"/>
  <c r="AF745" i="18" s="1"/>
  <c r="AC416" i="18"/>
  <c r="AC415" i="18" s="1"/>
  <c r="AF411" i="18"/>
  <c r="AH411" i="18" s="1"/>
  <c r="AA643" i="18"/>
  <c r="AA642" i="18" s="1"/>
  <c r="AA286" i="18"/>
  <c r="U604" i="18"/>
  <c r="U596" i="18" s="1"/>
  <c r="P499" i="18"/>
  <c r="P495" i="18" s="1"/>
  <c r="AD405" i="18"/>
  <c r="S797" i="18"/>
  <c r="V476" i="18"/>
  <c r="V131" i="18"/>
  <c r="AD131" i="18" s="1"/>
  <c r="P441" i="18"/>
  <c r="P116" i="18"/>
  <c r="X414" i="18"/>
  <c r="X389" i="18" s="1"/>
  <c r="R728" i="18"/>
  <c r="AC401" i="18"/>
  <c r="AC365" i="18"/>
  <c r="AC364" i="18" s="1"/>
  <c r="AC363" i="18" s="1"/>
  <c r="AF514" i="18"/>
  <c r="V456" i="18"/>
  <c r="V440" i="18" s="1"/>
  <c r="V117" i="18"/>
  <c r="U396" i="18"/>
  <c r="U90" i="18"/>
  <c r="AC90" i="18" s="1"/>
  <c r="AD392" i="18"/>
  <c r="AD391" i="18" s="1"/>
  <c r="AD384" i="18"/>
  <c r="AG348" i="18"/>
  <c r="AH348" i="18" s="1"/>
  <c r="AG336" i="18"/>
  <c r="P328" i="18"/>
  <c r="AC272" i="18"/>
  <c r="AC219" i="18"/>
  <c r="Z200" i="18"/>
  <c r="AB266" i="18"/>
  <c r="AB251" i="18" s="1"/>
  <c r="P251" i="18"/>
  <c r="P276" i="18" s="1"/>
  <c r="P280" i="18" s="1"/>
  <c r="AD218" i="18"/>
  <c r="AG218" i="18" s="1"/>
  <c r="AC120" i="18"/>
  <c r="V328" i="18"/>
  <c r="AG275" i="18"/>
  <c r="AG225" i="18"/>
  <c r="X98" i="18"/>
  <c r="AC37" i="18"/>
  <c r="AC78" i="18"/>
  <c r="AD827" i="18"/>
  <c r="AG756" i="18"/>
  <c r="AG606" i="18"/>
  <c r="AG605" i="18" s="1"/>
  <c r="AH602" i="18"/>
  <c r="AH558" i="18"/>
  <c r="AH534" i="18"/>
  <c r="AC660" i="18"/>
  <c r="Z741" i="18"/>
  <c r="AH628" i="18"/>
  <c r="AH592" i="18"/>
  <c r="AG565" i="18"/>
  <c r="V521" i="18"/>
  <c r="AG531" i="18"/>
  <c r="AH531" i="18" s="1"/>
  <c r="X520" i="18"/>
  <c r="AB567" i="18"/>
  <c r="AH514" i="18"/>
  <c r="AD477" i="18"/>
  <c r="AD465" i="18"/>
  <c r="AB499" i="18"/>
  <c r="AC420" i="18"/>
  <c r="AH436" i="18"/>
  <c r="AG734" i="18"/>
  <c r="AH418" i="18"/>
  <c r="AG1093" i="18"/>
  <c r="AG380" i="18"/>
  <c r="AG379" i="18" s="1"/>
  <c r="AB397" i="18"/>
  <c r="AB380" i="18"/>
  <c r="AB379" i="18" s="1"/>
  <c r="AB364" i="18"/>
  <c r="AB363" i="18" s="1"/>
  <c r="AH336" i="18"/>
  <c r="AH1047" i="18"/>
  <c r="AE940" i="18"/>
  <c r="S917" i="18"/>
  <c r="R947" i="18"/>
  <c r="AG971" i="18"/>
  <c r="AE970" i="18"/>
  <c r="U887" i="18"/>
  <c r="AG718" i="18"/>
  <c r="AG714" i="18" s="1"/>
  <c r="Y797" i="18"/>
  <c r="Y857" i="18"/>
  <c r="AE776" i="18"/>
  <c r="AA772" i="18"/>
  <c r="W326" i="18"/>
  <c r="W313" i="18"/>
  <c r="W671" i="18"/>
  <c r="W670" i="18" s="1"/>
  <c r="X217" i="18"/>
  <c r="X203" i="18" s="1"/>
  <c r="W741" i="18"/>
  <c r="Y643" i="18"/>
  <c r="Y642" i="18" s="1"/>
  <c r="Y286" i="18"/>
  <c r="Y284" i="18" s="1"/>
  <c r="Y1065" i="18" s="1"/>
  <c r="Y1070" i="18" s="1"/>
  <c r="AE745" i="18"/>
  <c r="AG745" i="18" s="1"/>
  <c r="AH745" i="18" s="1"/>
  <c r="AC682" i="18"/>
  <c r="R656" i="18"/>
  <c r="R655" i="18" s="1"/>
  <c r="R294" i="18"/>
  <c r="AF506" i="18"/>
  <c r="AH506" i="18" s="1"/>
  <c r="AC442" i="18"/>
  <c r="AC441" i="18" s="1"/>
  <c r="R698" i="18"/>
  <c r="R697" i="18" s="1"/>
  <c r="R329" i="18"/>
  <c r="V604" i="18"/>
  <c r="V596" i="18" s="1"/>
  <c r="V551" i="18" s="1"/>
  <c r="V213" i="18"/>
  <c r="AC216" i="18"/>
  <c r="AE809" i="18"/>
  <c r="AG810" i="18"/>
  <c r="U656" i="18"/>
  <c r="U655" i="18" s="1"/>
  <c r="W643" i="18"/>
  <c r="W642" i="18" s="1"/>
  <c r="W286" i="18"/>
  <c r="Z729" i="18"/>
  <c r="AH404" i="18"/>
  <c r="AD797" i="18"/>
  <c r="T797" i="18"/>
  <c r="T472" i="18"/>
  <c r="T471" i="18" s="1"/>
  <c r="T144" i="18"/>
  <c r="AA396" i="18"/>
  <c r="AA90" i="18"/>
  <c r="AE90" i="18" s="1"/>
  <c r="AC392" i="18"/>
  <c r="AC391" i="18" s="1"/>
  <c r="AC384" i="18"/>
  <c r="V499" i="18"/>
  <c r="V495" i="18" s="1"/>
  <c r="V132" i="18"/>
  <c r="AD132" i="18" s="1"/>
  <c r="AG132" i="18" s="1"/>
  <c r="AH132" i="18" s="1"/>
  <c r="R414" i="18"/>
  <c r="R389" i="18" s="1"/>
  <c r="R101" i="18"/>
  <c r="Q396" i="18"/>
  <c r="Q90" i="18"/>
  <c r="AB90" i="18" s="1"/>
  <c r="AF90" i="18" s="1"/>
  <c r="AD398" i="18"/>
  <c r="AD374" i="18"/>
  <c r="AG340" i="18"/>
  <c r="AH340" i="18" s="1"/>
  <c r="AG335" i="18"/>
  <c r="AG333" i="18" s="1"/>
  <c r="AH225" i="18"/>
  <c r="AD174" i="18"/>
  <c r="Q313" i="18"/>
  <c r="Q351" i="18" s="1"/>
  <c r="AD216" i="18"/>
  <c r="AG216" i="18" s="1"/>
  <c r="AE212" i="18"/>
  <c r="S396" i="18"/>
  <c r="AG274" i="18"/>
  <c r="AG272" i="18" s="1"/>
  <c r="AG222" i="18"/>
  <c r="AH222" i="18" s="1"/>
  <c r="AC45" i="18"/>
  <c r="AG80" i="18"/>
  <c r="AF744" i="18"/>
  <c r="AC521" i="18"/>
  <c r="T604" i="18"/>
  <c r="T596" i="18" s="1"/>
  <c r="AG433" i="18"/>
  <c r="AG425" i="18"/>
  <c r="AF317" i="18"/>
  <c r="AH317" i="18" s="1"/>
  <c r="Y125" i="18"/>
  <c r="AH80" i="18"/>
  <c r="R917" i="18"/>
  <c r="W887" i="18"/>
  <c r="AC888" i="18"/>
  <c r="AF889" i="18"/>
  <c r="AF888" i="18" s="1"/>
  <c r="AG755" i="18"/>
  <c r="AH755" i="18" s="1"/>
  <c r="R887" i="18"/>
  <c r="U797" i="18"/>
  <c r="T217" i="18"/>
  <c r="S741" i="18"/>
  <c r="AG965" i="18"/>
  <c r="AE964" i="18"/>
  <c r="U643" i="18"/>
  <c r="U642" i="18" s="1"/>
  <c r="U286" i="18"/>
  <c r="U305" i="18"/>
  <c r="U290" i="18"/>
  <c r="AC699" i="18"/>
  <c r="AC698" i="18" s="1"/>
  <c r="AC697" i="18" s="1"/>
  <c r="AC218" i="18"/>
  <c r="AC204" i="18" s="1"/>
  <c r="P698" i="18"/>
  <c r="P697" i="18" s="1"/>
  <c r="W140" i="18"/>
  <c r="W137" i="18"/>
  <c r="S560" i="18"/>
  <c r="S552" i="18" s="1"/>
  <c r="S551" i="18" s="1"/>
  <c r="W797" i="18"/>
  <c r="X797" i="18"/>
  <c r="Z476" i="18"/>
  <c r="Z131" i="18"/>
  <c r="AE131" i="18" s="1"/>
  <c r="AG131" i="18" s="1"/>
  <c r="R476" i="18"/>
  <c r="R131" i="18"/>
  <c r="P472" i="18"/>
  <c r="P471" i="18" s="1"/>
  <c r="P144" i="18"/>
  <c r="AG452" i="18"/>
  <c r="AH452" i="18" s="1"/>
  <c r="P414" i="18"/>
  <c r="P389" i="18" s="1"/>
  <c r="AC397" i="18"/>
  <c r="AD380" i="18"/>
  <c r="AD379" i="18" s="1"/>
  <c r="AG339" i="18"/>
  <c r="AH339" i="18" s="1"/>
  <c r="AC318" i="18"/>
  <c r="AH275" i="18"/>
  <c r="P323" i="18"/>
  <c r="Z198" i="18"/>
  <c r="AB246" i="18"/>
  <c r="AB241" i="18" s="1"/>
  <c r="P241" i="18"/>
  <c r="P12" i="18" s="1"/>
  <c r="AB12" i="18" s="1"/>
  <c r="Y292" i="18"/>
  <c r="AG248" i="18"/>
  <c r="AH248" i="18" s="1"/>
  <c r="AG221" i="18"/>
  <c r="AH221" i="18" s="1"/>
  <c r="AG77" i="18"/>
  <c r="AH77" i="18" s="1"/>
  <c r="V797" i="18"/>
  <c r="AH718" i="18"/>
  <c r="AH706" i="18"/>
  <c r="AH667" i="18"/>
  <c r="AH638" i="18"/>
  <c r="AH610" i="18"/>
  <c r="AH627" i="18"/>
  <c r="AH595" i="18"/>
  <c r="AH583" i="18"/>
  <c r="AF743" i="18"/>
  <c r="AH576" i="18"/>
  <c r="P604" i="18"/>
  <c r="P596" i="18" s="1"/>
  <c r="AD420" i="18"/>
  <c r="AH110" i="18"/>
  <c r="AG12" i="18"/>
  <c r="AC910" i="18"/>
  <c r="AF911" i="18"/>
  <c r="AF910" i="18" s="1"/>
  <c r="S887" i="18"/>
  <c r="U827" i="18"/>
  <c r="AC746" i="18"/>
  <c r="AG708" i="18"/>
  <c r="AH708" i="18" s="1"/>
  <c r="AD773" i="18"/>
  <c r="AD772" i="18" s="1"/>
  <c r="X772" i="18"/>
  <c r="P217" i="18"/>
  <c r="AC779" i="18"/>
  <c r="U778" i="18"/>
  <c r="AD271" i="18"/>
  <c r="AG271" i="18" s="1"/>
  <c r="AH271" i="18" s="1"/>
  <c r="V266" i="18"/>
  <c r="Q643" i="18"/>
  <c r="Q642" i="18" s="1"/>
  <c r="Q286" i="18"/>
  <c r="AA671" i="18"/>
  <c r="AA670" i="18" s="1"/>
  <c r="Z305" i="18"/>
  <c r="Z290" i="18"/>
  <c r="AB591" i="18"/>
  <c r="AF591" i="18" s="1"/>
  <c r="AH591" i="18" s="1"/>
  <c r="P218" i="18"/>
  <c r="S698" i="18"/>
  <c r="S697" i="18" s="1"/>
  <c r="S329" i="18"/>
  <c r="S325" i="18" s="1"/>
  <c r="AC214" i="18"/>
  <c r="AF525" i="18"/>
  <c r="AH525" i="18" s="1"/>
  <c r="R729" i="18"/>
  <c r="AB729" i="18" s="1"/>
  <c r="AB131" i="18"/>
  <c r="AF131" i="18" s="1"/>
  <c r="AH131" i="18" s="1"/>
  <c r="P95" i="18"/>
  <c r="AG659" i="18"/>
  <c r="AH659" i="18" s="1"/>
  <c r="AC409" i="18"/>
  <c r="AE769" i="18"/>
  <c r="AA767" i="18"/>
  <c r="AA766" i="18" s="1"/>
  <c r="S767" i="18"/>
  <c r="S766" i="18" s="1"/>
  <c r="AD768" i="18"/>
  <c r="AD767" i="18" s="1"/>
  <c r="X767" i="18"/>
  <c r="P797" i="18"/>
  <c r="AC508" i="18"/>
  <c r="AC499" i="18" s="1"/>
  <c r="AC495" i="18" s="1"/>
  <c r="X441" i="18"/>
  <c r="X440" i="18" s="1"/>
  <c r="X117" i="18"/>
  <c r="V396" i="18"/>
  <c r="V91" i="18"/>
  <c r="AD91" i="18" s="1"/>
  <c r="AG91" i="18" s="1"/>
  <c r="AH91" i="18" s="1"/>
  <c r="W396" i="18"/>
  <c r="W90" i="18"/>
  <c r="AD90" i="18" s="1"/>
  <c r="AC380" i="18"/>
  <c r="AC379" i="18" s="1"/>
  <c r="AC373" i="18" s="1"/>
  <c r="AC357" i="18"/>
  <c r="AD401" i="18"/>
  <c r="AD365" i="18"/>
  <c r="AD364" i="18" s="1"/>
  <c r="AD363" i="18" s="1"/>
  <c r="AG349" i="18"/>
  <c r="AH349" i="18" s="1"/>
  <c r="AH274" i="18"/>
  <c r="S202" i="18"/>
  <c r="Z292" i="18"/>
  <c r="AD214" i="18"/>
  <c r="AD200" i="18" s="1"/>
  <c r="U292" i="18"/>
  <c r="AG226" i="18"/>
  <c r="AH226" i="18" s="1"/>
  <c r="AE214" i="18"/>
  <c r="W127" i="18"/>
  <c r="W134" i="18" s="1"/>
  <c r="AD78" i="18"/>
  <c r="AG84" i="18"/>
  <c r="AH84" i="18" s="1"/>
  <c r="AG81" i="18"/>
  <c r="AH81" i="18" s="1"/>
  <c r="AH744" i="18"/>
  <c r="AC347" i="18"/>
  <c r="AC328" i="18"/>
  <c r="X726" i="18"/>
  <c r="X1108" i="18" s="1"/>
  <c r="X1106" i="18" s="1"/>
  <c r="X55" i="18"/>
  <c r="X54" i="18" s="1"/>
  <c r="AB727" i="18"/>
  <c r="P55" i="18"/>
  <c r="AG489" i="18"/>
  <c r="T560" i="18"/>
  <c r="T552" i="18" s="1"/>
  <c r="T551" i="18" s="1"/>
  <c r="T213" i="18"/>
  <c r="AC345" i="18"/>
  <c r="T55" i="18"/>
  <c r="T54" i="18" s="1"/>
  <c r="AH949" i="18"/>
  <c r="AH948" i="18" s="1"/>
  <c r="AG948" i="18"/>
  <c r="AH990" i="18"/>
  <c r="AH1000" i="18"/>
  <c r="AH999" i="18" s="1"/>
  <c r="AG999" i="18"/>
  <c r="X887" i="18"/>
  <c r="AG997" i="18"/>
  <c r="AE996" i="18"/>
  <c r="AH985" i="18"/>
  <c r="AH982" i="18" s="1"/>
  <c r="AG982" i="18"/>
  <c r="AA887" i="18"/>
  <c r="AH851" i="18"/>
  <c r="AH850" i="18" s="1"/>
  <c r="AG850" i="18"/>
  <c r="AH848" i="18"/>
  <c r="AH844" i="18" s="1"/>
  <c r="AG844" i="18"/>
  <c r="AE917" i="18"/>
  <c r="AH859" i="18"/>
  <c r="AH858" i="18" s="1"/>
  <c r="AG858" i="18"/>
  <c r="AE797" i="18"/>
  <c r="P766" i="18"/>
  <c r="AH695" i="18"/>
  <c r="AH685" i="18"/>
  <c r="AF955" i="18"/>
  <c r="AF953" i="18" s="1"/>
  <c r="AC953" i="18"/>
  <c r="Z772" i="18"/>
  <c r="AB773" i="18"/>
  <c r="AB772" i="18" s="1"/>
  <c r="R772" i="18"/>
  <c r="AF940" i="18"/>
  <c r="AF714" i="18"/>
  <c r="AH715" i="18"/>
  <c r="S643" i="18"/>
  <c r="S642" i="18" s="1"/>
  <c r="S286" i="18"/>
  <c r="AD643" i="18"/>
  <c r="AD642" i="18" s="1"/>
  <c r="AE604" i="18"/>
  <c r="AD481" i="18"/>
  <c r="AD476" i="18" s="1"/>
  <c r="AD472" i="18" s="1"/>
  <c r="Y347" i="18"/>
  <c r="AE332" i="18"/>
  <c r="Y328" i="18"/>
  <c r="Y327" i="18"/>
  <c r="Y346" i="18"/>
  <c r="AE331" i="18"/>
  <c r="Y323" i="18"/>
  <c r="V345" i="18"/>
  <c r="AD330" i="18"/>
  <c r="AG330" i="18" s="1"/>
  <c r="V326" i="18"/>
  <c r="U698" i="18"/>
  <c r="V327" i="18"/>
  <c r="AD316" i="18"/>
  <c r="AD327" i="18" s="1"/>
  <c r="S326" i="18"/>
  <c r="AC315" i="18"/>
  <c r="AC326" i="18" s="1"/>
  <c r="S313" i="18"/>
  <c r="AH654" i="18"/>
  <c r="Z643" i="18"/>
  <c r="Z642" i="18" s="1"/>
  <c r="Z286" i="18"/>
  <c r="AD597" i="18"/>
  <c r="AF565" i="18"/>
  <c r="AH565" i="18" s="1"/>
  <c r="AG740" i="18"/>
  <c r="AH740" i="18" s="1"/>
  <c r="AE736" i="18"/>
  <c r="AG737" i="18"/>
  <c r="Z827" i="18"/>
  <c r="R827" i="18"/>
  <c r="AF687" i="18"/>
  <c r="AG660" i="18"/>
  <c r="AC656" i="18"/>
  <c r="AH488" i="18"/>
  <c r="AB736" i="18"/>
  <c r="AG645" i="18"/>
  <c r="AG644" i="18" s="1"/>
  <c r="AG625" i="18"/>
  <c r="AG623" i="18" s="1"/>
  <c r="AF554" i="18"/>
  <c r="AB553" i="18"/>
  <c r="AH523" i="18"/>
  <c r="AF522" i="18"/>
  <c r="AG652" i="18"/>
  <c r="R671" i="18"/>
  <c r="AF586" i="18"/>
  <c r="AB585" i="18"/>
  <c r="AB216" i="18"/>
  <c r="P202" i="18"/>
  <c r="R560" i="18"/>
  <c r="R552" i="18" s="1"/>
  <c r="R551" i="18" s="1"/>
  <c r="R213" i="18"/>
  <c r="AG543" i="18"/>
  <c r="AH543" i="18" s="1"/>
  <c r="AD529" i="18"/>
  <c r="AG512" i="18"/>
  <c r="V671" i="18"/>
  <c r="AB623" i="18"/>
  <c r="AH601" i="18"/>
  <c r="AB563" i="18"/>
  <c r="AF563" i="18" s="1"/>
  <c r="AH563" i="18" s="1"/>
  <c r="AD561" i="18"/>
  <c r="AG532" i="18"/>
  <c r="AF660" i="18"/>
  <c r="AH661" i="18"/>
  <c r="AF657" i="18"/>
  <c r="AH658" i="18"/>
  <c r="Z671" i="18"/>
  <c r="Z670" i="18" s="1"/>
  <c r="AG581" i="18"/>
  <c r="AF566" i="18"/>
  <c r="AH566" i="18" s="1"/>
  <c r="AH547" i="18"/>
  <c r="AE529" i="18"/>
  <c r="AD456" i="18"/>
  <c r="AH434" i="18"/>
  <c r="AF433" i="18"/>
  <c r="AB495" i="18"/>
  <c r="AH493" i="18"/>
  <c r="S729" i="18"/>
  <c r="AE405" i="18"/>
  <c r="AG406" i="18"/>
  <c r="AG405" i="18" s="1"/>
  <c r="AF546" i="18"/>
  <c r="AG485" i="18"/>
  <c r="AG477" i="18"/>
  <c r="AG465" i="18"/>
  <c r="AH458" i="18"/>
  <c r="AF457" i="18"/>
  <c r="AD499" i="18"/>
  <c r="AA736" i="18"/>
  <c r="AH479" i="18"/>
  <c r="S141" i="18"/>
  <c r="AC118" i="18"/>
  <c r="AC141" i="18" s="1"/>
  <c r="S135" i="18"/>
  <c r="AA127" i="18"/>
  <c r="AE117" i="18"/>
  <c r="AA441" i="18"/>
  <c r="AA440" i="18" s="1"/>
  <c r="AA116" i="18"/>
  <c r="AE728" i="18"/>
  <c r="Q726" i="18"/>
  <c r="Q1108" i="18" s="1"/>
  <c r="Q1106" i="18" s="1"/>
  <c r="Q55" i="18"/>
  <c r="Q54" i="18" s="1"/>
  <c r="AG447" i="18"/>
  <c r="AG446" i="18" s="1"/>
  <c r="AG445" i="18" s="1"/>
  <c r="AD347" i="18"/>
  <c r="AD328" i="18"/>
  <c r="AG416" i="18"/>
  <c r="AG415" i="18" s="1"/>
  <c r="AD729" i="18"/>
  <c r="T728" i="18"/>
  <c r="T726" i="18" s="1"/>
  <c r="T1108" i="18" s="1"/>
  <c r="T1106" i="18" s="1"/>
  <c r="R726" i="18"/>
  <c r="R1108" i="18" s="1"/>
  <c r="R1106" i="18" s="1"/>
  <c r="R55" i="18"/>
  <c r="R54" i="18" s="1"/>
  <c r="AG314" i="18"/>
  <c r="W471" i="18"/>
  <c r="T350" i="18"/>
  <c r="T351" i="18" s="1"/>
  <c r="T343" i="18"/>
  <c r="AB326" i="18"/>
  <c r="AB345" i="18"/>
  <c r="AF330" i="18"/>
  <c r="W440" i="18"/>
  <c r="AE421" i="18"/>
  <c r="AE420" i="18" s="1"/>
  <c r="AB735" i="18"/>
  <c r="AF735" i="18" s="1"/>
  <c r="P730" i="18"/>
  <c r="AE345" i="18"/>
  <c r="AF314" i="18"/>
  <c r="AC256" i="18"/>
  <c r="AF235" i="18"/>
  <c r="AG168" i="18"/>
  <c r="AE199" i="18"/>
  <c r="AE159" i="18"/>
  <c r="AG160" i="18"/>
  <c r="AG191" i="18" s="1"/>
  <c r="AE191" i="18"/>
  <c r="Z313" i="18"/>
  <c r="AG240" i="18"/>
  <c r="AD261" i="18"/>
  <c r="AF234" i="18"/>
  <c r="AB255" i="18"/>
  <c r="AG167" i="18"/>
  <c r="AD159" i="18"/>
  <c r="AF154" i="18"/>
  <c r="AH154" i="18" s="1"/>
  <c r="AD147" i="18"/>
  <c r="AG397" i="18"/>
  <c r="AG373" i="18"/>
  <c r="AG364" i="18"/>
  <c r="AG363" i="18" s="1"/>
  <c r="AG357" i="18" s="1"/>
  <c r="AE315" i="18"/>
  <c r="AG315" i="18" s="1"/>
  <c r="AC305" i="18"/>
  <c r="AC292" i="18"/>
  <c r="AG285" i="18"/>
  <c r="AH285" i="18" s="1"/>
  <c r="AG234" i="18"/>
  <c r="AE255" i="18"/>
  <c r="AF169" i="18"/>
  <c r="AC200" i="18"/>
  <c r="AB373" i="18"/>
  <c r="AB357" i="18"/>
  <c r="AG317" i="18"/>
  <c r="T11" i="18"/>
  <c r="T17" i="18" s="1"/>
  <c r="T1065" i="18"/>
  <c r="T1070" i="18" s="1"/>
  <c r="R280" i="18"/>
  <c r="R257" i="18"/>
  <c r="R231" i="18"/>
  <c r="R252" i="18" s="1"/>
  <c r="AF173" i="18"/>
  <c r="AF164" i="18"/>
  <c r="AB195" i="18"/>
  <c r="AF160" i="18"/>
  <c r="AB159" i="18"/>
  <c r="AB191" i="18"/>
  <c r="AF1088" i="18"/>
  <c r="AH1088" i="18" s="1"/>
  <c r="AB1085" i="18"/>
  <c r="AF269" i="18"/>
  <c r="AD74" i="18"/>
  <c r="AD1109" i="18"/>
  <c r="AD41" i="18"/>
  <c r="AB1102" i="18"/>
  <c r="AF19" i="18"/>
  <c r="AF1018" i="18"/>
  <c r="AH1017" i="18"/>
  <c r="AF983" i="18"/>
  <c r="AF980" i="18"/>
  <c r="AF979" i="18" s="1"/>
  <c r="AH930" i="18"/>
  <c r="AH929" i="18" s="1"/>
  <c r="AG929" i="18"/>
  <c r="AC929" i="18"/>
  <c r="AF930" i="18"/>
  <c r="AF929" i="18" s="1"/>
  <c r="AC948" i="18"/>
  <c r="AF949" i="18"/>
  <c r="AF948" i="18" s="1"/>
  <c r="X917" i="18"/>
  <c r="X783" i="18"/>
  <c r="AD787" i="18"/>
  <c r="AD783" i="18" s="1"/>
  <c r="AH919" i="18"/>
  <c r="AH918" i="18" s="1"/>
  <c r="AG918" i="18"/>
  <c r="AH875" i="18"/>
  <c r="AH874" i="18" s="1"/>
  <c r="AG874" i="18"/>
  <c r="AF857" i="18"/>
  <c r="AG789" i="18"/>
  <c r="AH790" i="18"/>
  <c r="AH789" i="18" s="1"/>
  <c r="AG798" i="18"/>
  <c r="AH799" i="18"/>
  <c r="AH798" i="18" s="1"/>
  <c r="AF747" i="18"/>
  <c r="AB746" i="18"/>
  <c r="AF705" i="18"/>
  <c r="AB704" i="18"/>
  <c r="AF693" i="18"/>
  <c r="AB692" i="18"/>
  <c r="AF683" i="18"/>
  <c r="AB682" i="18"/>
  <c r="Z797" i="18"/>
  <c r="R797" i="18"/>
  <c r="AF710" i="18"/>
  <c r="AB709" i="18"/>
  <c r="AE699" i="18"/>
  <c r="AG700" i="18"/>
  <c r="AG699" i="18" s="1"/>
  <c r="AB756" i="18"/>
  <c r="V698" i="18"/>
  <c r="V329" i="18"/>
  <c r="Y656" i="18"/>
  <c r="Y295" i="18"/>
  <c r="AF653" i="18"/>
  <c r="AB652" i="18"/>
  <c r="AC604" i="18"/>
  <c r="AG597" i="18"/>
  <c r="AE719" i="18"/>
  <c r="AG720" i="18"/>
  <c r="AG719" i="18" s="1"/>
  <c r="X656" i="18"/>
  <c r="X655" i="18" s="1"/>
  <c r="X295" i="18"/>
  <c r="AG561" i="18"/>
  <c r="AG739" i="18"/>
  <c r="AH739" i="18" s="1"/>
  <c r="V766" i="18"/>
  <c r="AB827" i="18"/>
  <c r="AE677" i="18"/>
  <c r="AC672" i="18"/>
  <c r="AC671" i="18" s="1"/>
  <c r="AC670" i="18" s="1"/>
  <c r="AF648" i="18"/>
  <c r="AB647" i="18"/>
  <c r="AH577" i="18"/>
  <c r="AE742" i="18"/>
  <c r="AD781" i="18"/>
  <c r="AD778" i="18" s="1"/>
  <c r="AD766" i="18" s="1"/>
  <c r="X778" i="18"/>
  <c r="AB699" i="18"/>
  <c r="AG674" i="18"/>
  <c r="AC665" i="18"/>
  <c r="AD567" i="18"/>
  <c r="AD743" i="18"/>
  <c r="AD741" i="18" s="1"/>
  <c r="AE544" i="18"/>
  <c r="AE536" i="18" s="1"/>
  <c r="AG545" i="18"/>
  <c r="AH516" i="18"/>
  <c r="AG648" i="18"/>
  <c r="AG647" i="18" s="1"/>
  <c r="AG613" i="18"/>
  <c r="AH613" i="18" s="1"/>
  <c r="AF607" i="18"/>
  <c r="AH607" i="18" s="1"/>
  <c r="AF626" i="18"/>
  <c r="AH626" i="18" s="1"/>
  <c r="AH624" i="18"/>
  <c r="AF623" i="18"/>
  <c r="AF574" i="18"/>
  <c r="AB573" i="18"/>
  <c r="AF570" i="18"/>
  <c r="AH570" i="18" s="1"/>
  <c r="AH568" i="18"/>
  <c r="AF567" i="18"/>
  <c r="X741" i="18"/>
  <c r="AB742" i="18"/>
  <c r="P741" i="18"/>
  <c r="X561" i="18"/>
  <c r="AF538" i="18"/>
  <c r="AB537" i="18"/>
  <c r="AH532" i="18"/>
  <c r="AG528" i="18"/>
  <c r="AH528" i="18" s="1"/>
  <c r="AB215" i="18"/>
  <c r="P201" i="18"/>
  <c r="AG530" i="18"/>
  <c r="AG529" i="18" s="1"/>
  <c r="AG509" i="18"/>
  <c r="AG508" i="18" s="1"/>
  <c r="AF500" i="18"/>
  <c r="AF496" i="18"/>
  <c r="AH469" i="18"/>
  <c r="AH453" i="18"/>
  <c r="AH431" i="18"/>
  <c r="AA726" i="18"/>
  <c r="AA1108" i="18" s="1"/>
  <c r="AA1106" i="18" s="1"/>
  <c r="AC731" i="18"/>
  <c r="AF646" i="18"/>
  <c r="AH646" i="18" s="1"/>
  <c r="AH474" i="18"/>
  <c r="AF473" i="18"/>
  <c r="AH462" i="18"/>
  <c r="AF461" i="18"/>
  <c r="AF460" i="18" s="1"/>
  <c r="AE522" i="18"/>
  <c r="AE521" i="18" s="1"/>
  <c r="AH487" i="18"/>
  <c r="W736" i="18"/>
  <c r="AH467" i="18"/>
  <c r="AH459" i="18"/>
  <c r="AC117" i="18"/>
  <c r="AF117" i="18" s="1"/>
  <c r="S127" i="18"/>
  <c r="S441" i="18"/>
  <c r="S116" i="18"/>
  <c r="AE729" i="18"/>
  <c r="AG729" i="18" s="1"/>
  <c r="AE731" i="18"/>
  <c r="AG732" i="18"/>
  <c r="AB421" i="18"/>
  <c r="AB420" i="18" s="1"/>
  <c r="AE414" i="18"/>
  <c r="P728" i="18"/>
  <c r="P726" i="18" s="1"/>
  <c r="V55" i="18"/>
  <c r="AE499" i="18"/>
  <c r="AE495" i="18" s="1"/>
  <c r="AG451" i="18"/>
  <c r="AG450" i="18" s="1"/>
  <c r="AC414" i="18"/>
  <c r="AF408" i="18"/>
  <c r="AH408" i="18" s="1"/>
  <c r="V728" i="18"/>
  <c r="P731" i="18"/>
  <c r="AA350" i="18"/>
  <c r="AA343" i="18"/>
  <c r="AC316" i="18"/>
  <c r="AE292" i="18"/>
  <c r="AE305" i="18"/>
  <c r="AF233" i="18"/>
  <c r="AH233" i="18" s="1"/>
  <c r="AC254" i="18"/>
  <c r="AG166" i="18"/>
  <c r="AG197" i="18" s="1"/>
  <c r="AE197" i="18"/>
  <c r="AG239" i="18"/>
  <c r="AH239" i="18" s="1"/>
  <c r="AE260" i="18"/>
  <c r="AG173" i="18"/>
  <c r="AD204" i="18"/>
  <c r="AD196" i="18"/>
  <c r="AG165" i="18"/>
  <c r="AH1093" i="18"/>
  <c r="AE380" i="18"/>
  <c r="AE379" i="18" s="1"/>
  <c r="AE357" i="18"/>
  <c r="AG238" i="18"/>
  <c r="AE259" i="18"/>
  <c r="AG233" i="18"/>
  <c r="AE254" i="18"/>
  <c r="AH168" i="18"/>
  <c r="AC159" i="18"/>
  <c r="AH399" i="18"/>
  <c r="AH398" i="18" s="1"/>
  <c r="AF398" i="18"/>
  <c r="AH393" i="18"/>
  <c r="AH392" i="18" s="1"/>
  <c r="AH391" i="18" s="1"/>
  <c r="AF392" i="18"/>
  <c r="AF391" i="18" s="1"/>
  <c r="AH382" i="18"/>
  <c r="AH381" i="18" s="1"/>
  <c r="AF381" i="18"/>
  <c r="AH376" i="18"/>
  <c r="AH375" i="18" s="1"/>
  <c r="AH374" i="18" s="1"/>
  <c r="AF375" i="18"/>
  <c r="AF374" i="18" s="1"/>
  <c r="AH366" i="18"/>
  <c r="AF365" i="18"/>
  <c r="AH360" i="18"/>
  <c r="AH359" i="18" s="1"/>
  <c r="AH358" i="18" s="1"/>
  <c r="AF359" i="18"/>
  <c r="AF358" i="18" s="1"/>
  <c r="AF341" i="18"/>
  <c r="P1065" i="18"/>
  <c r="P1070" i="18" s="1"/>
  <c r="Y257" i="18"/>
  <c r="AE266" i="18"/>
  <c r="Y251" i="18"/>
  <c r="AC246" i="18"/>
  <c r="S241" i="18"/>
  <c r="AF172" i="18"/>
  <c r="AH172" i="18" s="1"/>
  <c r="AF163" i="18"/>
  <c r="AF194" i="18" s="1"/>
  <c r="AB194" i="18"/>
  <c r="AF150" i="18"/>
  <c r="AH150" i="18" s="1"/>
  <c r="AF148" i="18"/>
  <c r="AB147" i="18"/>
  <c r="AF272" i="18"/>
  <c r="AH273" i="18"/>
  <c r="AH272" i="18" s="1"/>
  <c r="AH267" i="18"/>
  <c r="AC191" i="18"/>
  <c r="AH145" i="18"/>
  <c r="AD126" i="18"/>
  <c r="AD1069" i="18"/>
  <c r="AC979" i="18"/>
  <c r="AH994" i="18"/>
  <c r="AH993" i="18" s="1"/>
  <c r="AG993" i="18"/>
  <c r="AG984" i="18"/>
  <c r="AE980" i="18"/>
  <c r="AE983" i="18"/>
  <c r="AE959" i="18"/>
  <c r="AE947" i="18" s="1"/>
  <c r="AH954" i="18"/>
  <c r="AH953" i="18" s="1"/>
  <c r="AG953" i="18"/>
  <c r="AH924" i="18"/>
  <c r="AH923" i="18" s="1"/>
  <c r="AG923" i="18"/>
  <c r="AD917" i="18"/>
  <c r="AH911" i="18"/>
  <c r="AH910" i="18" s="1"/>
  <c r="AG910" i="18"/>
  <c r="AG900" i="18"/>
  <c r="AE899" i="18"/>
  <c r="AH889" i="18"/>
  <c r="AH888" i="18" s="1"/>
  <c r="AG888" i="18"/>
  <c r="AH881" i="18"/>
  <c r="AH880" i="18" s="1"/>
  <c r="AG880" i="18"/>
  <c r="AG870" i="18"/>
  <c r="AE869" i="18"/>
  <c r="AG987" i="18"/>
  <c r="AE986" i="18"/>
  <c r="AF827" i="18"/>
  <c r="AG864" i="18"/>
  <c r="AE863" i="18"/>
  <c r="AG959" i="18"/>
  <c r="AF917" i="18"/>
  <c r="AG991" i="18"/>
  <c r="AG989" i="18" s="1"/>
  <c r="AE981" i="18"/>
  <c r="AH905" i="18"/>
  <c r="AH904" i="18" s="1"/>
  <c r="AG904" i="18"/>
  <c r="AF797" i="18"/>
  <c r="AC857" i="18"/>
  <c r="AC827" i="18"/>
  <c r="AF720" i="18"/>
  <c r="AB719" i="18"/>
  <c r="AB780" i="18"/>
  <c r="AB778" i="18" s="1"/>
  <c r="R778" i="18"/>
  <c r="AH703" i="18"/>
  <c r="AH691" i="18"/>
  <c r="AH681" i="18"/>
  <c r="P656" i="18"/>
  <c r="P295" i="18"/>
  <c r="AF752" i="18"/>
  <c r="AB751" i="18"/>
  <c r="AE687" i="18"/>
  <c r="AG688" i="18"/>
  <c r="AG687" i="18" s="1"/>
  <c r="AF756" i="18"/>
  <c r="AH757" i="18"/>
  <c r="AH756" i="18" s="1"/>
  <c r="U671" i="18"/>
  <c r="U670" i="18" s="1"/>
  <c r="AE596" i="18"/>
  <c r="AC553" i="18"/>
  <c r="AD736" i="18"/>
  <c r="U347" i="18"/>
  <c r="U328" i="18"/>
  <c r="U327" i="18"/>
  <c r="U346" i="18"/>
  <c r="AD698" i="18"/>
  <c r="AD697" i="18" s="1"/>
  <c r="R327" i="18"/>
  <c r="AB316" i="18"/>
  <c r="AF316" i="18" s="1"/>
  <c r="T656" i="18"/>
  <c r="T655" i="18" s="1"/>
  <c r="T295" i="18"/>
  <c r="R643" i="18"/>
  <c r="R286" i="18"/>
  <c r="AH619" i="18"/>
  <c r="AD604" i="18"/>
  <c r="AG573" i="18"/>
  <c r="AE560" i="18"/>
  <c r="AE552" i="18" s="1"/>
  <c r="AG738" i="18"/>
  <c r="AH738" i="18" s="1"/>
  <c r="AG827" i="18"/>
  <c r="V827" i="18"/>
  <c r="AH674" i="18"/>
  <c r="AF666" i="18"/>
  <c r="AB665" i="18"/>
  <c r="AF645" i="18"/>
  <c r="AB644" i="18"/>
  <c r="AH609" i="18"/>
  <c r="AH589" i="18"/>
  <c r="AG579" i="18"/>
  <c r="AH484" i="18"/>
  <c r="AF482" i="18"/>
  <c r="AB481" i="18"/>
  <c r="AB476" i="18" s="1"/>
  <c r="AB472" i="18" s="1"/>
  <c r="AF699" i="18"/>
  <c r="AH700" i="18"/>
  <c r="AB672" i="18"/>
  <c r="AF606" i="18"/>
  <c r="AB605" i="18"/>
  <c r="AE647" i="18"/>
  <c r="AE643" i="18" s="1"/>
  <c r="AF594" i="18"/>
  <c r="AH594" i="18" s="1"/>
  <c r="AF582" i="18"/>
  <c r="AH582" i="18" s="1"/>
  <c r="AH580" i="18"/>
  <c r="AF579" i="18"/>
  <c r="V536" i="18"/>
  <c r="AH513" i="18"/>
  <c r="AH512" i="18" s="1"/>
  <c r="AF512" i="18"/>
  <c r="AF634" i="18"/>
  <c r="AH634" i="18" s="1"/>
  <c r="AH625" i="18"/>
  <c r="AH569" i="18"/>
  <c r="AF564" i="18"/>
  <c r="AH564" i="18" s="1"/>
  <c r="AD537" i="18"/>
  <c r="AD536" i="18" s="1"/>
  <c r="AD522" i="18"/>
  <c r="AD521" i="18" s="1"/>
  <c r="AF618" i="18"/>
  <c r="AB617" i="18"/>
  <c r="AB611" i="18"/>
  <c r="AG540" i="18"/>
  <c r="AH526" i="18"/>
  <c r="AD512" i="18"/>
  <c r="AD495" i="18" s="1"/>
  <c r="AH426" i="18"/>
  <c r="AF425" i="18"/>
  <c r="AF504" i="18"/>
  <c r="AA140" i="18"/>
  <c r="AA495" i="18"/>
  <c r="AA471" i="18" s="1"/>
  <c r="AA143" i="18"/>
  <c r="AE476" i="18"/>
  <c r="AE472" i="18" s="1"/>
  <c r="AE471" i="18" s="1"/>
  <c r="AC727" i="18"/>
  <c r="S55" i="18"/>
  <c r="AH486" i="18"/>
  <c r="AH485" i="18" s="1"/>
  <c r="AF485" i="18"/>
  <c r="AH478" i="18"/>
  <c r="AH477" i="18" s="1"/>
  <c r="AF477" i="18"/>
  <c r="AH466" i="18"/>
  <c r="AF465" i="18"/>
  <c r="AG457" i="18"/>
  <c r="AC481" i="18"/>
  <c r="AC476" i="18" s="1"/>
  <c r="AC472" i="18" s="1"/>
  <c r="AH475" i="18"/>
  <c r="AC456" i="18"/>
  <c r="AH451" i="18"/>
  <c r="AF450" i="18"/>
  <c r="AB441" i="18"/>
  <c r="AH437" i="18"/>
  <c r="Y1024" i="18"/>
  <c r="AE730" i="18"/>
  <c r="AC405" i="18"/>
  <c r="AC396" i="18" s="1"/>
  <c r="AC390" i="18" s="1"/>
  <c r="AC389" i="18" s="1"/>
  <c r="U726" i="18"/>
  <c r="U1108" i="18" s="1"/>
  <c r="U1106" i="18" s="1"/>
  <c r="U55" i="18"/>
  <c r="U54" i="18" s="1"/>
  <c r="AF422" i="18"/>
  <c r="AF421" i="18" s="1"/>
  <c r="AH423" i="18"/>
  <c r="AH422" i="18" s="1"/>
  <c r="AG497" i="18"/>
  <c r="AG496" i="18" s="1"/>
  <c r="AF407" i="18"/>
  <c r="AH407" i="18" s="1"/>
  <c r="AF733" i="18"/>
  <c r="AH733" i="18" s="1"/>
  <c r="AC331" i="18"/>
  <c r="AG501" i="18"/>
  <c r="AG500" i="18" s="1"/>
  <c r="AB414" i="18"/>
  <c r="AB328" i="18"/>
  <c r="AB347" i="18"/>
  <c r="AF332" i="18"/>
  <c r="AE441" i="18"/>
  <c r="AF732" i="18"/>
  <c r="AB731" i="18"/>
  <c r="W350" i="18"/>
  <c r="W351" i="18" s="1"/>
  <c r="W343" i="18"/>
  <c r="AG171" i="18"/>
  <c r="AE202" i="18"/>
  <c r="AG164" i="18"/>
  <c r="AE195" i="18"/>
  <c r="AF318" i="18"/>
  <c r="AH319" i="18"/>
  <c r="AH318" i="18" s="1"/>
  <c r="AH238" i="18"/>
  <c r="AG163" i="18"/>
  <c r="AD194" i="18"/>
  <c r="AF153" i="18"/>
  <c r="AH153" i="18" s="1"/>
  <c r="Q309" i="18"/>
  <c r="AD254" i="18"/>
  <c r="AG263" i="18"/>
  <c r="AG237" i="18"/>
  <c r="AE258" i="18"/>
  <c r="AG232" i="18"/>
  <c r="AE253" i="18"/>
  <c r="AF171" i="18"/>
  <c r="AC202" i="18"/>
  <c r="AH167" i="18"/>
  <c r="AH402" i="18"/>
  <c r="AH401" i="18" s="1"/>
  <c r="AF401" i="18"/>
  <c r="AH385" i="18"/>
  <c r="AH384" i="18" s="1"/>
  <c r="AF384" i="18"/>
  <c r="AH369" i="18"/>
  <c r="AH368" i="18" s="1"/>
  <c r="AF368" i="18"/>
  <c r="AD313" i="18"/>
  <c r="Z280" i="18"/>
  <c r="AF240" i="18"/>
  <c r="AH240" i="18" s="1"/>
  <c r="Z257" i="18"/>
  <c r="Z231" i="18"/>
  <c r="Z252" i="18" s="1"/>
  <c r="AE236" i="18"/>
  <c r="AF166" i="18"/>
  <c r="AH166" i="18" s="1"/>
  <c r="AB197" i="18"/>
  <c r="AF162" i="18"/>
  <c r="AB193" i="18"/>
  <c r="AF1089" i="18"/>
  <c r="AH1089" i="18" s="1"/>
  <c r="AB142" i="18"/>
  <c r="AF146" i="18"/>
  <c r="AF287" i="18"/>
  <c r="AH288" i="18"/>
  <c r="AH287" i="18" s="1"/>
  <c r="AB261" i="18"/>
  <c r="AB259" i="18"/>
  <c r="AF219" i="18"/>
  <c r="AH220" i="18"/>
  <c r="AB1110" i="18"/>
  <c r="AF20" i="18"/>
  <c r="AH1015" i="18"/>
  <c r="AF961" i="18"/>
  <c r="AF959" i="18" s="1"/>
  <c r="AC959" i="18"/>
  <c r="AH941" i="18"/>
  <c r="AH940" i="18" s="1"/>
  <c r="AG940" i="18"/>
  <c r="AC923" i="18"/>
  <c r="AC790" i="18"/>
  <c r="U789" i="18"/>
  <c r="U766" i="18" s="1"/>
  <c r="AG894" i="18"/>
  <c r="AE893" i="18"/>
  <c r="AE887" i="18" s="1"/>
  <c r="AD979" i="18"/>
  <c r="AH959" i="18"/>
  <c r="AB797" i="18"/>
  <c r="AE857" i="18"/>
  <c r="AB787" i="18"/>
  <c r="AB783" i="18" s="1"/>
  <c r="R783" i="18"/>
  <c r="AG783" i="18"/>
  <c r="AH784" i="18"/>
  <c r="AH783" i="18" s="1"/>
  <c r="AE704" i="18"/>
  <c r="AG705" i="18"/>
  <c r="AG704" i="18" s="1"/>
  <c r="AE692" i="18"/>
  <c r="AG693" i="18"/>
  <c r="AG692" i="18" s="1"/>
  <c r="AE682" i="18"/>
  <c r="AG683" i="18"/>
  <c r="AG682" i="18" s="1"/>
  <c r="AH701" i="18"/>
  <c r="AH689" i="18"/>
  <c r="AH679" i="18"/>
  <c r="V643" i="18"/>
  <c r="V286" i="18"/>
  <c r="T766" i="18"/>
  <c r="U345" i="18"/>
  <c r="U326" i="18"/>
  <c r="U323" i="18"/>
  <c r="AF678" i="18"/>
  <c r="AB677" i="18"/>
  <c r="AB714" i="18"/>
  <c r="AG677" i="18"/>
  <c r="V656" i="18"/>
  <c r="V294" i="18"/>
  <c r="AC597" i="18"/>
  <c r="AC596" i="18" s="1"/>
  <c r="AC537" i="18"/>
  <c r="AC536" i="18" s="1"/>
  <c r="AC940" i="18"/>
  <c r="Y698" i="18"/>
  <c r="AH662" i="18"/>
  <c r="AH650" i="18"/>
  <c r="Z766" i="18"/>
  <c r="AB768" i="18"/>
  <c r="AB767" i="18" s="1"/>
  <c r="R767" i="18"/>
  <c r="AB687" i="18"/>
  <c r="AG672" i="18"/>
  <c r="AE660" i="18"/>
  <c r="AE656" i="18" s="1"/>
  <c r="AE655" i="18" s="1"/>
  <c r="S671" i="18"/>
  <c r="S670" i="18" s="1"/>
  <c r="AH621" i="18"/>
  <c r="AG611" i="18"/>
  <c r="AH593" i="18"/>
  <c r="AG666" i="18"/>
  <c r="AG665" i="18" s="1"/>
  <c r="AH673" i="18"/>
  <c r="AH672" i="18" s="1"/>
  <c r="AF672" i="18"/>
  <c r="AF598" i="18"/>
  <c r="AB597" i="18"/>
  <c r="AG567" i="18"/>
  <c r="AE652" i="18"/>
  <c r="AC647" i="18"/>
  <c r="AC643" i="18" s="1"/>
  <c r="AC642" i="18" s="1"/>
  <c r="AH581" i="18"/>
  <c r="AF530" i="18"/>
  <c r="AB529" i="18"/>
  <c r="AB521" i="18" s="1"/>
  <c r="AF630" i="18"/>
  <c r="AB629" i="18"/>
  <c r="AC215" i="18"/>
  <c r="AC201" i="18" s="1"/>
  <c r="P200" i="18"/>
  <c r="T741" i="18"/>
  <c r="AF562" i="18"/>
  <c r="AB561" i="18"/>
  <c r="AB560" i="18" s="1"/>
  <c r="P561" i="18"/>
  <c r="AG539" i="18"/>
  <c r="AH539" i="18" s="1"/>
  <c r="S521" i="18"/>
  <c r="AB660" i="18"/>
  <c r="AB657" i="18"/>
  <c r="AF614" i="18"/>
  <c r="AH614" i="18" s="1"/>
  <c r="AH612" i="18"/>
  <c r="AF611" i="18"/>
  <c r="AH540" i="18"/>
  <c r="AH503" i="18"/>
  <c r="AH430" i="18"/>
  <c r="AH429" i="18" s="1"/>
  <c r="AF429" i="18"/>
  <c r="AH509" i="18"/>
  <c r="AH508" i="18" s="1"/>
  <c r="AF508" i="18"/>
  <c r="AC144" i="18"/>
  <c r="S140" i="18"/>
  <c r="S495" i="18"/>
  <c r="S143" i="18"/>
  <c r="AE456" i="18"/>
  <c r="AH449" i="18"/>
  <c r="AH435" i="18"/>
  <c r="AH427" i="18"/>
  <c r="S730" i="18"/>
  <c r="S728" i="18"/>
  <c r="AC728" i="18" s="1"/>
  <c r="W726" i="18"/>
  <c r="W1108" i="18" s="1"/>
  <c r="W1106" i="18" s="1"/>
  <c r="W55" i="18"/>
  <c r="W54" i="18" s="1"/>
  <c r="AB544" i="18"/>
  <c r="AH490" i="18"/>
  <c r="AF489" i="18"/>
  <c r="AG482" i="18"/>
  <c r="AG473" i="18"/>
  <c r="AG461" i="18"/>
  <c r="AG460" i="18" s="1"/>
  <c r="AB456" i="18"/>
  <c r="AH491" i="18"/>
  <c r="AG483" i="18"/>
  <c r="AH483" i="18" s="1"/>
  <c r="S736" i="18"/>
  <c r="AC737" i="18"/>
  <c r="AC736" i="18" s="1"/>
  <c r="AH463" i="18"/>
  <c r="AH455" i="18"/>
  <c r="AA135" i="18"/>
  <c r="AE118" i="18"/>
  <c r="AA141" i="18"/>
  <c r="AF446" i="18"/>
  <c r="AF445" i="18" s="1"/>
  <c r="AF442" i="18"/>
  <c r="Y726" i="18"/>
  <c r="Y55" i="18"/>
  <c r="AG505" i="18"/>
  <c r="AG504" i="18" s="1"/>
  <c r="AD735" i="18"/>
  <c r="AG735" i="18" s="1"/>
  <c r="V730" i="18"/>
  <c r="Z727" i="18"/>
  <c r="AE727" i="18" s="1"/>
  <c r="AF416" i="18"/>
  <c r="AF415" i="18" s="1"/>
  <c r="AH417" i="18"/>
  <c r="AH416" i="18" s="1"/>
  <c r="AH415" i="18" s="1"/>
  <c r="X350" i="18"/>
  <c r="X351" i="18" s="1"/>
  <c r="X343" i="18"/>
  <c r="AB346" i="18"/>
  <c r="AF331" i="18"/>
  <c r="AG443" i="18"/>
  <c r="AG442" i="18" s="1"/>
  <c r="AG441" i="18" s="1"/>
  <c r="AG422" i="18"/>
  <c r="AG421" i="18" s="1"/>
  <c r="AG420" i="18" s="1"/>
  <c r="AF412" i="18"/>
  <c r="AH412" i="18" s="1"/>
  <c r="AF734" i="18"/>
  <c r="AF406" i="18"/>
  <c r="AB405" i="18"/>
  <c r="AB396" i="18" s="1"/>
  <c r="AB390" i="18" s="1"/>
  <c r="AG169" i="18"/>
  <c r="AE200" i="18"/>
  <c r="AG162" i="18"/>
  <c r="AG193" i="18" s="1"/>
  <c r="AE193" i="18"/>
  <c r="AH410" i="18"/>
  <c r="AH409" i="18" s="1"/>
  <c r="AF409" i="18"/>
  <c r="AE316" i="18"/>
  <c r="AG316" i="18" s="1"/>
  <c r="P257" i="18"/>
  <c r="AB236" i="18"/>
  <c r="P231" i="18"/>
  <c r="P281" i="18" s="1"/>
  <c r="AD192" i="18"/>
  <c r="AG161" i="18"/>
  <c r="AG192" i="18" s="1"/>
  <c r="AH1092" i="18"/>
  <c r="AD1085" i="18"/>
  <c r="AE396" i="18"/>
  <c r="AE390" i="18" s="1"/>
  <c r="AE373" i="18"/>
  <c r="AG341" i="18"/>
  <c r="AG337" i="18" s="1"/>
  <c r="AG235" i="18"/>
  <c r="AE256" i="18"/>
  <c r="AA227" i="18"/>
  <c r="AA228" i="18" s="1"/>
  <c r="AA224" i="18"/>
  <c r="AH338" i="18"/>
  <c r="AF337" i="18"/>
  <c r="AH334" i="18"/>
  <c r="AF333" i="18"/>
  <c r="X1065" i="18"/>
  <c r="X1070" i="18" s="1"/>
  <c r="V257" i="18"/>
  <c r="AD236" i="18"/>
  <c r="AD231" i="18" s="1"/>
  <c r="V231" i="18"/>
  <c r="Z227" i="18"/>
  <c r="Z228" i="18" s="1"/>
  <c r="Z224" i="18"/>
  <c r="AF165" i="18"/>
  <c r="AH165" i="18" s="1"/>
  <c r="AB196" i="18"/>
  <c r="AF161" i="18"/>
  <c r="AB192" i="18"/>
  <c r="AF149" i="18"/>
  <c r="AH149" i="18" s="1"/>
  <c r="V313" i="18"/>
  <c r="AH270" i="18"/>
  <c r="AH261" i="18" s="1"/>
  <c r="AF259" i="18"/>
  <c r="AH268" i="18"/>
  <c r="AH259" i="18" s="1"/>
  <c r="AF237" i="18"/>
  <c r="AH237" i="18" s="1"/>
  <c r="AD215" i="18"/>
  <c r="AD103" i="18"/>
  <c r="Z93" i="18"/>
  <c r="Z82" i="18"/>
  <c r="AE300" i="18"/>
  <c r="AG301" i="18"/>
  <c r="AG300" i="18" s="1"/>
  <c r="S252" i="18"/>
  <c r="S276" i="18"/>
  <c r="AG1071" i="18"/>
  <c r="AH1071" i="18" s="1"/>
  <c r="AB276" i="18"/>
  <c r="AH244" i="18"/>
  <c r="AH232" i="18"/>
  <c r="AD139" i="18"/>
  <c r="X111" i="18"/>
  <c r="X112" i="18" s="1"/>
  <c r="X108" i="18"/>
  <c r="AF106" i="18"/>
  <c r="AH1072" i="18"/>
  <c r="AB89" i="18"/>
  <c r="AF87" i="18"/>
  <c r="Q276" i="18"/>
  <c r="Q252" i="18"/>
  <c r="AG258" i="18"/>
  <c r="AG204" i="18"/>
  <c r="AG202" i="18"/>
  <c r="AF197" i="18"/>
  <c r="AH211" i="18"/>
  <c r="AF195" i="18"/>
  <c r="AH209" i="18"/>
  <c r="AF193" i="18"/>
  <c r="AH207" i="18"/>
  <c r="AH188" i="18"/>
  <c r="AH184" i="18"/>
  <c r="AH180" i="18"/>
  <c r="AG128" i="18"/>
  <c r="AG130" i="18" s="1"/>
  <c r="AE130" i="18"/>
  <c r="AC16" i="18"/>
  <c r="AC74" i="18"/>
  <c r="W252" i="18"/>
  <c r="W276" i="18"/>
  <c r="AG255" i="18"/>
  <c r="AG253" i="18"/>
  <c r="AG148" i="18"/>
  <c r="AG147" i="18" s="1"/>
  <c r="AE147" i="18"/>
  <c r="AF301" i="18"/>
  <c r="AB300" i="18"/>
  <c r="AF266" i="18"/>
  <c r="AF251" i="18" s="1"/>
  <c r="AF255" i="18"/>
  <c r="AH264" i="18"/>
  <c r="AH243" i="18"/>
  <c r="AG196" i="18"/>
  <c r="AG194" i="18"/>
  <c r="AD141" i="18"/>
  <c r="T111" i="18"/>
  <c r="T112" i="18" s="1"/>
  <c r="T108" i="18"/>
  <c r="AH1073" i="18"/>
  <c r="AB1069" i="18"/>
  <c r="AH1066" i="18"/>
  <c r="AB64" i="18"/>
  <c r="AB68" i="18" s="1"/>
  <c r="AF24" i="18"/>
  <c r="AG287" i="18"/>
  <c r="AG260" i="18"/>
  <c r="AF191" i="18"/>
  <c r="AH205" i="18"/>
  <c r="AH187" i="18"/>
  <c r="AH179" i="18"/>
  <c r="AC1085" i="18"/>
  <c r="AG106" i="18"/>
  <c r="AG87" i="18"/>
  <c r="AG89" i="18" s="1"/>
  <c r="AE89" i="18"/>
  <c r="AE1109" i="18"/>
  <c r="AG43" i="18"/>
  <c r="AG1109" i="18" s="1"/>
  <c r="Q1097" i="18"/>
  <c r="Q1064" i="18"/>
  <c r="Q1038" i="18"/>
  <c r="Q978" i="18"/>
  <c r="Q355" i="18"/>
  <c r="Q73" i="18"/>
  <c r="R10" i="18"/>
  <c r="AG97" i="18"/>
  <c r="AH121" i="18"/>
  <c r="AH120" i="18" s="1"/>
  <c r="AF120" i="18"/>
  <c r="AH83" i="18"/>
  <c r="AH79" i="18"/>
  <c r="AF78" i="18"/>
  <c r="AH42" i="18"/>
  <c r="AC41" i="18"/>
  <c r="Y1085" i="18"/>
  <c r="AE1087" i="18"/>
  <c r="AG1087" i="18" s="1"/>
  <c r="AH1087" i="18" s="1"/>
  <c r="AC103" i="18"/>
  <c r="AF253" i="18"/>
  <c r="AH262" i="18"/>
  <c r="AF118" i="18"/>
  <c r="AF141" i="18" s="1"/>
  <c r="AF104" i="18"/>
  <c r="AB103" i="18"/>
  <c r="X93" i="18"/>
  <c r="X82" i="18"/>
  <c r="AB1109" i="18"/>
  <c r="AF43" i="18"/>
  <c r="AF41" i="18" s="1"/>
  <c r="AD1102" i="18"/>
  <c r="AB16" i="18"/>
  <c r="AG261" i="18"/>
  <c r="U276" i="18"/>
  <c r="U252" i="18"/>
  <c r="AG259" i="18"/>
  <c r="AC251" i="18"/>
  <c r="AH210" i="18"/>
  <c r="AF196" i="18"/>
  <c r="AH208" i="18"/>
  <c r="AH206" i="18"/>
  <c r="AF192" i="18"/>
  <c r="AH186" i="18"/>
  <c r="AH178" i="18"/>
  <c r="AH175" i="18"/>
  <c r="AH174" i="18" s="1"/>
  <c r="AF174" i="18"/>
  <c r="AG105" i="18"/>
  <c r="AG24" i="18"/>
  <c r="AG64" i="18" s="1"/>
  <c r="AG68" i="18" s="1"/>
  <c r="AE64" i="18"/>
  <c r="AE68" i="18" s="1"/>
  <c r="AG23" i="18"/>
  <c r="AG59" i="18" s="1"/>
  <c r="AG63" i="18" s="1"/>
  <c r="AE59" i="18"/>
  <c r="AE63" i="18" s="1"/>
  <c r="AC1102" i="18"/>
  <c r="AG16" i="18"/>
  <c r="AE142" i="18"/>
  <c r="AH102" i="18"/>
  <c r="AF99" i="18"/>
  <c r="AH46" i="18"/>
  <c r="AH45" i="18" s="1"/>
  <c r="AH56" i="18"/>
  <c r="AH38" i="18"/>
  <c r="AH37" i="18" s="1"/>
  <c r="AF37" i="18"/>
  <c r="AA252" i="18"/>
  <c r="AA276" i="18"/>
  <c r="AG256" i="18"/>
  <c r="AE1069" i="18"/>
  <c r="AE1110" i="18"/>
  <c r="AG20" i="18"/>
  <c r="AG1110" i="18" s="1"/>
  <c r="AE1102" i="18"/>
  <c r="AG19" i="18"/>
  <c r="AE1103" i="18"/>
  <c r="AG18" i="18"/>
  <c r="AG1103" i="18" s="1"/>
  <c r="AH297" i="18"/>
  <c r="AH296" i="18" s="1"/>
  <c r="AF296" i="18"/>
  <c r="AH265" i="18"/>
  <c r="AF256" i="18"/>
  <c r="AH263" i="18"/>
  <c r="AH254" i="18" s="1"/>
  <c r="AF254" i="18"/>
  <c r="T281" i="18"/>
  <c r="AH245" i="18"/>
  <c r="AH242" i="18"/>
  <c r="AG195" i="18"/>
  <c r="AC147" i="18"/>
  <c r="AB130" i="18"/>
  <c r="AF128" i="18"/>
  <c r="AF119" i="18"/>
  <c r="AH119" i="18" s="1"/>
  <c r="AF105" i="18"/>
  <c r="AH105" i="18" s="1"/>
  <c r="T93" i="18"/>
  <c r="T82" i="18"/>
  <c r="AF75" i="18"/>
  <c r="AF97" i="18" s="1"/>
  <c r="AB59" i="18"/>
  <c r="AB63" i="18" s="1"/>
  <c r="AF23" i="18"/>
  <c r="AH185" i="18"/>
  <c r="AH181" i="18"/>
  <c r="Y1083" i="18"/>
  <c r="Y151" i="18"/>
  <c r="Y138" i="18"/>
  <c r="AD136" i="18"/>
  <c r="AG136" i="18" s="1"/>
  <c r="AH136" i="18" s="1"/>
  <c r="AE135" i="18"/>
  <c r="AG135" i="18" s="1"/>
  <c r="AG1077" i="18"/>
  <c r="AH1077" i="18" s="1"/>
  <c r="AG1076" i="18"/>
  <c r="AH1076" i="18" s="1"/>
  <c r="AG104" i="18"/>
  <c r="AG103" i="18" s="1"/>
  <c r="AE103" i="18"/>
  <c r="AC1069" i="18"/>
  <c r="AG76" i="18"/>
  <c r="AG74" i="18" s="1"/>
  <c r="AE41" i="18"/>
  <c r="AG142" i="18"/>
  <c r="AB99" i="18"/>
  <c r="AH100" i="18"/>
  <c r="AF18" i="18"/>
  <c r="R766" i="18" l="1"/>
  <c r="AA351" i="18"/>
  <c r="AC313" i="18"/>
  <c r="AF315" i="18"/>
  <c r="AH315" i="18" s="1"/>
  <c r="AG214" i="18"/>
  <c r="AG200" i="18" s="1"/>
  <c r="W224" i="18"/>
  <c r="AC520" i="18"/>
  <c r="AG522" i="18"/>
  <c r="AG521" i="18" s="1"/>
  <c r="AH197" i="18"/>
  <c r="V520" i="18"/>
  <c r="AB471" i="18"/>
  <c r="P440" i="18"/>
  <c r="AD440" i="18"/>
  <c r="AH447" i="18"/>
  <c r="AH446" i="18" s="1"/>
  <c r="AC140" i="18"/>
  <c r="AC440" i="18"/>
  <c r="W125" i="18"/>
  <c r="AE389" i="18"/>
  <c r="AB389" i="18"/>
  <c r="AD414" i="18"/>
  <c r="Z107" i="18"/>
  <c r="Z96" i="18"/>
  <c r="AH734" i="18"/>
  <c r="Q74" i="18"/>
  <c r="AB76" i="18"/>
  <c r="AH365" i="18"/>
  <c r="AD357" i="18"/>
  <c r="AG219" i="18"/>
  <c r="AF45" i="18"/>
  <c r="X766" i="18"/>
  <c r="AG1102" i="18"/>
  <c r="AF656" i="18"/>
  <c r="AH196" i="18"/>
  <c r="P98" i="18"/>
  <c r="P86" i="18"/>
  <c r="AH335" i="18"/>
  <c r="AH333" i="18" s="1"/>
  <c r="AH445" i="18"/>
  <c r="AB766" i="18"/>
  <c r="AE551" i="18"/>
  <c r="AH714" i="18"/>
  <c r="AE979" i="18"/>
  <c r="AF887" i="18"/>
  <c r="Q137" i="18"/>
  <c r="Q127" i="18"/>
  <c r="Q140" i="18"/>
  <c r="AC917" i="18"/>
  <c r="AC887" i="18"/>
  <c r="Y95" i="18"/>
  <c r="Y86" i="18"/>
  <c r="Y98" i="18"/>
  <c r="AH219" i="18"/>
  <c r="AG78" i="18"/>
  <c r="U137" i="18"/>
  <c r="U127" i="18"/>
  <c r="U140" i="18"/>
  <c r="Q223" i="18"/>
  <c r="Q190" i="18"/>
  <c r="AD1014" i="18"/>
  <c r="AD1016" i="18" s="1"/>
  <c r="AH443" i="18"/>
  <c r="AH442" i="18" s="1"/>
  <c r="AB656" i="18"/>
  <c r="AB655" i="18" s="1"/>
  <c r="AH171" i="18"/>
  <c r="AE642" i="18"/>
  <c r="AH163" i="18"/>
  <c r="AH567" i="18"/>
  <c r="AE698" i="18"/>
  <c r="AE697" i="18" s="1"/>
  <c r="AG917" i="18"/>
  <c r="V390" i="18"/>
  <c r="V389" i="18" s="1"/>
  <c r="V101" i="18"/>
  <c r="P96" i="18"/>
  <c r="P107" i="18"/>
  <c r="V251" i="18"/>
  <c r="V276" i="18" s="1"/>
  <c r="V280" i="18" s="1"/>
  <c r="AD266" i="18"/>
  <c r="AB217" i="18"/>
  <c r="P203" i="18"/>
  <c r="U303" i="18"/>
  <c r="AG90" i="18"/>
  <c r="AH90" i="18" s="1"/>
  <c r="AG809" i="18"/>
  <c r="AG797" i="18" s="1"/>
  <c r="AH810" i="18"/>
  <c r="AH809" i="18" s="1"/>
  <c r="AH797" i="18" s="1"/>
  <c r="W324" i="18"/>
  <c r="AD202" i="18"/>
  <c r="U390" i="18"/>
  <c r="U389" i="18" s="1"/>
  <c r="U101" i="18"/>
  <c r="P126" i="18"/>
  <c r="P115" i="18"/>
  <c r="P1081" i="18" s="1"/>
  <c r="P139" i="18"/>
  <c r="AB116" i="18"/>
  <c r="V144" i="18"/>
  <c r="V140" i="18" s="1"/>
  <c r="V472" i="18"/>
  <c r="V471" i="18" s="1"/>
  <c r="AH748" i="18"/>
  <c r="AH99" i="18"/>
  <c r="AH194" i="18"/>
  <c r="AH78" i="18"/>
  <c r="AH161" i="18"/>
  <c r="AH192" i="18" s="1"/>
  <c r="AH497" i="18"/>
  <c r="AH496" i="18" s="1"/>
  <c r="AG159" i="18"/>
  <c r="AH657" i="18"/>
  <c r="AH827" i="18"/>
  <c r="X127" i="18"/>
  <c r="X115" i="18"/>
  <c r="X156" i="18" s="1"/>
  <c r="X140" i="18"/>
  <c r="AG769" i="18"/>
  <c r="AE767" i="18"/>
  <c r="AB218" i="18"/>
  <c r="P204" i="18"/>
  <c r="R144" i="18"/>
  <c r="AB144" i="18" s="1"/>
  <c r="R472" i="18"/>
  <c r="R471" i="18" s="1"/>
  <c r="AG964" i="18"/>
  <c r="AH965" i="18"/>
  <c r="AH964" i="18" s="1"/>
  <c r="S390" i="18"/>
  <c r="S389" i="18" s="1"/>
  <c r="S101" i="18"/>
  <c r="Q343" i="18"/>
  <c r="Q324" i="18"/>
  <c r="Q390" i="18"/>
  <c r="Q389" i="18" s="1"/>
  <c r="Q101" i="18"/>
  <c r="AA390" i="18"/>
  <c r="AA389" i="18" s="1"/>
  <c r="AA101" i="18"/>
  <c r="W293" i="18"/>
  <c r="W284" i="18"/>
  <c r="W11" i="18" s="1"/>
  <c r="R344" i="18"/>
  <c r="R323" i="18"/>
  <c r="R325" i="18"/>
  <c r="AB329" i="18"/>
  <c r="AD217" i="18"/>
  <c r="AG970" i="18"/>
  <c r="AH971" i="18"/>
  <c r="AH970" i="18" s="1"/>
  <c r="AH947" i="18" s="1"/>
  <c r="V115" i="18"/>
  <c r="V1081" i="18" s="1"/>
  <c r="AD117" i="18"/>
  <c r="AG117" i="18" s="1"/>
  <c r="AH117" i="18" s="1"/>
  <c r="AA293" i="18"/>
  <c r="AA284" i="18"/>
  <c r="AG99" i="18"/>
  <c r="AG236" i="18"/>
  <c r="Z277" i="18"/>
  <c r="AF420" i="18"/>
  <c r="AF414" i="18" s="1"/>
  <c r="AC471" i="18"/>
  <c r="AH505" i="18"/>
  <c r="AH504" i="18" s="1"/>
  <c r="AH316" i="18"/>
  <c r="AC552" i="18"/>
  <c r="AC551" i="18" s="1"/>
  <c r="AE671" i="18"/>
  <c r="AE670" i="18" s="1"/>
  <c r="AH164" i="18"/>
  <c r="AH195" i="18" s="1"/>
  <c r="W390" i="18"/>
  <c r="W389" i="18" s="1"/>
  <c r="W101" i="18"/>
  <c r="Q293" i="18"/>
  <c r="Q284" i="18"/>
  <c r="Q310" i="18" s="1"/>
  <c r="P137" i="18"/>
  <c r="P140" i="18"/>
  <c r="U293" i="18"/>
  <c r="U284" i="18"/>
  <c r="AG657" i="18"/>
  <c r="AG656" i="18" s="1"/>
  <c r="AG655" i="18" s="1"/>
  <c r="AD373" i="18"/>
  <c r="AD356" i="18" s="1"/>
  <c r="R95" i="18"/>
  <c r="R86" i="18"/>
  <c r="R98" i="18"/>
  <c r="T127" i="18"/>
  <c r="T137" i="18"/>
  <c r="T140" i="18"/>
  <c r="R290" i="18"/>
  <c r="R303" i="18" s="1"/>
  <c r="R309" i="18" s="1"/>
  <c r="R305" i="18"/>
  <c r="R292" i="18"/>
  <c r="AB294" i="18"/>
  <c r="P127" i="18"/>
  <c r="U212" i="18"/>
  <c r="U199" i="18"/>
  <c r="AG481" i="18"/>
  <c r="AG476" i="18" s="1"/>
  <c r="AG472" i="18" s="1"/>
  <c r="AG604" i="18"/>
  <c r="AE440" i="18"/>
  <c r="AH450" i="18"/>
  <c r="AG456" i="18"/>
  <c r="AH473" i="18"/>
  <c r="AH173" i="18"/>
  <c r="AC1014" i="18"/>
  <c r="AC1016" i="18" s="1"/>
  <c r="AC356" i="18"/>
  <c r="S344" i="18"/>
  <c r="S323" i="18"/>
  <c r="S342" i="18" s="1"/>
  <c r="AC329" i="18"/>
  <c r="Z303" i="18"/>
  <c r="Z309" i="18" s="1"/>
  <c r="AC778" i="18"/>
  <c r="AF779" i="18"/>
  <c r="AF778" i="18" s="1"/>
  <c r="P342" i="18"/>
  <c r="P324" i="18"/>
  <c r="Z472" i="18"/>
  <c r="Z471" i="18" s="1"/>
  <c r="Z144" i="18"/>
  <c r="W138" i="18"/>
  <c r="W151" i="18"/>
  <c r="W1083" i="18"/>
  <c r="T203" i="18"/>
  <c r="AC217" i="18"/>
  <c r="AC203" i="18" s="1"/>
  <c r="AE189" i="18"/>
  <c r="AE198" i="18"/>
  <c r="AD397" i="18"/>
  <c r="AD396" i="18" s="1"/>
  <c r="AD390" i="18" s="1"/>
  <c r="V212" i="18"/>
  <c r="V199" i="18"/>
  <c r="AG776" i="18"/>
  <c r="AE772" i="18"/>
  <c r="Y11" i="18"/>
  <c r="Z344" i="18"/>
  <c r="Z323" i="18"/>
  <c r="Z1067" i="18" s="1"/>
  <c r="Z1074" i="18" s="1"/>
  <c r="Z1078" i="18" s="1"/>
  <c r="AE329" i="18"/>
  <c r="Z325" i="18"/>
  <c r="U551" i="18"/>
  <c r="S212" i="18"/>
  <c r="S199" i="18"/>
  <c r="AG751" i="18"/>
  <c r="AG1014" i="18"/>
  <c r="AG1016" i="18" s="1"/>
  <c r="AG356" i="18"/>
  <c r="P1108" i="18"/>
  <c r="P1106" i="18" s="1"/>
  <c r="AD471" i="18"/>
  <c r="AG1069" i="18"/>
  <c r="AH104" i="18"/>
  <c r="AF103" i="18"/>
  <c r="AF276" i="18"/>
  <c r="S280" i="18"/>
  <c r="S281" i="18" s="1"/>
  <c r="S277" i="18"/>
  <c r="V252" i="18"/>
  <c r="V281" i="18"/>
  <c r="AF236" i="18"/>
  <c r="AB231" i="18"/>
  <c r="AB252" i="18" s="1"/>
  <c r="AB257" i="18"/>
  <c r="AE726" i="18"/>
  <c r="AE1108" i="18" s="1"/>
  <c r="AE1106" i="18" s="1"/>
  <c r="AG727" i="18"/>
  <c r="P560" i="18"/>
  <c r="P213" i="18"/>
  <c r="AD294" i="18"/>
  <c r="V292" i="18"/>
  <c r="V305" i="18"/>
  <c r="V290" i="18"/>
  <c r="AF1110" i="18"/>
  <c r="AH20" i="18"/>
  <c r="AH1110" i="18" s="1"/>
  <c r="Y1025" i="18"/>
  <c r="AE1025" i="18" s="1"/>
  <c r="AE1024" i="18"/>
  <c r="AH618" i="18"/>
  <c r="AH617" i="18" s="1"/>
  <c r="AF617" i="18"/>
  <c r="AH579" i="18"/>
  <c r="AH606" i="18"/>
  <c r="AH605" i="18" s="1"/>
  <c r="AF605" i="18"/>
  <c r="R293" i="18"/>
  <c r="R284" i="18"/>
  <c r="AB286" i="18"/>
  <c r="P655" i="18"/>
  <c r="AH984" i="18"/>
  <c r="AG983" i="18"/>
  <c r="AG980" i="18"/>
  <c r="AH148" i="18"/>
  <c r="AH147" i="18" s="1"/>
  <c r="AF147" i="18"/>
  <c r="AE257" i="18"/>
  <c r="AG266" i="18"/>
  <c r="AE251" i="18"/>
  <c r="AD728" i="18"/>
  <c r="AD55" i="18"/>
  <c r="V54" i="18"/>
  <c r="AD54" i="18" s="1"/>
  <c r="S134" i="18"/>
  <c r="AE520" i="18"/>
  <c r="AF499" i="18"/>
  <c r="AF495" i="18" s="1"/>
  <c r="AG544" i="18"/>
  <c r="AH545" i="18"/>
  <c r="Y655" i="18"/>
  <c r="AH917" i="18"/>
  <c r="AF1085" i="18"/>
  <c r="T1098" i="18"/>
  <c r="AH235" i="18"/>
  <c r="AH256" i="18" s="1"/>
  <c r="AH735" i="18"/>
  <c r="AF456" i="18"/>
  <c r="AD560" i="18"/>
  <c r="AD552" i="18" s="1"/>
  <c r="V670" i="18"/>
  <c r="R212" i="18"/>
  <c r="R199" i="18"/>
  <c r="AH554" i="18"/>
  <c r="AH553" i="18" s="1"/>
  <c r="AF553" i="18"/>
  <c r="AF737" i="18"/>
  <c r="AC655" i="18"/>
  <c r="Z293" i="18"/>
  <c r="Z284" i="18"/>
  <c r="AE286" i="18"/>
  <c r="U697" i="18"/>
  <c r="Y342" i="18"/>
  <c r="Y324" i="18"/>
  <c r="AH997" i="18"/>
  <c r="AH996" i="18" s="1"/>
  <c r="AG996" i="18"/>
  <c r="T212" i="18"/>
  <c r="T199" i="18"/>
  <c r="AC213" i="18"/>
  <c r="AC199" i="18" s="1"/>
  <c r="Y155" i="18"/>
  <c r="Y152" i="18"/>
  <c r="AH75" i="18"/>
  <c r="AH128" i="18"/>
  <c r="AH130" i="18" s="1"/>
  <c r="AF130" i="18"/>
  <c r="AC276" i="18"/>
  <c r="AC252" i="18"/>
  <c r="U277" i="18"/>
  <c r="U280" i="18"/>
  <c r="U281" i="18" s="1"/>
  <c r="AF16" i="18"/>
  <c r="AH253" i="18"/>
  <c r="R1097" i="18"/>
  <c r="R1064" i="18"/>
  <c r="R1038" i="18"/>
  <c r="R978" i="18"/>
  <c r="R355" i="18"/>
  <c r="R73" i="18"/>
  <c r="S10" i="18"/>
  <c r="W280" i="18"/>
  <c r="W281" i="18" s="1"/>
  <c r="W277" i="18"/>
  <c r="Q277" i="18"/>
  <c r="Q280" i="18"/>
  <c r="AH406" i="18"/>
  <c r="AH405" i="18" s="1"/>
  <c r="AF405" i="18"/>
  <c r="AG440" i="18"/>
  <c r="AD731" i="18"/>
  <c r="AH489" i="18"/>
  <c r="AF214" i="18"/>
  <c r="AB200" i="18"/>
  <c r="AH630" i="18"/>
  <c r="AH629" i="18" s="1"/>
  <c r="AF629" i="18"/>
  <c r="V655" i="18"/>
  <c r="AF677" i="18"/>
  <c r="AH678" i="18"/>
  <c r="AH677" i="18" s="1"/>
  <c r="AH894" i="18"/>
  <c r="AH893" i="18" s="1"/>
  <c r="AG893" i="18"/>
  <c r="AH146" i="18"/>
  <c r="AH142" i="18" s="1"/>
  <c r="AF142" i="18"/>
  <c r="AH162" i="18"/>
  <c r="Z281" i="18"/>
  <c r="AE231" i="18"/>
  <c r="AG254" i="18"/>
  <c r="AF328" i="18"/>
  <c r="AF347" i="18"/>
  <c r="AG499" i="18"/>
  <c r="AG495" i="18" s="1"/>
  <c r="S726" i="18"/>
  <c r="AD520" i="18"/>
  <c r="AH482" i="18"/>
  <c r="AH481" i="18" s="1"/>
  <c r="AH476" i="18" s="1"/>
  <c r="AF481" i="18"/>
  <c r="R642" i="18"/>
  <c r="AG743" i="18"/>
  <c r="AH743" i="18" s="1"/>
  <c r="AH987" i="18"/>
  <c r="AH986" i="18" s="1"/>
  <c r="AG986" i="18"/>
  <c r="AH900" i="18"/>
  <c r="AH899" i="18" s="1"/>
  <c r="AH887" i="18" s="1"/>
  <c r="AG899" i="18"/>
  <c r="S12" i="18"/>
  <c r="AF364" i="18"/>
  <c r="AF363" i="18" s="1"/>
  <c r="AF357" i="18" s="1"/>
  <c r="AF380" i="18"/>
  <c r="AF379" i="18" s="1"/>
  <c r="AF397" i="18"/>
  <c r="V726" i="18"/>
  <c r="AH501" i="18"/>
  <c r="AH500" i="18" s="1"/>
  <c r="AH499" i="18" s="1"/>
  <c r="AB536" i="18"/>
  <c r="AF742" i="18"/>
  <c r="AB741" i="18"/>
  <c r="AH623" i="18"/>
  <c r="AB698" i="18"/>
  <c r="AB697" i="18" s="1"/>
  <c r="AH648" i="18"/>
  <c r="AH647" i="18" s="1"/>
  <c r="AF647" i="18"/>
  <c r="AG560" i="18"/>
  <c r="AG552" i="18" s="1"/>
  <c r="AD329" i="18"/>
  <c r="V325" i="18"/>
  <c r="V344" i="18"/>
  <c r="V323" i="18"/>
  <c r="AF709" i="18"/>
  <c r="AH710" i="18"/>
  <c r="AH709" i="18" s="1"/>
  <c r="AF682" i="18"/>
  <c r="AH683" i="18"/>
  <c r="AH682" i="18" s="1"/>
  <c r="AF704" i="18"/>
  <c r="AF698" i="18" s="1"/>
  <c r="AH705" i="18"/>
  <c r="AH704" i="18" s="1"/>
  <c r="AF947" i="18"/>
  <c r="AH160" i="18"/>
  <c r="AH159" i="18" s="1"/>
  <c r="AF159" i="18"/>
  <c r="R277" i="18"/>
  <c r="AG396" i="18"/>
  <c r="AG390" i="18" s="1"/>
  <c r="AE326" i="18"/>
  <c r="AG313" i="18"/>
  <c r="AG728" i="18"/>
  <c r="AA134" i="18"/>
  <c r="AH457" i="18"/>
  <c r="AC729" i="18"/>
  <c r="AF729" i="18" s="1"/>
  <c r="AH729" i="18" s="1"/>
  <c r="AH660" i="18"/>
  <c r="AH586" i="18"/>
  <c r="AH585" i="18" s="1"/>
  <c r="AF585" i="18"/>
  <c r="AH522" i="18"/>
  <c r="AE346" i="18"/>
  <c r="AG331" i="18"/>
  <c r="AE327" i="18"/>
  <c r="AG332" i="18"/>
  <c r="AH332" i="18" s="1"/>
  <c r="AE328" i="18"/>
  <c r="AE347" i="18"/>
  <c r="AF727" i="18"/>
  <c r="AH97" i="18"/>
  <c r="Y1090" i="18"/>
  <c r="Y1084" i="18"/>
  <c r="AH23" i="18"/>
  <c r="AH59" i="18" s="1"/>
  <c r="AH63" i="18" s="1"/>
  <c r="AF59" i="18"/>
  <c r="AF63" i="18" s="1"/>
  <c r="AF1109" i="18"/>
  <c r="AH43" i="18"/>
  <c r="AH1109" i="18" s="1"/>
  <c r="AH24" i="18"/>
  <c r="AH64" i="18" s="1"/>
  <c r="AH68" i="18" s="1"/>
  <c r="AF64" i="18"/>
  <c r="AF68" i="18" s="1"/>
  <c r="AH301" i="18"/>
  <c r="AH300" i="18" s="1"/>
  <c r="AF300" i="18"/>
  <c r="AH193" i="18"/>
  <c r="AH106" i="18"/>
  <c r="AB277" i="18"/>
  <c r="AB280" i="18"/>
  <c r="AB281" i="18" s="1"/>
  <c r="AD201" i="18"/>
  <c r="AG215" i="18"/>
  <c r="AG201" i="18" s="1"/>
  <c r="AF261" i="18"/>
  <c r="AB327" i="18"/>
  <c r="Z726" i="18"/>
  <c r="Z1108" i="18" s="1"/>
  <c r="Z1106" i="18" s="1"/>
  <c r="Z55" i="18"/>
  <c r="Z54" i="18" s="1"/>
  <c r="Y54" i="18"/>
  <c r="AF441" i="18"/>
  <c r="S1024" i="18"/>
  <c r="AC730" i="18"/>
  <c r="AH611" i="18"/>
  <c r="S520" i="18"/>
  <c r="AH562" i="18"/>
  <c r="AH561" i="18" s="1"/>
  <c r="AF561" i="18"/>
  <c r="AH598" i="18"/>
  <c r="AH597" i="18" s="1"/>
  <c r="AF597" i="18"/>
  <c r="Y697" i="18"/>
  <c r="U342" i="18"/>
  <c r="U324" i="18"/>
  <c r="V293" i="18"/>
  <c r="AD286" i="18"/>
  <c r="AD284" i="18" s="1"/>
  <c r="V284" i="18"/>
  <c r="V1065" i="18" s="1"/>
  <c r="AG231" i="18"/>
  <c r="AF731" i="18"/>
  <c r="AH732" i="18"/>
  <c r="AH731" i="18" s="1"/>
  <c r="AC327" i="18"/>
  <c r="AC346" i="18"/>
  <c r="AB440" i="18"/>
  <c r="AH465" i="18"/>
  <c r="AH425" i="18"/>
  <c r="AH421" i="18" s="1"/>
  <c r="AH699" i="18"/>
  <c r="AH698" i="18" s="1"/>
  <c r="AB643" i="18"/>
  <c r="AB642" i="18" s="1"/>
  <c r="AB671" i="18"/>
  <c r="AB670" i="18" s="1"/>
  <c r="AH666" i="18"/>
  <c r="AH665" i="18" s="1"/>
  <c r="AF665" i="18"/>
  <c r="AF655" i="18" s="1"/>
  <c r="T293" i="18"/>
  <c r="T290" i="18"/>
  <c r="T306" i="18"/>
  <c r="AC295" i="18"/>
  <c r="AF751" i="18"/>
  <c r="AH752" i="18"/>
  <c r="AH751" i="18" s="1"/>
  <c r="AH991" i="18"/>
  <c r="AH981" i="18" s="1"/>
  <c r="AG981" i="18"/>
  <c r="AH864" i="18"/>
  <c r="AH863" i="18" s="1"/>
  <c r="AG863" i="18"/>
  <c r="AG887" i="18"/>
  <c r="AF258" i="18"/>
  <c r="AC241" i="18"/>
  <c r="AF246" i="18"/>
  <c r="AH341" i="18"/>
  <c r="AH337" i="18" s="1"/>
  <c r="AH364" i="18"/>
  <c r="AH363" i="18" s="1"/>
  <c r="AH357" i="18" s="1"/>
  <c r="AH380" i="18"/>
  <c r="AH379" i="18" s="1"/>
  <c r="AH373" i="18" s="1"/>
  <c r="AH397" i="18"/>
  <c r="AH396" i="18" s="1"/>
  <c r="AH390" i="18" s="1"/>
  <c r="AE1014" i="18"/>
  <c r="AE1016" i="18" s="1"/>
  <c r="AE356" i="18"/>
  <c r="S471" i="18"/>
  <c r="AC116" i="18"/>
  <c r="S126" i="18"/>
  <c r="S115" i="18"/>
  <c r="AH461" i="18"/>
  <c r="AH460" i="18" s="1"/>
  <c r="AF215" i="18"/>
  <c r="AB201" i="18"/>
  <c r="AF537" i="18"/>
  <c r="AH538" i="18"/>
  <c r="AH537" i="18" s="1"/>
  <c r="AE741" i="18"/>
  <c r="AG742" i="18"/>
  <c r="AG741" i="18" s="1"/>
  <c r="AF652" i="18"/>
  <c r="AH653" i="18"/>
  <c r="AH652" i="18" s="1"/>
  <c r="V697" i="18"/>
  <c r="AG698" i="18"/>
  <c r="AG697" i="18" s="1"/>
  <c r="AC947" i="18"/>
  <c r="AH1018" i="18"/>
  <c r="R281" i="18"/>
  <c r="AB1014" i="18"/>
  <c r="AB1016" i="18" s="1"/>
  <c r="AB356" i="18"/>
  <c r="Z11" i="18"/>
  <c r="AB313" i="18"/>
  <c r="AG345" i="18"/>
  <c r="AG326" i="18"/>
  <c r="AE313" i="18"/>
  <c r="AA126" i="18"/>
  <c r="AA115" i="18"/>
  <c r="AE116" i="18"/>
  <c r="AC135" i="18"/>
  <c r="AF135" i="18" s="1"/>
  <c r="AH135" i="18" s="1"/>
  <c r="AH546" i="18"/>
  <c r="AF544" i="18"/>
  <c r="AH433" i="18"/>
  <c r="R670" i="18"/>
  <c r="AG671" i="18"/>
  <c r="AG670" i="18" s="1"/>
  <c r="AG643" i="18"/>
  <c r="AG642" i="18" s="1"/>
  <c r="AH688" i="18"/>
  <c r="AH687" i="18" s="1"/>
  <c r="AG736" i="18"/>
  <c r="AD345" i="18"/>
  <c r="AD326" i="18"/>
  <c r="AG947" i="18"/>
  <c r="AF1103" i="18"/>
  <c r="AH18" i="18"/>
  <c r="AH1103" i="18" s="1"/>
  <c r="AA280" i="18"/>
  <c r="AA281" i="18" s="1"/>
  <c r="AA277" i="18"/>
  <c r="Y1086" i="18"/>
  <c r="AE1085" i="18"/>
  <c r="AF1069" i="18"/>
  <c r="AG41" i="18"/>
  <c r="AH87" i="18"/>
  <c r="AH89" i="18" s="1"/>
  <c r="AF89" i="18"/>
  <c r="V277" i="18"/>
  <c r="P277" i="18"/>
  <c r="P252" i="18"/>
  <c r="AF346" i="18"/>
  <c r="AH331" i="18"/>
  <c r="AF327" i="18"/>
  <c r="V1024" i="18"/>
  <c r="AD730" i="18"/>
  <c r="AD726" i="18" s="1"/>
  <c r="AD1108" i="18" s="1"/>
  <c r="AD1106" i="18" s="1"/>
  <c r="Y1108" i="18"/>
  <c r="Y1106" i="18" s="1"/>
  <c r="AG118" i="18"/>
  <c r="AG141" i="18" s="1"/>
  <c r="AE141" i="18"/>
  <c r="S139" i="18"/>
  <c r="AC143" i="18"/>
  <c r="S137" i="18"/>
  <c r="AF529" i="18"/>
  <c r="AF521" i="18" s="1"/>
  <c r="AH530" i="18"/>
  <c r="AH529" i="18" s="1"/>
  <c r="AB520" i="18"/>
  <c r="V642" i="18"/>
  <c r="AC789" i="18"/>
  <c r="AC766" i="18" s="1"/>
  <c r="AF790" i="18"/>
  <c r="AF789" i="18" s="1"/>
  <c r="AF766" i="18" s="1"/>
  <c r="AF476" i="18"/>
  <c r="AF472" i="18" s="1"/>
  <c r="AC55" i="18"/>
  <c r="S54" i="18"/>
  <c r="AC54" i="18" s="1"/>
  <c r="AA137" i="18"/>
  <c r="AA139" i="18"/>
  <c r="AE143" i="18"/>
  <c r="AB604" i="18"/>
  <c r="AB596" i="18" s="1"/>
  <c r="AH645" i="18"/>
  <c r="AH644" i="18" s="1"/>
  <c r="AF644" i="18"/>
  <c r="P293" i="18"/>
  <c r="P290" i="18"/>
  <c r="P306" i="18"/>
  <c r="AB295" i="18"/>
  <c r="AF719" i="18"/>
  <c r="AH720" i="18"/>
  <c r="AH719" i="18" s="1"/>
  <c r="AH870" i="18"/>
  <c r="AH869" i="18" s="1"/>
  <c r="AH857" i="18" s="1"/>
  <c r="AG869" i="18"/>
  <c r="AH258" i="18"/>
  <c r="Y276" i="18"/>
  <c r="Y252" i="18"/>
  <c r="AF373" i="18"/>
  <c r="AB728" i="18"/>
  <c r="AF728" i="18" s="1"/>
  <c r="AH728" i="18" s="1"/>
  <c r="AG731" i="18"/>
  <c r="S440" i="18"/>
  <c r="AH495" i="18"/>
  <c r="X560" i="18"/>
  <c r="X552" i="18" s="1"/>
  <c r="X551" i="18" s="1"/>
  <c r="X213" i="18"/>
  <c r="AH574" i="18"/>
  <c r="AH573" i="18" s="1"/>
  <c r="AF573" i="18"/>
  <c r="AG537" i="18"/>
  <c r="X293" i="18"/>
  <c r="X290" i="18"/>
  <c r="X306" i="18"/>
  <c r="AD295" i="18"/>
  <c r="AG596" i="18"/>
  <c r="AE295" i="18"/>
  <c r="Y293" i="18"/>
  <c r="Y290" i="18"/>
  <c r="Y306" i="18"/>
  <c r="AF692" i="18"/>
  <c r="AH693" i="18"/>
  <c r="AH692" i="18" s="1"/>
  <c r="AF746" i="18"/>
  <c r="AH747" i="18"/>
  <c r="AF1102" i="18"/>
  <c r="AH19" i="18"/>
  <c r="AH1102" i="18" s="1"/>
  <c r="AH269" i="18"/>
  <c r="AH260" i="18" s="1"/>
  <c r="AF260" i="18"/>
  <c r="AH169" i="18"/>
  <c r="AH234" i="18"/>
  <c r="AH255" i="18" s="1"/>
  <c r="AF313" i="18"/>
  <c r="AH314" i="18"/>
  <c r="P1024" i="18"/>
  <c r="AB730" i="18"/>
  <c r="AF730" i="18" s="1"/>
  <c r="AH330" i="18"/>
  <c r="AF326" i="18"/>
  <c r="AF345" i="18"/>
  <c r="AG414" i="18"/>
  <c r="AH656" i="18"/>
  <c r="AF216" i="18"/>
  <c r="AB202" i="18"/>
  <c r="AB552" i="18"/>
  <c r="AD596" i="18"/>
  <c r="S324" i="18"/>
  <c r="AC286" i="18"/>
  <c r="AC284" i="18" s="1"/>
  <c r="S293" i="18"/>
  <c r="S284" i="18"/>
  <c r="T1107" i="18"/>
  <c r="AB55" i="18"/>
  <c r="AF55" i="18" s="1"/>
  <c r="P54" i="18"/>
  <c r="Z324" i="18" l="1"/>
  <c r="AF471" i="18"/>
  <c r="AC127" i="18"/>
  <c r="V127" i="18"/>
  <c r="P11" i="18"/>
  <c r="S11" i="18"/>
  <c r="S17" i="18" s="1"/>
  <c r="AD389" i="18"/>
  <c r="Z108" i="18"/>
  <c r="Z111" i="18"/>
  <c r="Z112" i="18" s="1"/>
  <c r="AF76" i="18"/>
  <c r="AB74" i="18"/>
  <c r="AH313" i="18"/>
  <c r="AH746" i="18"/>
  <c r="AF440" i="18"/>
  <c r="AG536" i="18"/>
  <c r="AG520" i="18" s="1"/>
  <c r="AF396" i="18"/>
  <c r="AF390" i="18" s="1"/>
  <c r="P82" i="18"/>
  <c r="P93" i="18"/>
  <c r="AE55" i="18"/>
  <c r="AG55" i="18" s="1"/>
  <c r="AH55" i="18" s="1"/>
  <c r="Q224" i="18"/>
  <c r="Q227" i="18"/>
  <c r="Q228" i="18" s="1"/>
  <c r="Y96" i="18"/>
  <c r="Y107" i="18"/>
  <c r="Q134" i="18"/>
  <c r="Q125" i="18"/>
  <c r="AH420" i="18"/>
  <c r="AH414" i="18" s="1"/>
  <c r="AH389" i="18" s="1"/>
  <c r="Q1083" i="18"/>
  <c r="Q151" i="18"/>
  <c r="Q138" i="18"/>
  <c r="AH472" i="18"/>
  <c r="U134" i="18"/>
  <c r="U125" i="18"/>
  <c r="U138" i="18"/>
  <c r="U151" i="18"/>
  <c r="Y93" i="18"/>
  <c r="Y82" i="18"/>
  <c r="W1098" i="18"/>
  <c r="W1107" i="18" s="1"/>
  <c r="W17" i="18"/>
  <c r="AH655" i="18"/>
  <c r="AF389" i="18"/>
  <c r="AG857" i="18"/>
  <c r="Y1098" i="18"/>
  <c r="Y1107" i="18" s="1"/>
  <c r="Y17" i="18"/>
  <c r="V189" i="18"/>
  <c r="V198" i="18"/>
  <c r="P343" i="18"/>
  <c r="P350" i="18"/>
  <c r="P351" i="18" s="1"/>
  <c r="U189" i="18"/>
  <c r="U198" i="18"/>
  <c r="T134" i="18"/>
  <c r="T125" i="18"/>
  <c r="AD127" i="18"/>
  <c r="AD125" i="18" s="1"/>
  <c r="V134" i="18"/>
  <c r="V125" i="18"/>
  <c r="S95" i="18"/>
  <c r="S98" i="18"/>
  <c r="S86" i="18"/>
  <c r="AE766" i="18"/>
  <c r="X134" i="18"/>
  <c r="X125" i="18"/>
  <c r="AD144" i="18"/>
  <c r="AD137" i="18" s="1"/>
  <c r="V137" i="18"/>
  <c r="P125" i="18"/>
  <c r="AB126" i="18"/>
  <c r="P108" i="18"/>
  <c r="P111" i="18"/>
  <c r="P112" i="18" s="1"/>
  <c r="AH441" i="18"/>
  <c r="AH41" i="18"/>
  <c r="AE323" i="18"/>
  <c r="AE342" i="18" s="1"/>
  <c r="AE350" i="18" s="1"/>
  <c r="AE351" i="18" s="1"/>
  <c r="AE325" i="18"/>
  <c r="AE344" i="18"/>
  <c r="Z137" i="18"/>
  <c r="Z14" i="18" s="1"/>
  <c r="Z127" i="18"/>
  <c r="Z140" i="18"/>
  <c r="AE144" i="18"/>
  <c r="AC325" i="18"/>
  <c r="AC344" i="18"/>
  <c r="AC323" i="18"/>
  <c r="P134" i="18"/>
  <c r="AF144" i="18"/>
  <c r="AB140" i="18"/>
  <c r="AB137" i="18"/>
  <c r="W95" i="18"/>
  <c r="W98" i="18"/>
  <c r="W86" i="18"/>
  <c r="AD115" i="18"/>
  <c r="R342" i="18"/>
  <c r="R324" i="18"/>
  <c r="AA95" i="18"/>
  <c r="AA86" i="18"/>
  <c r="AA98" i="18"/>
  <c r="AE101" i="18"/>
  <c r="R137" i="18"/>
  <c r="R140" i="18"/>
  <c r="R127" i="18"/>
  <c r="AH769" i="18"/>
  <c r="AH767" i="18" s="1"/>
  <c r="AG767" i="18"/>
  <c r="AB139" i="18"/>
  <c r="AB115" i="18"/>
  <c r="AC101" i="18"/>
  <c r="U95" i="18"/>
  <c r="U98" i="18"/>
  <c r="U86" i="18"/>
  <c r="AF217" i="18"/>
  <c r="AB203" i="18"/>
  <c r="AH697" i="18"/>
  <c r="S189" i="18"/>
  <c r="S198" i="18"/>
  <c r="Z342" i="18"/>
  <c r="AH776" i="18"/>
  <c r="AH772" i="18" s="1"/>
  <c r="AG772" i="18"/>
  <c r="W1090" i="18"/>
  <c r="W1084" i="18"/>
  <c r="S343" i="18"/>
  <c r="S350" i="18"/>
  <c r="S351" i="18" s="1"/>
  <c r="AB305" i="18"/>
  <c r="AF294" i="18"/>
  <c r="AB292" i="18"/>
  <c r="R93" i="18"/>
  <c r="R82" i="18"/>
  <c r="U11" i="18"/>
  <c r="U1065" i="18"/>
  <c r="U1070" i="18" s="1"/>
  <c r="P151" i="18"/>
  <c r="P138" i="18"/>
  <c r="AA304" i="18"/>
  <c r="AA291" i="18"/>
  <c r="AA1065" i="18"/>
  <c r="AA1070" i="18" s="1"/>
  <c r="AA310" i="18"/>
  <c r="V1086" i="18"/>
  <c r="AG217" i="18"/>
  <c r="AG203" i="18" s="1"/>
  <c r="AD203" i="18"/>
  <c r="U304" i="18"/>
  <c r="U309" i="18"/>
  <c r="U310" i="18" s="1"/>
  <c r="AD251" i="18"/>
  <c r="AD257" i="18"/>
  <c r="AD101" i="18"/>
  <c r="V98" i="18"/>
  <c r="V95" i="18"/>
  <c r="V86" i="18"/>
  <c r="AH471" i="18"/>
  <c r="AE190" i="18"/>
  <c r="AE223" i="18"/>
  <c r="W155" i="18"/>
  <c r="W156" i="18" s="1"/>
  <c r="W152" i="18"/>
  <c r="T138" i="18"/>
  <c r="T151" i="18"/>
  <c r="R1067" i="18"/>
  <c r="R1074" i="18" s="1"/>
  <c r="R1078" i="18" s="1"/>
  <c r="R96" i="18"/>
  <c r="R107" i="18"/>
  <c r="Q291" i="18"/>
  <c r="Q1065" i="18"/>
  <c r="Q1070" i="18" s="1"/>
  <c r="Q304" i="18"/>
  <c r="AB325" i="18"/>
  <c r="AB344" i="18"/>
  <c r="AB323" i="18"/>
  <c r="AB342" i="18" s="1"/>
  <c r="AB350" i="18" s="1"/>
  <c r="AB351" i="18" s="1"/>
  <c r="AF329" i="18"/>
  <c r="W304" i="18"/>
  <c r="W291" i="18"/>
  <c r="W1065" i="18"/>
  <c r="W1070" i="18" s="1"/>
  <c r="W310" i="18"/>
  <c r="Q95" i="18"/>
  <c r="Q98" i="18"/>
  <c r="Q86" i="18"/>
  <c r="AB101" i="18"/>
  <c r="Q11" i="18"/>
  <c r="AF218" i="18"/>
  <c r="AB204" i="18"/>
  <c r="X1081" i="18"/>
  <c r="X1086" i="18" s="1"/>
  <c r="X138" i="18"/>
  <c r="X11" i="18"/>
  <c r="X152" i="18"/>
  <c r="AB1081" i="18"/>
  <c r="AB1086" i="18" s="1"/>
  <c r="P1086" i="18"/>
  <c r="U291" i="18"/>
  <c r="AH347" i="18"/>
  <c r="AH328" i="18"/>
  <c r="S1098" i="18"/>
  <c r="AH1014" i="18"/>
  <c r="AH1016" i="18" s="1"/>
  <c r="AH356" i="18"/>
  <c r="AE306" i="18"/>
  <c r="AG295" i="18"/>
  <c r="AE293" i="18"/>
  <c r="AE290" i="18"/>
  <c r="X291" i="18"/>
  <c r="X303" i="18"/>
  <c r="X1067" i="18"/>
  <c r="AH671" i="18"/>
  <c r="AH670" i="18" s="1"/>
  <c r="AH643" i="18"/>
  <c r="AH642" i="18" s="1"/>
  <c r="S1083" i="18"/>
  <c r="S151" i="18"/>
  <c r="S138" i="18"/>
  <c r="AB551" i="18"/>
  <c r="X212" i="18"/>
  <c r="X199" i="18"/>
  <c r="AD213" i="18"/>
  <c r="Y277" i="18"/>
  <c r="Y280" i="18"/>
  <c r="P291" i="18"/>
  <c r="P303" i="18"/>
  <c r="P1067" i="18"/>
  <c r="AF697" i="18"/>
  <c r="AA1083" i="18"/>
  <c r="AA151" i="18"/>
  <c r="AA14" i="18"/>
  <c r="AA138" i="18"/>
  <c r="AG730" i="18"/>
  <c r="AH730" i="18" s="1"/>
  <c r="AC139" i="18"/>
  <c r="AC137" i="18"/>
  <c r="AF143" i="18"/>
  <c r="AG1085" i="18"/>
  <c r="AH1085" i="18" s="1"/>
  <c r="AG116" i="18"/>
  <c r="AG115" i="18" s="1"/>
  <c r="AE115" i="18"/>
  <c r="AC115" i="18"/>
  <c r="AF116" i="18"/>
  <c r="AH246" i="18"/>
  <c r="AH241" i="18" s="1"/>
  <c r="AF241" i="18"/>
  <c r="T291" i="18"/>
  <c r="T303" i="18"/>
  <c r="T1067" i="18"/>
  <c r="AH560" i="18"/>
  <c r="AH552" i="18" s="1"/>
  <c r="S1025" i="18"/>
  <c r="AC1025" i="18" s="1"/>
  <c r="AC1024" i="18"/>
  <c r="AE54" i="18"/>
  <c r="AG54" i="18" s="1"/>
  <c r="AH456" i="18"/>
  <c r="AH440" i="18" s="1"/>
  <c r="V342" i="18"/>
  <c r="V324" i="18"/>
  <c r="AG551" i="18"/>
  <c r="AC277" i="18"/>
  <c r="AC280" i="18"/>
  <c r="AC281" i="18" s="1"/>
  <c r="Y343" i="18"/>
  <c r="Y350" i="18"/>
  <c r="AG257" i="18"/>
  <c r="AG251" i="18"/>
  <c r="R304" i="18"/>
  <c r="R1065" i="18"/>
  <c r="R291" i="18"/>
  <c r="R310" i="18"/>
  <c r="R11" i="18"/>
  <c r="AB11" i="18" s="1"/>
  <c r="AC726" i="18"/>
  <c r="AC1108" i="18" s="1"/>
  <c r="AC1106" i="18" s="1"/>
  <c r="AF280" i="18"/>
  <c r="AH345" i="18"/>
  <c r="AH326" i="18"/>
  <c r="AD1024" i="18"/>
  <c r="V1025" i="18"/>
  <c r="AD1025" i="18" s="1"/>
  <c r="AG1025" i="18" s="1"/>
  <c r="AB54" i="18"/>
  <c r="AF54" i="18" s="1"/>
  <c r="AB1024" i="18"/>
  <c r="P1025" i="18"/>
  <c r="AB1025" i="18" s="1"/>
  <c r="AF1025" i="18" s="1"/>
  <c r="Y291" i="18"/>
  <c r="Y303" i="18"/>
  <c r="Y1067" i="18"/>
  <c r="AD306" i="18"/>
  <c r="AD293" i="18"/>
  <c r="AF1014" i="18"/>
  <c r="AF1016" i="18" s="1"/>
  <c r="AF356" i="18"/>
  <c r="AH1069" i="18"/>
  <c r="AA1081" i="18"/>
  <c r="AA11" i="18"/>
  <c r="AE11" i="18" s="1"/>
  <c r="Z1098" i="18"/>
  <c r="Z1107" i="18" s="1"/>
  <c r="Z17" i="18"/>
  <c r="AF536" i="18"/>
  <c r="AF520" i="18" s="1"/>
  <c r="V1070" i="18"/>
  <c r="AG471" i="18"/>
  <c r="AH191" i="18"/>
  <c r="AB726" i="18"/>
  <c r="AB1108" i="18" s="1"/>
  <c r="AB1106" i="18" s="1"/>
  <c r="AG327" i="18"/>
  <c r="AG346" i="18"/>
  <c r="AC12" i="18"/>
  <c r="AF12" i="18" s="1"/>
  <c r="AH12" i="18" s="1"/>
  <c r="Q281" i="18"/>
  <c r="Y156" i="18"/>
  <c r="AD551" i="18"/>
  <c r="AH544" i="18"/>
  <c r="AH536" i="18" s="1"/>
  <c r="AH983" i="18"/>
  <c r="AH980" i="18"/>
  <c r="AH979" i="18" s="1"/>
  <c r="AD292" i="18"/>
  <c r="AD305" i="18"/>
  <c r="AD290" i="18"/>
  <c r="AG294" i="18"/>
  <c r="V11" i="18"/>
  <c r="AH266" i="18"/>
  <c r="S1065" i="18"/>
  <c r="S304" i="18"/>
  <c r="S291" i="18"/>
  <c r="S310" i="18"/>
  <c r="P1098" i="18"/>
  <c r="P1107" i="18" s="1"/>
  <c r="P17" i="18"/>
  <c r="AB293" i="18"/>
  <c r="AB306" i="18"/>
  <c r="AF295" i="18"/>
  <c r="AB290" i="18"/>
  <c r="AF671" i="18"/>
  <c r="AF670" i="18" s="1"/>
  <c r="AF643" i="18"/>
  <c r="AF642" i="18" s="1"/>
  <c r="AG143" i="18"/>
  <c r="AE137" i="18"/>
  <c r="AE139" i="18"/>
  <c r="AH327" i="18"/>
  <c r="AH346" i="18"/>
  <c r="AA125" i="18"/>
  <c r="AE126" i="18"/>
  <c r="S1081" i="18"/>
  <c r="AC293" i="18"/>
  <c r="AC306" i="18"/>
  <c r="AC290" i="18"/>
  <c r="Y1091" i="18"/>
  <c r="Y1094" i="18"/>
  <c r="AF726" i="18"/>
  <c r="AF1108" i="18" s="1"/>
  <c r="AF1106" i="18" s="1"/>
  <c r="AH727" i="18"/>
  <c r="AG389" i="18"/>
  <c r="AF741" i="18"/>
  <c r="AH742" i="18"/>
  <c r="AH741" i="18" s="1"/>
  <c r="S1108" i="18"/>
  <c r="S1106" i="18" s="1"/>
  <c r="S1097" i="18"/>
  <c r="S1064" i="18"/>
  <c r="S1038" i="18"/>
  <c r="S978" i="18"/>
  <c r="S355" i="18"/>
  <c r="T10" i="18"/>
  <c r="S73" i="18"/>
  <c r="AH118" i="18"/>
  <c r="AH141" i="18" s="1"/>
  <c r="T198" i="18"/>
  <c r="T189" i="18"/>
  <c r="T14" i="18" s="1"/>
  <c r="AC212" i="18"/>
  <c r="Y14" i="18"/>
  <c r="AG286" i="18"/>
  <c r="AG284" i="18" s="1"/>
  <c r="AE284" i="18"/>
  <c r="AF736" i="18"/>
  <c r="AH737" i="18"/>
  <c r="AH736" i="18" s="1"/>
  <c r="AF604" i="18"/>
  <c r="AF596" i="18" s="1"/>
  <c r="AG1024" i="18"/>
  <c r="V303" i="18"/>
  <c r="V291" i="18"/>
  <c r="AB213" i="18"/>
  <c r="P212" i="18"/>
  <c r="P199" i="18"/>
  <c r="AH236" i="18"/>
  <c r="AH231" i="18" s="1"/>
  <c r="AF231" i="18"/>
  <c r="AF252" i="18" s="1"/>
  <c r="AF257" i="18"/>
  <c r="AH103" i="18"/>
  <c r="AH216" i="18"/>
  <c r="AH202" i="18" s="1"/>
  <c r="AF202" i="18"/>
  <c r="AF201" i="18"/>
  <c r="AH215" i="18"/>
  <c r="AH201" i="18" s="1"/>
  <c r="AC126" i="18"/>
  <c r="S125" i="18"/>
  <c r="U343" i="18"/>
  <c r="U350" i="18"/>
  <c r="AF560" i="18"/>
  <c r="AF552" i="18" s="1"/>
  <c r="AH989" i="18"/>
  <c r="AG347" i="18"/>
  <c r="AG328" i="18"/>
  <c r="AH521" i="18"/>
  <c r="AD325" i="18"/>
  <c r="AD344" i="18"/>
  <c r="AD323" i="18"/>
  <c r="AG329" i="18"/>
  <c r="V1108" i="18"/>
  <c r="V1106" i="18" s="1"/>
  <c r="AH214" i="18"/>
  <c r="AH200" i="18" s="1"/>
  <c r="AF200" i="18"/>
  <c r="AH16" i="18"/>
  <c r="Z304" i="18"/>
  <c r="Z1065" i="18"/>
  <c r="Z291" i="18"/>
  <c r="Z310" i="18"/>
  <c r="R198" i="18"/>
  <c r="R189" i="18"/>
  <c r="AC134" i="18"/>
  <c r="AE252" i="18"/>
  <c r="AE276" i="18"/>
  <c r="AG979" i="18"/>
  <c r="AF286" i="18"/>
  <c r="AB284" i="18"/>
  <c r="AH604" i="18"/>
  <c r="AH596" i="18" s="1"/>
  <c r="P552" i="18"/>
  <c r="AE343" i="18" l="1"/>
  <c r="AD140" i="18"/>
  <c r="S14" i="18"/>
  <c r="S15" i="18" s="1"/>
  <c r="AF74" i="18"/>
  <c r="AH76" i="18"/>
  <c r="AH74" i="18" s="1"/>
  <c r="AD1065" i="18"/>
  <c r="AD1070" i="18" s="1"/>
  <c r="AB343" i="18"/>
  <c r="Z21" i="18"/>
  <c r="Z25" i="18" s="1"/>
  <c r="Z15" i="18"/>
  <c r="Z13" i="18"/>
  <c r="Z1101" i="18" s="1"/>
  <c r="Z1099" i="18" s="1"/>
  <c r="Z1100" i="18" s="1"/>
  <c r="AF1024" i="18"/>
  <c r="AH54" i="18"/>
  <c r="Q1084" i="18"/>
  <c r="Q1090" i="18"/>
  <c r="Y108" i="18"/>
  <c r="Y111" i="18"/>
  <c r="Y112" i="18" s="1"/>
  <c r="U155" i="18"/>
  <c r="U156" i="18" s="1"/>
  <c r="U152" i="18"/>
  <c r="AD1081" i="18"/>
  <c r="AD1086" i="18" s="1"/>
  <c r="Q155" i="18"/>
  <c r="Q156" i="18" s="1"/>
  <c r="Q152" i="18"/>
  <c r="Q1098" i="18"/>
  <c r="Q17" i="18"/>
  <c r="V96" i="18"/>
  <c r="V107" i="18"/>
  <c r="AD276" i="18"/>
  <c r="AD252" i="18"/>
  <c r="R138" i="18"/>
  <c r="R151" i="18"/>
  <c r="AG726" i="18"/>
  <c r="AG1108" i="18" s="1"/>
  <c r="AG1106" i="18" s="1"/>
  <c r="V1067" i="18"/>
  <c r="V1068" i="18" s="1"/>
  <c r="V14" i="18"/>
  <c r="V15" i="18" s="1"/>
  <c r="AB95" i="18"/>
  <c r="AF101" i="18"/>
  <c r="AB98" i="18"/>
  <c r="AF325" i="18"/>
  <c r="AF344" i="18"/>
  <c r="AF323" i="18"/>
  <c r="S190" i="18"/>
  <c r="S223" i="18"/>
  <c r="AH217" i="18"/>
  <c r="AH203" i="18" s="1"/>
  <c r="AF203" i="18"/>
  <c r="AC95" i="18"/>
  <c r="AC98" i="18"/>
  <c r="AH766" i="18"/>
  <c r="AE95" i="18"/>
  <c r="AG101" i="18"/>
  <c r="AE98" i="18"/>
  <c r="W93" i="18"/>
  <c r="W82" i="18"/>
  <c r="AC324" i="18"/>
  <c r="AC342" i="18"/>
  <c r="S1067" i="18"/>
  <c r="S1074" i="18" s="1"/>
  <c r="S1078" i="18" s="1"/>
  <c r="S96" i="18"/>
  <c r="S107" i="18"/>
  <c r="AE324" i="18"/>
  <c r="U93" i="18"/>
  <c r="U82" i="18"/>
  <c r="R134" i="18"/>
  <c r="AB134" i="18" s="1"/>
  <c r="AF134" i="18" s="1"/>
  <c r="R125" i="18"/>
  <c r="AF140" i="18"/>
  <c r="Z134" i="18"/>
  <c r="AE134" i="18" s="1"/>
  <c r="Z125" i="18"/>
  <c r="AE127" i="18"/>
  <c r="AG127" i="18" s="1"/>
  <c r="V138" i="18"/>
  <c r="V1083" i="18"/>
  <c r="V151" i="18"/>
  <c r="Q82" i="18"/>
  <c r="AB86" i="18"/>
  <c r="Q93" i="18"/>
  <c r="AB93" i="18" s="1"/>
  <c r="AD95" i="18"/>
  <c r="AD98" i="18"/>
  <c r="U17" i="18"/>
  <c r="U1098" i="18"/>
  <c r="AF305" i="18"/>
  <c r="AF292" i="18"/>
  <c r="R350" i="18"/>
  <c r="R351" i="18" s="1"/>
  <c r="R343" i="18"/>
  <c r="AC11" i="18"/>
  <c r="AC1098" i="18" s="1"/>
  <c r="X1098" i="18"/>
  <c r="X1107" i="18" s="1"/>
  <c r="X17" i="18"/>
  <c r="AH218" i="18"/>
  <c r="AH204" i="18" s="1"/>
  <c r="AF204" i="18"/>
  <c r="T155" i="18"/>
  <c r="T156" i="18" s="1"/>
  <c r="T152" i="18"/>
  <c r="AE227" i="18"/>
  <c r="AE228" i="18" s="1"/>
  <c r="AE224" i="18"/>
  <c r="AD86" i="18"/>
  <c r="AD82" i="18" s="1"/>
  <c r="V82" i="18"/>
  <c r="V93" i="18"/>
  <c r="W1094" i="18"/>
  <c r="W1091" i="18"/>
  <c r="Z350" i="18"/>
  <c r="Z351" i="18" s="1"/>
  <c r="Z343" i="18"/>
  <c r="AB324" i="18"/>
  <c r="AA93" i="18"/>
  <c r="AE93" i="18" s="1"/>
  <c r="AE86" i="18"/>
  <c r="AA82" i="18"/>
  <c r="W1067" i="18"/>
  <c r="W96" i="18"/>
  <c r="W107" i="18"/>
  <c r="W14" i="18"/>
  <c r="AB127" i="18"/>
  <c r="AF127" i="18" s="1"/>
  <c r="Z138" i="18"/>
  <c r="Z1083" i="18"/>
  <c r="AE1083" i="18" s="1"/>
  <c r="Z151" i="18"/>
  <c r="AD151" i="18"/>
  <c r="AD138" i="18"/>
  <c r="AC86" i="18"/>
  <c r="AC82" i="18" s="1"/>
  <c r="S82" i="18"/>
  <c r="S93" i="18"/>
  <c r="AD134" i="18"/>
  <c r="Q1067" i="18"/>
  <c r="Q96" i="18"/>
  <c r="Q107" i="18"/>
  <c r="Q14" i="18"/>
  <c r="Q13" i="18" s="1"/>
  <c r="Q1101" i="18" s="1"/>
  <c r="Q1099" i="18" s="1"/>
  <c r="R108" i="18"/>
  <c r="R111" i="18"/>
  <c r="R112" i="18" s="1"/>
  <c r="P155" i="18"/>
  <c r="P156" i="18" s="1"/>
  <c r="P152" i="18"/>
  <c r="U107" i="18"/>
  <c r="U96" i="18"/>
  <c r="U14" i="18"/>
  <c r="U13" i="18" s="1"/>
  <c r="U1101" i="18" s="1"/>
  <c r="U1099" i="18" s="1"/>
  <c r="U1067" i="18"/>
  <c r="AG766" i="18"/>
  <c r="AA1067" i="18"/>
  <c r="AA96" i="18"/>
  <c r="AA107" i="18"/>
  <c r="AB138" i="18"/>
  <c r="AB151" i="18"/>
  <c r="AG144" i="18"/>
  <c r="AG140" i="18" s="1"/>
  <c r="AE140" i="18"/>
  <c r="AB125" i="18"/>
  <c r="U223" i="18"/>
  <c r="U190" i="18"/>
  <c r="U1083" i="18"/>
  <c r="V190" i="18"/>
  <c r="V223" i="18"/>
  <c r="AE1098" i="18"/>
  <c r="AE17" i="18"/>
  <c r="T21" i="18"/>
  <c r="T15" i="18"/>
  <c r="T13" i="18"/>
  <c r="T1101" i="18" s="1"/>
  <c r="T1099" i="18" s="1"/>
  <c r="AB1098" i="18"/>
  <c r="AB1107" i="18" s="1"/>
  <c r="AB17" i="18"/>
  <c r="AE1065" i="18"/>
  <c r="Z1068" i="18"/>
  <c r="Z1070" i="18"/>
  <c r="Z1075" i="18"/>
  <c r="AC125" i="18"/>
  <c r="AF126" i="18"/>
  <c r="P551" i="18"/>
  <c r="AH286" i="18"/>
  <c r="AH284" i="18" s="1"/>
  <c r="AF284" i="18"/>
  <c r="AD342" i="18"/>
  <c r="AD324" i="18"/>
  <c r="AH520" i="18"/>
  <c r="V1098" i="18"/>
  <c r="V1107" i="18" s="1"/>
  <c r="V13" i="18"/>
  <c r="AD11" i="18"/>
  <c r="V17" i="18"/>
  <c r="Y309" i="18"/>
  <c r="Y304" i="18"/>
  <c r="AH551" i="18"/>
  <c r="AA152" i="18"/>
  <c r="AA155" i="18"/>
  <c r="AA156" i="18" s="1"/>
  <c r="X309" i="18"/>
  <c r="X310" i="18" s="1"/>
  <c r="X304" i="18"/>
  <c r="AG293" i="18"/>
  <c r="AG306" i="18"/>
  <c r="AF551" i="18"/>
  <c r="AG325" i="18"/>
  <c r="AG344" i="18"/>
  <c r="AG323" i="18"/>
  <c r="AH329" i="18"/>
  <c r="AF213" i="18"/>
  <c r="AB199" i="18"/>
  <c r="R190" i="18"/>
  <c r="R223" i="18"/>
  <c r="R14" i="18"/>
  <c r="R13" i="18" s="1"/>
  <c r="R1101" i="18" s="1"/>
  <c r="R1099" i="18" s="1"/>
  <c r="R1083" i="18"/>
  <c r="AE14" i="18"/>
  <c r="Y21" i="18"/>
  <c r="Y15" i="18"/>
  <c r="Y13" i="18"/>
  <c r="AC1081" i="18"/>
  <c r="S1086" i="18"/>
  <c r="AE151" i="18"/>
  <c r="AE138" i="18"/>
  <c r="AB291" i="18"/>
  <c r="AB303" i="18"/>
  <c r="AG305" i="18"/>
  <c r="AG290" i="18"/>
  <c r="AG292" i="18"/>
  <c r="AH294" i="18"/>
  <c r="AF281" i="18"/>
  <c r="R1070" i="18"/>
  <c r="R1068" i="18"/>
  <c r="R1075" i="18"/>
  <c r="AB1065" i="18"/>
  <c r="Y351" i="18"/>
  <c r="T309" i="18"/>
  <c r="T310" i="18" s="1"/>
  <c r="T304" i="18"/>
  <c r="AH116" i="18"/>
  <c r="AH115" i="18" s="1"/>
  <c r="AF115" i="18"/>
  <c r="AA1090" i="18"/>
  <c r="AA1084" i="18"/>
  <c r="P309" i="18"/>
  <c r="P304" i="18"/>
  <c r="AD199" i="18"/>
  <c r="AG213" i="18"/>
  <c r="AG199" i="18" s="1"/>
  <c r="AE280" i="18"/>
  <c r="AE281" i="18" s="1"/>
  <c r="AE277" i="18"/>
  <c r="AB212" i="18"/>
  <c r="P198" i="18"/>
  <c r="P189" i="18"/>
  <c r="V304" i="18"/>
  <c r="V309" i="18"/>
  <c r="AC198" i="18"/>
  <c r="AC189" i="18"/>
  <c r="T1097" i="18"/>
  <c r="T1038" i="18"/>
  <c r="T1064" i="18"/>
  <c r="T978" i="18"/>
  <c r="T355" i="18"/>
  <c r="T73" i="18"/>
  <c r="U10" i="18"/>
  <c r="S1107" i="18"/>
  <c r="AH726" i="18"/>
  <c r="AH1108" i="18" s="1"/>
  <c r="AH1106" i="18" s="1"/>
  <c r="AC291" i="18"/>
  <c r="AC303" i="18"/>
  <c r="AG126" i="18"/>
  <c r="AG125" i="18" s="1"/>
  <c r="AG139" i="18"/>
  <c r="AG137" i="18"/>
  <c r="AH295" i="18"/>
  <c r="AF293" i="18"/>
  <c r="AF306" i="18"/>
  <c r="AF290" i="18"/>
  <c r="AC1065" i="18"/>
  <c r="AC1070" i="18" s="1"/>
  <c r="S1070" i="18"/>
  <c r="AD303" i="18"/>
  <c r="AD291" i="18"/>
  <c r="AA1098" i="18"/>
  <c r="AA13" i="18"/>
  <c r="AA1101" i="18" s="1"/>
  <c r="AA1099" i="18" s="1"/>
  <c r="AA17" i="18"/>
  <c r="AH1025" i="18"/>
  <c r="AF277" i="18"/>
  <c r="R1098" i="18"/>
  <c r="R17" i="18"/>
  <c r="V343" i="18"/>
  <c r="V350" i="18"/>
  <c r="AH143" i="18"/>
  <c r="AF137" i="18"/>
  <c r="AF139" i="18"/>
  <c r="S152" i="18"/>
  <c r="S155" i="18"/>
  <c r="X1074" i="18"/>
  <c r="X1068" i="18"/>
  <c r="AE303" i="18"/>
  <c r="AE291" i="18"/>
  <c r="U351" i="18"/>
  <c r="T223" i="18"/>
  <c r="T190" i="18"/>
  <c r="T1083" i="18"/>
  <c r="AH257" i="18"/>
  <c r="AH251" i="18"/>
  <c r="AE1081" i="18"/>
  <c r="AA1086" i="18"/>
  <c r="AE1067" i="18"/>
  <c r="Y1074" i="18"/>
  <c r="Y1068" i="18"/>
  <c r="AH1024" i="18"/>
  <c r="AG276" i="18"/>
  <c r="AG252" i="18"/>
  <c r="T1074" i="18"/>
  <c r="T1068" i="18"/>
  <c r="AC151" i="18"/>
  <c r="AC138" i="18"/>
  <c r="AA21" i="18"/>
  <c r="AA15" i="18"/>
  <c r="P1068" i="18"/>
  <c r="P1074" i="18"/>
  <c r="Y281" i="18"/>
  <c r="X198" i="18"/>
  <c r="X189" i="18"/>
  <c r="AD212" i="18"/>
  <c r="S1090" i="18"/>
  <c r="S1084" i="18"/>
  <c r="AC17" i="18"/>
  <c r="V21" i="18" l="1"/>
  <c r="V22" i="18" s="1"/>
  <c r="AC1083" i="18"/>
  <c r="AC1084" i="18" s="1"/>
  <c r="S21" i="18"/>
  <c r="S25" i="18" s="1"/>
  <c r="AF11" i="18"/>
  <c r="S13" i="18"/>
  <c r="AC13" i="18" s="1"/>
  <c r="AC1101" i="18" s="1"/>
  <c r="AC1099" i="18" s="1"/>
  <c r="AC1100" i="18" s="1"/>
  <c r="AD93" i="18"/>
  <c r="AC14" i="18"/>
  <c r="AC15" i="18" s="1"/>
  <c r="Z22" i="18"/>
  <c r="Z1104" i="18"/>
  <c r="Z1113" i="18" s="1"/>
  <c r="Z1114" i="18" s="1"/>
  <c r="AG93" i="18"/>
  <c r="Q1100" i="18"/>
  <c r="U1100" i="18"/>
  <c r="Z30" i="18"/>
  <c r="Z32" i="18" s="1"/>
  <c r="Z33" i="18" s="1"/>
  <c r="Z26" i="18"/>
  <c r="R1100" i="18"/>
  <c r="AD1067" i="18"/>
  <c r="AD1068" i="18" s="1"/>
  <c r="Q1091" i="18"/>
  <c r="Q1094" i="18"/>
  <c r="AH144" i="18"/>
  <c r="AH140" i="18" s="1"/>
  <c r="V227" i="18"/>
  <c r="V228" i="18" s="1"/>
  <c r="V224" i="18"/>
  <c r="V1090" i="18"/>
  <c r="V1084" i="18"/>
  <c r="AG95" i="18"/>
  <c r="AG98" i="18"/>
  <c r="AC1067" i="18"/>
  <c r="AC1068" i="18" s="1"/>
  <c r="S1075" i="18"/>
  <c r="V1074" i="18"/>
  <c r="AB152" i="18"/>
  <c r="AB155" i="18"/>
  <c r="AB156" i="18" s="1"/>
  <c r="AA1074" i="18"/>
  <c r="AA1068" i="18"/>
  <c r="AC93" i="18"/>
  <c r="AF93" i="18" s="1"/>
  <c r="AH93" i="18" s="1"/>
  <c r="AD152" i="18"/>
  <c r="AD155" i="18"/>
  <c r="AD156" i="18" s="1"/>
  <c r="AH127" i="18"/>
  <c r="W1074" i="18"/>
  <c r="AD1074" i="18" s="1"/>
  <c r="AD1075" i="18" s="1"/>
  <c r="W1068" i="18"/>
  <c r="AF86" i="18"/>
  <c r="AB82" i="18"/>
  <c r="AE96" i="18"/>
  <c r="AE107" i="18"/>
  <c r="AF324" i="18"/>
  <c r="AF342" i="18"/>
  <c r="AF98" i="18"/>
  <c r="AH101" i="18"/>
  <c r="AF95" i="18"/>
  <c r="W21" i="18"/>
  <c r="W15" i="18"/>
  <c r="W13" i="18"/>
  <c r="W1101" i="18" s="1"/>
  <c r="W1099" i="18" s="1"/>
  <c r="AD280" i="18"/>
  <c r="AD281" i="18" s="1"/>
  <c r="AD277" i="18"/>
  <c r="U1090" i="18"/>
  <c r="U1084" i="18"/>
  <c r="U111" i="18"/>
  <c r="U112" i="18" s="1"/>
  <c r="U108" i="18"/>
  <c r="Q1068" i="18"/>
  <c r="Q1074" i="18"/>
  <c r="AB1074" i="18" s="1"/>
  <c r="Z155" i="18"/>
  <c r="Z156" i="18" s="1"/>
  <c r="Z152" i="18"/>
  <c r="AB107" i="18"/>
  <c r="AB96" i="18"/>
  <c r="AB1067" i="18"/>
  <c r="AB1068" i="18" s="1"/>
  <c r="S1068" i="18"/>
  <c r="AE125" i="18"/>
  <c r="AA108" i="18"/>
  <c r="AA111" i="18"/>
  <c r="AA112" i="18" s="1"/>
  <c r="U1074" i="18"/>
  <c r="U1068" i="18"/>
  <c r="Q21" i="18"/>
  <c r="Q15" i="18"/>
  <c r="Z1084" i="18"/>
  <c r="Z1090" i="18"/>
  <c r="W111" i="18"/>
  <c r="W112" i="18" s="1"/>
  <c r="W108" i="18"/>
  <c r="AG86" i="18"/>
  <c r="AG82" i="18" s="1"/>
  <c r="AE82" i="18"/>
  <c r="U1107" i="18"/>
  <c r="U1104" i="18"/>
  <c r="AD107" i="18"/>
  <c r="AD96" i="18"/>
  <c r="V155" i="18"/>
  <c r="V156" i="18" s="1"/>
  <c r="V152" i="18"/>
  <c r="AC343" i="18"/>
  <c r="AC350" i="18"/>
  <c r="AC351" i="18" s="1"/>
  <c r="S227" i="18"/>
  <c r="S228" i="18" s="1"/>
  <c r="S224" i="18"/>
  <c r="R155" i="18"/>
  <c r="R156" i="18" s="1"/>
  <c r="R152" i="18"/>
  <c r="V111" i="18"/>
  <c r="V112" i="18" s="1"/>
  <c r="V108" i="18"/>
  <c r="Q1107" i="18"/>
  <c r="Q1104" i="18"/>
  <c r="U224" i="18"/>
  <c r="U227" i="18"/>
  <c r="U228" i="18" s="1"/>
  <c r="U21" i="18"/>
  <c r="U15" i="18"/>
  <c r="Q111" i="18"/>
  <c r="Q112" i="18" s="1"/>
  <c r="Q108" i="18"/>
  <c r="AG134" i="18"/>
  <c r="AH134" i="18" s="1"/>
  <c r="S111" i="18"/>
  <c r="S112" i="18" s="1"/>
  <c r="S108" i="18"/>
  <c r="AC107" i="18"/>
  <c r="AC96" i="18"/>
  <c r="X223" i="18"/>
  <c r="X190" i="18"/>
  <c r="X1083" i="18"/>
  <c r="X14" i="18"/>
  <c r="T1078" i="18"/>
  <c r="T1075" i="18"/>
  <c r="AC1074" i="18"/>
  <c r="AC1075" i="18" s="1"/>
  <c r="AE1068" i="18"/>
  <c r="AG1067" i="18"/>
  <c r="T1090" i="18"/>
  <c r="AC1090" i="18" s="1"/>
  <c r="AC1091" i="18" s="1"/>
  <c r="T1084" i="18"/>
  <c r="AE304" i="18"/>
  <c r="AE309" i="18"/>
  <c r="AE310" i="18" s="1"/>
  <c r="AA1100" i="18"/>
  <c r="AH306" i="18"/>
  <c r="AH293" i="18"/>
  <c r="AE1084" i="18"/>
  <c r="AC1107" i="18"/>
  <c r="AE152" i="18"/>
  <c r="AE155" i="18"/>
  <c r="AE156" i="18" s="1"/>
  <c r="R227" i="18"/>
  <c r="R228" i="18" s="1"/>
  <c r="R224" i="18"/>
  <c r="Y310" i="18"/>
  <c r="AD1098" i="18"/>
  <c r="AD17" i="18"/>
  <c r="AC155" i="18"/>
  <c r="AC156" i="18" s="1"/>
  <c r="AC152" i="18"/>
  <c r="AH252" i="18"/>
  <c r="AH276" i="18"/>
  <c r="AA1104" i="18"/>
  <c r="AA1107" i="18"/>
  <c r="AF291" i="18"/>
  <c r="AF303" i="18"/>
  <c r="AG151" i="18"/>
  <c r="AG138" i="18"/>
  <c r="AC309" i="18"/>
  <c r="AC310" i="18" s="1"/>
  <c r="AC304" i="18"/>
  <c r="AC223" i="18"/>
  <c r="AC190" i="18"/>
  <c r="P223" i="18"/>
  <c r="P190" i="18"/>
  <c r="P1083" i="18"/>
  <c r="P14" i="18"/>
  <c r="AG291" i="18"/>
  <c r="AG303" i="18"/>
  <c r="AB309" i="18"/>
  <c r="AB310" i="18" s="1"/>
  <c r="AB304" i="18"/>
  <c r="Y25" i="18"/>
  <c r="AE21" i="18"/>
  <c r="Y22" i="18"/>
  <c r="S1101" i="18"/>
  <c r="S1099" i="18" s="1"/>
  <c r="V1101" i="18"/>
  <c r="V1099" i="18" s="1"/>
  <c r="V1100" i="18" s="1"/>
  <c r="AF1098" i="18"/>
  <c r="AF17" i="18"/>
  <c r="T1100" i="18"/>
  <c r="T1104" i="18"/>
  <c r="AG11" i="18"/>
  <c r="S1094" i="18"/>
  <c r="S1091" i="18"/>
  <c r="AG277" i="18"/>
  <c r="AG280" i="18"/>
  <c r="AG281" i="18" s="1"/>
  <c r="AG1081" i="18"/>
  <c r="AG1086" i="18" s="1"/>
  <c r="AE1086" i="18"/>
  <c r="T224" i="18"/>
  <c r="T227" i="18"/>
  <c r="T228" i="18" s="1"/>
  <c r="X1078" i="18"/>
  <c r="X1075" i="18"/>
  <c r="AF138" i="18"/>
  <c r="AF151" i="18"/>
  <c r="V351" i="18"/>
  <c r="R1104" i="18"/>
  <c r="R1107" i="18"/>
  <c r="U1097" i="18"/>
  <c r="U1064" i="18"/>
  <c r="U1038" i="18"/>
  <c r="U978" i="18"/>
  <c r="U355" i="18"/>
  <c r="U73" i="18"/>
  <c r="V10" i="18"/>
  <c r="AA1094" i="18"/>
  <c r="AA1091" i="18"/>
  <c r="AE1090" i="18"/>
  <c r="AF1081" i="18"/>
  <c r="AC1086" i="18"/>
  <c r="AE15" i="18"/>
  <c r="R1090" i="18"/>
  <c r="R1084" i="18"/>
  <c r="AH325" i="18"/>
  <c r="AH344" i="18"/>
  <c r="AH323" i="18"/>
  <c r="AD343" i="18"/>
  <c r="AD350" i="18"/>
  <c r="AD351" i="18" s="1"/>
  <c r="AH126" i="18"/>
  <c r="AH125" i="18" s="1"/>
  <c r="AF125" i="18"/>
  <c r="AG1065" i="18"/>
  <c r="AG1070" i="18" s="1"/>
  <c r="AE1070" i="18"/>
  <c r="AE1107" i="18"/>
  <c r="AD198" i="18"/>
  <c r="AD189" i="18"/>
  <c r="AG212" i="18"/>
  <c r="P1078" i="18"/>
  <c r="P1075" i="18"/>
  <c r="AA22" i="18"/>
  <c r="AA25" i="18"/>
  <c r="Y1078" i="18"/>
  <c r="Y1075" i="18"/>
  <c r="AE1074" i="18"/>
  <c r="S156" i="18"/>
  <c r="AH139" i="18"/>
  <c r="AH137" i="18"/>
  <c r="AD304" i="18"/>
  <c r="AD309" i="18"/>
  <c r="AD310" i="18" s="1"/>
  <c r="V310" i="18"/>
  <c r="AF212" i="18"/>
  <c r="AB198" i="18"/>
  <c r="AB189" i="18"/>
  <c r="P310" i="18"/>
  <c r="AF1065" i="18"/>
  <c r="AB1070" i="18"/>
  <c r="AH292" i="18"/>
  <c r="AH305" i="18"/>
  <c r="AH290" i="18"/>
  <c r="Y1101" i="18"/>
  <c r="Y1099" i="18" s="1"/>
  <c r="AE13" i="18"/>
  <c r="R21" i="18"/>
  <c r="R15" i="18"/>
  <c r="AF199" i="18"/>
  <c r="AH213" i="18"/>
  <c r="AH199" i="18" s="1"/>
  <c r="AG342" i="18"/>
  <c r="AG324" i="18"/>
  <c r="V1075" i="18"/>
  <c r="V1078" i="18"/>
  <c r="T22" i="18"/>
  <c r="T25" i="18"/>
  <c r="AF1067" i="18" l="1"/>
  <c r="AF1068" i="18" s="1"/>
  <c r="V25" i="18"/>
  <c r="S22" i="18"/>
  <c r="AC21" i="18"/>
  <c r="AC22" i="18" s="1"/>
  <c r="Z1105" i="18"/>
  <c r="Z1111" i="18" s="1"/>
  <c r="Z1112" i="18" s="1"/>
  <c r="V1104" i="18"/>
  <c r="V1105" i="18" s="1"/>
  <c r="V1111" i="18" s="1"/>
  <c r="V1112" i="18" s="1"/>
  <c r="Q1105" i="18"/>
  <c r="Q1111" i="18" s="1"/>
  <c r="Q1112" i="18" s="1"/>
  <c r="Q1113" i="18"/>
  <c r="Q1114" i="18" s="1"/>
  <c r="Z1094" i="18"/>
  <c r="AE1094" i="18" s="1"/>
  <c r="Z1091" i="18"/>
  <c r="AB108" i="18"/>
  <c r="AB111" i="18"/>
  <c r="AB112" i="18" s="1"/>
  <c r="U1094" i="18"/>
  <c r="U1091" i="18"/>
  <c r="W1075" i="18"/>
  <c r="W1078" i="18"/>
  <c r="AD1078" i="18" s="1"/>
  <c r="AG1068" i="18"/>
  <c r="AC108" i="18"/>
  <c r="AC111" i="18"/>
  <c r="AC112" i="18" s="1"/>
  <c r="U25" i="18"/>
  <c r="AC25" i="18" s="1"/>
  <c r="AC26" i="18" s="1"/>
  <c r="U22" i="18"/>
  <c r="AD108" i="18"/>
  <c r="AD111" i="18"/>
  <c r="AD112" i="18" s="1"/>
  <c r="U1078" i="18"/>
  <c r="AC1078" i="18" s="1"/>
  <c r="U1075" i="18"/>
  <c r="W22" i="18"/>
  <c r="W25" i="18"/>
  <c r="AF343" i="18"/>
  <c r="AF350" i="18"/>
  <c r="AF351" i="18" s="1"/>
  <c r="AG107" i="18"/>
  <c r="AG96" i="18"/>
  <c r="U1113" i="18"/>
  <c r="U1114" i="18" s="1"/>
  <c r="U1105" i="18"/>
  <c r="U1111" i="18" s="1"/>
  <c r="U1112" i="18" s="1"/>
  <c r="AF96" i="18"/>
  <c r="AF107" i="18"/>
  <c r="AH86" i="18"/>
  <c r="AH82" i="18" s="1"/>
  <c r="AF82" i="18"/>
  <c r="AA1075" i="18"/>
  <c r="AA1078" i="18"/>
  <c r="AE1078" i="18" s="1"/>
  <c r="Q25" i="18"/>
  <c r="Q22" i="18"/>
  <c r="Q1075" i="18"/>
  <c r="Q1078" i="18"/>
  <c r="AB1078" i="18" s="1"/>
  <c r="W1100" i="18"/>
  <c r="W1104" i="18"/>
  <c r="AH95" i="18"/>
  <c r="AH98" i="18"/>
  <c r="AE111" i="18"/>
  <c r="AE112" i="18" s="1"/>
  <c r="AE108" i="18"/>
  <c r="V1094" i="18"/>
  <c r="V1091" i="18"/>
  <c r="AG343" i="18"/>
  <c r="AG350" i="18"/>
  <c r="AG351" i="18" s="1"/>
  <c r="AE22" i="18"/>
  <c r="AG309" i="18"/>
  <c r="AG310" i="18" s="1"/>
  <c r="AG304" i="18"/>
  <c r="AH280" i="18"/>
  <c r="AH281" i="18" s="1"/>
  <c r="AH277" i="18"/>
  <c r="AE1101" i="18"/>
  <c r="AE1099" i="18" s="1"/>
  <c r="AH212" i="18"/>
  <c r="AF198" i="18"/>
  <c r="AF189" i="18"/>
  <c r="AH151" i="18"/>
  <c r="AH138" i="18"/>
  <c r="AB1075" i="18"/>
  <c r="AF1074" i="18"/>
  <c r="AD190" i="18"/>
  <c r="AD223" i="18"/>
  <c r="V1097" i="18"/>
  <c r="V1064" i="18"/>
  <c r="V1038" i="18"/>
  <c r="V978" i="18"/>
  <c r="V355" i="18"/>
  <c r="V73" i="18"/>
  <c r="W10" i="18"/>
  <c r="R1113" i="18"/>
  <c r="R1114" i="18" s="1"/>
  <c r="R1105" i="18"/>
  <c r="R1111" i="18" s="1"/>
  <c r="R1112" i="18" s="1"/>
  <c r="AG1098" i="18"/>
  <c r="AG17" i="18"/>
  <c r="AH11" i="18"/>
  <c r="S1100" i="18"/>
  <c r="S1104" i="18"/>
  <c r="Y26" i="18"/>
  <c r="Y30" i="18"/>
  <c r="AE25" i="18"/>
  <c r="P224" i="18"/>
  <c r="P227" i="18"/>
  <c r="T1094" i="18"/>
  <c r="T1091" i="18"/>
  <c r="AH1067" i="18"/>
  <c r="Y1100" i="18"/>
  <c r="Y1104" i="18"/>
  <c r="V1113" i="18"/>
  <c r="V1114" i="18" s="1"/>
  <c r="AE1091" i="18"/>
  <c r="P21" i="18"/>
  <c r="P15" i="18"/>
  <c r="AB14" i="18"/>
  <c r="P13" i="18"/>
  <c r="S30" i="18"/>
  <c r="S26" i="18"/>
  <c r="X224" i="18"/>
  <c r="X227" i="18"/>
  <c r="X228" i="18" s="1"/>
  <c r="T30" i="18"/>
  <c r="T32" i="18" s="1"/>
  <c r="T33" i="18" s="1"/>
  <c r="T26" i="18"/>
  <c r="T1113" i="18"/>
  <c r="T1114" i="18" s="1"/>
  <c r="T1105" i="18"/>
  <c r="T1111" i="18" s="1"/>
  <c r="T1112" i="18" s="1"/>
  <c r="AF1107" i="18"/>
  <c r="AH303" i="18"/>
  <c r="AH291" i="18"/>
  <c r="AH1065" i="18"/>
  <c r="AH1070" i="18" s="1"/>
  <c r="AF1070" i="18"/>
  <c r="AB223" i="18"/>
  <c r="AB190" i="18"/>
  <c r="AA30" i="18"/>
  <c r="AA32" i="18" s="1"/>
  <c r="AA33" i="18" s="1"/>
  <c r="AA26" i="18"/>
  <c r="AH342" i="18"/>
  <c r="AH324" i="18"/>
  <c r="R1094" i="18"/>
  <c r="R1091" i="18"/>
  <c r="AH1081" i="18"/>
  <c r="AH1086" i="18" s="1"/>
  <c r="AF1086" i="18"/>
  <c r="AF155" i="18"/>
  <c r="AF156" i="18" s="1"/>
  <c r="AF152" i="18"/>
  <c r="V26" i="18"/>
  <c r="V30" i="18"/>
  <c r="P1090" i="18"/>
  <c r="P1084" i="18"/>
  <c r="AB1083" i="18"/>
  <c r="AC224" i="18"/>
  <c r="AC227" i="18"/>
  <c r="AC228" i="18" s="1"/>
  <c r="AG155" i="18"/>
  <c r="AG156" i="18" s="1"/>
  <c r="AG152" i="18"/>
  <c r="AA1113" i="18"/>
  <c r="AA1114" i="18" s="1"/>
  <c r="AA1105" i="18"/>
  <c r="AA1111" i="18" s="1"/>
  <c r="AA1112" i="18" s="1"/>
  <c r="AD1107" i="18"/>
  <c r="X21" i="18"/>
  <c r="X15" i="18"/>
  <c r="X13" i="18"/>
  <c r="AD14" i="18"/>
  <c r="AC1104" i="18"/>
  <c r="R25" i="18"/>
  <c r="R22" i="18"/>
  <c r="AG1074" i="18"/>
  <c r="AG1075" i="18" s="1"/>
  <c r="AE1075" i="18"/>
  <c r="AG198" i="18"/>
  <c r="AG189" i="18"/>
  <c r="AF309" i="18"/>
  <c r="AF310" i="18" s="1"/>
  <c r="AF304" i="18"/>
  <c r="X1090" i="18"/>
  <c r="X1084" i="18"/>
  <c r="AD1083" i="18"/>
  <c r="AC1094" i="18" l="1"/>
  <c r="AF1078" i="18"/>
  <c r="AG1078" i="18"/>
  <c r="AH96" i="18"/>
  <c r="AH107" i="18"/>
  <c r="AG108" i="18"/>
  <c r="AG111" i="18"/>
  <c r="AG112" i="18" s="1"/>
  <c r="W1113" i="18"/>
  <c r="W1114" i="18" s="1"/>
  <c r="W1105" i="18"/>
  <c r="W1111" i="18" s="1"/>
  <c r="W1112" i="18" s="1"/>
  <c r="Q30" i="18"/>
  <c r="Q32" i="18" s="1"/>
  <c r="Q33" i="18" s="1"/>
  <c r="Q26" i="18"/>
  <c r="U30" i="18"/>
  <c r="U32" i="18" s="1"/>
  <c r="U33" i="18" s="1"/>
  <c r="U26" i="18"/>
  <c r="AF111" i="18"/>
  <c r="AF112" i="18" s="1"/>
  <c r="AF108" i="18"/>
  <c r="W30" i="18"/>
  <c r="W32" i="18" s="1"/>
  <c r="W33" i="18" s="1"/>
  <c r="W26" i="18"/>
  <c r="AD1084" i="18"/>
  <c r="AG1083" i="18"/>
  <c r="AG1084" i="18" s="1"/>
  <c r="AD15" i="18"/>
  <c r="AG14" i="18"/>
  <c r="AG15" i="18" s="1"/>
  <c r="AB1084" i="18"/>
  <c r="AF1083" i="18"/>
  <c r="AB15" i="18"/>
  <c r="AF14" i="18"/>
  <c r="W1097" i="18"/>
  <c r="W1064" i="18"/>
  <c r="W1038" i="18"/>
  <c r="W978" i="18"/>
  <c r="W355" i="18"/>
  <c r="X10" i="18"/>
  <c r="W73" i="18"/>
  <c r="X1101" i="18"/>
  <c r="X1099" i="18" s="1"/>
  <c r="AD13" i="18"/>
  <c r="AH343" i="18"/>
  <c r="AH350" i="18"/>
  <c r="AH351" i="18" s="1"/>
  <c r="AE26" i="18"/>
  <c r="AF1075" i="18"/>
  <c r="AH1074" i="18"/>
  <c r="AH1075" i="18" s="1"/>
  <c r="AF223" i="18"/>
  <c r="AF190" i="18"/>
  <c r="AE1100" i="18"/>
  <c r="AE1104" i="18"/>
  <c r="AH304" i="18"/>
  <c r="AH309" i="18"/>
  <c r="AH310" i="18" s="1"/>
  <c r="P22" i="18"/>
  <c r="AB21" i="18"/>
  <c r="P25" i="18"/>
  <c r="AE30" i="18"/>
  <c r="Y32" i="18"/>
  <c r="AH1098" i="18"/>
  <c r="AH17" i="18"/>
  <c r="X1094" i="18"/>
  <c r="AD1094" i="18" s="1"/>
  <c r="AG1094" i="18" s="1"/>
  <c r="X1091" i="18"/>
  <c r="AD1090" i="18"/>
  <c r="P1094" i="18"/>
  <c r="AB1094" i="18" s="1"/>
  <c r="P1091" i="18"/>
  <c r="AB1090" i="18"/>
  <c r="AB224" i="18"/>
  <c r="AB227" i="18"/>
  <c r="AB228" i="18" s="1"/>
  <c r="S32" i="18"/>
  <c r="AG223" i="18"/>
  <c r="AG190" i="18"/>
  <c r="AC1113" i="18"/>
  <c r="AC1114" i="18" s="1"/>
  <c r="AC1105" i="18"/>
  <c r="AC1111" i="18" s="1"/>
  <c r="AC1112" i="18" s="1"/>
  <c r="X22" i="18"/>
  <c r="X25" i="18"/>
  <c r="AD21" i="18"/>
  <c r="V32" i="18"/>
  <c r="P1101" i="18"/>
  <c r="P1099" i="18" s="1"/>
  <c r="AB13" i="18"/>
  <c r="Y1113" i="18"/>
  <c r="Y1114" i="18" s="1"/>
  <c r="Y1105" i="18"/>
  <c r="Y1111" i="18" s="1"/>
  <c r="Y1112" i="18" s="1"/>
  <c r="AH1068" i="18"/>
  <c r="P228" i="18"/>
  <c r="AD227" i="18"/>
  <c r="AD228" i="18" s="1"/>
  <c r="AD224" i="18"/>
  <c r="AH198" i="18"/>
  <c r="AH189" i="18"/>
  <c r="R26" i="18"/>
  <c r="R30" i="18"/>
  <c r="R32" i="18" s="1"/>
  <c r="R33" i="18" s="1"/>
  <c r="S1113" i="18"/>
  <c r="S1114" i="18" s="1"/>
  <c r="S1105" i="18"/>
  <c r="S1111" i="18" s="1"/>
  <c r="S1112" i="18" s="1"/>
  <c r="AG1107" i="18"/>
  <c r="AH152" i="18"/>
  <c r="AH155" i="18"/>
  <c r="AH156" i="18" s="1"/>
  <c r="AC30" i="18" l="1"/>
  <c r="AF1094" i="18"/>
  <c r="AH1078" i="18"/>
  <c r="AH108" i="18"/>
  <c r="AH111" i="18"/>
  <c r="AH112" i="18" s="1"/>
  <c r="AH190" i="18"/>
  <c r="AH223" i="18"/>
  <c r="AG224" i="18"/>
  <c r="AG227" i="18"/>
  <c r="AG228" i="18" s="1"/>
  <c r="S33" i="18"/>
  <c r="AC32" i="18"/>
  <c r="AC33" i="18" s="1"/>
  <c r="AD1091" i="18"/>
  <c r="AG1090" i="18"/>
  <c r="AG1091" i="18" s="1"/>
  <c r="AH1107" i="18"/>
  <c r="V33" i="18"/>
  <c r="AH1094" i="18"/>
  <c r="AE32" i="18"/>
  <c r="Y33" i="18"/>
  <c r="P30" i="18"/>
  <c r="P26" i="18"/>
  <c r="AB25" i="18"/>
  <c r="AD1101" i="18"/>
  <c r="AD1099" i="18" s="1"/>
  <c r="AG13" i="18"/>
  <c r="AG1101" i="18" s="1"/>
  <c r="AG1099" i="18" s="1"/>
  <c r="AB1101" i="18"/>
  <c r="AB1099" i="18" s="1"/>
  <c r="AF13" i="18"/>
  <c r="AD22" i="18"/>
  <c r="AG21" i="18"/>
  <c r="AG22" i="18" s="1"/>
  <c r="AB22" i="18"/>
  <c r="AF21" i="18"/>
  <c r="AF224" i="18"/>
  <c r="AF227" i="18"/>
  <c r="AF228" i="18" s="1"/>
  <c r="X1100" i="18"/>
  <c r="X1104" i="18"/>
  <c r="X1097" i="18"/>
  <c r="X1038" i="18"/>
  <c r="X1064" i="18"/>
  <c r="X978" i="18"/>
  <c r="X355" i="18"/>
  <c r="X73" i="18"/>
  <c r="Y10" i="18"/>
  <c r="AF1084" i="18"/>
  <c r="AH1083" i="18"/>
  <c r="AH1084" i="18" s="1"/>
  <c r="P1100" i="18"/>
  <c r="P1104" i="18"/>
  <c r="X30" i="18"/>
  <c r="X26" i="18"/>
  <c r="AD25" i="18"/>
  <c r="AB1091" i="18"/>
  <c r="AF1090" i="18"/>
  <c r="AE1113" i="18"/>
  <c r="AE1114" i="18" s="1"/>
  <c r="AE1105" i="18"/>
  <c r="AE1111" i="18" s="1"/>
  <c r="AE1112" i="18" s="1"/>
  <c r="AF15" i="18"/>
  <c r="AH14" i="18"/>
  <c r="AH15" i="18" s="1"/>
  <c r="AD26" i="18" l="1"/>
  <c r="AG25" i="18"/>
  <c r="AG26" i="18" s="1"/>
  <c r="AF1091" i="18"/>
  <c r="AH1090" i="18"/>
  <c r="AH1091" i="18" s="1"/>
  <c r="X32" i="18"/>
  <c r="AD30" i="18"/>
  <c r="AG30" i="18" s="1"/>
  <c r="AB1100" i="18"/>
  <c r="AB1104" i="18"/>
  <c r="AD1100" i="18"/>
  <c r="AD1104" i="18"/>
  <c r="P1113" i="18"/>
  <c r="P1114" i="18" s="1"/>
  <c r="P1105" i="18"/>
  <c r="P1111" i="18" s="1"/>
  <c r="P1112" i="18" s="1"/>
  <c r="AB26" i="18"/>
  <c r="AF25" i="18"/>
  <c r="AE33" i="18"/>
  <c r="AH227" i="18"/>
  <c r="AH228" i="18" s="1"/>
  <c r="AH224" i="18"/>
  <c r="X1113" i="18"/>
  <c r="X1114" i="18" s="1"/>
  <c r="X1105" i="18"/>
  <c r="X1111" i="18" s="1"/>
  <c r="X1112" i="18" s="1"/>
  <c r="Y1097" i="18"/>
  <c r="Y1064" i="18"/>
  <c r="Y978" i="18"/>
  <c r="Y1038" i="18"/>
  <c r="Y355" i="18"/>
  <c r="Y73" i="18"/>
  <c r="Z10" i="18"/>
  <c r="AF22" i="18"/>
  <c r="AH21" i="18"/>
  <c r="AH22" i="18" s="1"/>
  <c r="AF1101" i="18"/>
  <c r="AF1099" i="18" s="1"/>
  <c r="AH13" i="18"/>
  <c r="AH1101" i="18" s="1"/>
  <c r="AH1099" i="18" s="1"/>
  <c r="AG1100" i="18"/>
  <c r="AG1104" i="18"/>
  <c r="P32" i="18"/>
  <c r="AB30" i="18"/>
  <c r="AF30" i="18" s="1"/>
  <c r="AH30" i="18" s="1"/>
  <c r="AB1113" i="18" l="1"/>
  <c r="AB1114" i="18" s="1"/>
  <c r="AB1105" i="18"/>
  <c r="AB1111" i="18" s="1"/>
  <c r="AB1112" i="18" s="1"/>
  <c r="P33" i="18"/>
  <c r="AB32" i="18"/>
  <c r="AH1100" i="18"/>
  <c r="AH1104" i="18"/>
  <c r="Z1097" i="18"/>
  <c r="Z1064" i="18"/>
  <c r="Z1038" i="18"/>
  <c r="Z978" i="18"/>
  <c r="Z355" i="18"/>
  <c r="Z73" i="18"/>
  <c r="AA10" i="18"/>
  <c r="AG1113" i="18"/>
  <c r="AG1114" i="18" s="1"/>
  <c r="AG1105" i="18"/>
  <c r="AG1111" i="18" s="1"/>
  <c r="AG1112" i="18" s="1"/>
  <c r="AF1100" i="18"/>
  <c r="AF1104" i="18"/>
  <c r="AH25" i="18"/>
  <c r="AH26" i="18" s="1"/>
  <c r="AF26" i="18"/>
  <c r="AD1113" i="18"/>
  <c r="AD1114" i="18" s="1"/>
  <c r="AD1105" i="18"/>
  <c r="AD1111" i="18" s="1"/>
  <c r="AD1112" i="18" s="1"/>
  <c r="X33" i="18"/>
  <c r="AD32" i="18"/>
  <c r="AB33" i="18" l="1"/>
  <c r="AF32" i="18"/>
  <c r="AH1113" i="18"/>
  <c r="AH1114" i="18" s="1"/>
  <c r="AH1105" i="18"/>
  <c r="AH1111" i="18" s="1"/>
  <c r="AH1112" i="18" s="1"/>
  <c r="AD33" i="18"/>
  <c r="AG32" i="18"/>
  <c r="AG33" i="18" s="1"/>
  <c r="AF1113" i="18"/>
  <c r="AF1114" i="18" s="1"/>
  <c r="AF1105" i="18"/>
  <c r="AF1111" i="18" s="1"/>
  <c r="AF1112" i="18" s="1"/>
  <c r="AA1097" i="18"/>
  <c r="AA1064" i="18"/>
  <c r="AA1038" i="18"/>
  <c r="AA978" i="18"/>
  <c r="AA355" i="18"/>
  <c r="AA73" i="18"/>
  <c r="AF33" i="18" l="1"/>
  <c r="AH32" i="18"/>
  <c r="AH33" i="18" s="1"/>
  <c r="M70" i="11" l="1"/>
  <c r="M68" i="11"/>
  <c r="Y82" i="11"/>
  <c r="T82" i="11"/>
  <c r="Q82" i="11"/>
  <c r="P82" i="11"/>
  <c r="O82" i="11"/>
  <c r="M82" i="11"/>
  <c r="L82" i="11"/>
  <c r="Y83" i="11"/>
  <c r="W83" i="11"/>
  <c r="W82" i="11" s="1"/>
  <c r="V83" i="11"/>
  <c r="V82" i="11" s="1"/>
  <c r="T83" i="11"/>
  <c r="Q83" i="11"/>
  <c r="P83" i="11"/>
  <c r="O83" i="11"/>
  <c r="M83" i="11"/>
  <c r="L83" i="11"/>
  <c r="Y68" i="11"/>
  <c r="W68" i="11"/>
  <c r="W67" i="11" s="1"/>
  <c r="V68" i="11"/>
  <c r="V67" i="11" s="1"/>
  <c r="T68" i="11"/>
  <c r="T67" i="11" s="1"/>
  <c r="Q68" i="11"/>
  <c r="P68" i="11"/>
  <c r="O68" i="11"/>
  <c r="O67" i="11" s="1"/>
  <c r="L68" i="11"/>
  <c r="Y67" i="11"/>
  <c r="Q67" i="11"/>
  <c r="P67" i="11"/>
  <c r="M67" i="11"/>
  <c r="L67" i="11"/>
  <c r="AA96" i="11"/>
  <c r="AC96" i="11" s="1"/>
  <c r="Z96" i="11"/>
  <c r="Y96" i="11"/>
  <c r="X96" i="11"/>
  <c r="AB96" i="11" s="1"/>
  <c r="AD96" i="11" s="1"/>
  <c r="AA95" i="11"/>
  <c r="AC95" i="11" s="1"/>
  <c r="Z95" i="11"/>
  <c r="Y95" i="11"/>
  <c r="X95" i="11"/>
  <c r="AB95" i="11" s="1"/>
  <c r="AA94" i="11"/>
  <c r="Z94" i="11"/>
  <c r="Y94" i="11"/>
  <c r="X94" i="11"/>
  <c r="AB94" i="11" s="1"/>
  <c r="AA93" i="11"/>
  <c r="AC93" i="11" s="1"/>
  <c r="Z93" i="11"/>
  <c r="Y93" i="11"/>
  <c r="X93" i="11"/>
  <c r="X91" i="11" s="1"/>
  <c r="AA92" i="11"/>
  <c r="AC92" i="11" s="1"/>
  <c r="AC91" i="11" s="1"/>
  <c r="Z92" i="11"/>
  <c r="Y92" i="11"/>
  <c r="X92" i="11"/>
  <c r="AB92" i="11" s="1"/>
  <c r="Z91" i="11"/>
  <c r="Y91" i="11"/>
  <c r="W91" i="11"/>
  <c r="V91" i="11"/>
  <c r="V84" i="11" s="1"/>
  <c r="U91" i="11"/>
  <c r="T91" i="11"/>
  <c r="S91" i="11"/>
  <c r="R91" i="11"/>
  <c r="Q91" i="11"/>
  <c r="P91" i="11"/>
  <c r="O91" i="11"/>
  <c r="N91" i="11"/>
  <c r="M91" i="11"/>
  <c r="L91" i="11"/>
  <c r="AC90" i="11"/>
  <c r="AC89" i="11" s="1"/>
  <c r="AA90" i="11"/>
  <c r="Z90" i="11"/>
  <c r="Y90" i="11"/>
  <c r="Y89" i="11" s="1"/>
  <c r="X90" i="11"/>
  <c r="AB90" i="11" s="1"/>
  <c r="AA89" i="11"/>
  <c r="Z89" i="11"/>
  <c r="X89" i="11"/>
  <c r="W89" i="11"/>
  <c r="V89" i="11"/>
  <c r="U89" i="11"/>
  <c r="T89" i="11"/>
  <c r="S89" i="11"/>
  <c r="R89" i="11"/>
  <c r="Q89" i="11"/>
  <c r="P89" i="11"/>
  <c r="O89" i="11"/>
  <c r="N89" i="11"/>
  <c r="M89" i="11"/>
  <c r="L89" i="11"/>
  <c r="AA88" i="11"/>
  <c r="AC88" i="11" s="1"/>
  <c r="Z88" i="11"/>
  <c r="Y88" i="11"/>
  <c r="X88" i="11"/>
  <c r="AB88" i="11" s="1"/>
  <c r="AA87" i="11"/>
  <c r="Z87" i="11"/>
  <c r="Y87" i="11"/>
  <c r="X87" i="11"/>
  <c r="AB87" i="11" s="1"/>
  <c r="Y86" i="11"/>
  <c r="Y85" i="11" s="1"/>
  <c r="Y84" i="11" s="1"/>
  <c r="W86" i="11"/>
  <c r="V86" i="11"/>
  <c r="U86" i="11"/>
  <c r="U85" i="11" s="1"/>
  <c r="U84" i="11" s="1"/>
  <c r="U83" i="11" s="1"/>
  <c r="U82" i="11" s="1"/>
  <c r="T86" i="11"/>
  <c r="S86" i="11"/>
  <c r="S85" i="11" s="1"/>
  <c r="S84" i="11" s="1"/>
  <c r="S83" i="11" s="1"/>
  <c r="S82" i="11" s="1"/>
  <c r="R86" i="11"/>
  <c r="Q86" i="11"/>
  <c r="Q85" i="11" s="1"/>
  <c r="Q84" i="11" s="1"/>
  <c r="P86" i="11"/>
  <c r="O86" i="11"/>
  <c r="N86" i="11"/>
  <c r="N85" i="11" s="1"/>
  <c r="M86" i="11"/>
  <c r="M85" i="11" s="1"/>
  <c r="M84" i="11" s="1"/>
  <c r="L86" i="11"/>
  <c r="W85" i="11"/>
  <c r="V85" i="11"/>
  <c r="T85" i="11"/>
  <c r="T84" i="11" s="1"/>
  <c r="R85" i="11"/>
  <c r="P85" i="11"/>
  <c r="P84" i="11" s="1"/>
  <c r="O85" i="11"/>
  <c r="L85" i="11"/>
  <c r="L84" i="11" s="1"/>
  <c r="W84" i="11"/>
  <c r="O84" i="11"/>
  <c r="AA81" i="11"/>
  <c r="AC81" i="11" s="1"/>
  <c r="Z81" i="11"/>
  <c r="Y81" i="11"/>
  <c r="X81" i="11"/>
  <c r="AB81" i="11" s="1"/>
  <c r="AD81" i="11" s="1"/>
  <c r="AA80" i="11"/>
  <c r="AC80" i="11" s="1"/>
  <c r="Z80" i="11"/>
  <c r="Y80" i="11"/>
  <c r="X80" i="11"/>
  <c r="AB80" i="11" s="1"/>
  <c r="AD80" i="11" s="1"/>
  <c r="AA79" i="11"/>
  <c r="Z79" i="11"/>
  <c r="Y79" i="11"/>
  <c r="X79" i="11"/>
  <c r="AB79" i="11" s="1"/>
  <c r="AC78" i="11"/>
  <c r="AA78" i="11"/>
  <c r="Z78" i="11"/>
  <c r="Y78" i="11"/>
  <c r="Y76" i="11" s="1"/>
  <c r="X78" i="11"/>
  <c r="AB78" i="11" s="1"/>
  <c r="AD78" i="11" s="1"/>
  <c r="AA77" i="11"/>
  <c r="AC77" i="11" s="1"/>
  <c r="AC76" i="11" s="1"/>
  <c r="Z77" i="11"/>
  <c r="Y77" i="11"/>
  <c r="X77" i="11"/>
  <c r="AB77" i="11" s="1"/>
  <c r="Z76" i="11"/>
  <c r="W76" i="11"/>
  <c r="V76" i="11"/>
  <c r="U76" i="11"/>
  <c r="T76" i="11"/>
  <c r="S76" i="11"/>
  <c r="R76" i="11"/>
  <c r="Q76" i="11"/>
  <c r="P76" i="11"/>
  <c r="O76" i="11"/>
  <c r="N76" i="11"/>
  <c r="M76" i="11"/>
  <c r="L76" i="11"/>
  <c r="AC75" i="11"/>
  <c r="AC74" i="11" s="1"/>
  <c r="AA75" i="11"/>
  <c r="Z75" i="11"/>
  <c r="Z74" i="11" s="1"/>
  <c r="Y75" i="11"/>
  <c r="Y74" i="11" s="1"/>
  <c r="X75" i="11"/>
  <c r="AB75" i="11" s="1"/>
  <c r="AA74" i="11"/>
  <c r="X74" i="11"/>
  <c r="W74" i="11"/>
  <c r="V74" i="11"/>
  <c r="U74" i="11"/>
  <c r="T74" i="11"/>
  <c r="S74" i="11"/>
  <c r="R74" i="11"/>
  <c r="Q74" i="11"/>
  <c r="P74" i="11"/>
  <c r="O74" i="11"/>
  <c r="N74" i="11"/>
  <c r="M74" i="11"/>
  <c r="L74" i="11"/>
  <c r="AA73" i="11"/>
  <c r="AC73" i="11" s="1"/>
  <c r="Z73" i="11"/>
  <c r="Y73" i="11"/>
  <c r="X73" i="11"/>
  <c r="AA72" i="11"/>
  <c r="Z72" i="11"/>
  <c r="Z71" i="11" s="1"/>
  <c r="Z70" i="11" s="1"/>
  <c r="Z69" i="11" s="1"/>
  <c r="Y72" i="11"/>
  <c r="X72" i="11"/>
  <c r="AB72" i="11" s="1"/>
  <c r="Y71" i="11"/>
  <c r="Y70" i="11" s="1"/>
  <c r="W71" i="11"/>
  <c r="V71" i="11"/>
  <c r="V70" i="11" s="1"/>
  <c r="V69" i="11" s="1"/>
  <c r="U71" i="11"/>
  <c r="U70" i="11" s="1"/>
  <c r="U69" i="11" s="1"/>
  <c r="U68" i="11" s="1"/>
  <c r="U67" i="11" s="1"/>
  <c r="T71" i="11"/>
  <c r="S71" i="11"/>
  <c r="S70" i="11" s="1"/>
  <c r="S69" i="11" s="1"/>
  <c r="S68" i="11" s="1"/>
  <c r="S67" i="11" s="1"/>
  <c r="R71" i="11"/>
  <c r="R70" i="11" s="1"/>
  <c r="R69" i="11" s="1"/>
  <c r="R68" i="11" s="1"/>
  <c r="R67" i="11" s="1"/>
  <c r="Q71" i="11"/>
  <c r="Q70" i="11" s="1"/>
  <c r="Q69" i="11" s="1"/>
  <c r="P71" i="11"/>
  <c r="O71" i="11"/>
  <c r="N71" i="11"/>
  <c r="N70" i="11" s="1"/>
  <c r="N69" i="11" s="1"/>
  <c r="N68" i="11" s="1"/>
  <c r="N67" i="11" s="1"/>
  <c r="M71" i="11"/>
  <c r="M69" i="11" s="1"/>
  <c r="L71" i="11"/>
  <c r="W70" i="11"/>
  <c r="T70" i="11"/>
  <c r="T69" i="11" s="1"/>
  <c r="P70" i="11"/>
  <c r="P69" i="11" s="1"/>
  <c r="O70" i="11"/>
  <c r="L70" i="11"/>
  <c r="L69" i="11" s="1"/>
  <c r="W69" i="11"/>
  <c r="O69" i="11"/>
  <c r="AC59" i="11"/>
  <c r="AA59" i="11"/>
  <c r="Z59" i="11"/>
  <c r="Y59" i="11"/>
  <c r="Y56" i="11"/>
  <c r="Y55" i="11"/>
  <c r="Y54" i="11"/>
  <c r="Y53" i="11" s="1"/>
  <c r="Y52" i="11" s="1"/>
  <c r="Z61" i="11"/>
  <c r="Y61" i="11"/>
  <c r="AA66" i="11"/>
  <c r="Z66" i="11"/>
  <c r="Y66" i="11"/>
  <c r="X66" i="11"/>
  <c r="AB66" i="11" s="1"/>
  <c r="AA65" i="11"/>
  <c r="AC65" i="11" s="1"/>
  <c r="Z65" i="11"/>
  <c r="Y65" i="11"/>
  <c r="X65" i="11"/>
  <c r="AB65" i="11" s="1"/>
  <c r="AA64" i="11"/>
  <c r="Z64" i="11"/>
  <c r="Y64" i="11"/>
  <c r="X64" i="11"/>
  <c r="AB64" i="11" s="1"/>
  <c r="AA63" i="11"/>
  <c r="AC63" i="11" s="1"/>
  <c r="AC61" i="11" s="1"/>
  <c r="Z63" i="11"/>
  <c r="Y63" i="11"/>
  <c r="X63" i="11"/>
  <c r="AB63" i="11" s="1"/>
  <c r="AC62" i="11"/>
  <c r="AA62" i="11"/>
  <c r="Z62" i="11"/>
  <c r="Y62" i="11"/>
  <c r="X62" i="11"/>
  <c r="AB62" i="11" s="1"/>
  <c r="AD62" i="11" s="1"/>
  <c r="AA60" i="11"/>
  <c r="AC60" i="11" s="1"/>
  <c r="Z60" i="11"/>
  <c r="Y60" i="11"/>
  <c r="X60" i="11"/>
  <c r="AB60" i="11" s="1"/>
  <c r="AD60" i="11" s="1"/>
  <c r="AD59" i="11" s="1"/>
  <c r="AA58" i="11"/>
  <c r="AC58" i="11" s="1"/>
  <c r="Z58" i="11"/>
  <c r="Y58" i="11"/>
  <c r="X58" i="11"/>
  <c r="AB58" i="11" s="1"/>
  <c r="AD58" i="11" s="1"/>
  <c r="AA57" i="11"/>
  <c r="AA56" i="11" s="1"/>
  <c r="Z57" i="11"/>
  <c r="Z56" i="11" s="1"/>
  <c r="Z55" i="11" s="1"/>
  <c r="Z54" i="11" s="1"/>
  <c r="Y57" i="11"/>
  <c r="X57" i="11"/>
  <c r="AB57" i="11" s="1"/>
  <c r="AA47" i="11"/>
  <c r="AC47" i="11" s="1"/>
  <c r="Z47" i="11"/>
  <c r="Y47" i="11"/>
  <c r="X47" i="11"/>
  <c r="AB47" i="11" s="1"/>
  <c r="AD47" i="11" s="1"/>
  <c r="AA46" i="11"/>
  <c r="AC46" i="11" s="1"/>
  <c r="Z46" i="11"/>
  <c r="Y46" i="11"/>
  <c r="X46" i="11"/>
  <c r="AB46" i="11" s="1"/>
  <c r="AD46" i="11" s="1"/>
  <c r="AA40" i="11"/>
  <c r="AC40" i="11" s="1"/>
  <c r="Z40" i="11"/>
  <c r="Y40" i="11"/>
  <c r="X40" i="11"/>
  <c r="AB40" i="11" s="1"/>
  <c r="AD40" i="11" s="1"/>
  <c r="AA38" i="11"/>
  <c r="AC38" i="11" s="1"/>
  <c r="Z38" i="11"/>
  <c r="Y38" i="11"/>
  <c r="X38" i="11"/>
  <c r="AB38" i="11" s="1"/>
  <c r="AD38" i="11" s="1"/>
  <c r="AC37" i="11"/>
  <c r="AA37" i="11"/>
  <c r="Z37" i="11"/>
  <c r="Y37" i="11"/>
  <c r="X37" i="11"/>
  <c r="AB37" i="11" s="1"/>
  <c r="AD37" i="11" s="1"/>
  <c r="AA36" i="11"/>
  <c r="AC36" i="11" s="1"/>
  <c r="Z36" i="11"/>
  <c r="Y36" i="11"/>
  <c r="X36" i="11"/>
  <c r="AB36" i="11" s="1"/>
  <c r="W61" i="11"/>
  <c r="V61" i="11"/>
  <c r="U61" i="11"/>
  <c r="T61" i="11"/>
  <c r="S61" i="11"/>
  <c r="R61" i="11"/>
  <c r="Q61" i="11"/>
  <c r="P61" i="11"/>
  <c r="O61" i="11"/>
  <c r="N61" i="11"/>
  <c r="M61" i="11"/>
  <c r="W59" i="11"/>
  <c r="W55" i="11" s="1"/>
  <c r="W54" i="11" s="1"/>
  <c r="W53" i="11" s="1"/>
  <c r="W52" i="11" s="1"/>
  <c r="V59" i="11"/>
  <c r="U59" i="11"/>
  <c r="T59" i="11"/>
  <c r="S59" i="11"/>
  <c r="R59" i="11"/>
  <c r="Q59" i="11"/>
  <c r="P59" i="11"/>
  <c r="O59" i="11"/>
  <c r="O55" i="11" s="1"/>
  <c r="O54" i="11" s="1"/>
  <c r="O53" i="11" s="1"/>
  <c r="O52" i="11" s="1"/>
  <c r="N59" i="11"/>
  <c r="M59" i="11"/>
  <c r="W56" i="11"/>
  <c r="V56" i="11"/>
  <c r="V55" i="11" s="1"/>
  <c r="V54" i="11" s="1"/>
  <c r="V53" i="11" s="1"/>
  <c r="V52" i="11" s="1"/>
  <c r="U56" i="11"/>
  <c r="U55" i="11" s="1"/>
  <c r="U54" i="11" s="1"/>
  <c r="U53" i="11" s="1"/>
  <c r="U52" i="11" s="1"/>
  <c r="T56" i="11"/>
  <c r="S56" i="11"/>
  <c r="R56" i="11"/>
  <c r="R55" i="11" s="1"/>
  <c r="R54" i="11" s="1"/>
  <c r="R53" i="11" s="1"/>
  <c r="R52" i="11" s="1"/>
  <c r="R9" i="11" s="1"/>
  <c r="Q56" i="11"/>
  <c r="P56" i="11"/>
  <c r="O56" i="11"/>
  <c r="N56" i="11"/>
  <c r="N55" i="11" s="1"/>
  <c r="N54" i="11" s="1"/>
  <c r="N53" i="11" s="1"/>
  <c r="N52" i="11" s="1"/>
  <c r="M56" i="11"/>
  <c r="T55" i="11"/>
  <c r="Q55" i="11"/>
  <c r="Q54" i="11" s="1"/>
  <c r="Q53" i="11" s="1"/>
  <c r="Q52" i="11" s="1"/>
  <c r="P55" i="11"/>
  <c r="T54" i="11"/>
  <c r="T53" i="11" s="1"/>
  <c r="T52" i="11" s="1"/>
  <c r="P54" i="11"/>
  <c r="P53" i="11" s="1"/>
  <c r="P52" i="11" s="1"/>
  <c r="L55" i="11"/>
  <c r="L54" i="11" s="1"/>
  <c r="L53" i="11" s="1"/>
  <c r="L52" i="11" s="1"/>
  <c r="L59" i="11"/>
  <c r="L61" i="11"/>
  <c r="L56" i="11"/>
  <c r="AD63" i="11" l="1"/>
  <c r="AD61" i="11" s="1"/>
  <c r="AA61" i="11"/>
  <c r="AD95" i="11"/>
  <c r="AC87" i="11"/>
  <c r="AC79" i="11"/>
  <c r="AD79" i="11" s="1"/>
  <c r="AC94" i="11"/>
  <c r="AD94" i="11" s="1"/>
  <c r="Z68" i="11"/>
  <c r="Z67" i="11" s="1"/>
  <c r="AC64" i="11"/>
  <c r="AD64" i="11" s="1"/>
  <c r="Z53" i="11"/>
  <c r="S55" i="11"/>
  <c r="S54" i="11" s="1"/>
  <c r="S53" i="11" s="1"/>
  <c r="S52" i="11" s="1"/>
  <c r="R84" i="11"/>
  <c r="R83" i="11" s="1"/>
  <c r="R82" i="11" s="1"/>
  <c r="AC57" i="11"/>
  <c r="AC56" i="11" s="1"/>
  <c r="AC55" i="11" s="1"/>
  <c r="AC54" i="11" s="1"/>
  <c r="AC72" i="11"/>
  <c r="AC71" i="11" s="1"/>
  <c r="AC70" i="11" s="1"/>
  <c r="AC69" i="11" s="1"/>
  <c r="X71" i="11"/>
  <c r="X70" i="11" s="1"/>
  <c r="X69" i="11" s="1"/>
  <c r="X68" i="11" s="1"/>
  <c r="X67" i="11" s="1"/>
  <c r="X86" i="11"/>
  <c r="X85" i="11" s="1"/>
  <c r="X84" i="11" s="1"/>
  <c r="X83" i="11" s="1"/>
  <c r="X82" i="11" s="1"/>
  <c r="N84" i="11"/>
  <c r="N83" i="11" s="1"/>
  <c r="N82" i="11" s="1"/>
  <c r="M55" i="11"/>
  <c r="M54" i="11" s="1"/>
  <c r="X61" i="11"/>
  <c r="AB61" i="11"/>
  <c r="M53" i="11"/>
  <c r="M52" i="11" s="1"/>
  <c r="X59" i="11"/>
  <c r="AB59" i="11"/>
  <c r="X56" i="11"/>
  <c r="X55" i="11" s="1"/>
  <c r="AB56" i="11"/>
  <c r="AB89" i="11"/>
  <c r="AD90" i="11"/>
  <c r="AD89" i="11" s="1"/>
  <c r="AB86" i="11"/>
  <c r="AB85" i="11" s="1"/>
  <c r="AD87" i="11"/>
  <c r="AD86" i="11" s="1"/>
  <c r="AD85" i="11" s="1"/>
  <c r="AD84" i="11" s="1"/>
  <c r="AD88" i="11"/>
  <c r="AC86" i="11"/>
  <c r="AC85" i="11" s="1"/>
  <c r="AC84" i="11" s="1"/>
  <c r="AD92" i="11"/>
  <c r="AD91" i="11" s="1"/>
  <c r="AB91" i="11"/>
  <c r="AB93" i="11"/>
  <c r="AD93" i="11" s="1"/>
  <c r="Z86" i="11"/>
  <c r="Z85" i="11" s="1"/>
  <c r="Z84" i="11" s="1"/>
  <c r="Z83" i="11" s="1"/>
  <c r="Z82" i="11" s="1"/>
  <c r="AA91" i="11"/>
  <c r="AA86" i="11"/>
  <c r="AA85" i="11" s="1"/>
  <c r="AA84" i="11" s="1"/>
  <c r="AA83" i="11" s="1"/>
  <c r="AA82" i="11" s="1"/>
  <c r="AB74" i="11"/>
  <c r="AD75" i="11"/>
  <c r="AD74" i="11" s="1"/>
  <c r="Y69" i="11"/>
  <c r="AD77" i="11"/>
  <c r="AD76" i="11" s="1"/>
  <c r="AB76" i="11"/>
  <c r="AB73" i="11"/>
  <c r="AD73" i="11" s="1"/>
  <c r="AA76" i="11"/>
  <c r="AA71" i="11"/>
  <c r="AA70" i="11" s="1"/>
  <c r="AA69" i="11" s="1"/>
  <c r="AA68" i="11" s="1"/>
  <c r="AA67" i="11" s="1"/>
  <c r="X76" i="11"/>
  <c r="AA55" i="11"/>
  <c r="AA54" i="11" s="1"/>
  <c r="AA53" i="11" s="1"/>
  <c r="AA52" i="11" s="1"/>
  <c r="Z52" i="11"/>
  <c r="AD65" i="11"/>
  <c r="AC66" i="11"/>
  <c r="AD66" i="11" s="1"/>
  <c r="AD36" i="11"/>
  <c r="AC53" i="11" l="1"/>
  <c r="AC52" i="11" s="1"/>
  <c r="AC68" i="11"/>
  <c r="AC67" i="11" s="1"/>
  <c r="AD83" i="11"/>
  <c r="AD82" i="11" s="1"/>
  <c r="AC83" i="11"/>
  <c r="AC82" i="11" s="1"/>
  <c r="AD72" i="11"/>
  <c r="AD71" i="11" s="1"/>
  <c r="AD70" i="11" s="1"/>
  <c r="AD69" i="11" s="1"/>
  <c r="AD68" i="11" s="1"/>
  <c r="AD67" i="11" s="1"/>
  <c r="AD57" i="11"/>
  <c r="AD56" i="11" s="1"/>
  <c r="AD55" i="11" s="1"/>
  <c r="AD54" i="11" s="1"/>
  <c r="AD53" i="11" s="1"/>
  <c r="AD52" i="11" s="1"/>
  <c r="AB55" i="11"/>
  <c r="AB54" i="11"/>
  <c r="AB53" i="11" s="1"/>
  <c r="AB52" i="11" s="1"/>
  <c r="X54" i="11"/>
  <c r="X53" i="11" s="1"/>
  <c r="X52" i="11" s="1"/>
  <c r="AB84" i="11"/>
  <c r="AB83" i="11" s="1"/>
  <c r="AB82" i="11" s="1"/>
  <c r="AB71" i="11"/>
  <c r="AB70" i="11" s="1"/>
  <c r="AB69" i="11" s="1"/>
  <c r="AB68" i="11" s="1"/>
  <c r="AB67" i="11" s="1"/>
  <c r="AB1106" i="19" l="1"/>
  <c r="AA1106" i="19"/>
  <c r="Z1106" i="19"/>
  <c r="Y1106" i="19"/>
  <c r="X1106" i="19"/>
  <c r="W1106" i="19"/>
  <c r="V1106" i="19"/>
  <c r="U1106" i="19"/>
  <c r="T1106" i="19"/>
  <c r="S1106" i="19"/>
  <c r="R1106" i="19"/>
  <c r="Q1106" i="19"/>
  <c r="AI1094" i="19"/>
  <c r="AH1094" i="19"/>
  <c r="AG1094" i="19"/>
  <c r="AF1094" i="19"/>
  <c r="AE1094" i="19"/>
  <c r="AD1094" i="19"/>
  <c r="AC1094" i="19"/>
  <c r="AB1090" i="19"/>
  <c r="AF1090" i="19" s="1"/>
  <c r="AA1090" i="19"/>
  <c r="Z1090" i="19"/>
  <c r="Y1090" i="19"/>
  <c r="X1090" i="19"/>
  <c r="W1090" i="19"/>
  <c r="V1090" i="19"/>
  <c r="U1090" i="19"/>
  <c r="T1090" i="19"/>
  <c r="AD1090" i="19" s="1"/>
  <c r="S1090" i="19"/>
  <c r="R1090" i="19"/>
  <c r="Q1090" i="19"/>
  <c r="AB1089" i="19"/>
  <c r="AA1089" i="19"/>
  <c r="Z1089" i="19"/>
  <c r="AF1089" i="19" s="1"/>
  <c r="Y1089" i="19"/>
  <c r="AE1089" i="19" s="1"/>
  <c r="X1089" i="19"/>
  <c r="W1089" i="19"/>
  <c r="V1089" i="19"/>
  <c r="U1089" i="19"/>
  <c r="AD1089" i="19" s="1"/>
  <c r="T1089" i="19"/>
  <c r="S1089" i="19"/>
  <c r="R1089" i="19"/>
  <c r="Q1089" i="19"/>
  <c r="AC1089" i="19" s="1"/>
  <c r="AG1089" i="19" s="1"/>
  <c r="AB1086" i="19"/>
  <c r="AA1086" i="19"/>
  <c r="Z1086" i="19"/>
  <c r="Y1086" i="19"/>
  <c r="X1086" i="19"/>
  <c r="W1086" i="19"/>
  <c r="V1086" i="19"/>
  <c r="U1086" i="19"/>
  <c r="T1086" i="19"/>
  <c r="S1086" i="19"/>
  <c r="R1086" i="19"/>
  <c r="Q1086" i="19"/>
  <c r="AC1086" i="19" s="1"/>
  <c r="AB1085" i="19"/>
  <c r="AA1085" i="19"/>
  <c r="Z1085" i="19"/>
  <c r="Y1085" i="19"/>
  <c r="X1085" i="19"/>
  <c r="W1085" i="19"/>
  <c r="V1085" i="19"/>
  <c r="U1085" i="19"/>
  <c r="AD1085" i="19" s="1"/>
  <c r="T1085" i="19"/>
  <c r="S1085" i="19"/>
  <c r="R1085" i="19"/>
  <c r="Q1085" i="19"/>
  <c r="AB1084" i="19"/>
  <c r="AA1084" i="19"/>
  <c r="Z1084" i="19"/>
  <c r="Y1084" i="19"/>
  <c r="Y1082" i="19" s="1"/>
  <c r="X1084" i="19"/>
  <c r="W1084" i="19"/>
  <c r="V1084" i="19"/>
  <c r="V1082" i="19" s="1"/>
  <c r="U1084" i="19"/>
  <c r="U1082" i="19" s="1"/>
  <c r="T1084" i="19"/>
  <c r="T1082" i="19" s="1"/>
  <c r="S1084" i="19"/>
  <c r="R1084" i="19"/>
  <c r="R1082" i="19" s="1"/>
  <c r="Q1084" i="19"/>
  <c r="X1082" i="19"/>
  <c r="AB1074" i="19"/>
  <c r="AA1074" i="19"/>
  <c r="Z1074" i="19"/>
  <c r="Y1074" i="19"/>
  <c r="X1074" i="19"/>
  <c r="W1074" i="19"/>
  <c r="V1074" i="19"/>
  <c r="U1074" i="19"/>
  <c r="AD1074" i="19" s="1"/>
  <c r="T1074" i="19"/>
  <c r="S1074" i="19"/>
  <c r="R1074" i="19"/>
  <c r="Q1074" i="19"/>
  <c r="AC1074" i="19" s="1"/>
  <c r="AB1073" i="19"/>
  <c r="AA1073" i="19"/>
  <c r="AF1073" i="19" s="1"/>
  <c r="Z1073" i="19"/>
  <c r="Y1073" i="19"/>
  <c r="X1073" i="19"/>
  <c r="W1073" i="19"/>
  <c r="V1073" i="19"/>
  <c r="U1073" i="19"/>
  <c r="T1073" i="19"/>
  <c r="S1073" i="19"/>
  <c r="R1073" i="19"/>
  <c r="Q1073" i="19"/>
  <c r="AC1073" i="19" s="1"/>
  <c r="AB1070" i="19"/>
  <c r="AA1070" i="19"/>
  <c r="Z1070" i="19"/>
  <c r="Y1070" i="19"/>
  <c r="X1070" i="19"/>
  <c r="W1070" i="19"/>
  <c r="V1070" i="19"/>
  <c r="U1070" i="19"/>
  <c r="T1070" i="19"/>
  <c r="S1070" i="19"/>
  <c r="R1070" i="19"/>
  <c r="Q1070" i="19"/>
  <c r="AC1070" i="19" s="1"/>
  <c r="AB1068" i="19"/>
  <c r="AA1068" i="19"/>
  <c r="Z1068" i="19"/>
  <c r="Y1068" i="19"/>
  <c r="X1068" i="19"/>
  <c r="W1068" i="19"/>
  <c r="V1068" i="19"/>
  <c r="U1068" i="19"/>
  <c r="T1068" i="19"/>
  <c r="S1068" i="19"/>
  <c r="R1068" i="19"/>
  <c r="Q1068" i="19"/>
  <c r="AI1061" i="19"/>
  <c r="AH1061" i="19"/>
  <c r="AG1061" i="19"/>
  <c r="AF1061" i="19"/>
  <c r="AE1061" i="19"/>
  <c r="AD1061" i="19"/>
  <c r="AC1061" i="19"/>
  <c r="AF1057" i="19"/>
  <c r="AH1057" i="19" s="1"/>
  <c r="AE1057" i="19"/>
  <c r="AD1057" i="19"/>
  <c r="AC1057" i="19"/>
  <c r="AG1057" i="19" s="1"/>
  <c r="AF1056" i="19"/>
  <c r="AE1056" i="19"/>
  <c r="AH1056" i="19" s="1"/>
  <c r="AD1056" i="19"/>
  <c r="AC1056" i="19"/>
  <c r="AH1055" i="19"/>
  <c r="AF1055" i="19"/>
  <c r="AE1055" i="19"/>
  <c r="AD1055" i="19"/>
  <c r="AC1055" i="19"/>
  <c r="AG1055" i="19" s="1"/>
  <c r="AI1055" i="19" s="1"/>
  <c r="AF1054" i="19"/>
  <c r="AH1054" i="19" s="1"/>
  <c r="AE1054" i="19"/>
  <c r="AD1054" i="19"/>
  <c r="AC1054" i="19"/>
  <c r="AG1054" i="19" s="1"/>
  <c r="AI1054" i="19" s="1"/>
  <c r="AF1053" i="19"/>
  <c r="AE1053" i="19"/>
  <c r="AD1053" i="19"/>
  <c r="AC1053" i="19"/>
  <c r="AG1053" i="19" s="1"/>
  <c r="AH1052" i="19"/>
  <c r="AF1052" i="19"/>
  <c r="AE1052" i="19"/>
  <c r="AD1052" i="19"/>
  <c r="AC1052" i="19"/>
  <c r="AG1052" i="19" s="1"/>
  <c r="AI1052" i="19" s="1"/>
  <c r="AH1051" i="19"/>
  <c r="AF1051" i="19"/>
  <c r="AE1051" i="19"/>
  <c r="AD1051" i="19"/>
  <c r="AC1051" i="19"/>
  <c r="AG1051" i="19" s="1"/>
  <c r="AI1051" i="19" s="1"/>
  <c r="AF1050" i="19"/>
  <c r="AH1050" i="19" s="1"/>
  <c r="AE1050" i="19"/>
  <c r="AD1050" i="19"/>
  <c r="AC1050" i="19"/>
  <c r="AG1050" i="19" s="1"/>
  <c r="AI1050" i="19" s="1"/>
  <c r="AF1049" i="19"/>
  <c r="AH1049" i="19" s="1"/>
  <c r="AE1049" i="19"/>
  <c r="AD1049" i="19"/>
  <c r="AC1049" i="19"/>
  <c r="AG1049" i="19" s="1"/>
  <c r="AI1049" i="19" s="1"/>
  <c r="AF1048" i="19"/>
  <c r="AE1048" i="19"/>
  <c r="AH1048" i="19" s="1"/>
  <c r="AD1048" i="19"/>
  <c r="AC1048" i="19"/>
  <c r="AH1047" i="19"/>
  <c r="AF1047" i="19"/>
  <c r="AE1047" i="19"/>
  <c r="AD1047" i="19"/>
  <c r="AC1047" i="19"/>
  <c r="AG1047" i="19" s="1"/>
  <c r="AI1047" i="19" s="1"/>
  <c r="AF1046" i="19"/>
  <c r="AH1046" i="19" s="1"/>
  <c r="AE1046" i="19"/>
  <c r="AD1046" i="19"/>
  <c r="AC1046" i="19"/>
  <c r="AG1046" i="19" s="1"/>
  <c r="AI1046" i="19" s="1"/>
  <c r="AF1045" i="19"/>
  <c r="AE1045" i="19"/>
  <c r="AD1045" i="19"/>
  <c r="AC1045" i="19"/>
  <c r="AG1045" i="19" s="1"/>
  <c r="AH1044" i="19"/>
  <c r="AF1044" i="19"/>
  <c r="AE1044" i="19"/>
  <c r="AD1044" i="19"/>
  <c r="AC1044" i="19"/>
  <c r="AG1044" i="19" s="1"/>
  <c r="AI1044" i="19" s="1"/>
  <c r="AH1043" i="19"/>
  <c r="AF1043" i="19"/>
  <c r="AE1043" i="19"/>
  <c r="AD1043" i="19"/>
  <c r="AC1043" i="19"/>
  <c r="AF1042" i="19"/>
  <c r="AH1042" i="19" s="1"/>
  <c r="AE1042" i="19"/>
  <c r="AD1042" i="19"/>
  <c r="AC1042" i="19"/>
  <c r="AG1042" i="19" s="1"/>
  <c r="AI1042" i="19" s="1"/>
  <c r="AF1041" i="19"/>
  <c r="AH1041" i="19" s="1"/>
  <c r="AE1041" i="19"/>
  <c r="AD1041" i="19"/>
  <c r="AC1041" i="19"/>
  <c r="AG1041" i="19" s="1"/>
  <c r="AF1040" i="19"/>
  <c r="AE1040" i="19"/>
  <c r="AH1040" i="19" s="1"/>
  <c r="AD1040" i="19"/>
  <c r="AC1040" i="19"/>
  <c r="AH1039" i="19"/>
  <c r="AF1039" i="19"/>
  <c r="AE1039" i="19"/>
  <c r="AD1039" i="19"/>
  <c r="AC1039" i="19"/>
  <c r="AG1039" i="19" s="1"/>
  <c r="AI1039" i="19" s="1"/>
  <c r="AF1038" i="19"/>
  <c r="AH1038" i="19" s="1"/>
  <c r="AE1038" i="19"/>
  <c r="AD1038" i="19"/>
  <c r="AC1038" i="19"/>
  <c r="AG1038" i="19" s="1"/>
  <c r="AI1038" i="19" s="1"/>
  <c r="AF1037" i="19"/>
  <c r="AE1037" i="19"/>
  <c r="AD1037" i="19"/>
  <c r="AC1037" i="19"/>
  <c r="AG1037" i="19" s="1"/>
  <c r="AH1036" i="19"/>
  <c r="AF1036" i="19"/>
  <c r="AE1036" i="19"/>
  <c r="AD1036" i="19"/>
  <c r="AC1036" i="19"/>
  <c r="AG1036" i="19" s="1"/>
  <c r="AI1036" i="19" s="1"/>
  <c r="AI1035" i="19"/>
  <c r="AH1035" i="19"/>
  <c r="AG1035" i="19"/>
  <c r="AF1035" i="19"/>
  <c r="AE1035" i="19"/>
  <c r="AD1035" i="19"/>
  <c r="AC1035" i="19"/>
  <c r="AG1032" i="19"/>
  <c r="AF1032" i="19"/>
  <c r="AH1032" i="19" s="1"/>
  <c r="AI1032" i="19" s="1"/>
  <c r="AE1032" i="19"/>
  <c r="AD1032" i="19"/>
  <c r="AC1032" i="19"/>
  <c r="AF1031" i="19"/>
  <c r="AH1031" i="19" s="1"/>
  <c r="AI1031" i="19" s="1"/>
  <c r="AE1031" i="19"/>
  <c r="AD1031" i="19"/>
  <c r="AG1031" i="19" s="1"/>
  <c r="AC1031" i="19"/>
  <c r="AE1030" i="19"/>
  <c r="AB1030" i="19"/>
  <c r="AF1030" i="19" s="1"/>
  <c r="AH1030" i="19" s="1"/>
  <c r="AI1030" i="19" s="1"/>
  <c r="AA1030" i="19"/>
  <c r="Z1030" i="19"/>
  <c r="Y1030" i="19"/>
  <c r="X1030" i="19"/>
  <c r="W1030" i="19"/>
  <c r="V1030" i="19"/>
  <c r="AD1030" i="19" s="1"/>
  <c r="AG1030" i="19" s="1"/>
  <c r="U1030" i="19"/>
  <c r="T1030" i="19"/>
  <c r="S1030" i="19"/>
  <c r="AC1030" i="19" s="1"/>
  <c r="R1030" i="19"/>
  <c r="Q1030" i="19"/>
  <c r="AH1027" i="19"/>
  <c r="AI1027" i="19" s="1"/>
  <c r="AG1027" i="19"/>
  <c r="AF1027" i="19"/>
  <c r="AE1027" i="19"/>
  <c r="AD1027" i="19"/>
  <c r="AC1027" i="19"/>
  <c r="AG1026" i="19"/>
  <c r="AF1026" i="19"/>
  <c r="AH1026" i="19" s="1"/>
  <c r="AI1026" i="19" s="1"/>
  <c r="AE1026" i="19"/>
  <c r="AD1026" i="19"/>
  <c r="AC1026" i="19"/>
  <c r="AF1025" i="19"/>
  <c r="AH1025" i="19" s="1"/>
  <c r="AI1025" i="19" s="1"/>
  <c r="AB1025" i="19"/>
  <c r="AA1025" i="19"/>
  <c r="Z1025" i="19"/>
  <c r="Y1025" i="19"/>
  <c r="AE1025" i="19" s="1"/>
  <c r="X1025" i="19"/>
  <c r="W1025" i="19"/>
  <c r="V1025" i="19"/>
  <c r="AD1025" i="19" s="1"/>
  <c r="AG1025" i="19" s="1"/>
  <c r="U1025" i="19"/>
  <c r="T1025" i="19"/>
  <c r="S1025" i="19"/>
  <c r="AC1025" i="19" s="1"/>
  <c r="R1025" i="19"/>
  <c r="Q1025" i="19"/>
  <c r="AH1020" i="19"/>
  <c r="AF1020" i="19"/>
  <c r="AE1020" i="19"/>
  <c r="AD1020" i="19"/>
  <c r="AC1020" i="19"/>
  <c r="AH1016" i="19"/>
  <c r="AF1016" i="19"/>
  <c r="AE1016" i="19"/>
  <c r="AD1016" i="19"/>
  <c r="AC1016" i="19"/>
  <c r="AG1016" i="19" s="1"/>
  <c r="AI1016" i="19" s="1"/>
  <c r="AF1013" i="19"/>
  <c r="AH1013" i="19" s="1"/>
  <c r="AE1013" i="19"/>
  <c r="AD1013" i="19"/>
  <c r="AC1013" i="19"/>
  <c r="AG1013" i="19" s="1"/>
  <c r="AI1013" i="19" s="1"/>
  <c r="AF1012" i="19"/>
  <c r="AH1012" i="19" s="1"/>
  <c r="AE1012" i="19"/>
  <c r="AD1012" i="19"/>
  <c r="AC1012" i="19"/>
  <c r="AG1012" i="19" s="1"/>
  <c r="AI1012" i="19" s="1"/>
  <c r="AE1011" i="19"/>
  <c r="AB1011" i="19"/>
  <c r="AA1011" i="19"/>
  <c r="Z1011" i="19"/>
  <c r="AF1011" i="19" s="1"/>
  <c r="AH1011" i="19" s="1"/>
  <c r="Y1011" i="19"/>
  <c r="X1011" i="19"/>
  <c r="W1011" i="19"/>
  <c r="V1011" i="19"/>
  <c r="AD1011" i="19" s="1"/>
  <c r="U1011" i="19"/>
  <c r="T1011" i="19"/>
  <c r="S1011" i="19"/>
  <c r="R1011" i="19"/>
  <c r="Q1011" i="19"/>
  <c r="AH1010" i="19"/>
  <c r="AF1010" i="19"/>
  <c r="AE1010" i="19"/>
  <c r="AD1010" i="19"/>
  <c r="AC1010" i="19"/>
  <c r="AG1010" i="19" s="1"/>
  <c r="AI1010" i="19" s="1"/>
  <c r="AI1005" i="19"/>
  <c r="AF1005" i="19"/>
  <c r="AH1005" i="19" s="1"/>
  <c r="AE1005" i="19"/>
  <c r="AD1005" i="19"/>
  <c r="AG1005" i="19" s="1"/>
  <c r="AC1005" i="19"/>
  <c r="AI1004" i="19"/>
  <c r="AH1004" i="19"/>
  <c r="AF1004" i="19"/>
  <c r="AE1004" i="19"/>
  <c r="AD1004" i="19"/>
  <c r="AG1004" i="19" s="1"/>
  <c r="AC1004" i="19"/>
  <c r="AB1003" i="19"/>
  <c r="AB1006" i="19" s="1"/>
  <c r="AF1006" i="19" s="1"/>
  <c r="AH1006" i="19" s="1"/>
  <c r="AI1006" i="19" s="1"/>
  <c r="AA1003" i="19"/>
  <c r="AA1006" i="19" s="1"/>
  <c r="Z1003" i="19"/>
  <c r="Y1003" i="19"/>
  <c r="Y1006" i="19" s="1"/>
  <c r="AE1006" i="19" s="1"/>
  <c r="X1003" i="19"/>
  <c r="X1006" i="19" s="1"/>
  <c r="W1003" i="19"/>
  <c r="W1006" i="19" s="1"/>
  <c r="V1003" i="19"/>
  <c r="U1003" i="19"/>
  <c r="U1006" i="19" s="1"/>
  <c r="T1003" i="19"/>
  <c r="T1006" i="19" s="1"/>
  <c r="S1003" i="19"/>
  <c r="S1006" i="19" s="1"/>
  <c r="AC1006" i="19" s="1"/>
  <c r="R1003" i="19"/>
  <c r="Q1003" i="19"/>
  <c r="Q1006" i="19" s="1"/>
  <c r="AB1001" i="19"/>
  <c r="AF1001" i="19" s="1"/>
  <c r="AH1001" i="19" s="1"/>
  <c r="AI1001" i="19" s="1"/>
  <c r="AA1001" i="19"/>
  <c r="Z1001" i="19"/>
  <c r="Y1001" i="19"/>
  <c r="AE1001" i="19" s="1"/>
  <c r="X1001" i="19"/>
  <c r="W1001" i="19"/>
  <c r="V1001" i="19"/>
  <c r="AD1001" i="19" s="1"/>
  <c r="AG1001" i="19" s="1"/>
  <c r="U1001" i="19"/>
  <c r="T1001" i="19"/>
  <c r="S1001" i="19"/>
  <c r="AC1001" i="19" s="1"/>
  <c r="R1001" i="19"/>
  <c r="Q1001" i="19"/>
  <c r="AH1000" i="19"/>
  <c r="AI1000" i="19" s="1"/>
  <c r="AF1000" i="19"/>
  <c r="AE1000" i="19"/>
  <c r="AD1000" i="19"/>
  <c r="AG1000" i="19" s="1"/>
  <c r="AC1000" i="19"/>
  <c r="AH999" i="19"/>
  <c r="AI999" i="19" s="1"/>
  <c r="AF999" i="19"/>
  <c r="AE999" i="19"/>
  <c r="AD999" i="19"/>
  <c r="AG999" i="19" s="1"/>
  <c r="AC999" i="19"/>
  <c r="AB998" i="19"/>
  <c r="AA998" i="19"/>
  <c r="AA1002" i="19" s="1"/>
  <c r="Z998" i="19"/>
  <c r="Z1002" i="19" s="1"/>
  <c r="Y998" i="19"/>
  <c r="Y997" i="19" s="1"/>
  <c r="X998" i="19"/>
  <c r="W998" i="19"/>
  <c r="W1002" i="19" s="1"/>
  <c r="V998" i="19"/>
  <c r="V1002" i="19" s="1"/>
  <c r="AD1002" i="19" s="1"/>
  <c r="AG1002" i="19" s="1"/>
  <c r="U998" i="19"/>
  <c r="U997" i="19" s="1"/>
  <c r="T998" i="19"/>
  <c r="S998" i="19"/>
  <c r="S1002" i="19" s="1"/>
  <c r="AC1002" i="19" s="1"/>
  <c r="R998" i="19"/>
  <c r="R1002" i="19" s="1"/>
  <c r="Q998" i="19"/>
  <c r="Q997" i="19" s="1"/>
  <c r="AB997" i="19"/>
  <c r="AA997" i="19"/>
  <c r="X997" i="19"/>
  <c r="T997" i="19"/>
  <c r="AF994" i="19"/>
  <c r="AH994" i="19" s="1"/>
  <c r="AI994" i="19" s="1"/>
  <c r="AE994" i="19"/>
  <c r="AD994" i="19"/>
  <c r="AG994" i="19" s="1"/>
  <c r="AC994" i="19"/>
  <c r="AF993" i="19"/>
  <c r="AH993" i="19" s="1"/>
  <c r="AE993" i="19"/>
  <c r="AD993" i="19"/>
  <c r="AG993" i="19" s="1"/>
  <c r="AC993" i="19"/>
  <c r="AC992" i="19" s="1"/>
  <c r="AF992" i="19"/>
  <c r="AB992" i="19"/>
  <c r="AA992" i="19"/>
  <c r="Z992" i="19"/>
  <c r="Y992" i="19"/>
  <c r="X992" i="19"/>
  <c r="W992" i="19"/>
  <c r="V992" i="19"/>
  <c r="U992" i="19"/>
  <c r="T992" i="19"/>
  <c r="S992" i="19"/>
  <c r="R992" i="19"/>
  <c r="Q992" i="19"/>
  <c r="AF991" i="19"/>
  <c r="AE991" i="19"/>
  <c r="AD991" i="19"/>
  <c r="AG991" i="19" s="1"/>
  <c r="AC991" i="19"/>
  <c r="AI990" i="19"/>
  <c r="AH990" i="19"/>
  <c r="AF990" i="19"/>
  <c r="AE990" i="19"/>
  <c r="AD990" i="19"/>
  <c r="AG990" i="19" s="1"/>
  <c r="AG989" i="19" s="1"/>
  <c r="AC990" i="19"/>
  <c r="AD989" i="19"/>
  <c r="AC989" i="19"/>
  <c r="AB989" i="19"/>
  <c r="AA989" i="19"/>
  <c r="Z989" i="19"/>
  <c r="Y989" i="19"/>
  <c r="X989" i="19"/>
  <c r="W989" i="19"/>
  <c r="V989" i="19"/>
  <c r="U989" i="19"/>
  <c r="T989" i="19"/>
  <c r="S989" i="19"/>
  <c r="R989" i="19"/>
  <c r="Q989" i="19"/>
  <c r="AF988" i="19"/>
  <c r="AE988" i="19"/>
  <c r="AE1003" i="19" s="1"/>
  <c r="AD988" i="19"/>
  <c r="AD1003" i="19" s="1"/>
  <c r="AC988" i="19"/>
  <c r="AC1003" i="19" s="1"/>
  <c r="AF987" i="19"/>
  <c r="AE987" i="19"/>
  <c r="AE977" i="19" s="1"/>
  <c r="AD987" i="19"/>
  <c r="AG987" i="19" s="1"/>
  <c r="AC987" i="19"/>
  <c r="AH986" i="19"/>
  <c r="AI986" i="19" s="1"/>
  <c r="AF986" i="19"/>
  <c r="AE986" i="19"/>
  <c r="AD986" i="19"/>
  <c r="AD985" i="19" s="1"/>
  <c r="AC986" i="19"/>
  <c r="AB985" i="19"/>
  <c r="AA985" i="19"/>
  <c r="Z985" i="19"/>
  <c r="Y985" i="19"/>
  <c r="X985" i="19"/>
  <c r="W985" i="19"/>
  <c r="V985" i="19"/>
  <c r="U985" i="19"/>
  <c r="T985" i="19"/>
  <c r="S985" i="19"/>
  <c r="R985" i="19"/>
  <c r="Q985" i="19"/>
  <c r="AF984" i="19"/>
  <c r="AE984" i="19"/>
  <c r="AD984" i="19"/>
  <c r="AG984" i="19" s="1"/>
  <c r="AC984" i="19"/>
  <c r="AF983" i="19"/>
  <c r="AE983" i="19"/>
  <c r="AD983" i="19"/>
  <c r="AG983" i="19" s="1"/>
  <c r="AC983" i="19"/>
  <c r="AD982" i="19"/>
  <c r="AB982" i="19"/>
  <c r="AA982" i="19"/>
  <c r="Z982" i="19"/>
  <c r="Y982" i="19"/>
  <c r="X982" i="19"/>
  <c r="W982" i="19"/>
  <c r="V982" i="19"/>
  <c r="U982" i="19"/>
  <c r="T982" i="19"/>
  <c r="S982" i="19"/>
  <c r="R982" i="19"/>
  <c r="Q982" i="19"/>
  <c r="AF981" i="19"/>
  <c r="AH981" i="19" s="1"/>
  <c r="AE981" i="19"/>
  <c r="AD981" i="19"/>
  <c r="AC981" i="19"/>
  <c r="AC978" i="19" s="1"/>
  <c r="AF980" i="19"/>
  <c r="AH980" i="19" s="1"/>
  <c r="AE980" i="19"/>
  <c r="AD980" i="19"/>
  <c r="AG980" i="19" s="1"/>
  <c r="AC980" i="19"/>
  <c r="AF979" i="19"/>
  <c r="AE979" i="19"/>
  <c r="AB979" i="19"/>
  <c r="AA979" i="19"/>
  <c r="Z979" i="19"/>
  <c r="Y979" i="19"/>
  <c r="X979" i="19"/>
  <c r="W979" i="19"/>
  <c r="V979" i="19"/>
  <c r="U979" i="19"/>
  <c r="T979" i="19"/>
  <c r="S979" i="19"/>
  <c r="R979" i="19"/>
  <c r="Q979" i="19"/>
  <c r="AE978" i="19"/>
  <c r="AB978" i="19"/>
  <c r="AA978" i="19"/>
  <c r="Z978" i="19"/>
  <c r="Y978" i="19"/>
  <c r="X978" i="19"/>
  <c r="W978" i="19"/>
  <c r="V978" i="19"/>
  <c r="U978" i="19"/>
  <c r="T978" i="19"/>
  <c r="S978" i="19"/>
  <c r="R978" i="19"/>
  <c r="Q978" i="19"/>
  <c r="AG977" i="19"/>
  <c r="AD977" i="19"/>
  <c r="AC977" i="19"/>
  <c r="AB977" i="19"/>
  <c r="AA977" i="19"/>
  <c r="Z977" i="19"/>
  <c r="Y977" i="19"/>
  <c r="X977" i="19"/>
  <c r="W977" i="19"/>
  <c r="V977" i="19"/>
  <c r="U977" i="19"/>
  <c r="T977" i="19"/>
  <c r="S977" i="19"/>
  <c r="R977" i="19"/>
  <c r="Q977" i="19"/>
  <c r="AB976" i="19"/>
  <c r="AA976" i="19"/>
  <c r="Z976" i="19"/>
  <c r="Y976" i="19"/>
  <c r="Y975" i="19" s="1"/>
  <c r="X976" i="19"/>
  <c r="X975" i="19" s="1"/>
  <c r="W976" i="19"/>
  <c r="W975" i="19" s="1"/>
  <c r="V976" i="19"/>
  <c r="U976" i="19"/>
  <c r="U975" i="19" s="1"/>
  <c r="T976" i="19"/>
  <c r="T975" i="19" s="1"/>
  <c r="S976" i="19"/>
  <c r="S975" i="19" s="1"/>
  <c r="R976" i="19"/>
  <c r="Q976" i="19"/>
  <c r="Q975" i="19" s="1"/>
  <c r="AB975" i="19"/>
  <c r="AA975" i="19"/>
  <c r="AI974" i="19"/>
  <c r="AH974" i="19"/>
  <c r="AG974" i="19"/>
  <c r="AF974" i="19"/>
  <c r="AE974" i="19"/>
  <c r="AD974" i="19"/>
  <c r="AC974" i="19"/>
  <c r="AH970" i="19"/>
  <c r="AI970" i="19" s="1"/>
  <c r="AF970" i="19"/>
  <c r="AE970" i="19"/>
  <c r="AD970" i="19"/>
  <c r="AG970" i="19" s="1"/>
  <c r="AC970" i="19"/>
  <c r="AF969" i="19"/>
  <c r="AH969" i="19" s="1"/>
  <c r="AI969" i="19" s="1"/>
  <c r="AE969" i="19"/>
  <c r="AD969" i="19"/>
  <c r="AG969" i="19" s="1"/>
  <c r="AC969" i="19"/>
  <c r="AF968" i="19"/>
  <c r="AE968" i="19"/>
  <c r="AD968" i="19"/>
  <c r="AG968" i="19" s="1"/>
  <c r="AC968" i="19"/>
  <c r="AH967" i="19"/>
  <c r="AF967" i="19"/>
  <c r="AE967" i="19"/>
  <c r="AD967" i="19"/>
  <c r="AG967" i="19" s="1"/>
  <c r="AC967" i="19"/>
  <c r="AC966" i="19" s="1"/>
  <c r="AD966" i="19"/>
  <c r="AB966" i="19"/>
  <c r="AA966" i="19"/>
  <c r="Z966" i="19"/>
  <c r="Y966" i="19"/>
  <c r="X966" i="19"/>
  <c r="W966" i="19"/>
  <c r="V966" i="19"/>
  <c r="U966" i="19"/>
  <c r="T966" i="19"/>
  <c r="S966" i="19"/>
  <c r="R966" i="19"/>
  <c r="Q966" i="19"/>
  <c r="AF965" i="19"/>
  <c r="AH965" i="19" s="1"/>
  <c r="AI965" i="19" s="1"/>
  <c r="AE965" i="19"/>
  <c r="AD965" i="19"/>
  <c r="AG965" i="19" s="1"/>
  <c r="AC965" i="19"/>
  <c r="AI964" i="19"/>
  <c r="AF964" i="19"/>
  <c r="AH964" i="19" s="1"/>
  <c r="AE964" i="19"/>
  <c r="AD964" i="19"/>
  <c r="AG964" i="19" s="1"/>
  <c r="AC964" i="19"/>
  <c r="AF963" i="19"/>
  <c r="AH963" i="19" s="1"/>
  <c r="AI963" i="19" s="1"/>
  <c r="AE963" i="19"/>
  <c r="AD963" i="19"/>
  <c r="AG963" i="19" s="1"/>
  <c r="AC963" i="19"/>
  <c r="AH962" i="19"/>
  <c r="AI962" i="19" s="1"/>
  <c r="AF962" i="19"/>
  <c r="AE962" i="19"/>
  <c r="AD962" i="19"/>
  <c r="AC962" i="19"/>
  <c r="AF961" i="19"/>
  <c r="AE961" i="19"/>
  <c r="AD961" i="19"/>
  <c r="AG961" i="19" s="1"/>
  <c r="AC961" i="19"/>
  <c r="AB960" i="19"/>
  <c r="AA960" i="19"/>
  <c r="Z960" i="19"/>
  <c r="Y960" i="19"/>
  <c r="X960" i="19"/>
  <c r="W960" i="19"/>
  <c r="V960" i="19"/>
  <c r="U960" i="19"/>
  <c r="T960" i="19"/>
  <c r="S960" i="19"/>
  <c r="R960" i="19"/>
  <c r="Q960" i="19"/>
  <c r="AH959" i="19"/>
  <c r="AI959" i="19" s="1"/>
  <c r="AF959" i="19"/>
  <c r="AE959" i="19"/>
  <c r="AD959" i="19"/>
  <c r="AG959" i="19" s="1"/>
  <c r="AC959" i="19"/>
  <c r="AF958" i="19"/>
  <c r="AH958" i="19" s="1"/>
  <c r="AI958" i="19" s="1"/>
  <c r="AE958" i="19"/>
  <c r="AD958" i="19"/>
  <c r="AG958" i="19" s="1"/>
  <c r="AC958" i="19"/>
  <c r="AF957" i="19"/>
  <c r="AH957" i="19" s="1"/>
  <c r="AI957" i="19" s="1"/>
  <c r="AE957" i="19"/>
  <c r="AD957" i="19"/>
  <c r="AG957" i="19" s="1"/>
  <c r="AC957" i="19"/>
  <c r="AF956" i="19"/>
  <c r="AE956" i="19"/>
  <c r="AE955" i="19" s="1"/>
  <c r="AD956" i="19"/>
  <c r="AG956" i="19" s="1"/>
  <c r="AC956" i="19"/>
  <c r="AD955" i="19"/>
  <c r="AB955" i="19"/>
  <c r="AA955" i="19"/>
  <c r="Z955" i="19"/>
  <c r="Y955" i="19"/>
  <c r="X955" i="19"/>
  <c r="W955" i="19"/>
  <c r="V955" i="19"/>
  <c r="U955" i="19"/>
  <c r="T955" i="19"/>
  <c r="S955" i="19"/>
  <c r="R955" i="19"/>
  <c r="Q955" i="19"/>
  <c r="AF954" i="19"/>
  <c r="AH954" i="19" s="1"/>
  <c r="AI954" i="19" s="1"/>
  <c r="AE954" i="19"/>
  <c r="AD954" i="19"/>
  <c r="AG954" i="19" s="1"/>
  <c r="AC954" i="19"/>
  <c r="AG953" i="19"/>
  <c r="AF953" i="19"/>
  <c r="AH953" i="19" s="1"/>
  <c r="AI953" i="19" s="1"/>
  <c r="AE953" i="19"/>
  <c r="AD953" i="19"/>
  <c r="AC953" i="19"/>
  <c r="AF952" i="19"/>
  <c r="AH952" i="19" s="1"/>
  <c r="AI952" i="19" s="1"/>
  <c r="AE952" i="19"/>
  <c r="AD952" i="19"/>
  <c r="AG952" i="19" s="1"/>
  <c r="AC952" i="19"/>
  <c r="AF951" i="19"/>
  <c r="AH951" i="19" s="1"/>
  <c r="AI951" i="19" s="1"/>
  <c r="AE951" i="19"/>
  <c r="AD951" i="19"/>
  <c r="AG951" i="19" s="1"/>
  <c r="AC951" i="19"/>
  <c r="AF950" i="19"/>
  <c r="AH950" i="19" s="1"/>
  <c r="AE950" i="19"/>
  <c r="AD950" i="19"/>
  <c r="AG950" i="19" s="1"/>
  <c r="AG949" i="19" s="1"/>
  <c r="AC950" i="19"/>
  <c r="AC949" i="19" s="1"/>
  <c r="AB949" i="19"/>
  <c r="AA949" i="19"/>
  <c r="Z949" i="19"/>
  <c r="Y949" i="19"/>
  <c r="X949" i="19"/>
  <c r="W949" i="19"/>
  <c r="V949" i="19"/>
  <c r="U949" i="19"/>
  <c r="T949" i="19"/>
  <c r="S949" i="19"/>
  <c r="R949" i="19"/>
  <c r="Q949" i="19"/>
  <c r="AI948" i="19"/>
  <c r="AF948" i="19"/>
  <c r="AH948" i="19" s="1"/>
  <c r="AE948" i="19"/>
  <c r="AD948" i="19"/>
  <c r="AG948" i="19" s="1"/>
  <c r="AC948" i="19"/>
  <c r="AF947" i="19"/>
  <c r="AH947" i="19" s="1"/>
  <c r="AI947" i="19" s="1"/>
  <c r="AE947" i="19"/>
  <c r="AE944" i="19" s="1"/>
  <c r="AD947" i="19"/>
  <c r="AG947" i="19" s="1"/>
  <c r="AC947" i="19"/>
  <c r="AG946" i="19"/>
  <c r="AF946" i="19"/>
  <c r="AH946" i="19" s="1"/>
  <c r="AI946" i="19" s="1"/>
  <c r="AE946" i="19"/>
  <c r="AD946" i="19"/>
  <c r="AC946" i="19"/>
  <c r="AF945" i="19"/>
  <c r="AH945" i="19" s="1"/>
  <c r="AE945" i="19"/>
  <c r="AD945" i="19"/>
  <c r="AG945" i="19" s="1"/>
  <c r="AC945" i="19"/>
  <c r="AB944" i="19"/>
  <c r="AA944" i="19"/>
  <c r="Z944" i="19"/>
  <c r="Z943" i="19" s="1"/>
  <c r="Y944" i="19"/>
  <c r="X944" i="19"/>
  <c r="W944" i="19"/>
  <c r="V944" i="19"/>
  <c r="V943" i="19" s="1"/>
  <c r="U944" i="19"/>
  <c r="T944" i="19"/>
  <c r="S944" i="19"/>
  <c r="R944" i="19"/>
  <c r="R943" i="19" s="1"/>
  <c r="Q944" i="19"/>
  <c r="AH940" i="19"/>
  <c r="AI940" i="19" s="1"/>
  <c r="AG940" i="19"/>
  <c r="AF940" i="19"/>
  <c r="AE940" i="19"/>
  <c r="AD940" i="19"/>
  <c r="AC940" i="19"/>
  <c r="AG939" i="19"/>
  <c r="AF939" i="19"/>
  <c r="AH939" i="19" s="1"/>
  <c r="AI939" i="19" s="1"/>
  <c r="AE939" i="19"/>
  <c r="AD939" i="19"/>
  <c r="AC939" i="19"/>
  <c r="AF938" i="19"/>
  <c r="AE938" i="19"/>
  <c r="AD938" i="19"/>
  <c r="AG938" i="19" s="1"/>
  <c r="AC938" i="19"/>
  <c r="AH937" i="19"/>
  <c r="AF937" i="19"/>
  <c r="AE937" i="19"/>
  <c r="AD937" i="19"/>
  <c r="AG937" i="19" s="1"/>
  <c r="AG936" i="19" s="1"/>
  <c r="AC937" i="19"/>
  <c r="AD936" i="19"/>
  <c r="AC936" i="19"/>
  <c r="AB936" i="19"/>
  <c r="AA936" i="19"/>
  <c r="Z936" i="19"/>
  <c r="Y936" i="19"/>
  <c r="X936" i="19"/>
  <c r="W936" i="19"/>
  <c r="V936" i="19"/>
  <c r="U936" i="19"/>
  <c r="T936" i="19"/>
  <c r="S936" i="19"/>
  <c r="R936" i="19"/>
  <c r="Q936" i="19"/>
  <c r="Q913" i="19" s="1"/>
  <c r="AG935" i="19"/>
  <c r="AF935" i="19"/>
  <c r="AH935" i="19" s="1"/>
  <c r="AI935" i="19" s="1"/>
  <c r="AE935" i="19"/>
  <c r="AD935" i="19"/>
  <c r="AC935" i="19"/>
  <c r="AF934" i="19"/>
  <c r="AH934" i="19" s="1"/>
  <c r="AI934" i="19" s="1"/>
  <c r="AE934" i="19"/>
  <c r="AE930" i="19" s="1"/>
  <c r="AD934" i="19"/>
  <c r="AG934" i="19" s="1"/>
  <c r="AC934" i="19"/>
  <c r="AH933" i="19"/>
  <c r="AI933" i="19" s="1"/>
  <c r="AF933" i="19"/>
  <c r="AE933" i="19"/>
  <c r="AD933" i="19"/>
  <c r="AG933" i="19" s="1"/>
  <c r="AC933" i="19"/>
  <c r="AH932" i="19"/>
  <c r="AI932" i="19" s="1"/>
  <c r="AF932" i="19"/>
  <c r="AE932" i="19"/>
  <c r="AD932" i="19"/>
  <c r="AD930" i="19" s="1"/>
  <c r="AC932" i="19"/>
  <c r="AG931" i="19"/>
  <c r="AF931" i="19"/>
  <c r="AE931" i="19"/>
  <c r="AD931" i="19"/>
  <c r="AC931" i="19"/>
  <c r="AB930" i="19"/>
  <c r="AA930" i="19"/>
  <c r="AA913" i="19" s="1"/>
  <c r="Z930" i="19"/>
  <c r="Y930" i="19"/>
  <c r="X930" i="19"/>
  <c r="W930" i="19"/>
  <c r="W913" i="19" s="1"/>
  <c r="V930" i="19"/>
  <c r="U930" i="19"/>
  <c r="T930" i="19"/>
  <c r="S930" i="19"/>
  <c r="S913" i="19" s="1"/>
  <c r="R930" i="19"/>
  <c r="Q930" i="19"/>
  <c r="AH929" i="19"/>
  <c r="AI929" i="19" s="1"/>
  <c r="AF929" i="19"/>
  <c r="AE929" i="19"/>
  <c r="AD929" i="19"/>
  <c r="AG929" i="19" s="1"/>
  <c r="AC929" i="19"/>
  <c r="AH928" i="19"/>
  <c r="AI928" i="19" s="1"/>
  <c r="AF928" i="19"/>
  <c r="AE928" i="19"/>
  <c r="AD928" i="19"/>
  <c r="AG928" i="19" s="1"/>
  <c r="AC928" i="19"/>
  <c r="AG927" i="19"/>
  <c r="AF927" i="19"/>
  <c r="AH927" i="19" s="1"/>
  <c r="AI927" i="19" s="1"/>
  <c r="AE927" i="19"/>
  <c r="AD927" i="19"/>
  <c r="AC927" i="19"/>
  <c r="AC925" i="19" s="1"/>
  <c r="AF926" i="19"/>
  <c r="AE926" i="19"/>
  <c r="AD926" i="19"/>
  <c r="AG926" i="19" s="1"/>
  <c r="AC926" i="19"/>
  <c r="AE925" i="19"/>
  <c r="AD925" i="19"/>
  <c r="AB925" i="19"/>
  <c r="AA925" i="19"/>
  <c r="Z925" i="19"/>
  <c r="Y925" i="19"/>
  <c r="X925" i="19"/>
  <c r="W925" i="19"/>
  <c r="V925" i="19"/>
  <c r="U925" i="19"/>
  <c r="T925" i="19"/>
  <c r="S925" i="19"/>
  <c r="R925" i="19"/>
  <c r="Q925" i="19"/>
  <c r="AH924" i="19"/>
  <c r="AI924" i="19" s="1"/>
  <c r="AF924" i="19"/>
  <c r="AE924" i="19"/>
  <c r="AD924" i="19"/>
  <c r="AG924" i="19" s="1"/>
  <c r="AC924" i="19"/>
  <c r="AG923" i="19"/>
  <c r="AF923" i="19"/>
  <c r="AH923" i="19" s="1"/>
  <c r="AI923" i="19" s="1"/>
  <c r="AE923" i="19"/>
  <c r="AD923" i="19"/>
  <c r="AC923" i="19"/>
  <c r="AI922" i="19"/>
  <c r="AF922" i="19"/>
  <c r="AH922" i="19" s="1"/>
  <c r="AE922" i="19"/>
  <c r="AD922" i="19"/>
  <c r="AG922" i="19" s="1"/>
  <c r="AC922" i="19"/>
  <c r="AI921" i="19"/>
  <c r="AH921" i="19"/>
  <c r="AF921" i="19"/>
  <c r="AE921" i="19"/>
  <c r="AE919" i="19" s="1"/>
  <c r="AD921" i="19"/>
  <c r="AG921" i="19" s="1"/>
  <c r="AC921" i="19"/>
  <c r="AH920" i="19"/>
  <c r="AG920" i="19"/>
  <c r="AF920" i="19"/>
  <c r="AE920" i="19"/>
  <c r="AD920" i="19"/>
  <c r="AC920" i="19"/>
  <c r="AC919" i="19" s="1"/>
  <c r="AB919" i="19"/>
  <c r="AA919" i="19"/>
  <c r="Z919" i="19"/>
  <c r="Y919" i="19"/>
  <c r="X919" i="19"/>
  <c r="W919" i="19"/>
  <c r="V919" i="19"/>
  <c r="U919" i="19"/>
  <c r="T919" i="19"/>
  <c r="S919" i="19"/>
  <c r="R919" i="19"/>
  <c r="Q919" i="19"/>
  <c r="AI918" i="19"/>
  <c r="AF918" i="19"/>
  <c r="AH918" i="19" s="1"/>
  <c r="AE918" i="19"/>
  <c r="AD918" i="19"/>
  <c r="AG918" i="19" s="1"/>
  <c r="AC918" i="19"/>
  <c r="AI917" i="19"/>
  <c r="AH917" i="19"/>
  <c r="AF917" i="19"/>
  <c r="AE917" i="19"/>
  <c r="AE914" i="19" s="1"/>
  <c r="AD917" i="19"/>
  <c r="AG917" i="19" s="1"/>
  <c r="AC917" i="19"/>
  <c r="AH916" i="19"/>
  <c r="AI916" i="19" s="1"/>
  <c r="AG916" i="19"/>
  <c r="AF916" i="19"/>
  <c r="AE916" i="19"/>
  <c r="AD916" i="19"/>
  <c r="AC916" i="19"/>
  <c r="AG915" i="19"/>
  <c r="AF915" i="19"/>
  <c r="AH915" i="19" s="1"/>
  <c r="AE915" i="19"/>
  <c r="AD915" i="19"/>
  <c r="AC915" i="19"/>
  <c r="AB914" i="19"/>
  <c r="AA914" i="19"/>
  <c r="Z914" i="19"/>
  <c r="Y914" i="19"/>
  <c r="X914" i="19"/>
  <c r="W914" i="19"/>
  <c r="V914" i="19"/>
  <c r="U914" i="19"/>
  <c r="T914" i="19"/>
  <c r="S914" i="19"/>
  <c r="R914" i="19"/>
  <c r="Q914" i="19"/>
  <c r="Z913" i="19"/>
  <c r="V913" i="19"/>
  <c r="R913" i="19"/>
  <c r="AH910" i="19"/>
  <c r="AI910" i="19" s="1"/>
  <c r="AF910" i="19"/>
  <c r="AE910" i="19"/>
  <c r="AD910" i="19"/>
  <c r="AG910" i="19" s="1"/>
  <c r="AC910" i="19"/>
  <c r="AF909" i="19"/>
  <c r="AH909" i="19" s="1"/>
  <c r="AI909" i="19" s="1"/>
  <c r="AE909" i="19"/>
  <c r="AD909" i="19"/>
  <c r="AG909" i="19" s="1"/>
  <c r="AC909" i="19"/>
  <c r="AG908" i="19"/>
  <c r="AF908" i="19"/>
  <c r="AH908" i="19" s="1"/>
  <c r="AI908" i="19" s="1"/>
  <c r="AE908" i="19"/>
  <c r="AD908" i="19"/>
  <c r="AC908" i="19"/>
  <c r="AH907" i="19"/>
  <c r="AH906" i="19" s="1"/>
  <c r="AF907" i="19"/>
  <c r="AF906" i="19" s="1"/>
  <c r="AE907" i="19"/>
  <c r="AE906" i="19" s="1"/>
  <c r="AD907" i="19"/>
  <c r="AG907" i="19" s="1"/>
  <c r="AC907" i="19"/>
  <c r="AD906" i="19"/>
  <c r="AB906" i="19"/>
  <c r="AA906" i="19"/>
  <c r="Z906" i="19"/>
  <c r="Y906" i="19"/>
  <c r="X906" i="19"/>
  <c r="W906" i="19"/>
  <c r="V906" i="19"/>
  <c r="U906" i="19"/>
  <c r="T906" i="19"/>
  <c r="S906" i="19"/>
  <c r="R906" i="19"/>
  <c r="Q906" i="19"/>
  <c r="AF905" i="19"/>
  <c r="AH905" i="19" s="1"/>
  <c r="AI905" i="19" s="1"/>
  <c r="AE905" i="19"/>
  <c r="AD905" i="19"/>
  <c r="AG905" i="19" s="1"/>
  <c r="AC905" i="19"/>
  <c r="AG904" i="19"/>
  <c r="AF904" i="19"/>
  <c r="AH904" i="19" s="1"/>
  <c r="AI904" i="19" s="1"/>
  <c r="AE904" i="19"/>
  <c r="AD904" i="19"/>
  <c r="AC904" i="19"/>
  <c r="AI903" i="19"/>
  <c r="AH903" i="19"/>
  <c r="AF903" i="19"/>
  <c r="AE903" i="19"/>
  <c r="AD903" i="19"/>
  <c r="AG903" i="19" s="1"/>
  <c r="AC903" i="19"/>
  <c r="AF902" i="19"/>
  <c r="AH902" i="19" s="1"/>
  <c r="AI902" i="19" s="1"/>
  <c r="AE902" i="19"/>
  <c r="AD902" i="19"/>
  <c r="AG902" i="19" s="1"/>
  <c r="AC902" i="19"/>
  <c r="AG901" i="19"/>
  <c r="AF901" i="19"/>
  <c r="AH901" i="19" s="1"/>
  <c r="AE901" i="19"/>
  <c r="AD901" i="19"/>
  <c r="AC901" i="19"/>
  <c r="AF900" i="19"/>
  <c r="AB900" i="19"/>
  <c r="AA900" i="19"/>
  <c r="Z900" i="19"/>
  <c r="Y900" i="19"/>
  <c r="X900" i="19"/>
  <c r="W900" i="19"/>
  <c r="V900" i="19"/>
  <c r="U900" i="19"/>
  <c r="T900" i="19"/>
  <c r="S900" i="19"/>
  <c r="R900" i="19"/>
  <c r="Q900" i="19"/>
  <c r="AF899" i="19"/>
  <c r="AH899" i="19" s="1"/>
  <c r="AI899" i="19" s="1"/>
  <c r="AE899" i="19"/>
  <c r="AD899" i="19"/>
  <c r="AG899" i="19" s="1"/>
  <c r="AC899" i="19"/>
  <c r="AF898" i="19"/>
  <c r="AH898" i="19" s="1"/>
  <c r="AI898" i="19" s="1"/>
  <c r="AE898" i="19"/>
  <c r="AD898" i="19"/>
  <c r="AC898" i="19"/>
  <c r="AG897" i="19"/>
  <c r="AF897" i="19"/>
  <c r="AH897" i="19" s="1"/>
  <c r="AI897" i="19" s="1"/>
  <c r="AE897" i="19"/>
  <c r="AD897" i="19"/>
  <c r="AC897" i="19"/>
  <c r="AF896" i="19"/>
  <c r="AE896" i="19"/>
  <c r="AD896" i="19"/>
  <c r="AG896" i="19" s="1"/>
  <c r="AC896" i="19"/>
  <c r="AB895" i="19"/>
  <c r="AA895" i="19"/>
  <c r="Z895" i="19"/>
  <c r="Y895" i="19"/>
  <c r="X895" i="19"/>
  <c r="W895" i="19"/>
  <c r="V895" i="19"/>
  <c r="U895" i="19"/>
  <c r="T895" i="19"/>
  <c r="S895" i="19"/>
  <c r="R895" i="19"/>
  <c r="Q895" i="19"/>
  <c r="AF894" i="19"/>
  <c r="AH894" i="19" s="1"/>
  <c r="AI894" i="19" s="1"/>
  <c r="AE894" i="19"/>
  <c r="AD894" i="19"/>
  <c r="AG894" i="19" s="1"/>
  <c r="AC894" i="19"/>
  <c r="AG893" i="19"/>
  <c r="AF893" i="19"/>
  <c r="AH893" i="19" s="1"/>
  <c r="AI893" i="19" s="1"/>
  <c r="AE893" i="19"/>
  <c r="AD893" i="19"/>
  <c r="AC893" i="19"/>
  <c r="AF892" i="19"/>
  <c r="AE892" i="19"/>
  <c r="AD892" i="19"/>
  <c r="AG892" i="19" s="1"/>
  <c r="AC892" i="19"/>
  <c r="AF891" i="19"/>
  <c r="AH891" i="19" s="1"/>
  <c r="AI891" i="19" s="1"/>
  <c r="AE891" i="19"/>
  <c r="AD891" i="19"/>
  <c r="AG891" i="19" s="1"/>
  <c r="AC891" i="19"/>
  <c r="AF890" i="19"/>
  <c r="AH890" i="19" s="1"/>
  <c r="AE890" i="19"/>
  <c r="AD890" i="19"/>
  <c r="AC890" i="19"/>
  <c r="AB889" i="19"/>
  <c r="AA889" i="19"/>
  <c r="Z889" i="19"/>
  <c r="Y889" i="19"/>
  <c r="X889" i="19"/>
  <c r="W889" i="19"/>
  <c r="V889" i="19"/>
  <c r="U889" i="19"/>
  <c r="T889" i="19"/>
  <c r="S889" i="19"/>
  <c r="R889" i="19"/>
  <c r="Q889" i="19"/>
  <c r="AG888" i="19"/>
  <c r="AF888" i="19"/>
  <c r="AH888" i="19" s="1"/>
  <c r="AI888" i="19" s="1"/>
  <c r="AE888" i="19"/>
  <c r="AD888" i="19"/>
  <c r="AC888" i="19"/>
  <c r="AF887" i="19"/>
  <c r="AH887" i="19" s="1"/>
  <c r="AI887" i="19" s="1"/>
  <c r="AE887" i="19"/>
  <c r="AD887" i="19"/>
  <c r="AG887" i="19" s="1"/>
  <c r="AC887" i="19"/>
  <c r="AF886" i="19"/>
  <c r="AH886" i="19" s="1"/>
  <c r="AI886" i="19" s="1"/>
  <c r="AE886" i="19"/>
  <c r="AD886" i="19"/>
  <c r="AG886" i="19" s="1"/>
  <c r="AC886" i="19"/>
  <c r="AG885" i="19"/>
  <c r="AG884" i="19" s="1"/>
  <c r="AF885" i="19"/>
  <c r="AH885" i="19" s="1"/>
  <c r="AE885" i="19"/>
  <c r="AD885" i="19"/>
  <c r="AC885" i="19"/>
  <c r="AC884" i="19" s="1"/>
  <c r="AF884" i="19"/>
  <c r="AB884" i="19"/>
  <c r="AA884" i="19"/>
  <c r="AA883" i="19" s="1"/>
  <c r="Z884" i="19"/>
  <c r="Y884" i="19"/>
  <c r="Y883" i="19" s="1"/>
  <c r="X884" i="19"/>
  <c r="W884" i="19"/>
  <c r="W883" i="19" s="1"/>
  <c r="V884" i="19"/>
  <c r="U884" i="19"/>
  <c r="U883" i="19" s="1"/>
  <c r="T884" i="19"/>
  <c r="S884" i="19"/>
  <c r="R884" i="19"/>
  <c r="Q884" i="19"/>
  <c r="Q883" i="19" s="1"/>
  <c r="AF880" i="19"/>
  <c r="AH880" i="19" s="1"/>
  <c r="AI880" i="19" s="1"/>
  <c r="AE880" i="19"/>
  <c r="AD880" i="19"/>
  <c r="AG880" i="19" s="1"/>
  <c r="AC880" i="19"/>
  <c r="AG879" i="19"/>
  <c r="AF879" i="19"/>
  <c r="AH879" i="19" s="1"/>
  <c r="AI879" i="19" s="1"/>
  <c r="AE879" i="19"/>
  <c r="AD879" i="19"/>
  <c r="AC879" i="19"/>
  <c r="AF878" i="19"/>
  <c r="AE878" i="19"/>
  <c r="AD878" i="19"/>
  <c r="AG878" i="19" s="1"/>
  <c r="AC878" i="19"/>
  <c r="AF877" i="19"/>
  <c r="AH877" i="19" s="1"/>
  <c r="AI877" i="19" s="1"/>
  <c r="AE877" i="19"/>
  <c r="AE876" i="19" s="1"/>
  <c r="AD877" i="19"/>
  <c r="AG877" i="19" s="1"/>
  <c r="AC877" i="19"/>
  <c r="AD876" i="19"/>
  <c r="AB876" i="19"/>
  <c r="AA876" i="19"/>
  <c r="Z876" i="19"/>
  <c r="Y876" i="19"/>
  <c r="X876" i="19"/>
  <c r="W876" i="19"/>
  <c r="V876" i="19"/>
  <c r="U876" i="19"/>
  <c r="T876" i="19"/>
  <c r="S876" i="19"/>
  <c r="R876" i="19"/>
  <c r="Q876" i="19"/>
  <c r="AF875" i="19"/>
  <c r="AH875" i="19" s="1"/>
  <c r="AI875" i="19" s="1"/>
  <c r="AE875" i="19"/>
  <c r="AD875" i="19"/>
  <c r="AG875" i="19" s="1"/>
  <c r="AC875" i="19"/>
  <c r="AF874" i="19"/>
  <c r="AH874" i="19" s="1"/>
  <c r="AI874" i="19" s="1"/>
  <c r="AE874" i="19"/>
  <c r="AD874" i="19"/>
  <c r="AG874" i="19" s="1"/>
  <c r="AC874" i="19"/>
  <c r="AF873" i="19"/>
  <c r="AH873" i="19" s="1"/>
  <c r="AI873" i="19" s="1"/>
  <c r="AE873" i="19"/>
  <c r="AD873" i="19"/>
  <c r="AG873" i="19" s="1"/>
  <c r="AC873" i="19"/>
  <c r="AF872" i="19"/>
  <c r="AH872" i="19" s="1"/>
  <c r="AI872" i="19" s="1"/>
  <c r="AE872" i="19"/>
  <c r="AD872" i="19"/>
  <c r="AC872" i="19"/>
  <c r="AG871" i="19"/>
  <c r="AF871" i="19"/>
  <c r="AH871" i="19" s="1"/>
  <c r="AE871" i="19"/>
  <c r="AD871" i="19"/>
  <c r="AC871" i="19"/>
  <c r="AC870" i="19" s="1"/>
  <c r="AB870" i="19"/>
  <c r="AA870" i="19"/>
  <c r="Z870" i="19"/>
  <c r="Y870" i="19"/>
  <c r="X870" i="19"/>
  <c r="W870" i="19"/>
  <c r="V870" i="19"/>
  <c r="U870" i="19"/>
  <c r="T870" i="19"/>
  <c r="S870" i="19"/>
  <c r="R870" i="19"/>
  <c r="Q870" i="19"/>
  <c r="AF869" i="19"/>
  <c r="AH869" i="19" s="1"/>
  <c r="AI869" i="19" s="1"/>
  <c r="AE869" i="19"/>
  <c r="AD869" i="19"/>
  <c r="AG869" i="19" s="1"/>
  <c r="AC869" i="19"/>
  <c r="AH868" i="19"/>
  <c r="AI868" i="19" s="1"/>
  <c r="AF868" i="19"/>
  <c r="AE868" i="19"/>
  <c r="AD868" i="19"/>
  <c r="AC868" i="19"/>
  <c r="AF867" i="19"/>
  <c r="AH867" i="19" s="1"/>
  <c r="AI867" i="19" s="1"/>
  <c r="AE867" i="19"/>
  <c r="AD867" i="19"/>
  <c r="AG867" i="19" s="1"/>
  <c r="AC867" i="19"/>
  <c r="AF866" i="19"/>
  <c r="AE866" i="19"/>
  <c r="AD866" i="19"/>
  <c r="AG866" i="19" s="1"/>
  <c r="AC866" i="19"/>
  <c r="AE865" i="19"/>
  <c r="AB865" i="19"/>
  <c r="AA865" i="19"/>
  <c r="Z865" i="19"/>
  <c r="Y865" i="19"/>
  <c r="X865" i="19"/>
  <c r="W865" i="19"/>
  <c r="V865" i="19"/>
  <c r="U865" i="19"/>
  <c r="T865" i="19"/>
  <c r="S865" i="19"/>
  <c r="R865" i="19"/>
  <c r="Q865" i="19"/>
  <c r="AF864" i="19"/>
  <c r="AH864" i="19" s="1"/>
  <c r="AI864" i="19" s="1"/>
  <c r="AE864" i="19"/>
  <c r="AD864" i="19"/>
  <c r="AG864" i="19" s="1"/>
  <c r="AC864" i="19"/>
  <c r="AG863" i="19"/>
  <c r="AF863" i="19"/>
  <c r="AH863" i="19" s="1"/>
  <c r="AI863" i="19" s="1"/>
  <c r="AE863" i="19"/>
  <c r="AD863" i="19"/>
  <c r="AC863" i="19"/>
  <c r="AF862" i="19"/>
  <c r="AE862" i="19"/>
  <c r="AD862" i="19"/>
  <c r="AG862" i="19" s="1"/>
  <c r="AC862" i="19"/>
  <c r="AH861" i="19"/>
  <c r="AI861" i="19" s="1"/>
  <c r="AF861" i="19"/>
  <c r="AE861" i="19"/>
  <c r="AD861" i="19"/>
  <c r="AG861" i="19" s="1"/>
  <c r="AC861" i="19"/>
  <c r="AF860" i="19"/>
  <c r="AH860" i="19" s="1"/>
  <c r="AE860" i="19"/>
  <c r="AD860" i="19"/>
  <c r="AC860" i="19"/>
  <c r="AB859" i="19"/>
  <c r="AA859" i="19"/>
  <c r="Z859" i="19"/>
  <c r="Y859" i="19"/>
  <c r="X859" i="19"/>
  <c r="W859" i="19"/>
  <c r="V859" i="19"/>
  <c r="U859" i="19"/>
  <c r="T859" i="19"/>
  <c r="S859" i="19"/>
  <c r="R859" i="19"/>
  <c r="Q859" i="19"/>
  <c r="AF858" i="19"/>
  <c r="AH858" i="19" s="1"/>
  <c r="AI858" i="19" s="1"/>
  <c r="AE858" i="19"/>
  <c r="AD858" i="19"/>
  <c r="AG858" i="19" s="1"/>
  <c r="AC858" i="19"/>
  <c r="AF857" i="19"/>
  <c r="AH857" i="19" s="1"/>
  <c r="AI857" i="19" s="1"/>
  <c r="AE857" i="19"/>
  <c r="AD857" i="19"/>
  <c r="AG857" i="19" s="1"/>
  <c r="AC857" i="19"/>
  <c r="AH856" i="19"/>
  <c r="AI856" i="19" s="1"/>
  <c r="AF856" i="19"/>
  <c r="AE856" i="19"/>
  <c r="AD856" i="19"/>
  <c r="AC856" i="19"/>
  <c r="AF855" i="19"/>
  <c r="AH855" i="19" s="1"/>
  <c r="AE855" i="19"/>
  <c r="AD855" i="19"/>
  <c r="AG855" i="19" s="1"/>
  <c r="AC855" i="19"/>
  <c r="AF854" i="19"/>
  <c r="AB854" i="19"/>
  <c r="AA854" i="19"/>
  <c r="AA853" i="19" s="1"/>
  <c r="Z854" i="19"/>
  <c r="Y854" i="19"/>
  <c r="X854" i="19"/>
  <c r="W854" i="19"/>
  <c r="W853" i="19" s="1"/>
  <c r="V854" i="19"/>
  <c r="U854" i="19"/>
  <c r="T854" i="19"/>
  <c r="S854" i="19"/>
  <c r="S853" i="19" s="1"/>
  <c r="R854" i="19"/>
  <c r="Q854" i="19"/>
  <c r="AF850" i="19"/>
  <c r="AH850" i="19" s="1"/>
  <c r="AI850" i="19" s="1"/>
  <c r="AE850" i="19"/>
  <c r="AD850" i="19"/>
  <c r="AG850" i="19" s="1"/>
  <c r="AC850" i="19"/>
  <c r="AF849" i="19"/>
  <c r="AH849" i="19" s="1"/>
  <c r="AI849" i="19" s="1"/>
  <c r="AE849" i="19"/>
  <c r="AD849" i="19"/>
  <c r="AG849" i="19" s="1"/>
  <c r="AC849" i="19"/>
  <c r="AF848" i="19"/>
  <c r="AE848" i="19"/>
  <c r="AD848" i="19"/>
  <c r="AG848" i="19" s="1"/>
  <c r="AC848" i="19"/>
  <c r="AF847" i="19"/>
  <c r="AH847" i="19" s="1"/>
  <c r="AI847" i="19" s="1"/>
  <c r="AE847" i="19"/>
  <c r="AD847" i="19"/>
  <c r="AG847" i="19" s="1"/>
  <c r="AC847" i="19"/>
  <c r="AD846" i="19"/>
  <c r="AB846" i="19"/>
  <c r="AA846" i="19"/>
  <c r="Z846" i="19"/>
  <c r="Y846" i="19"/>
  <c r="X846" i="19"/>
  <c r="W846" i="19"/>
  <c r="V846" i="19"/>
  <c r="U846" i="19"/>
  <c r="T846" i="19"/>
  <c r="S846" i="19"/>
  <c r="R846" i="19"/>
  <c r="Q846" i="19"/>
  <c r="AF845" i="19"/>
  <c r="AH845" i="19" s="1"/>
  <c r="AI845" i="19" s="1"/>
  <c r="AE845" i="19"/>
  <c r="AD845" i="19"/>
  <c r="AG845" i="19" s="1"/>
  <c r="AC845" i="19"/>
  <c r="AF844" i="19"/>
  <c r="AH844" i="19" s="1"/>
  <c r="AI844" i="19" s="1"/>
  <c r="AE844" i="19"/>
  <c r="AD844" i="19"/>
  <c r="AG844" i="19" s="1"/>
  <c r="AC844" i="19"/>
  <c r="AF843" i="19"/>
  <c r="AH843" i="19" s="1"/>
  <c r="AI843" i="19" s="1"/>
  <c r="AE843" i="19"/>
  <c r="AD843" i="19"/>
  <c r="AG843" i="19" s="1"/>
  <c r="AC843" i="19"/>
  <c r="AH842" i="19"/>
  <c r="AI842" i="19" s="1"/>
  <c r="AF842" i="19"/>
  <c r="AE842" i="19"/>
  <c r="AD842" i="19"/>
  <c r="AC842" i="19"/>
  <c r="AF841" i="19"/>
  <c r="AH841" i="19" s="1"/>
  <c r="AE841" i="19"/>
  <c r="AD841" i="19"/>
  <c r="AG841" i="19" s="1"/>
  <c r="AC841" i="19"/>
  <c r="AF840" i="19"/>
  <c r="AB840" i="19"/>
  <c r="AA840" i="19"/>
  <c r="Z840" i="19"/>
  <c r="Y840" i="19"/>
  <c r="X840" i="19"/>
  <c r="W840" i="19"/>
  <c r="V840" i="19"/>
  <c r="U840" i="19"/>
  <c r="T840" i="19"/>
  <c r="S840" i="19"/>
  <c r="R840" i="19"/>
  <c r="Q840" i="19"/>
  <c r="AF839" i="19"/>
  <c r="AH839" i="19" s="1"/>
  <c r="AI839" i="19" s="1"/>
  <c r="AE839" i="19"/>
  <c r="AD839" i="19"/>
  <c r="AG839" i="19" s="1"/>
  <c r="AC839" i="19"/>
  <c r="AF838" i="19"/>
  <c r="AH838" i="19" s="1"/>
  <c r="AI838" i="19" s="1"/>
  <c r="AE838" i="19"/>
  <c r="AD838" i="19"/>
  <c r="AC838" i="19"/>
  <c r="AG837" i="19"/>
  <c r="AF837" i="19"/>
  <c r="AH837" i="19" s="1"/>
  <c r="AI837" i="19" s="1"/>
  <c r="AE837" i="19"/>
  <c r="AD837" i="19"/>
  <c r="AC837" i="19"/>
  <c r="AF836" i="19"/>
  <c r="AE836" i="19"/>
  <c r="AD836" i="19"/>
  <c r="AG836" i="19" s="1"/>
  <c r="AC836" i="19"/>
  <c r="AB835" i="19"/>
  <c r="AA835" i="19"/>
  <c r="Z835" i="19"/>
  <c r="Y835" i="19"/>
  <c r="X835" i="19"/>
  <c r="W835" i="19"/>
  <c r="V835" i="19"/>
  <c r="U835" i="19"/>
  <c r="T835" i="19"/>
  <c r="S835" i="19"/>
  <c r="R835" i="19"/>
  <c r="Q835" i="19"/>
  <c r="AF834" i="19"/>
  <c r="AH834" i="19" s="1"/>
  <c r="AI834" i="19" s="1"/>
  <c r="AE834" i="19"/>
  <c r="AD834" i="19"/>
  <c r="AG834" i="19" s="1"/>
  <c r="AC834" i="19"/>
  <c r="AG833" i="19"/>
  <c r="AF833" i="19"/>
  <c r="AH833" i="19" s="1"/>
  <c r="AI833" i="19" s="1"/>
  <c r="AE833" i="19"/>
  <c r="AD833" i="19"/>
  <c r="AC833" i="19"/>
  <c r="AF832" i="19"/>
  <c r="AE832" i="19"/>
  <c r="AD832" i="19"/>
  <c r="AG832" i="19" s="1"/>
  <c r="AC832" i="19"/>
  <c r="AH831" i="19"/>
  <c r="AI831" i="19" s="1"/>
  <c r="AF831" i="19"/>
  <c r="AE831" i="19"/>
  <c r="AD831" i="19"/>
  <c r="AG831" i="19" s="1"/>
  <c r="AC831" i="19"/>
  <c r="AF830" i="19"/>
  <c r="AH830" i="19" s="1"/>
  <c r="AE830" i="19"/>
  <c r="AD830" i="19"/>
  <c r="AC830" i="19"/>
  <c r="AB829" i="19"/>
  <c r="AA829" i="19"/>
  <c r="Z829" i="19"/>
  <c r="Y829" i="19"/>
  <c r="X829" i="19"/>
  <c r="W829" i="19"/>
  <c r="V829" i="19"/>
  <c r="U829" i="19"/>
  <c r="T829" i="19"/>
  <c r="S829" i="19"/>
  <c r="R829" i="19"/>
  <c r="Q829" i="19"/>
  <c r="AF828" i="19"/>
  <c r="AH828" i="19" s="1"/>
  <c r="AI828" i="19" s="1"/>
  <c r="AE828" i="19"/>
  <c r="AD828" i="19"/>
  <c r="AG828" i="19" s="1"/>
  <c r="AC828" i="19"/>
  <c r="AF827" i="19"/>
  <c r="AH827" i="19" s="1"/>
  <c r="AI827" i="19" s="1"/>
  <c r="AE827" i="19"/>
  <c r="AD827" i="19"/>
  <c r="AG827" i="19" s="1"/>
  <c r="AC827" i="19"/>
  <c r="AH826" i="19"/>
  <c r="AI826" i="19" s="1"/>
  <c r="AF826" i="19"/>
  <c r="AE826" i="19"/>
  <c r="AD826" i="19"/>
  <c r="AC826" i="19"/>
  <c r="AF825" i="19"/>
  <c r="AH825" i="19" s="1"/>
  <c r="AE825" i="19"/>
  <c r="AD825" i="19"/>
  <c r="AG825" i="19" s="1"/>
  <c r="AC825" i="19"/>
  <c r="AF824" i="19"/>
  <c r="AB824" i="19"/>
  <c r="AB823" i="19" s="1"/>
  <c r="AA824" i="19"/>
  <c r="Z824" i="19"/>
  <c r="Z823" i="19" s="1"/>
  <c r="Y824" i="19"/>
  <c r="X824" i="19"/>
  <c r="X823" i="19" s="1"/>
  <c r="W824" i="19"/>
  <c r="V824" i="19"/>
  <c r="V823" i="19" s="1"/>
  <c r="U824" i="19"/>
  <c r="T824" i="19"/>
  <c r="T823" i="19" s="1"/>
  <c r="S824" i="19"/>
  <c r="R824" i="19"/>
  <c r="R823" i="19" s="1"/>
  <c r="Q824" i="19"/>
  <c r="W823" i="19"/>
  <c r="AB819" i="19"/>
  <c r="AF819" i="19" s="1"/>
  <c r="AH819" i="19" s="1"/>
  <c r="AI819" i="19" s="1"/>
  <c r="AA819" i="19"/>
  <c r="Z819" i="19"/>
  <c r="Y819" i="19"/>
  <c r="AE819" i="19" s="1"/>
  <c r="X819" i="19"/>
  <c r="W819" i="19"/>
  <c r="V819" i="19"/>
  <c r="AD819" i="19" s="1"/>
  <c r="AG819" i="19" s="1"/>
  <c r="U819" i="19"/>
  <c r="T819" i="19"/>
  <c r="S819" i="19"/>
  <c r="AC819" i="19" s="1"/>
  <c r="R819" i="19"/>
  <c r="Q819" i="19"/>
  <c r="AF818" i="19"/>
  <c r="AH818" i="19" s="1"/>
  <c r="AI818" i="19" s="1"/>
  <c r="AB818" i="19"/>
  <c r="AA818" i="19"/>
  <c r="Z818" i="19"/>
  <c r="Y818" i="19"/>
  <c r="AE818" i="19" s="1"/>
  <c r="X818" i="19"/>
  <c r="W818" i="19"/>
  <c r="V818" i="19"/>
  <c r="AD818" i="19" s="1"/>
  <c r="AG818" i="19" s="1"/>
  <c r="U818" i="19"/>
  <c r="T818" i="19"/>
  <c r="S818" i="19"/>
  <c r="AC818" i="19" s="1"/>
  <c r="R818" i="19"/>
  <c r="Q818" i="19"/>
  <c r="AB817" i="19"/>
  <c r="AA817" i="19"/>
  <c r="Z817" i="19"/>
  <c r="Y817" i="19"/>
  <c r="AE817" i="19" s="1"/>
  <c r="X817" i="19"/>
  <c r="W817" i="19"/>
  <c r="V817" i="19"/>
  <c r="AD817" i="19" s="1"/>
  <c r="AG817" i="19" s="1"/>
  <c r="U817" i="19"/>
  <c r="T817" i="19"/>
  <c r="S817" i="19"/>
  <c r="AC817" i="19" s="1"/>
  <c r="R817" i="19"/>
  <c r="Q817" i="19"/>
  <c r="AB816" i="19"/>
  <c r="AF816" i="19" s="1"/>
  <c r="AH816" i="19" s="1"/>
  <c r="AA816" i="19"/>
  <c r="AA815" i="19" s="1"/>
  <c r="Z816" i="19"/>
  <c r="Y816" i="19"/>
  <c r="AE816" i="19" s="1"/>
  <c r="AE815" i="19" s="1"/>
  <c r="X816" i="19"/>
  <c r="W816" i="19"/>
  <c r="W815" i="19" s="1"/>
  <c r="V816" i="19"/>
  <c r="AD816" i="19" s="1"/>
  <c r="AG816" i="19" s="1"/>
  <c r="U816" i="19"/>
  <c r="T816" i="19"/>
  <c r="S816" i="19"/>
  <c r="R816" i="19"/>
  <c r="Q816" i="19"/>
  <c r="Q815" i="19" s="1"/>
  <c r="U815" i="19"/>
  <c r="AB814" i="19"/>
  <c r="AF814" i="19" s="1"/>
  <c r="AH814" i="19" s="1"/>
  <c r="AI814" i="19" s="1"/>
  <c r="AA814" i="19"/>
  <c r="Z814" i="19"/>
  <c r="Y814" i="19"/>
  <c r="AE814" i="19" s="1"/>
  <c r="X814" i="19"/>
  <c r="W814" i="19"/>
  <c r="V814" i="19"/>
  <c r="AD814" i="19" s="1"/>
  <c r="AG814" i="19" s="1"/>
  <c r="U814" i="19"/>
  <c r="T814" i="19"/>
  <c r="S814" i="19"/>
  <c r="AC814" i="19" s="1"/>
  <c r="R814" i="19"/>
  <c r="Q814" i="19"/>
  <c r="AB813" i="19"/>
  <c r="AF813" i="19" s="1"/>
  <c r="AH813" i="19" s="1"/>
  <c r="AI813" i="19" s="1"/>
  <c r="AA813" i="19"/>
  <c r="Z813" i="19"/>
  <c r="Y813" i="19"/>
  <c r="AE813" i="19" s="1"/>
  <c r="X813" i="19"/>
  <c r="W813" i="19"/>
  <c r="V813" i="19"/>
  <c r="U813" i="19"/>
  <c r="T813" i="19"/>
  <c r="S813" i="19"/>
  <c r="AC813" i="19" s="1"/>
  <c r="R813" i="19"/>
  <c r="Q813" i="19"/>
  <c r="AB812" i="19"/>
  <c r="AF812" i="19" s="1"/>
  <c r="AH812" i="19" s="1"/>
  <c r="AI812" i="19" s="1"/>
  <c r="AA812" i="19"/>
  <c r="Z812" i="19"/>
  <c r="Y812" i="19"/>
  <c r="X812" i="19"/>
  <c r="W812" i="19"/>
  <c r="V812" i="19"/>
  <c r="AD812" i="19" s="1"/>
  <c r="AG812" i="19" s="1"/>
  <c r="U812" i="19"/>
  <c r="T812" i="19"/>
  <c r="S812" i="19"/>
  <c r="AC812" i="19" s="1"/>
  <c r="R812" i="19"/>
  <c r="Q812" i="19"/>
  <c r="AB811" i="19"/>
  <c r="AF811" i="19" s="1"/>
  <c r="AH811" i="19" s="1"/>
  <c r="AI811" i="19" s="1"/>
  <c r="AA811" i="19"/>
  <c r="Z811" i="19"/>
  <c r="Y811" i="19"/>
  <c r="AE811" i="19" s="1"/>
  <c r="X811" i="19"/>
  <c r="W811" i="19"/>
  <c r="V811" i="19"/>
  <c r="AD811" i="19" s="1"/>
  <c r="U811" i="19"/>
  <c r="T811" i="19"/>
  <c r="S811" i="19"/>
  <c r="AC811" i="19" s="1"/>
  <c r="R811" i="19"/>
  <c r="Q811" i="19"/>
  <c r="AB810" i="19"/>
  <c r="AF810" i="19" s="1"/>
  <c r="AA810" i="19"/>
  <c r="Z810" i="19"/>
  <c r="Y810" i="19"/>
  <c r="AE810" i="19" s="1"/>
  <c r="X810" i="19"/>
  <c r="W810" i="19"/>
  <c r="V810" i="19"/>
  <c r="AD810" i="19" s="1"/>
  <c r="AG810" i="19" s="1"/>
  <c r="U810" i="19"/>
  <c r="T810" i="19"/>
  <c r="S810" i="19"/>
  <c r="R810" i="19"/>
  <c r="Q810" i="19"/>
  <c r="Z809" i="19"/>
  <c r="AB808" i="19"/>
  <c r="AF808" i="19" s="1"/>
  <c r="AH808" i="19" s="1"/>
  <c r="AI808" i="19" s="1"/>
  <c r="AA808" i="19"/>
  <c r="Z808" i="19"/>
  <c r="Y808" i="19"/>
  <c r="AE808" i="19" s="1"/>
  <c r="X808" i="19"/>
  <c r="W808" i="19"/>
  <c r="V808" i="19"/>
  <c r="AD808" i="19" s="1"/>
  <c r="AG808" i="19" s="1"/>
  <c r="U808" i="19"/>
  <c r="T808" i="19"/>
  <c r="S808" i="19"/>
  <c r="AC808" i="19" s="1"/>
  <c r="R808" i="19"/>
  <c r="Q808" i="19"/>
  <c r="AB807" i="19"/>
  <c r="AA807" i="19"/>
  <c r="Z807" i="19"/>
  <c r="Y807" i="19"/>
  <c r="AE807" i="19" s="1"/>
  <c r="X807" i="19"/>
  <c r="W807" i="19"/>
  <c r="V807" i="19"/>
  <c r="AD807" i="19" s="1"/>
  <c r="AG807" i="19" s="1"/>
  <c r="U807" i="19"/>
  <c r="T807" i="19"/>
  <c r="S807" i="19"/>
  <c r="AC807" i="19" s="1"/>
  <c r="R807" i="19"/>
  <c r="Q807" i="19"/>
  <c r="AB806" i="19"/>
  <c r="AF806" i="19" s="1"/>
  <c r="AH806" i="19" s="1"/>
  <c r="AI806" i="19" s="1"/>
  <c r="AA806" i="19"/>
  <c r="Z806" i="19"/>
  <c r="Y806" i="19"/>
  <c r="AE806" i="19" s="1"/>
  <c r="X806" i="19"/>
  <c r="W806" i="19"/>
  <c r="V806" i="19"/>
  <c r="AD806" i="19" s="1"/>
  <c r="AG806" i="19" s="1"/>
  <c r="U806" i="19"/>
  <c r="T806" i="19"/>
  <c r="S806" i="19"/>
  <c r="R806" i="19"/>
  <c r="Q806" i="19"/>
  <c r="AB805" i="19"/>
  <c r="AF805" i="19" s="1"/>
  <c r="AH805" i="19" s="1"/>
  <c r="AA805" i="19"/>
  <c r="Z805" i="19"/>
  <c r="Z804" i="19" s="1"/>
  <c r="Y805" i="19"/>
  <c r="AE805" i="19" s="1"/>
  <c r="X805" i="19"/>
  <c r="W805" i="19"/>
  <c r="V805" i="19"/>
  <c r="V804" i="19" s="1"/>
  <c r="U805" i="19"/>
  <c r="T805" i="19"/>
  <c r="S805" i="19"/>
  <c r="AC805" i="19" s="1"/>
  <c r="R805" i="19"/>
  <c r="R804" i="19" s="1"/>
  <c r="Q805" i="19"/>
  <c r="Y804" i="19"/>
  <c r="Q804" i="19"/>
  <c r="AB803" i="19"/>
  <c r="AF803" i="19" s="1"/>
  <c r="AH803" i="19" s="1"/>
  <c r="AI803" i="19" s="1"/>
  <c r="AA803" i="19"/>
  <c r="Z803" i="19"/>
  <c r="Y803" i="19"/>
  <c r="AE803" i="19" s="1"/>
  <c r="X803" i="19"/>
  <c r="W803" i="19"/>
  <c r="V803" i="19"/>
  <c r="AD803" i="19" s="1"/>
  <c r="AG803" i="19" s="1"/>
  <c r="U803" i="19"/>
  <c r="T803" i="19"/>
  <c r="S803" i="19"/>
  <c r="AC803" i="19" s="1"/>
  <c r="R803" i="19"/>
  <c r="Q803" i="19"/>
  <c r="AB802" i="19"/>
  <c r="AF802" i="19" s="1"/>
  <c r="AH802" i="19" s="1"/>
  <c r="AI802" i="19" s="1"/>
  <c r="AA802" i="19"/>
  <c r="Z802" i="19"/>
  <c r="Y802" i="19"/>
  <c r="AE802" i="19" s="1"/>
  <c r="X802" i="19"/>
  <c r="W802" i="19"/>
  <c r="V802" i="19"/>
  <c r="AD802" i="19" s="1"/>
  <c r="AG802" i="19" s="1"/>
  <c r="U802" i="19"/>
  <c r="T802" i="19"/>
  <c r="S802" i="19"/>
  <c r="R802" i="19"/>
  <c r="Q802" i="19"/>
  <c r="AB801" i="19"/>
  <c r="AF801" i="19" s="1"/>
  <c r="AH801" i="19" s="1"/>
  <c r="AI801" i="19" s="1"/>
  <c r="AA801" i="19"/>
  <c r="Z801" i="19"/>
  <c r="Y801" i="19"/>
  <c r="AE801" i="19" s="1"/>
  <c r="X801" i="19"/>
  <c r="W801" i="19"/>
  <c r="V801" i="19"/>
  <c r="U801" i="19"/>
  <c r="T801" i="19"/>
  <c r="S801" i="19"/>
  <c r="AC801" i="19" s="1"/>
  <c r="R801" i="19"/>
  <c r="Q801" i="19"/>
  <c r="AB800" i="19"/>
  <c r="AF800" i="19" s="1"/>
  <c r="AH800" i="19" s="1"/>
  <c r="AI800" i="19" s="1"/>
  <c r="AA800" i="19"/>
  <c r="Z800" i="19"/>
  <c r="Y800" i="19"/>
  <c r="X800" i="19"/>
  <c r="W800" i="19"/>
  <c r="V800" i="19"/>
  <c r="AD800" i="19" s="1"/>
  <c r="AG800" i="19" s="1"/>
  <c r="U800" i="19"/>
  <c r="T800" i="19"/>
  <c r="S800" i="19"/>
  <c r="AC800" i="19" s="1"/>
  <c r="R800" i="19"/>
  <c r="Q800" i="19"/>
  <c r="AB799" i="19"/>
  <c r="AF799" i="19" s="1"/>
  <c r="AA799" i="19"/>
  <c r="Z799" i="19"/>
  <c r="Y799" i="19"/>
  <c r="AE799" i="19" s="1"/>
  <c r="X799" i="19"/>
  <c r="W799" i="19"/>
  <c r="V799" i="19"/>
  <c r="AD799" i="19" s="1"/>
  <c r="U799" i="19"/>
  <c r="T799" i="19"/>
  <c r="S799" i="19"/>
  <c r="AC799" i="19" s="1"/>
  <c r="R799" i="19"/>
  <c r="Q799" i="19"/>
  <c r="AA798" i="19"/>
  <c r="AB797" i="19"/>
  <c r="AF797" i="19" s="1"/>
  <c r="AH797" i="19" s="1"/>
  <c r="AI797" i="19" s="1"/>
  <c r="AA797" i="19"/>
  <c r="Z797" i="19"/>
  <c r="Y797" i="19"/>
  <c r="AE797" i="19" s="1"/>
  <c r="X797" i="19"/>
  <c r="W797" i="19"/>
  <c r="V797" i="19"/>
  <c r="U797" i="19"/>
  <c r="T797" i="19"/>
  <c r="S797" i="19"/>
  <c r="AC797" i="19" s="1"/>
  <c r="R797" i="19"/>
  <c r="Q797" i="19"/>
  <c r="AB796" i="19"/>
  <c r="AF796" i="19" s="1"/>
  <c r="AH796" i="19" s="1"/>
  <c r="AI796" i="19" s="1"/>
  <c r="AA796" i="19"/>
  <c r="Z796" i="19"/>
  <c r="Y796" i="19"/>
  <c r="X796" i="19"/>
  <c r="W796" i="19"/>
  <c r="V796" i="19"/>
  <c r="AD796" i="19" s="1"/>
  <c r="AG796" i="19" s="1"/>
  <c r="U796" i="19"/>
  <c r="T796" i="19"/>
  <c r="S796" i="19"/>
  <c r="AC796" i="19" s="1"/>
  <c r="R796" i="19"/>
  <c r="Q796" i="19"/>
  <c r="AB795" i="19"/>
  <c r="AA795" i="19"/>
  <c r="Z795" i="19"/>
  <c r="Y795" i="19"/>
  <c r="AE795" i="19" s="1"/>
  <c r="X795" i="19"/>
  <c r="W795" i="19"/>
  <c r="V795" i="19"/>
  <c r="AD795" i="19" s="1"/>
  <c r="U795" i="19"/>
  <c r="T795" i="19"/>
  <c r="S795" i="19"/>
  <c r="AC795" i="19" s="1"/>
  <c r="R795" i="19"/>
  <c r="Q795" i="19"/>
  <c r="AB794" i="19"/>
  <c r="AF794" i="19" s="1"/>
  <c r="AA794" i="19"/>
  <c r="Z794" i="19"/>
  <c r="Y794" i="19"/>
  <c r="AE794" i="19" s="1"/>
  <c r="X794" i="19"/>
  <c r="W794" i="19"/>
  <c r="V794" i="19"/>
  <c r="AD794" i="19" s="1"/>
  <c r="AG794" i="19" s="1"/>
  <c r="U794" i="19"/>
  <c r="T794" i="19"/>
  <c r="S794" i="19"/>
  <c r="R794" i="19"/>
  <c r="R793" i="19" s="1"/>
  <c r="Q794" i="19"/>
  <c r="AF786" i="19"/>
  <c r="AE786" i="19"/>
  <c r="AD786" i="19"/>
  <c r="AC786" i="19"/>
  <c r="AG786" i="19" s="1"/>
  <c r="AF785" i="19"/>
  <c r="AE785" i="19"/>
  <c r="AD785" i="19"/>
  <c r="AC785" i="19"/>
  <c r="AG785" i="19" s="1"/>
  <c r="AF784" i="19"/>
  <c r="AH784" i="19" s="1"/>
  <c r="AE784" i="19"/>
  <c r="AD784" i="19"/>
  <c r="AC784" i="19"/>
  <c r="AF783" i="19"/>
  <c r="AH783" i="19" s="1"/>
  <c r="AE783" i="19"/>
  <c r="AD783" i="19"/>
  <c r="AC783" i="19"/>
  <c r="AF782" i="19"/>
  <c r="AB782" i="19"/>
  <c r="AA782" i="19"/>
  <c r="Z782" i="19"/>
  <c r="Y782" i="19"/>
  <c r="X782" i="19"/>
  <c r="W782" i="19"/>
  <c r="V782" i="19"/>
  <c r="U782" i="19"/>
  <c r="T782" i="19"/>
  <c r="S782" i="19"/>
  <c r="R782" i="19"/>
  <c r="Q782" i="19"/>
  <c r="AF781" i="19"/>
  <c r="AE781" i="19"/>
  <c r="AD781" i="19"/>
  <c r="AC781" i="19"/>
  <c r="AG781" i="19" s="1"/>
  <c r="AH780" i="19"/>
  <c r="AF780" i="19"/>
  <c r="AE780" i="19"/>
  <c r="AD780" i="19"/>
  <c r="AD777" i="19" s="1"/>
  <c r="AC780" i="19"/>
  <c r="AF779" i="19"/>
  <c r="AH779" i="19" s="1"/>
  <c r="AE779" i="19"/>
  <c r="AD779" i="19"/>
  <c r="AC779" i="19"/>
  <c r="AC777" i="19" s="1"/>
  <c r="AF778" i="19"/>
  <c r="AE778" i="19"/>
  <c r="AD778" i="19"/>
  <c r="AC778" i="19"/>
  <c r="AG778" i="19" s="1"/>
  <c r="AB777" i="19"/>
  <c r="AA777" i="19"/>
  <c r="Z777" i="19"/>
  <c r="Y777" i="19"/>
  <c r="X777" i="19"/>
  <c r="W777" i="19"/>
  <c r="V777" i="19"/>
  <c r="U777" i="19"/>
  <c r="T777" i="19"/>
  <c r="S777" i="19"/>
  <c r="R777" i="19"/>
  <c r="Q777" i="19"/>
  <c r="AB776" i="19"/>
  <c r="AA776" i="19"/>
  <c r="Z776" i="19"/>
  <c r="Y776" i="19"/>
  <c r="X776" i="19"/>
  <c r="W776" i="19"/>
  <c r="AE776" i="19" s="1"/>
  <c r="V776" i="19"/>
  <c r="U776" i="19"/>
  <c r="AD776" i="19" s="1"/>
  <c r="T776" i="19"/>
  <c r="S776" i="19"/>
  <c r="R776" i="19"/>
  <c r="Q776" i="19"/>
  <c r="AB775" i="19"/>
  <c r="AA775" i="19"/>
  <c r="Z775" i="19"/>
  <c r="Y775" i="19"/>
  <c r="X775" i="19"/>
  <c r="W775" i="19"/>
  <c r="AE775" i="19" s="1"/>
  <c r="V775" i="19"/>
  <c r="U775" i="19"/>
  <c r="T775" i="19"/>
  <c r="S775" i="19"/>
  <c r="R775" i="19"/>
  <c r="Q775" i="19"/>
  <c r="AB774" i="19"/>
  <c r="AA774" i="19"/>
  <c r="Z774" i="19"/>
  <c r="Y774" i="19"/>
  <c r="X774" i="19"/>
  <c r="W774" i="19"/>
  <c r="V774" i="19"/>
  <c r="U774" i="19"/>
  <c r="T774" i="19"/>
  <c r="S774" i="19"/>
  <c r="R774" i="19"/>
  <c r="Q774" i="19"/>
  <c r="AC774" i="19" s="1"/>
  <c r="AB773" i="19"/>
  <c r="AA773" i="19"/>
  <c r="Z773" i="19"/>
  <c r="Y773" i="19"/>
  <c r="X773" i="19"/>
  <c r="W773" i="19"/>
  <c r="AE773" i="19" s="1"/>
  <c r="V773" i="19"/>
  <c r="U773" i="19"/>
  <c r="T773" i="19"/>
  <c r="S773" i="19"/>
  <c r="R773" i="19"/>
  <c r="Q773" i="19"/>
  <c r="Z772" i="19"/>
  <c r="V772" i="19"/>
  <c r="R772" i="19"/>
  <c r="AB771" i="19"/>
  <c r="AF771" i="19" s="1"/>
  <c r="AA771" i="19"/>
  <c r="Z771" i="19"/>
  <c r="Y771" i="19"/>
  <c r="X771" i="19"/>
  <c r="W771" i="19"/>
  <c r="V771" i="19"/>
  <c r="U771" i="19"/>
  <c r="T771" i="19"/>
  <c r="S771" i="19"/>
  <c r="R771" i="19"/>
  <c r="Q771" i="19"/>
  <c r="AB770" i="19"/>
  <c r="AA770" i="19"/>
  <c r="Z770" i="19"/>
  <c r="Y770" i="19"/>
  <c r="X770" i="19"/>
  <c r="W770" i="19"/>
  <c r="V770" i="19"/>
  <c r="U770" i="19"/>
  <c r="T770" i="19"/>
  <c r="S770" i="19"/>
  <c r="R770" i="19"/>
  <c r="Q770" i="19"/>
  <c r="AB769" i="19"/>
  <c r="AA769" i="19"/>
  <c r="Z769" i="19"/>
  <c r="Y769" i="19"/>
  <c r="X769" i="19"/>
  <c r="W769" i="19"/>
  <c r="V769" i="19"/>
  <c r="AD769" i="19" s="1"/>
  <c r="U769" i="19"/>
  <c r="T769" i="19"/>
  <c r="S769" i="19"/>
  <c r="R769" i="19"/>
  <c r="Q769" i="19"/>
  <c r="AB768" i="19"/>
  <c r="AA768" i="19"/>
  <c r="Z768" i="19"/>
  <c r="Y768" i="19"/>
  <c r="X768" i="19"/>
  <c r="W768" i="19"/>
  <c r="V768" i="19"/>
  <c r="U768" i="19"/>
  <c r="T768" i="19"/>
  <c r="S768" i="19"/>
  <c r="R768" i="19"/>
  <c r="Q768" i="19"/>
  <c r="AB766" i="19"/>
  <c r="AA766" i="19"/>
  <c r="Z766" i="19"/>
  <c r="Y766" i="19"/>
  <c r="X766" i="19"/>
  <c r="X761" i="19" s="1"/>
  <c r="X1021" i="19" s="1"/>
  <c r="X1022" i="19" s="1"/>
  <c r="W766" i="19"/>
  <c r="V766" i="19"/>
  <c r="U766" i="19"/>
  <c r="T766" i="19"/>
  <c r="S766" i="19"/>
  <c r="R766" i="19"/>
  <c r="Q766" i="19"/>
  <c r="AB765" i="19"/>
  <c r="AA765" i="19"/>
  <c r="AA760" i="19" s="1"/>
  <c r="Z765" i="19"/>
  <c r="Y765" i="19"/>
  <c r="X765" i="19"/>
  <c r="W765" i="19"/>
  <c r="W760" i="19" s="1"/>
  <c r="V765" i="19"/>
  <c r="U765" i="19"/>
  <c r="T765" i="19"/>
  <c r="S765" i="19"/>
  <c r="S760" i="19" s="1"/>
  <c r="R765" i="19"/>
  <c r="Q765" i="19"/>
  <c r="AB764" i="19"/>
  <c r="AA764" i="19"/>
  <c r="Z764" i="19"/>
  <c r="Y764" i="19"/>
  <c r="Y759" i="19" s="1"/>
  <c r="X764" i="19"/>
  <c r="W764" i="19"/>
  <c r="V764" i="19"/>
  <c r="U764" i="19"/>
  <c r="T764" i="19"/>
  <c r="S764" i="19"/>
  <c r="R764" i="19"/>
  <c r="Q764" i="19"/>
  <c r="Q759" i="19" s="1"/>
  <c r="AB763" i="19"/>
  <c r="AB758" i="19" s="1"/>
  <c r="AB55" i="19" s="1"/>
  <c r="AA763" i="19"/>
  <c r="AA762" i="19" s="1"/>
  <c r="Z763" i="19"/>
  <c r="Y763" i="19"/>
  <c r="X763" i="19"/>
  <c r="W763" i="19"/>
  <c r="V763" i="19"/>
  <c r="U763" i="19"/>
  <c r="T763" i="19"/>
  <c r="T758" i="19" s="1"/>
  <c r="T55" i="19" s="1"/>
  <c r="S763" i="19"/>
  <c r="S758" i="19" s="1"/>
  <c r="R763" i="19"/>
  <c r="Q763" i="19"/>
  <c r="X762" i="19"/>
  <c r="S762" i="19"/>
  <c r="AA761" i="19"/>
  <c r="AA1021" i="19" s="1"/>
  <c r="AA1022" i="19" s="1"/>
  <c r="Z761" i="19"/>
  <c r="W761" i="19"/>
  <c r="W1021" i="19" s="1"/>
  <c r="V761" i="19"/>
  <c r="V1021" i="19" s="1"/>
  <c r="V1022" i="19" s="1"/>
  <c r="S761" i="19"/>
  <c r="S1021" i="19" s="1"/>
  <c r="S1022" i="19" s="1"/>
  <c r="R761" i="19"/>
  <c r="R1021" i="19" s="1"/>
  <c r="R1022" i="19" s="1"/>
  <c r="Z760" i="19"/>
  <c r="Y760" i="19"/>
  <c r="V760" i="19"/>
  <c r="U760" i="19"/>
  <c r="R760" i="19"/>
  <c r="Q760" i="19"/>
  <c r="AC760" i="19" s="1"/>
  <c r="U759" i="19"/>
  <c r="X758" i="19"/>
  <c r="AF754" i="19"/>
  <c r="AE754" i="19"/>
  <c r="AH754" i="19" s="1"/>
  <c r="AD754" i="19"/>
  <c r="AC754" i="19"/>
  <c r="AG754" i="19" s="1"/>
  <c r="AF753" i="19"/>
  <c r="AE753" i="19"/>
  <c r="AD753" i="19"/>
  <c r="AC753" i="19"/>
  <c r="AG753" i="19" s="1"/>
  <c r="AF752" i="19"/>
  <c r="AE752" i="19"/>
  <c r="AD752" i="19"/>
  <c r="AC752" i="19"/>
  <c r="AG752" i="19" s="1"/>
  <c r="AF750" i="19"/>
  <c r="AE750" i="19"/>
  <c r="AE749" i="19" s="1"/>
  <c r="AD750" i="19"/>
  <c r="AD749" i="19" s="1"/>
  <c r="AC750" i="19"/>
  <c r="AC749" i="19" s="1"/>
  <c r="AB749" i="19"/>
  <c r="AA749" i="19"/>
  <c r="Z749" i="19"/>
  <c r="Y749" i="19"/>
  <c r="X749" i="19"/>
  <c r="W749" i="19"/>
  <c r="V749" i="19"/>
  <c r="U749" i="19"/>
  <c r="T749" i="19"/>
  <c r="S749" i="19"/>
  <c r="R749" i="19"/>
  <c r="Q749" i="19"/>
  <c r="AF748" i="19"/>
  <c r="AH748" i="19" s="1"/>
  <c r="AE748" i="19"/>
  <c r="AD748" i="19"/>
  <c r="AC748" i="19"/>
  <c r="AF747" i="19"/>
  <c r="AE747" i="19"/>
  <c r="AD747" i="19"/>
  <c r="AC747" i="19"/>
  <c r="AF746" i="19"/>
  <c r="AE746" i="19"/>
  <c r="AD746" i="19"/>
  <c r="AC746" i="19"/>
  <c r="AF745" i="19"/>
  <c r="AE745" i="19"/>
  <c r="AH745" i="19" s="1"/>
  <c r="AD745" i="19"/>
  <c r="AC745" i="19"/>
  <c r="AC744" i="19" s="1"/>
  <c r="AB744" i="19"/>
  <c r="AA744" i="19"/>
  <c r="Z744" i="19"/>
  <c r="Y744" i="19"/>
  <c r="X744" i="19"/>
  <c r="W744" i="19"/>
  <c r="V744" i="19"/>
  <c r="U744" i="19"/>
  <c r="T744" i="19"/>
  <c r="S744" i="19"/>
  <c r="R744" i="19"/>
  <c r="Q744" i="19"/>
  <c r="AF743" i="19"/>
  <c r="AE743" i="19"/>
  <c r="AD743" i="19"/>
  <c r="AC743" i="19"/>
  <c r="AG743" i="19" s="1"/>
  <c r="AF742" i="19"/>
  <c r="AE742" i="19"/>
  <c r="AH742" i="19" s="1"/>
  <c r="AD742" i="19"/>
  <c r="AC742" i="19"/>
  <c r="AF741" i="19"/>
  <c r="AH741" i="19" s="1"/>
  <c r="AE741" i="19"/>
  <c r="AD741" i="19"/>
  <c r="AC741" i="19"/>
  <c r="AF740" i="19"/>
  <c r="AE740" i="19"/>
  <c r="AD740" i="19"/>
  <c r="AC740" i="19"/>
  <c r="AE739" i="19"/>
  <c r="AB739" i="19"/>
  <c r="AA739" i="19"/>
  <c r="Z739" i="19"/>
  <c r="Y739" i="19"/>
  <c r="X739" i="19"/>
  <c r="W739" i="19"/>
  <c r="V739" i="19"/>
  <c r="U739" i="19"/>
  <c r="T739" i="19"/>
  <c r="S739" i="19"/>
  <c r="R739" i="19"/>
  <c r="Q739" i="19"/>
  <c r="AF738" i="19"/>
  <c r="AH738" i="19" s="1"/>
  <c r="AE738" i="19"/>
  <c r="AD738" i="19"/>
  <c r="AC738" i="19"/>
  <c r="AF737" i="19"/>
  <c r="AH737" i="19" s="1"/>
  <c r="AE737" i="19"/>
  <c r="AD737" i="19"/>
  <c r="AC737" i="19"/>
  <c r="AF736" i="19"/>
  <c r="AH736" i="19" s="1"/>
  <c r="AE736" i="19"/>
  <c r="AD736" i="19"/>
  <c r="AC736" i="19"/>
  <c r="AF735" i="19"/>
  <c r="AE735" i="19"/>
  <c r="AE734" i="19" s="1"/>
  <c r="AD735" i="19"/>
  <c r="AC735" i="19"/>
  <c r="AB734" i="19"/>
  <c r="AA734" i="19"/>
  <c r="Z734" i="19"/>
  <c r="Y734" i="19"/>
  <c r="X734" i="19"/>
  <c r="W734" i="19"/>
  <c r="V734" i="19"/>
  <c r="U734" i="19"/>
  <c r="T734" i="19"/>
  <c r="S734" i="19"/>
  <c r="R734" i="19"/>
  <c r="Q734" i="19"/>
  <c r="AF733" i="19"/>
  <c r="AH733" i="19" s="1"/>
  <c r="AE733" i="19"/>
  <c r="AD733" i="19"/>
  <c r="AC733" i="19"/>
  <c r="AF732" i="19"/>
  <c r="AE732" i="19"/>
  <c r="AD732" i="19"/>
  <c r="AC732" i="19"/>
  <c r="AF731" i="19"/>
  <c r="AE731" i="19"/>
  <c r="AD731" i="19"/>
  <c r="AC731" i="19"/>
  <c r="AF730" i="19"/>
  <c r="AE730" i="19"/>
  <c r="AH730" i="19" s="1"/>
  <c r="AD730" i="19"/>
  <c r="AC730" i="19"/>
  <c r="AG730" i="19" s="1"/>
  <c r="AB729" i="19"/>
  <c r="AA729" i="19"/>
  <c r="Z729" i="19"/>
  <c r="Y729" i="19"/>
  <c r="X729" i="19"/>
  <c r="W729" i="19"/>
  <c r="V729" i="19"/>
  <c r="U729" i="19"/>
  <c r="T729" i="19"/>
  <c r="S729" i="19"/>
  <c r="R729" i="19"/>
  <c r="Q729" i="19"/>
  <c r="AF728" i="19"/>
  <c r="AH728" i="19" s="1"/>
  <c r="AE728" i="19"/>
  <c r="AD728" i="19"/>
  <c r="AC728" i="19"/>
  <c r="AF727" i="19"/>
  <c r="AE727" i="19"/>
  <c r="AD727" i="19"/>
  <c r="AC727" i="19"/>
  <c r="AH726" i="19"/>
  <c r="AF726" i="19"/>
  <c r="AE726" i="19"/>
  <c r="AD726" i="19"/>
  <c r="AC726" i="19"/>
  <c r="AG726" i="19" s="1"/>
  <c r="AI726" i="19" s="1"/>
  <c r="AF725" i="19"/>
  <c r="AE725" i="19"/>
  <c r="AD725" i="19"/>
  <c r="AC725" i="19"/>
  <c r="AC724" i="19" s="1"/>
  <c r="AB724" i="19"/>
  <c r="AA724" i="19"/>
  <c r="AA723" i="19" s="1"/>
  <c r="AA722" i="19" s="1"/>
  <c r="Z724" i="19"/>
  <c r="Y724" i="19"/>
  <c r="X724" i="19"/>
  <c r="W724" i="19"/>
  <c r="V724" i="19"/>
  <c r="U724" i="19"/>
  <c r="T724" i="19"/>
  <c r="S724" i="19"/>
  <c r="S723" i="19" s="1"/>
  <c r="S722" i="19" s="1"/>
  <c r="R724" i="19"/>
  <c r="Q724" i="19"/>
  <c r="W723" i="19"/>
  <c r="W722" i="19" s="1"/>
  <c r="AF721" i="19"/>
  <c r="AE721" i="19"/>
  <c r="AD721" i="19"/>
  <c r="AC721" i="19"/>
  <c r="AG721" i="19" s="1"/>
  <c r="AF720" i="19"/>
  <c r="AE720" i="19"/>
  <c r="AD720" i="19"/>
  <c r="AC720" i="19"/>
  <c r="AG720" i="19" s="1"/>
  <c r="AF719" i="19"/>
  <c r="AE719" i="19"/>
  <c r="AD719" i="19"/>
  <c r="AC719" i="19"/>
  <c r="AG719" i="19" s="1"/>
  <c r="AF718" i="19"/>
  <c r="AH718" i="19" s="1"/>
  <c r="AE718" i="19"/>
  <c r="AD718" i="19"/>
  <c r="AC718" i="19"/>
  <c r="AF717" i="19"/>
  <c r="AH717" i="19" s="1"/>
  <c r="AE717" i="19"/>
  <c r="AD717" i="19"/>
  <c r="AD716" i="19" s="1"/>
  <c r="AC717" i="19"/>
  <c r="AF716" i="19"/>
  <c r="AB716" i="19"/>
  <c r="AA716" i="19"/>
  <c r="Z716" i="19"/>
  <c r="Y716" i="19"/>
  <c r="X716" i="19"/>
  <c r="W716" i="19"/>
  <c r="V716" i="19"/>
  <c r="U716" i="19"/>
  <c r="T716" i="19"/>
  <c r="S716" i="19"/>
  <c r="R716" i="19"/>
  <c r="Q716" i="19"/>
  <c r="AF715" i="19"/>
  <c r="AE715" i="19"/>
  <c r="AD715" i="19"/>
  <c r="AC715" i="19"/>
  <c r="AG715" i="19" s="1"/>
  <c r="AF714" i="19"/>
  <c r="AH714" i="19" s="1"/>
  <c r="AE714" i="19"/>
  <c r="AD714" i="19"/>
  <c r="AC714" i="19"/>
  <c r="AF713" i="19"/>
  <c r="AH713" i="19" s="1"/>
  <c r="AE713" i="19"/>
  <c r="AD713" i="19"/>
  <c r="AC713" i="19"/>
  <c r="AF712" i="19"/>
  <c r="AE712" i="19"/>
  <c r="AD712" i="19"/>
  <c r="AC712" i="19"/>
  <c r="AB711" i="19"/>
  <c r="AA711" i="19"/>
  <c r="AA331" i="19" s="1"/>
  <c r="Z711" i="19"/>
  <c r="Y711" i="19"/>
  <c r="X711" i="19"/>
  <c r="W711" i="19"/>
  <c r="W331" i="19" s="1"/>
  <c r="V711" i="19"/>
  <c r="U711" i="19"/>
  <c r="T711" i="19"/>
  <c r="S711" i="19"/>
  <c r="S331" i="19" s="1"/>
  <c r="R711" i="19"/>
  <c r="Q711" i="19"/>
  <c r="AH710" i="19"/>
  <c r="AF710" i="19"/>
  <c r="AE710" i="19"/>
  <c r="AD710" i="19"/>
  <c r="AC710" i="19"/>
  <c r="AG710" i="19" s="1"/>
  <c r="AI710" i="19" s="1"/>
  <c r="AF709" i="19"/>
  <c r="AE709" i="19"/>
  <c r="AD709" i="19"/>
  <c r="AC709" i="19"/>
  <c r="AF708" i="19"/>
  <c r="AE708" i="19"/>
  <c r="AD708" i="19"/>
  <c r="AC708" i="19"/>
  <c r="AG708" i="19" s="1"/>
  <c r="AF707" i="19"/>
  <c r="AE707" i="19"/>
  <c r="AD707" i="19"/>
  <c r="AC707" i="19"/>
  <c r="AG707" i="19" s="1"/>
  <c r="AD706" i="19"/>
  <c r="AB706" i="19"/>
  <c r="AA706" i="19"/>
  <c r="Z706" i="19"/>
  <c r="Y706" i="19"/>
  <c r="X706" i="19"/>
  <c r="W706" i="19"/>
  <c r="V706" i="19"/>
  <c r="U706" i="19"/>
  <c r="T706" i="19"/>
  <c r="S706" i="19"/>
  <c r="R706" i="19"/>
  <c r="Q706" i="19"/>
  <c r="AF705" i="19"/>
  <c r="AH705" i="19" s="1"/>
  <c r="AE705" i="19"/>
  <c r="AD705" i="19"/>
  <c r="AC705" i="19"/>
  <c r="AF704" i="19"/>
  <c r="AE704" i="19"/>
  <c r="AD704" i="19"/>
  <c r="AC704" i="19"/>
  <c r="AF703" i="19"/>
  <c r="AE703" i="19"/>
  <c r="AD703" i="19"/>
  <c r="AC703" i="19"/>
  <c r="AF702" i="19"/>
  <c r="AE702" i="19"/>
  <c r="AH702" i="19" s="1"/>
  <c r="AD702" i="19"/>
  <c r="AC702" i="19"/>
  <c r="AB701" i="19"/>
  <c r="AA701" i="19"/>
  <c r="Z701" i="19"/>
  <c r="Y701" i="19"/>
  <c r="X701" i="19"/>
  <c r="W701" i="19"/>
  <c r="V701" i="19"/>
  <c r="U701" i="19"/>
  <c r="T701" i="19"/>
  <c r="S701" i="19"/>
  <c r="R701" i="19"/>
  <c r="Q701" i="19"/>
  <c r="AF700" i="19"/>
  <c r="AE700" i="19"/>
  <c r="AD700" i="19"/>
  <c r="AC700" i="19"/>
  <c r="AG700" i="19" s="1"/>
  <c r="AF699" i="19"/>
  <c r="AE699" i="19"/>
  <c r="AD699" i="19"/>
  <c r="AC699" i="19"/>
  <c r="AG699" i="19" s="1"/>
  <c r="AF698" i="19"/>
  <c r="AH698" i="19" s="1"/>
  <c r="AE698" i="19"/>
  <c r="AD698" i="19"/>
  <c r="AC698" i="19"/>
  <c r="AF697" i="19"/>
  <c r="AE697" i="19"/>
  <c r="AD697" i="19"/>
  <c r="AC697" i="19"/>
  <c r="AB696" i="19"/>
  <c r="AA696" i="19"/>
  <c r="Z696" i="19"/>
  <c r="Y696" i="19"/>
  <c r="X696" i="19"/>
  <c r="W696" i="19"/>
  <c r="V696" i="19"/>
  <c r="U696" i="19"/>
  <c r="T696" i="19"/>
  <c r="S696" i="19"/>
  <c r="R696" i="19"/>
  <c r="Q696" i="19"/>
  <c r="AF695" i="19"/>
  <c r="AE695" i="19"/>
  <c r="AD695" i="19"/>
  <c r="AC695" i="19"/>
  <c r="AH694" i="19"/>
  <c r="AF694" i="19"/>
  <c r="AE694" i="19"/>
  <c r="AD694" i="19"/>
  <c r="AC694" i="19"/>
  <c r="AF693" i="19"/>
  <c r="AH693" i="19" s="1"/>
  <c r="AE693" i="19"/>
  <c r="AD693" i="19"/>
  <c r="AC693" i="19"/>
  <c r="AF692" i="19"/>
  <c r="AE692" i="19"/>
  <c r="AD692" i="19"/>
  <c r="AC692" i="19"/>
  <c r="AG692" i="19" s="1"/>
  <c r="AE691" i="19"/>
  <c r="AB691" i="19"/>
  <c r="AA691" i="19"/>
  <c r="Z691" i="19"/>
  <c r="Z690" i="19" s="1"/>
  <c r="Z689" i="19" s="1"/>
  <c r="Y691" i="19"/>
  <c r="X691" i="19"/>
  <c r="W691" i="19"/>
  <c r="V691" i="19"/>
  <c r="V690" i="19" s="1"/>
  <c r="V689" i="19" s="1"/>
  <c r="U691" i="19"/>
  <c r="T691" i="19"/>
  <c r="S691" i="19"/>
  <c r="R691" i="19"/>
  <c r="Q691" i="19"/>
  <c r="R690" i="19"/>
  <c r="R689" i="19" s="1"/>
  <c r="AF686" i="19"/>
  <c r="AH686" i="19" s="1"/>
  <c r="AE686" i="19"/>
  <c r="AD686" i="19"/>
  <c r="AC686" i="19"/>
  <c r="AF685" i="19"/>
  <c r="AE685" i="19"/>
  <c r="AD685" i="19"/>
  <c r="AC685" i="19"/>
  <c r="AH684" i="19"/>
  <c r="AF684" i="19"/>
  <c r="AE684" i="19"/>
  <c r="AD684" i="19"/>
  <c r="AC684" i="19"/>
  <c r="AG684" i="19" s="1"/>
  <c r="AI684" i="19" s="1"/>
  <c r="AF683" i="19"/>
  <c r="AH683" i="19" s="1"/>
  <c r="AE683" i="19"/>
  <c r="AD683" i="19"/>
  <c r="AC683" i="19"/>
  <c r="AG683" i="19" s="1"/>
  <c r="AI683" i="19" s="1"/>
  <c r="AB682" i="19"/>
  <c r="AF682" i="19" s="1"/>
  <c r="AA682" i="19"/>
  <c r="Z682" i="19"/>
  <c r="Y682" i="19"/>
  <c r="X682" i="19"/>
  <c r="W682" i="19"/>
  <c r="AE682" i="19" s="1"/>
  <c r="V682" i="19"/>
  <c r="U682" i="19"/>
  <c r="T682" i="19"/>
  <c r="AD682" i="19" s="1"/>
  <c r="S682" i="19"/>
  <c r="R682" i="19"/>
  <c r="Q682" i="19"/>
  <c r="AC682" i="19" s="1"/>
  <c r="AF681" i="19"/>
  <c r="AE681" i="19"/>
  <c r="AH681" i="19" s="1"/>
  <c r="AD681" i="19"/>
  <c r="AC681" i="19"/>
  <c r="AG681" i="19" s="1"/>
  <c r="AI681" i="19" s="1"/>
  <c r="AH680" i="19"/>
  <c r="AF680" i="19"/>
  <c r="AE680" i="19"/>
  <c r="AD680" i="19"/>
  <c r="AC680" i="19"/>
  <c r="AG680" i="19" s="1"/>
  <c r="AI680" i="19" s="1"/>
  <c r="AF679" i="19"/>
  <c r="AH679" i="19" s="1"/>
  <c r="AE679" i="19"/>
  <c r="AD679" i="19"/>
  <c r="AC679" i="19"/>
  <c r="AG679" i="19" s="1"/>
  <c r="AI679" i="19" s="1"/>
  <c r="AB678" i="19"/>
  <c r="AA678" i="19"/>
  <c r="AA676" i="19" s="1"/>
  <c r="AA239" i="19" s="1"/>
  <c r="Z678" i="19"/>
  <c r="Y678" i="19"/>
  <c r="X678" i="19"/>
  <c r="X676" i="19" s="1"/>
  <c r="W678" i="19"/>
  <c r="AE678" i="19" s="1"/>
  <c r="V678" i="19"/>
  <c r="U678" i="19"/>
  <c r="T678" i="19"/>
  <c r="S678" i="19"/>
  <c r="S676" i="19" s="1"/>
  <c r="S239" i="19" s="1"/>
  <c r="R678" i="19"/>
  <c r="Q678" i="19"/>
  <c r="AC678" i="19" s="1"/>
  <c r="AF677" i="19"/>
  <c r="AE677" i="19"/>
  <c r="AD677" i="19"/>
  <c r="AC677" i="19"/>
  <c r="AG677" i="19" s="1"/>
  <c r="Z676" i="19"/>
  <c r="Y676" i="19"/>
  <c r="V676" i="19"/>
  <c r="U676" i="19"/>
  <c r="R676" i="19"/>
  <c r="Q676" i="19"/>
  <c r="AF675" i="19"/>
  <c r="AH675" i="19" s="1"/>
  <c r="AE675" i="19"/>
  <c r="AD675" i="19"/>
  <c r="AC675" i="19"/>
  <c r="AG675" i="19" s="1"/>
  <c r="AI675" i="19" s="1"/>
  <c r="AF674" i="19"/>
  <c r="AH674" i="19" s="1"/>
  <c r="AE674" i="19"/>
  <c r="AD674" i="19"/>
  <c r="AC674" i="19"/>
  <c r="AG674" i="19" s="1"/>
  <c r="AI674" i="19" s="1"/>
  <c r="AF673" i="19"/>
  <c r="AE673" i="19"/>
  <c r="AD673" i="19"/>
  <c r="AC673" i="19"/>
  <c r="AG673" i="19" s="1"/>
  <c r="AB672" i="19"/>
  <c r="AA672" i="19"/>
  <c r="Z672" i="19"/>
  <c r="Y672" i="19"/>
  <c r="Y670" i="19" s="1"/>
  <c r="X672" i="19"/>
  <c r="W672" i="19"/>
  <c r="AE672" i="19" s="1"/>
  <c r="V672" i="19"/>
  <c r="V670" i="19" s="1"/>
  <c r="U672" i="19"/>
  <c r="U670" i="19" s="1"/>
  <c r="T672" i="19"/>
  <c r="AD672" i="19" s="1"/>
  <c r="AD670" i="19" s="1"/>
  <c r="S672" i="19"/>
  <c r="R672" i="19"/>
  <c r="R670" i="19" s="1"/>
  <c r="Q672" i="19"/>
  <c r="AF671" i="19"/>
  <c r="AE671" i="19"/>
  <c r="AD671" i="19"/>
  <c r="AC671" i="19"/>
  <c r="AB670" i="19"/>
  <c r="AA670" i="19"/>
  <c r="X670" i="19"/>
  <c r="W670" i="19"/>
  <c r="T670" i="19"/>
  <c r="S670" i="19"/>
  <c r="AF669" i="19"/>
  <c r="AE669" i="19"/>
  <c r="AD669" i="19"/>
  <c r="AC669" i="19"/>
  <c r="AG669" i="19" s="1"/>
  <c r="AH668" i="19"/>
  <c r="AF668" i="19"/>
  <c r="AE668" i="19"/>
  <c r="AD668" i="19"/>
  <c r="AC668" i="19"/>
  <c r="AF667" i="19"/>
  <c r="AH667" i="19" s="1"/>
  <c r="AE667" i="19"/>
  <c r="AD667" i="19"/>
  <c r="AC667" i="19"/>
  <c r="AG667" i="19" s="1"/>
  <c r="AB666" i="19"/>
  <c r="AB664" i="19" s="1"/>
  <c r="AA666" i="19"/>
  <c r="AA664" i="19" s="1"/>
  <c r="Z666" i="19"/>
  <c r="Y666" i="19"/>
  <c r="Y664" i="19" s="1"/>
  <c r="X666" i="19"/>
  <c r="X664" i="19" s="1"/>
  <c r="W666" i="19"/>
  <c r="V666" i="19"/>
  <c r="U666" i="19"/>
  <c r="T666" i="19"/>
  <c r="S666" i="19"/>
  <c r="S664" i="19" s="1"/>
  <c r="R666" i="19"/>
  <c r="Q666" i="19"/>
  <c r="AC666" i="19" s="1"/>
  <c r="AF665" i="19"/>
  <c r="AE665" i="19"/>
  <c r="AD665" i="19"/>
  <c r="AC665" i="19"/>
  <c r="AG665" i="19" s="1"/>
  <c r="Z664" i="19"/>
  <c r="V664" i="19"/>
  <c r="U664" i="19"/>
  <c r="R664" i="19"/>
  <c r="AF663" i="19"/>
  <c r="AE663" i="19"/>
  <c r="AD663" i="19"/>
  <c r="AC663" i="19"/>
  <c r="AG663" i="19" s="1"/>
  <c r="AF662" i="19"/>
  <c r="AE662" i="19"/>
  <c r="AD662" i="19"/>
  <c r="AC662" i="19"/>
  <c r="AG662" i="19" s="1"/>
  <c r="AF661" i="19"/>
  <c r="AE661" i="19"/>
  <c r="AH661" i="19" s="1"/>
  <c r="AD661" i="19"/>
  <c r="AC661" i="19"/>
  <c r="AG661" i="19" s="1"/>
  <c r="AB660" i="19"/>
  <c r="AA660" i="19"/>
  <c r="Z660" i="19"/>
  <c r="Y660" i="19"/>
  <c r="Y658" i="19" s="1"/>
  <c r="X660" i="19"/>
  <c r="W660" i="19"/>
  <c r="V660" i="19"/>
  <c r="V658" i="19" s="1"/>
  <c r="U660" i="19"/>
  <c r="U658" i="19" s="1"/>
  <c r="T660" i="19"/>
  <c r="AD660" i="19" s="1"/>
  <c r="AD658" i="19" s="1"/>
  <c r="S660" i="19"/>
  <c r="R660" i="19"/>
  <c r="R658" i="19" s="1"/>
  <c r="Q660" i="19"/>
  <c r="AF659" i="19"/>
  <c r="AH659" i="19" s="1"/>
  <c r="AE659" i="19"/>
  <c r="AD659" i="19"/>
  <c r="AC659" i="19"/>
  <c r="AB658" i="19"/>
  <c r="AA658" i="19"/>
  <c r="X658" i="19"/>
  <c r="W658" i="19"/>
  <c r="T658" i="19"/>
  <c r="S658" i="19"/>
  <c r="AF657" i="19"/>
  <c r="AE657" i="19"/>
  <c r="AD657" i="19"/>
  <c r="AC657" i="19"/>
  <c r="AF656" i="19"/>
  <c r="AE656" i="19"/>
  <c r="AH656" i="19" s="1"/>
  <c r="AD656" i="19"/>
  <c r="AC656" i="19"/>
  <c r="AG656" i="19" s="1"/>
  <c r="AF655" i="19"/>
  <c r="AE655" i="19"/>
  <c r="AD655" i="19"/>
  <c r="AC655" i="19"/>
  <c r="AG655" i="19" s="1"/>
  <c r="AB654" i="19"/>
  <c r="AB652" i="19" s="1"/>
  <c r="AA654" i="19"/>
  <c r="AA652" i="19" s="1"/>
  <c r="Z654" i="19"/>
  <c r="AF654" i="19" s="1"/>
  <c r="Y654" i="19"/>
  <c r="X654" i="19"/>
  <c r="X652" i="19" s="1"/>
  <c r="W654" i="19"/>
  <c r="V654" i="19"/>
  <c r="U654" i="19"/>
  <c r="T654" i="19"/>
  <c r="S654" i="19"/>
  <c r="S652" i="19" s="1"/>
  <c r="R654" i="19"/>
  <c r="Q654" i="19"/>
  <c r="AF653" i="19"/>
  <c r="AE653" i="19"/>
  <c r="AD653" i="19"/>
  <c r="AC653" i="19"/>
  <c r="Z652" i="19"/>
  <c r="Y652" i="19"/>
  <c r="V652" i="19"/>
  <c r="U652" i="19"/>
  <c r="R652" i="19"/>
  <c r="Q652" i="19"/>
  <c r="AF650" i="19"/>
  <c r="AH650" i="19" s="1"/>
  <c r="AE650" i="19"/>
  <c r="AD650" i="19"/>
  <c r="AC650" i="19"/>
  <c r="AF649" i="19"/>
  <c r="AE649" i="19"/>
  <c r="AD649" i="19"/>
  <c r="AC649" i="19"/>
  <c r="AH648" i="19"/>
  <c r="AF648" i="19"/>
  <c r="AE648" i="19"/>
  <c r="AD648" i="19"/>
  <c r="AC648" i="19"/>
  <c r="AG648" i="19" s="1"/>
  <c r="AI648" i="19" s="1"/>
  <c r="AF647" i="19"/>
  <c r="AE647" i="19"/>
  <c r="AD647" i="19"/>
  <c r="AC647" i="19"/>
  <c r="AF646" i="19"/>
  <c r="AE646" i="19"/>
  <c r="AD646" i="19"/>
  <c r="AC646" i="19"/>
  <c r="AG646" i="19" s="1"/>
  <c r="AF645" i="19"/>
  <c r="AE645" i="19"/>
  <c r="AD645" i="19"/>
  <c r="AC645" i="19"/>
  <c r="AG645" i="19" s="1"/>
  <c r="AB644" i="19"/>
  <c r="AA644" i="19"/>
  <c r="Z644" i="19"/>
  <c r="Y644" i="19"/>
  <c r="X644" i="19"/>
  <c r="W644" i="19"/>
  <c r="V644" i="19"/>
  <c r="U644" i="19"/>
  <c r="T644" i="19"/>
  <c r="S644" i="19"/>
  <c r="R644" i="19"/>
  <c r="Q644" i="19"/>
  <c r="AF642" i="19"/>
  <c r="AE642" i="19"/>
  <c r="AD642" i="19"/>
  <c r="AC642" i="19"/>
  <c r="AG642" i="19" s="1"/>
  <c r="AF641" i="19"/>
  <c r="AE641" i="19"/>
  <c r="AH641" i="19" s="1"/>
  <c r="AD641" i="19"/>
  <c r="AC641" i="19"/>
  <c r="AG641" i="19" s="1"/>
  <c r="AI641" i="19" s="1"/>
  <c r="AH640" i="19"/>
  <c r="AF640" i="19"/>
  <c r="AE640" i="19"/>
  <c r="AD640" i="19"/>
  <c r="AC640" i="19"/>
  <c r="AG640" i="19" s="1"/>
  <c r="AI640" i="19" s="1"/>
  <c r="AF639" i="19"/>
  <c r="AH639" i="19" s="1"/>
  <c r="AE639" i="19"/>
  <c r="AD639" i="19"/>
  <c r="AC639" i="19"/>
  <c r="AG639" i="19" s="1"/>
  <c r="AI639" i="19" s="1"/>
  <c r="AB638" i="19"/>
  <c r="AF638" i="19" s="1"/>
  <c r="AA638" i="19"/>
  <c r="Z638" i="19"/>
  <c r="Y638" i="19"/>
  <c r="X638" i="19"/>
  <c r="W638" i="19"/>
  <c r="AE638" i="19" s="1"/>
  <c r="V638" i="19"/>
  <c r="U638" i="19"/>
  <c r="T638" i="19"/>
  <c r="AD638" i="19" s="1"/>
  <c r="S638" i="19"/>
  <c r="R638" i="19"/>
  <c r="Q638" i="19"/>
  <c r="AC638" i="19" s="1"/>
  <c r="AF637" i="19"/>
  <c r="AE637" i="19"/>
  <c r="AH637" i="19" s="1"/>
  <c r="AD637" i="19"/>
  <c r="AC637" i="19"/>
  <c r="AG637" i="19" s="1"/>
  <c r="AH636" i="19"/>
  <c r="AF636" i="19"/>
  <c r="AE636" i="19"/>
  <c r="AD636" i="19"/>
  <c r="AC636" i="19"/>
  <c r="AG636" i="19" s="1"/>
  <c r="AI636" i="19" s="1"/>
  <c r="AF635" i="19"/>
  <c r="AH635" i="19" s="1"/>
  <c r="AE635" i="19"/>
  <c r="AD635" i="19"/>
  <c r="AC635" i="19"/>
  <c r="AG635" i="19" s="1"/>
  <c r="AI635" i="19" s="1"/>
  <c r="AB634" i="19"/>
  <c r="AB632" i="19" s="1"/>
  <c r="AA634" i="19"/>
  <c r="AA632" i="19" s="1"/>
  <c r="Z634" i="19"/>
  <c r="Y634" i="19"/>
  <c r="X634" i="19"/>
  <c r="X632" i="19" s="1"/>
  <c r="W634" i="19"/>
  <c r="AE634" i="19" s="1"/>
  <c r="V634" i="19"/>
  <c r="U634" i="19"/>
  <c r="T634" i="19"/>
  <c r="S634" i="19"/>
  <c r="S632" i="19" s="1"/>
  <c r="R634" i="19"/>
  <c r="Q634" i="19"/>
  <c r="AC634" i="19" s="1"/>
  <c r="AF633" i="19"/>
  <c r="AE633" i="19"/>
  <c r="AD633" i="19"/>
  <c r="AC633" i="19"/>
  <c r="AG633" i="19" s="1"/>
  <c r="Z632" i="19"/>
  <c r="Y632" i="19"/>
  <c r="V632" i="19"/>
  <c r="V239" i="19" s="1"/>
  <c r="U632" i="19"/>
  <c r="R632" i="19"/>
  <c r="Q632" i="19"/>
  <c r="AF631" i="19"/>
  <c r="AE631" i="19"/>
  <c r="AD631" i="19"/>
  <c r="AC631" i="19"/>
  <c r="AG631" i="19" s="1"/>
  <c r="AF630" i="19"/>
  <c r="AE630" i="19"/>
  <c r="AD630" i="19"/>
  <c r="AC630" i="19"/>
  <c r="AG630" i="19" s="1"/>
  <c r="AF629" i="19"/>
  <c r="AE629" i="19"/>
  <c r="AH629" i="19" s="1"/>
  <c r="AD629" i="19"/>
  <c r="AC629" i="19"/>
  <c r="AG629" i="19" s="1"/>
  <c r="AI629" i="19" s="1"/>
  <c r="AB628" i="19"/>
  <c r="AA628" i="19"/>
  <c r="Z628" i="19"/>
  <c r="Y628" i="19"/>
  <c r="Y626" i="19" s="1"/>
  <c r="X628" i="19"/>
  <c r="W628" i="19"/>
  <c r="V628" i="19"/>
  <c r="V626" i="19" s="1"/>
  <c r="U628" i="19"/>
  <c r="U626" i="19" s="1"/>
  <c r="T628" i="19"/>
  <c r="AD628" i="19" s="1"/>
  <c r="AD626" i="19" s="1"/>
  <c r="S628" i="19"/>
  <c r="R628" i="19"/>
  <c r="R626" i="19" s="1"/>
  <c r="Q628" i="19"/>
  <c r="AF627" i="19"/>
  <c r="AH627" i="19" s="1"/>
  <c r="AE627" i="19"/>
  <c r="AD627" i="19"/>
  <c r="AC627" i="19"/>
  <c r="AB626" i="19"/>
  <c r="AA626" i="19"/>
  <c r="X626" i="19"/>
  <c r="W626" i="19"/>
  <c r="T626" i="19"/>
  <c r="S626" i="19"/>
  <c r="AF625" i="19"/>
  <c r="AE625" i="19"/>
  <c r="AD625" i="19"/>
  <c r="AC625" i="19"/>
  <c r="AH624" i="19"/>
  <c r="AF624" i="19"/>
  <c r="AE624" i="19"/>
  <c r="AD624" i="19"/>
  <c r="AC624" i="19"/>
  <c r="AG624" i="19" s="1"/>
  <c r="AI624" i="19" s="1"/>
  <c r="AF623" i="19"/>
  <c r="AE623" i="19"/>
  <c r="AD623" i="19"/>
  <c r="AC623" i="19"/>
  <c r="AG623" i="19" s="1"/>
  <c r="AB622" i="19"/>
  <c r="AA622" i="19"/>
  <c r="AA620" i="19" s="1"/>
  <c r="Z622" i="19"/>
  <c r="Y622" i="19"/>
  <c r="Y620" i="19" s="1"/>
  <c r="X622" i="19"/>
  <c r="X620" i="19" s="1"/>
  <c r="W622" i="19"/>
  <c r="V622" i="19"/>
  <c r="U622" i="19"/>
  <c r="U620" i="19" s="1"/>
  <c r="U237" i="19" s="1"/>
  <c r="T622" i="19"/>
  <c r="S622" i="19"/>
  <c r="S620" i="19" s="1"/>
  <c r="R622" i="19"/>
  <c r="Q622" i="19"/>
  <c r="AC622" i="19" s="1"/>
  <c r="AF621" i="19"/>
  <c r="AE621" i="19"/>
  <c r="AD621" i="19"/>
  <c r="AC621" i="19"/>
  <c r="AG621" i="19" s="1"/>
  <c r="Z620" i="19"/>
  <c r="V620" i="19"/>
  <c r="R620" i="19"/>
  <c r="AF619" i="19"/>
  <c r="AE619" i="19"/>
  <c r="AD619" i="19"/>
  <c r="AC619" i="19"/>
  <c r="AG619" i="19" s="1"/>
  <c r="AF618" i="19"/>
  <c r="AE618" i="19"/>
  <c r="AD618" i="19"/>
  <c r="AC618" i="19"/>
  <c r="AG618" i="19" s="1"/>
  <c r="AF617" i="19"/>
  <c r="AE617" i="19"/>
  <c r="AH617" i="19" s="1"/>
  <c r="AD617" i="19"/>
  <c r="AC617" i="19"/>
  <c r="AG617" i="19" s="1"/>
  <c r="AB616" i="19"/>
  <c r="AA616" i="19"/>
  <c r="Z616" i="19"/>
  <c r="Y616" i="19"/>
  <c r="Y614" i="19" s="1"/>
  <c r="X616" i="19"/>
  <c r="X614" i="19" s="1"/>
  <c r="W616" i="19"/>
  <c r="V616" i="19"/>
  <c r="V614" i="19" s="1"/>
  <c r="U616" i="19"/>
  <c r="U614" i="19" s="1"/>
  <c r="T616" i="19"/>
  <c r="AD616" i="19" s="1"/>
  <c r="S616" i="19"/>
  <c r="R616" i="19"/>
  <c r="R614" i="19" s="1"/>
  <c r="Q616" i="19"/>
  <c r="AF615" i="19"/>
  <c r="AH615" i="19" s="1"/>
  <c r="AE615" i="19"/>
  <c r="AD615" i="19"/>
  <c r="AC615" i="19"/>
  <c r="AB614" i="19"/>
  <c r="AA614" i="19"/>
  <c r="W614" i="19"/>
  <c r="T614" i="19"/>
  <c r="S614" i="19"/>
  <c r="AF613" i="19"/>
  <c r="AE613" i="19"/>
  <c r="AD613" i="19"/>
  <c r="AC613" i="19"/>
  <c r="AF612" i="19"/>
  <c r="AE612" i="19"/>
  <c r="AH612" i="19" s="1"/>
  <c r="AD612" i="19"/>
  <c r="AC612" i="19"/>
  <c r="AF611" i="19"/>
  <c r="AE611" i="19"/>
  <c r="AD611" i="19"/>
  <c r="AC611" i="19"/>
  <c r="AG611" i="19" s="1"/>
  <c r="AB610" i="19"/>
  <c r="AB608" i="19" s="1"/>
  <c r="AA610" i="19"/>
  <c r="AA608" i="19" s="1"/>
  <c r="Z610" i="19"/>
  <c r="AF610" i="19" s="1"/>
  <c r="Y610" i="19"/>
  <c r="Y608" i="19" s="1"/>
  <c r="Y607" i="19" s="1"/>
  <c r="Y599" i="19" s="1"/>
  <c r="X610" i="19"/>
  <c r="X608" i="19" s="1"/>
  <c r="W610" i="19"/>
  <c r="V610" i="19"/>
  <c r="U610" i="19"/>
  <c r="U608" i="19" s="1"/>
  <c r="U235" i="19" s="1"/>
  <c r="T610" i="19"/>
  <c r="S610" i="19"/>
  <c r="S608" i="19" s="1"/>
  <c r="R610" i="19"/>
  <c r="Q610" i="19"/>
  <c r="AF609" i="19"/>
  <c r="AE609" i="19"/>
  <c r="AD609" i="19"/>
  <c r="AC609" i="19"/>
  <c r="Z608" i="19"/>
  <c r="V608" i="19"/>
  <c r="R608" i="19"/>
  <c r="R607" i="19" s="1"/>
  <c r="AF606" i="19"/>
  <c r="AE606" i="19"/>
  <c r="AD606" i="19"/>
  <c r="AC606" i="19"/>
  <c r="AG606" i="19" s="1"/>
  <c r="AF605" i="19"/>
  <c r="AE605" i="19"/>
  <c r="AH605" i="19" s="1"/>
  <c r="AD605" i="19"/>
  <c r="AC605" i="19"/>
  <c r="AG605" i="19" s="1"/>
  <c r="AF604" i="19"/>
  <c r="AE604" i="19"/>
  <c r="AD604" i="19"/>
  <c r="AC604" i="19"/>
  <c r="AF603" i="19"/>
  <c r="AH603" i="19" s="1"/>
  <c r="AE603" i="19"/>
  <c r="AD603" i="19"/>
  <c r="AC603" i="19"/>
  <c r="AF602" i="19"/>
  <c r="AE602" i="19"/>
  <c r="AD602" i="19"/>
  <c r="AC602" i="19"/>
  <c r="AF601" i="19"/>
  <c r="AE601" i="19"/>
  <c r="AD601" i="19"/>
  <c r="AC601" i="19"/>
  <c r="AD600" i="19"/>
  <c r="AB600" i="19"/>
  <c r="AA600" i="19"/>
  <c r="Z600" i="19"/>
  <c r="Y600" i="19"/>
  <c r="X600" i="19"/>
  <c r="W600" i="19"/>
  <c r="V600" i="19"/>
  <c r="U600" i="19"/>
  <c r="T600" i="19"/>
  <c r="S600" i="19"/>
  <c r="R600" i="19"/>
  <c r="Q600" i="19"/>
  <c r="AF597" i="19"/>
  <c r="AE597" i="19"/>
  <c r="AH597" i="19" s="1"/>
  <c r="AD597" i="19"/>
  <c r="AC597" i="19"/>
  <c r="AG597" i="19" s="1"/>
  <c r="AF596" i="19"/>
  <c r="AE596" i="19"/>
  <c r="AD596" i="19"/>
  <c r="AC596" i="19"/>
  <c r="AF595" i="19"/>
  <c r="AH595" i="19" s="1"/>
  <c r="AE595" i="19"/>
  <c r="AD595" i="19"/>
  <c r="AC595" i="19"/>
  <c r="AF594" i="19"/>
  <c r="AE594" i="19"/>
  <c r="AD594" i="19"/>
  <c r="AC594" i="19"/>
  <c r="AF593" i="19"/>
  <c r="AE593" i="19"/>
  <c r="AD593" i="19"/>
  <c r="AC593" i="19"/>
  <c r="AF592" i="19"/>
  <c r="AE592" i="19"/>
  <c r="AD592" i="19"/>
  <c r="AC592" i="19"/>
  <c r="AB591" i="19"/>
  <c r="AA591" i="19"/>
  <c r="Z591" i="19"/>
  <c r="Y591" i="19"/>
  <c r="X591" i="19"/>
  <c r="W591" i="19"/>
  <c r="V591" i="19"/>
  <c r="U591" i="19"/>
  <c r="T591" i="19"/>
  <c r="S591" i="19"/>
  <c r="R591" i="19"/>
  <c r="Q591" i="19"/>
  <c r="AF590" i="19"/>
  <c r="AE590" i="19"/>
  <c r="AD590" i="19"/>
  <c r="AC590" i="19"/>
  <c r="AG590" i="19" s="1"/>
  <c r="AF589" i="19"/>
  <c r="AE589" i="19"/>
  <c r="AH589" i="19" s="1"/>
  <c r="AD589" i="19"/>
  <c r="AC589" i="19"/>
  <c r="AG589" i="19" s="1"/>
  <c r="AF588" i="19"/>
  <c r="AE588" i="19"/>
  <c r="AD588" i="19"/>
  <c r="AC588" i="19"/>
  <c r="AF587" i="19"/>
  <c r="AE587" i="19"/>
  <c r="AD587" i="19"/>
  <c r="AC587" i="19"/>
  <c r="AF586" i="19"/>
  <c r="AE586" i="19"/>
  <c r="AD586" i="19"/>
  <c r="AC586" i="19"/>
  <c r="AF585" i="19"/>
  <c r="AE585" i="19"/>
  <c r="AD585" i="19"/>
  <c r="AC585" i="19"/>
  <c r="AB584" i="19"/>
  <c r="AA584" i="19"/>
  <c r="Z584" i="19"/>
  <c r="Z583" i="19" s="1"/>
  <c r="Y584" i="19"/>
  <c r="X584" i="19"/>
  <c r="W584" i="19"/>
  <c r="V584" i="19"/>
  <c r="V583" i="19" s="1"/>
  <c r="U584" i="19"/>
  <c r="T584" i="19"/>
  <c r="S584" i="19"/>
  <c r="R584" i="19"/>
  <c r="R583" i="19" s="1"/>
  <c r="Q584" i="19"/>
  <c r="AB583" i="19"/>
  <c r="X583" i="19"/>
  <c r="T583" i="19"/>
  <c r="Q583" i="19"/>
  <c r="AF582" i="19"/>
  <c r="AE582" i="19"/>
  <c r="AD582" i="19"/>
  <c r="AC582" i="19"/>
  <c r="AG582" i="19" s="1"/>
  <c r="AF581" i="19"/>
  <c r="AE581" i="19"/>
  <c r="AH581" i="19" s="1"/>
  <c r="AD581" i="19"/>
  <c r="AC581" i="19"/>
  <c r="AG581" i="19" s="1"/>
  <c r="AF580" i="19"/>
  <c r="AE580" i="19"/>
  <c r="AD580" i="19"/>
  <c r="AC580" i="19"/>
  <c r="AF579" i="19"/>
  <c r="AH579" i="19" s="1"/>
  <c r="AE579" i="19"/>
  <c r="AD579" i="19"/>
  <c r="AC579" i="19"/>
  <c r="AF578" i="19"/>
  <c r="AE578" i="19"/>
  <c r="AD578" i="19"/>
  <c r="AC578" i="19"/>
  <c r="AF577" i="19"/>
  <c r="AE577" i="19"/>
  <c r="AD577" i="19"/>
  <c r="AD576" i="19" s="1"/>
  <c r="AC577" i="19"/>
  <c r="AB576" i="19"/>
  <c r="AA576" i="19"/>
  <c r="Z576" i="19"/>
  <c r="Y576" i="19"/>
  <c r="X576" i="19"/>
  <c r="W576" i="19"/>
  <c r="V576" i="19"/>
  <c r="U576" i="19"/>
  <c r="T576" i="19"/>
  <c r="S576" i="19"/>
  <c r="R576" i="19"/>
  <c r="Q576" i="19"/>
  <c r="AF575" i="19"/>
  <c r="AE575" i="19"/>
  <c r="AD575" i="19"/>
  <c r="AC575" i="19"/>
  <c r="AF574" i="19"/>
  <c r="AE574" i="19"/>
  <c r="AD574" i="19"/>
  <c r="AC574" i="19"/>
  <c r="AF573" i="19"/>
  <c r="AE573" i="19"/>
  <c r="AH573" i="19" s="1"/>
  <c r="AD573" i="19"/>
  <c r="AC573" i="19"/>
  <c r="AF572" i="19"/>
  <c r="AE572" i="19"/>
  <c r="AD572" i="19"/>
  <c r="AC572" i="19"/>
  <c r="AF571" i="19"/>
  <c r="AH571" i="19" s="1"/>
  <c r="AE571" i="19"/>
  <c r="AD571" i="19"/>
  <c r="AC571" i="19"/>
  <c r="AF570" i="19"/>
  <c r="AE570" i="19"/>
  <c r="AD570" i="19"/>
  <c r="AC570" i="19"/>
  <c r="AE569" i="19"/>
  <c r="AB569" i="19"/>
  <c r="AA569" i="19"/>
  <c r="AA568" i="19" s="1"/>
  <c r="Z569" i="19"/>
  <c r="Y569" i="19"/>
  <c r="Y568" i="19" s="1"/>
  <c r="X569" i="19"/>
  <c r="W569" i="19"/>
  <c r="W568" i="19" s="1"/>
  <c r="V569" i="19"/>
  <c r="U569" i="19"/>
  <c r="U568" i="19" s="1"/>
  <c r="T569" i="19"/>
  <c r="S569" i="19"/>
  <c r="S568" i="19" s="1"/>
  <c r="R569" i="19"/>
  <c r="Q569" i="19"/>
  <c r="Q568" i="19" s="1"/>
  <c r="Q567" i="19" s="1"/>
  <c r="AB568" i="19"/>
  <c r="Z568" i="19"/>
  <c r="Z567" i="19" s="1"/>
  <c r="X568" i="19"/>
  <c r="X567" i="19" s="1"/>
  <c r="V568" i="19"/>
  <c r="T568" i="19"/>
  <c r="R568" i="19"/>
  <c r="AB567" i="19"/>
  <c r="AF564" i="19"/>
  <c r="AE564" i="19"/>
  <c r="AD564" i="19"/>
  <c r="AC564" i="19"/>
  <c r="AG564" i="19" s="1"/>
  <c r="AF563" i="19"/>
  <c r="AE563" i="19"/>
  <c r="AH563" i="19" s="1"/>
  <c r="AD563" i="19"/>
  <c r="AC563" i="19"/>
  <c r="AG563" i="19" s="1"/>
  <c r="AI563" i="19" s="1"/>
  <c r="AF562" i="19"/>
  <c r="AH562" i="19" s="1"/>
  <c r="AE562" i="19"/>
  <c r="AD562" i="19"/>
  <c r="AC562" i="19"/>
  <c r="AF561" i="19"/>
  <c r="AH561" i="19" s="1"/>
  <c r="AE561" i="19"/>
  <c r="AD561" i="19"/>
  <c r="AC561" i="19"/>
  <c r="AF560" i="19"/>
  <c r="AE560" i="19"/>
  <c r="AD560" i="19"/>
  <c r="AC560" i="19"/>
  <c r="AE559" i="19"/>
  <c r="AB559" i="19"/>
  <c r="AA559" i="19"/>
  <c r="Z559" i="19"/>
  <c r="Y559" i="19"/>
  <c r="X559" i="19"/>
  <c r="W559" i="19"/>
  <c r="V559" i="19"/>
  <c r="U559" i="19"/>
  <c r="T559" i="19"/>
  <c r="S559" i="19"/>
  <c r="R559" i="19"/>
  <c r="Q559" i="19"/>
  <c r="AF558" i="19"/>
  <c r="AH558" i="19" s="1"/>
  <c r="AE558" i="19"/>
  <c r="AD558" i="19"/>
  <c r="AC558" i="19"/>
  <c r="AF557" i="19"/>
  <c r="AH557" i="19" s="1"/>
  <c r="AE557" i="19"/>
  <c r="AD557" i="19"/>
  <c r="AC557" i="19"/>
  <c r="AF556" i="19"/>
  <c r="AE556" i="19"/>
  <c r="AD556" i="19"/>
  <c r="AD555" i="19" s="1"/>
  <c r="AC556" i="19"/>
  <c r="AE555" i="19"/>
  <c r="AB555" i="19"/>
  <c r="AA555" i="19"/>
  <c r="Z555" i="19"/>
  <c r="Y555" i="19"/>
  <c r="X555" i="19"/>
  <c r="W555" i="19"/>
  <c r="V555" i="19"/>
  <c r="U555" i="19"/>
  <c r="T555" i="19"/>
  <c r="S555" i="19"/>
  <c r="R555" i="19"/>
  <c r="Q555" i="19"/>
  <c r="AF554" i="19"/>
  <c r="AE554" i="19"/>
  <c r="AH554" i="19" s="1"/>
  <c r="AD554" i="19"/>
  <c r="AC554" i="19"/>
  <c r="AG554" i="19" s="1"/>
  <c r="AF553" i="19"/>
  <c r="AE553" i="19"/>
  <c r="AD553" i="19"/>
  <c r="AC553" i="19"/>
  <c r="AF552" i="19"/>
  <c r="AE552" i="19"/>
  <c r="AE551" i="19" s="1"/>
  <c r="AD552" i="19"/>
  <c r="AC552" i="19"/>
  <c r="AG552" i="19" s="1"/>
  <c r="AD551" i="19"/>
  <c r="AB551" i="19"/>
  <c r="AA551" i="19"/>
  <c r="Z551" i="19"/>
  <c r="Y551" i="19"/>
  <c r="X551" i="19"/>
  <c r="W551" i="19"/>
  <c r="V551" i="19"/>
  <c r="U551" i="19"/>
  <c r="T551" i="19"/>
  <c r="S551" i="19"/>
  <c r="R551" i="19"/>
  <c r="Q551" i="19"/>
  <c r="AF550" i="19"/>
  <c r="AH550" i="19" s="1"/>
  <c r="AE550" i="19"/>
  <c r="AD550" i="19"/>
  <c r="AC550" i="19"/>
  <c r="AF549" i="19"/>
  <c r="AH549" i="19" s="1"/>
  <c r="AE549" i="19"/>
  <c r="AD549" i="19"/>
  <c r="AC549" i="19"/>
  <c r="AF548" i="19"/>
  <c r="AE548" i="19"/>
  <c r="AD548" i="19"/>
  <c r="AD547" i="19" s="1"/>
  <c r="AC548" i="19"/>
  <c r="AE547" i="19"/>
  <c r="AE546" i="19" s="1"/>
  <c r="AB547" i="19"/>
  <c r="AA547" i="19"/>
  <c r="Z547" i="19"/>
  <c r="Z546" i="19" s="1"/>
  <c r="Y547" i="19"/>
  <c r="X547" i="19"/>
  <c r="X546" i="19" s="1"/>
  <c r="W547" i="19"/>
  <c r="V547" i="19"/>
  <c r="V546" i="19" s="1"/>
  <c r="U547" i="19"/>
  <c r="T547" i="19"/>
  <c r="T546" i="19" s="1"/>
  <c r="T156" i="19" s="1"/>
  <c r="S547" i="19"/>
  <c r="R547" i="19"/>
  <c r="R546" i="19" s="1"/>
  <c r="Q547" i="19"/>
  <c r="AB546" i="19"/>
  <c r="AF545" i="19"/>
  <c r="AH545" i="19" s="1"/>
  <c r="AE545" i="19"/>
  <c r="AD545" i="19"/>
  <c r="AC545" i="19"/>
  <c r="AF544" i="19"/>
  <c r="AE544" i="19"/>
  <c r="AD544" i="19"/>
  <c r="AD543" i="19" s="1"/>
  <c r="AC544" i="19"/>
  <c r="AE543" i="19"/>
  <c r="AB543" i="19"/>
  <c r="AA543" i="19"/>
  <c r="Z543" i="19"/>
  <c r="Y543" i="19"/>
  <c r="X543" i="19"/>
  <c r="W543" i="19"/>
  <c r="V543" i="19"/>
  <c r="U543" i="19"/>
  <c r="T543" i="19"/>
  <c r="S543" i="19"/>
  <c r="R543" i="19"/>
  <c r="Q543" i="19"/>
  <c r="AB542" i="19"/>
  <c r="AF541" i="19"/>
  <c r="AH541" i="19" s="1"/>
  <c r="AE541" i="19"/>
  <c r="AD541" i="19"/>
  <c r="AC541" i="19"/>
  <c r="AF540" i="19"/>
  <c r="AE540" i="19"/>
  <c r="AD540" i="19"/>
  <c r="AC540" i="19"/>
  <c r="AH539" i="19"/>
  <c r="AF539" i="19"/>
  <c r="AE539" i="19"/>
  <c r="AD539" i="19"/>
  <c r="AC539" i="19"/>
  <c r="AG539" i="19" s="1"/>
  <c r="AI539" i="19" s="1"/>
  <c r="AF538" i="19"/>
  <c r="AH538" i="19" s="1"/>
  <c r="AE538" i="19"/>
  <c r="AD538" i="19"/>
  <c r="AC538" i="19"/>
  <c r="AF537" i="19"/>
  <c r="AE537" i="19"/>
  <c r="AD537" i="19"/>
  <c r="AC537" i="19"/>
  <c r="AB536" i="19"/>
  <c r="AA536" i="19"/>
  <c r="Z536" i="19"/>
  <c r="Y536" i="19"/>
  <c r="X536" i="19"/>
  <c r="W536" i="19"/>
  <c r="V536" i="19"/>
  <c r="U536" i="19"/>
  <c r="T536" i="19"/>
  <c r="S536" i="19"/>
  <c r="R536" i="19"/>
  <c r="Q536" i="19"/>
  <c r="AH535" i="19"/>
  <c r="AF535" i="19"/>
  <c r="AE535" i="19"/>
  <c r="AD535" i="19"/>
  <c r="AC535" i="19"/>
  <c r="AF534" i="19"/>
  <c r="AH534" i="19" s="1"/>
  <c r="AE534" i="19"/>
  <c r="AD534" i="19"/>
  <c r="AC534" i="19"/>
  <c r="AF533" i="19"/>
  <c r="AE533" i="19"/>
  <c r="AD533" i="19"/>
  <c r="AD532" i="19" s="1"/>
  <c r="AC533" i="19"/>
  <c r="AC532" i="19" s="1"/>
  <c r="AE532" i="19"/>
  <c r="AB532" i="19"/>
  <c r="AA532" i="19"/>
  <c r="Z532" i="19"/>
  <c r="Y532" i="19"/>
  <c r="X532" i="19"/>
  <c r="W532" i="19"/>
  <c r="V532" i="19"/>
  <c r="U532" i="19"/>
  <c r="T532" i="19"/>
  <c r="S532" i="19"/>
  <c r="R532" i="19"/>
  <c r="Q532" i="19"/>
  <c r="AF531" i="19"/>
  <c r="AH531" i="19" s="1"/>
  <c r="AE531" i="19"/>
  <c r="AD531" i="19"/>
  <c r="AC531" i="19"/>
  <c r="AF530" i="19"/>
  <c r="AE530" i="19"/>
  <c r="AD530" i="19"/>
  <c r="AC530" i="19"/>
  <c r="AF529" i="19"/>
  <c r="AE529" i="19"/>
  <c r="AD529" i="19"/>
  <c r="AD528" i="19" s="1"/>
  <c r="AC529" i="19"/>
  <c r="AB528" i="19"/>
  <c r="AA528" i="19"/>
  <c r="Z528" i="19"/>
  <c r="Y528" i="19"/>
  <c r="X528" i="19"/>
  <c r="W528" i="19"/>
  <c r="V528" i="19"/>
  <c r="U528" i="19"/>
  <c r="T528" i="19"/>
  <c r="S528" i="19"/>
  <c r="R528" i="19"/>
  <c r="Q528" i="19"/>
  <c r="AF527" i="19"/>
  <c r="AE527" i="19"/>
  <c r="AD527" i="19"/>
  <c r="AC527" i="19"/>
  <c r="AG527" i="19" s="1"/>
  <c r="AF526" i="19"/>
  <c r="AE526" i="19"/>
  <c r="AD526" i="19"/>
  <c r="AC526" i="19"/>
  <c r="AG526" i="19" s="1"/>
  <c r="AF525" i="19"/>
  <c r="AF524" i="19" s="1"/>
  <c r="AE525" i="19"/>
  <c r="AD525" i="19"/>
  <c r="AC525" i="19"/>
  <c r="AD524" i="19"/>
  <c r="AB524" i="19"/>
  <c r="AA524" i="19"/>
  <c r="Z524" i="19"/>
  <c r="Z523" i="19" s="1"/>
  <c r="Y524" i="19"/>
  <c r="X524" i="19"/>
  <c r="W524" i="19"/>
  <c r="V524" i="19"/>
  <c r="V523" i="19" s="1"/>
  <c r="U524" i="19"/>
  <c r="T524" i="19"/>
  <c r="S524" i="19"/>
  <c r="S523" i="19" s="1"/>
  <c r="R524" i="19"/>
  <c r="R523" i="19" s="1"/>
  <c r="Q524" i="19"/>
  <c r="Q523" i="19" s="1"/>
  <c r="AB523" i="19"/>
  <c r="Y523" i="19"/>
  <c r="Y519" i="19" s="1"/>
  <c r="X523" i="19"/>
  <c r="T523" i="19"/>
  <c r="AF522" i="19"/>
  <c r="AE522" i="19"/>
  <c r="AD522" i="19"/>
  <c r="AC522" i="19"/>
  <c r="AF521" i="19"/>
  <c r="AF520" i="19" s="1"/>
  <c r="AE521" i="19"/>
  <c r="AD521" i="19"/>
  <c r="AD520" i="19" s="1"/>
  <c r="AC521" i="19"/>
  <c r="AC520" i="19" s="1"/>
  <c r="AB520" i="19"/>
  <c r="AA520" i="19"/>
  <c r="Z520" i="19"/>
  <c r="Z519" i="19" s="1"/>
  <c r="Y520" i="19"/>
  <c r="X520" i="19"/>
  <c r="W520" i="19"/>
  <c r="V520" i="19"/>
  <c r="V519" i="19" s="1"/>
  <c r="U520" i="19"/>
  <c r="T520" i="19"/>
  <c r="S520" i="19"/>
  <c r="R520" i="19"/>
  <c r="R519" i="19" s="1"/>
  <c r="Q520" i="19"/>
  <c r="AF517" i="19"/>
  <c r="AE517" i="19"/>
  <c r="AH517" i="19" s="1"/>
  <c r="AD517" i="19"/>
  <c r="AC517" i="19"/>
  <c r="AG517" i="19" s="1"/>
  <c r="AF516" i="19"/>
  <c r="AH516" i="19" s="1"/>
  <c r="AE516" i="19"/>
  <c r="AD516" i="19"/>
  <c r="AC516" i="19"/>
  <c r="AF515" i="19"/>
  <c r="AH515" i="19" s="1"/>
  <c r="AE515" i="19"/>
  <c r="AD515" i="19"/>
  <c r="AC515" i="19"/>
  <c r="AF514" i="19"/>
  <c r="AE514" i="19"/>
  <c r="AD514" i="19"/>
  <c r="AC514" i="19"/>
  <c r="AH513" i="19"/>
  <c r="AF513" i="19"/>
  <c r="AE513" i="19"/>
  <c r="AD513" i="19"/>
  <c r="AD512" i="19" s="1"/>
  <c r="AC513" i="19"/>
  <c r="AG513" i="19" s="1"/>
  <c r="AB512" i="19"/>
  <c r="AA512" i="19"/>
  <c r="Z512" i="19"/>
  <c r="Y512" i="19"/>
  <c r="Y130" i="19" s="1"/>
  <c r="X512" i="19"/>
  <c r="W512" i="19"/>
  <c r="V512" i="19"/>
  <c r="U512" i="19"/>
  <c r="U130" i="19" s="1"/>
  <c r="T512" i="19"/>
  <c r="S512" i="19"/>
  <c r="R512" i="19"/>
  <c r="Q512" i="19"/>
  <c r="Q130" i="19" s="1"/>
  <c r="AF511" i="19"/>
  <c r="AE511" i="19"/>
  <c r="AD511" i="19"/>
  <c r="AC511" i="19"/>
  <c r="AG511" i="19" s="1"/>
  <c r="AF510" i="19"/>
  <c r="AE510" i="19"/>
  <c r="AD510" i="19"/>
  <c r="AC510" i="19"/>
  <c r="AG510" i="19" s="1"/>
  <c r="AF509" i="19"/>
  <c r="AH509" i="19" s="1"/>
  <c r="AE509" i="19"/>
  <c r="AD509" i="19"/>
  <c r="AC509" i="19"/>
  <c r="AC508" i="19" s="1"/>
  <c r="AC507" i="19" s="1"/>
  <c r="AD508" i="19"/>
  <c r="AD507" i="19" s="1"/>
  <c r="AB508" i="19"/>
  <c r="AA508" i="19"/>
  <c r="AA507" i="19" s="1"/>
  <c r="Z508" i="19"/>
  <c r="Z507" i="19" s="1"/>
  <c r="Y508" i="19"/>
  <c r="Y507" i="19" s="1"/>
  <c r="X508" i="19"/>
  <c r="X507" i="19" s="1"/>
  <c r="W508" i="19"/>
  <c r="W507" i="19" s="1"/>
  <c r="V508" i="19"/>
  <c r="V507" i="19" s="1"/>
  <c r="U508" i="19"/>
  <c r="U507" i="19" s="1"/>
  <c r="T508" i="19"/>
  <c r="S508" i="19"/>
  <c r="S507" i="19" s="1"/>
  <c r="R508" i="19"/>
  <c r="R507" i="19" s="1"/>
  <c r="Q508" i="19"/>
  <c r="Q507" i="19" s="1"/>
  <c r="AB507" i="19"/>
  <c r="T507" i="19"/>
  <c r="AF506" i="19"/>
  <c r="AE506" i="19"/>
  <c r="AD506" i="19"/>
  <c r="AC506" i="19"/>
  <c r="AG506" i="19" s="1"/>
  <c r="AF505" i="19"/>
  <c r="AH505" i="19" s="1"/>
  <c r="AE505" i="19"/>
  <c r="AD505" i="19"/>
  <c r="AD504" i="19" s="1"/>
  <c r="AD503" i="19" s="1"/>
  <c r="AC505" i="19"/>
  <c r="AB504" i="19"/>
  <c r="AA504" i="19"/>
  <c r="Z504" i="19"/>
  <c r="Z503" i="19" s="1"/>
  <c r="Y504" i="19"/>
  <c r="X504" i="19"/>
  <c r="W504" i="19"/>
  <c r="V504" i="19"/>
  <c r="V503" i="19" s="1"/>
  <c r="U504" i="19"/>
  <c r="T504" i="19"/>
  <c r="T503" i="19" s="1"/>
  <c r="S504" i="19"/>
  <c r="R504" i="19"/>
  <c r="R503" i="19" s="1"/>
  <c r="Q504" i="19"/>
  <c r="AF502" i="19"/>
  <c r="AE502" i="19"/>
  <c r="AD502" i="19"/>
  <c r="AC502" i="19"/>
  <c r="AF501" i="19"/>
  <c r="AE501" i="19"/>
  <c r="AH501" i="19" s="1"/>
  <c r="AD501" i="19"/>
  <c r="AC501" i="19"/>
  <c r="AG501" i="19" s="1"/>
  <c r="AF500" i="19"/>
  <c r="AH500" i="19" s="1"/>
  <c r="AE500" i="19"/>
  <c r="AD500" i="19"/>
  <c r="AC500" i="19"/>
  <c r="AF499" i="19"/>
  <c r="AH499" i="19" s="1"/>
  <c r="AE499" i="19"/>
  <c r="AD499" i="19"/>
  <c r="AC499" i="19"/>
  <c r="AF498" i="19"/>
  <c r="AE498" i="19"/>
  <c r="AD498" i="19"/>
  <c r="AD497" i="19" s="1"/>
  <c r="AC498" i="19"/>
  <c r="AE497" i="19"/>
  <c r="AB497" i="19"/>
  <c r="AA497" i="19"/>
  <c r="Z497" i="19"/>
  <c r="Y497" i="19"/>
  <c r="X497" i="19"/>
  <c r="W497" i="19"/>
  <c r="V497" i="19"/>
  <c r="U497" i="19"/>
  <c r="T497" i="19"/>
  <c r="S497" i="19"/>
  <c r="R497" i="19"/>
  <c r="Q497" i="19"/>
  <c r="AF496" i="19"/>
  <c r="AE496" i="19"/>
  <c r="AH496" i="19" s="1"/>
  <c r="AD496" i="19"/>
  <c r="AC496" i="19"/>
  <c r="AG496" i="19" s="1"/>
  <c r="AF495" i="19"/>
  <c r="AE495" i="19"/>
  <c r="AD495" i="19"/>
  <c r="AC495" i="19"/>
  <c r="AG495" i="19" s="1"/>
  <c r="AF494" i="19"/>
  <c r="AE494" i="19"/>
  <c r="AE493" i="19" s="1"/>
  <c r="AE492" i="19" s="1"/>
  <c r="AD494" i="19"/>
  <c r="AC494" i="19"/>
  <c r="AC493" i="19" s="1"/>
  <c r="AC492" i="19" s="1"/>
  <c r="AD493" i="19"/>
  <c r="AD492" i="19" s="1"/>
  <c r="AB493" i="19"/>
  <c r="AB492" i="19" s="1"/>
  <c r="AB129" i="19" s="1"/>
  <c r="AA493" i="19"/>
  <c r="AA492" i="19" s="1"/>
  <c r="Z493" i="19"/>
  <c r="Z492" i="19" s="1"/>
  <c r="Y493" i="19"/>
  <c r="Y492" i="19" s="1"/>
  <c r="X493" i="19"/>
  <c r="X492" i="19" s="1"/>
  <c r="X129" i="19" s="1"/>
  <c r="W493" i="19"/>
  <c r="W492" i="19" s="1"/>
  <c r="V493" i="19"/>
  <c r="U493" i="19"/>
  <c r="U492" i="19" s="1"/>
  <c r="T493" i="19"/>
  <c r="T492" i="19" s="1"/>
  <c r="T129" i="19" s="1"/>
  <c r="S493" i="19"/>
  <c r="S492" i="19" s="1"/>
  <c r="R493" i="19"/>
  <c r="R492" i="19" s="1"/>
  <c r="Q493" i="19"/>
  <c r="V492" i="19"/>
  <c r="V488" i="19" s="1"/>
  <c r="V487" i="19" s="1"/>
  <c r="Q492" i="19"/>
  <c r="AF491" i="19"/>
  <c r="AE491" i="19"/>
  <c r="AD491" i="19"/>
  <c r="AC491" i="19"/>
  <c r="AG491" i="19" s="1"/>
  <c r="AF490" i="19"/>
  <c r="AE490" i="19"/>
  <c r="AE489" i="19" s="1"/>
  <c r="AD490" i="19"/>
  <c r="AC490" i="19"/>
  <c r="AC489" i="19" s="1"/>
  <c r="AD489" i="19"/>
  <c r="AB489" i="19"/>
  <c r="AA489" i="19"/>
  <c r="AA488" i="19" s="1"/>
  <c r="Z489" i="19"/>
  <c r="Y489" i="19"/>
  <c r="Y488" i="19" s="1"/>
  <c r="X489" i="19"/>
  <c r="W489" i="19"/>
  <c r="W488" i="19" s="1"/>
  <c r="V489" i="19"/>
  <c r="U489" i="19"/>
  <c r="U488" i="19" s="1"/>
  <c r="T489" i="19"/>
  <c r="S489" i="19"/>
  <c r="S488" i="19" s="1"/>
  <c r="R489" i="19"/>
  <c r="Q489" i="19"/>
  <c r="Q488" i="19"/>
  <c r="AF484" i="19"/>
  <c r="AE484" i="19"/>
  <c r="AD484" i="19"/>
  <c r="AC484" i="19"/>
  <c r="AF483" i="19"/>
  <c r="AE483" i="19"/>
  <c r="AD483" i="19"/>
  <c r="AC483" i="19"/>
  <c r="AH482" i="19"/>
  <c r="AF482" i="19"/>
  <c r="AE482" i="19"/>
  <c r="AD482" i="19"/>
  <c r="AC482" i="19"/>
  <c r="AG482" i="19" s="1"/>
  <c r="AI482" i="19" s="1"/>
  <c r="AF481" i="19"/>
  <c r="AE481" i="19"/>
  <c r="AD481" i="19"/>
  <c r="AD480" i="19" s="1"/>
  <c r="AC481" i="19"/>
  <c r="AF480" i="19"/>
  <c r="AE480" i="19"/>
  <c r="AB480" i="19"/>
  <c r="AA480" i="19"/>
  <c r="Z480" i="19"/>
  <c r="Y480" i="19"/>
  <c r="X480" i="19"/>
  <c r="W480" i="19"/>
  <c r="V480" i="19"/>
  <c r="U480" i="19"/>
  <c r="T480" i="19"/>
  <c r="S480" i="19"/>
  <c r="R480" i="19"/>
  <c r="Q480" i="19"/>
  <c r="AF479" i="19"/>
  <c r="AE479" i="19"/>
  <c r="AH479" i="19" s="1"/>
  <c r="AD479" i="19"/>
  <c r="AC479" i="19"/>
  <c r="AG479" i="19" s="1"/>
  <c r="AF478" i="19"/>
  <c r="AH478" i="19" s="1"/>
  <c r="AE478" i="19"/>
  <c r="AD478" i="19"/>
  <c r="AC478" i="19"/>
  <c r="AF477" i="19"/>
  <c r="AH477" i="19" s="1"/>
  <c r="AE477" i="19"/>
  <c r="AD477" i="19"/>
  <c r="AD476" i="19" s="1"/>
  <c r="AC477" i="19"/>
  <c r="AF476" i="19"/>
  <c r="AB476" i="19"/>
  <c r="AA476" i="19"/>
  <c r="Z476" i="19"/>
  <c r="Y476" i="19"/>
  <c r="X476" i="19"/>
  <c r="W476" i="19"/>
  <c r="V476" i="19"/>
  <c r="U476" i="19"/>
  <c r="T476" i="19"/>
  <c r="S476" i="19"/>
  <c r="R476" i="19"/>
  <c r="Q476" i="19"/>
  <c r="AF475" i="19"/>
  <c r="AE475" i="19"/>
  <c r="AD475" i="19"/>
  <c r="AC475" i="19"/>
  <c r="AF474" i="19"/>
  <c r="AE474" i="19"/>
  <c r="AH474" i="19" s="1"/>
  <c r="AD474" i="19"/>
  <c r="AC474" i="19"/>
  <c r="AG474" i="19" s="1"/>
  <c r="AF473" i="19"/>
  <c r="AE473" i="19"/>
  <c r="AD473" i="19"/>
  <c r="AD472" i="19" s="1"/>
  <c r="AC473" i="19"/>
  <c r="AF472" i="19"/>
  <c r="AE472" i="19"/>
  <c r="AB472" i="19"/>
  <c r="AA472" i="19"/>
  <c r="Z472" i="19"/>
  <c r="Y472" i="19"/>
  <c r="X472" i="19"/>
  <c r="W472" i="19"/>
  <c r="V472" i="19"/>
  <c r="U472" i="19"/>
  <c r="T472" i="19"/>
  <c r="S472" i="19"/>
  <c r="R472" i="19"/>
  <c r="Q472" i="19"/>
  <c r="AF471" i="19"/>
  <c r="AE471" i="19"/>
  <c r="AH471" i="19" s="1"/>
  <c r="AD471" i="19"/>
  <c r="AC471" i="19"/>
  <c r="AG471" i="19" s="1"/>
  <c r="AI471" i="19" s="1"/>
  <c r="AF470" i="19"/>
  <c r="AH470" i="19" s="1"/>
  <c r="AE470" i="19"/>
  <c r="AD470" i="19"/>
  <c r="AD469" i="19" s="1"/>
  <c r="AC470" i="19"/>
  <c r="AF469" i="19"/>
  <c r="AF468" i="19" s="1"/>
  <c r="AF467" i="19" s="1"/>
  <c r="AB469" i="19"/>
  <c r="AB468" i="19" s="1"/>
  <c r="AA469" i="19"/>
  <c r="AA468" i="19" s="1"/>
  <c r="AA467" i="19" s="1"/>
  <c r="Z469" i="19"/>
  <c r="Z468" i="19" s="1"/>
  <c r="Y469" i="19"/>
  <c r="Y468" i="19" s="1"/>
  <c r="Y467" i="19" s="1"/>
  <c r="X469" i="19"/>
  <c r="X468" i="19" s="1"/>
  <c r="W469" i="19"/>
  <c r="W468" i="19" s="1"/>
  <c r="W467" i="19" s="1"/>
  <c r="W103" i="19" s="1"/>
  <c r="V469" i="19"/>
  <c r="V468" i="19" s="1"/>
  <c r="U469" i="19"/>
  <c r="U468" i="19" s="1"/>
  <c r="U467" i="19" s="1"/>
  <c r="T469" i="19"/>
  <c r="T468" i="19" s="1"/>
  <c r="S469" i="19"/>
  <c r="S468" i="19" s="1"/>
  <c r="S467" i="19" s="1"/>
  <c r="R469" i="19"/>
  <c r="R468" i="19" s="1"/>
  <c r="Q469" i="19"/>
  <c r="Q468" i="19" s="1"/>
  <c r="Q467" i="19" s="1"/>
  <c r="Z467" i="19"/>
  <c r="V467" i="19"/>
  <c r="AH466" i="19"/>
  <c r="AF466" i="19"/>
  <c r="AE466" i="19"/>
  <c r="AD466" i="19"/>
  <c r="AC466" i="19"/>
  <c r="AF465" i="19"/>
  <c r="AE465" i="19"/>
  <c r="AD465" i="19"/>
  <c r="AC465" i="19"/>
  <c r="AG465" i="19" s="1"/>
  <c r="AF464" i="19"/>
  <c r="AE464" i="19"/>
  <c r="AE463" i="19" s="1"/>
  <c r="AE462" i="19" s="1"/>
  <c r="AD464" i="19"/>
  <c r="AC464" i="19"/>
  <c r="AC463" i="19" s="1"/>
  <c r="AD463" i="19"/>
  <c r="AD462" i="19" s="1"/>
  <c r="AB463" i="19"/>
  <c r="AB462" i="19" s="1"/>
  <c r="AA463" i="19"/>
  <c r="AA462" i="19" s="1"/>
  <c r="Z463" i="19"/>
  <c r="Z462" i="19" s="1"/>
  <c r="Z461" i="19" s="1"/>
  <c r="Y463" i="19"/>
  <c r="X463" i="19"/>
  <c r="X462" i="19" s="1"/>
  <c r="W463" i="19"/>
  <c r="W462" i="19" s="1"/>
  <c r="V463" i="19"/>
  <c r="V462" i="19" s="1"/>
  <c r="V102" i="19" s="1"/>
  <c r="U463" i="19"/>
  <c r="T463" i="19"/>
  <c r="T462" i="19" s="1"/>
  <c r="S463" i="19"/>
  <c r="S462" i="19" s="1"/>
  <c r="R463" i="19"/>
  <c r="R462" i="19" s="1"/>
  <c r="Q463" i="19"/>
  <c r="Y462" i="19"/>
  <c r="U462" i="19"/>
  <c r="Q462" i="19"/>
  <c r="AF460" i="19"/>
  <c r="AE460" i="19"/>
  <c r="AD460" i="19"/>
  <c r="AC460" i="19"/>
  <c r="AF459" i="19"/>
  <c r="AE459" i="19"/>
  <c r="AH459" i="19" s="1"/>
  <c r="AD459" i="19"/>
  <c r="AC459" i="19"/>
  <c r="AG459" i="19" s="1"/>
  <c r="AF458" i="19"/>
  <c r="AH458" i="19" s="1"/>
  <c r="AE458" i="19"/>
  <c r="AD458" i="19"/>
  <c r="AC458" i="19"/>
  <c r="AF457" i="19"/>
  <c r="AE457" i="19"/>
  <c r="AE456" i="19" s="1"/>
  <c r="AD457" i="19"/>
  <c r="AD456" i="19" s="1"/>
  <c r="AC457" i="19"/>
  <c r="AC456" i="19" s="1"/>
  <c r="AB456" i="19"/>
  <c r="AA456" i="19"/>
  <c r="Z456" i="19"/>
  <c r="Y456" i="19"/>
  <c r="X456" i="19"/>
  <c r="W456" i="19"/>
  <c r="V456" i="19"/>
  <c r="U456" i="19"/>
  <c r="T456" i="19"/>
  <c r="S456" i="19"/>
  <c r="R456" i="19"/>
  <c r="Q456" i="19"/>
  <c r="AF455" i="19"/>
  <c r="AH455" i="19" s="1"/>
  <c r="AE455" i="19"/>
  <c r="AD455" i="19"/>
  <c r="AC455" i="19"/>
  <c r="AF454" i="19"/>
  <c r="AE454" i="19"/>
  <c r="AD454" i="19"/>
  <c r="AC454" i="19"/>
  <c r="AG454" i="19" s="1"/>
  <c r="AF453" i="19"/>
  <c r="AE453" i="19"/>
  <c r="AE452" i="19" s="1"/>
  <c r="AD453" i="19"/>
  <c r="AC453" i="19"/>
  <c r="AC452" i="19" s="1"/>
  <c r="AB452" i="19"/>
  <c r="AA452" i="19"/>
  <c r="Z452" i="19"/>
  <c r="Y452" i="19"/>
  <c r="X452" i="19"/>
  <c r="W452" i="19"/>
  <c r="V452" i="19"/>
  <c r="U452" i="19"/>
  <c r="T452" i="19"/>
  <c r="S452" i="19"/>
  <c r="R452" i="19"/>
  <c r="Q452" i="19"/>
  <c r="AF451" i="19"/>
  <c r="AE451" i="19"/>
  <c r="AH451" i="19" s="1"/>
  <c r="AD451" i="19"/>
  <c r="AC451" i="19"/>
  <c r="AG451" i="19" s="1"/>
  <c r="AF450" i="19"/>
  <c r="AH450" i="19" s="1"/>
  <c r="AE450" i="19"/>
  <c r="AD450" i="19"/>
  <c r="AC450" i="19"/>
  <c r="AF449" i="19"/>
  <c r="AE449" i="19"/>
  <c r="AD449" i="19"/>
  <c r="AD448" i="19" s="1"/>
  <c r="AC449" i="19"/>
  <c r="AC448" i="19" s="1"/>
  <c r="AE448" i="19"/>
  <c r="AB448" i="19"/>
  <c r="AA448" i="19"/>
  <c r="Z448" i="19"/>
  <c r="Y448" i="19"/>
  <c r="X448" i="19"/>
  <c r="W448" i="19"/>
  <c r="V448" i="19"/>
  <c r="U448" i="19"/>
  <c r="T448" i="19"/>
  <c r="S448" i="19"/>
  <c r="R448" i="19"/>
  <c r="Q448" i="19"/>
  <c r="AF447" i="19"/>
  <c r="AE447" i="19"/>
  <c r="AD447" i="19"/>
  <c r="AC447" i="19"/>
  <c r="AF446" i="19"/>
  <c r="AH446" i="19" s="1"/>
  <c r="AE446" i="19"/>
  <c r="AE445" i="19" s="1"/>
  <c r="AD446" i="19"/>
  <c r="AC446" i="19"/>
  <c r="AC445" i="19" s="1"/>
  <c r="AC444" i="19" s="1"/>
  <c r="AC443" i="19" s="1"/>
  <c r="AB445" i="19"/>
  <c r="AB444" i="19" s="1"/>
  <c r="AA445" i="19"/>
  <c r="Z445" i="19"/>
  <c r="Z444" i="19" s="1"/>
  <c r="Z443" i="19" s="1"/>
  <c r="Z103" i="19" s="1"/>
  <c r="Y445" i="19"/>
  <c r="X445" i="19"/>
  <c r="X444" i="19" s="1"/>
  <c r="W445" i="19"/>
  <c r="V445" i="19"/>
  <c r="V444" i="19" s="1"/>
  <c r="V443" i="19" s="1"/>
  <c r="U445" i="19"/>
  <c r="T445" i="19"/>
  <c r="T444" i="19" s="1"/>
  <c r="S445" i="19"/>
  <c r="R445" i="19"/>
  <c r="R444" i="19" s="1"/>
  <c r="R443" i="19" s="1"/>
  <c r="Q445" i="19"/>
  <c r="AE444" i="19"/>
  <c r="W444" i="19"/>
  <c r="W443" i="19" s="1"/>
  <c r="AF442" i="19"/>
  <c r="AE442" i="19"/>
  <c r="AH442" i="19" s="1"/>
  <c r="AD442" i="19"/>
  <c r="AC442" i="19"/>
  <c r="AG442" i="19" s="1"/>
  <c r="AF441" i="19"/>
  <c r="AE441" i="19"/>
  <c r="AD441" i="19"/>
  <c r="AC441" i="19"/>
  <c r="AG441" i="19" s="1"/>
  <c r="AF440" i="19"/>
  <c r="AE440" i="19"/>
  <c r="AE439" i="19" s="1"/>
  <c r="AE438" i="19" s="1"/>
  <c r="AD440" i="19"/>
  <c r="AD439" i="19" s="1"/>
  <c r="AD438" i="19" s="1"/>
  <c r="AC440" i="19"/>
  <c r="AC439" i="19" s="1"/>
  <c r="AC438" i="19" s="1"/>
  <c r="AB439" i="19"/>
  <c r="AB438" i="19" s="1"/>
  <c r="AA439" i="19"/>
  <c r="AA438" i="19" s="1"/>
  <c r="Z439" i="19"/>
  <c r="Z438" i="19" s="1"/>
  <c r="Y439" i="19"/>
  <c r="X439" i="19"/>
  <c r="X438" i="19" s="1"/>
  <c r="W439" i="19"/>
  <c r="W438" i="19" s="1"/>
  <c r="V439" i="19"/>
  <c r="U439" i="19"/>
  <c r="T439" i="19"/>
  <c r="T438" i="19" s="1"/>
  <c r="S439" i="19"/>
  <c r="S438" i="19" s="1"/>
  <c r="R439" i="19"/>
  <c r="R438" i="19" s="1"/>
  <c r="Q439" i="19"/>
  <c r="Q438" i="19" s="1"/>
  <c r="Y438" i="19"/>
  <c r="V438" i="19"/>
  <c r="U438" i="19"/>
  <c r="AF435" i="19"/>
  <c r="AE435" i="19"/>
  <c r="AH435" i="19" s="1"/>
  <c r="AD435" i="19"/>
  <c r="AC435" i="19"/>
  <c r="AG435" i="19" s="1"/>
  <c r="AF434" i="19"/>
  <c r="AH434" i="19" s="1"/>
  <c r="AE434" i="19"/>
  <c r="AD434" i="19"/>
  <c r="AC434" i="19"/>
  <c r="AF433" i="19"/>
  <c r="AH433" i="19" s="1"/>
  <c r="AE433" i="19"/>
  <c r="AD433" i="19"/>
  <c r="AC433" i="19"/>
  <c r="AF432" i="19"/>
  <c r="AE432" i="19"/>
  <c r="AE431" i="19" s="1"/>
  <c r="AD432" i="19"/>
  <c r="AC432" i="19"/>
  <c r="AC431" i="19" s="1"/>
  <c r="AD431" i="19"/>
  <c r="AB431" i="19"/>
  <c r="AA431" i="19"/>
  <c r="Z431" i="19"/>
  <c r="Y431" i="19"/>
  <c r="X431" i="19"/>
  <c r="W431" i="19"/>
  <c r="V431" i="19"/>
  <c r="U431" i="19"/>
  <c r="T431" i="19"/>
  <c r="S431" i="19"/>
  <c r="R431" i="19"/>
  <c r="Q431" i="19"/>
  <c r="AF430" i="19"/>
  <c r="AH430" i="19" s="1"/>
  <c r="AE430" i="19"/>
  <c r="AD430" i="19"/>
  <c r="AC430" i="19"/>
  <c r="AF429" i="19"/>
  <c r="AH429" i="19" s="1"/>
  <c r="AE429" i="19"/>
  <c r="AD429" i="19"/>
  <c r="AD428" i="19" s="1"/>
  <c r="AD427" i="19" s="1"/>
  <c r="AD426" i="19" s="1"/>
  <c r="AC429" i="19"/>
  <c r="AE428" i="19"/>
  <c r="AE427" i="19" s="1"/>
  <c r="AE426" i="19" s="1"/>
  <c r="AB428" i="19"/>
  <c r="AA428" i="19"/>
  <c r="Z428" i="19"/>
  <c r="Y428" i="19"/>
  <c r="Y427" i="19" s="1"/>
  <c r="Y426" i="19" s="1"/>
  <c r="X428" i="19"/>
  <c r="W428" i="19"/>
  <c r="V428" i="19"/>
  <c r="U428" i="19"/>
  <c r="U427" i="19" s="1"/>
  <c r="U426" i="19" s="1"/>
  <c r="T428" i="19"/>
  <c r="S428" i="19"/>
  <c r="R428" i="19"/>
  <c r="Q428" i="19"/>
  <c r="Q427" i="19" s="1"/>
  <c r="Q426" i="19" s="1"/>
  <c r="AB427" i="19"/>
  <c r="AB426" i="19" s="1"/>
  <c r="Z427" i="19"/>
  <c r="Z426" i="19" s="1"/>
  <c r="X427" i="19"/>
  <c r="X426" i="19" s="1"/>
  <c r="V427" i="19"/>
  <c r="T427" i="19"/>
  <c r="T426" i="19" s="1"/>
  <c r="S427" i="19"/>
  <c r="S426" i="19" s="1"/>
  <c r="R427" i="19"/>
  <c r="R426" i="19" s="1"/>
  <c r="V426" i="19"/>
  <c r="AF425" i="19"/>
  <c r="AH425" i="19" s="1"/>
  <c r="AE425" i="19"/>
  <c r="AD425" i="19"/>
  <c r="AC425" i="19"/>
  <c r="AF424" i="19"/>
  <c r="AE424" i="19"/>
  <c r="AD424" i="19"/>
  <c r="AC424" i="19"/>
  <c r="AF423" i="19"/>
  <c r="AF422" i="19" s="1"/>
  <c r="AF421" i="19" s="1"/>
  <c r="AE423" i="19"/>
  <c r="AD423" i="19"/>
  <c r="AD422" i="19" s="1"/>
  <c r="AD421" i="19" s="1"/>
  <c r="AC423" i="19"/>
  <c r="AB422" i="19"/>
  <c r="AA422" i="19"/>
  <c r="AA421" i="19" s="1"/>
  <c r="Z422" i="19"/>
  <c r="Y422" i="19"/>
  <c r="Y421" i="19" s="1"/>
  <c r="X422" i="19"/>
  <c r="W422" i="19"/>
  <c r="W421" i="19" s="1"/>
  <c r="V422" i="19"/>
  <c r="U422" i="19"/>
  <c r="U421" i="19" s="1"/>
  <c r="T422" i="19"/>
  <c r="S422" i="19"/>
  <c r="S421" i="19" s="1"/>
  <c r="R422" i="19"/>
  <c r="R421" i="19" s="1"/>
  <c r="Q422" i="19"/>
  <c r="Q421" i="19" s="1"/>
  <c r="AB421" i="19"/>
  <c r="AB420" i="19" s="1"/>
  <c r="Z421" i="19"/>
  <c r="X421" i="19"/>
  <c r="V421" i="19"/>
  <c r="T421" i="19"/>
  <c r="T420" i="19" s="1"/>
  <c r="AF419" i="19"/>
  <c r="AE419" i="19"/>
  <c r="AD419" i="19"/>
  <c r="AC419" i="19"/>
  <c r="AF418" i="19"/>
  <c r="AE418" i="19"/>
  <c r="AH418" i="19" s="1"/>
  <c r="AD418" i="19"/>
  <c r="AC418" i="19"/>
  <c r="AG418" i="19" s="1"/>
  <c r="AF417" i="19"/>
  <c r="AE417" i="19"/>
  <c r="AD417" i="19"/>
  <c r="AC417" i="19"/>
  <c r="AG417" i="19" s="1"/>
  <c r="AF416" i="19"/>
  <c r="AE416" i="19"/>
  <c r="AE415" i="19" s="1"/>
  <c r="AD416" i="19"/>
  <c r="AC416" i="19"/>
  <c r="AD415" i="19"/>
  <c r="AB415" i="19"/>
  <c r="AA415" i="19"/>
  <c r="Z415" i="19"/>
  <c r="Y415" i="19"/>
  <c r="X415" i="19"/>
  <c r="W415" i="19"/>
  <c r="V415" i="19"/>
  <c r="U415" i="19"/>
  <c r="T415" i="19"/>
  <c r="S415" i="19"/>
  <c r="R415" i="19"/>
  <c r="Q415" i="19"/>
  <c r="AF414" i="19"/>
  <c r="AE414" i="19"/>
  <c r="AH414" i="19" s="1"/>
  <c r="AD414" i="19"/>
  <c r="AC414" i="19"/>
  <c r="AG414" i="19" s="1"/>
  <c r="AF413" i="19"/>
  <c r="AE413" i="19"/>
  <c r="AE412" i="19" s="1"/>
  <c r="AE411" i="19" s="1"/>
  <c r="AE410" i="19" s="1"/>
  <c r="AD413" i="19"/>
  <c r="AC413" i="19"/>
  <c r="AB412" i="19"/>
  <c r="AA412" i="19"/>
  <c r="AA411" i="19" s="1"/>
  <c r="AA410" i="19" s="1"/>
  <c r="Z412" i="19"/>
  <c r="Y412" i="19"/>
  <c r="Y411" i="19" s="1"/>
  <c r="Y410" i="19" s="1"/>
  <c r="X412" i="19"/>
  <c r="W412" i="19"/>
  <c r="V412" i="19"/>
  <c r="U412" i="19"/>
  <c r="U411" i="19" s="1"/>
  <c r="U410" i="19" s="1"/>
  <c r="T412" i="19"/>
  <c r="S412" i="19"/>
  <c r="S411" i="19" s="1"/>
  <c r="S410" i="19" s="1"/>
  <c r="R412" i="19"/>
  <c r="Q412" i="19"/>
  <c r="Q411" i="19" s="1"/>
  <c r="Q410" i="19" s="1"/>
  <c r="AB411" i="19"/>
  <c r="AB410" i="19" s="1"/>
  <c r="V411" i="19"/>
  <c r="V410" i="19" s="1"/>
  <c r="R411" i="19"/>
  <c r="R410" i="19" s="1"/>
  <c r="R78" i="19" s="1"/>
  <c r="AF409" i="19"/>
  <c r="AH409" i="19" s="1"/>
  <c r="AE409" i="19"/>
  <c r="AD409" i="19"/>
  <c r="AC409" i="19"/>
  <c r="AF408" i="19"/>
  <c r="AH408" i="19" s="1"/>
  <c r="AE408" i="19"/>
  <c r="AD408" i="19"/>
  <c r="AC408" i="19"/>
  <c r="AF407" i="19"/>
  <c r="AE407" i="19"/>
  <c r="AE406" i="19" s="1"/>
  <c r="AE405" i="19" s="1"/>
  <c r="AD407" i="19"/>
  <c r="AD406" i="19" s="1"/>
  <c r="AD405" i="19" s="1"/>
  <c r="AC407" i="19"/>
  <c r="AC406" i="19"/>
  <c r="AC405" i="19" s="1"/>
  <c r="AB406" i="19"/>
  <c r="AA406" i="19"/>
  <c r="AA405" i="19" s="1"/>
  <c r="Z406" i="19"/>
  <c r="Z405" i="19" s="1"/>
  <c r="Y406" i="19"/>
  <c r="Y405" i="19" s="1"/>
  <c r="X406" i="19"/>
  <c r="W406" i="19"/>
  <c r="W405" i="19" s="1"/>
  <c r="V406" i="19"/>
  <c r="V405" i="19" s="1"/>
  <c r="U406" i="19"/>
  <c r="U405" i="19" s="1"/>
  <c r="U404" i="19" s="1"/>
  <c r="T406" i="19"/>
  <c r="S406" i="19"/>
  <c r="S405" i="19" s="1"/>
  <c r="R406" i="19"/>
  <c r="R405" i="19" s="1"/>
  <c r="Q406" i="19"/>
  <c r="Q405" i="19" s="1"/>
  <c r="Q404" i="19" s="1"/>
  <c r="AB405" i="19"/>
  <c r="AB404" i="19" s="1"/>
  <c r="X405" i="19"/>
  <c r="T405" i="19"/>
  <c r="AI402" i="19"/>
  <c r="AH402" i="19"/>
  <c r="AG402" i="19"/>
  <c r="AF402" i="19"/>
  <c r="AE402" i="19"/>
  <c r="AD402" i="19"/>
  <c r="AC402" i="19"/>
  <c r="Z393" i="19"/>
  <c r="Y392" i="19"/>
  <c r="U392" i="19"/>
  <c r="Q392" i="19"/>
  <c r="AB373" i="19"/>
  <c r="AA373" i="19"/>
  <c r="AF373" i="19" s="1"/>
  <c r="Z373" i="19"/>
  <c r="Y373" i="19"/>
  <c r="X373" i="19"/>
  <c r="W373" i="19"/>
  <c r="V373" i="19"/>
  <c r="U373" i="19"/>
  <c r="T373" i="19"/>
  <c r="S373" i="19"/>
  <c r="R373" i="19"/>
  <c r="Q373" i="19"/>
  <c r="AB371" i="19"/>
  <c r="AA371" i="19"/>
  <c r="Z371" i="19"/>
  <c r="Y371" i="19"/>
  <c r="X371" i="19"/>
  <c r="W371" i="19"/>
  <c r="V371" i="19"/>
  <c r="U371" i="19"/>
  <c r="AD371" i="19" s="1"/>
  <c r="T371" i="19"/>
  <c r="S371" i="19"/>
  <c r="R371" i="19"/>
  <c r="Q371" i="19"/>
  <c r="AC371" i="19" s="1"/>
  <c r="AF368" i="19"/>
  <c r="AE368" i="19"/>
  <c r="AD368" i="19"/>
  <c r="AC368" i="19"/>
  <c r="AG368" i="19" s="1"/>
  <c r="AF367" i="19"/>
  <c r="AE367" i="19"/>
  <c r="AD367" i="19"/>
  <c r="AC367" i="19"/>
  <c r="AF366" i="19"/>
  <c r="AE366" i="19"/>
  <c r="AD366" i="19"/>
  <c r="AC366" i="19"/>
  <c r="AF365" i="19"/>
  <c r="AB365" i="19"/>
  <c r="AB396" i="19" s="1"/>
  <c r="AA365" i="19"/>
  <c r="AA396" i="19" s="1"/>
  <c r="Z365" i="19"/>
  <c r="Z396" i="19" s="1"/>
  <c r="Y365" i="19"/>
  <c r="Y396" i="19" s="1"/>
  <c r="X365" i="19"/>
  <c r="X396" i="19" s="1"/>
  <c r="W365" i="19"/>
  <c r="W396" i="19" s="1"/>
  <c r="V365" i="19"/>
  <c r="V396" i="19" s="1"/>
  <c r="U365" i="19"/>
  <c r="U396" i="19" s="1"/>
  <c r="T365" i="19"/>
  <c r="T396" i="19" s="1"/>
  <c r="S365" i="19"/>
  <c r="S396" i="19" s="1"/>
  <c r="R365" i="19"/>
  <c r="R396" i="19" s="1"/>
  <c r="Q365" i="19"/>
  <c r="Q396" i="19" s="1"/>
  <c r="AF361" i="19"/>
  <c r="AE361" i="19"/>
  <c r="AD361" i="19"/>
  <c r="AC361" i="19"/>
  <c r="AG361" i="19" s="1"/>
  <c r="AF360" i="19"/>
  <c r="AE360" i="19"/>
  <c r="AD360" i="19"/>
  <c r="AC360" i="19"/>
  <c r="AG360" i="19" s="1"/>
  <c r="AF357" i="19"/>
  <c r="AE357" i="19"/>
  <c r="AD357" i="19"/>
  <c r="AC357" i="19"/>
  <c r="AF356" i="19"/>
  <c r="AH356" i="19" s="1"/>
  <c r="AE356" i="19"/>
  <c r="AD356" i="19"/>
  <c r="AC356" i="19"/>
  <c r="AG356" i="19" s="1"/>
  <c r="AI356" i="19" s="1"/>
  <c r="AF355" i="19"/>
  <c r="AH355" i="19" s="1"/>
  <c r="AE355" i="19"/>
  <c r="AD355" i="19"/>
  <c r="AC355" i="19"/>
  <c r="AG355" i="19" s="1"/>
  <c r="AF354" i="19"/>
  <c r="AE354" i="19"/>
  <c r="AH354" i="19" s="1"/>
  <c r="AD354" i="19"/>
  <c r="AC354" i="19"/>
  <c r="AG354" i="19" s="1"/>
  <c r="AI354" i="19" s="1"/>
  <c r="AF353" i="19"/>
  <c r="AE353" i="19"/>
  <c r="AD353" i="19"/>
  <c r="AC353" i="19"/>
  <c r="AG353" i="19" s="1"/>
  <c r="AB352" i="19"/>
  <c r="AB1069" i="19" s="1"/>
  <c r="AB1066" i="19" s="1"/>
  <c r="AA352" i="19"/>
  <c r="AA372" i="19" s="1"/>
  <c r="Z352" i="19"/>
  <c r="Z1069" i="19" s="1"/>
  <c r="Y352" i="19"/>
  <c r="X352" i="19"/>
  <c r="X1069" i="19" s="1"/>
  <c r="W352" i="19"/>
  <c r="V352" i="19"/>
  <c r="V1069" i="19" s="1"/>
  <c r="V1066" i="19" s="1"/>
  <c r="U352" i="19"/>
  <c r="T352" i="19"/>
  <c r="T1069" i="19" s="1"/>
  <c r="S352" i="19"/>
  <c r="R352" i="19"/>
  <c r="R1069" i="19" s="1"/>
  <c r="R1066" i="19" s="1"/>
  <c r="Q352" i="19"/>
  <c r="AF351" i="19"/>
  <c r="AH351" i="19" s="1"/>
  <c r="AE351" i="19"/>
  <c r="AD351" i="19"/>
  <c r="AC351" i="19"/>
  <c r="Z350" i="19"/>
  <c r="V350" i="19"/>
  <c r="R350" i="19"/>
  <c r="AB349" i="19"/>
  <c r="AA349" i="19"/>
  <c r="AF349" i="19" s="1"/>
  <c r="Z349" i="19"/>
  <c r="Y349" i="19"/>
  <c r="X349" i="19"/>
  <c r="W349" i="19"/>
  <c r="AE349" i="19" s="1"/>
  <c r="V349" i="19"/>
  <c r="U349" i="19"/>
  <c r="T349" i="19"/>
  <c r="S349" i="19"/>
  <c r="S344" i="19" s="1"/>
  <c r="R349" i="19"/>
  <c r="Q349" i="19"/>
  <c r="AB348" i="19"/>
  <c r="AA348" i="19"/>
  <c r="Z348" i="19"/>
  <c r="Y348" i="19"/>
  <c r="X348" i="19"/>
  <c r="W348" i="19"/>
  <c r="V348" i="19"/>
  <c r="U348" i="19"/>
  <c r="T348" i="19"/>
  <c r="S348" i="19"/>
  <c r="R348" i="19"/>
  <c r="Q348" i="19"/>
  <c r="AB347" i="19"/>
  <c r="AA347" i="19"/>
  <c r="Z347" i="19"/>
  <c r="Y347" i="19"/>
  <c r="X347" i="19"/>
  <c r="W347" i="19"/>
  <c r="AE347" i="19" s="1"/>
  <c r="V347" i="19"/>
  <c r="U347" i="19"/>
  <c r="T347" i="19"/>
  <c r="S347" i="19"/>
  <c r="R347" i="19"/>
  <c r="Q347" i="19"/>
  <c r="AB346" i="19"/>
  <c r="AA346" i="19"/>
  <c r="Z346" i="19"/>
  <c r="Y346" i="19"/>
  <c r="Y338" i="19" s="1"/>
  <c r="X346" i="19"/>
  <c r="W346" i="19"/>
  <c r="V346" i="19"/>
  <c r="U346" i="19"/>
  <c r="U338" i="19" s="1"/>
  <c r="T346" i="19"/>
  <c r="S346" i="19"/>
  <c r="S338" i="19" s="1"/>
  <c r="R346" i="19"/>
  <c r="Q346" i="19"/>
  <c r="Q338" i="19" s="1"/>
  <c r="AB345" i="19"/>
  <c r="AA345" i="19"/>
  <c r="Z345" i="19"/>
  <c r="AF345" i="19" s="1"/>
  <c r="Y345" i="19"/>
  <c r="X345" i="19"/>
  <c r="W345" i="19"/>
  <c r="V345" i="19"/>
  <c r="U345" i="19"/>
  <c r="T345" i="19"/>
  <c r="S345" i="19"/>
  <c r="R345" i="19"/>
  <c r="Q345" i="19"/>
  <c r="W344" i="19"/>
  <c r="AA338" i="19"/>
  <c r="AF337" i="19"/>
  <c r="AE337" i="19"/>
  <c r="AD337" i="19"/>
  <c r="AC337" i="19"/>
  <c r="AF336" i="19"/>
  <c r="AE336" i="19"/>
  <c r="AD336" i="19"/>
  <c r="AC336" i="19"/>
  <c r="AG336" i="19" s="1"/>
  <c r="AF335" i="19"/>
  <c r="AH335" i="19" s="1"/>
  <c r="AE335" i="19"/>
  <c r="AD335" i="19"/>
  <c r="AC335" i="19"/>
  <c r="AF334" i="19"/>
  <c r="AE334" i="19"/>
  <c r="AD334" i="19"/>
  <c r="AC334" i="19"/>
  <c r="AH333" i="19"/>
  <c r="AF333" i="19"/>
  <c r="AE333" i="19"/>
  <c r="AD333" i="19"/>
  <c r="AC333" i="19"/>
  <c r="AB332" i="19"/>
  <c r="AA332" i="19"/>
  <c r="Z332" i="19"/>
  <c r="Y332" i="19"/>
  <c r="X332" i="19"/>
  <c r="W332" i="19"/>
  <c r="V332" i="19"/>
  <c r="U332" i="19"/>
  <c r="T332" i="19"/>
  <c r="S332" i="19"/>
  <c r="R332" i="19"/>
  <c r="Q332" i="19"/>
  <c r="AB331" i="19"/>
  <c r="Z331" i="19"/>
  <c r="Y331" i="19"/>
  <c r="X331" i="19"/>
  <c r="V331" i="19"/>
  <c r="U331" i="19"/>
  <c r="T331" i="19"/>
  <c r="R331" i="19"/>
  <c r="Q331" i="19"/>
  <c r="AC331" i="19" s="1"/>
  <c r="AB330" i="19"/>
  <c r="AB343" i="19" s="1"/>
  <c r="AA330" i="19"/>
  <c r="Z330" i="19"/>
  <c r="Y330" i="19"/>
  <c r="AE330" i="19" s="1"/>
  <c r="X330" i="19"/>
  <c r="X343" i="19" s="1"/>
  <c r="W330" i="19"/>
  <c r="V330" i="19"/>
  <c r="V343" i="19" s="1"/>
  <c r="U330" i="19"/>
  <c r="AD330" i="19" s="1"/>
  <c r="T330" i="19"/>
  <c r="T343" i="19" s="1"/>
  <c r="S330" i="19"/>
  <c r="R330" i="19"/>
  <c r="R343" i="19" s="1"/>
  <c r="Q330" i="19"/>
  <c r="AC330" i="19" s="1"/>
  <c r="AG330" i="19" s="1"/>
  <c r="AB329" i="19"/>
  <c r="AA329" i="19"/>
  <c r="Z329" i="19"/>
  <c r="Y329" i="19"/>
  <c r="X329" i="19"/>
  <c r="W329" i="19"/>
  <c r="W342" i="19" s="1"/>
  <c r="V329" i="19"/>
  <c r="U329" i="19"/>
  <c r="T329" i="19"/>
  <c r="S329" i="19"/>
  <c r="R329" i="19"/>
  <c r="Q329" i="19"/>
  <c r="AB328" i="19"/>
  <c r="AB341" i="19" s="1"/>
  <c r="AA328" i="19"/>
  <c r="AF328" i="19" s="1"/>
  <c r="Z328" i="19"/>
  <c r="Z341" i="19" s="1"/>
  <c r="Y328" i="19"/>
  <c r="X328" i="19"/>
  <c r="X341" i="19" s="1"/>
  <c r="W328" i="19"/>
  <c r="V328" i="19"/>
  <c r="V341" i="19" s="1"/>
  <c r="U328" i="19"/>
  <c r="T328" i="19"/>
  <c r="T341" i="19" s="1"/>
  <c r="S328" i="19"/>
  <c r="R328" i="19"/>
  <c r="R341" i="19" s="1"/>
  <c r="Q328" i="19"/>
  <c r="AC328" i="19" s="1"/>
  <c r="AB327" i="19"/>
  <c r="AA327" i="19"/>
  <c r="AA340" i="19" s="1"/>
  <c r="Z327" i="19"/>
  <c r="Z326" i="19" s="1"/>
  <c r="Y327" i="19"/>
  <c r="X327" i="19"/>
  <c r="W327" i="19"/>
  <c r="V327" i="19"/>
  <c r="U327" i="19"/>
  <c r="U340" i="19" s="1"/>
  <c r="T327" i="19"/>
  <c r="S327" i="19"/>
  <c r="S340" i="19" s="1"/>
  <c r="R327" i="19"/>
  <c r="R326" i="19" s="1"/>
  <c r="Q327" i="19"/>
  <c r="AB323" i="19"/>
  <c r="AB319" i="19" s="1"/>
  <c r="AA323" i="19"/>
  <c r="Z323" i="19"/>
  <c r="AF323" i="19" s="1"/>
  <c r="Y323" i="19"/>
  <c r="X323" i="19"/>
  <c r="W323" i="19"/>
  <c r="V323" i="19"/>
  <c r="U323" i="19"/>
  <c r="T323" i="19"/>
  <c r="AD323" i="19" s="1"/>
  <c r="S323" i="19"/>
  <c r="R323" i="19"/>
  <c r="Q323" i="19"/>
  <c r="AC323" i="19" s="1"/>
  <c r="AB322" i="19"/>
  <c r="AA322" i="19"/>
  <c r="AF322" i="19" s="1"/>
  <c r="Z322" i="19"/>
  <c r="Y322" i="19"/>
  <c r="Y319" i="19" s="1"/>
  <c r="Y393" i="19" s="1"/>
  <c r="X322" i="19"/>
  <c r="W322" i="19"/>
  <c r="AE322" i="19" s="1"/>
  <c r="V322" i="19"/>
  <c r="U322" i="19"/>
  <c r="U319" i="19" s="1"/>
  <c r="U393" i="19" s="1"/>
  <c r="T322" i="19"/>
  <c r="AD322" i="19" s="1"/>
  <c r="S322" i="19"/>
  <c r="R322" i="19"/>
  <c r="Q322" i="19"/>
  <c r="Q319" i="19" s="1"/>
  <c r="Q393" i="19" s="1"/>
  <c r="AB321" i="19"/>
  <c r="AA321" i="19"/>
  <c r="AA319" i="19" s="1"/>
  <c r="Z321" i="19"/>
  <c r="AF321" i="19" s="1"/>
  <c r="AF319" i="19" s="1"/>
  <c r="Y321" i="19"/>
  <c r="X321" i="19"/>
  <c r="X319" i="19" s="1"/>
  <c r="W321" i="19"/>
  <c r="W319" i="19" s="1"/>
  <c r="V321" i="19"/>
  <c r="V319" i="19" s="1"/>
  <c r="U321" i="19"/>
  <c r="T321" i="19"/>
  <c r="AD321" i="19" s="1"/>
  <c r="AD319" i="19" s="1"/>
  <c r="S321" i="19"/>
  <c r="S319" i="19" s="1"/>
  <c r="R321" i="19"/>
  <c r="Q321" i="19"/>
  <c r="Y320" i="19"/>
  <c r="Q320" i="19"/>
  <c r="Z319" i="19"/>
  <c r="Z320" i="19" s="1"/>
  <c r="T319" i="19"/>
  <c r="R319" i="19"/>
  <c r="R320" i="19" s="1"/>
  <c r="AF318" i="19"/>
  <c r="AH318" i="19" s="1"/>
  <c r="AE318" i="19"/>
  <c r="AD318" i="19"/>
  <c r="AC318" i="19"/>
  <c r="AG318" i="19" s="1"/>
  <c r="AI318" i="19" s="1"/>
  <c r="AH317" i="19"/>
  <c r="AF317" i="19"/>
  <c r="AE317" i="19"/>
  <c r="AD317" i="19"/>
  <c r="AC317" i="19"/>
  <c r="AG317" i="19" s="1"/>
  <c r="AI317" i="19" s="1"/>
  <c r="AF316" i="19"/>
  <c r="AE316" i="19"/>
  <c r="AD316" i="19"/>
  <c r="AC316" i="19"/>
  <c r="AF315" i="19"/>
  <c r="AD315" i="19"/>
  <c r="AB315" i="19"/>
  <c r="AB392" i="19" s="1"/>
  <c r="AA315" i="19"/>
  <c r="AA392" i="19" s="1"/>
  <c r="Z315" i="19"/>
  <c r="Z392" i="19" s="1"/>
  <c r="Y315" i="19"/>
  <c r="X315" i="19"/>
  <c r="X392" i="19" s="1"/>
  <c r="W315" i="19"/>
  <c r="W392" i="19" s="1"/>
  <c r="V315" i="19"/>
  <c r="V392" i="19" s="1"/>
  <c r="U315" i="19"/>
  <c r="T315" i="19"/>
  <c r="T392" i="19" s="1"/>
  <c r="S315" i="19"/>
  <c r="S392" i="19" s="1"/>
  <c r="R315" i="19"/>
  <c r="R392" i="19" s="1"/>
  <c r="Q315" i="19"/>
  <c r="AF311" i="19"/>
  <c r="AH311" i="19" s="1"/>
  <c r="AE311" i="19"/>
  <c r="AD311" i="19"/>
  <c r="AC311" i="19"/>
  <c r="AG311" i="19" s="1"/>
  <c r="AF310" i="19"/>
  <c r="AE310" i="19"/>
  <c r="AD310" i="19"/>
  <c r="AC310" i="19"/>
  <c r="AG310" i="19" s="1"/>
  <c r="AH307" i="19"/>
  <c r="AF307" i="19"/>
  <c r="AE307" i="19"/>
  <c r="AD307" i="19"/>
  <c r="AC307" i="19"/>
  <c r="AC304" i="19" s="1"/>
  <c r="AF306" i="19"/>
  <c r="AH306" i="19" s="1"/>
  <c r="AE306" i="19"/>
  <c r="AD306" i="19"/>
  <c r="AC306" i="19"/>
  <c r="AG306" i="19" s="1"/>
  <c r="AH305" i="19"/>
  <c r="AH304" i="19" s="1"/>
  <c r="AF305" i="19"/>
  <c r="AE305" i="19"/>
  <c r="AD305" i="19"/>
  <c r="AD304" i="19" s="1"/>
  <c r="AC305" i="19"/>
  <c r="AE304" i="19"/>
  <c r="AB304" i="19"/>
  <c r="AA304" i="19"/>
  <c r="Z304" i="19"/>
  <c r="Y304" i="19"/>
  <c r="X304" i="19"/>
  <c r="W304" i="19"/>
  <c r="V304" i="19"/>
  <c r="U304" i="19"/>
  <c r="T304" i="19"/>
  <c r="S304" i="19"/>
  <c r="R304" i="19"/>
  <c r="Q304" i="19"/>
  <c r="AB303" i="19"/>
  <c r="AB298" i="19" s="1"/>
  <c r="AA303" i="19"/>
  <c r="Z303" i="19"/>
  <c r="Z298" i="19" s="1"/>
  <c r="Y303" i="19"/>
  <c r="Y298" i="19" s="1"/>
  <c r="X303" i="19"/>
  <c r="X298" i="19" s="1"/>
  <c r="W303" i="19"/>
  <c r="V303" i="19"/>
  <c r="V298" i="19" s="1"/>
  <c r="U303" i="19"/>
  <c r="U298" i="19" s="1"/>
  <c r="T303" i="19"/>
  <c r="S303" i="19"/>
  <c r="R303" i="19"/>
  <c r="R298" i="19" s="1"/>
  <c r="Q303" i="19"/>
  <c r="Q298" i="19" s="1"/>
  <c r="AF302" i="19"/>
  <c r="AE302" i="19"/>
  <c r="AD302" i="19"/>
  <c r="AC302" i="19"/>
  <c r="AH301" i="19"/>
  <c r="AF301" i="19"/>
  <c r="AF292" i="19" s="1"/>
  <c r="AE301" i="19"/>
  <c r="AD301" i="19"/>
  <c r="AC301" i="19"/>
  <c r="AG301" i="19" s="1"/>
  <c r="AF300" i="19"/>
  <c r="AE300" i="19"/>
  <c r="AH300" i="19" s="1"/>
  <c r="AD300" i="19"/>
  <c r="AC300" i="19"/>
  <c r="AG300" i="19" s="1"/>
  <c r="AH299" i="19"/>
  <c r="AF299" i="19"/>
  <c r="AE299" i="19"/>
  <c r="AD299" i="19"/>
  <c r="AD290" i="19" s="1"/>
  <c r="AC299" i="19"/>
  <c r="AA298" i="19"/>
  <c r="W298" i="19"/>
  <c r="T298" i="19"/>
  <c r="S298" i="19"/>
  <c r="AH297" i="19"/>
  <c r="AF297" i="19"/>
  <c r="AE297" i="19"/>
  <c r="AD297" i="19"/>
  <c r="AC297" i="19"/>
  <c r="AH296" i="19"/>
  <c r="AF296" i="19"/>
  <c r="AE296" i="19"/>
  <c r="AD296" i="19"/>
  <c r="AC296" i="19"/>
  <c r="AH295" i="19"/>
  <c r="AF295" i="19"/>
  <c r="AE295" i="19"/>
  <c r="AD295" i="19"/>
  <c r="AD286" i="19" s="1"/>
  <c r="AC295" i="19"/>
  <c r="AG295" i="19" s="1"/>
  <c r="AI295" i="19" s="1"/>
  <c r="AB294" i="19"/>
  <c r="AB283" i="19" s="1"/>
  <c r="AA294" i="19"/>
  <c r="AF294" i="19" s="1"/>
  <c r="Z294" i="19"/>
  <c r="Y294" i="19"/>
  <c r="X294" i="19"/>
  <c r="X283" i="19" s="1"/>
  <c r="W294" i="19"/>
  <c r="AE294" i="19" s="1"/>
  <c r="V294" i="19"/>
  <c r="U294" i="19"/>
  <c r="T294" i="19"/>
  <c r="S294" i="19"/>
  <c r="S283" i="19" s="1"/>
  <c r="S308" i="19" s="1"/>
  <c r="R294" i="19"/>
  <c r="Q294" i="19"/>
  <c r="AC294" i="19" s="1"/>
  <c r="AD293" i="19"/>
  <c r="AB293" i="19"/>
  <c r="AA293" i="19"/>
  <c r="Z293" i="19"/>
  <c r="Y293" i="19"/>
  <c r="X293" i="19"/>
  <c r="W293" i="19"/>
  <c r="V293" i="19"/>
  <c r="U293" i="19"/>
  <c r="T293" i="19"/>
  <c r="S293" i="19"/>
  <c r="R293" i="19"/>
  <c r="Q293" i="19"/>
  <c r="AE292" i="19"/>
  <c r="AB292" i="19"/>
  <c r="AA292" i="19"/>
  <c r="Z292" i="19"/>
  <c r="Y292" i="19"/>
  <c r="X292" i="19"/>
  <c r="W292" i="19"/>
  <c r="V292" i="19"/>
  <c r="U292" i="19"/>
  <c r="T292" i="19"/>
  <c r="S292" i="19"/>
  <c r="R292" i="19"/>
  <c r="Q292" i="19"/>
  <c r="AD291" i="19"/>
  <c r="AB291" i="19"/>
  <c r="AA291" i="19"/>
  <c r="Z291" i="19"/>
  <c r="Y291" i="19"/>
  <c r="X291" i="19"/>
  <c r="W291" i="19"/>
  <c r="V291" i="19"/>
  <c r="U291" i="19"/>
  <c r="T291" i="19"/>
  <c r="S291" i="19"/>
  <c r="R291" i="19"/>
  <c r="Q291" i="19"/>
  <c r="AC290" i="19"/>
  <c r="AB290" i="19"/>
  <c r="AA290" i="19"/>
  <c r="Z290" i="19"/>
  <c r="Y290" i="19"/>
  <c r="X290" i="19"/>
  <c r="W290" i="19"/>
  <c r="V290" i="19"/>
  <c r="U290" i="19"/>
  <c r="T290" i="19"/>
  <c r="S290" i="19"/>
  <c r="R290" i="19"/>
  <c r="Q290" i="19"/>
  <c r="AB289" i="19"/>
  <c r="X289" i="19"/>
  <c r="T289" i="19"/>
  <c r="AE288" i="19"/>
  <c r="AB288" i="19"/>
  <c r="AA288" i="19"/>
  <c r="Z288" i="19"/>
  <c r="Y288" i="19"/>
  <c r="X288" i="19"/>
  <c r="W288" i="19"/>
  <c r="V288" i="19"/>
  <c r="U288" i="19"/>
  <c r="T288" i="19"/>
  <c r="S288" i="19"/>
  <c r="R288" i="19"/>
  <c r="Q288" i="19"/>
  <c r="AD287" i="19"/>
  <c r="AB287" i="19"/>
  <c r="AA287" i="19"/>
  <c r="Z287" i="19"/>
  <c r="Y287" i="19"/>
  <c r="X287" i="19"/>
  <c r="W287" i="19"/>
  <c r="V287" i="19"/>
  <c r="U287" i="19"/>
  <c r="T287" i="19"/>
  <c r="S287" i="19"/>
  <c r="R287" i="19"/>
  <c r="Q287" i="19"/>
  <c r="AC286" i="19"/>
  <c r="AB286" i="19"/>
  <c r="AA286" i="19"/>
  <c r="Z286" i="19"/>
  <c r="Y286" i="19"/>
  <c r="X286" i="19"/>
  <c r="W286" i="19"/>
  <c r="V286" i="19"/>
  <c r="U286" i="19"/>
  <c r="T286" i="19"/>
  <c r="S286" i="19"/>
  <c r="R286" i="19"/>
  <c r="Q286" i="19"/>
  <c r="T285" i="19"/>
  <c r="Z283" i="19"/>
  <c r="V283" i="19"/>
  <c r="R283" i="19"/>
  <c r="AF282" i="19"/>
  <c r="AH282" i="19" s="1"/>
  <c r="AE282" i="19"/>
  <c r="AD282" i="19"/>
  <c r="AC282" i="19"/>
  <c r="AG282" i="19" s="1"/>
  <c r="AI282" i="19" s="1"/>
  <c r="AF281" i="19"/>
  <c r="AH281" i="19" s="1"/>
  <c r="AE281" i="19"/>
  <c r="AD281" i="19"/>
  <c r="AC281" i="19"/>
  <c r="AG281" i="19" s="1"/>
  <c r="AF280" i="19"/>
  <c r="AE280" i="19"/>
  <c r="AH280" i="19" s="1"/>
  <c r="AD280" i="19"/>
  <c r="AC280" i="19"/>
  <c r="AG280" i="19" s="1"/>
  <c r="AI280" i="19" s="1"/>
  <c r="AH279" i="19"/>
  <c r="AF279" i="19"/>
  <c r="AE279" i="19"/>
  <c r="AD279" i="19"/>
  <c r="AC279" i="19"/>
  <c r="AG279" i="19" s="1"/>
  <c r="AI279" i="19" s="1"/>
  <c r="AB278" i="19"/>
  <c r="AF278" i="19" s="1"/>
  <c r="AA278" i="19"/>
  <c r="Z278" i="19"/>
  <c r="Y278" i="19"/>
  <c r="X278" i="19"/>
  <c r="W278" i="19"/>
  <c r="AE278" i="19" s="1"/>
  <c r="V278" i="19"/>
  <c r="U278" i="19"/>
  <c r="T278" i="19"/>
  <c r="AD278" i="19" s="1"/>
  <c r="S278" i="19"/>
  <c r="R278" i="19"/>
  <c r="Q278" i="19"/>
  <c r="AC278" i="19" s="1"/>
  <c r="AG278" i="19" s="1"/>
  <c r="AF277" i="19"/>
  <c r="AH277" i="19" s="1"/>
  <c r="AE277" i="19"/>
  <c r="AD277" i="19"/>
  <c r="AC277" i="19"/>
  <c r="AG277" i="19" s="1"/>
  <c r="AF276" i="19"/>
  <c r="AE276" i="19"/>
  <c r="AH276" i="19" s="1"/>
  <c r="AD276" i="19"/>
  <c r="AC276" i="19"/>
  <c r="AG276" i="19" s="1"/>
  <c r="AI276" i="19" s="1"/>
  <c r="AH275" i="19"/>
  <c r="AF275" i="19"/>
  <c r="AE275" i="19"/>
  <c r="AD275" i="19"/>
  <c r="AC275" i="19"/>
  <c r="AG275" i="19" s="1"/>
  <c r="AI275" i="19" s="1"/>
  <c r="AB274" i="19"/>
  <c r="AF274" i="19" s="1"/>
  <c r="AA274" i="19"/>
  <c r="Z274" i="19"/>
  <c r="Z273" i="19" s="1"/>
  <c r="Y274" i="19"/>
  <c r="Y273" i="19" s="1"/>
  <c r="X274" i="19"/>
  <c r="W274" i="19"/>
  <c r="AE274" i="19" s="1"/>
  <c r="AE273" i="19" s="1"/>
  <c r="V274" i="19"/>
  <c r="V273" i="19" s="1"/>
  <c r="U274" i="19"/>
  <c r="U273" i="19" s="1"/>
  <c r="T274" i="19"/>
  <c r="AD274" i="19" s="1"/>
  <c r="AD273" i="19" s="1"/>
  <c r="S274" i="19"/>
  <c r="R274" i="19"/>
  <c r="R273" i="19" s="1"/>
  <c r="Q274" i="19"/>
  <c r="Q273" i="19" s="1"/>
  <c r="AF273" i="19"/>
  <c r="AB273" i="19"/>
  <c r="AA273" i="19"/>
  <c r="X273" i="19"/>
  <c r="W273" i="19"/>
  <c r="T273" i="19"/>
  <c r="S273" i="19"/>
  <c r="AF272" i="19"/>
  <c r="AE272" i="19"/>
  <c r="AH272" i="19" s="1"/>
  <c r="AD272" i="19"/>
  <c r="AC272" i="19"/>
  <c r="AG272" i="19" s="1"/>
  <c r="AI272" i="19" s="1"/>
  <c r="AH271" i="19"/>
  <c r="AF271" i="19"/>
  <c r="AE271" i="19"/>
  <c r="AD271" i="19"/>
  <c r="AD292" i="19" s="1"/>
  <c r="AC271" i="19"/>
  <c r="AG271" i="19" s="1"/>
  <c r="AI271" i="19" s="1"/>
  <c r="AF270" i="19"/>
  <c r="AF291" i="19" s="1"/>
  <c r="AE270" i="19"/>
  <c r="AD270" i="19"/>
  <c r="AC270" i="19"/>
  <c r="AC291" i="19" s="1"/>
  <c r="AF269" i="19"/>
  <c r="AE269" i="19"/>
  <c r="AE290" i="19" s="1"/>
  <c r="AD269" i="19"/>
  <c r="AC269" i="19"/>
  <c r="AG269" i="19" s="1"/>
  <c r="AB268" i="19"/>
  <c r="AA268" i="19"/>
  <c r="Z268" i="19"/>
  <c r="Z289" i="19" s="1"/>
  <c r="Y268" i="19"/>
  <c r="X268" i="19"/>
  <c r="W268" i="19"/>
  <c r="W289" i="19" s="1"/>
  <c r="V268" i="19"/>
  <c r="AD268" i="19" s="1"/>
  <c r="U268" i="19"/>
  <c r="T268" i="19"/>
  <c r="S268" i="19"/>
  <c r="S289" i="19" s="1"/>
  <c r="R268" i="19"/>
  <c r="R289" i="19" s="1"/>
  <c r="Q268" i="19"/>
  <c r="AH267" i="19"/>
  <c r="AH288" i="19" s="1"/>
  <c r="AF267" i="19"/>
  <c r="AF288" i="19" s="1"/>
  <c r="AE267" i="19"/>
  <c r="AD267" i="19"/>
  <c r="AC267" i="19"/>
  <c r="AG267" i="19" s="1"/>
  <c r="AI267" i="19" s="1"/>
  <c r="AF266" i="19"/>
  <c r="AF287" i="19" s="1"/>
  <c r="AE266" i="19"/>
  <c r="AE287" i="19" s="1"/>
  <c r="AD266" i="19"/>
  <c r="AC266" i="19"/>
  <c r="AG266" i="19" s="1"/>
  <c r="AF265" i="19"/>
  <c r="AE265" i="19"/>
  <c r="AE286" i="19" s="1"/>
  <c r="AD265" i="19"/>
  <c r="AC265" i="19"/>
  <c r="AG265" i="19" s="1"/>
  <c r="AB264" i="19"/>
  <c r="AA264" i="19"/>
  <c r="Z264" i="19"/>
  <c r="Z285" i="19" s="1"/>
  <c r="Y264" i="19"/>
  <c r="Y285" i="19" s="1"/>
  <c r="X264" i="19"/>
  <c r="W264" i="19"/>
  <c r="V264" i="19"/>
  <c r="AD264" i="19" s="1"/>
  <c r="U264" i="19"/>
  <c r="U285" i="19" s="1"/>
  <c r="T264" i="19"/>
  <c r="S264" i="19"/>
  <c r="R264" i="19"/>
  <c r="R285" i="19" s="1"/>
  <c r="Q264" i="19"/>
  <c r="AD263" i="19"/>
  <c r="AB263" i="19"/>
  <c r="Z263" i="19"/>
  <c r="Y263" i="19"/>
  <c r="X263" i="19"/>
  <c r="V263" i="19"/>
  <c r="U263" i="19"/>
  <c r="T263" i="19"/>
  <c r="R263" i="19"/>
  <c r="Q263" i="19"/>
  <c r="AB260" i="19"/>
  <c r="AA260" i="19"/>
  <c r="Z260" i="19"/>
  <c r="Y260" i="19"/>
  <c r="X260" i="19"/>
  <c r="W260" i="19"/>
  <c r="V260" i="19"/>
  <c r="U260" i="19"/>
  <c r="T260" i="19"/>
  <c r="S260" i="19"/>
  <c r="R260" i="19"/>
  <c r="Q260" i="19"/>
  <c r="AC260" i="19" s="1"/>
  <c r="AB259" i="19"/>
  <c r="AA259" i="19"/>
  <c r="Z259" i="19"/>
  <c r="AF259" i="19" s="1"/>
  <c r="Y259" i="19"/>
  <c r="X259" i="19"/>
  <c r="W259" i="19"/>
  <c r="V259" i="19"/>
  <c r="U259" i="19"/>
  <c r="T259" i="19"/>
  <c r="S259" i="19"/>
  <c r="R259" i="19"/>
  <c r="Q259" i="19"/>
  <c r="AB258" i="19"/>
  <c r="AA258" i="19"/>
  <c r="Z258" i="19"/>
  <c r="Y258" i="19"/>
  <c r="X258" i="19"/>
  <c r="W258" i="19"/>
  <c r="V258" i="19"/>
  <c r="U258" i="19"/>
  <c r="U256" i="19" s="1"/>
  <c r="T258" i="19"/>
  <c r="S258" i="19"/>
  <c r="R258" i="19"/>
  <c r="R256" i="19" s="1"/>
  <c r="R389" i="19" s="1"/>
  <c r="Q258" i="19"/>
  <c r="AF255" i="19"/>
  <c r="AE255" i="19"/>
  <c r="AD255" i="19"/>
  <c r="AC255" i="19"/>
  <c r="AF254" i="19"/>
  <c r="AE254" i="19"/>
  <c r="AD254" i="19"/>
  <c r="AC254" i="19"/>
  <c r="AF253" i="19"/>
  <c r="AE253" i="19"/>
  <c r="AH253" i="19" s="1"/>
  <c r="AD253" i="19"/>
  <c r="AC253" i="19"/>
  <c r="AC252" i="19" s="1"/>
  <c r="AB252" i="19"/>
  <c r="AB388" i="19" s="1"/>
  <c r="AA252" i="19"/>
  <c r="AA388" i="19" s="1"/>
  <c r="Z252" i="19"/>
  <c r="Z388" i="19" s="1"/>
  <c r="Y252" i="19"/>
  <c r="Y388" i="19" s="1"/>
  <c r="X252" i="19"/>
  <c r="X388" i="19" s="1"/>
  <c r="W252" i="19"/>
  <c r="W388" i="19" s="1"/>
  <c r="V252" i="19"/>
  <c r="V388" i="19" s="1"/>
  <c r="U252" i="19"/>
  <c r="U388" i="19" s="1"/>
  <c r="T252" i="19"/>
  <c r="T388" i="19" s="1"/>
  <c r="S252" i="19"/>
  <c r="S388" i="19" s="1"/>
  <c r="R252" i="19"/>
  <c r="R388" i="19" s="1"/>
  <c r="Q252" i="19"/>
  <c r="Q388" i="19" s="1"/>
  <c r="AF248" i="19"/>
  <c r="AH248" i="19" s="1"/>
  <c r="AE248" i="19"/>
  <c r="AD248" i="19"/>
  <c r="AC248" i="19"/>
  <c r="AF247" i="19"/>
  <c r="AH247" i="19" s="1"/>
  <c r="AE247" i="19"/>
  <c r="AD247" i="19"/>
  <c r="AC247" i="19"/>
  <c r="AF244" i="19"/>
  <c r="AH244" i="19" s="1"/>
  <c r="AE244" i="19"/>
  <c r="AD244" i="19"/>
  <c r="AC244" i="19"/>
  <c r="AF243" i="19"/>
  <c r="AE243" i="19"/>
  <c r="AD243" i="19"/>
  <c r="AC243" i="19"/>
  <c r="AF242" i="19"/>
  <c r="AE242" i="19"/>
  <c r="AD242" i="19"/>
  <c r="AC242" i="19"/>
  <c r="AD241" i="19"/>
  <c r="AB241" i="19"/>
  <c r="AA241" i="19"/>
  <c r="Z241" i="19"/>
  <c r="Y241" i="19"/>
  <c r="X241" i="19"/>
  <c r="W241" i="19"/>
  <c r="V241" i="19"/>
  <c r="U241" i="19"/>
  <c r="T241" i="19"/>
  <c r="S241" i="19"/>
  <c r="R241" i="19"/>
  <c r="Q241" i="19"/>
  <c r="AB240" i="19"/>
  <c r="AA240" i="19"/>
  <c r="Z240" i="19"/>
  <c r="Y240" i="19"/>
  <c r="X240" i="19"/>
  <c r="W240" i="19"/>
  <c r="V240" i="19"/>
  <c r="U240" i="19"/>
  <c r="T240" i="19"/>
  <c r="S240" i="19"/>
  <c r="R240" i="19"/>
  <c r="Q240" i="19"/>
  <c r="Z239" i="19"/>
  <c r="Y239" i="19"/>
  <c r="X239" i="19"/>
  <c r="U239" i="19"/>
  <c r="R239" i="19"/>
  <c r="Q239" i="19"/>
  <c r="AC239" i="19" s="1"/>
  <c r="AB238" i="19"/>
  <c r="AA238" i="19"/>
  <c r="Y238" i="19"/>
  <c r="X238" i="19"/>
  <c r="W238" i="19"/>
  <c r="V238" i="19"/>
  <c r="AD238" i="19" s="1"/>
  <c r="U238" i="19"/>
  <c r="T238" i="19"/>
  <c r="S238" i="19"/>
  <c r="R238" i="19"/>
  <c r="AA237" i="19"/>
  <c r="Z237" i="19"/>
  <c r="Y237" i="19"/>
  <c r="X237" i="19"/>
  <c r="V237" i="19"/>
  <c r="S237" i="19"/>
  <c r="R237" i="19"/>
  <c r="AB236" i="19"/>
  <c r="AA236" i="19"/>
  <c r="Y236" i="19"/>
  <c r="X236" i="19"/>
  <c r="W236" i="19"/>
  <c r="V236" i="19"/>
  <c r="U236" i="19"/>
  <c r="T236" i="19"/>
  <c r="S236" i="19"/>
  <c r="R236" i="19"/>
  <c r="AF235" i="19"/>
  <c r="AB235" i="19"/>
  <c r="AA235" i="19"/>
  <c r="Z235" i="19"/>
  <c r="Y235" i="19"/>
  <c r="X235" i="19"/>
  <c r="V235" i="19"/>
  <c r="S235" i="19"/>
  <c r="R235" i="19"/>
  <c r="AB233" i="19"/>
  <c r="AA233" i="19"/>
  <c r="Z233" i="19"/>
  <c r="Y233" i="19"/>
  <c r="X233" i="19"/>
  <c r="W233" i="19"/>
  <c r="V233" i="19"/>
  <c r="U233" i="19"/>
  <c r="T233" i="19"/>
  <c r="AD233" i="19" s="1"/>
  <c r="S233" i="19"/>
  <c r="R233" i="19"/>
  <c r="Q233" i="19"/>
  <c r="AB232" i="19"/>
  <c r="AF232" i="19" s="1"/>
  <c r="AA232" i="19"/>
  <c r="Z232" i="19"/>
  <c r="Y232" i="19"/>
  <c r="X232" i="19"/>
  <c r="W232" i="19"/>
  <c r="V232" i="19"/>
  <c r="U232" i="19"/>
  <c r="T232" i="19"/>
  <c r="S232" i="19"/>
  <c r="R232" i="19"/>
  <c r="Q232" i="19"/>
  <c r="AB231" i="19"/>
  <c r="AA231" i="19"/>
  <c r="Z231" i="19"/>
  <c r="Y231" i="19"/>
  <c r="X231" i="19"/>
  <c r="W231" i="19"/>
  <c r="V231" i="19"/>
  <c r="U231" i="19"/>
  <c r="T231" i="19"/>
  <c r="S231" i="19"/>
  <c r="R231" i="19"/>
  <c r="Q231" i="19"/>
  <c r="AB230" i="19"/>
  <c r="AA230" i="19"/>
  <c r="Z230" i="19"/>
  <c r="Y230" i="19"/>
  <c r="X230" i="19"/>
  <c r="W230" i="19"/>
  <c r="V230" i="19"/>
  <c r="U230" i="19"/>
  <c r="T230" i="19"/>
  <c r="S230" i="19"/>
  <c r="R230" i="19"/>
  <c r="Q230" i="19"/>
  <c r="AC230" i="19" s="1"/>
  <c r="AB229" i="19"/>
  <c r="AA229" i="19"/>
  <c r="Z229" i="19"/>
  <c r="Y229" i="19"/>
  <c r="X229" i="19"/>
  <c r="W229" i="19"/>
  <c r="V229" i="19"/>
  <c r="U229" i="19"/>
  <c r="T229" i="19"/>
  <c r="S229" i="19"/>
  <c r="R229" i="19"/>
  <c r="Q229" i="19"/>
  <c r="AB228" i="19"/>
  <c r="AA228" i="19"/>
  <c r="Z228" i="19"/>
  <c r="Y228" i="19"/>
  <c r="X228" i="19"/>
  <c r="W228" i="19"/>
  <c r="V228" i="19"/>
  <c r="U228" i="19"/>
  <c r="T228" i="19"/>
  <c r="S228" i="19"/>
  <c r="R228" i="19"/>
  <c r="Q228" i="19"/>
  <c r="AC228" i="19" s="1"/>
  <c r="T227" i="19"/>
  <c r="AF210" i="19"/>
  <c r="AE210" i="19"/>
  <c r="AD210" i="19"/>
  <c r="AC210" i="19"/>
  <c r="AH209" i="19"/>
  <c r="AF209" i="19"/>
  <c r="AE209" i="19"/>
  <c r="AD209" i="19"/>
  <c r="AC209" i="19"/>
  <c r="AF208" i="19"/>
  <c r="AE208" i="19"/>
  <c r="AD208" i="19"/>
  <c r="AC208" i="19"/>
  <c r="AF207" i="19"/>
  <c r="AE207" i="19"/>
  <c r="AD207" i="19"/>
  <c r="AC207" i="19"/>
  <c r="AF206" i="19"/>
  <c r="AE206" i="19"/>
  <c r="AH206" i="19" s="1"/>
  <c r="AD206" i="19"/>
  <c r="AC206" i="19"/>
  <c r="AF205" i="19"/>
  <c r="AH205" i="19" s="1"/>
  <c r="AE205" i="19"/>
  <c r="AD205" i="19"/>
  <c r="AC205" i="19"/>
  <c r="AB204" i="19"/>
  <c r="AA204" i="19"/>
  <c r="Z204" i="19"/>
  <c r="Y204" i="19"/>
  <c r="X204" i="19"/>
  <c r="W204" i="19"/>
  <c r="V204" i="19"/>
  <c r="U204" i="19"/>
  <c r="T204" i="19"/>
  <c r="S204" i="19"/>
  <c r="R204" i="19"/>
  <c r="Q204" i="19"/>
  <c r="AF203" i="19"/>
  <c r="AH203" i="19" s="1"/>
  <c r="AE203" i="19"/>
  <c r="AD203" i="19"/>
  <c r="AC203" i="19"/>
  <c r="AF202" i="19"/>
  <c r="AE202" i="19"/>
  <c r="AD202" i="19"/>
  <c r="AC202" i="19"/>
  <c r="AF201" i="19"/>
  <c r="AE201" i="19"/>
  <c r="AD201" i="19"/>
  <c r="AC201" i="19"/>
  <c r="AG201" i="19" s="1"/>
  <c r="AF200" i="19"/>
  <c r="AE200" i="19"/>
  <c r="AD200" i="19"/>
  <c r="AC200" i="19"/>
  <c r="AG200" i="19" s="1"/>
  <c r="AF199" i="19"/>
  <c r="AE199" i="19"/>
  <c r="AD199" i="19"/>
  <c r="AC199" i="19"/>
  <c r="AG199" i="19" s="1"/>
  <c r="AF198" i="19"/>
  <c r="AE198" i="19"/>
  <c r="AH198" i="19" s="1"/>
  <c r="AD198" i="19"/>
  <c r="AC198" i="19"/>
  <c r="AG198" i="19" s="1"/>
  <c r="AB197" i="19"/>
  <c r="AA197" i="19"/>
  <c r="Z197" i="19"/>
  <c r="Y197" i="19"/>
  <c r="Y196" i="19" s="1"/>
  <c r="X197" i="19"/>
  <c r="X196" i="19" s="1"/>
  <c r="W197" i="19"/>
  <c r="V197" i="19"/>
  <c r="V196" i="19" s="1"/>
  <c r="U197" i="19"/>
  <c r="T197" i="19"/>
  <c r="S197" i="19"/>
  <c r="R197" i="19"/>
  <c r="R196" i="19" s="1"/>
  <c r="R12" i="19" s="1"/>
  <c r="Q197" i="19"/>
  <c r="AB196" i="19"/>
  <c r="AA196" i="19"/>
  <c r="W196" i="19"/>
  <c r="U196" i="19"/>
  <c r="T196" i="19"/>
  <c r="S196" i="19"/>
  <c r="Q196" i="19"/>
  <c r="AB195" i="19"/>
  <c r="AA195" i="19"/>
  <c r="Z195" i="19"/>
  <c r="Z226" i="19" s="1"/>
  <c r="Y195" i="19"/>
  <c r="X195" i="19"/>
  <c r="W195" i="19"/>
  <c r="V195" i="19"/>
  <c r="V226" i="19" s="1"/>
  <c r="U195" i="19"/>
  <c r="T195" i="19"/>
  <c r="S195" i="19"/>
  <c r="R195" i="19"/>
  <c r="R226" i="19" s="1"/>
  <c r="Q195" i="19"/>
  <c r="AB194" i="19"/>
  <c r="AA194" i="19"/>
  <c r="Z194" i="19"/>
  <c r="Y194" i="19"/>
  <c r="Y225" i="19" s="1"/>
  <c r="X194" i="19"/>
  <c r="W194" i="19"/>
  <c r="AE194" i="19" s="1"/>
  <c r="V194" i="19"/>
  <c r="U194" i="19"/>
  <c r="U225" i="19" s="1"/>
  <c r="T194" i="19"/>
  <c r="S194" i="19"/>
  <c r="R194" i="19"/>
  <c r="R225" i="19" s="1"/>
  <c r="Q194" i="19"/>
  <c r="Q225" i="19" s="1"/>
  <c r="AB193" i="19"/>
  <c r="AB224" i="19" s="1"/>
  <c r="AA193" i="19"/>
  <c r="Z193" i="19"/>
  <c r="AF193" i="19" s="1"/>
  <c r="Y193" i="19"/>
  <c r="Y224" i="19" s="1"/>
  <c r="X193" i="19"/>
  <c r="W193" i="19"/>
  <c r="V193" i="19"/>
  <c r="U193" i="19"/>
  <c r="U224" i="19" s="1"/>
  <c r="T193" i="19"/>
  <c r="S193" i="19"/>
  <c r="R193" i="19"/>
  <c r="Q193" i="19"/>
  <c r="AB192" i="19"/>
  <c r="AA192" i="19"/>
  <c r="AA223" i="19" s="1"/>
  <c r="Z192" i="19"/>
  <c r="Y192" i="19"/>
  <c r="X192" i="19"/>
  <c r="W192" i="19"/>
  <c r="V192" i="19"/>
  <c r="U192" i="19"/>
  <c r="T192" i="19"/>
  <c r="S192" i="19"/>
  <c r="S223" i="19" s="1"/>
  <c r="R192" i="19"/>
  <c r="Q192" i="19"/>
  <c r="AB191" i="19"/>
  <c r="AA191" i="19"/>
  <c r="AA222" i="19" s="1"/>
  <c r="Z191" i="19"/>
  <c r="Y191" i="19"/>
  <c r="X191" i="19"/>
  <c r="W191" i="19"/>
  <c r="W222" i="19" s="1"/>
  <c r="V191" i="19"/>
  <c r="V222" i="19" s="1"/>
  <c r="U191" i="19"/>
  <c r="T191" i="19"/>
  <c r="S191" i="19"/>
  <c r="S222" i="19" s="1"/>
  <c r="R191" i="19"/>
  <c r="R222" i="19" s="1"/>
  <c r="Q191" i="19"/>
  <c r="AB190" i="19"/>
  <c r="AA190" i="19"/>
  <c r="Z190" i="19"/>
  <c r="Z189" i="19" s="1"/>
  <c r="Y190" i="19"/>
  <c r="X190" i="19"/>
  <c r="W190" i="19"/>
  <c r="V190" i="19"/>
  <c r="V189" i="19" s="1"/>
  <c r="U190" i="19"/>
  <c r="T190" i="19"/>
  <c r="S190" i="19"/>
  <c r="R190" i="19"/>
  <c r="R221" i="19" s="1"/>
  <c r="Q190" i="19"/>
  <c r="AB188" i="19"/>
  <c r="AF188" i="19" s="1"/>
  <c r="AA188" i="19"/>
  <c r="AA219" i="19" s="1"/>
  <c r="Z188" i="19"/>
  <c r="Y188" i="19"/>
  <c r="X188" i="19"/>
  <c r="W188" i="19"/>
  <c r="W219" i="19" s="1"/>
  <c r="V188" i="19"/>
  <c r="U188" i="19"/>
  <c r="T188" i="19"/>
  <c r="AD188" i="19" s="1"/>
  <c r="S188" i="19"/>
  <c r="S219" i="19" s="1"/>
  <c r="R188" i="19"/>
  <c r="Q188" i="19"/>
  <c r="AF187" i="19"/>
  <c r="AB187" i="19"/>
  <c r="AA187" i="19"/>
  <c r="AA218" i="19" s="1"/>
  <c r="Z187" i="19"/>
  <c r="Y187" i="19"/>
  <c r="X187" i="19"/>
  <c r="W187" i="19"/>
  <c r="V187" i="19"/>
  <c r="U187" i="19"/>
  <c r="T187" i="19"/>
  <c r="S187" i="19"/>
  <c r="S218" i="19" s="1"/>
  <c r="R187" i="19"/>
  <c r="Q187" i="19"/>
  <c r="AC187" i="19" s="1"/>
  <c r="AB186" i="19"/>
  <c r="AA186" i="19"/>
  <c r="Z186" i="19"/>
  <c r="Z217" i="19" s="1"/>
  <c r="Y186" i="19"/>
  <c r="Y217" i="19" s="1"/>
  <c r="X186" i="19"/>
  <c r="W186" i="19"/>
  <c r="V186" i="19"/>
  <c r="V217" i="19" s="1"/>
  <c r="U186" i="19"/>
  <c r="U217" i="19" s="1"/>
  <c r="T186" i="19"/>
  <c r="S186" i="19"/>
  <c r="R186" i="19"/>
  <c r="R217" i="19" s="1"/>
  <c r="Q186" i="19"/>
  <c r="Q217" i="19" s="1"/>
  <c r="AB185" i="19"/>
  <c r="AA185" i="19"/>
  <c r="Z185" i="19"/>
  <c r="Y185" i="19"/>
  <c r="X185" i="19"/>
  <c r="W185" i="19"/>
  <c r="V185" i="19"/>
  <c r="U185" i="19"/>
  <c r="T185" i="19"/>
  <c r="S185" i="19"/>
  <c r="R185" i="19"/>
  <c r="Q185" i="19"/>
  <c r="AB184" i="19"/>
  <c r="AA184" i="19"/>
  <c r="Z184" i="19"/>
  <c r="Y184" i="19"/>
  <c r="X184" i="19"/>
  <c r="W184" i="19"/>
  <c r="V184" i="19"/>
  <c r="U184" i="19"/>
  <c r="T184" i="19"/>
  <c r="S184" i="19"/>
  <c r="R184" i="19"/>
  <c r="Q184" i="19"/>
  <c r="AB183" i="19"/>
  <c r="AB182" i="19" s="1"/>
  <c r="AA183" i="19"/>
  <c r="AA214" i="19" s="1"/>
  <c r="Z183" i="19"/>
  <c r="Z214" i="19" s="1"/>
  <c r="Y183" i="19"/>
  <c r="X183" i="19"/>
  <c r="X182" i="19" s="1"/>
  <c r="W183" i="19"/>
  <c r="W214" i="19" s="1"/>
  <c r="V183" i="19"/>
  <c r="V214" i="19" s="1"/>
  <c r="U183" i="19"/>
  <c r="T183" i="19"/>
  <c r="S183" i="19"/>
  <c r="S214" i="19" s="1"/>
  <c r="R183" i="19"/>
  <c r="R214" i="19" s="1"/>
  <c r="Q183" i="19"/>
  <c r="S182" i="19"/>
  <c r="AB178" i="19"/>
  <c r="AF178" i="19" s="1"/>
  <c r="AA178" i="19"/>
  <c r="Z178" i="19"/>
  <c r="Y178" i="19"/>
  <c r="X178" i="19"/>
  <c r="W178" i="19"/>
  <c r="V178" i="19"/>
  <c r="U178" i="19"/>
  <c r="T178" i="19"/>
  <c r="AD178" i="19" s="1"/>
  <c r="S178" i="19"/>
  <c r="R178" i="19"/>
  <c r="Q178" i="19"/>
  <c r="AF177" i="19"/>
  <c r="AB177" i="19"/>
  <c r="AA177" i="19"/>
  <c r="Z177" i="19"/>
  <c r="Y177" i="19"/>
  <c r="X177" i="19"/>
  <c r="W177" i="19"/>
  <c r="V177" i="19"/>
  <c r="U177" i="19"/>
  <c r="T177" i="19"/>
  <c r="S177" i="19"/>
  <c r="R177" i="19"/>
  <c r="Q177" i="19"/>
  <c r="AC177" i="19" s="1"/>
  <c r="AB176" i="19"/>
  <c r="AA176" i="19"/>
  <c r="AA174" i="19" s="1"/>
  <c r="Z176" i="19"/>
  <c r="Y176" i="19"/>
  <c r="X176" i="19"/>
  <c r="W176" i="19"/>
  <c r="W174" i="19" s="1"/>
  <c r="V176" i="19"/>
  <c r="U176" i="19"/>
  <c r="U174" i="19" s="1"/>
  <c r="T176" i="19"/>
  <c r="S176" i="19"/>
  <c r="S174" i="19" s="1"/>
  <c r="R176" i="19"/>
  <c r="Q176" i="19"/>
  <c r="Q174" i="19" s="1"/>
  <c r="AF173" i="19"/>
  <c r="AE173" i="19"/>
  <c r="AD173" i="19"/>
  <c r="AC173" i="19"/>
  <c r="AG173" i="19" s="1"/>
  <c r="AF172" i="19"/>
  <c r="AE172" i="19"/>
  <c r="AD172" i="19"/>
  <c r="AC172" i="19"/>
  <c r="AG172" i="19" s="1"/>
  <c r="AF171" i="19"/>
  <c r="AE171" i="19"/>
  <c r="AD171" i="19"/>
  <c r="AD170" i="19" s="1"/>
  <c r="AC171" i="19"/>
  <c r="AB170" i="19"/>
  <c r="AB384" i="19" s="1"/>
  <c r="AA170" i="19"/>
  <c r="AA384" i="19" s="1"/>
  <c r="Z170" i="19"/>
  <c r="Z384" i="19" s="1"/>
  <c r="Y170" i="19"/>
  <c r="Y384" i="19" s="1"/>
  <c r="X170" i="19"/>
  <c r="X384" i="19" s="1"/>
  <c r="W170" i="19"/>
  <c r="W384" i="19" s="1"/>
  <c r="V170" i="19"/>
  <c r="V384" i="19" s="1"/>
  <c r="U170" i="19"/>
  <c r="U384" i="19" s="1"/>
  <c r="T170" i="19"/>
  <c r="T384" i="19" s="1"/>
  <c r="S170" i="19"/>
  <c r="S384" i="19" s="1"/>
  <c r="R170" i="19"/>
  <c r="R384" i="19" s="1"/>
  <c r="Q170" i="19"/>
  <c r="Q384" i="19" s="1"/>
  <c r="AF166" i="19"/>
  <c r="AE166" i="19"/>
  <c r="AD166" i="19"/>
  <c r="AC166" i="19"/>
  <c r="AG166" i="19" s="1"/>
  <c r="AF165" i="19"/>
  <c r="AE165" i="19"/>
  <c r="AD165" i="19"/>
  <c r="AC165" i="19"/>
  <c r="AG165" i="19" s="1"/>
  <c r="AF162" i="19"/>
  <c r="AE162" i="19"/>
  <c r="AD162" i="19"/>
  <c r="AC162" i="19"/>
  <c r="AF161" i="19"/>
  <c r="AE161" i="19"/>
  <c r="AD161" i="19"/>
  <c r="AC161" i="19"/>
  <c r="AG161" i="19" s="1"/>
  <c r="AF160" i="19"/>
  <c r="AE160" i="19"/>
  <c r="AD160" i="19"/>
  <c r="AD159" i="19" s="1"/>
  <c r="AC160" i="19"/>
  <c r="AG160" i="19" s="1"/>
  <c r="AB159" i="19"/>
  <c r="AA159" i="19"/>
  <c r="Z159" i="19"/>
  <c r="Y159" i="19"/>
  <c r="X159" i="19"/>
  <c r="W159" i="19"/>
  <c r="V159" i="19"/>
  <c r="U159" i="19"/>
  <c r="T159" i="19"/>
  <c r="S159" i="19"/>
  <c r="R159" i="19"/>
  <c r="Q159" i="19"/>
  <c r="AB158" i="19"/>
  <c r="AA158" i="19"/>
  <c r="Z158" i="19"/>
  <c r="Y158" i="19"/>
  <c r="X158" i="19"/>
  <c r="X154" i="19" s="1"/>
  <c r="W158" i="19"/>
  <c r="V158" i="19"/>
  <c r="U158" i="19"/>
  <c r="T158" i="19"/>
  <c r="T154" i="19" s="1"/>
  <c r="S158" i="19"/>
  <c r="R158" i="19"/>
  <c r="Q158" i="19"/>
  <c r="AB157" i="19"/>
  <c r="AA157" i="19"/>
  <c r="AF157" i="19" s="1"/>
  <c r="AH157" i="19" s="1"/>
  <c r="Z157" i="19"/>
  <c r="Y157" i="19"/>
  <c r="X157" i="19"/>
  <c r="W157" i="19"/>
  <c r="AE157" i="19" s="1"/>
  <c r="V157" i="19"/>
  <c r="U157" i="19"/>
  <c r="T157" i="19"/>
  <c r="S157" i="19"/>
  <c r="S153" i="19" s="1"/>
  <c r="R157" i="19"/>
  <c r="Q157" i="19"/>
  <c r="AC157" i="19" s="1"/>
  <c r="AB156" i="19"/>
  <c r="X156" i="19"/>
  <c r="AB155" i="19"/>
  <c r="AB149" i="19" s="1"/>
  <c r="AA155" i="19"/>
  <c r="Z155" i="19"/>
  <c r="Y155" i="19"/>
  <c r="X155" i="19"/>
  <c r="X149" i="19" s="1"/>
  <c r="W155" i="19"/>
  <c r="V155" i="19"/>
  <c r="U155" i="19"/>
  <c r="T155" i="19"/>
  <c r="S155" i="19"/>
  <c r="R155" i="19"/>
  <c r="Q155" i="19"/>
  <c r="AB154" i="19"/>
  <c r="AB145" i="19"/>
  <c r="AA145" i="19"/>
  <c r="Z145" i="19"/>
  <c r="Y145" i="19"/>
  <c r="X145" i="19"/>
  <c r="W145" i="19"/>
  <c r="AE145" i="19" s="1"/>
  <c r="V145" i="19"/>
  <c r="U145" i="19"/>
  <c r="T145" i="19"/>
  <c r="S145" i="19"/>
  <c r="R145" i="19"/>
  <c r="Q145" i="19"/>
  <c r="AB144" i="19"/>
  <c r="AA144" i="19"/>
  <c r="Z144" i="19"/>
  <c r="AF144" i="19" s="1"/>
  <c r="Y144" i="19"/>
  <c r="X144" i="19"/>
  <c r="AE144" i="19" s="1"/>
  <c r="W144" i="19"/>
  <c r="V144" i="19"/>
  <c r="U144" i="19"/>
  <c r="T144" i="19"/>
  <c r="S144" i="19"/>
  <c r="R144" i="19"/>
  <c r="Q144" i="19"/>
  <c r="AB143" i="19"/>
  <c r="AA143" i="19"/>
  <c r="Z143" i="19"/>
  <c r="AF143" i="19" s="1"/>
  <c r="Y143" i="19"/>
  <c r="X143" i="19"/>
  <c r="W143" i="19"/>
  <c r="V143" i="19"/>
  <c r="AD143" i="19" s="1"/>
  <c r="U143" i="19"/>
  <c r="T143" i="19"/>
  <c r="S143" i="19"/>
  <c r="R143" i="19"/>
  <c r="Q143" i="19"/>
  <c r="AB142" i="19"/>
  <c r="AA142" i="19"/>
  <c r="Z142" i="19"/>
  <c r="Y142" i="19"/>
  <c r="X142" i="19"/>
  <c r="W142" i="19"/>
  <c r="V142" i="19"/>
  <c r="U142" i="19"/>
  <c r="T142" i="19"/>
  <c r="S142" i="19"/>
  <c r="R142" i="19"/>
  <c r="Q142" i="19"/>
  <c r="AF141" i="19"/>
  <c r="AE141" i="19"/>
  <c r="AD141" i="19"/>
  <c r="AC141" i="19"/>
  <c r="AG141" i="19" s="1"/>
  <c r="AF140" i="19"/>
  <c r="AE140" i="19"/>
  <c r="AD140" i="19"/>
  <c r="AD142" i="19" s="1"/>
  <c r="AC140" i="19"/>
  <c r="AG140" i="19" s="1"/>
  <c r="AF136" i="19"/>
  <c r="AE136" i="19"/>
  <c r="AH136" i="19" s="1"/>
  <c r="AD136" i="19"/>
  <c r="AC136" i="19"/>
  <c r="AG136" i="19" s="1"/>
  <c r="AI136" i="19" s="1"/>
  <c r="AF135" i="19"/>
  <c r="AH135" i="19" s="1"/>
  <c r="AE135" i="19"/>
  <c r="AD135" i="19"/>
  <c r="AC135" i="19"/>
  <c r="AF134" i="19"/>
  <c r="AH134" i="19" s="1"/>
  <c r="AE134" i="19"/>
  <c r="AD134" i="19"/>
  <c r="AC134" i="19"/>
  <c r="AF133" i="19"/>
  <c r="AE133" i="19"/>
  <c r="AD133" i="19"/>
  <c r="AC133" i="19"/>
  <c r="AB132" i="19"/>
  <c r="AB1079" i="19" s="1"/>
  <c r="AA132" i="19"/>
  <c r="AA1079" i="19" s="1"/>
  <c r="Z132" i="19"/>
  <c r="Y132" i="19"/>
  <c r="X132" i="19"/>
  <c r="W132" i="19"/>
  <c r="V132" i="19"/>
  <c r="U132" i="19"/>
  <c r="T132" i="19"/>
  <c r="T1079" i="19" s="1"/>
  <c r="S132" i="19"/>
  <c r="S1079" i="19" s="1"/>
  <c r="R132" i="19"/>
  <c r="Q132" i="19"/>
  <c r="AB131" i="19"/>
  <c r="AB148" i="19" s="1"/>
  <c r="AA131" i="19"/>
  <c r="AA154" i="19" s="1"/>
  <c r="Z131" i="19"/>
  <c r="Y131" i="19"/>
  <c r="Y148" i="19" s="1"/>
  <c r="X131" i="19"/>
  <c r="X148" i="19" s="1"/>
  <c r="W131" i="19"/>
  <c r="W154" i="19" s="1"/>
  <c r="V131" i="19"/>
  <c r="U131" i="19"/>
  <c r="U148" i="19" s="1"/>
  <c r="T131" i="19"/>
  <c r="T148" i="19" s="1"/>
  <c r="S131" i="19"/>
  <c r="S154" i="19" s="1"/>
  <c r="R131" i="19"/>
  <c r="Q131" i="19"/>
  <c r="AC131" i="19" s="1"/>
  <c r="AB130" i="19"/>
  <c r="AA130" i="19"/>
  <c r="AA147" i="19" s="1"/>
  <c r="Z130" i="19"/>
  <c r="Z153" i="19" s="1"/>
  <c r="X130" i="19"/>
  <c r="X147" i="19" s="1"/>
  <c r="W130" i="19"/>
  <c r="V130" i="19"/>
  <c r="V153" i="19" s="1"/>
  <c r="T130" i="19"/>
  <c r="T147" i="19" s="1"/>
  <c r="S130" i="19"/>
  <c r="S147" i="19" s="1"/>
  <c r="R130" i="19"/>
  <c r="R153" i="19" s="1"/>
  <c r="AA129" i="19"/>
  <c r="Y129" i="19"/>
  <c r="W129" i="19"/>
  <c r="V129" i="19"/>
  <c r="U129" i="19"/>
  <c r="S129" i="19"/>
  <c r="Q129" i="19"/>
  <c r="AB128" i="19"/>
  <c r="AB151" i="19" s="1"/>
  <c r="AA128" i="19"/>
  <c r="Z128" i="19"/>
  <c r="Z151" i="19" s="1"/>
  <c r="Y128" i="19"/>
  <c r="X128" i="19"/>
  <c r="X151" i="19" s="1"/>
  <c r="W128" i="19"/>
  <c r="V128" i="19"/>
  <c r="U128" i="19"/>
  <c r="U151" i="19" s="1"/>
  <c r="T128" i="19"/>
  <c r="T151" i="19" s="1"/>
  <c r="S128" i="19"/>
  <c r="R128" i="19"/>
  <c r="Q128" i="19"/>
  <c r="AC128" i="19" s="1"/>
  <c r="AB124" i="19"/>
  <c r="AA124" i="19"/>
  <c r="Z124" i="19"/>
  <c r="Y124" i="19"/>
  <c r="X124" i="19"/>
  <c r="W124" i="19"/>
  <c r="AE124" i="19" s="1"/>
  <c r="V124" i="19"/>
  <c r="U124" i="19"/>
  <c r="T124" i="19"/>
  <c r="S124" i="19"/>
  <c r="R124" i="19"/>
  <c r="Q124" i="19"/>
  <c r="AB123" i="19"/>
  <c r="AA123" i="19"/>
  <c r="Z123" i="19"/>
  <c r="Y123" i="19"/>
  <c r="X123" i="19"/>
  <c r="W123" i="19"/>
  <c r="V123" i="19"/>
  <c r="U123" i="19"/>
  <c r="T123" i="19"/>
  <c r="S123" i="19"/>
  <c r="R123" i="19"/>
  <c r="Q123" i="19"/>
  <c r="AB122" i="19"/>
  <c r="AA122" i="19"/>
  <c r="AA120" i="19" s="1"/>
  <c r="Z122" i="19"/>
  <c r="Y122" i="19"/>
  <c r="Y120" i="19" s="1"/>
  <c r="Y381" i="19" s="1"/>
  <c r="X122" i="19"/>
  <c r="W122" i="19"/>
  <c r="W120" i="19" s="1"/>
  <c r="V122" i="19"/>
  <c r="V120" i="19" s="1"/>
  <c r="V381" i="19" s="1"/>
  <c r="U122" i="19"/>
  <c r="AD122" i="19" s="1"/>
  <c r="T122" i="19"/>
  <c r="S122" i="19"/>
  <c r="S120" i="19" s="1"/>
  <c r="R122" i="19"/>
  <c r="R120" i="19" s="1"/>
  <c r="R381" i="19" s="1"/>
  <c r="Q122" i="19"/>
  <c r="AC122" i="19" s="1"/>
  <c r="AF119" i="19"/>
  <c r="AE119" i="19"/>
  <c r="AD119" i="19"/>
  <c r="AC119" i="19"/>
  <c r="AF118" i="19"/>
  <c r="AE118" i="19"/>
  <c r="AD118" i="19"/>
  <c r="AC118" i="19"/>
  <c r="AF117" i="19"/>
  <c r="AE117" i="19"/>
  <c r="AH117" i="19" s="1"/>
  <c r="AD117" i="19"/>
  <c r="AC117" i="19"/>
  <c r="AC116" i="19" s="1"/>
  <c r="AB116" i="19"/>
  <c r="AB380" i="19" s="1"/>
  <c r="AA116" i="19"/>
  <c r="AA380" i="19" s="1"/>
  <c r="Z116" i="19"/>
  <c r="Z380" i="19" s="1"/>
  <c r="Y116" i="19"/>
  <c r="Y380" i="19" s="1"/>
  <c r="X116" i="19"/>
  <c r="X380" i="19" s="1"/>
  <c r="W116" i="19"/>
  <c r="W380" i="19" s="1"/>
  <c r="V116" i="19"/>
  <c r="V380" i="19" s="1"/>
  <c r="U116" i="19"/>
  <c r="U380" i="19" s="1"/>
  <c r="T116" i="19"/>
  <c r="T380" i="19" s="1"/>
  <c r="S116" i="19"/>
  <c r="S380" i="19" s="1"/>
  <c r="R116" i="19"/>
  <c r="R380" i="19" s="1"/>
  <c r="Q116" i="19"/>
  <c r="Q380" i="19" s="1"/>
  <c r="AF112" i="19"/>
  <c r="AE112" i="19"/>
  <c r="AD112" i="19"/>
  <c r="AC112" i="19"/>
  <c r="AG112" i="19" s="1"/>
  <c r="AF111" i="19"/>
  <c r="AE111" i="19"/>
  <c r="AD111" i="19"/>
  <c r="AC111" i="19"/>
  <c r="AG111" i="19" s="1"/>
  <c r="AF108" i="19"/>
  <c r="AE108" i="19"/>
  <c r="AD108" i="19"/>
  <c r="AC108" i="19"/>
  <c r="AF107" i="19"/>
  <c r="AE107" i="19"/>
  <c r="AD107" i="19"/>
  <c r="AC107" i="19"/>
  <c r="AG107" i="19" s="1"/>
  <c r="AF106" i="19"/>
  <c r="AE106" i="19"/>
  <c r="AE105" i="19" s="1"/>
  <c r="AD106" i="19"/>
  <c r="AC106" i="19"/>
  <c r="AD105" i="19"/>
  <c r="AB105" i="19"/>
  <c r="AA105" i="19"/>
  <c r="Z105" i="19"/>
  <c r="Y105" i="19"/>
  <c r="X105" i="19"/>
  <c r="W105" i="19"/>
  <c r="V105" i="19"/>
  <c r="V121" i="19" s="1"/>
  <c r="U105" i="19"/>
  <c r="T105" i="19"/>
  <c r="S105" i="19"/>
  <c r="R105" i="19"/>
  <c r="R121" i="19" s="1"/>
  <c r="Q105" i="19"/>
  <c r="AB104" i="19"/>
  <c r="AA104" i="19"/>
  <c r="AF104" i="19" s="1"/>
  <c r="Z104" i="19"/>
  <c r="Y104" i="19"/>
  <c r="X104" i="19"/>
  <c r="W104" i="19"/>
  <c r="V104" i="19"/>
  <c r="U104" i="19"/>
  <c r="T104" i="19"/>
  <c r="S104" i="19"/>
  <c r="R104" i="19"/>
  <c r="Q104" i="19"/>
  <c r="AB102" i="19"/>
  <c r="AA102" i="19"/>
  <c r="Z102" i="19"/>
  <c r="X102" i="19"/>
  <c r="W102" i="19"/>
  <c r="T102" i="19"/>
  <c r="S102" i="19"/>
  <c r="R102" i="19"/>
  <c r="Z97" i="19"/>
  <c r="AB96" i="19"/>
  <c r="AA96" i="19"/>
  <c r="Z96" i="19"/>
  <c r="AF96" i="19" s="1"/>
  <c r="Y96" i="19"/>
  <c r="X96" i="19"/>
  <c r="W96" i="19"/>
  <c r="V96" i="19"/>
  <c r="U96" i="19"/>
  <c r="T96" i="19"/>
  <c r="S96" i="19"/>
  <c r="R96" i="19"/>
  <c r="Q96" i="19"/>
  <c r="AB94" i="19"/>
  <c r="AA94" i="19"/>
  <c r="Z94" i="19"/>
  <c r="Y94" i="19"/>
  <c r="X94" i="19"/>
  <c r="W94" i="19"/>
  <c r="AE94" i="19" s="1"/>
  <c r="V94" i="19"/>
  <c r="U94" i="19"/>
  <c r="T94" i="19"/>
  <c r="S94" i="19"/>
  <c r="R94" i="19"/>
  <c r="Q94" i="19"/>
  <c r="AB93" i="19"/>
  <c r="AA93" i="19"/>
  <c r="Z93" i="19"/>
  <c r="Y93" i="19"/>
  <c r="X93" i="19"/>
  <c r="W93" i="19"/>
  <c r="AE93" i="19" s="1"/>
  <c r="V93" i="19"/>
  <c r="U93" i="19"/>
  <c r="T93" i="19"/>
  <c r="S93" i="19"/>
  <c r="R93" i="19"/>
  <c r="Q93" i="19"/>
  <c r="AB92" i="19"/>
  <c r="AA92" i="19"/>
  <c r="Z92" i="19"/>
  <c r="AF92" i="19" s="1"/>
  <c r="Y92" i="19"/>
  <c r="X92" i="19"/>
  <c r="W92" i="19"/>
  <c r="V92" i="19"/>
  <c r="U92" i="19"/>
  <c r="T92" i="19"/>
  <c r="S92" i="19"/>
  <c r="R92" i="19"/>
  <c r="Q92" i="19"/>
  <c r="AB91" i="19"/>
  <c r="AA91" i="19"/>
  <c r="Z91" i="19"/>
  <c r="Y91" i="19"/>
  <c r="X91" i="19"/>
  <c r="W91" i="19"/>
  <c r="V91" i="19"/>
  <c r="U91" i="19"/>
  <c r="T91" i="19"/>
  <c r="S91" i="19"/>
  <c r="R91" i="19"/>
  <c r="Q91" i="19"/>
  <c r="AF90" i="19"/>
  <c r="AE90" i="19"/>
  <c r="AH90" i="19" s="1"/>
  <c r="AD90" i="19"/>
  <c r="AC90" i="19"/>
  <c r="AF89" i="19"/>
  <c r="AF91" i="19" s="1"/>
  <c r="AE89" i="19"/>
  <c r="AD89" i="19"/>
  <c r="AC89" i="19"/>
  <c r="AB87" i="19"/>
  <c r="AA87" i="19"/>
  <c r="Z87" i="19"/>
  <c r="AF87" i="19" s="1"/>
  <c r="Y87" i="19"/>
  <c r="X87" i="19"/>
  <c r="AE87" i="19" s="1"/>
  <c r="W87" i="19"/>
  <c r="V87" i="19"/>
  <c r="U87" i="19"/>
  <c r="T87" i="19"/>
  <c r="AD87" i="19" s="1"/>
  <c r="S87" i="19"/>
  <c r="R87" i="19"/>
  <c r="Q87" i="19"/>
  <c r="AB86" i="19"/>
  <c r="AB85" i="19" s="1"/>
  <c r="AA86" i="19"/>
  <c r="Z86" i="19"/>
  <c r="Y86" i="19"/>
  <c r="X86" i="19"/>
  <c r="X85" i="19" s="1"/>
  <c r="W86" i="19"/>
  <c r="V86" i="19"/>
  <c r="U86" i="19"/>
  <c r="T86" i="19"/>
  <c r="AD86" i="19" s="1"/>
  <c r="S86" i="19"/>
  <c r="S85" i="19" s="1"/>
  <c r="R86" i="19"/>
  <c r="Q86" i="19"/>
  <c r="Z85" i="19"/>
  <c r="Y85" i="19"/>
  <c r="V85" i="19"/>
  <c r="U85" i="19"/>
  <c r="R85" i="19"/>
  <c r="Q85" i="19"/>
  <c r="AF83" i="19"/>
  <c r="AH83" i="19" s="1"/>
  <c r="AE83" i="19"/>
  <c r="AD83" i="19"/>
  <c r="AC83" i="19"/>
  <c r="AF82" i="19"/>
  <c r="AH82" i="19" s="1"/>
  <c r="AE82" i="19"/>
  <c r="AD82" i="19"/>
  <c r="AC82" i="19"/>
  <c r="AH81" i="19"/>
  <c r="AF81" i="19"/>
  <c r="AE81" i="19"/>
  <c r="AE80" i="19" s="1"/>
  <c r="AD81" i="19"/>
  <c r="AC81" i="19"/>
  <c r="AG81" i="19" s="1"/>
  <c r="AB80" i="19"/>
  <c r="AB1063" i="19" s="1"/>
  <c r="AA80" i="19"/>
  <c r="AA1063" i="19" s="1"/>
  <c r="Z80" i="19"/>
  <c r="Z1063" i="19" s="1"/>
  <c r="AF1063" i="19" s="1"/>
  <c r="Y80" i="19"/>
  <c r="Y1063" i="19" s="1"/>
  <c r="X80" i="19"/>
  <c r="X1063" i="19" s="1"/>
  <c r="W80" i="19"/>
  <c r="W1063" i="19" s="1"/>
  <c r="V80" i="19"/>
  <c r="V1063" i="19" s="1"/>
  <c r="U80" i="19"/>
  <c r="U1063" i="19" s="1"/>
  <c r="T80" i="19"/>
  <c r="T1063" i="19" s="1"/>
  <c r="S80" i="19"/>
  <c r="S1063" i="19" s="1"/>
  <c r="R80" i="19"/>
  <c r="R1063" i="19" s="1"/>
  <c r="Q80" i="19"/>
  <c r="Q1063" i="19" s="1"/>
  <c r="AB79" i="19"/>
  <c r="AA79" i="19"/>
  <c r="AA101" i="19" s="1"/>
  <c r="Z79" i="19"/>
  <c r="Z101" i="19" s="1"/>
  <c r="Y79" i="19"/>
  <c r="X79" i="19"/>
  <c r="W79" i="19"/>
  <c r="W101" i="19" s="1"/>
  <c r="V79" i="19"/>
  <c r="V101" i="19" s="1"/>
  <c r="U79" i="19"/>
  <c r="T79" i="19"/>
  <c r="S79" i="19"/>
  <c r="S101" i="19" s="1"/>
  <c r="R79" i="19"/>
  <c r="R101" i="19" s="1"/>
  <c r="Q79" i="19"/>
  <c r="AB78" i="19"/>
  <c r="Y78" i="19"/>
  <c r="V78" i="19"/>
  <c r="U78" i="19"/>
  <c r="S78" i="19"/>
  <c r="Q78" i="19"/>
  <c r="AC78" i="19" s="1"/>
  <c r="AB77" i="19"/>
  <c r="AB99" i="19" s="1"/>
  <c r="AA77" i="19"/>
  <c r="AA99" i="19" s="1"/>
  <c r="Z77" i="19"/>
  <c r="Y77" i="19"/>
  <c r="X77" i="19"/>
  <c r="X99" i="19" s="1"/>
  <c r="W77" i="19"/>
  <c r="V77" i="19"/>
  <c r="T77" i="19"/>
  <c r="S77" i="19"/>
  <c r="S76" i="19" s="1"/>
  <c r="R77" i="19"/>
  <c r="R76" i="19" s="1"/>
  <c r="Q77" i="19"/>
  <c r="Q76" i="19" s="1"/>
  <c r="Y76" i="19"/>
  <c r="AI75" i="19"/>
  <c r="AH75" i="19"/>
  <c r="AG75" i="19"/>
  <c r="AF75" i="19"/>
  <c r="AE75" i="19"/>
  <c r="AD75" i="19"/>
  <c r="AC75" i="19"/>
  <c r="AF69" i="19"/>
  <c r="AH69" i="19" s="1"/>
  <c r="AE69" i="19"/>
  <c r="AD69" i="19"/>
  <c r="AC69" i="19"/>
  <c r="AF68" i="19"/>
  <c r="AH68" i="19" s="1"/>
  <c r="AE68" i="19"/>
  <c r="AD68" i="19"/>
  <c r="AC68" i="19"/>
  <c r="AG68" i="19" s="1"/>
  <c r="AF67" i="19"/>
  <c r="AH67" i="19" s="1"/>
  <c r="AE67" i="19"/>
  <c r="AD67" i="19"/>
  <c r="AC67" i="19"/>
  <c r="AG67" i="19" s="1"/>
  <c r="AF66" i="19"/>
  <c r="AH66" i="19" s="1"/>
  <c r="AE66" i="19"/>
  <c r="AD66" i="19"/>
  <c r="AC66" i="19"/>
  <c r="AG66" i="19" s="1"/>
  <c r="AF62" i="19"/>
  <c r="AH62" i="19" s="1"/>
  <c r="AE62" i="19"/>
  <c r="AD62" i="19"/>
  <c r="AC62" i="19"/>
  <c r="AG62" i="19" s="1"/>
  <c r="AI62" i="19" s="1"/>
  <c r="AH61" i="19"/>
  <c r="AF61" i="19"/>
  <c r="AE61" i="19"/>
  <c r="AD61" i="19"/>
  <c r="AC61" i="19"/>
  <c r="AG61" i="19" s="1"/>
  <c r="AI61" i="19" s="1"/>
  <c r="AF60" i="19"/>
  <c r="AH60" i="19" s="1"/>
  <c r="AE60" i="19"/>
  <c r="AD60" i="19"/>
  <c r="AC60" i="19"/>
  <c r="AG60" i="19" s="1"/>
  <c r="T59" i="19"/>
  <c r="T64" i="19" s="1"/>
  <c r="X55" i="19"/>
  <c r="S55" i="19"/>
  <c r="AF51" i="19"/>
  <c r="AH51" i="19" s="1"/>
  <c r="AE51" i="19"/>
  <c r="AD51" i="19"/>
  <c r="AC51" i="19"/>
  <c r="AF50" i="19"/>
  <c r="AH50" i="19" s="1"/>
  <c r="AE50" i="19"/>
  <c r="AD50" i="19"/>
  <c r="AC50" i="19"/>
  <c r="AG50" i="19" s="1"/>
  <c r="AF49" i="19"/>
  <c r="AE49" i="19"/>
  <c r="AD49" i="19"/>
  <c r="AC49" i="19"/>
  <c r="AG49" i="19" s="1"/>
  <c r="AF48" i="19"/>
  <c r="AE48" i="19"/>
  <c r="AD48" i="19"/>
  <c r="AC48" i="19"/>
  <c r="AF47" i="19"/>
  <c r="AE47" i="19"/>
  <c r="AD47" i="19"/>
  <c r="AC47" i="19"/>
  <c r="AG47" i="19" s="1"/>
  <c r="AF46" i="19"/>
  <c r="AE46" i="19"/>
  <c r="AE45" i="19" s="1"/>
  <c r="AD46" i="19"/>
  <c r="AC46" i="19"/>
  <c r="AG46" i="19" s="1"/>
  <c r="AB45" i="19"/>
  <c r="AA45" i="19"/>
  <c r="Z45" i="19"/>
  <c r="Y45" i="19"/>
  <c r="X45" i="19"/>
  <c r="W45" i="19"/>
  <c r="V45" i="19"/>
  <c r="U45" i="19"/>
  <c r="T45" i="19"/>
  <c r="S45" i="19"/>
  <c r="R45" i="19"/>
  <c r="Q45" i="19"/>
  <c r="AF44" i="19"/>
  <c r="AE44" i="19"/>
  <c r="AD44" i="19"/>
  <c r="AC44" i="19"/>
  <c r="AF43" i="19"/>
  <c r="AF1106" i="19" s="1"/>
  <c r="AE43" i="19"/>
  <c r="AE1106" i="19" s="1"/>
  <c r="AD43" i="19"/>
  <c r="AD1106" i="19" s="1"/>
  <c r="AC43" i="19"/>
  <c r="AF42" i="19"/>
  <c r="AE42" i="19"/>
  <c r="AE41" i="19" s="1"/>
  <c r="AD42" i="19"/>
  <c r="AC42" i="19"/>
  <c r="AG42" i="19" s="1"/>
  <c r="AD41" i="19"/>
  <c r="AB41" i="19"/>
  <c r="AB56" i="19" s="1"/>
  <c r="AA41" i="19"/>
  <c r="AA56" i="19" s="1"/>
  <c r="Z41" i="19"/>
  <c r="Z56" i="19" s="1"/>
  <c r="AF56" i="19" s="1"/>
  <c r="Y41" i="19"/>
  <c r="Y56" i="19" s="1"/>
  <c r="X41" i="19"/>
  <c r="X56" i="19" s="1"/>
  <c r="X54" i="19" s="1"/>
  <c r="W41" i="19"/>
  <c r="W56" i="19" s="1"/>
  <c r="AE56" i="19" s="1"/>
  <c r="V41" i="19"/>
  <c r="V56" i="19" s="1"/>
  <c r="U41" i="19"/>
  <c r="U56" i="19" s="1"/>
  <c r="T41" i="19"/>
  <c r="T56" i="19" s="1"/>
  <c r="S41" i="19"/>
  <c r="S56" i="19" s="1"/>
  <c r="R41" i="19"/>
  <c r="R56" i="19" s="1"/>
  <c r="Q41" i="19"/>
  <c r="Q56" i="19" s="1"/>
  <c r="AF40" i="19"/>
  <c r="AH40" i="19" s="1"/>
  <c r="AE40" i="19"/>
  <c r="AD40" i="19"/>
  <c r="AC40" i="19"/>
  <c r="AG40" i="19" s="1"/>
  <c r="AI40" i="19" s="1"/>
  <c r="AF39" i="19"/>
  <c r="AH39" i="19" s="1"/>
  <c r="AE39" i="19"/>
  <c r="AD39" i="19"/>
  <c r="AC39" i="19"/>
  <c r="AF38" i="19"/>
  <c r="AH38" i="19" s="1"/>
  <c r="AH37" i="19" s="1"/>
  <c r="AE38" i="19"/>
  <c r="AE37" i="19" s="1"/>
  <c r="AD38" i="19"/>
  <c r="AD37" i="19" s="1"/>
  <c r="AC38" i="19"/>
  <c r="AC37" i="19" s="1"/>
  <c r="AB37" i="19"/>
  <c r="AA37" i="19"/>
  <c r="Z37" i="19"/>
  <c r="Y37" i="19"/>
  <c r="X37" i="19"/>
  <c r="W37" i="19"/>
  <c r="V37" i="19"/>
  <c r="U37" i="19"/>
  <c r="T37" i="19"/>
  <c r="S37" i="19"/>
  <c r="R37" i="19"/>
  <c r="Q37" i="19"/>
  <c r="Q1100" i="19" s="1"/>
  <c r="AF31" i="19"/>
  <c r="AE31" i="19"/>
  <c r="AD31" i="19"/>
  <c r="AC31" i="19"/>
  <c r="AF29" i="19"/>
  <c r="AE29" i="19"/>
  <c r="AD29" i="19"/>
  <c r="AC29" i="19"/>
  <c r="AF28" i="19"/>
  <c r="AE28" i="19"/>
  <c r="AD28" i="19"/>
  <c r="AC28" i="19"/>
  <c r="AB27" i="19"/>
  <c r="AA27" i="19"/>
  <c r="Z27" i="19"/>
  <c r="Y27" i="19"/>
  <c r="X27" i="19"/>
  <c r="W27" i="19"/>
  <c r="V27" i="19"/>
  <c r="U27" i="19"/>
  <c r="T27" i="19"/>
  <c r="S27" i="19"/>
  <c r="R27" i="19"/>
  <c r="Q27" i="19"/>
  <c r="AC27" i="19" s="1"/>
  <c r="AB24" i="19"/>
  <c r="AB65" i="19" s="1"/>
  <c r="AB70" i="19" s="1"/>
  <c r="AA24" i="19"/>
  <c r="AA65" i="19" s="1"/>
  <c r="AA70" i="19" s="1"/>
  <c r="Z24" i="19"/>
  <c r="Z65" i="19" s="1"/>
  <c r="Z70" i="19" s="1"/>
  <c r="Y24" i="19"/>
  <c r="Y65" i="19" s="1"/>
  <c r="Y70" i="19" s="1"/>
  <c r="X24" i="19"/>
  <c r="X65" i="19" s="1"/>
  <c r="X70" i="19" s="1"/>
  <c r="W24" i="19"/>
  <c r="V24" i="19"/>
  <c r="V65" i="19" s="1"/>
  <c r="V70" i="19" s="1"/>
  <c r="U24" i="19"/>
  <c r="U65" i="19" s="1"/>
  <c r="U70" i="19" s="1"/>
  <c r="T24" i="19"/>
  <c r="S24" i="19"/>
  <c r="S65" i="19" s="1"/>
  <c r="S70" i="19" s="1"/>
  <c r="R24" i="19"/>
  <c r="R65" i="19" s="1"/>
  <c r="R70" i="19" s="1"/>
  <c r="Q24" i="19"/>
  <c r="Q65" i="19" s="1"/>
  <c r="Q70" i="19" s="1"/>
  <c r="AB23" i="19"/>
  <c r="AB59" i="19" s="1"/>
  <c r="AB64" i="19" s="1"/>
  <c r="AA23" i="19"/>
  <c r="AA59" i="19" s="1"/>
  <c r="AA64" i="19" s="1"/>
  <c r="Z23" i="19"/>
  <c r="Z59" i="19" s="1"/>
  <c r="Z64" i="19" s="1"/>
  <c r="Y23" i="19"/>
  <c r="Y59" i="19" s="1"/>
  <c r="Y64" i="19" s="1"/>
  <c r="X23" i="19"/>
  <c r="X59" i="19" s="1"/>
  <c r="X64" i="19" s="1"/>
  <c r="W23" i="19"/>
  <c r="W59" i="19" s="1"/>
  <c r="W64" i="19" s="1"/>
  <c r="V23" i="19"/>
  <c r="V59" i="19" s="1"/>
  <c r="V64" i="19" s="1"/>
  <c r="U23" i="19"/>
  <c r="U59" i="19" s="1"/>
  <c r="U64" i="19" s="1"/>
  <c r="T23" i="19"/>
  <c r="S23" i="19"/>
  <c r="S59" i="19" s="1"/>
  <c r="S64" i="19" s="1"/>
  <c r="R23" i="19"/>
  <c r="R59" i="19" s="1"/>
  <c r="R64" i="19" s="1"/>
  <c r="Q23" i="19"/>
  <c r="AB20" i="19"/>
  <c r="AB1107" i="19" s="1"/>
  <c r="AA20" i="19"/>
  <c r="AA1107" i="19" s="1"/>
  <c r="Z20" i="19"/>
  <c r="Z1107" i="19" s="1"/>
  <c r="Y20" i="19"/>
  <c r="Y1107" i="19" s="1"/>
  <c r="X20" i="19"/>
  <c r="X1107" i="19" s="1"/>
  <c r="W20" i="19"/>
  <c r="W1107" i="19" s="1"/>
  <c r="V20" i="19"/>
  <c r="V1107" i="19" s="1"/>
  <c r="U20" i="19"/>
  <c r="U1107" i="19" s="1"/>
  <c r="T20" i="19"/>
  <c r="S20" i="19"/>
  <c r="S1107" i="19" s="1"/>
  <c r="R20" i="19"/>
  <c r="R1107" i="19" s="1"/>
  <c r="Q20" i="19"/>
  <c r="Q1107" i="19" s="1"/>
  <c r="AB19" i="19"/>
  <c r="AB1099" i="19" s="1"/>
  <c r="AA19" i="19"/>
  <c r="Z19" i="19"/>
  <c r="Z1099" i="19" s="1"/>
  <c r="Y19" i="19"/>
  <c r="Y1099" i="19" s="1"/>
  <c r="X19" i="19"/>
  <c r="X1099" i="19" s="1"/>
  <c r="W19" i="19"/>
  <c r="V19" i="19"/>
  <c r="V1099" i="19" s="1"/>
  <c r="U19" i="19"/>
  <c r="U1099" i="19" s="1"/>
  <c r="T19" i="19"/>
  <c r="T1099" i="19" s="1"/>
  <c r="S19" i="19"/>
  <c r="R19" i="19"/>
  <c r="R1099" i="19" s="1"/>
  <c r="Q19" i="19"/>
  <c r="Q1099" i="19" s="1"/>
  <c r="AB18" i="19"/>
  <c r="AB1100" i="19" s="1"/>
  <c r="AA18" i="19"/>
  <c r="AA1100" i="19" s="1"/>
  <c r="Z18" i="19"/>
  <c r="Y18" i="19"/>
  <c r="Y1100" i="19" s="1"/>
  <c r="X18" i="19"/>
  <c r="X1100" i="19" s="1"/>
  <c r="W18" i="19"/>
  <c r="W1100" i="19" s="1"/>
  <c r="V18" i="19"/>
  <c r="U18" i="19"/>
  <c r="U1100" i="19" s="1"/>
  <c r="T18" i="19"/>
  <c r="T1100" i="19" s="1"/>
  <c r="S18" i="19"/>
  <c r="S1100" i="19" s="1"/>
  <c r="R18" i="19"/>
  <c r="Q18" i="19"/>
  <c r="AC18" i="19" s="1"/>
  <c r="Y16" i="19"/>
  <c r="AB12" i="19"/>
  <c r="X12" i="19"/>
  <c r="V12" i="19"/>
  <c r="T12" i="19"/>
  <c r="Q75" i="19"/>
  <c r="AH49" i="19" l="1"/>
  <c r="AH48" i="19"/>
  <c r="AC976" i="19"/>
  <c r="AC975" i="19" s="1"/>
  <c r="AE992" i="19"/>
  <c r="S997" i="19"/>
  <c r="AC998" i="19"/>
  <c r="AE870" i="19"/>
  <c r="U804" i="19"/>
  <c r="W804" i="19"/>
  <c r="AA804" i="19"/>
  <c r="AE859" i="19"/>
  <c r="T815" i="19"/>
  <c r="X815" i="19"/>
  <c r="AB815" i="19"/>
  <c r="AE835" i="19"/>
  <c r="AE829" i="19"/>
  <c r="AE824" i="19"/>
  <c r="U344" i="19"/>
  <c r="S342" i="19"/>
  <c r="AA342" i="19"/>
  <c r="AC329" i="19"/>
  <c r="U221" i="19"/>
  <c r="AE230" i="19"/>
  <c r="X227" i="19"/>
  <c r="X215" i="19"/>
  <c r="T216" i="19"/>
  <c r="X216" i="19"/>
  <c r="AB216" i="19"/>
  <c r="X219" i="19"/>
  <c r="AH604" i="19"/>
  <c r="AH592" i="19"/>
  <c r="AH596" i="19"/>
  <c r="AD192" i="19"/>
  <c r="S583" i="19"/>
  <c r="W583" i="19"/>
  <c r="AA583" i="19"/>
  <c r="AH587" i="19"/>
  <c r="AH588" i="19"/>
  <c r="U583" i="19"/>
  <c r="Y583" i="19"/>
  <c r="Y567" i="19" s="1"/>
  <c r="AD193" i="19"/>
  <c r="AC190" i="19"/>
  <c r="X223" i="19"/>
  <c r="Z221" i="19"/>
  <c r="Y221" i="19"/>
  <c r="AH580" i="19"/>
  <c r="AE190" i="19"/>
  <c r="T224" i="19"/>
  <c r="X224" i="19"/>
  <c r="S226" i="19"/>
  <c r="W226" i="19"/>
  <c r="AA226" i="19"/>
  <c r="R218" i="19"/>
  <c r="V218" i="19"/>
  <c r="Z218" i="19"/>
  <c r="T567" i="19"/>
  <c r="S215" i="19"/>
  <c r="W215" i="19"/>
  <c r="AA215" i="19"/>
  <c r="AH572" i="19"/>
  <c r="AA182" i="19"/>
  <c r="U216" i="19"/>
  <c r="AG573" i="19"/>
  <c r="AI573" i="19" s="1"/>
  <c r="AG574" i="19"/>
  <c r="AG575" i="19"/>
  <c r="T149" i="19"/>
  <c r="T542" i="19"/>
  <c r="Q546" i="19"/>
  <c r="Q156" i="19" s="1"/>
  <c r="Q152" i="19" s="1"/>
  <c r="U546" i="19"/>
  <c r="Y546" i="19"/>
  <c r="Y156" i="19" s="1"/>
  <c r="Y152" i="19" s="1"/>
  <c r="AD546" i="19"/>
  <c r="Q542" i="19"/>
  <c r="U542" i="19"/>
  <c r="Y542" i="19"/>
  <c r="Y518" i="19" s="1"/>
  <c r="AD144" i="19"/>
  <c r="X519" i="19"/>
  <c r="Z156" i="19"/>
  <c r="Q519" i="19"/>
  <c r="Q518" i="19" s="1"/>
  <c r="X503" i="19"/>
  <c r="AE129" i="19"/>
  <c r="Q139" i="19"/>
  <c r="Q146" i="19" s="1"/>
  <c r="AE128" i="19"/>
  <c r="R151" i="19"/>
  <c r="R467" i="19"/>
  <c r="R103" i="19" s="1"/>
  <c r="U461" i="19"/>
  <c r="AB54" i="19"/>
  <c r="AC93" i="19"/>
  <c r="AC437" i="19"/>
  <c r="T443" i="19"/>
  <c r="T437" i="19" s="1"/>
  <c r="X443" i="19"/>
  <c r="AB443" i="19"/>
  <c r="AE763" i="19"/>
  <c r="AE765" i="19"/>
  <c r="AH454" i="19"/>
  <c r="S444" i="19"/>
  <c r="S443" i="19" s="1"/>
  <c r="S103" i="19" s="1"/>
  <c r="S88" i="19" s="1"/>
  <c r="AA444" i="19"/>
  <c r="AA443" i="19" s="1"/>
  <c r="AA103" i="19" s="1"/>
  <c r="AF445" i="19"/>
  <c r="X437" i="19"/>
  <c r="AB437" i="19"/>
  <c r="T411" i="19"/>
  <c r="T410" i="19" s="1"/>
  <c r="T78" i="19" s="1"/>
  <c r="AD78" i="19" s="1"/>
  <c r="X411" i="19"/>
  <c r="X410" i="19" s="1"/>
  <c r="AG413" i="19"/>
  <c r="Z411" i="19"/>
  <c r="Z410" i="19" s="1"/>
  <c r="T99" i="19"/>
  <c r="T404" i="19"/>
  <c r="T403" i="19" s="1"/>
  <c r="AH367" i="19"/>
  <c r="AH357" i="19"/>
  <c r="AI355" i="19"/>
  <c r="AD258" i="19"/>
  <c r="Q16" i="19"/>
  <c r="Y256" i="19"/>
  <c r="W1079" i="19"/>
  <c r="AG206" i="19"/>
  <c r="AI206" i="19" s="1"/>
  <c r="AG207" i="19"/>
  <c r="AG208" i="19"/>
  <c r="AG209" i="19"/>
  <c r="AI209" i="19" s="1"/>
  <c r="AH201" i="19"/>
  <c r="AD197" i="19"/>
  <c r="AI198" i="19"/>
  <c r="AH171" i="19"/>
  <c r="U16" i="19"/>
  <c r="AH119" i="19"/>
  <c r="U120" i="19"/>
  <c r="U381" i="19" s="1"/>
  <c r="AD18" i="19"/>
  <c r="AD1100" i="19" s="1"/>
  <c r="AI49" i="19"/>
  <c r="X16" i="19"/>
  <c r="AF20" i="19"/>
  <c r="AD23" i="19"/>
  <c r="AD59" i="19" s="1"/>
  <c r="AD45" i="19"/>
  <c r="T16" i="19"/>
  <c r="AB16" i="19"/>
  <c r="AG39" i="19"/>
  <c r="AI39" i="19" s="1"/>
  <c r="AH42" i="19"/>
  <c r="AH44" i="19"/>
  <c r="AH56" i="19"/>
  <c r="AC41" i="19"/>
  <c r="AC45" i="19"/>
  <c r="AG51" i="19"/>
  <c r="S54" i="19"/>
  <c r="AG69" i="19"/>
  <c r="AI69" i="19" s="1"/>
  <c r="AD80" i="19"/>
  <c r="AG82" i="19"/>
  <c r="AG83" i="19"/>
  <c r="AC86" i="19"/>
  <c r="AC87" i="19"/>
  <c r="AC92" i="19"/>
  <c r="S97" i="19"/>
  <c r="AG119" i="19"/>
  <c r="AI119" i="19" s="1"/>
  <c r="Q120" i="19"/>
  <c r="Q381" i="19" s="1"/>
  <c r="AE122" i="19"/>
  <c r="AD123" i="19"/>
  <c r="X120" i="19"/>
  <c r="AB120" i="19"/>
  <c r="AD124" i="19"/>
  <c r="AF124" i="19"/>
  <c r="AD128" i="19"/>
  <c r="AG133" i="19"/>
  <c r="AC132" i="19"/>
  <c r="AG135" i="19"/>
  <c r="AI135" i="19" s="1"/>
  <c r="X138" i="19"/>
  <c r="AC143" i="19"/>
  <c r="AC144" i="19"/>
  <c r="AG144" i="19" s="1"/>
  <c r="AD145" i="19"/>
  <c r="AF145" i="19"/>
  <c r="AH145" i="19" s="1"/>
  <c r="R147" i="19"/>
  <c r="W148" i="19"/>
  <c r="Y151" i="19"/>
  <c r="W153" i="19"/>
  <c r="Q154" i="19"/>
  <c r="Y154" i="19"/>
  <c r="AH162" i="19"/>
  <c r="AH165" i="19"/>
  <c r="AH166" i="19"/>
  <c r="X174" i="19"/>
  <c r="AB174" i="19"/>
  <c r="AC183" i="19"/>
  <c r="AC185" i="19"/>
  <c r="AD185" i="19"/>
  <c r="AD187" i="19"/>
  <c r="AE191" i="19"/>
  <c r="AE192" i="19"/>
  <c r="AE193" i="19"/>
  <c r="AD194" i="19"/>
  <c r="AF194" i="19"/>
  <c r="AC197" i="19"/>
  <c r="AG197" i="19" s="1"/>
  <c r="AH199" i="19"/>
  <c r="AH200" i="19"/>
  <c r="AH202" i="19"/>
  <c r="AE204" i="19"/>
  <c r="AG210" i="19"/>
  <c r="Q216" i="19"/>
  <c r="Y216" i="19"/>
  <c r="Z225" i="19"/>
  <c r="AF228" i="19"/>
  <c r="AF214" i="19" s="1"/>
  <c r="AE231" i="19"/>
  <c r="AE232" i="19"/>
  <c r="AE233" i="19"/>
  <c r="AD240" i="19"/>
  <c r="AF240" i="19"/>
  <c r="AD252" i="19"/>
  <c r="AG254" i="19"/>
  <c r="AG255" i="19"/>
  <c r="Q256" i="19"/>
  <c r="S256" i="19"/>
  <c r="W256" i="19"/>
  <c r="AA256" i="19"/>
  <c r="AG333" i="19"/>
  <c r="AC332" i="19"/>
  <c r="AB403" i="19"/>
  <c r="T76" i="19"/>
  <c r="AB76" i="19"/>
  <c r="AC104" i="19"/>
  <c r="U101" i="19"/>
  <c r="Y101" i="19"/>
  <c r="AC123" i="19"/>
  <c r="AC124" i="19"/>
  <c r="AD132" i="19"/>
  <c r="Q138" i="19"/>
  <c r="Y138" i="19"/>
  <c r="Y139" i="19"/>
  <c r="Y146" i="19" s="1"/>
  <c r="AC145" i="19"/>
  <c r="V147" i="19"/>
  <c r="AA148" i="19"/>
  <c r="Q151" i="19"/>
  <c r="X153" i="19"/>
  <c r="U154" i="19"/>
  <c r="AC159" i="19"/>
  <c r="AI166" i="19"/>
  <c r="AC170" i="19"/>
  <c r="R182" i="19"/>
  <c r="V182" i="19"/>
  <c r="V181" i="19" s="1"/>
  <c r="AG187" i="19"/>
  <c r="AF192" i="19"/>
  <c r="AI199" i="19"/>
  <c r="AI200" i="19"/>
  <c r="AI201" i="19"/>
  <c r="AF204" i="19"/>
  <c r="X217" i="19"/>
  <c r="AB217" i="19"/>
  <c r="R224" i="19"/>
  <c r="AD224" i="19"/>
  <c r="AA224" i="19"/>
  <c r="Q226" i="19"/>
  <c r="U226" i="19"/>
  <c r="Y226" i="19"/>
  <c r="X256" i="19"/>
  <c r="AB256" i="19"/>
  <c r="AE327" i="19"/>
  <c r="S326" i="19"/>
  <c r="S1062" i="19" s="1"/>
  <c r="AE328" i="19"/>
  <c r="W340" i="19"/>
  <c r="S343" i="19"/>
  <c r="W343" i="19"/>
  <c r="AE352" i="19"/>
  <c r="AE350" i="19" s="1"/>
  <c r="W372" i="19"/>
  <c r="AH46" i="19"/>
  <c r="AH45" i="19" s="1"/>
  <c r="AH47" i="19"/>
  <c r="AC77" i="19"/>
  <c r="V76" i="19"/>
  <c r="AF77" i="19"/>
  <c r="AC79" i="19"/>
  <c r="AC1063" i="19"/>
  <c r="AC80" i="19"/>
  <c r="AC85" i="19"/>
  <c r="AE86" i="19"/>
  <c r="AF86" i="19"/>
  <c r="AC91" i="19"/>
  <c r="AH89" i="19"/>
  <c r="AD93" i="19"/>
  <c r="AF93" i="19"/>
  <c r="AH93" i="19" s="1"/>
  <c r="AD94" i="19"/>
  <c r="AF94" i="19"/>
  <c r="AH94" i="19" s="1"/>
  <c r="AC96" i="19"/>
  <c r="AA97" i="19"/>
  <c r="AH108" i="19"/>
  <c r="AH112" i="19"/>
  <c r="AE116" i="19"/>
  <c r="V127" i="19"/>
  <c r="AF130" i="19"/>
  <c r="T138" i="19"/>
  <c r="AB138" i="19"/>
  <c r="AE143" i="19"/>
  <c r="AH143" i="19" s="1"/>
  <c r="Z147" i="19"/>
  <c r="AA153" i="19"/>
  <c r="AE155" i="19"/>
  <c r="AD157" i="19"/>
  <c r="AG171" i="19"/>
  <c r="AI171" i="19" s="1"/>
  <c r="R174" i="19"/>
  <c r="R385" i="19" s="1"/>
  <c r="AD176" i="19"/>
  <c r="AC178" i="19"/>
  <c r="AG178" i="19" s="1"/>
  <c r="Y174" i="19"/>
  <c r="AE184" i="19"/>
  <c r="AE185" i="19"/>
  <c r="AE216" i="19" s="1"/>
  <c r="AD186" i="19"/>
  <c r="AC188" i="19"/>
  <c r="AG188" i="19" s="1"/>
  <c r="R189" i="19"/>
  <c r="AD190" i="19"/>
  <c r="AG190" i="19" s="1"/>
  <c r="AF190" i="19"/>
  <c r="AC191" i="19"/>
  <c r="Q189" i="19"/>
  <c r="U189" i="19"/>
  <c r="Y189" i="19"/>
  <c r="AC193" i="19"/>
  <c r="AG193" i="19" s="1"/>
  <c r="AD195" i="19"/>
  <c r="AF195" i="19"/>
  <c r="AE197" i="19"/>
  <c r="AG202" i="19"/>
  <c r="AI202" i="19" s="1"/>
  <c r="AG203" i="19"/>
  <c r="AI203" i="19" s="1"/>
  <c r="AC204" i="19"/>
  <c r="AG205" i="19"/>
  <c r="AI205" i="19" s="1"/>
  <c r="AH207" i="19"/>
  <c r="AH208" i="19"/>
  <c r="AH210" i="19"/>
  <c r="V225" i="19"/>
  <c r="AD229" i="19"/>
  <c r="AD230" i="19"/>
  <c r="AG230" i="19" s="1"/>
  <c r="AF230" i="19"/>
  <c r="AF216" i="19" s="1"/>
  <c r="AC231" i="19"/>
  <c r="AC217" i="19" s="1"/>
  <c r="Q218" i="19"/>
  <c r="U218" i="19"/>
  <c r="Y218" i="19"/>
  <c r="AC233" i="19"/>
  <c r="AC219" i="19" s="1"/>
  <c r="S224" i="19"/>
  <c r="W224" i="19"/>
  <c r="X225" i="19"/>
  <c r="R257" i="19"/>
  <c r="AG242" i="19"/>
  <c r="AG243" i="19"/>
  <c r="AC241" i="19"/>
  <c r="AG247" i="19"/>
  <c r="AG248" i="19"/>
  <c r="AI248" i="19" s="1"/>
  <c r="AC259" i="19"/>
  <c r="AD260" i="19"/>
  <c r="AF260" i="19"/>
  <c r="W326" i="19"/>
  <c r="AA344" i="19"/>
  <c r="AD365" i="19"/>
  <c r="AC373" i="19"/>
  <c r="AC105" i="19"/>
  <c r="AI112" i="19"/>
  <c r="AG122" i="19"/>
  <c r="AE148" i="19"/>
  <c r="AD131" i="19"/>
  <c r="AG131" i="19" s="1"/>
  <c r="X1079" i="19"/>
  <c r="U138" i="19"/>
  <c r="AC142" i="19"/>
  <c r="S148" i="19"/>
  <c r="T153" i="19"/>
  <c r="AB153" i="19"/>
  <c r="AD158" i="19"/>
  <c r="AF158" i="19"/>
  <c r="AG170" i="19"/>
  <c r="AE177" i="19"/>
  <c r="AH177" i="19" s="1"/>
  <c r="AD184" i="19"/>
  <c r="AF184" i="19"/>
  <c r="AE186" i="19"/>
  <c r="AE187" i="19"/>
  <c r="AE218" i="19" s="1"/>
  <c r="AH193" i="19"/>
  <c r="AC195" i="19"/>
  <c r="AI207" i="19"/>
  <c r="AI208" i="19"/>
  <c r="T215" i="19"/>
  <c r="AB215" i="19"/>
  <c r="W218" i="19"/>
  <c r="T219" i="19"/>
  <c r="AB219" i="19"/>
  <c r="V221" i="19"/>
  <c r="AE229" i="19"/>
  <c r="R219" i="19"/>
  <c r="V219" i="19"/>
  <c r="U223" i="19"/>
  <c r="AG260" i="19"/>
  <c r="Q340" i="19"/>
  <c r="Q326" i="19"/>
  <c r="Q1062" i="19" s="1"/>
  <c r="Y326" i="19"/>
  <c r="Y1062" i="19" s="1"/>
  <c r="Y340" i="19"/>
  <c r="U326" i="19"/>
  <c r="AD331" i="19"/>
  <c r="AG331" i="19" s="1"/>
  <c r="Q342" i="19"/>
  <c r="U342" i="19"/>
  <c r="Y342" i="19"/>
  <c r="AC349" i="19"/>
  <c r="Q344" i="19"/>
  <c r="Y344" i="19"/>
  <c r="Q1069" i="19"/>
  <c r="Q350" i="19"/>
  <c r="Q358" i="19" s="1"/>
  <c r="U1069" i="19"/>
  <c r="U1066" i="19" s="1"/>
  <c r="U350" i="19"/>
  <c r="U358" i="19" s="1"/>
  <c r="Y1069" i="19"/>
  <c r="Y1066" i="19" s="1"/>
  <c r="Y350" i="19"/>
  <c r="Y358" i="19" s="1"/>
  <c r="AF329" i="19"/>
  <c r="AF330" i="19"/>
  <c r="AF332" i="19"/>
  <c r="AH334" i="19"/>
  <c r="AF346" i="19"/>
  <c r="R342" i="19"/>
  <c r="R344" i="19"/>
  <c r="Z344" i="19"/>
  <c r="AG357" i="19"/>
  <c r="AH360" i="19"/>
  <c r="AI360" i="19" s="1"/>
  <c r="AH361" i="19"/>
  <c r="AD396" i="19"/>
  <c r="AE365" i="19"/>
  <c r="AD373" i="19"/>
  <c r="V404" i="19"/>
  <c r="Z404" i="19"/>
  <c r="AH416" i="19"/>
  <c r="AH419" i="19"/>
  <c r="R420" i="19"/>
  <c r="AG423" i="19"/>
  <c r="AC422" i="19"/>
  <c r="AC421" i="19" s="1"/>
  <c r="AG425" i="19"/>
  <c r="AG433" i="19"/>
  <c r="AI433" i="19" s="1"/>
  <c r="AG434" i="19"/>
  <c r="AI434" i="19" s="1"/>
  <c r="AH441" i="19"/>
  <c r="AG447" i="19"/>
  <c r="AH447" i="19"/>
  <c r="AG458" i="19"/>
  <c r="AI458" i="19" s="1"/>
  <c r="W461" i="19"/>
  <c r="AA461" i="19"/>
  <c r="AC469" i="19"/>
  <c r="AG475" i="19"/>
  <c r="AE476" i="19"/>
  <c r="AH481" i="19"/>
  <c r="AH483" i="19"/>
  <c r="AH491" i="19"/>
  <c r="AG502" i="19"/>
  <c r="S503" i="19"/>
  <c r="W503" i="19"/>
  <c r="W487" i="19" s="1"/>
  <c r="AA503" i="19"/>
  <c r="AA487" i="19" s="1"/>
  <c r="AG505" i="19"/>
  <c r="AG521" i="19"/>
  <c r="AG522" i="19"/>
  <c r="T519" i="19"/>
  <c r="T518" i="19" s="1"/>
  <c r="AB519" i="19"/>
  <c r="AB518" i="19" s="1"/>
  <c r="Y404" i="19"/>
  <c r="AC412" i="19"/>
  <c r="AI418" i="19"/>
  <c r="Q420" i="19"/>
  <c r="AH428" i="19"/>
  <c r="AA427" i="19"/>
  <c r="AA426" i="19" s="1"/>
  <c r="AA78" i="19" s="1"/>
  <c r="AA88" i="19" s="1"/>
  <c r="AA95" i="19" s="1"/>
  <c r="AI441" i="19"/>
  <c r="AI442" i="19"/>
  <c r="AE443" i="19"/>
  <c r="AI454" i="19"/>
  <c r="AI459" i="19"/>
  <c r="V103" i="19"/>
  <c r="V97" i="19" s="1"/>
  <c r="S487" i="19"/>
  <c r="AD328" i="19"/>
  <c r="AD329" i="19"/>
  <c r="AG334" i="19"/>
  <c r="AI334" i="19" s="1"/>
  <c r="AH336" i="19"/>
  <c r="AI336" i="19" s="1"/>
  <c r="AH337" i="19"/>
  <c r="Z343" i="19"/>
  <c r="AC345" i="19"/>
  <c r="AD348" i="19"/>
  <c r="AD343" i="19" s="1"/>
  <c r="AG351" i="19"/>
  <c r="AH353" i="19"/>
  <c r="AI353" i="19" s="1"/>
  <c r="AC365" i="19"/>
  <c r="AG408" i="19"/>
  <c r="AI408" i="19" s="1"/>
  <c r="AG409" i="19"/>
  <c r="AI409" i="19" s="1"/>
  <c r="W411" i="19"/>
  <c r="W410" i="19" s="1"/>
  <c r="AG419" i="19"/>
  <c r="X420" i="19"/>
  <c r="AG430" i="19"/>
  <c r="AI430" i="19" s="1"/>
  <c r="Q444" i="19"/>
  <c r="Q443" i="19" s="1"/>
  <c r="Q103" i="19" s="1"/>
  <c r="Q88" i="19" s="1"/>
  <c r="U444" i="19"/>
  <c r="U443" i="19" s="1"/>
  <c r="U103" i="19" s="1"/>
  <c r="U100" i="19" s="1"/>
  <c r="Y444" i="19"/>
  <c r="Y443" i="19" s="1"/>
  <c r="Y103" i="19" s="1"/>
  <c r="Y100" i="19" s="1"/>
  <c r="AG450" i="19"/>
  <c r="AI450" i="19" s="1"/>
  <c r="AG455" i="19"/>
  <c r="AI455" i="19" s="1"/>
  <c r="AG460" i="19"/>
  <c r="AH465" i="19"/>
  <c r="T467" i="19"/>
  <c r="X467" i="19"/>
  <c r="AB467" i="19"/>
  <c r="AH473" i="19"/>
  <c r="AH472" i="19" s="1"/>
  <c r="AH475" i="19"/>
  <c r="AG478" i="19"/>
  <c r="AI478" i="19" s="1"/>
  <c r="AG483" i="19"/>
  <c r="AI483" i="19" s="1"/>
  <c r="AG484" i="19"/>
  <c r="T488" i="19"/>
  <c r="T487" i="19" s="1"/>
  <c r="X488" i="19"/>
  <c r="X487" i="19" s="1"/>
  <c r="AB488" i="19"/>
  <c r="R129" i="19"/>
  <c r="R127" i="19" s="1"/>
  <c r="Z129" i="19"/>
  <c r="Z139" i="19" s="1"/>
  <c r="AH495" i="19"/>
  <c r="AC497" i="19"/>
  <c r="AG499" i="19"/>
  <c r="AG500" i="19"/>
  <c r="AI500" i="19" s="1"/>
  <c r="AC504" i="19"/>
  <c r="AG509" i="19"/>
  <c r="AH511" i="19"/>
  <c r="AG514" i="19"/>
  <c r="AG515" i="19"/>
  <c r="AI515" i="19" s="1"/>
  <c r="AG516" i="19"/>
  <c r="AI516" i="19" s="1"/>
  <c r="AG525" i="19"/>
  <c r="AG524" i="19" s="1"/>
  <c r="AC524" i="19"/>
  <c r="S404" i="19"/>
  <c r="AA404" i="19"/>
  <c r="AI414" i="19"/>
  <c r="Z78" i="19"/>
  <c r="AI451" i="19"/>
  <c r="AI465" i="19"/>
  <c r="AC462" i="19"/>
  <c r="AI474" i="19"/>
  <c r="AI479" i="19"/>
  <c r="AD488" i="19"/>
  <c r="AD487" i="19" s="1"/>
  <c r="AI496" i="19"/>
  <c r="AI501" i="19"/>
  <c r="AB503" i="19"/>
  <c r="AB487" i="19" s="1"/>
  <c r="AI511" i="19"/>
  <c r="AC512" i="19"/>
  <c r="X542" i="19"/>
  <c r="X518" i="19" s="1"/>
  <c r="AD559" i="19"/>
  <c r="S567" i="19"/>
  <c r="W567" i="19"/>
  <c r="AA567" i="19"/>
  <c r="AD569" i="19"/>
  <c r="AD568" i="19" s="1"/>
  <c r="AC644" i="19"/>
  <c r="AI656" i="19"/>
  <c r="Q664" i="19"/>
  <c r="AH671" i="19"/>
  <c r="AH673" i="19"/>
  <c r="AH685" i="19"/>
  <c r="AD691" i="19"/>
  <c r="AG695" i="19"/>
  <c r="AC696" i="19"/>
  <c r="AH700" i="19"/>
  <c r="AG712" i="19"/>
  <c r="AC711" i="19"/>
  <c r="AG714" i="19"/>
  <c r="AI714" i="19" s="1"/>
  <c r="AD724" i="19"/>
  <c r="AG727" i="19"/>
  <c r="AG728" i="19"/>
  <c r="Q723" i="19"/>
  <c r="Q722" i="19" s="1"/>
  <c r="U723" i="19"/>
  <c r="U722" i="19" s="1"/>
  <c r="Y723" i="19"/>
  <c r="Y722" i="19" s="1"/>
  <c r="AC729" i="19"/>
  <c r="AH731" i="19"/>
  <c r="AC739" i="19"/>
  <c r="AG741" i="19"/>
  <c r="AI741" i="19" s="1"/>
  <c r="AH743" i="19"/>
  <c r="AE744" i="19"/>
  <c r="AA758" i="19"/>
  <c r="AA55" i="19" s="1"/>
  <c r="AA54" i="19" s="1"/>
  <c r="AD763" i="19"/>
  <c r="AF763" i="19"/>
  <c r="AE768" i="19"/>
  <c r="AE769" i="19"/>
  <c r="W523" i="19"/>
  <c r="AA523" i="19"/>
  <c r="AH527" i="19"/>
  <c r="AG534" i="19"/>
  <c r="AI534" i="19" s="1"/>
  <c r="AG540" i="19"/>
  <c r="AG541" i="19"/>
  <c r="AI541" i="19" s="1"/>
  <c r="AH553" i="19"/>
  <c r="AG556" i="19"/>
  <c r="AC555" i="19"/>
  <c r="AG558" i="19"/>
  <c r="AI558" i="19" s="1"/>
  <c r="V567" i="19"/>
  <c r="AG577" i="19"/>
  <c r="AG578" i="19"/>
  <c r="AC576" i="19"/>
  <c r="AG580" i="19"/>
  <c r="AI580" i="19" s="1"/>
  <c r="AH582" i="19"/>
  <c r="AG585" i="19"/>
  <c r="AG586" i="19"/>
  <c r="AC584" i="19"/>
  <c r="AH590" i="19"/>
  <c r="AG601" i="19"/>
  <c r="AG602" i="19"/>
  <c r="AG600" i="19" s="1"/>
  <c r="AC600" i="19"/>
  <c r="AG604" i="19"/>
  <c r="AH606" i="19"/>
  <c r="AI606" i="19" s="1"/>
  <c r="AG609" i="19"/>
  <c r="AC610" i="19"/>
  <c r="AH611" i="19"/>
  <c r="AH613" i="19"/>
  <c r="AC616" i="19"/>
  <c r="AG616" i="19" s="1"/>
  <c r="U607" i="19"/>
  <c r="U599" i="19" s="1"/>
  <c r="AH618" i="19"/>
  <c r="AH619" i="19"/>
  <c r="AG625" i="19"/>
  <c r="AE628" i="19"/>
  <c r="AE626" i="19" s="1"/>
  <c r="AD644" i="19"/>
  <c r="AG649" i="19"/>
  <c r="AG650" i="19"/>
  <c r="AE654" i="19"/>
  <c r="AG657" i="19"/>
  <c r="AE660" i="19"/>
  <c r="AE658" i="19" s="1"/>
  <c r="AH669" i="19"/>
  <c r="AC672" i="19"/>
  <c r="AG672" i="19" s="1"/>
  <c r="AD696" i="19"/>
  <c r="Q690" i="19"/>
  <c r="Q689" i="19" s="1"/>
  <c r="U690" i="19"/>
  <c r="U689" i="19" s="1"/>
  <c r="Y690" i="19"/>
  <c r="Y689" i="19" s="1"/>
  <c r="AD711" i="19"/>
  <c r="AC551" i="19"/>
  <c r="AI554" i="19"/>
  <c r="AI582" i="19"/>
  <c r="AD584" i="19"/>
  <c r="AI589" i="19"/>
  <c r="U567" i="19"/>
  <c r="AD614" i="19"/>
  <c r="AI618" i="19"/>
  <c r="AI619" i="19"/>
  <c r="Q620" i="19"/>
  <c r="Q237" i="19" s="1"/>
  <c r="AC237" i="19" s="1"/>
  <c r="AE622" i="19"/>
  <c r="AI673" i="19"/>
  <c r="AG685" i="19"/>
  <c r="AI685" i="19" s="1"/>
  <c r="AG686" i="19"/>
  <c r="AH695" i="19"/>
  <c r="AD701" i="19"/>
  <c r="AG703" i="19"/>
  <c r="AG704" i="19"/>
  <c r="AC701" i="19"/>
  <c r="AH709" i="19"/>
  <c r="AG718" i="19"/>
  <c r="AI718" i="19" s="1"/>
  <c r="AH720" i="19"/>
  <c r="AI720" i="19" s="1"/>
  <c r="AH721" i="19"/>
  <c r="T723" i="19"/>
  <c r="T722" i="19" s="1"/>
  <c r="X723" i="19"/>
  <c r="X722" i="19" s="1"/>
  <c r="AB723" i="19"/>
  <c r="AB722" i="19" s="1"/>
  <c r="AH725" i="19"/>
  <c r="AD729" i="19"/>
  <c r="AG731" i="19"/>
  <c r="AG732" i="19"/>
  <c r="AG733" i="19"/>
  <c r="AI733" i="19" s="1"/>
  <c r="AG735" i="19"/>
  <c r="AG736" i="19"/>
  <c r="AC734" i="19"/>
  <c r="AD739" i="19"/>
  <c r="AG747" i="19"/>
  <c r="AG748" i="19"/>
  <c r="AI748" i="19" s="1"/>
  <c r="AH753" i="19"/>
  <c r="AI753" i="19" s="1"/>
  <c r="W758" i="19"/>
  <c r="W55" i="19" s="1"/>
  <c r="W54" i="19" s="1"/>
  <c r="W762" i="19"/>
  <c r="AD764" i="19"/>
  <c r="AD765" i="19"/>
  <c r="AF765" i="19"/>
  <c r="AH765" i="19" s="1"/>
  <c r="AC766" i="19"/>
  <c r="AC770" i="19"/>
  <c r="AD773" i="19"/>
  <c r="AF773" i="19"/>
  <c r="U523" i="19"/>
  <c r="U156" i="19" s="1"/>
  <c r="U139" i="19" s="1"/>
  <c r="AG529" i="19"/>
  <c r="AG530" i="19"/>
  <c r="AC528" i="19"/>
  <c r="AC536" i="19"/>
  <c r="AG538" i="19"/>
  <c r="AI538" i="19" s="1"/>
  <c r="AE536" i="19"/>
  <c r="AG544" i="19"/>
  <c r="AC543" i="19"/>
  <c r="S546" i="19"/>
  <c r="S156" i="19" s="1"/>
  <c r="W546" i="19"/>
  <c r="AA546" i="19"/>
  <c r="AG548" i="19"/>
  <c r="AC547" i="19"/>
  <c r="AG550" i="19"/>
  <c r="AI550" i="19" s="1"/>
  <c r="AG560" i="19"/>
  <c r="AC559" i="19"/>
  <c r="AH564" i="19"/>
  <c r="AG570" i="19"/>
  <c r="AH574" i="19"/>
  <c r="AH575" i="19"/>
  <c r="AI575" i="19" s="1"/>
  <c r="AD591" i="19"/>
  <c r="AG593" i="19"/>
  <c r="AG594" i="19"/>
  <c r="AC591" i="19"/>
  <c r="AC583" i="19" s="1"/>
  <c r="AG596" i="19"/>
  <c r="AI596" i="19" s="1"/>
  <c r="Q608" i="19"/>
  <c r="Q235" i="19" s="1"/>
  <c r="AG613" i="19"/>
  <c r="AI613" i="19" s="1"/>
  <c r="AE616" i="19"/>
  <c r="AE614" i="19" s="1"/>
  <c r="AH623" i="19"/>
  <c r="AI623" i="19" s="1"/>
  <c r="AH625" i="19"/>
  <c r="AC626" i="19"/>
  <c r="AC628" i="19"/>
  <c r="AG628" i="19" s="1"/>
  <c r="AH630" i="19"/>
  <c r="AI630" i="19" s="1"/>
  <c r="AH631" i="19"/>
  <c r="AI631" i="19" s="1"/>
  <c r="AH642" i="19"/>
  <c r="AH647" i="19"/>
  <c r="AH649" i="19"/>
  <c r="AG653" i="19"/>
  <c r="AC654" i="19"/>
  <c r="AH655" i="19"/>
  <c r="AI655" i="19" s="1"/>
  <c r="AH657" i="19"/>
  <c r="AC660" i="19"/>
  <c r="AG660" i="19" s="1"/>
  <c r="Y651" i="19"/>
  <c r="Y643" i="19" s="1"/>
  <c r="Y598" i="19" s="1"/>
  <c r="AH662" i="19"/>
  <c r="AH663" i="19"/>
  <c r="AI663" i="19" s="1"/>
  <c r="AI669" i="19"/>
  <c r="AE670" i="19"/>
  <c r="AC691" i="19"/>
  <c r="T690" i="19"/>
  <c r="T689" i="19" s="1"/>
  <c r="X690" i="19"/>
  <c r="X689" i="19" s="1"/>
  <c r="AB690" i="19"/>
  <c r="AB689" i="19" s="1"/>
  <c r="AH697" i="19"/>
  <c r="AC706" i="19"/>
  <c r="AI721" i="19"/>
  <c r="R723" i="19"/>
  <c r="R722" i="19" s="1"/>
  <c r="V723" i="19"/>
  <c r="V722" i="19" s="1"/>
  <c r="Z723" i="19"/>
  <c r="Z722" i="19" s="1"/>
  <c r="AD734" i="19"/>
  <c r="AI754" i="19"/>
  <c r="AE764" i="19"/>
  <c r="AF769" i="19"/>
  <c r="AC773" i="19"/>
  <c r="AF775" i="19"/>
  <c r="AC782" i="19"/>
  <c r="AH786" i="19"/>
  <c r="AI786" i="19" s="1"/>
  <c r="T793" i="19"/>
  <c r="X793" i="19"/>
  <c r="AB793" i="19"/>
  <c r="Q798" i="19"/>
  <c r="U798" i="19"/>
  <c r="W798" i="19"/>
  <c r="AE804" i="19"/>
  <c r="W809" i="19"/>
  <c r="AA809" i="19"/>
  <c r="V815" i="19"/>
  <c r="R815" i="19"/>
  <c r="Z815" i="19"/>
  <c r="AC840" i="19"/>
  <c r="AE840" i="19"/>
  <c r="AE823" i="19" s="1"/>
  <c r="AE846" i="19"/>
  <c r="AC846" i="19"/>
  <c r="T853" i="19"/>
  <c r="X853" i="19"/>
  <c r="AB853" i="19"/>
  <c r="AC865" i="19"/>
  <c r="AF870" i="19"/>
  <c r="AI907" i="19"/>
  <c r="AE949" i="19"/>
  <c r="Y1002" i="19"/>
  <c r="AE1002" i="19" s="1"/>
  <c r="AC1084" i="19"/>
  <c r="AD1084" i="19"/>
  <c r="AD1086" i="19"/>
  <c r="AB1082" i="19"/>
  <c r="AE1090" i="19"/>
  <c r="Q772" i="19"/>
  <c r="U772" i="19"/>
  <c r="Y772" i="19"/>
  <c r="AC776" i="19"/>
  <c r="AG776" i="19" s="1"/>
  <c r="AD782" i="19"/>
  <c r="V793" i="19"/>
  <c r="Z793" i="19"/>
  <c r="Q809" i="19"/>
  <c r="U809" i="19"/>
  <c r="Y815" i="19"/>
  <c r="AF817" i="19"/>
  <c r="AH817" i="19" s="1"/>
  <c r="AI817" i="19" s="1"/>
  <c r="AC829" i="19"/>
  <c r="S823" i="19"/>
  <c r="AA823" i="19"/>
  <c r="AC859" i="19"/>
  <c r="AC876" i="19"/>
  <c r="AC955" i="19"/>
  <c r="AE960" i="19"/>
  <c r="AG966" i="19"/>
  <c r="R975" i="19"/>
  <c r="V975" i="19"/>
  <c r="Z975" i="19"/>
  <c r="AC982" i="19"/>
  <c r="X1002" i="19"/>
  <c r="AG1074" i="19"/>
  <c r="S772" i="19"/>
  <c r="W772" i="19"/>
  <c r="AA772" i="19"/>
  <c r="AF776" i="19"/>
  <c r="AH776" i="19" s="1"/>
  <c r="W793" i="19"/>
  <c r="AA793" i="19"/>
  <c r="AF795" i="19"/>
  <c r="AH795" i="19" s="1"/>
  <c r="AI795" i="19" s="1"/>
  <c r="R798" i="19"/>
  <c r="V798" i="19"/>
  <c r="Z798" i="19"/>
  <c r="T804" i="19"/>
  <c r="X804" i="19"/>
  <c r="AB804" i="19"/>
  <c r="T809" i="19"/>
  <c r="X809" i="19"/>
  <c r="AB809" i="19"/>
  <c r="AD815" i="19"/>
  <c r="AC824" i="19"/>
  <c r="Q823" i="19"/>
  <c r="U823" i="19"/>
  <c r="Y823" i="19"/>
  <c r="AC854" i="19"/>
  <c r="AE854" i="19"/>
  <c r="AE853" i="19" s="1"/>
  <c r="Q853" i="19"/>
  <c r="U853" i="19"/>
  <c r="Y853" i="19"/>
  <c r="AE884" i="19"/>
  <c r="AE895" i="19"/>
  <c r="R883" i="19"/>
  <c r="V883" i="19"/>
  <c r="Z883" i="19"/>
  <c r="AC906" i="19"/>
  <c r="S943" i="19"/>
  <c r="W943" i="19"/>
  <c r="AA943" i="19"/>
  <c r="AD960" i="19"/>
  <c r="AG982" i="19"/>
  <c r="AC985" i="19"/>
  <c r="AG988" i="19"/>
  <c r="AG1003" i="19" s="1"/>
  <c r="W997" i="19"/>
  <c r="AF1070" i="19"/>
  <c r="AF1074" i="19"/>
  <c r="AE1084" i="19"/>
  <c r="AC1090" i="19"/>
  <c r="Q793" i="19"/>
  <c r="Q792" i="19" s="1"/>
  <c r="U793" i="19"/>
  <c r="U792" i="19" s="1"/>
  <c r="R809" i="19"/>
  <c r="AC835" i="19"/>
  <c r="AG846" i="19"/>
  <c r="R853" i="19"/>
  <c r="V853" i="19"/>
  <c r="Z853" i="19"/>
  <c r="AC889" i="19"/>
  <c r="S883" i="19"/>
  <c r="AE900" i="19"/>
  <c r="AE976" i="19"/>
  <c r="AE975" i="19" s="1"/>
  <c r="Q1002" i="19"/>
  <c r="AE1074" i="19"/>
  <c r="S1082" i="19"/>
  <c r="AA1082" i="19"/>
  <c r="AE27" i="19"/>
  <c r="AD27" i="19"/>
  <c r="AG27" i="19" s="1"/>
  <c r="AH28" i="19"/>
  <c r="AH29" i="19"/>
  <c r="AH31" i="19"/>
  <c r="AF27" i="19"/>
  <c r="AG28" i="19"/>
  <c r="AG29" i="19"/>
  <c r="AG31" i="19"/>
  <c r="S1099" i="19"/>
  <c r="S16" i="19"/>
  <c r="AF1107" i="19"/>
  <c r="AC76" i="19"/>
  <c r="AI310" i="19"/>
  <c r="R1100" i="19"/>
  <c r="R16" i="19"/>
  <c r="AI46" i="19"/>
  <c r="AG80" i="19"/>
  <c r="AI81" i="19"/>
  <c r="AH80" i="19"/>
  <c r="Q377" i="19"/>
  <c r="Q379" i="19"/>
  <c r="AC380" i="19"/>
  <c r="Y389" i="19"/>
  <c r="Y257" i="19"/>
  <c r="U283" i="19"/>
  <c r="U289" i="19"/>
  <c r="AC1100" i="19"/>
  <c r="AG18" i="19"/>
  <c r="W1099" i="19"/>
  <c r="W16" i="19"/>
  <c r="T65" i="19"/>
  <c r="T70" i="19" s="1"/>
  <c r="AD24" i="19"/>
  <c r="AD65" i="19" s="1"/>
  <c r="AD70" i="19" s="1"/>
  <c r="Y385" i="19"/>
  <c r="Y175" i="19"/>
  <c r="Z1100" i="19"/>
  <c r="AF18" i="19"/>
  <c r="Z16" i="19"/>
  <c r="AF24" i="19"/>
  <c r="AH27" i="19"/>
  <c r="AE19" i="19"/>
  <c r="AE1099" i="19" s="1"/>
  <c r="AD63" i="19"/>
  <c r="AD64" i="19" s="1"/>
  <c r="AI28" i="19"/>
  <c r="AI29" i="19"/>
  <c r="AI31" i="19"/>
  <c r="AD56" i="19"/>
  <c r="T54" i="19"/>
  <c r="AI50" i="19"/>
  <c r="AI51" i="19"/>
  <c r="AI60" i="19"/>
  <c r="AI66" i="19"/>
  <c r="AI67" i="19"/>
  <c r="AI68" i="19"/>
  <c r="AI82" i="19"/>
  <c r="AI83" i="19"/>
  <c r="AG86" i="19"/>
  <c r="S98" i="19"/>
  <c r="X381" i="19"/>
  <c r="X121" i="19"/>
  <c r="AB381" i="19"/>
  <c r="AB121" i="19"/>
  <c r="AD147" i="19"/>
  <c r="AH291" i="19"/>
  <c r="AA1099" i="19"/>
  <c r="AA16" i="19"/>
  <c r="AI42" i="19"/>
  <c r="Y359" i="19"/>
  <c r="Y362" i="19"/>
  <c r="Y363" i="19" s="1"/>
  <c r="V1100" i="19"/>
  <c r="V16" i="19"/>
  <c r="AI47" i="19"/>
  <c r="R1062" i="19"/>
  <c r="R1067" i="19" s="1"/>
  <c r="T1107" i="19"/>
  <c r="AD20" i="19"/>
  <c r="AD1107" i="19" s="1"/>
  <c r="AC23" i="19"/>
  <c r="AE23" i="19"/>
  <c r="AE59" i="19" s="1"/>
  <c r="AE24" i="19"/>
  <c r="AE65" i="19" s="1"/>
  <c r="AE70" i="19" s="1"/>
  <c r="AC56" i="19"/>
  <c r="AG78" i="19"/>
  <c r="AH87" i="19"/>
  <c r="AG93" i="19"/>
  <c r="AI93" i="19" s="1"/>
  <c r="AC101" i="19"/>
  <c r="AG124" i="19"/>
  <c r="AC120" i="19"/>
  <c r="AC121" i="19" s="1"/>
  <c r="AC214" i="19"/>
  <c r="AB320" i="19"/>
  <c r="AB393" i="19"/>
  <c r="Z88" i="19"/>
  <c r="Z84" i="19" s="1"/>
  <c r="AF78" i="19"/>
  <c r="Q147" i="19"/>
  <c r="AC147" i="19" s="1"/>
  <c r="Q127" i="19"/>
  <c r="Q153" i="19"/>
  <c r="AC130" i="19"/>
  <c r="U147" i="19"/>
  <c r="U127" i="19"/>
  <c r="U153" i="19"/>
  <c r="Y147" i="19"/>
  <c r="Y127" i="19"/>
  <c r="Y153" i="19"/>
  <c r="AG48" i="19"/>
  <c r="AI48" i="19" s="1"/>
  <c r="AH107" i="19"/>
  <c r="AI107" i="19" s="1"/>
  <c r="AF105" i="19"/>
  <c r="AE130" i="19"/>
  <c r="AG134" i="19"/>
  <c r="AI134" i="19" s="1"/>
  <c r="S385" i="19"/>
  <c r="S175" i="19"/>
  <c r="Y214" i="19"/>
  <c r="Y227" i="19"/>
  <c r="Y234" i="19"/>
  <c r="Y220" i="19" s="1"/>
  <c r="Y222" i="19"/>
  <c r="AD226" i="19"/>
  <c r="W389" i="19"/>
  <c r="W257" i="19"/>
  <c r="AA285" i="19"/>
  <c r="AA263" i="19"/>
  <c r="AG270" i="19"/>
  <c r="AH294" i="19"/>
  <c r="AF283" i="19"/>
  <c r="AC287" i="19"/>
  <c r="AG296" i="19"/>
  <c r="AA289" i="19"/>
  <c r="Q283" i="19"/>
  <c r="AC298" i="19"/>
  <c r="Q289" i="19"/>
  <c r="Y283" i="19"/>
  <c r="Y289" i="19"/>
  <c r="AC303" i="19"/>
  <c r="AE315" i="19"/>
  <c r="AH316" i="19"/>
  <c r="AH315" i="19" s="1"/>
  <c r="T320" i="19"/>
  <c r="T393" i="19"/>
  <c r="S393" i="19"/>
  <c r="S320" i="19"/>
  <c r="W393" i="19"/>
  <c r="W320" i="19"/>
  <c r="AA393" i="19"/>
  <c r="AA320" i="19"/>
  <c r="AI351" i="19"/>
  <c r="AF393" i="19"/>
  <c r="AH417" i="19"/>
  <c r="AF415" i="19"/>
  <c r="Q461" i="19"/>
  <c r="Q102" i="19"/>
  <c r="Y461" i="19"/>
  <c r="Y102" i="19"/>
  <c r="AF591" i="19"/>
  <c r="AH594" i="19"/>
  <c r="AG44" i="19"/>
  <c r="AI44" i="19" s="1"/>
  <c r="AB163" i="19"/>
  <c r="AC384" i="19"/>
  <c r="Q385" i="19"/>
  <c r="Q383" i="19" s="1"/>
  <c r="Q175" i="19"/>
  <c r="W385" i="19"/>
  <c r="W175" i="19"/>
  <c r="AH194" i="19"/>
  <c r="U214" i="19"/>
  <c r="U227" i="19"/>
  <c r="AE217" i="19"/>
  <c r="X226" i="19"/>
  <c r="Q389" i="19"/>
  <c r="Q257" i="19"/>
  <c r="S389" i="19"/>
  <c r="S257" i="19"/>
  <c r="W285" i="19"/>
  <c r="W263" i="19"/>
  <c r="AE283" i="19"/>
  <c r="Q12" i="19"/>
  <c r="U12" i="19"/>
  <c r="AD12" i="19" s="1"/>
  <c r="Y12" i="19"/>
  <c r="AE18" i="19"/>
  <c r="AE1100" i="19" s="1"/>
  <c r="AF19" i="19"/>
  <c r="AC20" i="19"/>
  <c r="AF23" i="19"/>
  <c r="AC24" i="19"/>
  <c r="AC1106" i="19"/>
  <c r="AG43" i="19"/>
  <c r="Q59" i="19"/>
  <c r="Q64" i="19" s="1"/>
  <c r="W65" i="19"/>
  <c r="W70" i="19" s="1"/>
  <c r="Z76" i="19"/>
  <c r="AE77" i="19"/>
  <c r="W85" i="19"/>
  <c r="AA85" i="19"/>
  <c r="AA84" i="19" s="1"/>
  <c r="AG87" i="19"/>
  <c r="AG89" i="19"/>
  <c r="AE91" i="19"/>
  <c r="Z98" i="19"/>
  <c r="W99" i="19"/>
  <c r="Q101" i="19"/>
  <c r="Z99" i="19"/>
  <c r="AF102" i="19"/>
  <c r="S100" i="19"/>
  <c r="T377" i="19"/>
  <c r="AD380" i="19"/>
  <c r="X377" i="19"/>
  <c r="X379" i="19"/>
  <c r="AB377" i="19"/>
  <c r="AB379" i="19"/>
  <c r="AG117" i="19"/>
  <c r="U121" i="19"/>
  <c r="AD120" i="19"/>
  <c r="AD121" i="19" s="1"/>
  <c r="AG123" i="19"/>
  <c r="AF123" i="19"/>
  <c r="AH124" i="19"/>
  <c r="V1078" i="19"/>
  <c r="V1083" i="19" s="1"/>
  <c r="AG128" i="19"/>
  <c r="T139" i="19"/>
  <c r="AD129" i="19"/>
  <c r="AD127" i="19" s="1"/>
  <c r="T127" i="19"/>
  <c r="T152" i="19"/>
  <c r="X139" i="19"/>
  <c r="X127" i="19"/>
  <c r="X152" i="19"/>
  <c r="AH130" i="19"/>
  <c r="AH153" i="19" s="1"/>
  <c r="R148" i="19"/>
  <c r="R154" i="19"/>
  <c r="V148" i="19"/>
  <c r="AD148" i="19" s="1"/>
  <c r="V154" i="19"/>
  <c r="Z148" i="19"/>
  <c r="AF148" i="19" s="1"/>
  <c r="AH148" i="19" s="1"/>
  <c r="AF131" i="19"/>
  <c r="Z154" i="19"/>
  <c r="AH140" i="19"/>
  <c r="AI140" i="19" s="1"/>
  <c r="AE142" i="19"/>
  <c r="AG142" i="19"/>
  <c r="AH144" i="19"/>
  <c r="AI144" i="19" s="1"/>
  <c r="AE151" i="19"/>
  <c r="AC158" i="19"/>
  <c r="AH161" i="19"/>
  <c r="AI161" i="19" s="1"/>
  <c r="AF159" i="19"/>
  <c r="AI165" i="19"/>
  <c r="AH172" i="19"/>
  <c r="AE170" i="19"/>
  <c r="U385" i="19"/>
  <c r="U383" i="19" s="1"/>
  <c r="U175" i="19"/>
  <c r="W182" i="19"/>
  <c r="AF183" i="19"/>
  <c r="AH184" i="19"/>
  <c r="Z182" i="19"/>
  <c r="AF185" i="19"/>
  <c r="AH185" i="19" s="1"/>
  <c r="AH190" i="19"/>
  <c r="AD191" i="19"/>
  <c r="AG191" i="19" s="1"/>
  <c r="T189" i="19"/>
  <c r="AD189" i="19" s="1"/>
  <c r="X189" i="19"/>
  <c r="X181" i="19" s="1"/>
  <c r="AB189" i="19"/>
  <c r="AB181" i="19" s="1"/>
  <c r="AI193" i="19"/>
  <c r="AG195" i="19"/>
  <c r="AC216" i="19"/>
  <c r="X213" i="19"/>
  <c r="R216" i="19"/>
  <c r="AD216" i="19"/>
  <c r="AH230" i="19"/>
  <c r="AD231" i="19"/>
  <c r="AD217" i="19" s="1"/>
  <c r="T217" i="19"/>
  <c r="AG233" i="19"/>
  <c r="U219" i="19"/>
  <c r="Y219" i="19"/>
  <c r="AD219" i="19"/>
  <c r="AA234" i="19"/>
  <c r="AA221" i="19"/>
  <c r="V234" i="19"/>
  <c r="V220" i="19" s="1"/>
  <c r="V223" i="19"/>
  <c r="AC240" i="19"/>
  <c r="AH243" i="19"/>
  <c r="AF241" i="19"/>
  <c r="AI247" i="19"/>
  <c r="AH254" i="19"/>
  <c r="AI254" i="19" s="1"/>
  <c r="AE252" i="19"/>
  <c r="U389" i="19"/>
  <c r="U387" i="19" s="1"/>
  <c r="U257" i="19"/>
  <c r="AH274" i="19"/>
  <c r="AH278" i="19"/>
  <c r="AI278" i="19" s="1"/>
  <c r="Z308" i="19"/>
  <c r="Z284" i="19"/>
  <c r="AD294" i="19"/>
  <c r="T283" i="19"/>
  <c r="X308" i="19"/>
  <c r="X284" i="19"/>
  <c r="AB308" i="19"/>
  <c r="AB284" i="19"/>
  <c r="AF298" i="19"/>
  <c r="R391" i="19"/>
  <c r="AF392" i="19"/>
  <c r="Z391" i="19"/>
  <c r="AD320" i="19"/>
  <c r="X320" i="19"/>
  <c r="X393" i="19"/>
  <c r="AH323" i="19"/>
  <c r="AG328" i="19"/>
  <c r="AI333" i="19"/>
  <c r="S339" i="19"/>
  <c r="V342" i="19"/>
  <c r="AD347" i="19"/>
  <c r="AD342" i="19" s="1"/>
  <c r="AF347" i="19"/>
  <c r="Z342" i="19"/>
  <c r="AH413" i="19"/>
  <c r="AH412" i="19" s="1"/>
  <c r="AF412" i="19"/>
  <c r="AF411" i="19" s="1"/>
  <c r="AF410" i="19" s="1"/>
  <c r="AD420" i="19"/>
  <c r="S420" i="19"/>
  <c r="S403" i="19" s="1"/>
  <c r="AA420" i="19"/>
  <c r="AA403" i="19" s="1"/>
  <c r="R488" i="19"/>
  <c r="R487" i="19" s="1"/>
  <c r="Z488" i="19"/>
  <c r="Z487" i="19" s="1"/>
  <c r="Z146" i="19"/>
  <c r="AG157" i="19"/>
  <c r="AC153" i="19"/>
  <c r="AA217" i="19"/>
  <c r="Z223" i="19"/>
  <c r="AF226" i="19"/>
  <c r="S309" i="19"/>
  <c r="S312" i="19"/>
  <c r="S313" i="19" s="1"/>
  <c r="Q1094" i="19"/>
  <c r="Q974" i="19"/>
  <c r="Q1061" i="19"/>
  <c r="Q1035" i="19"/>
  <c r="Q402" i="19"/>
  <c r="AC19" i="19"/>
  <c r="AF37" i="19"/>
  <c r="AG38" i="19"/>
  <c r="AF41" i="19"/>
  <c r="AH43" i="19"/>
  <c r="AH1106" i="19" s="1"/>
  <c r="AF45" i="19"/>
  <c r="AA76" i="19"/>
  <c r="AD79" i="19"/>
  <c r="AG79" i="19" s="1"/>
  <c r="AE1063" i="19"/>
  <c r="AH1063" i="19" s="1"/>
  <c r="T85" i="19"/>
  <c r="U88" i="19"/>
  <c r="AD91" i="19"/>
  <c r="AH91" i="19"/>
  <c r="AE92" i="19"/>
  <c r="AH92" i="19" s="1"/>
  <c r="AE96" i="19"/>
  <c r="AH96" i="19" s="1"/>
  <c r="V99" i="19"/>
  <c r="AA1064" i="19"/>
  <c r="AA109" i="19"/>
  <c r="AE104" i="19"/>
  <c r="AG108" i="19"/>
  <c r="AI108" i="19" s="1"/>
  <c r="V109" i="19"/>
  <c r="AH111" i="19"/>
  <c r="AI111" i="19" s="1"/>
  <c r="U377" i="19"/>
  <c r="U379" i="19"/>
  <c r="Y377" i="19"/>
  <c r="Y379" i="19"/>
  <c r="AD116" i="19"/>
  <c r="AF122" i="19"/>
  <c r="Z120" i="19"/>
  <c r="Z127" i="19"/>
  <c r="R138" i="19"/>
  <c r="Z138" i="19"/>
  <c r="AE132" i="19"/>
  <c r="AG143" i="19"/>
  <c r="AG145" i="19"/>
  <c r="AI145" i="19" s="1"/>
  <c r="T163" i="19"/>
  <c r="V151" i="19"/>
  <c r="AF153" i="19"/>
  <c r="AE153" i="19"/>
  <c r="AG162" i="19"/>
  <c r="AI162" i="19" s="1"/>
  <c r="AC176" i="19"/>
  <c r="AE176" i="19"/>
  <c r="Q182" i="19"/>
  <c r="U182" i="19"/>
  <c r="U181" i="19" s="1"/>
  <c r="Y182" i="19"/>
  <c r="Y181" i="19" s="1"/>
  <c r="AC184" i="19"/>
  <c r="AG184" i="19" s="1"/>
  <c r="AC186" i="19"/>
  <c r="AG186" i="19" s="1"/>
  <c r="S189" i="19"/>
  <c r="S181" i="19" s="1"/>
  <c r="W189" i="19"/>
  <c r="AE189" i="19" s="1"/>
  <c r="AA189" i="19"/>
  <c r="AA181" i="19" s="1"/>
  <c r="AF191" i="19"/>
  <c r="AH191" i="19" s="1"/>
  <c r="AH192" i="19"/>
  <c r="AF197" i="19"/>
  <c r="Z196" i="19"/>
  <c r="Z12" i="19" s="1"/>
  <c r="AD204" i="19"/>
  <c r="AG204" i="19" s="1"/>
  <c r="AH204" i="19"/>
  <c r="AB227" i="19"/>
  <c r="AE228" i="19"/>
  <c r="AC229" i="19"/>
  <c r="U215" i="19"/>
  <c r="Y215" i="19"/>
  <c r="S227" i="19"/>
  <c r="S216" i="19"/>
  <c r="W227" i="19"/>
  <c r="W216" i="19"/>
  <c r="AA227" i="19"/>
  <c r="AA216" i="19"/>
  <c r="AF231" i="19"/>
  <c r="AD232" i="19"/>
  <c r="AD218" i="19" s="1"/>
  <c r="X218" i="19"/>
  <c r="AH232" i="19"/>
  <c r="AF218" i="19"/>
  <c r="AF233" i="19"/>
  <c r="Z219" i="19"/>
  <c r="S221" i="19"/>
  <c r="X221" i="19"/>
  <c r="X234" i="19"/>
  <c r="X220" i="19" s="1"/>
  <c r="AB221" i="19"/>
  <c r="AE236" i="19"/>
  <c r="AE222" i="19" s="1"/>
  <c r="AB222" i="19"/>
  <c r="R234" i="19"/>
  <c r="R220" i="19" s="1"/>
  <c r="R223" i="19"/>
  <c r="AE238" i="19"/>
  <c r="AE224" i="19" s="1"/>
  <c r="AI243" i="19"/>
  <c r="AG244" i="19"/>
  <c r="AI244" i="19" s="1"/>
  <c r="AG253" i="19"/>
  <c r="AC258" i="19"/>
  <c r="AE258" i="19"/>
  <c r="AE259" i="19"/>
  <c r="AH259" i="19" s="1"/>
  <c r="AC264" i="19"/>
  <c r="AE264" i="19"/>
  <c r="AE263" i="19" s="1"/>
  <c r="AC268" i="19"/>
  <c r="AG268" i="19" s="1"/>
  <c r="AI268" i="19" s="1"/>
  <c r="AE268" i="19"/>
  <c r="AC274" i="19"/>
  <c r="AI277" i="19"/>
  <c r="AI281" i="19"/>
  <c r="X285" i="19"/>
  <c r="AG286" i="19"/>
  <c r="AC283" i="19"/>
  <c r="AC285" i="19"/>
  <c r="AG294" i="19"/>
  <c r="AG299" i="19"/>
  <c r="AH290" i="19"/>
  <c r="AE293" i="19"/>
  <c r="AI306" i="19"/>
  <c r="AF331" i="19"/>
  <c r="V344" i="19"/>
  <c r="Z377" i="19"/>
  <c r="R404" i="19"/>
  <c r="R403" i="19" s="1"/>
  <c r="V100" i="19"/>
  <c r="AC488" i="19"/>
  <c r="S225" i="19"/>
  <c r="AA225" i="19"/>
  <c r="AI730" i="19"/>
  <c r="AG729" i="19"/>
  <c r="AF79" i="19"/>
  <c r="AF101" i="19" s="1"/>
  <c r="S1064" i="19"/>
  <c r="S109" i="19"/>
  <c r="Z109" i="19"/>
  <c r="AB139" i="19"/>
  <c r="AB127" i="19"/>
  <c r="AB152" i="19"/>
  <c r="AF155" i="19"/>
  <c r="Z149" i="19"/>
  <c r="AD154" i="19"/>
  <c r="Y383" i="19"/>
  <c r="AA385" i="19"/>
  <c r="AA175" i="19"/>
  <c r="AD183" i="19"/>
  <c r="AG183" i="19" s="1"/>
  <c r="T182" i="19"/>
  <c r="Q214" i="19"/>
  <c r="Q227" i="19"/>
  <c r="AE215" i="19"/>
  <c r="S217" i="19"/>
  <c r="U234" i="19"/>
  <c r="U220" i="19" s="1"/>
  <c r="U222" i="19"/>
  <c r="Q387" i="19"/>
  <c r="AC388" i="19"/>
  <c r="AA389" i="19"/>
  <c r="AA257" i="19"/>
  <c r="S285" i="19"/>
  <c r="S263" i="19"/>
  <c r="S284" i="19" s="1"/>
  <c r="AI269" i="19"/>
  <c r="V308" i="19"/>
  <c r="V284" i="19"/>
  <c r="R10" i="19"/>
  <c r="S12" i="19"/>
  <c r="W12" i="19"/>
  <c r="AE12" i="19" s="1"/>
  <c r="AA12" i="19"/>
  <c r="AD19" i="19"/>
  <c r="AD1099" i="19" s="1"/>
  <c r="AE20" i="19"/>
  <c r="AE1107" i="19" s="1"/>
  <c r="U77" i="19"/>
  <c r="AE79" i="19"/>
  <c r="AD1063" i="19"/>
  <c r="AG1063" i="19" s="1"/>
  <c r="AF80" i="19"/>
  <c r="AG90" i="19"/>
  <c r="AI90" i="19" s="1"/>
  <c r="AD92" i="19"/>
  <c r="AG92" i="19" s="1"/>
  <c r="AC94" i="19"/>
  <c r="AG94" i="19" s="1"/>
  <c r="AI94" i="19" s="1"/>
  <c r="AD96" i="19"/>
  <c r="AG96" i="19" s="1"/>
  <c r="V98" i="19"/>
  <c r="S99" i="19"/>
  <c r="R99" i="19"/>
  <c r="W97" i="19"/>
  <c r="AA100" i="19"/>
  <c r="T101" i="19"/>
  <c r="AD104" i="19"/>
  <c r="AG104" i="19" s="1"/>
  <c r="X101" i="19"/>
  <c r="AB101" i="19"/>
  <c r="AG106" i="19"/>
  <c r="AH106" i="19"/>
  <c r="AF116" i="19"/>
  <c r="AG118" i="19"/>
  <c r="AH118" i="19"/>
  <c r="AH116" i="19" s="1"/>
  <c r="T120" i="19"/>
  <c r="Q121" i="19"/>
  <c r="Y121" i="19"/>
  <c r="S381" i="19"/>
  <c r="S121" i="19"/>
  <c r="W381" i="19"/>
  <c r="W121" i="19"/>
  <c r="AA381" i="19"/>
  <c r="AA121" i="19"/>
  <c r="AE123" i="19"/>
  <c r="AE120" i="19" s="1"/>
  <c r="AE121" i="19" s="1"/>
  <c r="S138" i="19"/>
  <c r="S151" i="19"/>
  <c r="S127" i="19"/>
  <c r="W138" i="19"/>
  <c r="W151" i="19"/>
  <c r="W127" i="19"/>
  <c r="AA138" i="19"/>
  <c r="AA151" i="19"/>
  <c r="AA127" i="19"/>
  <c r="AH133" i="19"/>
  <c r="AH132" i="19" s="1"/>
  <c r="AF132" i="19"/>
  <c r="Y137" i="19"/>
  <c r="AF142" i="19"/>
  <c r="AH141" i="19"/>
  <c r="AI141" i="19" s="1"/>
  <c r="X150" i="19"/>
  <c r="X163" i="19"/>
  <c r="AC155" i="19"/>
  <c r="U149" i="19"/>
  <c r="Y149" i="19"/>
  <c r="AD155" i="19"/>
  <c r="AE158" i="19"/>
  <c r="AH158" i="19" s="1"/>
  <c r="AH160" i="19"/>
  <c r="AI160" i="19" s="1"/>
  <c r="AE159" i="19"/>
  <c r="AF170" i="19"/>
  <c r="AH173" i="19"/>
  <c r="AI173" i="19" s="1"/>
  <c r="AF176" i="19"/>
  <c r="T174" i="19"/>
  <c r="AD177" i="19"/>
  <c r="AG177" i="19" s="1"/>
  <c r="X385" i="19"/>
  <c r="X175" i="19"/>
  <c r="AB385" i="19"/>
  <c r="AB383" i="19" s="1"/>
  <c r="AB175" i="19"/>
  <c r="AE178" i="19"/>
  <c r="AH178" i="19" s="1"/>
  <c r="AI178" i="19" s="1"/>
  <c r="AE183" i="19"/>
  <c r="AF186" i="19"/>
  <c r="AH186" i="19" s="1"/>
  <c r="AE188" i="19"/>
  <c r="AH188" i="19" s="1"/>
  <c r="AI188" i="19" s="1"/>
  <c r="AC192" i="19"/>
  <c r="AG192" i="19" s="1"/>
  <c r="AI192" i="19" s="1"/>
  <c r="AC194" i="19"/>
  <c r="AG194" i="19" s="1"/>
  <c r="AE195" i="19"/>
  <c r="AH195" i="19" s="1"/>
  <c r="AC196" i="19"/>
  <c r="AE196" i="19"/>
  <c r="AD228" i="19"/>
  <c r="AG228" i="19" s="1"/>
  <c r="X214" i="19"/>
  <c r="R227" i="19"/>
  <c r="R215" i="19"/>
  <c r="V227" i="19"/>
  <c r="V215" i="19"/>
  <c r="AF229" i="19"/>
  <c r="Z227" i="19"/>
  <c r="Z215" i="19"/>
  <c r="AC232" i="19"/>
  <c r="S234" i="19"/>
  <c r="S220" i="19" s="1"/>
  <c r="AF221" i="19"/>
  <c r="AD236" i="19"/>
  <c r="X222" i="19"/>
  <c r="Y223" i="19"/>
  <c r="AE240" i="19"/>
  <c r="AH242" i="19"/>
  <c r="AH241" i="19" s="1"/>
  <c r="AE241" i="19"/>
  <c r="AF252" i="19"/>
  <c r="AH255" i="19"/>
  <c r="AI255" i="19" s="1"/>
  <c r="AF258" i="19"/>
  <c r="T256" i="19"/>
  <c r="AD259" i="19"/>
  <c r="AD256" i="19" s="1"/>
  <c r="AD257" i="19" s="1"/>
  <c r="X389" i="19"/>
  <c r="X257" i="19"/>
  <c r="AB389" i="19"/>
  <c r="AB257" i="19"/>
  <c r="AE260" i="19"/>
  <c r="AH260" i="19" s="1"/>
  <c r="AI260" i="19" s="1"/>
  <c r="AF286" i="19"/>
  <c r="AH265" i="19"/>
  <c r="AH286" i="19" s="1"/>
  <c r="AF290" i="19"/>
  <c r="AH269" i="19"/>
  <c r="R308" i="19"/>
  <c r="R284" i="19"/>
  <c r="AB285" i="19"/>
  <c r="AD288" i="19"/>
  <c r="AI300" i="19"/>
  <c r="AG291" i="19"/>
  <c r="AI301" i="19"/>
  <c r="AI292" i="19" s="1"/>
  <c r="AG292" i="19"/>
  <c r="AH292" i="19"/>
  <c r="AD303" i="19"/>
  <c r="AE298" i="19"/>
  <c r="AE289" i="19" s="1"/>
  <c r="T391" i="19"/>
  <c r="X391" i="19"/>
  <c r="AB391" i="19"/>
  <c r="V320" i="19"/>
  <c r="V393" i="19"/>
  <c r="AF320" i="19"/>
  <c r="AF340" i="19"/>
  <c r="AC392" i="19"/>
  <c r="AC396" i="19"/>
  <c r="U437" i="19"/>
  <c r="U436" i="19" s="1"/>
  <c r="U102" i="19"/>
  <c r="Z100" i="19"/>
  <c r="AH544" i="19"/>
  <c r="AH543" i="19" s="1"/>
  <c r="AF543" i="19"/>
  <c r="R542" i="19"/>
  <c r="R156" i="19"/>
  <c r="V542" i="19"/>
  <c r="V156" i="19"/>
  <c r="Z152" i="19"/>
  <c r="AC608" i="19"/>
  <c r="AF608" i="19"/>
  <c r="R379" i="19"/>
  <c r="V379" i="19"/>
  <c r="AF380" i="19"/>
  <c r="AF128" i="19"/>
  <c r="AC129" i="19"/>
  <c r="AG129" i="19" s="1"/>
  <c r="AD130" i="19"/>
  <c r="AD153" i="19" s="1"/>
  <c r="AE131" i="19"/>
  <c r="AE127" i="19" s="1"/>
  <c r="V138" i="19"/>
  <c r="AD138" i="19" s="1"/>
  <c r="W147" i="19"/>
  <c r="AE147" i="19" s="1"/>
  <c r="Q149" i="19"/>
  <c r="R383" i="19"/>
  <c r="AF384" i="19"/>
  <c r="V174" i="19"/>
  <c r="Z174" i="19"/>
  <c r="T214" i="19"/>
  <c r="AB214" i="19"/>
  <c r="Q215" i="19"/>
  <c r="V216" i="19"/>
  <c r="Z216" i="19"/>
  <c r="W217" i="19"/>
  <c r="T218" i="19"/>
  <c r="AB218" i="19"/>
  <c r="Q219" i="19"/>
  <c r="T222" i="19"/>
  <c r="Q223" i="19"/>
  <c r="V224" i="19"/>
  <c r="T226" i="19"/>
  <c r="AB226" i="19"/>
  <c r="R387" i="19"/>
  <c r="AF388" i="19"/>
  <c r="V256" i="19"/>
  <c r="Z256" i="19"/>
  <c r="AF264" i="19"/>
  <c r="AH266" i="19"/>
  <c r="AH287" i="19" s="1"/>
  <c r="AF268" i="19"/>
  <c r="AH268" i="19" s="1"/>
  <c r="AH270" i="19"/>
  <c r="W283" i="19"/>
  <c r="AA283" i="19"/>
  <c r="Q285" i="19"/>
  <c r="AE291" i="19"/>
  <c r="AH302" i="19"/>
  <c r="AH293" i="19" s="1"/>
  <c r="AI311" i="19"/>
  <c r="S391" i="19"/>
  <c r="AE392" i="19"/>
  <c r="AA391" i="19"/>
  <c r="AC322" i="19"/>
  <c r="AG322" i="19" s="1"/>
  <c r="AG323" i="19"/>
  <c r="AA326" i="19"/>
  <c r="AA339" i="19" s="1"/>
  <c r="T326" i="19"/>
  <c r="T1062" i="19" s="1"/>
  <c r="X326" i="19"/>
  <c r="AB326" i="19"/>
  <c r="AB1062" i="19" s="1"/>
  <c r="AB1067" i="19" s="1"/>
  <c r="AG329" i="19"/>
  <c r="AH330" i="19"/>
  <c r="AI330" i="19" s="1"/>
  <c r="AE332" i="19"/>
  <c r="AD332" i="19"/>
  <c r="U339" i="19"/>
  <c r="R340" i="19"/>
  <c r="V340" i="19"/>
  <c r="Z340" i="19"/>
  <c r="Q341" i="19"/>
  <c r="AD346" i="19"/>
  <c r="AD341" i="19" s="1"/>
  <c r="U341" i="19"/>
  <c r="Y341" i="19"/>
  <c r="AC346" i="19"/>
  <c r="Q343" i="19"/>
  <c r="U343" i="19"/>
  <c r="Y343" i="19"/>
  <c r="AE348" i="19"/>
  <c r="AE343" i="19" s="1"/>
  <c r="AI361" i="19"/>
  <c r="AF396" i="19"/>
  <c r="AG366" i="19"/>
  <c r="AG371" i="19"/>
  <c r="Q391" i="19"/>
  <c r="W404" i="19"/>
  <c r="AE404" i="19"/>
  <c r="AI413" i="19"/>
  <c r="AI412" i="19" s="1"/>
  <c r="AG412" i="19"/>
  <c r="AI417" i="19"/>
  <c r="Y420" i="19"/>
  <c r="AG424" i="19"/>
  <c r="W427" i="19"/>
  <c r="W426" i="19" s="1"/>
  <c r="R437" i="19"/>
  <c r="Z437" i="19"/>
  <c r="Z436" i="19" s="1"/>
  <c r="S461" i="19"/>
  <c r="AG466" i="19"/>
  <c r="AI466" i="19" s="1"/>
  <c r="AG470" i="19"/>
  <c r="AG504" i="19"/>
  <c r="AI505" i="19"/>
  <c r="AI517" i="19"/>
  <c r="AE520" i="19"/>
  <c r="AH521" i="19"/>
  <c r="AG579" i="19"/>
  <c r="AI579" i="19" s="1"/>
  <c r="AH692" i="19"/>
  <c r="AH691" i="19" s="1"/>
  <c r="AF691" i="19"/>
  <c r="AF701" i="19"/>
  <c r="AH704" i="19"/>
  <c r="AG725" i="19"/>
  <c r="AH727" i="19"/>
  <c r="AI727" i="19" s="1"/>
  <c r="AE724" i="19"/>
  <c r="AH747" i="19"/>
  <c r="AF744" i="19"/>
  <c r="S379" i="19"/>
  <c r="S377" i="19"/>
  <c r="W379" i="19"/>
  <c r="AE380" i="19"/>
  <c r="W377" i="19"/>
  <c r="AA377" i="19"/>
  <c r="Q1079" i="19"/>
  <c r="U1079" i="19"/>
  <c r="Y1079" i="19"/>
  <c r="AE1079" i="19" s="1"/>
  <c r="AB147" i="19"/>
  <c r="AF147" i="19" s="1"/>
  <c r="AH147" i="19" s="1"/>
  <c r="Q148" i="19"/>
  <c r="AC148" i="19" s="1"/>
  <c r="S383" i="19"/>
  <c r="AE384" i="19"/>
  <c r="AA383" i="19"/>
  <c r="S387" i="19"/>
  <c r="W387" i="19"/>
  <c r="AE388" i="19"/>
  <c r="AA387" i="19"/>
  <c r="V285" i="19"/>
  <c r="AC288" i="19"/>
  <c r="V289" i="19"/>
  <c r="AC292" i="19"/>
  <c r="AF293" i="19"/>
  <c r="AC293" i="19"/>
  <c r="AG302" i="19"/>
  <c r="AE303" i="19"/>
  <c r="AF303" i="19"/>
  <c r="AH303" i="19" s="1"/>
  <c r="AF304" i="19"/>
  <c r="AH310" i="19"/>
  <c r="AD392" i="19"/>
  <c r="AC315" i="19"/>
  <c r="AG316" i="19"/>
  <c r="U320" i="19"/>
  <c r="AC321" i="19"/>
  <c r="AC327" i="19"/>
  <c r="AD327" i="19"/>
  <c r="AD326" i="19" s="1"/>
  <c r="AG337" i="19"/>
  <c r="AI337" i="19" s="1"/>
  <c r="W338" i="19"/>
  <c r="AE345" i="19"/>
  <c r="AH345" i="19" s="1"/>
  <c r="T342" i="19"/>
  <c r="X342" i="19"/>
  <c r="AB342" i="19"/>
  <c r="AD349" i="19"/>
  <c r="AD344" i="19" s="1"/>
  <c r="T344" i="19"/>
  <c r="X344" i="19"/>
  <c r="AB344" i="19"/>
  <c r="AI357" i="19"/>
  <c r="AG367" i="19"/>
  <c r="AI367" i="19" s="1"/>
  <c r="AH368" i="19"/>
  <c r="AI368" i="19" s="1"/>
  <c r="AF371" i="19"/>
  <c r="AE373" i="19"/>
  <c r="AH373" i="19" s="1"/>
  <c r="R377" i="19"/>
  <c r="U391" i="19"/>
  <c r="R393" i="19"/>
  <c r="Q403" i="19"/>
  <c r="AF406" i="19"/>
  <c r="AF405" i="19" s="1"/>
  <c r="AH407" i="19"/>
  <c r="AH406" i="19" s="1"/>
  <c r="AH405" i="19" s="1"/>
  <c r="Y403" i="19"/>
  <c r="AI419" i="19"/>
  <c r="U420" i="19"/>
  <c r="U403" i="19" s="1"/>
  <c r="AI425" i="19"/>
  <c r="AI435" i="19"/>
  <c r="AF444" i="19"/>
  <c r="AH449" i="19"/>
  <c r="AH448" i="19" s="1"/>
  <c r="AF448" i="19"/>
  <c r="AH453" i="19"/>
  <c r="AH452" i="19" s="1"/>
  <c r="AF452" i="19"/>
  <c r="AH457" i="19"/>
  <c r="AH456" i="19" s="1"/>
  <c r="AF456" i="19"/>
  <c r="AI491" i="19"/>
  <c r="AI495" i="19"/>
  <c r="AI499" i="19"/>
  <c r="AG512" i="19"/>
  <c r="AI513" i="19"/>
  <c r="AH512" i="19"/>
  <c r="S519" i="19"/>
  <c r="W519" i="19"/>
  <c r="AA519" i="19"/>
  <c r="AG520" i="19"/>
  <c r="AC523" i="19"/>
  <c r="AC519" i="19" s="1"/>
  <c r="AI527" i="19"/>
  <c r="AE528" i="19"/>
  <c r="AH529" i="19"/>
  <c r="R1079" i="19"/>
  <c r="V1079" i="19"/>
  <c r="Z1079" i="19"/>
  <c r="AF1079" i="19" s="1"/>
  <c r="AD384" i="19"/>
  <c r="AD388" i="19"/>
  <c r="AG297" i="19"/>
  <c r="AD298" i="19"/>
  <c r="AD289" i="19" s="1"/>
  <c r="AG305" i="19"/>
  <c r="AG307" i="19"/>
  <c r="AI307" i="19" s="1"/>
  <c r="AH322" i="19"/>
  <c r="AE323" i="19"/>
  <c r="V326" i="19"/>
  <c r="V1062" i="19" s="1"/>
  <c r="V1067" i="19" s="1"/>
  <c r="AF327" i="19"/>
  <c r="AH328" i="19"/>
  <c r="AE329" i="19"/>
  <c r="AH329" i="19" s="1"/>
  <c r="AG335" i="19"/>
  <c r="AI335" i="19" s="1"/>
  <c r="Q339" i="19"/>
  <c r="Y339" i="19"/>
  <c r="AF341" i="19"/>
  <c r="T338" i="19"/>
  <c r="AD345" i="19"/>
  <c r="AG345" i="19" s="1"/>
  <c r="T340" i="19"/>
  <c r="X338" i="19"/>
  <c r="X340" i="19"/>
  <c r="AB338" i="19"/>
  <c r="AB340" i="19"/>
  <c r="S341" i="19"/>
  <c r="W341" i="19"/>
  <c r="AA341" i="19"/>
  <c r="AC347" i="19"/>
  <c r="AF348" i="19"/>
  <c r="AA343" i="19"/>
  <c r="AC344" i="19"/>
  <c r="AG349" i="19"/>
  <c r="AH349" i="19"/>
  <c r="S1069" i="19"/>
  <c r="S1066" i="19" s="1"/>
  <c r="S350" i="19"/>
  <c r="S358" i="19" s="1"/>
  <c r="W1069" i="19"/>
  <c r="AE1069" i="19" s="1"/>
  <c r="W350" i="19"/>
  <c r="AA1069" i="19"/>
  <c r="AF1069" i="19" s="1"/>
  <c r="AH1069" i="19" s="1"/>
  <c r="AA350" i="19"/>
  <c r="AA358" i="19" s="1"/>
  <c r="AF352" i="19"/>
  <c r="AH352" i="19" s="1"/>
  <c r="AH350" i="19" s="1"/>
  <c r="W369" i="19"/>
  <c r="AA369" i="19"/>
  <c r="S372" i="19"/>
  <c r="S369" i="19" s="1"/>
  <c r="V377" i="19"/>
  <c r="Y391" i="19"/>
  <c r="AH415" i="19"/>
  <c r="AH423" i="19"/>
  <c r="AE422" i="19"/>
  <c r="AE421" i="19" s="1"/>
  <c r="AE420" i="19" s="1"/>
  <c r="Q503" i="19"/>
  <c r="Q487" i="19" s="1"/>
  <c r="U503" i="19"/>
  <c r="U487" i="19" s="1"/>
  <c r="Y503" i="19"/>
  <c r="Y487" i="19" s="1"/>
  <c r="AC503" i="19"/>
  <c r="AG508" i="19"/>
  <c r="AG507" i="19" s="1"/>
  <c r="AI509" i="19"/>
  <c r="AI514" i="19"/>
  <c r="AE524" i="19"/>
  <c r="AH525" i="19"/>
  <c r="AI525" i="19" s="1"/>
  <c r="AH533" i="19"/>
  <c r="AH532" i="19" s="1"/>
  <c r="AF532" i="19"/>
  <c r="AG557" i="19"/>
  <c r="AI557" i="19" s="1"/>
  <c r="AC652" i="19"/>
  <c r="AH654" i="19"/>
  <c r="AF652" i="19"/>
  <c r="AI708" i="19"/>
  <c r="AG709" i="19"/>
  <c r="AI709" i="19" s="1"/>
  <c r="AE331" i="19"/>
  <c r="AE344" i="19" s="1"/>
  <c r="AE321" i="19"/>
  <c r="AE319" i="19" s="1"/>
  <c r="AE320" i="19" s="1"/>
  <c r="R338" i="19"/>
  <c r="V338" i="19"/>
  <c r="Z338" i="19"/>
  <c r="AD1069" i="19"/>
  <c r="AH366" i="19"/>
  <c r="AE371" i="19"/>
  <c r="T372" i="19"/>
  <c r="X372" i="19"/>
  <c r="X369" i="19" s="1"/>
  <c r="AB372" i="19"/>
  <c r="AB369" i="19" s="1"/>
  <c r="AG407" i="19"/>
  <c r="Z420" i="19"/>
  <c r="Z403" i="19" s="1"/>
  <c r="AF428" i="19"/>
  <c r="AH432" i="19"/>
  <c r="AH431" i="19" s="1"/>
  <c r="AH427" i="19" s="1"/>
  <c r="AH426" i="19" s="1"/>
  <c r="AF431" i="19"/>
  <c r="V437" i="19"/>
  <c r="AE437" i="19"/>
  <c r="AG449" i="19"/>
  <c r="AG453" i="19"/>
  <c r="AG457" i="19"/>
  <c r="AH460" i="19"/>
  <c r="AI460" i="19" s="1"/>
  <c r="AH464" i="19"/>
  <c r="AH463" i="19" s="1"/>
  <c r="AH462" i="19" s="1"/>
  <c r="AF463" i="19"/>
  <c r="AF462" i="19" s="1"/>
  <c r="AF461" i="19" s="1"/>
  <c r="AD468" i="19"/>
  <c r="AD467" i="19" s="1"/>
  <c r="AD461" i="19" s="1"/>
  <c r="AH469" i="19"/>
  <c r="AH468" i="19" s="1"/>
  <c r="AE488" i="19"/>
  <c r="AH502" i="19"/>
  <c r="AI502" i="19" s="1"/>
  <c r="AH506" i="19"/>
  <c r="AI506" i="19" s="1"/>
  <c r="AH510" i="19"/>
  <c r="AI510" i="19" s="1"/>
  <c r="AH514" i="19"/>
  <c r="AF528" i="19"/>
  <c r="AF523" i="19" s="1"/>
  <c r="AG531" i="19"/>
  <c r="AI531" i="19" s="1"/>
  <c r="AG533" i="19"/>
  <c r="AH537" i="19"/>
  <c r="AF536" i="19"/>
  <c r="AH540" i="19"/>
  <c r="AI540" i="19" s="1"/>
  <c r="AI544" i="19"/>
  <c r="AI574" i="19"/>
  <c r="AD583" i="19"/>
  <c r="AD567" i="19" s="1"/>
  <c r="AI594" i="19"/>
  <c r="AG595" i="19"/>
  <c r="AI595" i="19" s="1"/>
  <c r="AG603" i="19"/>
  <c r="AI603" i="19" s="1"/>
  <c r="AI611" i="19"/>
  <c r="AG615" i="19"/>
  <c r="AG627" i="19"/>
  <c r="U651" i="19"/>
  <c r="U643" i="19" s="1"/>
  <c r="U598" i="19" s="1"/>
  <c r="AD666" i="19"/>
  <c r="AD664" i="19" s="1"/>
  <c r="T664" i="19"/>
  <c r="AD678" i="19"/>
  <c r="AD676" i="19" s="1"/>
  <c r="T676" i="19"/>
  <c r="AB676" i="19"/>
  <c r="AB239" i="19" s="1"/>
  <c r="AF678" i="19"/>
  <c r="AD690" i="19"/>
  <c r="AD689" i="19" s="1"/>
  <c r="AI704" i="19"/>
  <c r="AG705" i="19"/>
  <c r="AI705" i="19" s="1"/>
  <c r="AI747" i="19"/>
  <c r="R758" i="19"/>
  <c r="R767" i="19"/>
  <c r="V758" i="19"/>
  <c r="V767" i="19"/>
  <c r="AD768" i="19"/>
  <c r="AF768" i="19"/>
  <c r="Z758" i="19"/>
  <c r="Z767" i="19"/>
  <c r="Q761" i="19"/>
  <c r="Q767" i="19"/>
  <c r="U761" i="19"/>
  <c r="U1021" i="19" s="1"/>
  <c r="U1022" i="19" s="1"/>
  <c r="U767" i="19"/>
  <c r="Y761" i="19"/>
  <c r="Y1021" i="19" s="1"/>
  <c r="Y1022" i="19" s="1"/>
  <c r="Y767" i="19"/>
  <c r="AC771" i="19"/>
  <c r="AD801" i="19"/>
  <c r="AG801" i="19" s="1"/>
  <c r="AD805" i="19"/>
  <c r="AD813" i="19"/>
  <c r="AG813" i="19" s="1"/>
  <c r="V809" i="19"/>
  <c r="AH848" i="19"/>
  <c r="AF846" i="19"/>
  <c r="AG860" i="19"/>
  <c r="AG859" i="19" s="1"/>
  <c r="AD859" i="19"/>
  <c r="AE346" i="19"/>
  <c r="AE341" i="19" s="1"/>
  <c r="AC348" i="19"/>
  <c r="Q1066" i="19"/>
  <c r="AC352" i="19"/>
  <c r="Q372" i="19"/>
  <c r="U372" i="19"/>
  <c r="U369" i="19" s="1"/>
  <c r="Y372" i="19"/>
  <c r="Y369" i="19" s="1"/>
  <c r="AE396" i="19"/>
  <c r="AD412" i="19"/>
  <c r="AD411" i="19" s="1"/>
  <c r="AD410" i="19" s="1"/>
  <c r="AD404" i="19" s="1"/>
  <c r="AD403" i="19" s="1"/>
  <c r="V420" i="19"/>
  <c r="V403" i="19" s="1"/>
  <c r="S437" i="19"/>
  <c r="S436" i="19" s="1"/>
  <c r="W437" i="19"/>
  <c r="W436" i="19" s="1"/>
  <c r="AA437" i="19"/>
  <c r="AA436" i="19" s="1"/>
  <c r="AG446" i="19"/>
  <c r="AD452" i="19"/>
  <c r="AE469" i="19"/>
  <c r="AE468" i="19" s="1"/>
  <c r="AE467" i="19" s="1"/>
  <c r="AE461" i="19" s="1"/>
  <c r="AH476" i="19"/>
  <c r="AH480" i="19"/>
  <c r="AE504" i="19"/>
  <c r="AE508" i="19"/>
  <c r="AE507" i="19" s="1"/>
  <c r="AE512" i="19"/>
  <c r="AG537" i="19"/>
  <c r="AD542" i="19"/>
  <c r="AG549" i="19"/>
  <c r="AI549" i="19" s="1"/>
  <c r="AI564" i="19"/>
  <c r="AH570" i="19"/>
  <c r="AH569" i="19" s="1"/>
  <c r="AF569" i="19"/>
  <c r="AI581" i="19"/>
  <c r="AI590" i="19"/>
  <c r="AH638" i="19"/>
  <c r="R651" i="19"/>
  <c r="R643" i="19" s="1"/>
  <c r="AH653" i="19"/>
  <c r="AH652" i="19" s="1"/>
  <c r="AE652" i="19"/>
  <c r="AF660" i="19"/>
  <c r="Z658" i="19"/>
  <c r="AC664" i="19"/>
  <c r="AF666" i="19"/>
  <c r="AI700" i="19"/>
  <c r="AH712" i="19"/>
  <c r="AF711" i="19"/>
  <c r="AC716" i="19"/>
  <c r="AG717" i="19"/>
  <c r="AH719" i="19"/>
  <c r="AI719" i="19" s="1"/>
  <c r="AE716" i="19"/>
  <c r="AH735" i="19"/>
  <c r="AH734" i="19" s="1"/>
  <c r="AH794" i="19"/>
  <c r="AF793" i="19"/>
  <c r="AG799" i="19"/>
  <c r="AH799" i="19"/>
  <c r="AF798" i="19"/>
  <c r="T350" i="19"/>
  <c r="X350" i="19"/>
  <c r="AB350" i="19"/>
  <c r="Z1066" i="19"/>
  <c r="AD352" i="19"/>
  <c r="AD350" i="19" s="1"/>
  <c r="R372" i="19"/>
  <c r="R369" i="19" s="1"/>
  <c r="V372" i="19"/>
  <c r="V369" i="19" s="1"/>
  <c r="Z372" i="19"/>
  <c r="AF372" i="19" s="1"/>
  <c r="AC415" i="19"/>
  <c r="AC411" i="19" s="1"/>
  <c r="AC410" i="19" s="1"/>
  <c r="AC404" i="19" s="1"/>
  <c r="AG416" i="19"/>
  <c r="AG422" i="19"/>
  <c r="AG421" i="19" s="1"/>
  <c r="AH424" i="19"/>
  <c r="AC428" i="19"/>
  <c r="AC427" i="19" s="1"/>
  <c r="AC426" i="19" s="1"/>
  <c r="AC420" i="19" s="1"/>
  <c r="AG429" i="19"/>
  <c r="AH440" i="19"/>
  <c r="AH439" i="19" s="1"/>
  <c r="AH438" i="19" s="1"/>
  <c r="AF439" i="19"/>
  <c r="AF438" i="19" s="1"/>
  <c r="AD445" i="19"/>
  <c r="AD444" i="19" s="1"/>
  <c r="AD443" i="19" s="1"/>
  <c r="AD437" i="19" s="1"/>
  <c r="AD436" i="19" s="1"/>
  <c r="AH445" i="19"/>
  <c r="V461" i="19"/>
  <c r="AC472" i="19"/>
  <c r="AC468" i="19" s="1"/>
  <c r="AG473" i="19"/>
  <c r="AC476" i="19"/>
  <c r="AG477" i="19"/>
  <c r="AC480" i="19"/>
  <c r="AG481" i="19"/>
  <c r="AH484" i="19"/>
  <c r="AI484" i="19" s="1"/>
  <c r="AH490" i="19"/>
  <c r="AH489" i="19" s="1"/>
  <c r="AF489" i="19"/>
  <c r="AH494" i="19"/>
  <c r="AH493" i="19" s="1"/>
  <c r="AH492" i="19" s="1"/>
  <c r="AF493" i="19"/>
  <c r="AF492" i="19" s="1"/>
  <c r="AH498" i="19"/>
  <c r="AH497" i="19" s="1"/>
  <c r="AF497" i="19"/>
  <c r="AF504" i="19"/>
  <c r="AF508" i="19"/>
  <c r="AF507" i="19" s="1"/>
  <c r="AF512" i="19"/>
  <c r="R518" i="19"/>
  <c r="V518" i="19"/>
  <c r="AH522" i="19"/>
  <c r="AI522" i="19" s="1"/>
  <c r="AD523" i="19"/>
  <c r="AH526" i="19"/>
  <c r="AI526" i="19" s="1"/>
  <c r="AH530" i="19"/>
  <c r="AI530" i="19" s="1"/>
  <c r="AG535" i="19"/>
  <c r="AI535" i="19" s="1"/>
  <c r="Z542" i="19"/>
  <c r="Z518" i="19" s="1"/>
  <c r="AG553" i="19"/>
  <c r="AI553" i="19" s="1"/>
  <c r="AG555" i="19"/>
  <c r="AI556" i="19"/>
  <c r="AI555" i="19" s="1"/>
  <c r="AH560" i="19"/>
  <c r="AH559" i="19" s="1"/>
  <c r="AF559" i="19"/>
  <c r="AG576" i="19"/>
  <c r="AH578" i="19"/>
  <c r="AI578" i="19" s="1"/>
  <c r="AF576" i="19"/>
  <c r="AH586" i="19"/>
  <c r="AF584" i="19"/>
  <c r="AF583" i="19" s="1"/>
  <c r="AI597" i="19"/>
  <c r="AH601" i="19"/>
  <c r="AE600" i="19"/>
  <c r="AI605" i="19"/>
  <c r="AD610" i="19"/>
  <c r="AD608" i="19" s="1"/>
  <c r="T608" i="19"/>
  <c r="X607" i="19"/>
  <c r="X599" i="19" s="1"/>
  <c r="AI617" i="19"/>
  <c r="AD622" i="19"/>
  <c r="AD620" i="19" s="1"/>
  <c r="T620" i="19"/>
  <c r="AB620" i="19"/>
  <c r="AB237" i="19" s="1"/>
  <c r="AB223" i="19" s="1"/>
  <c r="AF622" i="19"/>
  <c r="AH633" i="19"/>
  <c r="AE632" i="19"/>
  <c r="AI637" i="19"/>
  <c r="AH645" i="19"/>
  <c r="AE644" i="19"/>
  <c r="AI657" i="19"/>
  <c r="AI661" i="19"/>
  <c r="AI667" i="19"/>
  <c r="AC670" i="19"/>
  <c r="AG671" i="19"/>
  <c r="AH682" i="19"/>
  <c r="AF696" i="19"/>
  <c r="AG706" i="19"/>
  <c r="AH708" i="19"/>
  <c r="AF706" i="19"/>
  <c r="AG713" i="19"/>
  <c r="AI713" i="19" s="1"/>
  <c r="AH715" i="19"/>
  <c r="AI715" i="19" s="1"/>
  <c r="AE711" i="19"/>
  <c r="AG738" i="19"/>
  <c r="AI738" i="19" s="1"/>
  <c r="AG777" i="19"/>
  <c r="AG779" i="19"/>
  <c r="AI779" i="19" s="1"/>
  <c r="AH781" i="19"/>
  <c r="AE777" i="19"/>
  <c r="AG432" i="19"/>
  <c r="AG440" i="19"/>
  <c r="AG464" i="19"/>
  <c r="AG490" i="19"/>
  <c r="AG494" i="19"/>
  <c r="AG498" i="19"/>
  <c r="AE542" i="19"/>
  <c r="AG545" i="19"/>
  <c r="AI545" i="19" s="1"/>
  <c r="AI560" i="19"/>
  <c r="AG561" i="19"/>
  <c r="AI561" i="19" s="1"/>
  <c r="R567" i="19"/>
  <c r="AC569" i="19"/>
  <c r="AC568" i="19" s="1"/>
  <c r="AC567" i="19" s="1"/>
  <c r="AG571" i="19"/>
  <c r="AI571" i="19" s="1"/>
  <c r="AH577" i="19"/>
  <c r="AH576" i="19" s="1"/>
  <c r="AE576" i="19"/>
  <c r="AE568" i="19" s="1"/>
  <c r="AI586" i="19"/>
  <c r="AG587" i="19"/>
  <c r="AI587" i="19" s="1"/>
  <c r="AH593" i="19"/>
  <c r="AI593" i="19" s="1"/>
  <c r="AE591" i="19"/>
  <c r="R599" i="19"/>
  <c r="AH609" i="19"/>
  <c r="AI609" i="19" s="1"/>
  <c r="AF616" i="19"/>
  <c r="Z614" i="19"/>
  <c r="Z607" i="19" s="1"/>
  <c r="Z599" i="19" s="1"/>
  <c r="AC620" i="19"/>
  <c r="AD634" i="19"/>
  <c r="AD632" i="19" s="1"/>
  <c r="T632" i="19"/>
  <c r="T239" i="19" s="1"/>
  <c r="AH646" i="19"/>
  <c r="AF644" i="19"/>
  <c r="AI650" i="19"/>
  <c r="V651" i="19"/>
  <c r="V643" i="19" s="1"/>
  <c r="S651" i="19"/>
  <c r="S643" i="19" s="1"/>
  <c r="AA651" i="19"/>
  <c r="AA643" i="19" s="1"/>
  <c r="AH665" i="19"/>
  <c r="AF672" i="19"/>
  <c r="Z670" i="19"/>
  <c r="AC676" i="19"/>
  <c r="AG678" i="19"/>
  <c r="AG682" i="19"/>
  <c r="AI682" i="19" s="1"/>
  <c r="AI686" i="19"/>
  <c r="AG693" i="19"/>
  <c r="AI693" i="19" s="1"/>
  <c r="AC690" i="19"/>
  <c r="AG697" i="19"/>
  <c r="AH699" i="19"/>
  <c r="AI699" i="19" s="1"/>
  <c r="AE696" i="19"/>
  <c r="AH703" i="19"/>
  <c r="AI703" i="19" s="1"/>
  <c r="AE701" i="19"/>
  <c r="AH707" i="19"/>
  <c r="AH706" i="19" s="1"/>
  <c r="AE706" i="19"/>
  <c r="AF729" i="19"/>
  <c r="AH732" i="19"/>
  <c r="AH729" i="19" s="1"/>
  <c r="AG734" i="19"/>
  <c r="AH740" i="19"/>
  <c r="AH739" i="19" s="1"/>
  <c r="AF739" i="19"/>
  <c r="AI743" i="19"/>
  <c r="AD766" i="19"/>
  <c r="T761" i="19"/>
  <c r="T762" i="19"/>
  <c r="AB761" i="19"/>
  <c r="AB1021" i="19" s="1"/>
  <c r="AB1022" i="19" s="1"/>
  <c r="AB762" i="19"/>
  <c r="AF766" i="19"/>
  <c r="AH773" i="19"/>
  <c r="AF772" i="19"/>
  <c r="AD774" i="19"/>
  <c r="AG774" i="19" s="1"/>
  <c r="T772" i="19"/>
  <c r="T759" i="19"/>
  <c r="X772" i="19"/>
  <c r="X759" i="19"/>
  <c r="AB772" i="19"/>
  <c r="AF774" i="19"/>
  <c r="AB759" i="19"/>
  <c r="AI781" i="19"/>
  <c r="V792" i="19"/>
  <c r="Z792" i="19"/>
  <c r="AD797" i="19"/>
  <c r="AG797" i="19" s="1"/>
  <c r="AI805" i="19"/>
  <c r="AG811" i="19"/>
  <c r="AD809" i="19"/>
  <c r="AD536" i="19"/>
  <c r="AD519" i="19" s="1"/>
  <c r="AD518" i="19" s="1"/>
  <c r="S542" i="19"/>
  <c r="W542" i="19"/>
  <c r="AA542" i="19"/>
  <c r="AH548" i="19"/>
  <c r="AH547" i="19" s="1"/>
  <c r="AF547" i="19"/>
  <c r="AH552" i="19"/>
  <c r="AH551" i="19" s="1"/>
  <c r="AF551" i="19"/>
  <c r="AH556" i="19"/>
  <c r="AH555" i="19" s="1"/>
  <c r="AF555" i="19"/>
  <c r="AG562" i="19"/>
  <c r="AI562" i="19" s="1"/>
  <c r="AG572" i="19"/>
  <c r="AI572" i="19" s="1"/>
  <c r="AH585" i="19"/>
  <c r="AE584" i="19"/>
  <c r="AE583" i="19" s="1"/>
  <c r="AG588" i="19"/>
  <c r="AI588" i="19" s="1"/>
  <c r="AG592" i="19"/>
  <c r="AH602" i="19"/>
  <c r="AI602" i="19" s="1"/>
  <c r="AF600" i="19"/>
  <c r="V607" i="19"/>
  <c r="V599" i="19" s="1"/>
  <c r="S607" i="19"/>
  <c r="S599" i="19" s="1"/>
  <c r="AE610" i="19"/>
  <c r="AE608" i="19" s="1"/>
  <c r="AA607" i="19"/>
  <c r="AA599" i="19" s="1"/>
  <c r="AA598" i="19" s="1"/>
  <c r="AG612" i="19"/>
  <c r="AI612" i="19" s="1"/>
  <c r="AH621" i="19"/>
  <c r="AE620" i="19"/>
  <c r="AF628" i="19"/>
  <c r="Z626" i="19"/>
  <c r="Z238" i="19" s="1"/>
  <c r="AC632" i="19"/>
  <c r="AG634" i="19"/>
  <c r="AF634" i="19"/>
  <c r="AG638" i="19"/>
  <c r="AI638" i="19" s="1"/>
  <c r="AI642" i="19"/>
  <c r="AI646" i="19"/>
  <c r="AG647" i="19"/>
  <c r="AI647" i="19" s="1"/>
  <c r="AD654" i="19"/>
  <c r="AD652" i="19" s="1"/>
  <c r="AD651" i="19" s="1"/>
  <c r="AD643" i="19" s="1"/>
  <c r="T652" i="19"/>
  <c r="X651" i="19"/>
  <c r="X643" i="19" s="1"/>
  <c r="AB651" i="19"/>
  <c r="AB643" i="19" s="1"/>
  <c r="AC658" i="19"/>
  <c r="AG659" i="19"/>
  <c r="AI662" i="19"/>
  <c r="AE666" i="19"/>
  <c r="AE664" i="19" s="1"/>
  <c r="AG668" i="19"/>
  <c r="AI668" i="19" s="1"/>
  <c r="AH677" i="19"/>
  <c r="AE676" i="19"/>
  <c r="AG694" i="19"/>
  <c r="AI694" i="19" s="1"/>
  <c r="S690" i="19"/>
  <c r="S689" i="19" s="1"/>
  <c r="W690" i="19"/>
  <c r="W689" i="19" s="1"/>
  <c r="AA690" i="19"/>
  <c r="AA689" i="19" s="1"/>
  <c r="AG698" i="19"/>
  <c r="AI698" i="19" s="1"/>
  <c r="AG702" i="19"/>
  <c r="AF724" i="19"/>
  <c r="AH724" i="19"/>
  <c r="AI728" i="19"/>
  <c r="AC723" i="19"/>
  <c r="AC722" i="19" s="1"/>
  <c r="AE729" i="19"/>
  <c r="AE723" i="19" s="1"/>
  <c r="AE722" i="19" s="1"/>
  <c r="AI736" i="19"/>
  <c r="AG737" i="19"/>
  <c r="AI737" i="19" s="1"/>
  <c r="AH752" i="19"/>
  <c r="AI752" i="19" s="1"/>
  <c r="AF749" i="19"/>
  <c r="AH763" i="19"/>
  <c r="AI776" i="19"/>
  <c r="AG783" i="19"/>
  <c r="AH785" i="19"/>
  <c r="AH782" i="19" s="1"/>
  <c r="AE782" i="19"/>
  <c r="R792" i="19"/>
  <c r="AG795" i="19"/>
  <c r="AC802" i="19"/>
  <c r="AC798" i="19" s="1"/>
  <c r="S798" i="19"/>
  <c r="AC806" i="19"/>
  <c r="AC804" i="19" s="1"/>
  <c r="S804" i="19"/>
  <c r="AH810" i="19"/>
  <c r="AF809" i="19"/>
  <c r="W608" i="19"/>
  <c r="Q614" i="19"/>
  <c r="W620" i="19"/>
  <c r="Q626" i="19"/>
  <c r="W632" i="19"/>
  <c r="W652" i="19"/>
  <c r="Q658" i="19"/>
  <c r="W664" i="19"/>
  <c r="Q670" i="19"/>
  <c r="W676" i="19"/>
  <c r="AG740" i="19"/>
  <c r="AG745" i="19"/>
  <c r="AD762" i="19"/>
  <c r="AC764" i="19"/>
  <c r="AG764" i="19" s="1"/>
  <c r="AG766" i="19"/>
  <c r="AC769" i="19"/>
  <c r="AG769" i="19" s="1"/>
  <c r="AE770" i="19"/>
  <c r="AD775" i="19"/>
  <c r="AD772" i="19" s="1"/>
  <c r="AH775" i="19"/>
  <c r="AG780" i="19"/>
  <c r="AI780" i="19" s="1"/>
  <c r="AG784" i="19"/>
  <c r="AI784" i="19" s="1"/>
  <c r="Y793" i="19"/>
  <c r="AE796" i="19"/>
  <c r="AE793" i="19" s="1"/>
  <c r="AE800" i="19"/>
  <c r="AE798" i="19" s="1"/>
  <c r="Y798" i="19"/>
  <c r="AF807" i="19"/>
  <c r="AH807" i="19" s="1"/>
  <c r="AI807" i="19" s="1"/>
  <c r="Y809" i="19"/>
  <c r="AE812" i="19"/>
  <c r="AE809" i="19" s="1"/>
  <c r="AG815" i="19"/>
  <c r="AG826" i="19"/>
  <c r="AG824" i="19" s="1"/>
  <c r="AD824" i="19"/>
  <c r="AG890" i="19"/>
  <c r="AG889" i="19" s="1"/>
  <c r="AD889" i="19"/>
  <c r="AE913" i="19"/>
  <c r="AG992" i="19"/>
  <c r="AF734" i="19"/>
  <c r="AD744" i="19"/>
  <c r="AD723" i="19" s="1"/>
  <c r="AD722" i="19" s="1"/>
  <c r="W1022" i="19"/>
  <c r="AE1022" i="19" s="1"/>
  <c r="Q762" i="19"/>
  <c r="Q758" i="19"/>
  <c r="U762" i="19"/>
  <c r="U758" i="19"/>
  <c r="Y762" i="19"/>
  <c r="Y758" i="19"/>
  <c r="AC763" i="19"/>
  <c r="R762" i="19"/>
  <c r="R759" i="19"/>
  <c r="V762" i="19"/>
  <c r="V759" i="19"/>
  <c r="AF764" i="19"/>
  <c r="Z762" i="19"/>
  <c r="Z759" i="19"/>
  <c r="AH769" i="19"/>
  <c r="T767" i="19"/>
  <c r="AD770" i="19"/>
  <c r="AG770" i="19" s="1"/>
  <c r="AI770" i="19" s="1"/>
  <c r="T760" i="19"/>
  <c r="AD760" i="19" s="1"/>
  <c r="AG760" i="19" s="1"/>
  <c r="X767" i="19"/>
  <c r="X760" i="19"/>
  <c r="AE760" i="19" s="1"/>
  <c r="AB767" i="19"/>
  <c r="AB760" i="19"/>
  <c r="AB757" i="19" s="1"/>
  <c r="AB1105" i="19" s="1"/>
  <c r="AB1103" i="19" s="1"/>
  <c r="AE771" i="19"/>
  <c r="AE767" i="19" s="1"/>
  <c r="AC775" i="19"/>
  <c r="AG793" i="19"/>
  <c r="T798" i="19"/>
  <c r="T792" i="19" s="1"/>
  <c r="X798" i="19"/>
  <c r="X792" i="19" s="1"/>
  <c r="AB798" i="19"/>
  <c r="AB792" i="19" s="1"/>
  <c r="AF804" i="19"/>
  <c r="AG809" i="19"/>
  <c r="AI855" i="19"/>
  <c r="AI854" i="19" s="1"/>
  <c r="AH854" i="19"/>
  <c r="AG742" i="19"/>
  <c r="AI742" i="19" s="1"/>
  <c r="AG746" i="19"/>
  <c r="AH746" i="19"/>
  <c r="AH744" i="19" s="1"/>
  <c r="AG750" i="19"/>
  <c r="AH750" i="19"/>
  <c r="AH749" i="19" s="1"/>
  <c r="Z1021" i="19"/>
  <c r="AF761" i="19"/>
  <c r="AC765" i="19"/>
  <c r="AG765" i="19" s="1"/>
  <c r="AI765" i="19" s="1"/>
  <c r="AE766" i="19"/>
  <c r="AE762" i="19" s="1"/>
  <c r="AC768" i="19"/>
  <c r="S767" i="19"/>
  <c r="S759" i="19"/>
  <c r="S757" i="19" s="1"/>
  <c r="S1105" i="19" s="1"/>
  <c r="S1103" i="19" s="1"/>
  <c r="W767" i="19"/>
  <c r="W759" i="19"/>
  <c r="AA767" i="19"/>
  <c r="AA759" i="19"/>
  <c r="AA757" i="19" s="1"/>
  <c r="AA1105" i="19" s="1"/>
  <c r="AA1103" i="19" s="1"/>
  <c r="AF770" i="19"/>
  <c r="AH770" i="19" s="1"/>
  <c r="AD771" i="19"/>
  <c r="AC772" i="19"/>
  <c r="AG773" i="19"/>
  <c r="AE774" i="19"/>
  <c r="AE772" i="19" s="1"/>
  <c r="AH778" i="19"/>
  <c r="AH777" i="19" s="1"/>
  <c r="AF777" i="19"/>
  <c r="AC794" i="19"/>
  <c r="AC793" i="19" s="1"/>
  <c r="S793" i="19"/>
  <c r="W792" i="19"/>
  <c r="AA792" i="19"/>
  <c r="AC810" i="19"/>
  <c r="AC809" i="19" s="1"/>
  <c r="S809" i="19"/>
  <c r="AI816" i="19"/>
  <c r="AI815" i="19" s="1"/>
  <c r="AH815" i="19"/>
  <c r="AI830" i="19"/>
  <c r="AG868" i="19"/>
  <c r="AD865" i="19"/>
  <c r="AI901" i="19"/>
  <c r="AI900" i="19" s="1"/>
  <c r="AH900" i="19"/>
  <c r="AH983" i="19"/>
  <c r="AF982" i="19"/>
  <c r="AF976" i="19"/>
  <c r="AC816" i="19"/>
  <c r="AC815" i="19" s="1"/>
  <c r="S815" i="19"/>
  <c r="AI825" i="19"/>
  <c r="AI824" i="19" s="1"/>
  <c r="AH824" i="19"/>
  <c r="AG830" i="19"/>
  <c r="AG829" i="19" s="1"/>
  <c r="AD829" i="19"/>
  <c r="AG838" i="19"/>
  <c r="AG835" i="19" s="1"/>
  <c r="AD835" i="19"/>
  <c r="AC853" i="19"/>
  <c r="AF859" i="19"/>
  <c r="AH862" i="19"/>
  <c r="AI862" i="19" s="1"/>
  <c r="AH866" i="19"/>
  <c r="AF865" i="19"/>
  <c r="AG872" i="19"/>
  <c r="AG870" i="19" s="1"/>
  <c r="AD870" i="19"/>
  <c r="AD884" i="19"/>
  <c r="AE889" i="19"/>
  <c r="AE883" i="19" s="1"/>
  <c r="AF889" i="19"/>
  <c r="AH892" i="19"/>
  <c r="AI892" i="19" s="1"/>
  <c r="AC900" i="19"/>
  <c r="AG900" i="19"/>
  <c r="AG919" i="19"/>
  <c r="AI937" i="19"/>
  <c r="AH961" i="19"/>
  <c r="AF960" i="19"/>
  <c r="AH966" i="19"/>
  <c r="AI967" i="19"/>
  <c r="AI966" i="19" s="1"/>
  <c r="AG986" i="19"/>
  <c r="AD998" i="19"/>
  <c r="AD997" i="19" s="1"/>
  <c r="AH987" i="19"/>
  <c r="AF985" i="19"/>
  <c r="AF977" i="19"/>
  <c r="AF998" i="19"/>
  <c r="AF815" i="19"/>
  <c r="AC823" i="19"/>
  <c r="AF829" i="19"/>
  <c r="AH832" i="19"/>
  <c r="AI832" i="19" s="1"/>
  <c r="AH836" i="19"/>
  <c r="AF835" i="19"/>
  <c r="AG842" i="19"/>
  <c r="AG840" i="19" s="1"/>
  <c r="AD840" i="19"/>
  <c r="AI871" i="19"/>
  <c r="AI870" i="19" s="1"/>
  <c r="AH870" i="19"/>
  <c r="T883" i="19"/>
  <c r="X883" i="19"/>
  <c r="AB883" i="19"/>
  <c r="AH896" i="19"/>
  <c r="AF895" i="19"/>
  <c r="AG898" i="19"/>
  <c r="AG895" i="19" s="1"/>
  <c r="AD895" i="19"/>
  <c r="AD900" i="19"/>
  <c r="AG906" i="19"/>
  <c r="AI906" i="19"/>
  <c r="AH931" i="19"/>
  <c r="AF930" i="19"/>
  <c r="AI981" i="19"/>
  <c r="AH991" i="19"/>
  <c r="AI991" i="19" s="1"/>
  <c r="AI989" i="19" s="1"/>
  <c r="AF989" i="19"/>
  <c r="AI841" i="19"/>
  <c r="AI840" i="19" s="1"/>
  <c r="AH840" i="19"/>
  <c r="AG856" i="19"/>
  <c r="AG854" i="19" s="1"/>
  <c r="AD854" i="19"/>
  <c r="AI860" i="19"/>
  <c r="AI859" i="19" s="1"/>
  <c r="AG865" i="19"/>
  <c r="AG876" i="19"/>
  <c r="AH878" i="19"/>
  <c r="AF876" i="19"/>
  <c r="AI885" i="19"/>
  <c r="AI884" i="19" s="1"/>
  <c r="AH884" i="19"/>
  <c r="AI890" i="19"/>
  <c r="AC895" i="19"/>
  <c r="AC883" i="19" s="1"/>
  <c r="AD979" i="19"/>
  <c r="AG981" i="19"/>
  <c r="AG978" i="19" s="1"/>
  <c r="AD978" i="19"/>
  <c r="AG976" i="19"/>
  <c r="T1002" i="19"/>
  <c r="AB1002" i="19"/>
  <c r="AF1002" i="19" s="1"/>
  <c r="AH1002" i="19" s="1"/>
  <c r="AI1002" i="19" s="1"/>
  <c r="AI1037" i="19"/>
  <c r="AF914" i="19"/>
  <c r="AD914" i="19"/>
  <c r="AD913" i="19" s="1"/>
  <c r="U913" i="19"/>
  <c r="Y913" i="19"/>
  <c r="AD919" i="19"/>
  <c r="AI920" i="19"/>
  <c r="AI919" i="19" s="1"/>
  <c r="AH919" i="19"/>
  <c r="AG925" i="19"/>
  <c r="AC930" i="19"/>
  <c r="AG930" i="19"/>
  <c r="AH938" i="19"/>
  <c r="AI938" i="19" s="1"/>
  <c r="AF936" i="19"/>
  <c r="AF944" i="19"/>
  <c r="AD944" i="19"/>
  <c r="Q943" i="19"/>
  <c r="U943" i="19"/>
  <c r="Y943" i="19"/>
  <c r="AD949" i="19"/>
  <c r="AI950" i="19"/>
  <c r="AI949" i="19" s="1"/>
  <c r="AH949" i="19"/>
  <c r="AG955" i="19"/>
  <c r="AC960" i="19"/>
  <c r="AG960" i="19"/>
  <c r="AH968" i="19"/>
  <c r="AI968" i="19" s="1"/>
  <c r="AF966" i="19"/>
  <c r="AI980" i="19"/>
  <c r="AH979" i="19"/>
  <c r="AH984" i="19"/>
  <c r="AI984" i="19" s="1"/>
  <c r="AF978" i="19"/>
  <c r="AE998" i="19"/>
  <c r="AE997" i="19" s="1"/>
  <c r="AE985" i="19"/>
  <c r="AF1003" i="19"/>
  <c r="AH988" i="19"/>
  <c r="AE989" i="19"/>
  <c r="AI1057" i="19"/>
  <c r="AD1082" i="19"/>
  <c r="AI915" i="19"/>
  <c r="AI914" i="19" s="1"/>
  <c r="AH914" i="19"/>
  <c r="AF919" i="19"/>
  <c r="AG932" i="19"/>
  <c r="AE936" i="19"/>
  <c r="AI945" i="19"/>
  <c r="AI944" i="19" s="1"/>
  <c r="AH944" i="19"/>
  <c r="AF949" i="19"/>
  <c r="AG962" i="19"/>
  <c r="AE966" i="19"/>
  <c r="AE943" i="19" s="1"/>
  <c r="AC979" i="19"/>
  <c r="AE982" i="19"/>
  <c r="AD992" i="19"/>
  <c r="AD976" i="19"/>
  <c r="AD975" i="19" s="1"/>
  <c r="AI993" i="19"/>
  <c r="AI992" i="19" s="1"/>
  <c r="AH992" i="19"/>
  <c r="AC997" i="19"/>
  <c r="U1002" i="19"/>
  <c r="R997" i="19"/>
  <c r="R1006" i="19"/>
  <c r="V997" i="19"/>
  <c r="V1006" i="19"/>
  <c r="AD1006" i="19" s="1"/>
  <c r="AG1006" i="19" s="1"/>
  <c r="Z997" i="19"/>
  <c r="Z1006" i="19"/>
  <c r="T913" i="19"/>
  <c r="X913" i="19"/>
  <c r="AB913" i="19"/>
  <c r="AC914" i="19"/>
  <c r="AC913" i="19" s="1"/>
  <c r="AG914" i="19"/>
  <c r="AH926" i="19"/>
  <c r="AF925" i="19"/>
  <c r="T943" i="19"/>
  <c r="X943" i="19"/>
  <c r="AB943" i="19"/>
  <c r="AC944" i="19"/>
  <c r="AC943" i="19" s="1"/>
  <c r="AG944" i="19"/>
  <c r="AH956" i="19"/>
  <c r="AF955" i="19"/>
  <c r="AH998" i="19"/>
  <c r="AC1011" i="19"/>
  <c r="AG1011" i="19" s="1"/>
  <c r="AI1011" i="19" s="1"/>
  <c r="AG1020" i="19"/>
  <c r="AI1020" i="19" s="1"/>
  <c r="AI1041" i="19"/>
  <c r="AG1043" i="19"/>
  <c r="AI1043" i="19" s="1"/>
  <c r="W1082" i="19"/>
  <c r="AE1085" i="19"/>
  <c r="W1066" i="19"/>
  <c r="AE1068" i="19"/>
  <c r="AA1066" i="19"/>
  <c r="AH1089" i="19"/>
  <c r="AI1089" i="19" s="1"/>
  <c r="AH1090" i="19"/>
  <c r="AH1037" i="19"/>
  <c r="AH1045" i="19"/>
  <c r="AI1045" i="19" s="1"/>
  <c r="AH1053" i="19"/>
  <c r="AI1053" i="19" s="1"/>
  <c r="T1066" i="19"/>
  <c r="AD1068" i="19"/>
  <c r="X1066" i="19"/>
  <c r="AG1040" i="19"/>
  <c r="AI1040" i="19" s="1"/>
  <c r="AG1048" i="19"/>
  <c r="AI1048" i="19" s="1"/>
  <c r="AG1056" i="19"/>
  <c r="AI1056" i="19" s="1"/>
  <c r="AF1068" i="19"/>
  <c r="AH1068" i="19" s="1"/>
  <c r="AD1070" i="19"/>
  <c r="AG1070" i="19" s="1"/>
  <c r="AF1085" i="19"/>
  <c r="AG1086" i="19"/>
  <c r="AF1086" i="19"/>
  <c r="AC1068" i="19"/>
  <c r="AE1073" i="19"/>
  <c r="AH1073" i="19"/>
  <c r="AF1084" i="19"/>
  <c r="AH1084" i="19" s="1"/>
  <c r="Z1082" i="19"/>
  <c r="AG1090" i="19"/>
  <c r="AI1090" i="19" s="1"/>
  <c r="AE1070" i="19"/>
  <c r="AH1070" i="19" s="1"/>
  <c r="AD1073" i="19"/>
  <c r="AG1073" i="19" s="1"/>
  <c r="AI1073" i="19" s="1"/>
  <c r="AC1085" i="19"/>
  <c r="AG1085" i="19" s="1"/>
  <c r="AE1086" i="19"/>
  <c r="Q1082" i="19"/>
  <c r="AG45" i="19" l="1"/>
  <c r="AF997" i="19"/>
  <c r="AF883" i="19"/>
  <c r="AH829" i="19"/>
  <c r="AE342" i="19"/>
  <c r="AH228" i="19"/>
  <c r="AI604" i="19"/>
  <c r="AI184" i="19"/>
  <c r="X1078" i="19"/>
  <c r="X1083" i="19" s="1"/>
  <c r="Y11" i="19"/>
  <c r="R97" i="19"/>
  <c r="R88" i="19"/>
  <c r="R100" i="19"/>
  <c r="R436" i="19"/>
  <c r="R461" i="19"/>
  <c r="S95" i="19"/>
  <c r="S84" i="19"/>
  <c r="AC759" i="19"/>
  <c r="X78" i="19"/>
  <c r="X76" i="19" s="1"/>
  <c r="X1062" i="19" s="1"/>
  <c r="X1067" i="19" s="1"/>
  <c r="X404" i="19"/>
  <c r="X403" i="19" s="1"/>
  <c r="AC1062" i="19"/>
  <c r="AH86" i="19"/>
  <c r="AI86" i="19" s="1"/>
  <c r="AF350" i="19"/>
  <c r="AH332" i="19"/>
  <c r="AE174" i="19"/>
  <c r="AE175" i="19" s="1"/>
  <c r="Y1067" i="19"/>
  <c r="AC156" i="19"/>
  <c r="U146" i="19"/>
  <c r="U137" i="19"/>
  <c r="Q359" i="19"/>
  <c r="Q362" i="19"/>
  <c r="Q363" i="19" s="1"/>
  <c r="AI524" i="19"/>
  <c r="Q95" i="19"/>
  <c r="AC88" i="19"/>
  <c r="Q84" i="19"/>
  <c r="U362" i="19"/>
  <c r="U363" i="19" s="1"/>
  <c r="U359" i="19"/>
  <c r="S152" i="19"/>
  <c r="S139" i="19"/>
  <c r="S146" i="19" s="1"/>
  <c r="S149" i="19"/>
  <c r="AG943" i="19"/>
  <c r="AH889" i="19"/>
  <c r="AF823" i="19"/>
  <c r="AI829" i="19"/>
  <c r="AD793" i="19"/>
  <c r="AI732" i="19"/>
  <c r="AH591" i="19"/>
  <c r="AH584" i="19"/>
  <c r="AH546" i="19"/>
  <c r="AI804" i="19"/>
  <c r="X757" i="19"/>
  <c r="X1105" i="19" s="1"/>
  <c r="X1103" i="19" s="1"/>
  <c r="AH696" i="19"/>
  <c r="AF488" i="19"/>
  <c r="AC467" i="19"/>
  <c r="AC461" i="19" s="1"/>
  <c r="AC436" i="19" s="1"/>
  <c r="Z651" i="19"/>
  <c r="Z643" i="19" s="1"/>
  <c r="AG551" i="19"/>
  <c r="AD767" i="19"/>
  <c r="S1067" i="19"/>
  <c r="AH504" i="19"/>
  <c r="AE219" i="19"/>
  <c r="AE256" i="19"/>
  <c r="AE257" i="19" s="1"/>
  <c r="AI143" i="19"/>
  <c r="AI191" i="19"/>
  <c r="AG132" i="19"/>
  <c r="AC235" i="19"/>
  <c r="AC221" i="19" s="1"/>
  <c r="Q221" i="19"/>
  <c r="T461" i="19"/>
  <c r="T436" i="19" s="1"/>
  <c r="T103" i="19"/>
  <c r="AI447" i="19"/>
  <c r="U152" i="19"/>
  <c r="V88" i="19"/>
  <c r="AG185" i="19"/>
  <c r="AG216" i="19" s="1"/>
  <c r="AG853" i="19"/>
  <c r="AI769" i="19"/>
  <c r="AE607" i="19"/>
  <c r="AI577" i="19"/>
  <c r="AF568" i="19"/>
  <c r="AF567" i="19" s="1"/>
  <c r="AE436" i="19"/>
  <c r="AF427" i="19"/>
  <c r="AF426" i="19" s="1"/>
  <c r="AF420" i="19" s="1"/>
  <c r="AH524" i="19"/>
  <c r="AH528" i="19"/>
  <c r="AG528" i="19"/>
  <c r="AH331" i="19"/>
  <c r="AI331" i="19" s="1"/>
  <c r="AI190" i="19"/>
  <c r="U1078" i="19"/>
  <c r="U1083" i="19" s="1"/>
  <c r="AI625" i="19"/>
  <c r="U519" i="19"/>
  <c r="U518" i="19" s="1"/>
  <c r="Q437" i="19"/>
  <c r="Q436" i="19" s="1"/>
  <c r="R181" i="19"/>
  <c r="AH1086" i="19"/>
  <c r="AH859" i="19"/>
  <c r="AG883" i="19"/>
  <c r="AF853" i="19"/>
  <c r="AH771" i="19"/>
  <c r="AF759" i="19"/>
  <c r="AH701" i="19"/>
  <c r="T757" i="19"/>
  <c r="T1105" i="19" s="1"/>
  <c r="T1103" i="19" s="1"/>
  <c r="AB607" i="19"/>
  <c r="AB599" i="19" s="1"/>
  <c r="AB598" i="19" s="1"/>
  <c r="AH600" i="19"/>
  <c r="AI585" i="19"/>
  <c r="AG798" i="19"/>
  <c r="AH568" i="19"/>
  <c r="AA518" i="19"/>
  <c r="AD1079" i="19"/>
  <c r="AH610" i="19"/>
  <c r="AC189" i="19"/>
  <c r="AD174" i="19"/>
  <c r="AD175" i="19" s="1"/>
  <c r="AE326" i="19"/>
  <c r="AI185" i="19"/>
  <c r="AH170" i="19"/>
  <c r="AI87" i="19"/>
  <c r="AG56" i="19"/>
  <c r="AI56" i="19" s="1"/>
  <c r="AH1074" i="19"/>
  <c r="AI1074" i="19" s="1"/>
  <c r="AG1084" i="19"/>
  <c r="AI1084" i="19" s="1"/>
  <c r="AI731" i="19"/>
  <c r="AI649" i="19"/>
  <c r="AC614" i="19"/>
  <c r="AC607" i="19" s="1"/>
  <c r="AC599" i="19" s="1"/>
  <c r="AC598" i="19" s="1"/>
  <c r="AA156" i="19"/>
  <c r="AI695" i="19"/>
  <c r="AB461" i="19"/>
  <c r="AB436" i="19" s="1"/>
  <c r="AB103" i="19"/>
  <c r="Y437" i="19"/>
  <c r="Y436" i="19" s="1"/>
  <c r="AI475" i="19"/>
  <c r="AD215" i="19"/>
  <c r="AH187" i="19"/>
  <c r="AH218" i="19" s="1"/>
  <c r="R175" i="19"/>
  <c r="AF129" i="19"/>
  <c r="AH129" i="19" s="1"/>
  <c r="AI129" i="19" s="1"/>
  <c r="Y88" i="19"/>
  <c r="AH804" i="19"/>
  <c r="X598" i="19"/>
  <c r="AC403" i="19"/>
  <c r="AG610" i="19"/>
  <c r="AG608" i="19" s="1"/>
  <c r="AI177" i="19"/>
  <c r="Q137" i="19"/>
  <c r="AE101" i="19"/>
  <c r="AF237" i="19"/>
  <c r="AI195" i="19"/>
  <c r="AH123" i="19"/>
  <c r="AI172" i="19"/>
  <c r="AI170" i="19" s="1"/>
  <c r="AI80" i="19"/>
  <c r="AC546" i="19"/>
  <c r="AC542" i="19" s="1"/>
  <c r="AC518" i="19" s="1"/>
  <c r="W156" i="19"/>
  <c r="X461" i="19"/>
  <c r="X436" i="19" s="1"/>
  <c r="X103" i="19"/>
  <c r="AC103" i="19"/>
  <c r="Q100" i="19"/>
  <c r="AG373" i="19"/>
  <c r="AI373" i="19" s="1"/>
  <c r="AI187" i="19"/>
  <c r="AI210" i="19"/>
  <c r="AI27" i="19"/>
  <c r="V370" i="19"/>
  <c r="V397" i="19"/>
  <c r="AH723" i="19"/>
  <c r="AH722" i="19" s="1"/>
  <c r="Z598" i="19"/>
  <c r="S370" i="19"/>
  <c r="S397" i="19"/>
  <c r="AI1063" i="19"/>
  <c r="AI204" i="19"/>
  <c r="AG196" i="19"/>
  <c r="AA362" i="19"/>
  <c r="AA363" i="19" s="1"/>
  <c r="AA359" i="19"/>
  <c r="Y1095" i="19"/>
  <c r="Y17" i="19"/>
  <c r="R358" i="19"/>
  <c r="R339" i="19"/>
  <c r="AC651" i="19"/>
  <c r="AC643" i="19" s="1"/>
  <c r="AG347" i="19"/>
  <c r="AC342" i="19"/>
  <c r="R370" i="19"/>
  <c r="R397" i="19"/>
  <c r="AE377" i="19"/>
  <c r="V211" i="19"/>
  <c r="V213" i="19"/>
  <c r="S378" i="19"/>
  <c r="S382" i="19" s="1"/>
  <c r="S115" i="19" s="1"/>
  <c r="AB1078" i="19"/>
  <c r="AB1083" i="19" s="1"/>
  <c r="AE227" i="19"/>
  <c r="W213" i="19"/>
  <c r="AG219" i="19"/>
  <c r="AH23" i="19"/>
  <c r="AH59" i="19" s="1"/>
  <c r="AF59" i="19"/>
  <c r="AB167" i="19"/>
  <c r="AB168" i="19" s="1"/>
  <c r="AB164" i="19"/>
  <c r="Q284" i="19"/>
  <c r="Q308" i="19"/>
  <c r="Y213" i="19"/>
  <c r="Y211" i="19"/>
  <c r="AG101" i="19"/>
  <c r="AI92" i="19"/>
  <c r="AI979" i="19"/>
  <c r="AI836" i="19"/>
  <c r="AI835" i="19" s="1"/>
  <c r="AH835" i="19"/>
  <c r="AH936" i="19"/>
  <c r="AC792" i="19"/>
  <c r="AF760" i="19"/>
  <c r="AH760" i="19" s="1"/>
  <c r="AI760" i="19" s="1"/>
  <c r="AE792" i="19"/>
  <c r="AI783" i="19"/>
  <c r="AG782" i="19"/>
  <c r="T1021" i="19"/>
  <c r="AD761" i="19"/>
  <c r="R598" i="19"/>
  <c r="AH644" i="19"/>
  <c r="AI621" i="19"/>
  <c r="AG584" i="19"/>
  <c r="AH508" i="19"/>
  <c r="AH507" i="19" s="1"/>
  <c r="Z369" i="19"/>
  <c r="AG321" i="19"/>
  <c r="AC319" i="19"/>
  <c r="AC320" i="19" s="1"/>
  <c r="AC1079" i="19"/>
  <c r="AG1079" i="19" s="1"/>
  <c r="AI725" i="19"/>
  <c r="AI724" i="19" s="1"/>
  <c r="AG724" i="19"/>
  <c r="AI504" i="19"/>
  <c r="AH384" i="19"/>
  <c r="R1094" i="19"/>
  <c r="R1061" i="19"/>
  <c r="R974" i="19"/>
  <c r="R1035" i="19"/>
  <c r="R402" i="19"/>
  <c r="R75" i="19"/>
  <c r="S10" i="19"/>
  <c r="AB146" i="19"/>
  <c r="AB137" i="19"/>
  <c r="AI529" i="19"/>
  <c r="AI528" i="19" s="1"/>
  <c r="AG229" i="19"/>
  <c r="AC215" i="19"/>
  <c r="AG176" i="19"/>
  <c r="AC174" i="19"/>
  <c r="AC175" i="19" s="1"/>
  <c r="AH122" i="19"/>
  <c r="AF120" i="19"/>
  <c r="AF121" i="19" s="1"/>
  <c r="U95" i="19"/>
  <c r="U84" i="19"/>
  <c r="AA1062" i="19"/>
  <c r="AA98" i="19"/>
  <c r="AA11" i="19"/>
  <c r="AA17" i="19" s="1"/>
  <c r="AG37" i="19"/>
  <c r="AI38" i="19"/>
  <c r="AI37" i="19" s="1"/>
  <c r="AF223" i="19"/>
  <c r="AF342" i="19"/>
  <c r="AH347" i="19"/>
  <c r="AH342" i="19" s="1"/>
  <c r="S362" i="19"/>
  <c r="S363" i="19" s="1"/>
  <c r="S359" i="19"/>
  <c r="AH298" i="19"/>
  <c r="AH289" i="19" s="1"/>
  <c r="AF289" i="19"/>
  <c r="X312" i="19"/>
  <c r="X313" i="19" s="1"/>
  <c r="X309" i="19"/>
  <c r="Z312" i="19"/>
  <c r="Z313" i="19" s="1"/>
  <c r="Z309" i="19"/>
  <c r="AC226" i="19"/>
  <c r="AG240" i="19"/>
  <c r="AH216" i="19"/>
  <c r="AF182" i="19"/>
  <c r="Z181" i="19"/>
  <c r="Z11" i="19" s="1"/>
  <c r="Z17" i="19" s="1"/>
  <c r="W181" i="19"/>
  <c r="W1078" i="19" s="1"/>
  <c r="W1083" i="19" s="1"/>
  <c r="AE182" i="19"/>
  <c r="AE181" i="19" s="1"/>
  <c r="AI159" i="19"/>
  <c r="AI117" i="19"/>
  <c r="AG116" i="19"/>
  <c r="AG91" i="19"/>
  <c r="AI89" i="19"/>
  <c r="AI91" i="19" s="1"/>
  <c r="AE85" i="19"/>
  <c r="Z1062" i="19"/>
  <c r="AF1062" i="19" s="1"/>
  <c r="AG1106" i="19"/>
  <c r="AI43" i="19"/>
  <c r="AI1106" i="19" s="1"/>
  <c r="AC1107" i="19"/>
  <c r="AG20" i="19"/>
  <c r="AE308" i="19"/>
  <c r="AE284" i="19"/>
  <c r="AE385" i="19"/>
  <c r="AB150" i="19"/>
  <c r="Y99" i="19"/>
  <c r="Y97" i="19"/>
  <c r="AE102" i="19"/>
  <c r="Y284" i="19"/>
  <c r="Y308" i="19"/>
  <c r="AH283" i="19"/>
  <c r="R1064" i="19"/>
  <c r="AI228" i="19"/>
  <c r="AG214" i="19"/>
  <c r="AI41" i="19"/>
  <c r="AF16" i="19"/>
  <c r="AI96" i="19"/>
  <c r="AG1100" i="19"/>
  <c r="AI142" i="19"/>
  <c r="AC377" i="19"/>
  <c r="AF1082" i="19"/>
  <c r="AG823" i="19"/>
  <c r="Y757" i="19"/>
  <c r="Y1105" i="19" s="1"/>
  <c r="Y1103" i="19" s="1"/>
  <c r="Y55" i="19"/>
  <c r="W651" i="19"/>
  <c r="W643" i="19" s="1"/>
  <c r="V598" i="19"/>
  <c r="AI785" i="19"/>
  <c r="AI576" i="19"/>
  <c r="Z1067" i="19"/>
  <c r="AF1066" i="19"/>
  <c r="AI799" i="19"/>
  <c r="AI798" i="19" s="1"/>
  <c r="AH798" i="19"/>
  <c r="AI537" i="19"/>
  <c r="AI536" i="19" s="1"/>
  <c r="AG536" i="19"/>
  <c r="AI446" i="19"/>
  <c r="AI445" i="19" s="1"/>
  <c r="AG445" i="19"/>
  <c r="U397" i="19"/>
  <c r="U370" i="19"/>
  <c r="AI848" i="19"/>
  <c r="AI846" i="19" s="1"/>
  <c r="AH846" i="19"/>
  <c r="AH823" i="19" s="1"/>
  <c r="AG805" i="19"/>
  <c r="AG804" i="19" s="1"/>
  <c r="AD804" i="19"/>
  <c r="Q1021" i="19"/>
  <c r="AC761" i="19"/>
  <c r="AG761" i="19" s="1"/>
  <c r="AG543" i="19"/>
  <c r="AI533" i="19"/>
  <c r="AI532" i="19" s="1"/>
  <c r="AG532" i="19"/>
  <c r="AG523" i="19" s="1"/>
  <c r="AH467" i="19"/>
  <c r="X370" i="19"/>
  <c r="X397" i="19"/>
  <c r="AI349" i="19"/>
  <c r="AI344" i="19" s="1"/>
  <c r="AG344" i="19"/>
  <c r="AG327" i="19"/>
  <c r="AC326" i="19"/>
  <c r="AH503" i="19"/>
  <c r="AA308" i="19"/>
  <c r="AA284" i="19"/>
  <c r="AH128" i="19"/>
  <c r="AF127" i="19"/>
  <c r="AI345" i="19"/>
  <c r="AG340" i="19"/>
  <c r="AI106" i="19"/>
  <c r="AI105" i="19" s="1"/>
  <c r="AG105" i="19"/>
  <c r="Q213" i="19"/>
  <c r="AC227" i="19"/>
  <c r="Z113" i="19"/>
  <c r="Z114" i="19" s="1"/>
  <c r="Z110" i="19"/>
  <c r="AF196" i="19"/>
  <c r="AH197" i="19"/>
  <c r="AF138" i="19"/>
  <c r="Z137" i="19"/>
  <c r="AA1065" i="19"/>
  <c r="AA1071" i="19"/>
  <c r="AD227" i="19"/>
  <c r="AI328" i="19"/>
  <c r="AG241" i="19"/>
  <c r="AC223" i="19"/>
  <c r="AC152" i="19"/>
  <c r="AH104" i="19"/>
  <c r="AI104" i="19" s="1"/>
  <c r="AC12" i="19"/>
  <c r="AG12" i="19" s="1"/>
  <c r="AH393" i="19"/>
  <c r="AE393" i="19"/>
  <c r="S386" i="19"/>
  <c r="S169" i="19" s="1"/>
  <c r="AI266" i="19"/>
  <c r="AF65" i="19"/>
  <c r="AF70" i="19" s="1"/>
  <c r="AH24" i="19"/>
  <c r="AH65" i="19" s="1"/>
  <c r="AH70" i="19" s="1"/>
  <c r="AI988" i="19"/>
  <c r="AI1003" i="19" s="1"/>
  <c r="AH1003" i="19"/>
  <c r="AD943" i="19"/>
  <c r="AH985" i="19"/>
  <c r="W239" i="19"/>
  <c r="AG622" i="19"/>
  <c r="AI778" i="19"/>
  <c r="AI777" i="19" s="1"/>
  <c r="AI717" i="19"/>
  <c r="AI716" i="19" s="1"/>
  <c r="AG716" i="19"/>
  <c r="AC372" i="19"/>
  <c r="Q369" i="19"/>
  <c r="AH716" i="19"/>
  <c r="V436" i="19"/>
  <c r="AD372" i="19"/>
  <c r="AD369" i="19" s="1"/>
  <c r="AD370" i="19" s="1"/>
  <c r="T369" i="19"/>
  <c r="AB358" i="19"/>
  <c r="AB339" i="19"/>
  <c r="W358" i="19"/>
  <c r="W339" i="19"/>
  <c r="AH520" i="19"/>
  <c r="AE403" i="19"/>
  <c r="AC341" i="19"/>
  <c r="AG346" i="19"/>
  <c r="AI329" i="19"/>
  <c r="W308" i="19"/>
  <c r="W284" i="19"/>
  <c r="AH264" i="19"/>
  <c r="AH263" i="19" s="1"/>
  <c r="AF263" i="19"/>
  <c r="AF285" i="19"/>
  <c r="AD156" i="19"/>
  <c r="AD152" i="19" s="1"/>
  <c r="V152" i="19"/>
  <c r="V139" i="19"/>
  <c r="V146" i="19" s="1"/>
  <c r="AE372" i="19"/>
  <c r="T389" i="19"/>
  <c r="T257" i="19"/>
  <c r="AG189" i="19"/>
  <c r="X383" i="19"/>
  <c r="X167" i="19"/>
  <c r="X168" i="19" s="1"/>
  <c r="X164" i="19"/>
  <c r="AA1078" i="19"/>
  <c r="AA1083" i="19" s="1"/>
  <c r="S137" i="19"/>
  <c r="AI118" i="19"/>
  <c r="AI265" i="19"/>
  <c r="AI286" i="19" s="1"/>
  <c r="Z150" i="19"/>
  <c r="Z163" i="19"/>
  <c r="S113" i="19"/>
  <c r="S114" i="19" s="1"/>
  <c r="S110" i="19"/>
  <c r="AF377" i="19"/>
  <c r="AC308" i="19"/>
  <c r="AG258" i="19"/>
  <c r="AC256" i="19"/>
  <c r="AC257" i="19" s="1"/>
  <c r="AH233" i="19"/>
  <c r="AH219" i="19" s="1"/>
  <c r="AF219" i="19"/>
  <c r="T167" i="19"/>
  <c r="T168" i="19" s="1"/>
  <c r="T164" i="19"/>
  <c r="AC138" i="19"/>
  <c r="AC1082" i="19"/>
  <c r="AH1085" i="19"/>
  <c r="AE1082" i="19"/>
  <c r="AF943" i="19"/>
  <c r="AI889" i="19"/>
  <c r="AD853" i="19"/>
  <c r="AI1070" i="19"/>
  <c r="AH978" i="19"/>
  <c r="AI823" i="19"/>
  <c r="AF975" i="19"/>
  <c r="AG775" i="19"/>
  <c r="AI775" i="19" s="1"/>
  <c r="AH764" i="19"/>
  <c r="AI764" i="19" s="1"/>
  <c r="AF762" i="19"/>
  <c r="U757" i="19"/>
  <c r="U1105" i="19" s="1"/>
  <c r="U1103" i="19" s="1"/>
  <c r="U55" i="19"/>
  <c r="AE761" i="19"/>
  <c r="AH761" i="19" s="1"/>
  <c r="AI745" i="19"/>
  <c r="AG744" i="19"/>
  <c r="Q238" i="19"/>
  <c r="AF238" i="19"/>
  <c r="Z224" i="19"/>
  <c r="S598" i="19"/>
  <c r="AI592" i="19"/>
  <c r="AI591" i="19" s="1"/>
  <c r="AG591" i="19"/>
  <c r="AF723" i="19"/>
  <c r="AF722" i="19" s="1"/>
  <c r="AI697" i="19"/>
  <c r="AI696" i="19" s="1"/>
  <c r="AG696" i="19"/>
  <c r="AI692" i="19"/>
  <c r="AI691" i="19" s="1"/>
  <c r="AI645" i="19"/>
  <c r="AI644" i="19" s="1"/>
  <c r="AI633" i="19"/>
  <c r="AH608" i="19"/>
  <c r="AG569" i="19"/>
  <c r="AG568" i="19" s="1"/>
  <c r="AG559" i="19"/>
  <c r="AG497" i="19"/>
  <c r="AI498" i="19"/>
  <c r="AI497" i="19" s="1"/>
  <c r="AG439" i="19"/>
  <c r="AG438" i="19" s="1"/>
  <c r="AI440" i="19"/>
  <c r="AI439" i="19" s="1"/>
  <c r="AI438" i="19" s="1"/>
  <c r="AG711" i="19"/>
  <c r="AI707" i="19"/>
  <c r="AI706" i="19" s="1"/>
  <c r="T607" i="19"/>
  <c r="T599" i="19" s="1"/>
  <c r="T235" i="19"/>
  <c r="AH444" i="19"/>
  <c r="AH443" i="19" s="1"/>
  <c r="AH437" i="19" s="1"/>
  <c r="AI429" i="19"/>
  <c r="AI428" i="19" s="1"/>
  <c r="AG428" i="19"/>
  <c r="AG415" i="19"/>
  <c r="AI416" i="19"/>
  <c r="AI415" i="19" s="1"/>
  <c r="AD798" i="19"/>
  <c r="AD792" i="19" s="1"/>
  <c r="AH666" i="19"/>
  <c r="AH664" i="19" s="1"/>
  <c r="AF664" i="19"/>
  <c r="AF658" i="19"/>
  <c r="AH660" i="19"/>
  <c r="AG352" i="19"/>
  <c r="AC350" i="19"/>
  <c r="AC1069" i="19"/>
  <c r="AG1069" i="19" s="1"/>
  <c r="AI1069" i="19" s="1"/>
  <c r="AG771" i="19"/>
  <c r="AI771" i="19" s="1"/>
  <c r="AF758" i="19"/>
  <c r="Z757" i="19"/>
  <c r="Z1105" i="19" s="1"/>
  <c r="Z1103" i="19" s="1"/>
  <c r="Z55" i="19"/>
  <c r="V757" i="19"/>
  <c r="V1105" i="19" s="1"/>
  <c r="V1103" i="19" s="1"/>
  <c r="V55" i="19"/>
  <c r="V54" i="19" s="1"/>
  <c r="AH678" i="19"/>
  <c r="AI678" i="19" s="1"/>
  <c r="AF676" i="19"/>
  <c r="AI677" i="19"/>
  <c r="AI665" i="19"/>
  <c r="AI627" i="19"/>
  <c r="AG626" i="19"/>
  <c r="AG547" i="19"/>
  <c r="AG546" i="19" s="1"/>
  <c r="AF519" i="19"/>
  <c r="AI453" i="19"/>
  <c r="AI452" i="19" s="1"/>
  <c r="AG452" i="19"/>
  <c r="AI407" i="19"/>
  <c r="AI406" i="19" s="1"/>
  <c r="AI405" i="19" s="1"/>
  <c r="AG406" i="19"/>
  <c r="AG405" i="19" s="1"/>
  <c r="AE369" i="19"/>
  <c r="AE370" i="19" s="1"/>
  <c r="Z358" i="19"/>
  <c r="Z339" i="19"/>
  <c r="AE523" i="19"/>
  <c r="AE519" i="19" s="1"/>
  <c r="AE518" i="19" s="1"/>
  <c r="AI508" i="19"/>
  <c r="AI507" i="19" s="1"/>
  <c r="AH422" i="19"/>
  <c r="AH421" i="19" s="1"/>
  <c r="AH420" i="19" s="1"/>
  <c r="W370" i="19"/>
  <c r="W397" i="19"/>
  <c r="AF344" i="19"/>
  <c r="T358" i="19"/>
  <c r="T339" i="19"/>
  <c r="AG304" i="19"/>
  <c r="AI305" i="19"/>
  <c r="AI304" i="19" s="1"/>
  <c r="W518" i="19"/>
  <c r="AF404" i="19"/>
  <c r="AF403" i="19" s="1"/>
  <c r="AF369" i="19"/>
  <c r="AF370" i="19" s="1"/>
  <c r="AH371" i="19"/>
  <c r="AI371" i="19" s="1"/>
  <c r="AG293" i="19"/>
  <c r="AI302" i="19"/>
  <c r="AI293" i="19" s="1"/>
  <c r="AE383" i="19"/>
  <c r="AG503" i="19"/>
  <c r="AI424" i="19"/>
  <c r="AI323" i="19"/>
  <c r="W391" i="19"/>
  <c r="Z389" i="19"/>
  <c r="Z257" i="19"/>
  <c r="Z385" i="19"/>
  <c r="Z175" i="19"/>
  <c r="AH380" i="19"/>
  <c r="AH542" i="19"/>
  <c r="AG396" i="19"/>
  <c r="AF338" i="19"/>
  <c r="R312" i="19"/>
  <c r="R313" i="19" s="1"/>
  <c r="R309" i="19"/>
  <c r="AH258" i="19"/>
  <c r="AH256" i="19" s="1"/>
  <c r="AH257" i="19" s="1"/>
  <c r="AF256" i="19"/>
  <c r="AF257" i="19" s="1"/>
  <c r="AD222" i="19"/>
  <c r="AH229" i="19"/>
  <c r="AH215" i="19" s="1"/>
  <c r="AF215" i="19"/>
  <c r="R211" i="19"/>
  <c r="R213" i="19"/>
  <c r="AD214" i="19"/>
  <c r="AH159" i="19"/>
  <c r="Y1080" i="19"/>
  <c r="Y163" i="19"/>
  <c r="Y150" i="19"/>
  <c r="AE138" i="19"/>
  <c r="AE381" i="19"/>
  <c r="W378" i="19"/>
  <c r="W382" i="19" s="1"/>
  <c r="W115" i="19" s="1"/>
  <c r="W1064" i="19"/>
  <c r="W109" i="19"/>
  <c r="AF151" i="19"/>
  <c r="AH155" i="19"/>
  <c r="U378" i="19"/>
  <c r="U390" i="19" s="1"/>
  <c r="U251" i="19" s="1"/>
  <c r="S1071" i="19"/>
  <c r="S1065" i="19"/>
  <c r="AC487" i="19"/>
  <c r="AH321" i="19"/>
  <c r="AH319" i="19" s="1"/>
  <c r="AH320" i="19" s="1"/>
  <c r="AI299" i="19"/>
  <c r="AI290" i="19" s="1"/>
  <c r="AG290" i="19"/>
  <c r="AC273" i="19"/>
  <c r="AG274" i="19"/>
  <c r="AC263" i="19"/>
  <c r="AC284" i="19" s="1"/>
  <c r="AG264" i="19"/>
  <c r="AH252" i="19"/>
  <c r="AH231" i="19"/>
  <c r="AH217" i="19" s="1"/>
  <c r="AF217" i="19"/>
  <c r="AA211" i="19"/>
  <c r="AA213" i="19"/>
  <c r="S211" i="19"/>
  <c r="S14" i="19" s="1"/>
  <c r="S213" i="19"/>
  <c r="AE214" i="19"/>
  <c r="T150" i="19"/>
  <c r="AC381" i="19"/>
  <c r="V110" i="19"/>
  <c r="V113" i="19"/>
  <c r="V114" i="19" s="1"/>
  <c r="AD85" i="19"/>
  <c r="AI157" i="19"/>
  <c r="AH411" i="19"/>
  <c r="AH410" i="19" s="1"/>
  <c r="AH404" i="19" s="1"/>
  <c r="AH403" i="19" s="1"/>
  <c r="AG332" i="19"/>
  <c r="AH392" i="19"/>
  <c r="AH391" i="19" s="1"/>
  <c r="AF391" i="19"/>
  <c r="T308" i="19"/>
  <c r="T284" i="19"/>
  <c r="AD196" i="19"/>
  <c r="AG159" i="19"/>
  <c r="AH131" i="19"/>
  <c r="AI131" i="19" s="1"/>
  <c r="AC127" i="19"/>
  <c r="AI123" i="19"/>
  <c r="AH102" i="19"/>
  <c r="AF99" i="19"/>
  <c r="AF1099" i="19"/>
  <c r="AH19" i="19"/>
  <c r="AH1099" i="19" s="1"/>
  <c r="AE285" i="19"/>
  <c r="AG259" i="19"/>
  <c r="AI259" i="19" s="1"/>
  <c r="AC389" i="19"/>
  <c r="AI133" i="19"/>
  <c r="AI132" i="19" s="1"/>
  <c r="Z1064" i="19"/>
  <c r="S394" i="19"/>
  <c r="S314" i="19" s="1"/>
  <c r="AG287" i="19"/>
  <c r="AI296" i="19"/>
  <c r="AI287" i="19" s="1"/>
  <c r="AI270" i="19"/>
  <c r="AF154" i="19"/>
  <c r="Y1078" i="19"/>
  <c r="Y1083" i="19" s="1"/>
  <c r="AG147" i="19"/>
  <c r="AI147" i="19" s="1"/>
  <c r="X11" i="19"/>
  <c r="AE63" i="19"/>
  <c r="AE64" i="19" s="1"/>
  <c r="Y387" i="19"/>
  <c r="AG41" i="19"/>
  <c r="AF1100" i="19"/>
  <c r="AH18" i="19"/>
  <c r="AH1100" i="19" s="1"/>
  <c r="V11" i="19"/>
  <c r="U308" i="19"/>
  <c r="U284" i="19"/>
  <c r="AG120" i="19"/>
  <c r="AG121" i="19" s="1"/>
  <c r="AF85" i="19"/>
  <c r="AH77" i="19"/>
  <c r="AH20" i="19"/>
  <c r="AH1107" i="19" s="1"/>
  <c r="AC16" i="19"/>
  <c r="AI1085" i="19"/>
  <c r="AA1067" i="19"/>
  <c r="AI896" i="19"/>
  <c r="AI895" i="19" s="1"/>
  <c r="AI883" i="19" s="1"/>
  <c r="AH895" i="19"/>
  <c r="AI936" i="19"/>
  <c r="AD883" i="19"/>
  <c r="AI866" i="19"/>
  <c r="AI865" i="19" s="1"/>
  <c r="AH865" i="19"/>
  <c r="AH982" i="19"/>
  <c r="AI983" i="19"/>
  <c r="AI982" i="19" s="1"/>
  <c r="S792" i="19"/>
  <c r="Q757" i="19"/>
  <c r="Q1105" i="19" s="1"/>
  <c r="Q1103" i="19" s="1"/>
  <c r="AC758" i="19"/>
  <c r="Q55" i="19"/>
  <c r="Y792" i="19"/>
  <c r="Q607" i="19"/>
  <c r="Q599" i="19" s="1"/>
  <c r="Q236" i="19"/>
  <c r="AF546" i="19"/>
  <c r="AF542" i="19" s="1"/>
  <c r="AE690" i="19"/>
  <c r="AE689" i="19" s="1"/>
  <c r="AF670" i="19"/>
  <c r="AH672" i="19"/>
  <c r="AD239" i="19"/>
  <c r="T225" i="19"/>
  <c r="AF614" i="19"/>
  <c r="AH616" i="19"/>
  <c r="AG489" i="19"/>
  <c r="AI490" i="19"/>
  <c r="AI489" i="19" s="1"/>
  <c r="AH690" i="19"/>
  <c r="AH689" i="19" s="1"/>
  <c r="AI584" i="19"/>
  <c r="AI583" i="19" s="1"/>
  <c r="AH372" i="19"/>
  <c r="AI794" i="19"/>
  <c r="AI793" i="19" s="1"/>
  <c r="AH793" i="19"/>
  <c r="AH711" i="19"/>
  <c r="R757" i="19"/>
  <c r="R1105" i="19" s="1"/>
  <c r="R1103" i="19" s="1"/>
  <c r="R55" i="19"/>
  <c r="R54" i="19" s="1"/>
  <c r="AE567" i="19"/>
  <c r="AG288" i="19"/>
  <c r="AI297" i="19"/>
  <c r="AI288" i="19" s="1"/>
  <c r="AE340" i="19"/>
  <c r="AE338" i="19"/>
  <c r="AI523" i="19"/>
  <c r="AI411" i="19"/>
  <c r="AI410" i="19" s="1"/>
  <c r="Q163" i="19"/>
  <c r="Q150" i="19"/>
  <c r="AG392" i="19"/>
  <c r="AI291" i="19"/>
  <c r="AH176" i="19"/>
  <c r="AH174" i="19" s="1"/>
  <c r="AH175" i="19" s="1"/>
  <c r="AF174" i="19"/>
  <c r="AF175" i="19" s="1"/>
  <c r="AG155" i="19"/>
  <c r="AC151" i="19"/>
  <c r="AC149" i="19"/>
  <c r="AC387" i="19"/>
  <c r="AG388" i="19"/>
  <c r="Z381" i="19"/>
  <c r="Z121" i="19"/>
  <c r="U376" i="19"/>
  <c r="S390" i="19"/>
  <c r="S251" i="19" s="1"/>
  <c r="AG384" i="19"/>
  <c r="AF308" i="19"/>
  <c r="AF284" i="19"/>
  <c r="S1080" i="19"/>
  <c r="S150" i="19"/>
  <c r="S163" i="19"/>
  <c r="Z95" i="19"/>
  <c r="AB11" i="19"/>
  <c r="AI1086" i="19"/>
  <c r="AH997" i="19"/>
  <c r="AI931" i="19"/>
  <c r="AI930" i="19" s="1"/>
  <c r="AH930" i="19"/>
  <c r="AG749" i="19"/>
  <c r="AI750" i="19"/>
  <c r="AI749" i="19" s="1"/>
  <c r="AG792" i="19"/>
  <c r="AD823" i="19"/>
  <c r="W607" i="19"/>
  <c r="W599" i="19" s="1"/>
  <c r="W598" i="19" s="1"/>
  <c r="W235" i="19"/>
  <c r="AI653" i="19"/>
  <c r="AH766" i="19"/>
  <c r="AI766" i="19" s="1"/>
  <c r="AG691" i="19"/>
  <c r="AG463" i="19"/>
  <c r="AG462" i="19" s="1"/>
  <c r="AI464" i="19"/>
  <c r="AI463" i="19" s="1"/>
  <c r="AI462" i="19" s="1"/>
  <c r="AF690" i="19"/>
  <c r="AF689" i="19" s="1"/>
  <c r="AH622" i="19"/>
  <c r="AH620" i="19" s="1"/>
  <c r="AF620" i="19"/>
  <c r="AH488" i="19"/>
  <c r="AH487" i="19" s="1"/>
  <c r="AI477" i="19"/>
  <c r="AI476" i="19" s="1"/>
  <c r="AG476" i="19"/>
  <c r="Q1067" i="19"/>
  <c r="AC1066" i="19"/>
  <c r="AI548" i="19"/>
  <c r="AI547" i="19" s="1"/>
  <c r="AI457" i="19"/>
  <c r="AI456" i="19" s="1"/>
  <c r="AG456" i="19"/>
  <c r="AH523" i="19"/>
  <c r="AA370" i="19"/>
  <c r="AA397" i="19"/>
  <c r="AD340" i="19"/>
  <c r="AD338" i="19"/>
  <c r="AF326" i="19"/>
  <c r="AH327" i="19"/>
  <c r="AH326" i="19" s="1"/>
  <c r="AI512" i="19"/>
  <c r="AF443" i="19"/>
  <c r="AF437" i="19" s="1"/>
  <c r="AF436" i="19" s="1"/>
  <c r="AG148" i="19"/>
  <c r="AI148" i="19" s="1"/>
  <c r="W420" i="19"/>
  <c r="W403" i="19" s="1"/>
  <c r="W78" i="19"/>
  <c r="AI366" i="19"/>
  <c r="AI365" i="19" s="1"/>
  <c r="AG365" i="19"/>
  <c r="AE391" i="19"/>
  <c r="AH388" i="19"/>
  <c r="AI610" i="19"/>
  <c r="AI608" i="19" s="1"/>
  <c r="AC340" i="19"/>
  <c r="AB387" i="19"/>
  <c r="AF227" i="19"/>
  <c r="Z213" i="19"/>
  <c r="AD149" i="19"/>
  <c r="AD151" i="19"/>
  <c r="AE1066" i="19"/>
  <c r="AH925" i="19"/>
  <c r="AH913" i="19" s="1"/>
  <c r="AI926" i="19"/>
  <c r="AI925" i="19" s="1"/>
  <c r="AI913" i="19" s="1"/>
  <c r="AF913" i="19"/>
  <c r="AG1068" i="19"/>
  <c r="AI1068" i="19" s="1"/>
  <c r="T1067" i="19"/>
  <c r="AD1066" i="19"/>
  <c r="AH955" i="19"/>
  <c r="AI956" i="19"/>
  <c r="AI955" i="19" s="1"/>
  <c r="AG913" i="19"/>
  <c r="AG979" i="19"/>
  <c r="AH976" i="19"/>
  <c r="AG975" i="19"/>
  <c r="AH883" i="19"/>
  <c r="AI878" i="19"/>
  <c r="AI876" i="19" s="1"/>
  <c r="AH876" i="19"/>
  <c r="AI978" i="19"/>
  <c r="AH989" i="19"/>
  <c r="AH977" i="19"/>
  <c r="AI987" i="19"/>
  <c r="AG985" i="19"/>
  <c r="AG998" i="19"/>
  <c r="AG997" i="19" s="1"/>
  <c r="AI961" i="19"/>
  <c r="AI960" i="19" s="1"/>
  <c r="AH960" i="19"/>
  <c r="AG772" i="19"/>
  <c r="AI773" i="19"/>
  <c r="AE759" i="19"/>
  <c r="AH759" i="19" s="1"/>
  <c r="W757" i="19"/>
  <c r="W1105" i="19" s="1"/>
  <c r="W1103" i="19" s="1"/>
  <c r="AG768" i="19"/>
  <c r="AC767" i="19"/>
  <c r="Z1022" i="19"/>
  <c r="AF1022" i="19" s="1"/>
  <c r="AH1022" i="19" s="1"/>
  <c r="AF1021" i="19"/>
  <c r="AI746" i="19"/>
  <c r="AC762" i="19"/>
  <c r="AG763" i="19"/>
  <c r="AE1021" i="19"/>
  <c r="AI740" i="19"/>
  <c r="AI739" i="19" s="1"/>
  <c r="AG739" i="19"/>
  <c r="AG723" i="19" s="1"/>
  <c r="AG722" i="19" s="1"/>
  <c r="Q651" i="19"/>
  <c r="Q643" i="19" s="1"/>
  <c r="W237" i="19"/>
  <c r="AI810" i="19"/>
  <c r="AI809" i="19" s="1"/>
  <c r="AH809" i="19"/>
  <c r="AH762" i="19"/>
  <c r="AI702" i="19"/>
  <c r="AI701" i="19" s="1"/>
  <c r="AG701" i="19"/>
  <c r="AI659" i="19"/>
  <c r="AG658" i="19"/>
  <c r="T651" i="19"/>
  <c r="T643" i="19" s="1"/>
  <c r="AH634" i="19"/>
  <c r="AI634" i="19" s="1"/>
  <c r="AF632" i="19"/>
  <c r="AH628" i="19"/>
  <c r="AF626" i="19"/>
  <c r="AI601" i="19"/>
  <c r="AI600" i="19" s="1"/>
  <c r="AH774" i="19"/>
  <c r="AH772" i="19" s="1"/>
  <c r="AD759" i="19"/>
  <c r="AG759" i="19" s="1"/>
  <c r="AI759" i="19" s="1"/>
  <c r="AI735" i="19"/>
  <c r="AI734" i="19" s="1"/>
  <c r="AC689" i="19"/>
  <c r="AG644" i="19"/>
  <c r="AG632" i="19"/>
  <c r="Z236" i="19"/>
  <c r="AI570" i="19"/>
  <c r="AI569" i="19" s="1"/>
  <c r="AI568" i="19" s="1"/>
  <c r="AI567" i="19" s="1"/>
  <c r="AI559" i="19"/>
  <c r="AG493" i="19"/>
  <c r="AG492" i="19" s="1"/>
  <c r="AI494" i="19"/>
  <c r="AI493" i="19" s="1"/>
  <c r="AI492" i="19" s="1"/>
  <c r="AG431" i="19"/>
  <c r="AI432" i="19"/>
  <c r="AI431" i="19" s="1"/>
  <c r="AI712" i="19"/>
  <c r="AI711" i="19" s="1"/>
  <c r="AI671" i="19"/>
  <c r="AG670" i="19"/>
  <c r="T237" i="19"/>
  <c r="AD607" i="19"/>
  <c r="AD599" i="19" s="1"/>
  <c r="AD598" i="19" s="1"/>
  <c r="AE599" i="19"/>
  <c r="AF503" i="19"/>
  <c r="AI481" i="19"/>
  <c r="AI480" i="19" s="1"/>
  <c r="AG480" i="19"/>
  <c r="AI473" i="19"/>
  <c r="AI472" i="19" s="1"/>
  <c r="AG472" i="19"/>
  <c r="AF792" i="19"/>
  <c r="AE758" i="19"/>
  <c r="AE757" i="19" s="1"/>
  <c r="AE1105" i="19" s="1"/>
  <c r="AE1103" i="19" s="1"/>
  <c r="AG666" i="19"/>
  <c r="AE651" i="19"/>
  <c r="AE643" i="19" s="1"/>
  <c r="AI552" i="19"/>
  <c r="AI551" i="19" s="1"/>
  <c r="AE503" i="19"/>
  <c r="AE487" i="19" s="1"/>
  <c r="Y397" i="19"/>
  <c r="Y378" i="19" s="1"/>
  <c r="Y370" i="19"/>
  <c r="AC343" i="19"/>
  <c r="AG348" i="19"/>
  <c r="AF767" i="19"/>
  <c r="AH768" i="19"/>
  <c r="AH767" i="19" s="1"/>
  <c r="AD758" i="19"/>
  <c r="AD757" i="19" s="1"/>
  <c r="AD1105" i="19" s="1"/>
  <c r="AD1103" i="19" s="1"/>
  <c r="AB225" i="19"/>
  <c r="AF239" i="19"/>
  <c r="AG676" i="19"/>
  <c r="AI615" i="19"/>
  <c r="AG614" i="19"/>
  <c r="AI543" i="19"/>
  <c r="AH536" i="19"/>
  <c r="AH461" i="19"/>
  <c r="AI449" i="19"/>
  <c r="AI448" i="19" s="1"/>
  <c r="AG448" i="19"/>
  <c r="AB370" i="19"/>
  <c r="AB397" i="19"/>
  <c r="AH365" i="19"/>
  <c r="V358" i="19"/>
  <c r="V339" i="19"/>
  <c r="AG654" i="19"/>
  <c r="AI521" i="19"/>
  <c r="AI520" i="19" s="1"/>
  <c r="AI519" i="19" s="1"/>
  <c r="AH344" i="19"/>
  <c r="AH348" i="19"/>
  <c r="AH343" i="19" s="1"/>
  <c r="AF343" i="19"/>
  <c r="X358" i="19"/>
  <c r="X339" i="19"/>
  <c r="AH1079" i="19"/>
  <c r="S518" i="19"/>
  <c r="AH346" i="19"/>
  <c r="AH341" i="19" s="1"/>
  <c r="AG315" i="19"/>
  <c r="AI316" i="19"/>
  <c r="AI315" i="19" s="1"/>
  <c r="W383" i="19"/>
  <c r="AA379" i="19"/>
  <c r="S376" i="19"/>
  <c r="AI470" i="19"/>
  <c r="AI469" i="19" s="1"/>
  <c r="AI468" i="19" s="1"/>
  <c r="AI467" i="19" s="1"/>
  <c r="AG469" i="19"/>
  <c r="AG468" i="19" s="1"/>
  <c r="AG467" i="19" s="1"/>
  <c r="AI423" i="19"/>
  <c r="AI422" i="19" s="1"/>
  <c r="AI421" i="19" s="1"/>
  <c r="AG411" i="19"/>
  <c r="AG410" i="19" s="1"/>
  <c r="AH396" i="19"/>
  <c r="AI322" i="19"/>
  <c r="AC393" i="19"/>
  <c r="V257" i="19"/>
  <c r="V389" i="19"/>
  <c r="V385" i="19"/>
  <c r="V175" i="19"/>
  <c r="V137" i="19"/>
  <c r="AF607" i="19"/>
  <c r="AF599" i="19" s="1"/>
  <c r="R152" i="19"/>
  <c r="R139" i="19"/>
  <c r="R137" i="19" s="1"/>
  <c r="U99" i="19"/>
  <c r="AD102" i="19"/>
  <c r="U97" i="19"/>
  <c r="AC338" i="19"/>
  <c r="X387" i="19"/>
  <c r="AE226" i="19"/>
  <c r="AC218" i="19"/>
  <c r="AG232" i="19"/>
  <c r="X211" i="19"/>
  <c r="AI194" i="19"/>
  <c r="T385" i="19"/>
  <c r="T175" i="19"/>
  <c r="AE154" i="19"/>
  <c r="U163" i="19"/>
  <c r="U150" i="19"/>
  <c r="S1078" i="19"/>
  <c r="S1083" i="19" s="1"/>
  <c r="S11" i="19"/>
  <c r="T381" i="19"/>
  <c r="T121" i="19"/>
  <c r="AH105" i="19"/>
  <c r="AD101" i="19"/>
  <c r="AD77" i="19"/>
  <c r="U76" i="19"/>
  <c r="V312" i="19"/>
  <c r="V313" i="19" s="1"/>
  <c r="V309" i="19"/>
  <c r="AC225" i="19"/>
  <c r="AD182" i="19"/>
  <c r="AD181" i="19" s="1"/>
  <c r="T181" i="19"/>
  <c r="T11" i="19" s="1"/>
  <c r="AH79" i="19"/>
  <c r="AI79" i="19" s="1"/>
  <c r="AI729" i="19"/>
  <c r="AI294" i="19"/>
  <c r="AG285" i="19"/>
  <c r="AI253" i="19"/>
  <c r="AI252" i="19" s="1"/>
  <c r="AG252" i="19"/>
  <c r="AB234" i="19"/>
  <c r="AB220" i="19" s="1"/>
  <c r="AG231" i="19"/>
  <c r="AB213" i="19"/>
  <c r="AF12" i="19"/>
  <c r="AH12" i="19" s="1"/>
  <c r="AI186" i="19"/>
  <c r="Q181" i="19"/>
  <c r="Q11" i="19" s="1"/>
  <c r="AC182" i="19"/>
  <c r="AA113" i="19"/>
  <c r="AA114" i="19" s="1"/>
  <c r="AA110" i="19"/>
  <c r="V1064" i="19"/>
  <c r="AC1099" i="19"/>
  <c r="AG19" i="19"/>
  <c r="AH240" i="19"/>
  <c r="AH226" i="19" s="1"/>
  <c r="T213" i="19"/>
  <c r="V149" i="19"/>
  <c r="V14" i="19" s="1"/>
  <c r="AI332" i="19"/>
  <c r="V391" i="19"/>
  <c r="AB312" i="19"/>
  <c r="AB313" i="19" s="1"/>
  <c r="AB309" i="19"/>
  <c r="AD285" i="19"/>
  <c r="AD283" i="19"/>
  <c r="AH273" i="19"/>
  <c r="AI242" i="19"/>
  <c r="AI241" i="19" s="1"/>
  <c r="AA220" i="19"/>
  <c r="AI230" i="19"/>
  <c r="AI216" i="19" s="1"/>
  <c r="AF189" i="19"/>
  <c r="AH189" i="19" s="1"/>
  <c r="AH183" i="19"/>
  <c r="AI183" i="19" s="1"/>
  <c r="U386" i="19"/>
  <c r="U169" i="19" s="1"/>
  <c r="AG158" i="19"/>
  <c r="AC154" i="19"/>
  <c r="AH142" i="19"/>
  <c r="X146" i="19"/>
  <c r="X137" i="19"/>
  <c r="T146" i="19"/>
  <c r="AD146" i="19" s="1"/>
  <c r="T137" i="19"/>
  <c r="AD139" i="19"/>
  <c r="AD137" i="19" s="1"/>
  <c r="AD377" i="19"/>
  <c r="AC65" i="19"/>
  <c r="AC70" i="19" s="1"/>
  <c r="AG24" i="19"/>
  <c r="U213" i="19"/>
  <c r="U211" i="19"/>
  <c r="AC385" i="19"/>
  <c r="R149" i="19"/>
  <c r="AC102" i="19"/>
  <c r="Q99" i="19"/>
  <c r="Q97" i="19"/>
  <c r="AD393" i="19"/>
  <c r="AG303" i="19"/>
  <c r="AI303" i="19" s="1"/>
  <c r="AG298" i="19"/>
  <c r="AC289" i="19"/>
  <c r="AE389" i="19"/>
  <c r="AE387" i="19" s="1"/>
  <c r="W390" i="19"/>
  <c r="W251" i="19" s="1"/>
  <c r="AG130" i="19"/>
  <c r="AI130" i="19" s="1"/>
  <c r="AI124" i="19"/>
  <c r="AH41" i="19"/>
  <c r="AG23" i="19"/>
  <c r="AC59" i="19"/>
  <c r="AB378" i="19"/>
  <c r="AB394" i="19" s="1"/>
  <c r="AB314" i="19" s="1"/>
  <c r="AE16" i="19"/>
  <c r="AC379" i="19"/>
  <c r="AG380" i="19"/>
  <c r="AI45" i="19"/>
  <c r="AD16" i="19"/>
  <c r="AC84" i="19"/>
  <c r="AF76" i="19"/>
  <c r="Z1078" i="19" l="1"/>
  <c r="AF1078" i="19" s="1"/>
  <c r="AH583" i="19"/>
  <c r="AH567" i="19" s="1"/>
  <c r="AF487" i="19"/>
  <c r="R84" i="19"/>
  <c r="R95" i="19"/>
  <c r="AC95" i="19" s="1"/>
  <c r="R98" i="19"/>
  <c r="R109" i="19"/>
  <c r="AB382" i="19"/>
  <c r="AB115" i="19" s="1"/>
  <c r="AB211" i="19"/>
  <c r="AI943" i="19"/>
  <c r="AG519" i="19"/>
  <c r="AB97" i="19"/>
  <c r="AB88" i="19"/>
  <c r="AB100" i="19"/>
  <c r="AF103" i="19"/>
  <c r="V84" i="19"/>
  <c r="V95" i="19"/>
  <c r="AH943" i="19"/>
  <c r="W149" i="19"/>
  <c r="W152" i="19"/>
  <c r="AE156" i="19"/>
  <c r="W139" i="19"/>
  <c r="Y95" i="19"/>
  <c r="Y84" i="19"/>
  <c r="R1078" i="19"/>
  <c r="R1083" i="19" s="1"/>
  <c r="R11" i="19"/>
  <c r="AH853" i="19"/>
  <c r="AC100" i="19"/>
  <c r="AF598" i="19"/>
  <c r="AI853" i="19"/>
  <c r="AF651" i="19"/>
  <c r="AF643" i="19" s="1"/>
  <c r="AH436" i="19"/>
  <c r="AG338" i="19"/>
  <c r="X97" i="19"/>
  <c r="AE103" i="19"/>
  <c r="X88" i="19"/>
  <c r="X100" i="19"/>
  <c r="AA149" i="19"/>
  <c r="AA152" i="19"/>
  <c r="AA139" i="19"/>
  <c r="AF156" i="19"/>
  <c r="T100" i="19"/>
  <c r="T88" i="19"/>
  <c r="AD103" i="19"/>
  <c r="AD100" i="19" s="1"/>
  <c r="T97" i="19"/>
  <c r="V15" i="19"/>
  <c r="V21" i="19"/>
  <c r="AI101" i="19"/>
  <c r="Q1095" i="19"/>
  <c r="AC11" i="19"/>
  <c r="AC17" i="19" s="1"/>
  <c r="Q17" i="19"/>
  <c r="S21" i="19"/>
  <c r="S15" i="19"/>
  <c r="Y382" i="19"/>
  <c r="Y115" i="19" s="1"/>
  <c r="Y394" i="19"/>
  <c r="Y314" i="19" s="1"/>
  <c r="Y376" i="19"/>
  <c r="Y390" i="19"/>
  <c r="Y251" i="19" s="1"/>
  <c r="Y386" i="19"/>
  <c r="Y169" i="19" s="1"/>
  <c r="T1095" i="19"/>
  <c r="T17" i="19"/>
  <c r="AI380" i="19"/>
  <c r="V1065" i="19"/>
  <c r="V1071" i="19"/>
  <c r="AD76" i="19"/>
  <c r="AG77" i="19"/>
  <c r="AD381" i="19"/>
  <c r="T379" i="19"/>
  <c r="X212" i="19"/>
  <c r="X245" i="19"/>
  <c r="X1080" i="19"/>
  <c r="AD99" i="19"/>
  <c r="AD97" i="19"/>
  <c r="AG393" i="19"/>
  <c r="V362" i="19"/>
  <c r="V363" i="19" s="1"/>
  <c r="V359" i="19"/>
  <c r="AI461" i="19"/>
  <c r="S1087" i="19"/>
  <c r="S1081" i="19"/>
  <c r="AF312" i="19"/>
  <c r="AF313" i="19" s="1"/>
  <c r="AF309" i="19"/>
  <c r="AC383" i="19"/>
  <c r="AH214" i="19"/>
  <c r="AI488" i="19"/>
  <c r="AC55" i="19"/>
  <c r="Q54" i="19"/>
  <c r="AC54" i="19" s="1"/>
  <c r="AH85" i="19"/>
  <c r="V1095" i="19"/>
  <c r="V13" i="19"/>
  <c r="V1098" i="19" s="1"/>
  <c r="V1096" i="19" s="1"/>
  <c r="Z1065" i="19"/>
  <c r="Z1071" i="19"/>
  <c r="AI153" i="19"/>
  <c r="AH151" i="19"/>
  <c r="AI396" i="19"/>
  <c r="Z362" i="19"/>
  <c r="Z363" i="19" s="1"/>
  <c r="Z359" i="19"/>
  <c r="AF55" i="19"/>
  <c r="Z54" i="19"/>
  <c r="AF54" i="19" s="1"/>
  <c r="AH658" i="19"/>
  <c r="AI660" i="19"/>
  <c r="AI658" i="19" s="1"/>
  <c r="AI427" i="19"/>
  <c r="AI426" i="19" s="1"/>
  <c r="AI420" i="19" s="1"/>
  <c r="AH238" i="19"/>
  <c r="AH224" i="19" s="1"/>
  <c r="AF224" i="19"/>
  <c r="AI744" i="19"/>
  <c r="AI723" i="19" s="1"/>
  <c r="AI722" i="19" s="1"/>
  <c r="AC309" i="19"/>
  <c r="AC312" i="19"/>
  <c r="AC313" i="19" s="1"/>
  <c r="AI189" i="19"/>
  <c r="W309" i="19"/>
  <c r="W312" i="19"/>
  <c r="W313" i="19" s="1"/>
  <c r="W362" i="19"/>
  <c r="W363" i="19" s="1"/>
  <c r="W359" i="19"/>
  <c r="AI622" i="19"/>
  <c r="AI620" i="19" s="1"/>
  <c r="AG620" i="19"/>
  <c r="AG607" i="19" s="1"/>
  <c r="AG599" i="19" s="1"/>
  <c r="AG156" i="19"/>
  <c r="AG149" i="19" s="1"/>
  <c r="AD213" i="19"/>
  <c r="AH138" i="19"/>
  <c r="AE1078" i="19"/>
  <c r="AH1078" i="19" s="1"/>
  <c r="AI327" i="19"/>
  <c r="AI326" i="19" s="1"/>
  <c r="AG326" i="19"/>
  <c r="X395" i="19"/>
  <c r="AF1067" i="19"/>
  <c r="AH1066" i="19"/>
  <c r="AF1083" i="19"/>
  <c r="AH1082" i="19"/>
  <c r="Q1078" i="19"/>
  <c r="AH285" i="19"/>
  <c r="Y1064" i="19"/>
  <c r="Y98" i="19"/>
  <c r="Y109" i="19"/>
  <c r="Y14" i="19"/>
  <c r="AE309" i="19"/>
  <c r="AE312" i="19"/>
  <c r="AE313" i="19" s="1"/>
  <c r="T1078" i="19"/>
  <c r="AI1079" i="19"/>
  <c r="AD1021" i="19"/>
  <c r="T1022" i="19"/>
  <c r="AD1022" i="19" s="1"/>
  <c r="AI976" i="19"/>
  <c r="AH63" i="19"/>
  <c r="AH64" i="19" s="1"/>
  <c r="W376" i="19"/>
  <c r="AI347" i="19"/>
  <c r="AI342" i="19" s="1"/>
  <c r="AG342" i="19"/>
  <c r="R362" i="19"/>
  <c r="R363" i="19" s="1"/>
  <c r="R359" i="19"/>
  <c r="AI774" i="19"/>
  <c r="AI772" i="19" s="1"/>
  <c r="AH338" i="19"/>
  <c r="AG102" i="19"/>
  <c r="AC99" i="19"/>
  <c r="AC97" i="19"/>
  <c r="U245" i="19"/>
  <c r="U212" i="19"/>
  <c r="AB376" i="19"/>
  <c r="AI158" i="19"/>
  <c r="AI154" i="19" s="1"/>
  <c r="AG154" i="19"/>
  <c r="AD308" i="19"/>
  <c r="AD284" i="19"/>
  <c r="AI231" i="19"/>
  <c r="AI217" i="19" s="1"/>
  <c r="AG217" i="19"/>
  <c r="S1095" i="19"/>
  <c r="S13" i="19"/>
  <c r="S1098" i="19" s="1"/>
  <c r="S1096" i="19" s="1"/>
  <c r="U167" i="19"/>
  <c r="U168" i="19" s="1"/>
  <c r="U164" i="19"/>
  <c r="AD385" i="19"/>
  <c r="T383" i="19"/>
  <c r="AI232" i="19"/>
  <c r="AI218" i="19" s="1"/>
  <c r="AG218" i="19"/>
  <c r="V378" i="19"/>
  <c r="V386" i="19" s="1"/>
  <c r="V169" i="19" s="1"/>
  <c r="V383" i="19"/>
  <c r="X14" i="19"/>
  <c r="AI654" i="19"/>
  <c r="AI652" i="19" s="1"/>
  <c r="AG652" i="19"/>
  <c r="AF225" i="19"/>
  <c r="Y398" i="19"/>
  <c r="Y364" i="19" s="1"/>
  <c r="Y395" i="19"/>
  <c r="AI666" i="19"/>
  <c r="AG664" i="19"/>
  <c r="AE598" i="19"/>
  <c r="AF236" i="19"/>
  <c r="Z234" i="19"/>
  <c r="Z222" i="19"/>
  <c r="AI768" i="19"/>
  <c r="AI767" i="19" s="1"/>
  <c r="AG767" i="19"/>
  <c r="AD150" i="19"/>
  <c r="AD163" i="19"/>
  <c r="AD391" i="19"/>
  <c r="AA395" i="19"/>
  <c r="AG461" i="19"/>
  <c r="AE235" i="19"/>
  <c r="W221" i="19"/>
  <c r="W234" i="19"/>
  <c r="AI388" i="19"/>
  <c r="AG151" i="19"/>
  <c r="AI155" i="19"/>
  <c r="Q167" i="19"/>
  <c r="Q168" i="19" s="1"/>
  <c r="Q164" i="19"/>
  <c r="AE358" i="19"/>
  <c r="AE339" i="19"/>
  <c r="AG488" i="19"/>
  <c r="AG487" i="19" s="1"/>
  <c r="AD225" i="19"/>
  <c r="AG239" i="19"/>
  <c r="Q234" i="19"/>
  <c r="Q222" i="19"/>
  <c r="AC236" i="19"/>
  <c r="AC757" i="19"/>
  <c r="AC1105" i="19" s="1"/>
  <c r="AC1103" i="19" s="1"/>
  <c r="AG758" i="19"/>
  <c r="AG16" i="19"/>
  <c r="T312" i="19"/>
  <c r="T313" i="19" s="1"/>
  <c r="T309" i="19"/>
  <c r="S212" i="19"/>
  <c r="S245" i="19"/>
  <c r="AI274" i="19"/>
  <c r="AI273" i="19" s="1"/>
  <c r="AG273" i="19"/>
  <c r="S1072" i="19"/>
  <c r="S1075" i="19"/>
  <c r="AF385" i="19"/>
  <c r="Z383" i="19"/>
  <c r="AE397" i="19"/>
  <c r="W398" i="19"/>
  <c r="W364" i="19" s="1"/>
  <c r="W395" i="19"/>
  <c r="AI632" i="19"/>
  <c r="AG690" i="19"/>
  <c r="AG689" i="19" s="1"/>
  <c r="AH676" i="19"/>
  <c r="AH519" i="19"/>
  <c r="AH518" i="19" s="1"/>
  <c r="T370" i="19"/>
  <c r="T397" i="19"/>
  <c r="T378" i="19" s="1"/>
  <c r="Q397" i="19"/>
  <c r="Q370" i="19"/>
  <c r="W394" i="19"/>
  <c r="W314" i="19" s="1"/>
  <c r="AI12" i="19"/>
  <c r="AA1072" i="19"/>
  <c r="AA1075" i="19"/>
  <c r="AH196" i="19"/>
  <c r="AI197" i="19"/>
  <c r="AI196" i="19" s="1"/>
  <c r="AH127" i="19"/>
  <c r="AG542" i="19"/>
  <c r="AG518" i="19" s="1"/>
  <c r="U398" i="19"/>
  <c r="U364" i="19" s="1"/>
  <c r="U395" i="19"/>
  <c r="Y54" i="19"/>
  <c r="AE54" i="19" s="1"/>
  <c r="AE55" i="19"/>
  <c r="Z1083" i="19"/>
  <c r="AH16" i="19"/>
  <c r="R1065" i="19"/>
  <c r="R1071" i="19"/>
  <c r="Y309" i="19"/>
  <c r="Y312" i="19"/>
  <c r="Y313" i="19" s="1"/>
  <c r="W386" i="19"/>
  <c r="W169" i="19" s="1"/>
  <c r="AG1107" i="19"/>
  <c r="AI20" i="19"/>
  <c r="AI1107" i="19" s="1"/>
  <c r="Z1095" i="19"/>
  <c r="Z1104" i="19" s="1"/>
  <c r="AF11" i="19"/>
  <c r="AF17" i="19" s="1"/>
  <c r="AI116" i="19"/>
  <c r="AH182" i="19"/>
  <c r="AH181" i="19" s="1"/>
  <c r="AF181" i="19"/>
  <c r="AA1095" i="19"/>
  <c r="AI176" i="19"/>
  <c r="AI174" i="19" s="1"/>
  <c r="AI175" i="19" s="1"/>
  <c r="AG174" i="19"/>
  <c r="AG175" i="19" s="1"/>
  <c r="AI503" i="19"/>
  <c r="Y245" i="19"/>
  <c r="Y212" i="19"/>
  <c r="AI233" i="19"/>
  <c r="AI219" i="19" s="1"/>
  <c r="AE213" i="19"/>
  <c r="R395" i="19"/>
  <c r="R378" i="19"/>
  <c r="R398" i="19" s="1"/>
  <c r="R364" i="19" s="1"/>
  <c r="S17" i="19"/>
  <c r="AH340" i="19"/>
  <c r="S398" i="19"/>
  <c r="S364" i="19" s="1"/>
  <c r="S395" i="19"/>
  <c r="AC63" i="19"/>
  <c r="AC64" i="19" s="1"/>
  <c r="R1080" i="19"/>
  <c r="R150" i="19"/>
  <c r="R163" i="19"/>
  <c r="AG1099" i="19"/>
  <c r="AI19" i="19"/>
  <c r="AI1099" i="19" s="1"/>
  <c r="U1080" i="19"/>
  <c r="AB386" i="19"/>
  <c r="AB169" i="19" s="1"/>
  <c r="AC339" i="19"/>
  <c r="AC358" i="19"/>
  <c r="R146" i="19"/>
  <c r="AC146" i="19" s="1"/>
  <c r="AG146" i="19" s="1"/>
  <c r="AC139" i="19"/>
  <c r="AG139" i="19" s="1"/>
  <c r="V390" i="19"/>
  <c r="V251" i="19" s="1"/>
  <c r="V387" i="19"/>
  <c r="AB398" i="19"/>
  <c r="AB364" i="19" s="1"/>
  <c r="AB395" i="19"/>
  <c r="AG343" i="19"/>
  <c r="AI348" i="19"/>
  <c r="AI343" i="19" s="1"/>
  <c r="W223" i="19"/>
  <c r="AE237" i="19"/>
  <c r="AH1021" i="19"/>
  <c r="AI977" i="19"/>
  <c r="AI985" i="19"/>
  <c r="AI998" i="19"/>
  <c r="AI997" i="19" s="1"/>
  <c r="AH975" i="19"/>
  <c r="AB390" i="19"/>
  <c r="AB251" i="19" s="1"/>
  <c r="W88" i="19"/>
  <c r="AE78" i="19"/>
  <c r="W76" i="19"/>
  <c r="W110" i="19" s="1"/>
  <c r="W100" i="19"/>
  <c r="AI546" i="19"/>
  <c r="AI542" i="19" s="1"/>
  <c r="AI518" i="19" s="1"/>
  <c r="S167" i="19"/>
  <c r="S168" i="19" s="1"/>
  <c r="S164" i="19"/>
  <c r="AI392" i="19"/>
  <c r="AG391" i="19"/>
  <c r="AH792" i="19"/>
  <c r="AI616" i="19"/>
  <c r="AH614" i="19"/>
  <c r="AH670" i="19"/>
  <c r="AI672" i="19"/>
  <c r="AI670" i="19" s="1"/>
  <c r="Q598" i="19"/>
  <c r="Q1104" i="19"/>
  <c r="V17" i="19"/>
  <c r="X1095" i="19"/>
  <c r="X13" i="19"/>
  <c r="X1098" i="19" s="1"/>
  <c r="X1096" i="19" s="1"/>
  <c r="X17" i="19"/>
  <c r="AG85" i="19"/>
  <c r="U382" i="19"/>
  <c r="U115" i="19" s="1"/>
  <c r="U394" i="19"/>
  <c r="U314" i="19" s="1"/>
  <c r="W113" i="19"/>
  <c r="Y167" i="19"/>
  <c r="Y168" i="19" s="1"/>
  <c r="Y164" i="19"/>
  <c r="AG404" i="19"/>
  <c r="AF518" i="19"/>
  <c r="AI664" i="19"/>
  <c r="AH758" i="19"/>
  <c r="AH757" i="19" s="1"/>
  <c r="AH1105" i="19" s="1"/>
  <c r="AH1103" i="19" s="1"/>
  <c r="AF757" i="19"/>
  <c r="AF1105" i="19" s="1"/>
  <c r="AF1103" i="19" s="1"/>
  <c r="AI352" i="19"/>
  <c r="AI350" i="19" s="1"/>
  <c r="AG350" i="19"/>
  <c r="AG358" i="19" s="1"/>
  <c r="AD235" i="19"/>
  <c r="T221" i="19"/>
  <c r="T234" i="19"/>
  <c r="AI690" i="19"/>
  <c r="AI689" i="19" s="1"/>
  <c r="AC238" i="19"/>
  <c r="Q224" i="19"/>
  <c r="AG1082" i="19"/>
  <c r="AI258" i="19"/>
  <c r="AI256" i="19" s="1"/>
  <c r="AI257" i="19" s="1"/>
  <c r="AG256" i="19"/>
  <c r="AG257" i="19" s="1"/>
  <c r="AH377" i="19"/>
  <c r="Z164" i="19"/>
  <c r="Z167" i="19"/>
  <c r="Z168" i="19" s="1"/>
  <c r="AD389" i="19"/>
  <c r="AG389" i="19" s="1"/>
  <c r="T387" i="19"/>
  <c r="AI346" i="19"/>
  <c r="AI341" i="19" s="1"/>
  <c r="AG341" i="19"/>
  <c r="AE379" i="19"/>
  <c r="AG372" i="19"/>
  <c r="AC369" i="19"/>
  <c r="AC370" i="19" s="1"/>
  <c r="AH101" i="19"/>
  <c r="AC213" i="19"/>
  <c r="AG227" i="19"/>
  <c r="AI761" i="19"/>
  <c r="AG444" i="19"/>
  <c r="AG443" i="19" s="1"/>
  <c r="AG437" i="19" s="1"/>
  <c r="AG436" i="19" s="1"/>
  <c r="AH632" i="19"/>
  <c r="Y1104" i="19"/>
  <c r="AI18" i="19"/>
  <c r="AI1100" i="19" s="1"/>
  <c r="AH154" i="19"/>
  <c r="AI128" i="19"/>
  <c r="AI127" i="19" s="1"/>
  <c r="AI321" i="19"/>
  <c r="AI319" i="19" s="1"/>
  <c r="AI320" i="19" s="1"/>
  <c r="AG319" i="19"/>
  <c r="AG320" i="19" s="1"/>
  <c r="V212" i="19"/>
  <c r="V245" i="19"/>
  <c r="R14" i="19"/>
  <c r="V398" i="19"/>
  <c r="V364" i="19" s="1"/>
  <c r="V395" i="19"/>
  <c r="AG59" i="19"/>
  <c r="AI23" i="19"/>
  <c r="AI59" i="19" s="1"/>
  <c r="AI298" i="19"/>
  <c r="AI289" i="19" s="1"/>
  <c r="AG289" i="19"/>
  <c r="Q1064" i="19"/>
  <c r="Q98" i="19"/>
  <c r="Q109" i="19"/>
  <c r="AG65" i="19"/>
  <c r="AG70" i="19" s="1"/>
  <c r="AI24" i="19"/>
  <c r="AI65" i="19" s="1"/>
  <c r="AI70" i="19" s="1"/>
  <c r="V1080" i="19"/>
  <c r="V150" i="19"/>
  <c r="V163" i="19"/>
  <c r="AC181" i="19"/>
  <c r="AG182" i="19"/>
  <c r="AB212" i="19"/>
  <c r="AB245" i="19"/>
  <c r="AB1080" i="19"/>
  <c r="AB14" i="19"/>
  <c r="AG283" i="19"/>
  <c r="U1062" i="19"/>
  <c r="U11" i="19"/>
  <c r="AD11" i="19" s="1"/>
  <c r="U1064" i="19"/>
  <c r="U98" i="19"/>
  <c r="U14" i="19"/>
  <c r="U109" i="19"/>
  <c r="X362" i="19"/>
  <c r="X363" i="19" s="1"/>
  <c r="X359" i="19"/>
  <c r="AI614" i="19"/>
  <c r="T223" i="19"/>
  <c r="AD237" i="19"/>
  <c r="AH626" i="19"/>
  <c r="AI628" i="19"/>
  <c r="AI626" i="19" s="1"/>
  <c r="AI763" i="19"/>
  <c r="AI762" i="19" s="1"/>
  <c r="AG762" i="19"/>
  <c r="AH227" i="19"/>
  <c r="AF213" i="19"/>
  <c r="AD358" i="19"/>
  <c r="AD339" i="19"/>
  <c r="AC1067" i="19"/>
  <c r="AG1066" i="19"/>
  <c r="AB1095" i="19"/>
  <c r="AB17" i="19"/>
  <c r="AI384" i="19"/>
  <c r="AF381" i="19"/>
  <c r="Z379" i="19"/>
  <c r="AC163" i="19"/>
  <c r="AC150" i="19"/>
  <c r="AC391" i="19"/>
  <c r="AI792" i="19"/>
  <c r="U309" i="19"/>
  <c r="U312" i="19"/>
  <c r="U313" i="19" s="1"/>
  <c r="AH99" i="19"/>
  <c r="AG153" i="19"/>
  <c r="AG381" i="19"/>
  <c r="AA212" i="19"/>
  <c r="AA245" i="19"/>
  <c r="AA14" i="19"/>
  <c r="AA1080" i="19"/>
  <c r="AG263" i="19"/>
  <c r="AI264" i="19"/>
  <c r="AI263" i="19" s="1"/>
  <c r="W1071" i="19"/>
  <c r="Y1081" i="19"/>
  <c r="Y1087" i="19"/>
  <c r="R212" i="19"/>
  <c r="R245" i="19"/>
  <c r="AF358" i="19"/>
  <c r="AF339" i="19"/>
  <c r="AF389" i="19"/>
  <c r="Z387" i="19"/>
  <c r="AH369" i="19"/>
  <c r="AH370" i="19" s="1"/>
  <c r="T362" i="19"/>
  <c r="T363" i="19" s="1"/>
  <c r="T359" i="19"/>
  <c r="AI404" i="19"/>
  <c r="AI676" i="19"/>
  <c r="V1104" i="19"/>
  <c r="AG427" i="19"/>
  <c r="AG426" i="19" s="1"/>
  <c r="AG420" i="19" s="1"/>
  <c r="T598" i="19"/>
  <c r="AD55" i="19"/>
  <c r="U54" i="19"/>
  <c r="AD54" i="19" s="1"/>
  <c r="AE1083" i="19"/>
  <c r="AC137" i="19"/>
  <c r="AG138" i="19"/>
  <c r="AB362" i="19"/>
  <c r="AB363" i="19" s="1"/>
  <c r="AB359" i="19"/>
  <c r="AE239" i="19"/>
  <c r="AE225" i="19" s="1"/>
  <c r="W225" i="19"/>
  <c r="AA378" i="19"/>
  <c r="AI340" i="19"/>
  <c r="AI338" i="19"/>
  <c r="AA309" i="19"/>
  <c r="AA312" i="19"/>
  <c r="AA313" i="19" s="1"/>
  <c r="AC1021" i="19"/>
  <c r="AG1021" i="19" s="1"/>
  <c r="AI1021" i="19" s="1"/>
  <c r="Q1022" i="19"/>
  <c r="AC1022" i="19" s="1"/>
  <c r="AG1022" i="19" s="1"/>
  <c r="AI1022" i="19" s="1"/>
  <c r="AI444" i="19"/>
  <c r="AI443" i="19" s="1"/>
  <c r="AI437" i="19" s="1"/>
  <c r="AI436" i="19" s="1"/>
  <c r="AG377" i="19"/>
  <c r="X378" i="19"/>
  <c r="X398" i="19" s="1"/>
  <c r="X364" i="19" s="1"/>
  <c r="AI214" i="19"/>
  <c r="AH308" i="19"/>
  <c r="AH284" i="19"/>
  <c r="AE97" i="19"/>
  <c r="AE99" i="19"/>
  <c r="AG127" i="19"/>
  <c r="AI240" i="19"/>
  <c r="AI226" i="19" s="1"/>
  <c r="AG226" i="19"/>
  <c r="AH120" i="19"/>
  <c r="AH121" i="19" s="1"/>
  <c r="AI122" i="19"/>
  <c r="AI120" i="19" s="1"/>
  <c r="AI121" i="19" s="1"/>
  <c r="AI229" i="19"/>
  <c r="AI215" i="19" s="1"/>
  <c r="AG215" i="19"/>
  <c r="S1094" i="19"/>
  <c r="S1061" i="19"/>
  <c r="S1035" i="19"/>
  <c r="S974" i="19"/>
  <c r="S402" i="19"/>
  <c r="S75" i="19"/>
  <c r="T10" i="19"/>
  <c r="Z370" i="19"/>
  <c r="Z397" i="19"/>
  <c r="AG583" i="19"/>
  <c r="AG567" i="19" s="1"/>
  <c r="AI782" i="19"/>
  <c r="Q309" i="19"/>
  <c r="Q312" i="19"/>
  <c r="Q313" i="19" s="1"/>
  <c r="AF63" i="19"/>
  <c r="AF64" i="19" s="1"/>
  <c r="R113" i="19" l="1"/>
  <c r="R114" i="19" s="1"/>
  <c r="R110" i="19"/>
  <c r="AI403" i="19"/>
  <c r="AH607" i="19"/>
  <c r="AH599" i="19" s="1"/>
  <c r="AG651" i="19"/>
  <c r="AG643" i="19" s="1"/>
  <c r="AG339" i="19"/>
  <c r="AA146" i="19"/>
  <c r="AF146" i="19" s="1"/>
  <c r="AA137" i="19"/>
  <c r="AF139" i="19"/>
  <c r="X95" i="19"/>
  <c r="X84" i="19"/>
  <c r="R17" i="19"/>
  <c r="R1095" i="19"/>
  <c r="R1104" i="19" s="1"/>
  <c r="W146" i="19"/>
  <c r="AE146" i="19" s="1"/>
  <c r="AE139" i="19"/>
  <c r="AE137" i="19" s="1"/>
  <c r="W137" i="19"/>
  <c r="AH103" i="19"/>
  <c r="AH97" i="19" s="1"/>
  <c r="AF97" i="19"/>
  <c r="AF100" i="19"/>
  <c r="W114" i="19"/>
  <c r="AD88" i="19"/>
  <c r="T95" i="19"/>
  <c r="AD95" i="19" s="1"/>
  <c r="AG95" i="19" s="1"/>
  <c r="T84" i="19"/>
  <c r="AG103" i="19"/>
  <c r="AE152" i="19"/>
  <c r="AE149" i="19"/>
  <c r="AA150" i="19"/>
  <c r="AA163" i="19"/>
  <c r="X98" i="19"/>
  <c r="X1064" i="19"/>
  <c r="X109" i="19"/>
  <c r="AB95" i="19"/>
  <c r="AF95" i="19" s="1"/>
  <c r="AB84" i="19"/>
  <c r="AF88" i="19"/>
  <c r="AF84" i="19" s="1"/>
  <c r="AG598" i="19"/>
  <c r="T98" i="19"/>
  <c r="T1064" i="19"/>
  <c r="T109" i="19"/>
  <c r="AH156" i="19"/>
  <c r="AF149" i="19"/>
  <c r="AF152" i="19"/>
  <c r="W150" i="19"/>
  <c r="W163" i="19"/>
  <c r="AB98" i="19"/>
  <c r="AB1064" i="19"/>
  <c r="AB109" i="19"/>
  <c r="V1097" i="19"/>
  <c r="S1097" i="19"/>
  <c r="AD378" i="19"/>
  <c r="T394" i="19"/>
  <c r="T314" i="19" s="1"/>
  <c r="T376" i="19"/>
  <c r="T390" i="19"/>
  <c r="T251" i="19" s="1"/>
  <c r="T382" i="19"/>
  <c r="T115" i="19" s="1"/>
  <c r="T386" i="19"/>
  <c r="T169" i="19" s="1"/>
  <c r="AI651" i="19"/>
  <c r="AI643" i="19" s="1"/>
  <c r="AD1095" i="19"/>
  <c r="AD17" i="19"/>
  <c r="AI607" i="19"/>
  <c r="AI599" i="19" s="1"/>
  <c r="AG359" i="19"/>
  <c r="AG362" i="19"/>
  <c r="AG363" i="19" s="1"/>
  <c r="AF397" i="19"/>
  <c r="Z395" i="19"/>
  <c r="AH389" i="19"/>
  <c r="AF387" i="19"/>
  <c r="AF362" i="19"/>
  <c r="AF363" i="19" s="1"/>
  <c r="AF359" i="19"/>
  <c r="AA1087" i="19"/>
  <c r="AA1081" i="19"/>
  <c r="AB1104" i="19"/>
  <c r="AD362" i="19"/>
  <c r="AD363" i="19" s="1"/>
  <c r="AD359" i="19"/>
  <c r="AG284" i="19"/>
  <c r="AG308" i="19"/>
  <c r="AC1064" i="19"/>
  <c r="Q1065" i="19"/>
  <c r="Q1071" i="19"/>
  <c r="AG63" i="19"/>
  <c r="AG64" i="19"/>
  <c r="R15" i="19"/>
  <c r="R21" i="19"/>
  <c r="R13" i="19"/>
  <c r="R1098" i="19" s="1"/>
  <c r="R1096" i="19" s="1"/>
  <c r="AI227" i="19"/>
  <c r="AG213" i="19"/>
  <c r="X1101" i="19"/>
  <c r="X1104" i="19"/>
  <c r="AE88" i="19"/>
  <c r="W95" i="19"/>
  <c r="AE95" i="19" s="1"/>
  <c r="AH95" i="19" s="1"/>
  <c r="AI95" i="19" s="1"/>
  <c r="W84" i="19"/>
  <c r="R1081" i="19"/>
  <c r="R1087" i="19"/>
  <c r="AG757" i="19"/>
  <c r="AG1105" i="19" s="1"/>
  <c r="AG1103" i="19" s="1"/>
  <c r="AI758" i="19"/>
  <c r="AI757" i="19" s="1"/>
  <c r="AI1105" i="19" s="1"/>
  <c r="AI1103" i="19" s="1"/>
  <c r="AC234" i="19"/>
  <c r="Q220" i="19"/>
  <c r="Q211" i="19"/>
  <c r="AG163" i="19"/>
  <c r="AG150" i="19"/>
  <c r="AE221" i="19"/>
  <c r="AH235" i="19"/>
  <c r="AH221" i="19" s="1"/>
  <c r="AH236" i="19"/>
  <c r="AH222" i="19" s="1"/>
  <c r="AF222" i="19"/>
  <c r="AH239" i="19"/>
  <c r="AH225" i="19" s="1"/>
  <c r="X21" i="19"/>
  <c r="X15" i="19"/>
  <c r="AD386" i="19"/>
  <c r="AD169" i="19" s="1"/>
  <c r="AD383" i="19"/>
  <c r="AD1078" i="19"/>
  <c r="AD1083" i="19" s="1"/>
  <c r="T1083" i="19"/>
  <c r="Y110" i="19"/>
  <c r="Y113" i="19"/>
  <c r="Y114" i="19" s="1"/>
  <c r="AC1078" i="19"/>
  <c r="Q1083" i="19"/>
  <c r="AH651" i="19"/>
  <c r="AH643" i="19" s="1"/>
  <c r="AG54" i="19"/>
  <c r="AI393" i="19"/>
  <c r="X249" i="19"/>
  <c r="X250" i="19" s="1"/>
  <c r="X246" i="19"/>
  <c r="AG385" i="19"/>
  <c r="S25" i="19"/>
  <c r="S22" i="19"/>
  <c r="V25" i="19"/>
  <c r="V22" i="19"/>
  <c r="AH312" i="19"/>
  <c r="AH313" i="19" s="1"/>
  <c r="AH309" i="19"/>
  <c r="AI377" i="19"/>
  <c r="AA390" i="19"/>
  <c r="AA251" i="19" s="1"/>
  <c r="AA394" i="19"/>
  <c r="AA314" i="19" s="1"/>
  <c r="AA382" i="19"/>
  <c r="AA115" i="19" s="1"/>
  <c r="AA376" i="19"/>
  <c r="AA386" i="19"/>
  <c r="AA169" i="19" s="1"/>
  <c r="R246" i="19"/>
  <c r="R249" i="19"/>
  <c r="R250" i="19" s="1"/>
  <c r="AA21" i="19"/>
  <c r="AA15" i="19"/>
  <c r="AH381" i="19"/>
  <c r="AI381" i="19" s="1"/>
  <c r="AI379" i="19" s="1"/>
  <c r="AF379" i="19"/>
  <c r="AI1066" i="19"/>
  <c r="U1065" i="19"/>
  <c r="U1071" i="19"/>
  <c r="AB21" i="19"/>
  <c r="AB15" i="19"/>
  <c r="AG181" i="19"/>
  <c r="AI182" i="19"/>
  <c r="AI181" i="19" s="1"/>
  <c r="V1081" i="19"/>
  <c r="V1087" i="19"/>
  <c r="V246" i="19"/>
  <c r="V249" i="19"/>
  <c r="V250" i="19" s="1"/>
  <c r="AI372" i="19"/>
  <c r="AI369" i="19" s="1"/>
  <c r="AI370" i="19" s="1"/>
  <c r="AG369" i="19"/>
  <c r="AG370" i="19" s="1"/>
  <c r="AG238" i="19"/>
  <c r="AC224" i="19"/>
  <c r="AD234" i="19"/>
  <c r="T220" i="19"/>
  <c r="T211" i="19"/>
  <c r="U1081" i="19"/>
  <c r="U1087" i="19"/>
  <c r="AC397" i="19"/>
  <c r="Q395" i="19"/>
  <c r="Q378" i="19"/>
  <c r="Q398" i="19" s="1"/>
  <c r="Q364" i="19" s="1"/>
  <c r="AE395" i="19"/>
  <c r="AI239" i="19"/>
  <c r="AI225" i="19" s="1"/>
  <c r="AG225" i="19"/>
  <c r="AE362" i="19"/>
  <c r="AE363" i="19" s="1"/>
  <c r="AE359" i="19"/>
  <c r="AI151" i="19"/>
  <c r="AD164" i="19"/>
  <c r="AD167" i="19"/>
  <c r="AD168" i="19" s="1"/>
  <c r="S1101" i="19"/>
  <c r="S1104" i="19"/>
  <c r="AD312" i="19"/>
  <c r="AD313" i="19" s="1"/>
  <c r="AD309" i="19"/>
  <c r="AG99" i="19"/>
  <c r="AI102" i="19"/>
  <c r="AG97" i="19"/>
  <c r="AH1083" i="19"/>
  <c r="AH54" i="19"/>
  <c r="Z1075" i="19"/>
  <c r="Z1072" i="19"/>
  <c r="V1101" i="19"/>
  <c r="AG55" i="19"/>
  <c r="S1091" i="19"/>
  <c r="S1088" i="19"/>
  <c r="AD98" i="19"/>
  <c r="AD109" i="19"/>
  <c r="V1075" i="19"/>
  <c r="V1072" i="19"/>
  <c r="AG379" i="19"/>
  <c r="T1094" i="19"/>
  <c r="T1035" i="19"/>
  <c r="T1061" i="19"/>
  <c r="T974" i="19"/>
  <c r="T402" i="19"/>
  <c r="U10" i="19"/>
  <c r="T75" i="19"/>
  <c r="AA249" i="19"/>
  <c r="AA250" i="19" s="1"/>
  <c r="AA246" i="19"/>
  <c r="AI389" i="19"/>
  <c r="Z378" i="19"/>
  <c r="Z398" i="19" s="1"/>
  <c r="Z364" i="19" s="1"/>
  <c r="AD223" i="19"/>
  <c r="AG237" i="19"/>
  <c r="U110" i="19"/>
  <c r="U113" i="19"/>
  <c r="U114" i="19" s="1"/>
  <c r="U1095" i="19"/>
  <c r="U13" i="19"/>
  <c r="U1098" i="19" s="1"/>
  <c r="U1096" i="19" s="1"/>
  <c r="U17" i="19"/>
  <c r="AB1087" i="19"/>
  <c r="AB1081" i="19"/>
  <c r="Q110" i="19"/>
  <c r="Q113" i="19"/>
  <c r="Q114" i="19" s="1"/>
  <c r="AD390" i="19"/>
  <c r="AD251" i="19" s="1"/>
  <c r="AD387" i="19"/>
  <c r="AG403" i="19"/>
  <c r="AI85" i="19"/>
  <c r="W1062" i="19"/>
  <c r="W11" i="19"/>
  <c r="W98" i="19"/>
  <c r="AE223" i="19"/>
  <c r="AH237" i="19"/>
  <c r="AH223" i="19" s="1"/>
  <c r="AC359" i="19"/>
  <c r="AC362" i="19"/>
  <c r="AC363" i="19" s="1"/>
  <c r="AI283" i="19"/>
  <c r="R164" i="19"/>
  <c r="R167" i="19"/>
  <c r="R168" i="19" s="1"/>
  <c r="Y249" i="19"/>
  <c r="Y250" i="19" s="1"/>
  <c r="Y246" i="19"/>
  <c r="AA13" i="19"/>
  <c r="AA1098" i="19" s="1"/>
  <c r="AA1096" i="19" s="1"/>
  <c r="AA1097" i="19" s="1"/>
  <c r="T398" i="19"/>
  <c r="T364" i="19" s="1"/>
  <c r="AD397" i="19"/>
  <c r="T395" i="19"/>
  <c r="S249" i="19"/>
  <c r="S250" i="19" s="1"/>
  <c r="S246" i="19"/>
  <c r="AC222" i="19"/>
  <c r="AG236" i="19"/>
  <c r="W220" i="19"/>
  <c r="AE234" i="19"/>
  <c r="W211" i="19"/>
  <c r="U249" i="19"/>
  <c r="U250" i="19" s="1"/>
  <c r="U246" i="19"/>
  <c r="AH358" i="19"/>
  <c r="AH339" i="19"/>
  <c r="Y1071" i="19"/>
  <c r="Y1065" i="19"/>
  <c r="AG152" i="19"/>
  <c r="AI156" i="19"/>
  <c r="AI152" i="19" s="1"/>
  <c r="AH55" i="19"/>
  <c r="AI487" i="19"/>
  <c r="AG76" i="19"/>
  <c r="AI77" i="19"/>
  <c r="AE109" i="19"/>
  <c r="X376" i="19"/>
  <c r="X386" i="19"/>
  <c r="X169" i="19" s="1"/>
  <c r="X390" i="19"/>
  <c r="X251" i="19" s="1"/>
  <c r="X382" i="19"/>
  <c r="X115" i="19" s="1"/>
  <c r="X394" i="19"/>
  <c r="X314" i="19" s="1"/>
  <c r="AI358" i="19"/>
  <c r="AI339" i="19"/>
  <c r="AI138" i="19"/>
  <c r="AG137" i="19"/>
  <c r="Y1088" i="19"/>
  <c r="Y1091" i="19"/>
  <c r="W1072" i="19"/>
  <c r="W1075" i="19"/>
  <c r="AH109" i="19"/>
  <c r="AC167" i="19"/>
  <c r="AC168" i="19" s="1"/>
  <c r="AC164" i="19"/>
  <c r="AB13" i="19"/>
  <c r="AB1098" i="19" s="1"/>
  <c r="AB1096" i="19" s="1"/>
  <c r="AB1097" i="19" s="1"/>
  <c r="AH213" i="19"/>
  <c r="U15" i="19"/>
  <c r="U21" i="19"/>
  <c r="U1067" i="19"/>
  <c r="AD1062" i="19"/>
  <c r="AB249" i="19"/>
  <c r="AB250" i="19" s="1"/>
  <c r="AB246" i="19"/>
  <c r="V164" i="19"/>
  <c r="V167" i="19"/>
  <c r="V168" i="19" s="1"/>
  <c r="AI63" i="19"/>
  <c r="AI64" i="19" s="1"/>
  <c r="AI1082" i="19"/>
  <c r="AD221" i="19"/>
  <c r="AG235" i="19"/>
  <c r="X1097" i="19"/>
  <c r="AI391" i="19"/>
  <c r="AE100" i="19"/>
  <c r="AH78" i="19"/>
  <c r="AE76" i="19"/>
  <c r="AE98" i="19" s="1"/>
  <c r="AI285" i="19"/>
  <c r="R390" i="19"/>
  <c r="R251" i="19" s="1"/>
  <c r="R382" i="19"/>
  <c r="R115" i="19" s="1"/>
  <c r="R386" i="19"/>
  <c r="R169" i="19" s="1"/>
  <c r="R376" i="19"/>
  <c r="R394" i="19"/>
  <c r="R314" i="19" s="1"/>
  <c r="AA1104" i="19"/>
  <c r="AF1095" i="19"/>
  <c r="R1075" i="19"/>
  <c r="R1072" i="19"/>
  <c r="AH385" i="19"/>
  <c r="AF383" i="19"/>
  <c r="AI16" i="19"/>
  <c r="AG387" i="19"/>
  <c r="AA398" i="19"/>
  <c r="AA364" i="19" s="1"/>
  <c r="AF234" i="19"/>
  <c r="Z220" i="19"/>
  <c r="Z211" i="19"/>
  <c r="V382" i="19"/>
  <c r="V115" i="19" s="1"/>
  <c r="V394" i="19"/>
  <c r="V314" i="19" s="1"/>
  <c r="V376" i="19"/>
  <c r="AC98" i="19"/>
  <c r="AC109" i="19"/>
  <c r="AI975" i="19"/>
  <c r="Y15" i="19"/>
  <c r="Y21" i="19"/>
  <c r="Y13" i="19"/>
  <c r="Y1098" i="19" s="1"/>
  <c r="Y1096" i="19" s="1"/>
  <c r="AE378" i="19"/>
  <c r="X1087" i="19"/>
  <c r="X1081" i="19"/>
  <c r="AD382" i="19"/>
  <c r="AD115" i="19" s="1"/>
  <c r="AD379" i="19"/>
  <c r="T1104" i="19"/>
  <c r="AC1095" i="19"/>
  <c r="AG11" i="19"/>
  <c r="AG17" i="19" s="1"/>
  <c r="AH598" i="19" l="1"/>
  <c r="AH146" i="19"/>
  <c r="AI146" i="19" s="1"/>
  <c r="AB1071" i="19"/>
  <c r="AB1065" i="19"/>
  <c r="AF1064" i="19"/>
  <c r="T1071" i="19"/>
  <c r="T1065" i="19"/>
  <c r="AG88" i="19"/>
  <c r="AG84" i="19" s="1"/>
  <c r="AD84" i="19"/>
  <c r="AF109" i="19"/>
  <c r="AF98" i="19"/>
  <c r="AF150" i="19"/>
  <c r="AF163" i="19"/>
  <c r="AA167" i="19"/>
  <c r="AA168" i="19" s="1"/>
  <c r="AA164" i="19"/>
  <c r="AG100" i="19"/>
  <c r="AI103" i="19"/>
  <c r="AI97" i="19" s="1"/>
  <c r="AF137" i="19"/>
  <c r="AH139" i="19"/>
  <c r="W167" i="19"/>
  <c r="W168" i="19" s="1"/>
  <c r="W164" i="19"/>
  <c r="AH152" i="19"/>
  <c r="AH149" i="19"/>
  <c r="X113" i="19"/>
  <c r="X114" i="19" s="1"/>
  <c r="X110" i="19"/>
  <c r="AD1064" i="19"/>
  <c r="AB113" i="19"/>
  <c r="AB114" i="19" s="1"/>
  <c r="AB110" i="19"/>
  <c r="T110" i="19"/>
  <c r="T113" i="19"/>
  <c r="T114" i="19" s="1"/>
  <c r="X1071" i="19"/>
  <c r="X1065" i="19"/>
  <c r="AE1064" i="19"/>
  <c r="AE150" i="19"/>
  <c r="AE163" i="19"/>
  <c r="AA1101" i="19"/>
  <c r="AA1102" i="19" s="1"/>
  <c r="AA1108" i="19" s="1"/>
  <c r="AA1109" i="19" s="1"/>
  <c r="U1097" i="19"/>
  <c r="AE390" i="19"/>
  <c r="AE251" i="19" s="1"/>
  <c r="AE394" i="19"/>
  <c r="AE314" i="19" s="1"/>
  <c r="AE386" i="19"/>
  <c r="AE169" i="19" s="1"/>
  <c r="AE376" i="19"/>
  <c r="AE382" i="19"/>
  <c r="AE115" i="19" s="1"/>
  <c r="Z212" i="19"/>
  <c r="Z245" i="19"/>
  <c r="Z14" i="19"/>
  <c r="Z1080" i="19"/>
  <c r="AI362" i="19"/>
  <c r="AI363" i="19" s="1"/>
  <c r="AI359" i="19"/>
  <c r="Y1075" i="19"/>
  <c r="Y1072" i="19"/>
  <c r="AI236" i="19"/>
  <c r="AI222" i="19" s="1"/>
  <c r="AG222" i="19"/>
  <c r="AI308" i="19"/>
  <c r="AI284" i="19"/>
  <c r="AI99" i="19"/>
  <c r="AD220" i="19"/>
  <c r="AD211" i="19"/>
  <c r="AB25" i="19"/>
  <c r="AB22" i="19"/>
  <c r="AA25" i="19"/>
  <c r="AA22" i="19"/>
  <c r="AG1078" i="19"/>
  <c r="AC1083" i="19"/>
  <c r="X25" i="19"/>
  <c r="X22" i="19"/>
  <c r="AG167" i="19"/>
  <c r="AG168" i="19" s="1"/>
  <c r="AG164" i="19"/>
  <c r="X1110" i="19"/>
  <c r="X1111" i="19" s="1"/>
  <c r="X1102" i="19"/>
  <c r="X1108" i="19" s="1"/>
  <c r="X1109" i="19" s="1"/>
  <c r="R1097" i="19"/>
  <c r="R1101" i="19"/>
  <c r="AG309" i="19"/>
  <c r="AG312" i="19"/>
  <c r="AG313" i="19" s="1"/>
  <c r="AH397" i="19"/>
  <c r="AF395" i="19"/>
  <c r="AI598" i="19"/>
  <c r="AG1062" i="19"/>
  <c r="AD1067" i="19"/>
  <c r="W212" i="19"/>
  <c r="W245" i="19"/>
  <c r="W14" i="19"/>
  <c r="W13" i="19" s="1"/>
  <c r="W1080" i="19"/>
  <c r="AD398" i="19"/>
  <c r="AD364" i="19" s="1"/>
  <c r="AD395" i="19"/>
  <c r="AI237" i="19"/>
  <c r="AI223" i="19" s="1"/>
  <c r="AG223" i="19"/>
  <c r="U1094" i="19"/>
  <c r="U974" i="19"/>
  <c r="U1035" i="19"/>
  <c r="U1061" i="19"/>
  <c r="U402" i="19"/>
  <c r="V10" i="19"/>
  <c r="U75" i="19"/>
  <c r="S1110" i="19"/>
  <c r="S1111" i="19" s="1"/>
  <c r="S1102" i="19"/>
  <c r="S1108" i="19" s="1"/>
  <c r="S1109" i="19" s="1"/>
  <c r="AI149" i="19"/>
  <c r="AE398" i="19"/>
  <c r="AE364" i="19" s="1"/>
  <c r="AG397" i="19"/>
  <c r="AC395" i="19"/>
  <c r="U1075" i="19"/>
  <c r="U1072" i="19"/>
  <c r="S30" i="19"/>
  <c r="S32" i="19" s="1"/>
  <c r="S33" i="19" s="1"/>
  <c r="S26" i="19"/>
  <c r="Q245" i="19"/>
  <c r="Q212" i="19"/>
  <c r="Q1080" i="19"/>
  <c r="Q14" i="19"/>
  <c r="R25" i="19"/>
  <c r="R22" i="19"/>
  <c r="Q1075" i="19"/>
  <c r="AC1075" i="19" s="1"/>
  <c r="AC1071" i="19"/>
  <c r="Q1072" i="19"/>
  <c r="AB1101" i="19"/>
  <c r="AH387" i="19"/>
  <c r="AD394" i="19"/>
  <c r="AD314" i="19" s="1"/>
  <c r="AD376" i="19"/>
  <c r="AH234" i="19"/>
  <c r="AF220" i="19"/>
  <c r="AF211" i="19"/>
  <c r="AH383" i="19"/>
  <c r="AH113" i="19"/>
  <c r="AH362" i="19"/>
  <c r="AH363" i="19" s="1"/>
  <c r="AH359" i="19"/>
  <c r="AE220" i="19"/>
  <c r="AE211" i="19"/>
  <c r="W1095" i="19"/>
  <c r="AE11" i="19"/>
  <c r="W17" i="19"/>
  <c r="U1101" i="19"/>
  <c r="U1104" i="19"/>
  <c r="AD110" i="19"/>
  <c r="AD113" i="19"/>
  <c r="AD114" i="19" s="1"/>
  <c r="AI55" i="19"/>
  <c r="AC1104" i="19"/>
  <c r="AC378" i="19"/>
  <c r="Q394" i="19"/>
  <c r="Q314" i="19" s="1"/>
  <c r="Q382" i="19"/>
  <c r="Q115" i="19" s="1"/>
  <c r="Q386" i="19"/>
  <c r="Q169" i="19" s="1"/>
  <c r="Q376" i="19"/>
  <c r="Q390" i="19"/>
  <c r="Q251" i="19" s="1"/>
  <c r="T212" i="19"/>
  <c r="T245" i="19"/>
  <c r="T1080" i="19"/>
  <c r="T14" i="19"/>
  <c r="AI238" i="19"/>
  <c r="AI224" i="19" s="1"/>
  <c r="AG224" i="19"/>
  <c r="V30" i="19"/>
  <c r="V32" i="19" s="1"/>
  <c r="V33" i="19" s="1"/>
  <c r="V26" i="19"/>
  <c r="AI385" i="19"/>
  <c r="AG383" i="19"/>
  <c r="AI387" i="19"/>
  <c r="R1091" i="19"/>
  <c r="R1088" i="19"/>
  <c r="AH88" i="19"/>
  <c r="AE84" i="19"/>
  <c r="AD1104" i="19"/>
  <c r="AD1065" i="19"/>
  <c r="AG1095" i="19"/>
  <c r="Y22" i="19"/>
  <c r="Y25" i="19"/>
  <c r="AH100" i="19"/>
  <c r="AI78" i="19"/>
  <c r="AH76" i="19"/>
  <c r="AH98" i="19" s="1"/>
  <c r="X1091" i="19"/>
  <c r="X1088" i="19"/>
  <c r="Y1097" i="19"/>
  <c r="Y1101" i="19"/>
  <c r="AC110" i="19"/>
  <c r="AC113" i="19"/>
  <c r="AC114" i="19" s="1"/>
  <c r="AI235" i="19"/>
  <c r="AI221" i="19" s="1"/>
  <c r="AG221" i="19"/>
  <c r="U22" i="19"/>
  <c r="U25" i="19"/>
  <c r="AE113" i="19"/>
  <c r="AE114" i="19" s="1"/>
  <c r="AE110" i="19"/>
  <c r="AE1062" i="19"/>
  <c r="W1067" i="19"/>
  <c r="W1065" i="19"/>
  <c r="AF1104" i="19"/>
  <c r="AB1091" i="19"/>
  <c r="AB1088" i="19"/>
  <c r="AF378" i="19"/>
  <c r="Z394" i="19"/>
  <c r="Z314" i="19" s="1"/>
  <c r="Z376" i="19"/>
  <c r="Z382" i="19"/>
  <c r="Z115" i="19" s="1"/>
  <c r="Z390" i="19"/>
  <c r="Z251" i="19" s="1"/>
  <c r="Z386" i="19"/>
  <c r="Z169" i="19" s="1"/>
  <c r="V1110" i="19"/>
  <c r="V1111" i="19" s="1"/>
  <c r="V1102" i="19"/>
  <c r="V1108" i="19" s="1"/>
  <c r="V1109" i="19" s="1"/>
  <c r="AG98" i="19"/>
  <c r="AG109" i="19"/>
  <c r="U1091" i="19"/>
  <c r="U1088" i="19"/>
  <c r="V1091" i="19"/>
  <c r="V1088" i="19"/>
  <c r="AH379" i="19"/>
  <c r="AI54" i="19"/>
  <c r="AG234" i="19"/>
  <c r="AC220" i="19"/>
  <c r="AC211" i="19"/>
  <c r="AI213" i="19"/>
  <c r="AG1064" i="19"/>
  <c r="AC1065" i="19"/>
  <c r="AA1091" i="19"/>
  <c r="AA1088" i="19"/>
  <c r="AF167" i="19" l="1"/>
  <c r="AF168" i="19" s="1"/>
  <c r="AF164" i="19"/>
  <c r="AH1064" i="19"/>
  <c r="AF1065" i="19"/>
  <c r="AI100" i="19"/>
  <c r="AA1110" i="19"/>
  <c r="AA1111" i="19" s="1"/>
  <c r="AE167" i="19"/>
  <c r="AE168" i="19" s="1"/>
  <c r="AE164" i="19"/>
  <c r="X1075" i="19"/>
  <c r="AE1075" i="19" s="1"/>
  <c r="X1072" i="19"/>
  <c r="AE1071" i="19"/>
  <c r="AH150" i="19"/>
  <c r="AH163" i="19"/>
  <c r="AI139" i="19"/>
  <c r="AI137" i="19" s="1"/>
  <c r="AH137" i="19"/>
  <c r="AB1075" i="19"/>
  <c r="AF1075" i="19" s="1"/>
  <c r="AB1072" i="19"/>
  <c r="AF1071" i="19"/>
  <c r="AE1072" i="19"/>
  <c r="AF110" i="19"/>
  <c r="AF113" i="19"/>
  <c r="AF114" i="19" s="1"/>
  <c r="AD1071" i="19"/>
  <c r="AD1072" i="19" s="1"/>
  <c r="T1075" i="19"/>
  <c r="AD1075" i="19" s="1"/>
  <c r="AG1075" i="19" s="1"/>
  <c r="T1072" i="19"/>
  <c r="AC245" i="19"/>
  <c r="AC212" i="19"/>
  <c r="AG1065" i="19"/>
  <c r="AI1064" i="19"/>
  <c r="Y1110" i="19"/>
  <c r="Y1111" i="19" s="1"/>
  <c r="Y1102" i="19"/>
  <c r="Y1108" i="19" s="1"/>
  <c r="Y1109" i="19" s="1"/>
  <c r="AI383" i="19"/>
  <c r="T1087" i="19"/>
  <c r="T1081" i="19"/>
  <c r="AD1080" i="19"/>
  <c r="AD1081" i="19" s="1"/>
  <c r="U1110" i="19"/>
  <c r="U1111" i="19" s="1"/>
  <c r="U1102" i="19"/>
  <c r="U1108" i="19" s="1"/>
  <c r="U1109" i="19" s="1"/>
  <c r="W1104" i="19"/>
  <c r="Q249" i="19"/>
  <c r="Q250" i="19" s="1"/>
  <c r="Q246" i="19"/>
  <c r="AI150" i="19"/>
  <c r="AI163" i="19"/>
  <c r="V1094" i="19"/>
  <c r="V1061" i="19"/>
  <c r="V1035" i="19"/>
  <c r="V974" i="19"/>
  <c r="V402" i="19"/>
  <c r="V75" i="19"/>
  <c r="W10" i="19"/>
  <c r="W21" i="19"/>
  <c r="AE14" i="19"/>
  <c r="AE15" i="19" s="1"/>
  <c r="W15" i="19"/>
  <c r="AI76" i="19"/>
  <c r="Z15" i="19"/>
  <c r="AF14" i="19"/>
  <c r="Z21" i="19"/>
  <c r="Z13" i="19"/>
  <c r="AH378" i="19"/>
  <c r="AH398" i="19" s="1"/>
  <c r="AH364" i="19" s="1"/>
  <c r="AF394" i="19"/>
  <c r="AF314" i="19" s="1"/>
  <c r="AF376" i="19"/>
  <c r="AF386" i="19"/>
  <c r="AF169" i="19" s="1"/>
  <c r="AF390" i="19"/>
  <c r="AF251" i="19" s="1"/>
  <c r="AF382" i="19"/>
  <c r="AF115" i="19" s="1"/>
  <c r="AI234" i="19"/>
  <c r="AG220" i="19"/>
  <c r="AG211" i="19"/>
  <c r="AG110" i="19"/>
  <c r="AG113" i="19"/>
  <c r="AG114" i="19" s="1"/>
  <c r="U30" i="19"/>
  <c r="U32" i="19" s="1"/>
  <c r="U33" i="19" s="1"/>
  <c r="U26" i="19"/>
  <c r="T249" i="19"/>
  <c r="T250" i="19" s="1"/>
  <c r="T246" i="19"/>
  <c r="AG378" i="19"/>
  <c r="AC386" i="19"/>
  <c r="AC169" i="19" s="1"/>
  <c r="AC394" i="19"/>
  <c r="AC314" i="19" s="1"/>
  <c r="AC390" i="19"/>
  <c r="AC251" i="19" s="1"/>
  <c r="AC382" i="19"/>
  <c r="AC115" i="19" s="1"/>
  <c r="AC376" i="19"/>
  <c r="AE212" i="19"/>
  <c r="AE245" i="19"/>
  <c r="AH110" i="19"/>
  <c r="AH220" i="19"/>
  <c r="AH211" i="19"/>
  <c r="AB1110" i="19"/>
  <c r="AB1111" i="19" s="1"/>
  <c r="AB1102" i="19"/>
  <c r="AB1108" i="19" s="1"/>
  <c r="AB1109" i="19" s="1"/>
  <c r="AC14" i="19"/>
  <c r="Q15" i="19"/>
  <c r="Q21" i="19"/>
  <c r="Q13" i="19"/>
  <c r="AC398" i="19"/>
  <c r="AC364" i="19" s="1"/>
  <c r="W249" i="19"/>
  <c r="W250" i="19" s="1"/>
  <c r="W246" i="19"/>
  <c r="AI1078" i="19"/>
  <c r="AI1083" i="19" s="1"/>
  <c r="AG1083" i="19"/>
  <c r="Z246" i="19"/>
  <c r="Z249" i="19"/>
  <c r="Z250" i="19" s="1"/>
  <c r="AH1062" i="19"/>
  <c r="AE1067" i="19"/>
  <c r="AE1065" i="19"/>
  <c r="AE1095" i="19"/>
  <c r="AE17" i="19"/>
  <c r="AH11" i="19"/>
  <c r="AH114" i="19"/>
  <c r="R30" i="19"/>
  <c r="R32" i="19" s="1"/>
  <c r="R33" i="19" s="1"/>
  <c r="R26" i="19"/>
  <c r="AC1080" i="19"/>
  <c r="Q1081" i="19"/>
  <c r="Q1087" i="19"/>
  <c r="AG398" i="19"/>
  <c r="AG364" i="19" s="1"/>
  <c r="AI397" i="19"/>
  <c r="AG395" i="19"/>
  <c r="AH395" i="19"/>
  <c r="R1110" i="19"/>
  <c r="R1111" i="19" s="1"/>
  <c r="R1102" i="19"/>
  <c r="R1108" i="19" s="1"/>
  <c r="R1109" i="19" s="1"/>
  <c r="AB30" i="19"/>
  <c r="AB32" i="19" s="1"/>
  <c r="AB33" i="19" s="1"/>
  <c r="AB26" i="19"/>
  <c r="AI109" i="19"/>
  <c r="AI98" i="19"/>
  <c r="Y30" i="19"/>
  <c r="Y32" i="19" s="1"/>
  <c r="Y33" i="19" s="1"/>
  <c r="Y26" i="19"/>
  <c r="AI88" i="19"/>
  <c r="AI84" i="19" s="1"/>
  <c r="AH84" i="19"/>
  <c r="T21" i="19"/>
  <c r="T15" i="19"/>
  <c r="AD14" i="19"/>
  <c r="AD15" i="19" s="1"/>
  <c r="T13" i="19"/>
  <c r="W1098" i="19"/>
  <c r="W1096" i="19" s="1"/>
  <c r="W1097" i="19" s="1"/>
  <c r="AE13" i="19"/>
  <c r="AE1098" i="19" s="1"/>
  <c r="AE1096" i="19" s="1"/>
  <c r="AE1097" i="19" s="1"/>
  <c r="AF212" i="19"/>
  <c r="AF245" i="19"/>
  <c r="AC1072" i="19"/>
  <c r="AG1104" i="19"/>
  <c r="W1087" i="19"/>
  <c r="AE1080" i="19"/>
  <c r="AE1081" i="19" s="1"/>
  <c r="W1081" i="19"/>
  <c r="AI1062" i="19"/>
  <c r="AI1067" i="19" s="1"/>
  <c r="AG1067" i="19"/>
  <c r="AF398" i="19"/>
  <c r="AF364" i="19" s="1"/>
  <c r="X30" i="19"/>
  <c r="X32" i="19" s="1"/>
  <c r="X33" i="19" s="1"/>
  <c r="X26" i="19"/>
  <c r="AA30" i="19"/>
  <c r="AA32" i="19" s="1"/>
  <c r="AA33" i="19" s="1"/>
  <c r="AA26" i="19"/>
  <c r="AD212" i="19"/>
  <c r="AD245" i="19"/>
  <c r="AI309" i="19"/>
  <c r="AI312" i="19"/>
  <c r="AI313" i="19" s="1"/>
  <c r="Z1081" i="19"/>
  <c r="AF1080" i="19"/>
  <c r="Z1087" i="19"/>
  <c r="AH1075" i="19" l="1"/>
  <c r="AI1075" i="19" s="1"/>
  <c r="AH1071" i="19"/>
  <c r="AF1072" i="19"/>
  <c r="AG1071" i="19"/>
  <c r="AG1072" i="19" s="1"/>
  <c r="AH167" i="19"/>
  <c r="AH168" i="19" s="1"/>
  <c r="AH164" i="19"/>
  <c r="T25" i="19"/>
  <c r="T22" i="19"/>
  <c r="AD21" i="19"/>
  <c r="AD22" i="19" s="1"/>
  <c r="Q1088" i="19"/>
  <c r="Q1091" i="19"/>
  <c r="AC1091" i="19" s="1"/>
  <c r="AC1087" i="19"/>
  <c r="AE1101" i="19"/>
  <c r="AE1104" i="19"/>
  <c r="AH1067" i="19"/>
  <c r="AH1065" i="19"/>
  <c r="Q1098" i="19"/>
  <c r="Q1096" i="19" s="1"/>
  <c r="AC13" i="19"/>
  <c r="AI378" i="19"/>
  <c r="AG394" i="19"/>
  <c r="AG314" i="19" s="1"/>
  <c r="AG382" i="19"/>
  <c r="AG115" i="19" s="1"/>
  <c r="AG376" i="19"/>
  <c r="AG390" i="19"/>
  <c r="AG251" i="19" s="1"/>
  <c r="AG386" i="19"/>
  <c r="AG169" i="19" s="1"/>
  <c r="Z1098" i="19"/>
  <c r="Z1096" i="19" s="1"/>
  <c r="AF13" i="19"/>
  <c r="AH1072" i="19"/>
  <c r="W25" i="19"/>
  <c r="AE21" i="19"/>
  <c r="AE22" i="19" s="1"/>
  <c r="W22" i="19"/>
  <c r="AI167" i="19"/>
  <c r="AI168" i="19" s="1"/>
  <c r="AI164" i="19"/>
  <c r="AI1065" i="19"/>
  <c r="AF1087" i="19"/>
  <c r="Z1091" i="19"/>
  <c r="AF1091" i="19" s="1"/>
  <c r="Z1088" i="19"/>
  <c r="W1091" i="19"/>
  <c r="AE1091" i="19" s="1"/>
  <c r="AE1087" i="19"/>
  <c r="AE1088" i="19" s="1"/>
  <c r="W1088" i="19"/>
  <c r="AF249" i="19"/>
  <c r="AF250" i="19" s="1"/>
  <c r="AF246" i="19"/>
  <c r="T1098" i="19"/>
  <c r="T1096" i="19" s="1"/>
  <c r="AD13" i="19"/>
  <c r="AD1098" i="19" s="1"/>
  <c r="AD1096" i="19" s="1"/>
  <c r="Q22" i="19"/>
  <c r="Q25" i="19"/>
  <c r="AC21" i="19"/>
  <c r="AE249" i="19"/>
  <c r="AE250" i="19" s="1"/>
  <c r="AE246" i="19"/>
  <c r="AI220" i="19"/>
  <c r="AI211" i="19"/>
  <c r="AF21" i="19"/>
  <c r="Z25" i="19"/>
  <c r="Z22" i="19"/>
  <c r="W1094" i="19"/>
  <c r="W1061" i="19"/>
  <c r="W1035" i="19"/>
  <c r="W974" i="19"/>
  <c r="W402" i="19"/>
  <c r="W75" i="19"/>
  <c r="X10" i="19"/>
  <c r="AF1081" i="19"/>
  <c r="AH1080" i="19"/>
  <c r="AH1081" i="19" s="1"/>
  <c r="AD246" i="19"/>
  <c r="AD249" i="19"/>
  <c r="AD250" i="19" s="1"/>
  <c r="AI113" i="19"/>
  <c r="AI114" i="19" s="1"/>
  <c r="AI110" i="19"/>
  <c r="AI398" i="19"/>
  <c r="AI364" i="19" s="1"/>
  <c r="AI395" i="19"/>
  <c r="AG1080" i="19"/>
  <c r="AC1081" i="19"/>
  <c r="AH1095" i="19"/>
  <c r="AH17" i="19"/>
  <c r="AI11" i="19"/>
  <c r="AH212" i="19"/>
  <c r="AH245" i="19"/>
  <c r="AF15" i="19"/>
  <c r="AH14" i="19"/>
  <c r="AH15" i="19" s="1"/>
  <c r="W1101" i="19"/>
  <c r="AG14" i="19"/>
  <c r="AC15" i="19"/>
  <c r="AG245" i="19"/>
  <c r="AG212" i="19"/>
  <c r="AH394" i="19"/>
  <c r="AH314" i="19" s="1"/>
  <c r="AH376" i="19"/>
  <c r="AH386" i="19"/>
  <c r="AH169" i="19" s="1"/>
  <c r="AH382" i="19"/>
  <c r="AH115" i="19" s="1"/>
  <c r="AH390" i="19"/>
  <c r="AH251" i="19" s="1"/>
  <c r="T1091" i="19"/>
  <c r="AD1091" i="19" s="1"/>
  <c r="T1088" i="19"/>
  <c r="AD1087" i="19"/>
  <c r="AD1088" i="19" s="1"/>
  <c r="AC249" i="19"/>
  <c r="AC250" i="19" s="1"/>
  <c r="AC246" i="19"/>
  <c r="AI1071" i="19" l="1"/>
  <c r="AI1072" i="19" s="1"/>
  <c r="AH1091" i="19"/>
  <c r="X1094" i="19"/>
  <c r="X1035" i="19"/>
  <c r="X974" i="19"/>
  <c r="X1061" i="19"/>
  <c r="X402" i="19"/>
  <c r="Y10" i="19"/>
  <c r="X75" i="19"/>
  <c r="AF25" i="19"/>
  <c r="Z30" i="19"/>
  <c r="Z26" i="19"/>
  <c r="AE25" i="19"/>
  <c r="AE26" i="19" s="1"/>
  <c r="W30" i="19"/>
  <c r="W26" i="19"/>
  <c r="AC1088" i="19"/>
  <c r="AG1087" i="19"/>
  <c r="AG15" i="19"/>
  <c r="AI14" i="19"/>
  <c r="AI15" i="19" s="1"/>
  <c r="AH246" i="19"/>
  <c r="AH249" i="19"/>
  <c r="AH250" i="19" s="1"/>
  <c r="AH1104" i="19"/>
  <c r="AF22" i="19"/>
  <c r="AH21" i="19"/>
  <c r="AH22" i="19" s="1"/>
  <c r="AD1097" i="19"/>
  <c r="AD1101" i="19"/>
  <c r="AI390" i="19"/>
  <c r="AI251" i="19" s="1"/>
  <c r="AI394" i="19"/>
  <c r="AI314" i="19" s="1"/>
  <c r="AI382" i="19"/>
  <c r="AI115" i="19" s="1"/>
  <c r="AI376" i="19"/>
  <c r="AI386" i="19"/>
  <c r="AI169" i="19" s="1"/>
  <c r="AG1091" i="19"/>
  <c r="T30" i="19"/>
  <c r="T26" i="19"/>
  <c r="AD25" i="19"/>
  <c r="AD26" i="19" s="1"/>
  <c r="W1102" i="19"/>
  <c r="W1108" i="19" s="1"/>
  <c r="W1109" i="19" s="1"/>
  <c r="W1110" i="19"/>
  <c r="W1111" i="19" s="1"/>
  <c r="AI212" i="19"/>
  <c r="AI245" i="19"/>
  <c r="AC22" i="19"/>
  <c r="AG21" i="19"/>
  <c r="T1097" i="19"/>
  <c r="T1101" i="19"/>
  <c r="AF1088" i="19"/>
  <c r="AH1087" i="19"/>
  <c r="AH1088" i="19" s="1"/>
  <c r="AF1098" i="19"/>
  <c r="AF1096" i="19" s="1"/>
  <c r="AH13" i="19"/>
  <c r="AH1098" i="19" s="1"/>
  <c r="AH1096" i="19" s="1"/>
  <c r="AH1097" i="19" s="1"/>
  <c r="AC1098" i="19"/>
  <c r="AC1096" i="19" s="1"/>
  <c r="AG13" i="19"/>
  <c r="AG249" i="19"/>
  <c r="AG250" i="19" s="1"/>
  <c r="AG246" i="19"/>
  <c r="AI1095" i="19"/>
  <c r="AI17" i="19"/>
  <c r="AG1081" i="19"/>
  <c r="AI1080" i="19"/>
  <c r="AI1081" i="19" s="1"/>
  <c r="Q30" i="19"/>
  <c r="Q26" i="19"/>
  <c r="AC25" i="19"/>
  <c r="Z1097" i="19"/>
  <c r="Z1101" i="19"/>
  <c r="Q1097" i="19"/>
  <c r="Q1101" i="19"/>
  <c r="AE1102" i="19"/>
  <c r="AE1108" i="19" s="1"/>
  <c r="AE1109" i="19" s="1"/>
  <c r="AE1110" i="19"/>
  <c r="AE1111" i="19" s="1"/>
  <c r="AI1091" i="19" l="1"/>
  <c r="AG1098" i="19"/>
  <c r="AG1096" i="19" s="1"/>
  <c r="AI13" i="19"/>
  <c r="AI1098" i="19" s="1"/>
  <c r="AI1096" i="19" s="1"/>
  <c r="AI1097" i="19" s="1"/>
  <c r="AG22" i="19"/>
  <c r="AI21" i="19"/>
  <c r="AI22" i="19" s="1"/>
  <c r="T32" i="19"/>
  <c r="AD30" i="19"/>
  <c r="AH1101" i="19"/>
  <c r="W32" i="19"/>
  <c r="AE30" i="19"/>
  <c r="AF26" i="19"/>
  <c r="AH25" i="19"/>
  <c r="AH26" i="19" s="1"/>
  <c r="Z1110" i="19"/>
  <c r="Z1111" i="19" s="1"/>
  <c r="Z1102" i="19"/>
  <c r="Z1108" i="19" s="1"/>
  <c r="Z1109" i="19" s="1"/>
  <c r="AC30" i="19"/>
  <c r="AG30" i="19" s="1"/>
  <c r="Q32" i="19"/>
  <c r="AI1104" i="19"/>
  <c r="AC1097" i="19"/>
  <c r="AC1101" i="19"/>
  <c r="AG1088" i="19"/>
  <c r="AI1087" i="19"/>
  <c r="AI1088" i="19" s="1"/>
  <c r="T1110" i="19"/>
  <c r="T1111" i="19" s="1"/>
  <c r="T1102" i="19"/>
  <c r="T1108" i="19" s="1"/>
  <c r="T1109" i="19" s="1"/>
  <c r="AI249" i="19"/>
  <c r="AI250" i="19" s="1"/>
  <c r="AI246" i="19"/>
  <c r="Y1094" i="19"/>
  <c r="Y974" i="19"/>
  <c r="Y1061" i="19"/>
  <c r="Y1035" i="19"/>
  <c r="Y402" i="19"/>
  <c r="Z10" i="19"/>
  <c r="Y75" i="19"/>
  <c r="Q1110" i="19"/>
  <c r="Q1111" i="19" s="1"/>
  <c r="Q1102" i="19"/>
  <c r="Q1108" i="19" s="1"/>
  <c r="Q1109" i="19" s="1"/>
  <c r="AC26" i="19"/>
  <c r="AG25" i="19"/>
  <c r="AF1097" i="19"/>
  <c r="AF1101" i="19"/>
  <c r="AD1110" i="19"/>
  <c r="AD1111" i="19" s="1"/>
  <c r="AD1102" i="19"/>
  <c r="AD1108" i="19" s="1"/>
  <c r="AD1109" i="19" s="1"/>
  <c r="Z32" i="19"/>
  <c r="AF30" i="19"/>
  <c r="AI1101" i="19" l="1"/>
  <c r="AI1102" i="19" s="1"/>
  <c r="AI1108" i="19" s="1"/>
  <c r="AI1109" i="19" s="1"/>
  <c r="AH30" i="19"/>
  <c r="AG26" i="19"/>
  <c r="AI25" i="19"/>
  <c r="AI26" i="19" s="1"/>
  <c r="AI1110" i="19"/>
  <c r="AI1111" i="19" s="1"/>
  <c r="AE32" i="19"/>
  <c r="AE33" i="19" s="1"/>
  <c r="W33" i="19"/>
  <c r="Z1094" i="19"/>
  <c r="Z1061" i="19"/>
  <c r="Z1035" i="19"/>
  <c r="Z974" i="19"/>
  <c r="Z402" i="19"/>
  <c r="Z75" i="19"/>
  <c r="AA10" i="19"/>
  <c r="AC1110" i="19"/>
  <c r="AC1111" i="19" s="1"/>
  <c r="AC1102" i="19"/>
  <c r="AC1108" i="19" s="1"/>
  <c r="AC1109" i="19" s="1"/>
  <c r="Q33" i="19"/>
  <c r="AC32" i="19"/>
  <c r="AH1110" i="19"/>
  <c r="AH1111" i="19" s="1"/>
  <c r="AH1102" i="19"/>
  <c r="AH1108" i="19" s="1"/>
  <c r="AH1109" i="19" s="1"/>
  <c r="AF1110" i="19"/>
  <c r="AF1111" i="19" s="1"/>
  <c r="AF1102" i="19"/>
  <c r="AF1108" i="19" s="1"/>
  <c r="AF1109" i="19" s="1"/>
  <c r="AI30" i="19"/>
  <c r="Z33" i="19"/>
  <c r="AF32" i="19"/>
  <c r="T33" i="19"/>
  <c r="AD32" i="19"/>
  <c r="AD33" i="19" s="1"/>
  <c r="AG1097" i="19"/>
  <c r="AG1101" i="19"/>
  <c r="AG1110" i="19" l="1"/>
  <c r="AG1111" i="19" s="1"/>
  <c r="AG1102" i="19"/>
  <c r="AG1108" i="19" s="1"/>
  <c r="AG1109" i="19" s="1"/>
  <c r="AF33" i="19"/>
  <c r="AH32" i="19"/>
  <c r="AH33" i="19" s="1"/>
  <c r="AC33" i="19"/>
  <c r="AG32" i="19"/>
  <c r="AA1094" i="19"/>
  <c r="AA1061" i="19"/>
  <c r="AA1035" i="19"/>
  <c r="AA974" i="19"/>
  <c r="AA402" i="19"/>
  <c r="AA75" i="19"/>
  <c r="AB10" i="19"/>
  <c r="AI32" i="19" l="1"/>
  <c r="AI33" i="19" s="1"/>
  <c r="AG33" i="19"/>
  <c r="AB1094" i="19"/>
  <c r="AB1035" i="19"/>
  <c r="AB1061" i="19"/>
  <c r="AB974" i="19"/>
  <c r="AB402" i="19"/>
  <c r="AB75" i="19"/>
  <c r="C1016" i="2" l="1"/>
  <c r="C1015" i="2"/>
  <c r="C1014" i="2"/>
  <c r="C1013" i="2"/>
  <c r="C1012" i="2"/>
  <c r="C1011" i="2"/>
  <c r="C1010" i="2"/>
  <c r="C1009" i="2"/>
  <c r="C1008" i="2"/>
  <c r="C1007" i="2"/>
  <c r="C1006" i="2"/>
  <c r="C1005" i="2"/>
  <c r="C1004" i="2"/>
  <c r="C1003" i="2"/>
  <c r="C1002" i="2"/>
  <c r="C1001" i="2"/>
  <c r="C1000" i="2"/>
  <c r="C999" i="2"/>
  <c r="C998" i="2"/>
  <c r="C997" i="2"/>
  <c r="C996" i="2"/>
  <c r="C995" i="2"/>
  <c r="C994" i="2"/>
  <c r="C993" i="2"/>
  <c r="C992" i="2"/>
  <c r="C991" i="2"/>
  <c r="C990" i="2"/>
  <c r="C989" i="2"/>
  <c r="C988" i="2"/>
  <c r="C987" i="2"/>
  <c r="C986" i="2"/>
  <c r="C985" i="2"/>
  <c r="C984" i="2"/>
  <c r="C983" i="2"/>
  <c r="C982" i="2"/>
  <c r="C981" i="2"/>
  <c r="C980" i="2"/>
  <c r="C979" i="2"/>
  <c r="C978" i="2"/>
  <c r="C977" i="2"/>
  <c r="C976" i="2"/>
  <c r="C975" i="2"/>
  <c r="C974" i="2"/>
  <c r="C973" i="2"/>
  <c r="C972" i="2"/>
  <c r="C971" i="2"/>
  <c r="C970" i="2"/>
  <c r="C969" i="2"/>
  <c r="C968" i="2"/>
  <c r="C967" i="2"/>
  <c r="C966" i="2"/>
  <c r="C965" i="2"/>
  <c r="C964" i="2"/>
  <c r="C963" i="2"/>
  <c r="C962" i="2"/>
  <c r="C961" i="2"/>
  <c r="C960" i="2"/>
  <c r="C959" i="2"/>
  <c r="C958" i="2"/>
  <c r="C957" i="2"/>
  <c r="C956" i="2"/>
  <c r="C955" i="2"/>
  <c r="C954" i="2"/>
  <c r="C953" i="2"/>
  <c r="C952" i="2"/>
  <c r="C951" i="2"/>
  <c r="C950" i="2"/>
  <c r="C949" i="2"/>
  <c r="C948" i="2"/>
  <c r="C947" i="2"/>
  <c r="C946" i="2"/>
  <c r="C945" i="2"/>
  <c r="C944" i="2"/>
  <c r="C943" i="2"/>
  <c r="C942" i="2"/>
  <c r="C941" i="2"/>
  <c r="C940" i="2"/>
  <c r="C939" i="2"/>
  <c r="C938" i="2"/>
  <c r="C937" i="2"/>
  <c r="C936" i="2"/>
  <c r="C935" i="2"/>
  <c r="C934" i="2"/>
  <c r="C933" i="2"/>
  <c r="C932" i="2"/>
  <c r="C931" i="2"/>
  <c r="C930" i="2"/>
  <c r="C929" i="2"/>
  <c r="C928" i="2"/>
  <c r="C927" i="2"/>
  <c r="C926" i="2"/>
  <c r="C925" i="2"/>
  <c r="C924" i="2"/>
  <c r="C923" i="2"/>
  <c r="C922" i="2"/>
  <c r="C921" i="2"/>
  <c r="C920" i="2"/>
  <c r="C919" i="2"/>
  <c r="C918" i="2"/>
  <c r="C917" i="2"/>
  <c r="C916" i="2"/>
  <c r="C915" i="2"/>
  <c r="C914" i="2"/>
  <c r="C913" i="2"/>
  <c r="C912" i="2"/>
  <c r="C911" i="2"/>
  <c r="C910" i="2"/>
  <c r="C909" i="2"/>
  <c r="C908" i="2"/>
  <c r="C907" i="2"/>
  <c r="C906" i="2"/>
  <c r="C905" i="2"/>
  <c r="C904" i="2"/>
  <c r="C903" i="2"/>
  <c r="C902" i="2"/>
  <c r="C901" i="2"/>
  <c r="C900" i="2"/>
  <c r="C899" i="2"/>
  <c r="C898" i="2"/>
  <c r="C897" i="2"/>
  <c r="C896" i="2"/>
  <c r="C895" i="2"/>
  <c r="C894" i="2"/>
  <c r="C893" i="2"/>
  <c r="C892" i="2"/>
  <c r="C891" i="2"/>
  <c r="C890" i="2"/>
  <c r="C889" i="2"/>
  <c r="C888" i="2"/>
  <c r="C887" i="2"/>
  <c r="C886" i="2"/>
  <c r="C885" i="2"/>
  <c r="C884" i="2"/>
  <c r="C883" i="2"/>
  <c r="C882" i="2"/>
  <c r="C881" i="2"/>
  <c r="C880" i="2"/>
  <c r="C879" i="2"/>
  <c r="C878" i="2"/>
  <c r="C877" i="2"/>
  <c r="C876" i="2"/>
  <c r="C875" i="2"/>
  <c r="C874" i="2"/>
  <c r="C873" i="2"/>
  <c r="C872" i="2"/>
  <c r="C871" i="2"/>
  <c r="C870" i="2"/>
  <c r="C869" i="2"/>
  <c r="C868" i="2"/>
  <c r="C867" i="2"/>
  <c r="C866" i="2"/>
  <c r="C865" i="2"/>
  <c r="C864" i="2"/>
  <c r="C863" i="2"/>
  <c r="C862" i="2"/>
  <c r="C861" i="2"/>
  <c r="C860" i="2"/>
  <c r="C859" i="2"/>
  <c r="C858" i="2"/>
  <c r="C857" i="2"/>
  <c r="C856" i="2"/>
  <c r="C855" i="2"/>
  <c r="C854" i="2"/>
  <c r="C853" i="2"/>
  <c r="C852" i="2"/>
  <c r="C851" i="2"/>
  <c r="C850" i="2"/>
  <c r="C849" i="2"/>
  <c r="C848" i="2"/>
  <c r="C847" i="2"/>
  <c r="C846" i="2"/>
  <c r="C845" i="2"/>
  <c r="C844" i="2"/>
  <c r="C843" i="2"/>
  <c r="C842" i="2"/>
  <c r="C841" i="2"/>
  <c r="C840" i="2"/>
  <c r="C839" i="2"/>
  <c r="C838" i="2"/>
  <c r="C837" i="2"/>
  <c r="C836" i="2"/>
  <c r="C835" i="2"/>
  <c r="C834" i="2"/>
  <c r="C833" i="2"/>
  <c r="C832" i="2"/>
  <c r="C831" i="2"/>
  <c r="C830" i="2"/>
  <c r="C829" i="2"/>
  <c r="C828" i="2"/>
  <c r="C827" i="2"/>
  <c r="C826" i="2"/>
  <c r="C825" i="2"/>
  <c r="C824" i="2"/>
  <c r="C823" i="2"/>
  <c r="C822" i="2"/>
  <c r="C821" i="2"/>
  <c r="C820" i="2"/>
  <c r="C819" i="2"/>
  <c r="C818" i="2"/>
  <c r="C817" i="2"/>
  <c r="C816" i="2"/>
  <c r="C815" i="2"/>
  <c r="C814" i="2"/>
  <c r="C813" i="2"/>
  <c r="C812" i="2"/>
  <c r="C811" i="2"/>
  <c r="C810" i="2"/>
  <c r="C809" i="2"/>
  <c r="C808" i="2"/>
  <c r="C807" i="2"/>
  <c r="C806" i="2"/>
  <c r="C805" i="2"/>
  <c r="C804" i="2"/>
  <c r="C803" i="2"/>
  <c r="C802" i="2"/>
  <c r="C801" i="2"/>
  <c r="C800" i="2"/>
  <c r="C799" i="2"/>
  <c r="C798" i="2"/>
  <c r="C797" i="2"/>
  <c r="C796" i="2"/>
  <c r="C795" i="2"/>
  <c r="C794" i="2"/>
  <c r="C793" i="2"/>
  <c r="C792" i="2"/>
  <c r="C791" i="2"/>
  <c r="C790" i="2"/>
  <c r="C789" i="2"/>
  <c r="C788" i="2"/>
  <c r="C787" i="2"/>
  <c r="C786" i="2"/>
  <c r="C785" i="2"/>
  <c r="C784" i="2"/>
  <c r="C783" i="2"/>
  <c r="C782" i="2"/>
  <c r="C781" i="2"/>
  <c r="C780" i="2"/>
  <c r="C779" i="2"/>
  <c r="C778" i="2"/>
  <c r="C777" i="2"/>
  <c r="C776" i="2"/>
  <c r="C775" i="2"/>
  <c r="C774" i="2"/>
  <c r="C773" i="2"/>
  <c r="C772" i="2"/>
  <c r="C771" i="2"/>
  <c r="C770" i="2"/>
  <c r="C769" i="2"/>
  <c r="C768" i="2"/>
  <c r="C767" i="2"/>
  <c r="C766" i="2"/>
  <c r="C765" i="2"/>
  <c r="C764" i="2"/>
  <c r="C763" i="2"/>
  <c r="C762" i="2"/>
  <c r="C761" i="2"/>
  <c r="C760" i="2"/>
  <c r="C759" i="2"/>
  <c r="C758" i="2"/>
  <c r="C757" i="2"/>
  <c r="C756" i="2"/>
  <c r="C755" i="2"/>
  <c r="C754" i="2"/>
  <c r="C753" i="2"/>
  <c r="C752" i="2"/>
  <c r="C751" i="2"/>
  <c r="C750" i="2"/>
  <c r="C749" i="2"/>
  <c r="C748" i="2"/>
  <c r="C747" i="2"/>
  <c r="C746" i="2"/>
  <c r="C745" i="2"/>
  <c r="C744" i="2"/>
  <c r="C743" i="2"/>
  <c r="C742" i="2"/>
  <c r="C741" i="2"/>
  <c r="C740" i="2"/>
  <c r="C739" i="2"/>
  <c r="C738" i="2"/>
  <c r="C737" i="2"/>
  <c r="C736" i="2"/>
  <c r="C735" i="2"/>
  <c r="C734" i="2"/>
  <c r="C733" i="2"/>
  <c r="C732" i="2"/>
  <c r="C731" i="2"/>
  <c r="C730" i="2"/>
  <c r="C729" i="2"/>
  <c r="C728" i="2"/>
  <c r="C727" i="2"/>
  <c r="C726" i="2"/>
  <c r="C725" i="2"/>
  <c r="C724" i="2"/>
  <c r="C723" i="2"/>
  <c r="C722" i="2"/>
  <c r="C721" i="2"/>
  <c r="C720" i="2"/>
  <c r="C719" i="2"/>
  <c r="C718" i="2"/>
  <c r="C717" i="2"/>
  <c r="C716" i="2"/>
  <c r="C715" i="2"/>
  <c r="C714" i="2"/>
  <c r="C713" i="2"/>
  <c r="C712" i="2"/>
  <c r="C711" i="2"/>
  <c r="C710" i="2"/>
  <c r="C709" i="2"/>
  <c r="C708" i="2"/>
  <c r="C707" i="2"/>
  <c r="C706" i="2"/>
  <c r="C705" i="2"/>
  <c r="C704" i="2"/>
  <c r="C703" i="2"/>
  <c r="C702" i="2"/>
  <c r="C701" i="2"/>
  <c r="C700" i="2"/>
  <c r="C699" i="2"/>
  <c r="C698" i="2"/>
  <c r="C697" i="2"/>
  <c r="C696" i="2"/>
  <c r="C695" i="2"/>
  <c r="C694" i="2"/>
  <c r="C693" i="2"/>
  <c r="C692" i="2"/>
  <c r="C691" i="2"/>
  <c r="C690" i="2"/>
  <c r="C689" i="2"/>
  <c r="C688" i="2"/>
  <c r="C687" i="2"/>
  <c r="C686" i="2"/>
  <c r="C685" i="2"/>
  <c r="C684" i="2"/>
  <c r="C683" i="2"/>
  <c r="C682" i="2"/>
  <c r="C681" i="2"/>
  <c r="C680" i="2"/>
  <c r="C679" i="2"/>
  <c r="C678" i="2"/>
  <c r="C677" i="2"/>
  <c r="C676" i="2"/>
  <c r="C675" i="2"/>
  <c r="C674" i="2"/>
  <c r="C673" i="2"/>
  <c r="C672" i="2"/>
  <c r="C671" i="2"/>
  <c r="C670" i="2"/>
  <c r="C669" i="2"/>
  <c r="C668" i="2"/>
  <c r="C667" i="2"/>
  <c r="C666" i="2"/>
  <c r="C665" i="2"/>
  <c r="C664" i="2"/>
  <c r="C663" i="2"/>
  <c r="C662" i="2"/>
  <c r="C661" i="2"/>
  <c r="C660" i="2"/>
  <c r="C659" i="2"/>
  <c r="C658" i="2"/>
  <c r="C657" i="2"/>
  <c r="C656" i="2"/>
  <c r="C655" i="2"/>
  <c r="C654" i="2"/>
  <c r="C653" i="2"/>
  <c r="C652" i="2"/>
  <c r="C651" i="2"/>
  <c r="C650" i="2"/>
  <c r="C649" i="2"/>
  <c r="C648" i="2"/>
  <c r="C647" i="2"/>
  <c r="C646" i="2"/>
  <c r="C645" i="2"/>
  <c r="C644" i="2"/>
  <c r="C643" i="2"/>
  <c r="C642" i="2"/>
  <c r="C641" i="2"/>
  <c r="C640" i="2"/>
  <c r="C639" i="2"/>
  <c r="C638" i="2"/>
  <c r="C637" i="2"/>
  <c r="C636" i="2"/>
  <c r="C635" i="2"/>
  <c r="C634" i="2"/>
  <c r="C633" i="2"/>
  <c r="C632" i="2"/>
  <c r="C631" i="2"/>
  <c r="C630" i="2"/>
  <c r="C629" i="2"/>
  <c r="C628" i="2"/>
  <c r="C627" i="2"/>
  <c r="C626" i="2"/>
  <c r="C625" i="2"/>
  <c r="C624" i="2"/>
  <c r="C623" i="2"/>
  <c r="C622" i="2"/>
  <c r="C621" i="2"/>
  <c r="C620" i="2"/>
  <c r="C619" i="2"/>
  <c r="C618" i="2"/>
  <c r="C617" i="2"/>
  <c r="C616" i="2"/>
  <c r="C615" i="2"/>
  <c r="C614" i="2"/>
  <c r="C613" i="2"/>
  <c r="C612" i="2"/>
  <c r="C611" i="2"/>
  <c r="C610" i="2"/>
  <c r="C609" i="2"/>
  <c r="C608" i="2"/>
  <c r="C607" i="2"/>
  <c r="C606" i="2"/>
  <c r="C605" i="2"/>
  <c r="C604" i="2"/>
  <c r="C603" i="2"/>
  <c r="C602" i="2"/>
  <c r="C601" i="2"/>
  <c r="C600" i="2"/>
  <c r="C599" i="2"/>
  <c r="C598" i="2"/>
  <c r="C597" i="2"/>
  <c r="C596" i="2"/>
  <c r="C595" i="2"/>
  <c r="C594" i="2"/>
  <c r="C593" i="2"/>
  <c r="C592" i="2"/>
  <c r="C591" i="2"/>
  <c r="C590" i="2"/>
  <c r="C589" i="2"/>
  <c r="C588" i="2"/>
  <c r="C587" i="2"/>
  <c r="C586" i="2"/>
  <c r="C585" i="2"/>
  <c r="C584" i="2"/>
  <c r="C583" i="2"/>
  <c r="C582" i="2"/>
  <c r="C581" i="2"/>
  <c r="C580" i="2"/>
  <c r="C579" i="2"/>
  <c r="C578" i="2"/>
  <c r="C577" i="2"/>
  <c r="C576" i="2"/>
  <c r="C575" i="2"/>
  <c r="C574" i="2"/>
  <c r="C573" i="2"/>
  <c r="C572" i="2"/>
  <c r="C571" i="2"/>
  <c r="C570" i="2"/>
  <c r="C569" i="2"/>
  <c r="C568" i="2"/>
  <c r="C567" i="2"/>
  <c r="C566" i="2"/>
  <c r="C565" i="2"/>
  <c r="C564" i="2"/>
  <c r="C563" i="2"/>
  <c r="C562" i="2"/>
  <c r="C561" i="2"/>
  <c r="C560" i="2"/>
  <c r="C559" i="2"/>
  <c r="C558" i="2"/>
  <c r="C557" i="2"/>
  <c r="C556" i="2"/>
  <c r="C555" i="2"/>
  <c r="C554" i="2"/>
  <c r="C553" i="2"/>
  <c r="C552" i="2"/>
  <c r="C551" i="2"/>
  <c r="C550" i="2"/>
  <c r="C549" i="2"/>
  <c r="C548" i="2"/>
  <c r="C547" i="2"/>
  <c r="C546" i="2"/>
  <c r="C545" i="2"/>
  <c r="C544" i="2"/>
  <c r="C543" i="2"/>
  <c r="C542" i="2"/>
  <c r="C541" i="2"/>
  <c r="C540" i="2"/>
  <c r="C539" i="2"/>
  <c r="C538" i="2"/>
  <c r="C537" i="2"/>
  <c r="C536" i="2"/>
  <c r="C535" i="2"/>
  <c r="C534" i="2"/>
  <c r="C533" i="2"/>
  <c r="C532" i="2"/>
  <c r="C531" i="2"/>
  <c r="C530" i="2"/>
  <c r="C529" i="2"/>
  <c r="C528" i="2"/>
  <c r="C527" i="2"/>
  <c r="C526" i="2"/>
  <c r="C525" i="2"/>
  <c r="C524" i="2"/>
  <c r="C523" i="2"/>
  <c r="C522" i="2"/>
  <c r="C521" i="2"/>
  <c r="C520" i="2"/>
  <c r="C519" i="2"/>
  <c r="C518" i="2"/>
  <c r="C517" i="2"/>
  <c r="C516" i="2"/>
  <c r="C515" i="2"/>
  <c r="C514" i="2"/>
  <c r="C513" i="2"/>
  <c r="C512" i="2"/>
  <c r="C511" i="2"/>
  <c r="C510" i="2"/>
  <c r="C509" i="2"/>
  <c r="C508" i="2"/>
  <c r="C507" i="2"/>
  <c r="C506" i="2"/>
  <c r="C505" i="2"/>
  <c r="C504" i="2"/>
  <c r="C503" i="2"/>
  <c r="C502" i="2"/>
  <c r="C501" i="2"/>
  <c r="C500" i="2"/>
  <c r="C499" i="2"/>
  <c r="C498" i="2"/>
  <c r="C497" i="2"/>
  <c r="C496" i="2"/>
  <c r="C495" i="2"/>
  <c r="C494" i="2"/>
  <c r="C493" i="2"/>
  <c r="C492" i="2"/>
  <c r="C491" i="2"/>
  <c r="C490" i="2"/>
  <c r="C489" i="2"/>
  <c r="C488" i="2"/>
  <c r="C487" i="2"/>
  <c r="C486" i="2"/>
  <c r="C485" i="2"/>
  <c r="C484" i="2"/>
  <c r="C483" i="2"/>
  <c r="C482" i="2"/>
  <c r="C481" i="2"/>
  <c r="C480" i="2"/>
  <c r="C479" i="2"/>
  <c r="C478" i="2"/>
  <c r="C477" i="2"/>
  <c r="C476" i="2"/>
  <c r="C475" i="2"/>
  <c r="C474" i="2"/>
  <c r="C473" i="2"/>
  <c r="C472" i="2"/>
  <c r="C471" i="2"/>
  <c r="C470" i="2"/>
  <c r="C469" i="2"/>
  <c r="C468" i="2"/>
  <c r="C467" i="2"/>
  <c r="C466" i="2"/>
  <c r="C465" i="2"/>
  <c r="C464" i="2"/>
  <c r="C463" i="2"/>
  <c r="C462" i="2"/>
  <c r="C461" i="2"/>
  <c r="C460" i="2"/>
  <c r="C459" i="2"/>
  <c r="C458" i="2"/>
  <c r="C457" i="2"/>
  <c r="C456" i="2"/>
  <c r="C455" i="2"/>
  <c r="C454" i="2"/>
  <c r="C453" i="2"/>
  <c r="C452" i="2"/>
  <c r="C451" i="2"/>
  <c r="C450" i="2"/>
  <c r="C449" i="2"/>
  <c r="C448" i="2"/>
  <c r="C447" i="2"/>
  <c r="C446" i="2"/>
  <c r="C445" i="2"/>
  <c r="C444" i="2"/>
  <c r="C443" i="2"/>
  <c r="C442" i="2"/>
  <c r="C441" i="2"/>
  <c r="C440" i="2"/>
  <c r="C439" i="2"/>
  <c r="C438" i="2"/>
  <c r="C437" i="2"/>
  <c r="C436" i="2"/>
  <c r="C435" i="2"/>
  <c r="C434" i="2"/>
  <c r="C433" i="2"/>
  <c r="C432" i="2"/>
  <c r="C431" i="2"/>
  <c r="C430" i="2"/>
  <c r="C429" i="2"/>
  <c r="C428" i="2"/>
  <c r="C427" i="2"/>
  <c r="C426" i="2"/>
  <c r="C425" i="2"/>
  <c r="C424" i="2"/>
  <c r="C423" i="2"/>
  <c r="C422" i="2"/>
  <c r="C421" i="2"/>
  <c r="C420" i="2"/>
  <c r="C419" i="2"/>
  <c r="C418" i="2"/>
  <c r="C417" i="2"/>
  <c r="C416" i="2"/>
  <c r="C415" i="2"/>
  <c r="C414" i="2"/>
  <c r="C413" i="2"/>
  <c r="C412" i="2"/>
  <c r="C411" i="2"/>
  <c r="C410" i="2"/>
  <c r="C409" i="2"/>
  <c r="C408" i="2"/>
  <c r="C407" i="2"/>
  <c r="C406" i="2"/>
  <c r="C405" i="2"/>
  <c r="C404" i="2"/>
  <c r="C403" i="2"/>
  <c r="C402" i="2"/>
  <c r="C401" i="2"/>
  <c r="C400" i="2"/>
  <c r="C399" i="2"/>
  <c r="C398" i="2"/>
  <c r="C397" i="2"/>
  <c r="C396" i="2"/>
  <c r="C395" i="2"/>
  <c r="C394" i="2"/>
  <c r="C393" i="2"/>
  <c r="C392" i="2"/>
  <c r="C391" i="2"/>
  <c r="C390" i="2"/>
  <c r="C389" i="2"/>
  <c r="C388" i="2"/>
  <c r="C387" i="2"/>
  <c r="C386" i="2"/>
  <c r="C385" i="2"/>
  <c r="C384" i="2"/>
  <c r="C383" i="2"/>
  <c r="C382" i="2"/>
  <c r="C381" i="2"/>
  <c r="C380" i="2"/>
  <c r="C379" i="2"/>
  <c r="C378" i="2"/>
  <c r="C377" i="2"/>
  <c r="C376" i="2"/>
  <c r="C375" i="2"/>
  <c r="C374" i="2"/>
  <c r="C373" i="2"/>
  <c r="C372" i="2"/>
  <c r="C371" i="2"/>
  <c r="C370" i="2"/>
  <c r="C369" i="2"/>
  <c r="C368" i="2"/>
  <c r="C367" i="2"/>
  <c r="C366" i="2"/>
  <c r="C365" i="2"/>
  <c r="C364" i="2"/>
  <c r="C363" i="2"/>
  <c r="C362" i="2"/>
  <c r="C361" i="2"/>
  <c r="C360" i="2"/>
  <c r="C359" i="2"/>
  <c r="C358" i="2"/>
  <c r="C357" i="2"/>
  <c r="C356" i="2"/>
  <c r="C355" i="2"/>
  <c r="C354" i="2"/>
  <c r="C353" i="2"/>
  <c r="C352" i="2"/>
  <c r="C351" i="2"/>
  <c r="C350" i="2"/>
  <c r="C349" i="2"/>
  <c r="C348" i="2"/>
  <c r="C347" i="2"/>
  <c r="C346" i="2"/>
  <c r="C345" i="2"/>
  <c r="C344" i="2"/>
  <c r="C343" i="2"/>
  <c r="C342" i="2"/>
  <c r="C341" i="2"/>
  <c r="C340" i="2"/>
  <c r="C339" i="2"/>
  <c r="C338" i="2"/>
  <c r="C337" i="2"/>
  <c r="C336" i="2"/>
  <c r="C335" i="2"/>
  <c r="C334" i="2"/>
  <c r="C333" i="2"/>
  <c r="C332" i="2"/>
  <c r="C331" i="2"/>
  <c r="C330" i="2"/>
  <c r="C329" i="2"/>
  <c r="C328" i="2"/>
  <c r="C327" i="2"/>
  <c r="C326" i="2"/>
  <c r="C325" i="2"/>
  <c r="C324" i="2"/>
  <c r="C323" i="2"/>
  <c r="C322" i="2"/>
  <c r="C321" i="2"/>
  <c r="C320" i="2"/>
  <c r="C319" i="2"/>
  <c r="C318" i="2"/>
  <c r="C317" i="2"/>
  <c r="C316" i="2"/>
  <c r="C315" i="2"/>
  <c r="C314" i="2"/>
  <c r="C313" i="2"/>
  <c r="C312" i="2"/>
  <c r="C311" i="2"/>
  <c r="C310" i="2"/>
  <c r="C309" i="2"/>
  <c r="C308" i="2"/>
  <c r="C307" i="2"/>
  <c r="C306" i="2"/>
  <c r="C305" i="2"/>
  <c r="C304" i="2"/>
  <c r="C303" i="2"/>
  <c r="C302" i="2"/>
  <c r="C301" i="2"/>
  <c r="C300" i="2"/>
  <c r="C299" i="2"/>
  <c r="C298" i="2"/>
  <c r="C297" i="2"/>
  <c r="C296" i="2"/>
  <c r="C295" i="2"/>
  <c r="C294" i="2"/>
  <c r="C293" i="2"/>
  <c r="C292" i="2"/>
  <c r="C291" i="2"/>
  <c r="C290" i="2"/>
  <c r="C289" i="2"/>
  <c r="C288" i="2"/>
  <c r="C287" i="2"/>
  <c r="C286" i="2"/>
  <c r="C285" i="2"/>
  <c r="C284" i="2"/>
  <c r="C283" i="2"/>
  <c r="C282" i="2"/>
  <c r="C281" i="2"/>
  <c r="C280" i="2"/>
  <c r="C279" i="2"/>
  <c r="C278" i="2"/>
  <c r="C277" i="2"/>
  <c r="C276" i="2"/>
  <c r="C275" i="2"/>
  <c r="C274" i="2"/>
  <c r="C273" i="2"/>
  <c r="C272" i="2"/>
  <c r="C271" i="2"/>
  <c r="C270" i="2"/>
  <c r="C269" i="2"/>
  <c r="C268" i="2"/>
  <c r="C267" i="2"/>
  <c r="C266" i="2"/>
  <c r="C265" i="2"/>
  <c r="C264" i="2"/>
  <c r="C263" i="2"/>
  <c r="C262" i="2"/>
  <c r="C261" i="2"/>
  <c r="C260" i="2"/>
  <c r="C259" i="2"/>
  <c r="C258" i="2"/>
  <c r="C257" i="2"/>
  <c r="C256" i="2"/>
  <c r="C255" i="2"/>
  <c r="C254" i="2"/>
  <c r="C253" i="2"/>
  <c r="C252" i="2"/>
  <c r="C251" i="2"/>
  <c r="C250" i="2"/>
  <c r="C249" i="2"/>
  <c r="C248" i="2"/>
  <c r="C247" i="2"/>
  <c r="C246" i="2"/>
  <c r="C245" i="2"/>
  <c r="C244" i="2"/>
  <c r="C243" i="2"/>
  <c r="C242" i="2"/>
  <c r="C241" i="2"/>
  <c r="C240" i="2"/>
  <c r="C239" i="2"/>
  <c r="C238" i="2"/>
  <c r="C237" i="2"/>
  <c r="C236" i="2"/>
  <c r="C235" i="2"/>
  <c r="C234" i="2"/>
  <c r="C233" i="2"/>
  <c r="C232" i="2"/>
  <c r="C231" i="2"/>
  <c r="C230" i="2"/>
  <c r="C229" i="2"/>
  <c r="C228" i="2"/>
  <c r="C227" i="2"/>
  <c r="C226" i="2"/>
  <c r="C225" i="2"/>
  <c r="C224" i="2"/>
  <c r="C223" i="2"/>
  <c r="C222" i="2"/>
  <c r="C221" i="2"/>
  <c r="C220" i="2"/>
  <c r="C219" i="2"/>
  <c r="C218" i="2"/>
  <c r="C217" i="2"/>
  <c r="C216" i="2"/>
  <c r="C215" i="2"/>
  <c r="C214" i="2"/>
  <c r="C213" i="2"/>
  <c r="C212" i="2"/>
  <c r="C211" i="2"/>
  <c r="C210" i="2"/>
  <c r="C209" i="2"/>
  <c r="C208" i="2"/>
  <c r="C207" i="2"/>
  <c r="C206" i="2"/>
  <c r="C205" i="2"/>
  <c r="C204" i="2"/>
  <c r="C203" i="2"/>
  <c r="C202" i="2"/>
  <c r="C201" i="2"/>
  <c r="C200" i="2"/>
  <c r="C199" i="2"/>
  <c r="C198" i="2"/>
  <c r="C197" i="2"/>
  <c r="C196" i="2"/>
  <c r="C195" i="2"/>
  <c r="C194" i="2"/>
  <c r="C193" i="2"/>
  <c r="C192" i="2"/>
  <c r="C191" i="2"/>
  <c r="C190" i="2"/>
  <c r="C189" i="2"/>
  <c r="C188" i="2"/>
  <c r="C187" i="2"/>
  <c r="C186" i="2"/>
  <c r="C185" i="2"/>
  <c r="C184" i="2"/>
  <c r="C183" i="2"/>
  <c r="C182" i="2"/>
  <c r="C181" i="2"/>
  <c r="C180" i="2"/>
  <c r="C179" i="2"/>
  <c r="C178" i="2"/>
  <c r="C177" i="2"/>
  <c r="C176" i="2"/>
  <c r="C175" i="2"/>
  <c r="C174" i="2"/>
  <c r="C173" i="2"/>
  <c r="C172" i="2"/>
  <c r="C171" i="2"/>
  <c r="C170" i="2"/>
  <c r="C169" i="2"/>
  <c r="C168" i="2"/>
  <c r="C167" i="2"/>
  <c r="C166" i="2"/>
  <c r="C165" i="2"/>
  <c r="C164" i="2"/>
  <c r="C163" i="2"/>
  <c r="C162" i="2"/>
  <c r="C161" i="2"/>
  <c r="C160" i="2"/>
  <c r="C159" i="2"/>
  <c r="C158" i="2"/>
  <c r="C157" i="2"/>
  <c r="C156" i="2"/>
  <c r="C155" i="2"/>
  <c r="C154" i="2"/>
  <c r="C153" i="2"/>
  <c r="C152" i="2"/>
  <c r="C151" i="2"/>
  <c r="C150" i="2"/>
  <c r="C149" i="2"/>
  <c r="C148" i="2"/>
  <c r="C147" i="2"/>
  <c r="C146" i="2"/>
  <c r="C145" i="2"/>
  <c r="C144" i="2"/>
  <c r="C143" i="2"/>
  <c r="C142" i="2"/>
  <c r="C141" i="2"/>
  <c r="C140" i="2"/>
  <c r="C139" i="2"/>
  <c r="C138" i="2"/>
  <c r="C137" i="2"/>
  <c r="C136" i="2"/>
  <c r="C135" i="2"/>
  <c r="C134" i="2"/>
  <c r="C133" i="2"/>
  <c r="C132" i="2"/>
  <c r="C131" i="2"/>
  <c r="C130" i="2"/>
  <c r="C129" i="2"/>
  <c r="C128" i="2"/>
  <c r="C127" i="2"/>
  <c r="C126" i="2"/>
  <c r="C125" i="2"/>
  <c r="C124" i="2"/>
  <c r="C123" i="2"/>
  <c r="C122" i="2"/>
  <c r="C121" i="2"/>
  <c r="C120" i="2"/>
  <c r="C119" i="2"/>
  <c r="C118" i="2"/>
  <c r="C117" i="2"/>
  <c r="C116" i="2"/>
  <c r="C115" i="2"/>
  <c r="C114" i="2"/>
  <c r="C113" i="2"/>
  <c r="C112" i="2"/>
  <c r="C111" i="2"/>
  <c r="C110" i="2"/>
  <c r="C109" i="2"/>
  <c r="C108" i="2"/>
  <c r="C107" i="2"/>
  <c r="C106" i="2"/>
  <c r="C105" i="2"/>
  <c r="C104" i="2"/>
  <c r="C103" i="2"/>
  <c r="C102" i="2"/>
  <c r="C101" i="2"/>
  <c r="C100" i="2"/>
  <c r="C99" i="2"/>
  <c r="C98" i="2"/>
  <c r="C97" i="2"/>
  <c r="C96" i="2"/>
  <c r="C95" i="2"/>
  <c r="C94" i="2"/>
  <c r="C93" i="2"/>
  <c r="C92" i="2"/>
  <c r="C91" i="2"/>
  <c r="C90" i="2"/>
  <c r="C89" i="2"/>
  <c r="C88" i="2"/>
  <c r="C87" i="2"/>
  <c r="C86" i="2"/>
  <c r="C85" i="2"/>
  <c r="C84" i="2"/>
  <c r="C83" i="2"/>
  <c r="C82" i="2"/>
  <c r="C81" i="2"/>
  <c r="C80" i="2"/>
  <c r="C79" i="2"/>
  <c r="C78" i="2"/>
  <c r="C77" i="2"/>
  <c r="C76" i="2"/>
  <c r="C75" i="2"/>
  <c r="C74" i="2"/>
  <c r="C73" i="2"/>
  <c r="C72" i="2"/>
  <c r="C71" i="2"/>
  <c r="C70" i="2"/>
  <c r="C69" i="2"/>
  <c r="C68" i="2"/>
  <c r="C67" i="2"/>
  <c r="C66" i="2"/>
  <c r="C65" i="2"/>
  <c r="C64" i="2"/>
  <c r="C63" i="2"/>
  <c r="C62" i="2"/>
  <c r="C61" i="2"/>
  <c r="C60" i="2"/>
  <c r="C59" i="2"/>
  <c r="C58" i="2"/>
  <c r="C57" i="2"/>
  <c r="C56" i="2"/>
  <c r="C55" i="2"/>
  <c r="C54" i="2"/>
  <c r="C53" i="2"/>
  <c r="C52" i="2"/>
  <c r="C51" i="2"/>
  <c r="C50" i="2"/>
  <c r="C49" i="2"/>
  <c r="C48" i="2"/>
  <c r="C47" i="2"/>
  <c r="C46" i="2"/>
  <c r="C45" i="2"/>
  <c r="C44" i="2"/>
  <c r="C43" i="2"/>
  <c r="C42" i="2"/>
  <c r="C41" i="2"/>
  <c r="C40" i="2"/>
  <c r="C39" i="2"/>
  <c r="C38" i="2"/>
  <c r="C37" i="2"/>
  <c r="C36" i="2"/>
  <c r="C35" i="2"/>
  <c r="C34" i="2"/>
  <c r="C33" i="2"/>
  <c r="C32" i="2"/>
  <c r="C31" i="2"/>
  <c r="C30" i="2"/>
  <c r="C29" i="2"/>
  <c r="C28" i="2"/>
  <c r="C27" i="2"/>
  <c r="C26" i="2"/>
  <c r="C25" i="2"/>
  <c r="C24" i="2"/>
  <c r="C23" i="2"/>
  <c r="C22" i="2"/>
  <c r="C21" i="2"/>
  <c r="C20" i="2"/>
  <c r="C19" i="2"/>
  <c r="C18" i="2"/>
  <c r="C17" i="2"/>
  <c r="C16" i="2"/>
  <c r="C15" i="2"/>
  <c r="C14" i="2"/>
  <c r="C13" i="2"/>
  <c r="C12" i="2"/>
  <c r="C11" i="2"/>
  <c r="AF1016" i="2"/>
  <c r="AE1016" i="2"/>
  <c r="AD1016" i="2"/>
  <c r="AC1016" i="2"/>
  <c r="AF1013" i="2"/>
  <c r="AE1013" i="2"/>
  <c r="AD1013" i="2"/>
  <c r="AC1013" i="2"/>
  <c r="AF1012" i="2"/>
  <c r="AE1012" i="2"/>
  <c r="AD1012" i="2"/>
  <c r="AC1012" i="2"/>
  <c r="AF1010" i="2"/>
  <c r="AE1010" i="2"/>
  <c r="AD1010" i="2"/>
  <c r="AC1010" i="2"/>
  <c r="AF786" i="2"/>
  <c r="AE786" i="2"/>
  <c r="AD786" i="2"/>
  <c r="AC786" i="2"/>
  <c r="AF785" i="2"/>
  <c r="AE785" i="2"/>
  <c r="AD785" i="2"/>
  <c r="AC785" i="2"/>
  <c r="AF784" i="2"/>
  <c r="AE784" i="2"/>
  <c r="AD784" i="2"/>
  <c r="AC784" i="2"/>
  <c r="AF783" i="2"/>
  <c r="AE783" i="2"/>
  <c r="AD783" i="2"/>
  <c r="AC783" i="2"/>
  <c r="AF781" i="2"/>
  <c r="AE781" i="2"/>
  <c r="AD781" i="2"/>
  <c r="AC781" i="2"/>
  <c r="AF780" i="2"/>
  <c r="AE780" i="2"/>
  <c r="AD780" i="2"/>
  <c r="AC780" i="2"/>
  <c r="AF779" i="2"/>
  <c r="AE779" i="2"/>
  <c r="AD779" i="2"/>
  <c r="AC779" i="2"/>
  <c r="AF778" i="2"/>
  <c r="AE778" i="2"/>
  <c r="AD778" i="2"/>
  <c r="AC778" i="2"/>
  <c r="AF754" i="2"/>
  <c r="AE754" i="2"/>
  <c r="AD754" i="2"/>
  <c r="AC754" i="2"/>
  <c r="AF753" i="2"/>
  <c r="AE753" i="2"/>
  <c r="AD753" i="2"/>
  <c r="AC753" i="2"/>
  <c r="AF752" i="2"/>
  <c r="AE752" i="2"/>
  <c r="AD752" i="2"/>
  <c r="AC752" i="2"/>
  <c r="AF751" i="2"/>
  <c r="AE751" i="2"/>
  <c r="AD751" i="2"/>
  <c r="AC751" i="2"/>
  <c r="AF750" i="2"/>
  <c r="AE750" i="2"/>
  <c r="AD750" i="2"/>
  <c r="AC750" i="2"/>
  <c r="AF748" i="2"/>
  <c r="AE748" i="2"/>
  <c r="AD748" i="2"/>
  <c r="AC748" i="2"/>
  <c r="AF747" i="2"/>
  <c r="AE747" i="2"/>
  <c r="AD747" i="2"/>
  <c r="AC747" i="2"/>
  <c r="AF746" i="2"/>
  <c r="AE746" i="2"/>
  <c r="AD746" i="2"/>
  <c r="AC746" i="2"/>
  <c r="AF745" i="2"/>
  <c r="AE745" i="2"/>
  <c r="AD745" i="2"/>
  <c r="AC745" i="2"/>
  <c r="AF743" i="2"/>
  <c r="AE743" i="2"/>
  <c r="AD743" i="2"/>
  <c r="AC743" i="2"/>
  <c r="AF742" i="2"/>
  <c r="AE742" i="2"/>
  <c r="AD742" i="2"/>
  <c r="AC742" i="2"/>
  <c r="AF741" i="2"/>
  <c r="AE741" i="2"/>
  <c r="AD741" i="2"/>
  <c r="AC741" i="2"/>
  <c r="AF740" i="2"/>
  <c r="AE740" i="2"/>
  <c r="AD740" i="2"/>
  <c r="AC740" i="2"/>
  <c r="AF738" i="2"/>
  <c r="AE738" i="2"/>
  <c r="AD738" i="2"/>
  <c r="AC738" i="2"/>
  <c r="AF737" i="2"/>
  <c r="AE737" i="2"/>
  <c r="AD737" i="2"/>
  <c r="AC737" i="2"/>
  <c r="AF736" i="2"/>
  <c r="AE736" i="2"/>
  <c r="AD736" i="2"/>
  <c r="AC736" i="2"/>
  <c r="AF735" i="2"/>
  <c r="AE735" i="2"/>
  <c r="AD735" i="2"/>
  <c r="AC735" i="2"/>
  <c r="AF733" i="2"/>
  <c r="AE733" i="2"/>
  <c r="AD733" i="2"/>
  <c r="AC733" i="2"/>
  <c r="AF732" i="2"/>
  <c r="AE732" i="2"/>
  <c r="AD732" i="2"/>
  <c r="AC732" i="2"/>
  <c r="AF731" i="2"/>
  <c r="AE731" i="2"/>
  <c r="AD731" i="2"/>
  <c r="AC731" i="2"/>
  <c r="AF730" i="2"/>
  <c r="AE730" i="2"/>
  <c r="AD730" i="2"/>
  <c r="AC730" i="2"/>
  <c r="AF728" i="2"/>
  <c r="AE728" i="2"/>
  <c r="AD728" i="2"/>
  <c r="AC728" i="2"/>
  <c r="AF727" i="2"/>
  <c r="AE727" i="2"/>
  <c r="AD727" i="2"/>
  <c r="AC727" i="2"/>
  <c r="AF726" i="2"/>
  <c r="AE726" i="2"/>
  <c r="AD726" i="2"/>
  <c r="AC726" i="2"/>
  <c r="AF725" i="2"/>
  <c r="AE725" i="2"/>
  <c r="AD725" i="2"/>
  <c r="AC725" i="2"/>
  <c r="AF721" i="2"/>
  <c r="AE721" i="2"/>
  <c r="AD721" i="2"/>
  <c r="AC721" i="2"/>
  <c r="AF720" i="2"/>
  <c r="AE720" i="2"/>
  <c r="AD720" i="2"/>
  <c r="AC720" i="2"/>
  <c r="AF719" i="2"/>
  <c r="AE719" i="2"/>
  <c r="AD719" i="2"/>
  <c r="AC719" i="2"/>
  <c r="AF718" i="2"/>
  <c r="AE718" i="2"/>
  <c r="AD718" i="2"/>
  <c r="AC718" i="2"/>
  <c r="AF717" i="2"/>
  <c r="AE717" i="2"/>
  <c r="AD717" i="2"/>
  <c r="AC717" i="2"/>
  <c r="AF715" i="2"/>
  <c r="AE715" i="2"/>
  <c r="AD715" i="2"/>
  <c r="AC715" i="2"/>
  <c r="AF714" i="2"/>
  <c r="AE714" i="2"/>
  <c r="AD714" i="2"/>
  <c r="AC714" i="2"/>
  <c r="AF713" i="2"/>
  <c r="AE713" i="2"/>
  <c r="AD713" i="2"/>
  <c r="AC713" i="2"/>
  <c r="AF712" i="2"/>
  <c r="AE712" i="2"/>
  <c r="AD712" i="2"/>
  <c r="AC712" i="2"/>
  <c r="AF710" i="2"/>
  <c r="AE710" i="2"/>
  <c r="AD710" i="2"/>
  <c r="AC710" i="2"/>
  <c r="AF709" i="2"/>
  <c r="AE709" i="2"/>
  <c r="AD709" i="2"/>
  <c r="AC709" i="2"/>
  <c r="AF708" i="2"/>
  <c r="AE708" i="2"/>
  <c r="AD708" i="2"/>
  <c r="AC708" i="2"/>
  <c r="AF707" i="2"/>
  <c r="AE707" i="2"/>
  <c r="AD707" i="2"/>
  <c r="AC707" i="2"/>
  <c r="AF705" i="2"/>
  <c r="AE705" i="2"/>
  <c r="AD705" i="2"/>
  <c r="AC705" i="2"/>
  <c r="AF704" i="2"/>
  <c r="AE704" i="2"/>
  <c r="AD704" i="2"/>
  <c r="AC704" i="2"/>
  <c r="AF703" i="2"/>
  <c r="AE703" i="2"/>
  <c r="AD703" i="2"/>
  <c r="AC703" i="2"/>
  <c r="AF702" i="2"/>
  <c r="AE702" i="2"/>
  <c r="AD702" i="2"/>
  <c r="AC702" i="2"/>
  <c r="AF700" i="2"/>
  <c r="AE700" i="2"/>
  <c r="AD700" i="2"/>
  <c r="AC700" i="2"/>
  <c r="AF699" i="2"/>
  <c r="AE699" i="2"/>
  <c r="AD699" i="2"/>
  <c r="AC699" i="2"/>
  <c r="AF698" i="2"/>
  <c r="AE698" i="2"/>
  <c r="AD698" i="2"/>
  <c r="AC698" i="2"/>
  <c r="AF697" i="2"/>
  <c r="AE697" i="2"/>
  <c r="AD697" i="2"/>
  <c r="AC697" i="2"/>
  <c r="AF695" i="2"/>
  <c r="AE695" i="2"/>
  <c r="AD695" i="2"/>
  <c r="AC695" i="2"/>
  <c r="AF694" i="2"/>
  <c r="AE694" i="2"/>
  <c r="AD694" i="2"/>
  <c r="AC694" i="2"/>
  <c r="AF693" i="2"/>
  <c r="AE693" i="2"/>
  <c r="AD693" i="2"/>
  <c r="AC693" i="2"/>
  <c r="AF692" i="2"/>
  <c r="AE692" i="2"/>
  <c r="AD692" i="2"/>
  <c r="AC692" i="2"/>
  <c r="AF686" i="2"/>
  <c r="AE686" i="2"/>
  <c r="AD686" i="2"/>
  <c r="AC686" i="2"/>
  <c r="AF685" i="2"/>
  <c r="AE685" i="2"/>
  <c r="AD685" i="2"/>
  <c r="AC685" i="2"/>
  <c r="AF684" i="2"/>
  <c r="AE684" i="2"/>
  <c r="AD684" i="2"/>
  <c r="AC684" i="2"/>
  <c r="AF683" i="2"/>
  <c r="AE683" i="2"/>
  <c r="AD683" i="2"/>
  <c r="AC683" i="2"/>
  <c r="AF681" i="2"/>
  <c r="AE681" i="2"/>
  <c r="AD681" i="2"/>
  <c r="AC681" i="2"/>
  <c r="AF680" i="2"/>
  <c r="AE680" i="2"/>
  <c r="AD680" i="2"/>
  <c r="AC680" i="2"/>
  <c r="AF679" i="2"/>
  <c r="AE679" i="2"/>
  <c r="AD679" i="2"/>
  <c r="AC679" i="2"/>
  <c r="AF677" i="2"/>
  <c r="AE677" i="2"/>
  <c r="AD677" i="2"/>
  <c r="AC677" i="2"/>
  <c r="AF675" i="2"/>
  <c r="AE675" i="2"/>
  <c r="AD675" i="2"/>
  <c r="AC675" i="2"/>
  <c r="AF674" i="2"/>
  <c r="AE674" i="2"/>
  <c r="AD674" i="2"/>
  <c r="AC674" i="2"/>
  <c r="AF673" i="2"/>
  <c r="AE673" i="2"/>
  <c r="AD673" i="2"/>
  <c r="AC673" i="2"/>
  <c r="AF671" i="2"/>
  <c r="AE671" i="2"/>
  <c r="AD671" i="2"/>
  <c r="AC671" i="2"/>
  <c r="AF669" i="2"/>
  <c r="AE669" i="2"/>
  <c r="AD669" i="2"/>
  <c r="AC669" i="2"/>
  <c r="AF668" i="2"/>
  <c r="AE668" i="2"/>
  <c r="AD668" i="2"/>
  <c r="AC668" i="2"/>
  <c r="AF667" i="2"/>
  <c r="AE667" i="2"/>
  <c r="AD667" i="2"/>
  <c r="AC667" i="2"/>
  <c r="AF665" i="2"/>
  <c r="AE665" i="2"/>
  <c r="AD665" i="2"/>
  <c r="AC665" i="2"/>
  <c r="AF663" i="2"/>
  <c r="AE663" i="2"/>
  <c r="AD663" i="2"/>
  <c r="AC663" i="2"/>
  <c r="AF662" i="2"/>
  <c r="AE662" i="2"/>
  <c r="AD662" i="2"/>
  <c r="AC662" i="2"/>
  <c r="AF661" i="2"/>
  <c r="AE661" i="2"/>
  <c r="AD661" i="2"/>
  <c r="AC661" i="2"/>
  <c r="AF659" i="2"/>
  <c r="AE659" i="2"/>
  <c r="AD659" i="2"/>
  <c r="AC659" i="2"/>
  <c r="AF657" i="2"/>
  <c r="AE657" i="2"/>
  <c r="AD657" i="2"/>
  <c r="AC657" i="2"/>
  <c r="AF656" i="2"/>
  <c r="AE656" i="2"/>
  <c r="AD656" i="2"/>
  <c r="AC656" i="2"/>
  <c r="AF655" i="2"/>
  <c r="AE655" i="2"/>
  <c r="AD655" i="2"/>
  <c r="AC655" i="2"/>
  <c r="AF653" i="2"/>
  <c r="AE653" i="2"/>
  <c r="AD653" i="2"/>
  <c r="AC653" i="2"/>
  <c r="AF650" i="2"/>
  <c r="AE650" i="2"/>
  <c r="AD650" i="2"/>
  <c r="AC650" i="2"/>
  <c r="AF649" i="2"/>
  <c r="AE649" i="2"/>
  <c r="AD649" i="2"/>
  <c r="AC649" i="2"/>
  <c r="AF648" i="2"/>
  <c r="AE648" i="2"/>
  <c r="AD648" i="2"/>
  <c r="AC648" i="2"/>
  <c r="AF647" i="2"/>
  <c r="AE647" i="2"/>
  <c r="AD647" i="2"/>
  <c r="AC647" i="2"/>
  <c r="AF646" i="2"/>
  <c r="AE646" i="2"/>
  <c r="AD646" i="2"/>
  <c r="AC646" i="2"/>
  <c r="AF645" i="2"/>
  <c r="AE645" i="2"/>
  <c r="AD645" i="2"/>
  <c r="AC645" i="2"/>
  <c r="AF642" i="2"/>
  <c r="AE642" i="2"/>
  <c r="AD642" i="2"/>
  <c r="AC642" i="2"/>
  <c r="AF641" i="2"/>
  <c r="AE641" i="2"/>
  <c r="AD641" i="2"/>
  <c r="AC641" i="2"/>
  <c r="AF640" i="2"/>
  <c r="AE640" i="2"/>
  <c r="AD640" i="2"/>
  <c r="AC640" i="2"/>
  <c r="AF639" i="2"/>
  <c r="AE639" i="2"/>
  <c r="AD639" i="2"/>
  <c r="AC639" i="2"/>
  <c r="AF637" i="2"/>
  <c r="AE637" i="2"/>
  <c r="AD637" i="2"/>
  <c r="AC637" i="2"/>
  <c r="AF636" i="2"/>
  <c r="AE636" i="2"/>
  <c r="AD636" i="2"/>
  <c r="AC636" i="2"/>
  <c r="AF635" i="2"/>
  <c r="AE635" i="2"/>
  <c r="AD635" i="2"/>
  <c r="AC635" i="2"/>
  <c r="AF633" i="2"/>
  <c r="AE633" i="2"/>
  <c r="AD633" i="2"/>
  <c r="AC633" i="2"/>
  <c r="AF631" i="2"/>
  <c r="AE631" i="2"/>
  <c r="AD631" i="2"/>
  <c r="AC631" i="2"/>
  <c r="AF630" i="2"/>
  <c r="AE630" i="2"/>
  <c r="AD630" i="2"/>
  <c r="AC630" i="2"/>
  <c r="AF629" i="2"/>
  <c r="AE629" i="2"/>
  <c r="AD629" i="2"/>
  <c r="AC629" i="2"/>
  <c r="AF627" i="2"/>
  <c r="AE627" i="2"/>
  <c r="AD627" i="2"/>
  <c r="AC627" i="2"/>
  <c r="AF625" i="2"/>
  <c r="AE625" i="2"/>
  <c r="AD625" i="2"/>
  <c r="AC625" i="2"/>
  <c r="AF624" i="2"/>
  <c r="AE624" i="2"/>
  <c r="AD624" i="2"/>
  <c r="AC624" i="2"/>
  <c r="AF623" i="2"/>
  <c r="AE623" i="2"/>
  <c r="AD623" i="2"/>
  <c r="AC623" i="2"/>
  <c r="AF621" i="2"/>
  <c r="AE621" i="2"/>
  <c r="AD621" i="2"/>
  <c r="AC621" i="2"/>
  <c r="AF619" i="2"/>
  <c r="AE619" i="2"/>
  <c r="AD619" i="2"/>
  <c r="AC619" i="2"/>
  <c r="AF618" i="2"/>
  <c r="AE618" i="2"/>
  <c r="AD618" i="2"/>
  <c r="AC618" i="2"/>
  <c r="AF617" i="2"/>
  <c r="AE617" i="2"/>
  <c r="AD617" i="2"/>
  <c r="AC617" i="2"/>
  <c r="AF615" i="2"/>
  <c r="AE615" i="2"/>
  <c r="AD615" i="2"/>
  <c r="AC615" i="2"/>
  <c r="AF613" i="2"/>
  <c r="AE613" i="2"/>
  <c r="AD613" i="2"/>
  <c r="AC613" i="2"/>
  <c r="AF612" i="2"/>
  <c r="AE612" i="2"/>
  <c r="AD612" i="2"/>
  <c r="AC612" i="2"/>
  <c r="AF611" i="2"/>
  <c r="AE611" i="2"/>
  <c r="AD611" i="2"/>
  <c r="AC611" i="2"/>
  <c r="AF609" i="2"/>
  <c r="AE609" i="2"/>
  <c r="AD609" i="2"/>
  <c r="AC609" i="2"/>
  <c r="AF606" i="2"/>
  <c r="AE606" i="2"/>
  <c r="AD606" i="2"/>
  <c r="AC606" i="2"/>
  <c r="AF605" i="2"/>
  <c r="AE605" i="2"/>
  <c r="AD605" i="2"/>
  <c r="AC605" i="2"/>
  <c r="AF604" i="2"/>
  <c r="AE604" i="2"/>
  <c r="AD604" i="2"/>
  <c r="AC604" i="2"/>
  <c r="AF603" i="2"/>
  <c r="AE603" i="2"/>
  <c r="AD603" i="2"/>
  <c r="AC603" i="2"/>
  <c r="AF602" i="2"/>
  <c r="AE602" i="2"/>
  <c r="AD602" i="2"/>
  <c r="AC602" i="2"/>
  <c r="AF601" i="2"/>
  <c r="AE601" i="2"/>
  <c r="AD601" i="2"/>
  <c r="AC601" i="2"/>
  <c r="AF597" i="2"/>
  <c r="AE597" i="2"/>
  <c r="AD597" i="2"/>
  <c r="AC597" i="2"/>
  <c r="AF596" i="2"/>
  <c r="AE596" i="2"/>
  <c r="AD596" i="2"/>
  <c r="AC596" i="2"/>
  <c r="AF595" i="2"/>
  <c r="AE595" i="2"/>
  <c r="AD595" i="2"/>
  <c r="AC595" i="2"/>
  <c r="AF594" i="2"/>
  <c r="AE594" i="2"/>
  <c r="AD594" i="2"/>
  <c r="AC594" i="2"/>
  <c r="AF593" i="2"/>
  <c r="AE593" i="2"/>
  <c r="AD593" i="2"/>
  <c r="AC593" i="2"/>
  <c r="AF592" i="2"/>
  <c r="AE592" i="2"/>
  <c r="AD592" i="2"/>
  <c r="AC592" i="2"/>
  <c r="AF590" i="2"/>
  <c r="AE590" i="2"/>
  <c r="AD590" i="2"/>
  <c r="AC590" i="2"/>
  <c r="AF589" i="2"/>
  <c r="AE589" i="2"/>
  <c r="AD589" i="2"/>
  <c r="AC589" i="2"/>
  <c r="AF588" i="2"/>
  <c r="AE588" i="2"/>
  <c r="AD588" i="2"/>
  <c r="AC588" i="2"/>
  <c r="AF587" i="2"/>
  <c r="AE587" i="2"/>
  <c r="AD587" i="2"/>
  <c r="AC587" i="2"/>
  <c r="AF586" i="2"/>
  <c r="AE586" i="2"/>
  <c r="AD586" i="2"/>
  <c r="AC586" i="2"/>
  <c r="AF585" i="2"/>
  <c r="AE585" i="2"/>
  <c r="AD585" i="2"/>
  <c r="AC585" i="2"/>
  <c r="AF582" i="2"/>
  <c r="AE582" i="2"/>
  <c r="AD582" i="2"/>
  <c r="AC582" i="2"/>
  <c r="AF581" i="2"/>
  <c r="AE581" i="2"/>
  <c r="AD581" i="2"/>
  <c r="AC581" i="2"/>
  <c r="AF580" i="2"/>
  <c r="AE580" i="2"/>
  <c r="AD580" i="2"/>
  <c r="AC580" i="2"/>
  <c r="AF579" i="2"/>
  <c r="AE579" i="2"/>
  <c r="AD579" i="2"/>
  <c r="AC579" i="2"/>
  <c r="AF578" i="2"/>
  <c r="AE578" i="2"/>
  <c r="AD578" i="2"/>
  <c r="AC578" i="2"/>
  <c r="AF577" i="2"/>
  <c r="AE577" i="2"/>
  <c r="AD577" i="2"/>
  <c r="AC577" i="2"/>
  <c r="AF575" i="2"/>
  <c r="AE575" i="2"/>
  <c r="AD575" i="2"/>
  <c r="AC575" i="2"/>
  <c r="AF574" i="2"/>
  <c r="AE574" i="2"/>
  <c r="AD574" i="2"/>
  <c r="AC574" i="2"/>
  <c r="AF573" i="2"/>
  <c r="AE573" i="2"/>
  <c r="AD573" i="2"/>
  <c r="AC573" i="2"/>
  <c r="AF572" i="2"/>
  <c r="AE572" i="2"/>
  <c r="AD572" i="2"/>
  <c r="AC572" i="2"/>
  <c r="AF571" i="2"/>
  <c r="AE571" i="2"/>
  <c r="AD571" i="2"/>
  <c r="AC571" i="2"/>
  <c r="AF570" i="2"/>
  <c r="AE570" i="2"/>
  <c r="AD570" i="2"/>
  <c r="AC570" i="2"/>
  <c r="AF564" i="2"/>
  <c r="AE564" i="2"/>
  <c r="AD564" i="2"/>
  <c r="AC564" i="2"/>
  <c r="AF563" i="2"/>
  <c r="AE563" i="2"/>
  <c r="AD563" i="2"/>
  <c r="AC563" i="2"/>
  <c r="AF562" i="2"/>
  <c r="AE562" i="2"/>
  <c r="AD562" i="2"/>
  <c r="AC562" i="2"/>
  <c r="AF561" i="2"/>
  <c r="AE561" i="2"/>
  <c r="AD561" i="2"/>
  <c r="AC561" i="2"/>
  <c r="AF560" i="2"/>
  <c r="AE560" i="2"/>
  <c r="AD560" i="2"/>
  <c r="AC560" i="2"/>
  <c r="AF558" i="2"/>
  <c r="AE558" i="2"/>
  <c r="AD558" i="2"/>
  <c r="AC558" i="2"/>
  <c r="AF557" i="2"/>
  <c r="AE557" i="2"/>
  <c r="AD557" i="2"/>
  <c r="AC557" i="2"/>
  <c r="AF556" i="2"/>
  <c r="AE556" i="2"/>
  <c r="AD556" i="2"/>
  <c r="AC556" i="2"/>
  <c r="AF554" i="2"/>
  <c r="AE554" i="2"/>
  <c r="AD554" i="2"/>
  <c r="AC554" i="2"/>
  <c r="AF553" i="2"/>
  <c r="AE553" i="2"/>
  <c r="AD553" i="2"/>
  <c r="AC553" i="2"/>
  <c r="AF552" i="2"/>
  <c r="AE552" i="2"/>
  <c r="AD552" i="2"/>
  <c r="AC552" i="2"/>
  <c r="AF550" i="2"/>
  <c r="AE550" i="2"/>
  <c r="AD550" i="2"/>
  <c r="AC550" i="2"/>
  <c r="AF549" i="2"/>
  <c r="AE549" i="2"/>
  <c r="AD549" i="2"/>
  <c r="AC549" i="2"/>
  <c r="AF548" i="2"/>
  <c r="AE548" i="2"/>
  <c r="AD548" i="2"/>
  <c r="AC548" i="2"/>
  <c r="AF545" i="2"/>
  <c r="AE545" i="2"/>
  <c r="AD545" i="2"/>
  <c r="AC545" i="2"/>
  <c r="AF544" i="2"/>
  <c r="AE544" i="2"/>
  <c r="AD544" i="2"/>
  <c r="AC544" i="2"/>
  <c r="AF541" i="2"/>
  <c r="AE541" i="2"/>
  <c r="AD541" i="2"/>
  <c r="AC541" i="2"/>
  <c r="AF540" i="2"/>
  <c r="AE540" i="2"/>
  <c r="AD540" i="2"/>
  <c r="AC540" i="2"/>
  <c r="AF539" i="2"/>
  <c r="AE539" i="2"/>
  <c r="AD539" i="2"/>
  <c r="AC539" i="2"/>
  <c r="AF538" i="2"/>
  <c r="AE538" i="2"/>
  <c r="AD538" i="2"/>
  <c r="AC538" i="2"/>
  <c r="AF537" i="2"/>
  <c r="AE537" i="2"/>
  <c r="AD537" i="2"/>
  <c r="AC537" i="2"/>
  <c r="AF535" i="2"/>
  <c r="AE535" i="2"/>
  <c r="AD535" i="2"/>
  <c r="AC535" i="2"/>
  <c r="AF534" i="2"/>
  <c r="AE534" i="2"/>
  <c r="AD534" i="2"/>
  <c r="AC534" i="2"/>
  <c r="AF533" i="2"/>
  <c r="AE533" i="2"/>
  <c r="AD533" i="2"/>
  <c r="AC533" i="2"/>
  <c r="AF531" i="2"/>
  <c r="AE531" i="2"/>
  <c r="AD531" i="2"/>
  <c r="AC531" i="2"/>
  <c r="AF530" i="2"/>
  <c r="AE530" i="2"/>
  <c r="AD530" i="2"/>
  <c r="AC530" i="2"/>
  <c r="AF529" i="2"/>
  <c r="AE529" i="2"/>
  <c r="AD529" i="2"/>
  <c r="AC529" i="2"/>
  <c r="AF527" i="2"/>
  <c r="AE527" i="2"/>
  <c r="AD527" i="2"/>
  <c r="AC527" i="2"/>
  <c r="AF526" i="2"/>
  <c r="AE526" i="2"/>
  <c r="AD526" i="2"/>
  <c r="AC526" i="2"/>
  <c r="AF525" i="2"/>
  <c r="AE525" i="2"/>
  <c r="AD525" i="2"/>
  <c r="AC525" i="2"/>
  <c r="AF522" i="2"/>
  <c r="AE522" i="2"/>
  <c r="AD522" i="2"/>
  <c r="AC522" i="2"/>
  <c r="AF521" i="2"/>
  <c r="AE521" i="2"/>
  <c r="AD521" i="2"/>
  <c r="AC521" i="2"/>
  <c r="AF517" i="2"/>
  <c r="AE517" i="2"/>
  <c r="AD517" i="2"/>
  <c r="AC517" i="2"/>
  <c r="AF516" i="2"/>
  <c r="AE516" i="2"/>
  <c r="AD516" i="2"/>
  <c r="AC516" i="2"/>
  <c r="AF515" i="2"/>
  <c r="AE515" i="2"/>
  <c r="AD515" i="2"/>
  <c r="AC515" i="2"/>
  <c r="AF514" i="2"/>
  <c r="AE514" i="2"/>
  <c r="AD514" i="2"/>
  <c r="AC514" i="2"/>
  <c r="AF513" i="2"/>
  <c r="AE513" i="2"/>
  <c r="AD513" i="2"/>
  <c r="AC513" i="2"/>
  <c r="AF511" i="2"/>
  <c r="AE511" i="2"/>
  <c r="AD511" i="2"/>
  <c r="AC511" i="2"/>
  <c r="AF510" i="2"/>
  <c r="AE510" i="2"/>
  <c r="AD510" i="2"/>
  <c r="AC510" i="2"/>
  <c r="AF509" i="2"/>
  <c r="AE509" i="2"/>
  <c r="AD509" i="2"/>
  <c r="AC509" i="2"/>
  <c r="AF506" i="2"/>
  <c r="AE506" i="2"/>
  <c r="AD506" i="2"/>
  <c r="AC506" i="2"/>
  <c r="AF505" i="2"/>
  <c r="AE505" i="2"/>
  <c r="AD505" i="2"/>
  <c r="AC505" i="2"/>
  <c r="AF502" i="2"/>
  <c r="AE502" i="2"/>
  <c r="AD502" i="2"/>
  <c r="AC502" i="2"/>
  <c r="AF501" i="2"/>
  <c r="AE501" i="2"/>
  <c r="AD501" i="2"/>
  <c r="AC501" i="2"/>
  <c r="AF500" i="2"/>
  <c r="AE500" i="2"/>
  <c r="AD500" i="2"/>
  <c r="AC500" i="2"/>
  <c r="AF499" i="2"/>
  <c r="AE499" i="2"/>
  <c r="AD499" i="2"/>
  <c r="AC499" i="2"/>
  <c r="AF498" i="2"/>
  <c r="AE498" i="2"/>
  <c r="AD498" i="2"/>
  <c r="AC498" i="2"/>
  <c r="AF496" i="2"/>
  <c r="AE496" i="2"/>
  <c r="AD496" i="2"/>
  <c r="AC496" i="2"/>
  <c r="AF495" i="2"/>
  <c r="AE495" i="2"/>
  <c r="AD495" i="2"/>
  <c r="AC495" i="2"/>
  <c r="AF494" i="2"/>
  <c r="AE494" i="2"/>
  <c r="AD494" i="2"/>
  <c r="AC494" i="2"/>
  <c r="AF491" i="2"/>
  <c r="AE491" i="2"/>
  <c r="AD491" i="2"/>
  <c r="AC491" i="2"/>
  <c r="AF490" i="2"/>
  <c r="AE490" i="2"/>
  <c r="AD490" i="2"/>
  <c r="AC490" i="2"/>
  <c r="AF484" i="2"/>
  <c r="AE484" i="2"/>
  <c r="AD484" i="2"/>
  <c r="AC484" i="2"/>
  <c r="AF483" i="2"/>
  <c r="AE483" i="2"/>
  <c r="AD483" i="2"/>
  <c r="AC483" i="2"/>
  <c r="AF482" i="2"/>
  <c r="AE482" i="2"/>
  <c r="AD482" i="2"/>
  <c r="AC482" i="2"/>
  <c r="AF481" i="2"/>
  <c r="AE481" i="2"/>
  <c r="AD481" i="2"/>
  <c r="AC481" i="2"/>
  <c r="AF479" i="2"/>
  <c r="AE479" i="2"/>
  <c r="AD479" i="2"/>
  <c r="AC479" i="2"/>
  <c r="AF478" i="2"/>
  <c r="AE478" i="2"/>
  <c r="AD478" i="2"/>
  <c r="AC478" i="2"/>
  <c r="AF477" i="2"/>
  <c r="AE477" i="2"/>
  <c r="AD477" i="2"/>
  <c r="AC477" i="2"/>
  <c r="AF475" i="2"/>
  <c r="AE475" i="2"/>
  <c r="AD475" i="2"/>
  <c r="AC475" i="2"/>
  <c r="AF474" i="2"/>
  <c r="AE474" i="2"/>
  <c r="AD474" i="2"/>
  <c r="AC474" i="2"/>
  <c r="AF473" i="2"/>
  <c r="AE473" i="2"/>
  <c r="AD473" i="2"/>
  <c r="AC473" i="2"/>
  <c r="AF471" i="2"/>
  <c r="AE471" i="2"/>
  <c r="AD471" i="2"/>
  <c r="AC471" i="2"/>
  <c r="AF470" i="2"/>
  <c r="AE470" i="2"/>
  <c r="AD470" i="2"/>
  <c r="AC470" i="2"/>
  <c r="AF466" i="2"/>
  <c r="AE466" i="2"/>
  <c r="AD466" i="2"/>
  <c r="AC466" i="2"/>
  <c r="AF465" i="2"/>
  <c r="AE465" i="2"/>
  <c r="AD465" i="2"/>
  <c r="AC465" i="2"/>
  <c r="AF464" i="2"/>
  <c r="AE464" i="2"/>
  <c r="AD464" i="2"/>
  <c r="AC464" i="2"/>
  <c r="AF460" i="2"/>
  <c r="AE460" i="2"/>
  <c r="AD460" i="2"/>
  <c r="AC460" i="2"/>
  <c r="AF459" i="2"/>
  <c r="AE459" i="2"/>
  <c r="AD459" i="2"/>
  <c r="AC459" i="2"/>
  <c r="AF458" i="2"/>
  <c r="AE458" i="2"/>
  <c r="AD458" i="2"/>
  <c r="AC458" i="2"/>
  <c r="AF457" i="2"/>
  <c r="AE457" i="2"/>
  <c r="AD457" i="2"/>
  <c r="AC457" i="2"/>
  <c r="AF455" i="2"/>
  <c r="AE455" i="2"/>
  <c r="AD455" i="2"/>
  <c r="AC455" i="2"/>
  <c r="AF454" i="2"/>
  <c r="AE454" i="2"/>
  <c r="AD454" i="2"/>
  <c r="AC454" i="2"/>
  <c r="AF453" i="2"/>
  <c r="AE453" i="2"/>
  <c r="AD453" i="2"/>
  <c r="AC453" i="2"/>
  <c r="AF451" i="2"/>
  <c r="AE451" i="2"/>
  <c r="AD451" i="2"/>
  <c r="AC451" i="2"/>
  <c r="AF450" i="2"/>
  <c r="AE450" i="2"/>
  <c r="AD450" i="2"/>
  <c r="AC450" i="2"/>
  <c r="AF449" i="2"/>
  <c r="AE449" i="2"/>
  <c r="AD449" i="2"/>
  <c r="AC449" i="2"/>
  <c r="AF447" i="2"/>
  <c r="AE447" i="2"/>
  <c r="AD447" i="2"/>
  <c r="AC447" i="2"/>
  <c r="AF446" i="2"/>
  <c r="AE446" i="2"/>
  <c r="AD446" i="2"/>
  <c r="AC446" i="2"/>
  <c r="AF442" i="2"/>
  <c r="AE442" i="2"/>
  <c r="AD442" i="2"/>
  <c r="AC442" i="2"/>
  <c r="AF441" i="2"/>
  <c r="AE441" i="2"/>
  <c r="AD441" i="2"/>
  <c r="AC441" i="2"/>
  <c r="AF440" i="2"/>
  <c r="AE440" i="2"/>
  <c r="AD440" i="2"/>
  <c r="AC440" i="2"/>
  <c r="AF435" i="2"/>
  <c r="AE435" i="2"/>
  <c r="AD435" i="2"/>
  <c r="AC435" i="2"/>
  <c r="AF434" i="2"/>
  <c r="AE434" i="2"/>
  <c r="AD434" i="2"/>
  <c r="AC434" i="2"/>
  <c r="AF433" i="2"/>
  <c r="AE433" i="2"/>
  <c r="AD433" i="2"/>
  <c r="AC433" i="2"/>
  <c r="AF432" i="2"/>
  <c r="AE432" i="2"/>
  <c r="AD432" i="2"/>
  <c r="AC432" i="2"/>
  <c r="AF430" i="2"/>
  <c r="AE430" i="2"/>
  <c r="AD430" i="2"/>
  <c r="AC430" i="2"/>
  <c r="AF429" i="2"/>
  <c r="AE429" i="2"/>
  <c r="AD429" i="2"/>
  <c r="AC429" i="2"/>
  <c r="AF425" i="2"/>
  <c r="AE425" i="2"/>
  <c r="AD425" i="2"/>
  <c r="AC425" i="2"/>
  <c r="AF424" i="2"/>
  <c r="AE424" i="2"/>
  <c r="AD424" i="2"/>
  <c r="AC424" i="2"/>
  <c r="AF423" i="2"/>
  <c r="AE423" i="2"/>
  <c r="AD423" i="2"/>
  <c r="AC423" i="2"/>
  <c r="AF419" i="2"/>
  <c r="AE419" i="2"/>
  <c r="AD419" i="2"/>
  <c r="AC419" i="2"/>
  <c r="AF418" i="2"/>
  <c r="AE418" i="2"/>
  <c r="AD418" i="2"/>
  <c r="AC418" i="2"/>
  <c r="AF417" i="2"/>
  <c r="AE417" i="2"/>
  <c r="AD417" i="2"/>
  <c r="AC417" i="2"/>
  <c r="AF416" i="2"/>
  <c r="AE416" i="2"/>
  <c r="AD416" i="2"/>
  <c r="AC416" i="2"/>
  <c r="AF414" i="2"/>
  <c r="AE414" i="2"/>
  <c r="AD414" i="2"/>
  <c r="AC414" i="2"/>
  <c r="AF413" i="2"/>
  <c r="AE413" i="2"/>
  <c r="AD413" i="2"/>
  <c r="AC413" i="2"/>
  <c r="AF409" i="2"/>
  <c r="AE409" i="2"/>
  <c r="AD409" i="2"/>
  <c r="AC409" i="2"/>
  <c r="AF408" i="2"/>
  <c r="AE408" i="2"/>
  <c r="AD408" i="2"/>
  <c r="AC408" i="2"/>
  <c r="AF407" i="2"/>
  <c r="AE407" i="2"/>
  <c r="AD407" i="2"/>
  <c r="AC407" i="2"/>
  <c r="AF368" i="2"/>
  <c r="AE368" i="2"/>
  <c r="AD368" i="2"/>
  <c r="AC368" i="2"/>
  <c r="AF367" i="2"/>
  <c r="AE367" i="2"/>
  <c r="AD367" i="2"/>
  <c r="AC367" i="2"/>
  <c r="AF366" i="2"/>
  <c r="AE366" i="2"/>
  <c r="AD366" i="2"/>
  <c r="AC366" i="2"/>
  <c r="AF361" i="2"/>
  <c r="AE361" i="2"/>
  <c r="AD361" i="2"/>
  <c r="AC361" i="2"/>
  <c r="AF360" i="2"/>
  <c r="AE360" i="2"/>
  <c r="AD360" i="2"/>
  <c r="AC360" i="2"/>
  <c r="AF357" i="2"/>
  <c r="AE357" i="2"/>
  <c r="AD357" i="2"/>
  <c r="AC357" i="2"/>
  <c r="AF356" i="2"/>
  <c r="AE356" i="2"/>
  <c r="AD356" i="2"/>
  <c r="AC356" i="2"/>
  <c r="AF355" i="2"/>
  <c r="AE355" i="2"/>
  <c r="AD355" i="2"/>
  <c r="AC355" i="2"/>
  <c r="AF354" i="2"/>
  <c r="AE354" i="2"/>
  <c r="AD354" i="2"/>
  <c r="AC354" i="2"/>
  <c r="AF353" i="2"/>
  <c r="AE353" i="2"/>
  <c r="AD353" i="2"/>
  <c r="AC353" i="2"/>
  <c r="AF351" i="2"/>
  <c r="AE351" i="2"/>
  <c r="AD351" i="2"/>
  <c r="AC351" i="2"/>
  <c r="AF337" i="2"/>
  <c r="AE337" i="2"/>
  <c r="AD337" i="2"/>
  <c r="AC337" i="2"/>
  <c r="AF336" i="2"/>
  <c r="AE336" i="2"/>
  <c r="AD336" i="2"/>
  <c r="AC336" i="2"/>
  <c r="AF335" i="2"/>
  <c r="AE335" i="2"/>
  <c r="AD335" i="2"/>
  <c r="AC335" i="2"/>
  <c r="AF334" i="2"/>
  <c r="AE334" i="2"/>
  <c r="AD334" i="2"/>
  <c r="AC334" i="2"/>
  <c r="AF333" i="2"/>
  <c r="AE333" i="2"/>
  <c r="AD333" i="2"/>
  <c r="AC333" i="2"/>
  <c r="AF318" i="2"/>
  <c r="AE318" i="2"/>
  <c r="AD318" i="2"/>
  <c r="AC318" i="2"/>
  <c r="AF317" i="2"/>
  <c r="AE317" i="2"/>
  <c r="AD317" i="2"/>
  <c r="AC317" i="2"/>
  <c r="AF316" i="2"/>
  <c r="AE316" i="2"/>
  <c r="AD316" i="2"/>
  <c r="AC316" i="2"/>
  <c r="AF311" i="2"/>
  <c r="AE311" i="2"/>
  <c r="AD311" i="2"/>
  <c r="AC311" i="2"/>
  <c r="AF310" i="2"/>
  <c r="AE310" i="2"/>
  <c r="AD310" i="2"/>
  <c r="AC310" i="2"/>
  <c r="AF307" i="2"/>
  <c r="AE307" i="2"/>
  <c r="AD307" i="2"/>
  <c r="AC307" i="2"/>
  <c r="AF306" i="2"/>
  <c r="AE306" i="2"/>
  <c r="AD306" i="2"/>
  <c r="AC306" i="2"/>
  <c r="AF305" i="2"/>
  <c r="AE305" i="2"/>
  <c r="AD305" i="2"/>
  <c r="AC305" i="2"/>
  <c r="AF302" i="2"/>
  <c r="AE302" i="2"/>
  <c r="AD302" i="2"/>
  <c r="AC302" i="2"/>
  <c r="AF301" i="2"/>
  <c r="AE301" i="2"/>
  <c r="AD301" i="2"/>
  <c r="AC301" i="2"/>
  <c r="AF300" i="2"/>
  <c r="AE300" i="2"/>
  <c r="AD300" i="2"/>
  <c r="AC300" i="2"/>
  <c r="AF299" i="2"/>
  <c r="AE299" i="2"/>
  <c r="AD299" i="2"/>
  <c r="AC299" i="2"/>
  <c r="AF297" i="2"/>
  <c r="AE297" i="2"/>
  <c r="AD297" i="2"/>
  <c r="AC297" i="2"/>
  <c r="AF296" i="2"/>
  <c r="AE296" i="2"/>
  <c r="AD296" i="2"/>
  <c r="AC296" i="2"/>
  <c r="AF295" i="2"/>
  <c r="AE295" i="2"/>
  <c r="AD295" i="2"/>
  <c r="AC295" i="2"/>
  <c r="AF282" i="2"/>
  <c r="AE282" i="2"/>
  <c r="AD282" i="2"/>
  <c r="AC282" i="2"/>
  <c r="AF281" i="2"/>
  <c r="AE281" i="2"/>
  <c r="AD281" i="2"/>
  <c r="AC281" i="2"/>
  <c r="AF280" i="2"/>
  <c r="AE280" i="2"/>
  <c r="AD280" i="2"/>
  <c r="AC280" i="2"/>
  <c r="AF279" i="2"/>
  <c r="AE279" i="2"/>
  <c r="AD279" i="2"/>
  <c r="AC279" i="2"/>
  <c r="AF277" i="2"/>
  <c r="AE277" i="2"/>
  <c r="AD277" i="2"/>
  <c r="AC277" i="2"/>
  <c r="AF276" i="2"/>
  <c r="AE276" i="2"/>
  <c r="AD276" i="2"/>
  <c r="AC276" i="2"/>
  <c r="AF275" i="2"/>
  <c r="AE275" i="2"/>
  <c r="AD275" i="2"/>
  <c r="AC275" i="2"/>
  <c r="AF272" i="2"/>
  <c r="AE272" i="2"/>
  <c r="AD272" i="2"/>
  <c r="AC272" i="2"/>
  <c r="AF271" i="2"/>
  <c r="AE271" i="2"/>
  <c r="AD271" i="2"/>
  <c r="AC271" i="2"/>
  <c r="AF270" i="2"/>
  <c r="AE270" i="2"/>
  <c r="AD270" i="2"/>
  <c r="AC270" i="2"/>
  <c r="AF269" i="2"/>
  <c r="AE269" i="2"/>
  <c r="AD269" i="2"/>
  <c r="AC269" i="2"/>
  <c r="AF267" i="2"/>
  <c r="AE267" i="2"/>
  <c r="AD267" i="2"/>
  <c r="AC267" i="2"/>
  <c r="AF266" i="2"/>
  <c r="AE266" i="2"/>
  <c r="AD266" i="2"/>
  <c r="AC266" i="2"/>
  <c r="AF265" i="2"/>
  <c r="AE265" i="2"/>
  <c r="AD265" i="2"/>
  <c r="AC265" i="2"/>
  <c r="AF255" i="2"/>
  <c r="AE255" i="2"/>
  <c r="AD255" i="2"/>
  <c r="AC255" i="2"/>
  <c r="AF254" i="2"/>
  <c r="AE254" i="2"/>
  <c r="AD254" i="2"/>
  <c r="AC254" i="2"/>
  <c r="AF253" i="2"/>
  <c r="AE253" i="2"/>
  <c r="AD253" i="2"/>
  <c r="AC253" i="2"/>
  <c r="AF248" i="2"/>
  <c r="AE248" i="2"/>
  <c r="AD248" i="2"/>
  <c r="AC248" i="2"/>
  <c r="AF247" i="2"/>
  <c r="AE247" i="2"/>
  <c r="AD247" i="2"/>
  <c r="AC247" i="2"/>
  <c r="AF244" i="2"/>
  <c r="AE244" i="2"/>
  <c r="AD244" i="2"/>
  <c r="AC244" i="2"/>
  <c r="AF243" i="2"/>
  <c r="AE243" i="2"/>
  <c r="AD243" i="2"/>
  <c r="AC243" i="2"/>
  <c r="AF242" i="2"/>
  <c r="AE242" i="2"/>
  <c r="AD242" i="2"/>
  <c r="AC242" i="2"/>
  <c r="AF210" i="2"/>
  <c r="AE210" i="2"/>
  <c r="AD210" i="2"/>
  <c r="AC210" i="2"/>
  <c r="AF209" i="2"/>
  <c r="AE209" i="2"/>
  <c r="AD209" i="2"/>
  <c r="AC209" i="2"/>
  <c r="AF208" i="2"/>
  <c r="AE208" i="2"/>
  <c r="AD208" i="2"/>
  <c r="AC208" i="2"/>
  <c r="AF207" i="2"/>
  <c r="AE207" i="2"/>
  <c r="AD207" i="2"/>
  <c r="AC207" i="2"/>
  <c r="AF206" i="2"/>
  <c r="AE206" i="2"/>
  <c r="AD206" i="2"/>
  <c r="AC206" i="2"/>
  <c r="AF205" i="2"/>
  <c r="AE205" i="2"/>
  <c r="AD205" i="2"/>
  <c r="AC205" i="2"/>
  <c r="AE203" i="2"/>
  <c r="AD203" i="2"/>
  <c r="AC203" i="2"/>
  <c r="AF202" i="2"/>
  <c r="AE202" i="2"/>
  <c r="AD202" i="2"/>
  <c r="AC202" i="2"/>
  <c r="AF201" i="2"/>
  <c r="AE201" i="2"/>
  <c r="AD201" i="2"/>
  <c r="AC201" i="2"/>
  <c r="AF200" i="2"/>
  <c r="AE200" i="2"/>
  <c r="AD200" i="2"/>
  <c r="AC200" i="2"/>
  <c r="AF199" i="2"/>
  <c r="AE199" i="2"/>
  <c r="AD199" i="2"/>
  <c r="AC199" i="2"/>
  <c r="AF198" i="2"/>
  <c r="AE198" i="2"/>
  <c r="AD198" i="2"/>
  <c r="AC198" i="2"/>
  <c r="AF173" i="2"/>
  <c r="AE173" i="2"/>
  <c r="AD173" i="2"/>
  <c r="AC173" i="2"/>
  <c r="AF172" i="2"/>
  <c r="AE172" i="2"/>
  <c r="AD172" i="2"/>
  <c r="AC172" i="2"/>
  <c r="AF171" i="2"/>
  <c r="AE171" i="2"/>
  <c r="AD171" i="2"/>
  <c r="AC171" i="2"/>
  <c r="AF166" i="2"/>
  <c r="AE166" i="2"/>
  <c r="AD166" i="2"/>
  <c r="AC166" i="2"/>
  <c r="AF165" i="2"/>
  <c r="AE165" i="2"/>
  <c r="AD165" i="2"/>
  <c r="AC165" i="2"/>
  <c r="AF162" i="2"/>
  <c r="AE162" i="2"/>
  <c r="AD162" i="2"/>
  <c r="AC162" i="2"/>
  <c r="AF161" i="2"/>
  <c r="AE161" i="2"/>
  <c r="AD161" i="2"/>
  <c r="AC161" i="2"/>
  <c r="AF160" i="2"/>
  <c r="AE160" i="2"/>
  <c r="AD160" i="2"/>
  <c r="AC160" i="2"/>
  <c r="AF140" i="2"/>
  <c r="AE140" i="2"/>
  <c r="AD140" i="2"/>
  <c r="AC140" i="2"/>
  <c r="AF136" i="2"/>
  <c r="AE136" i="2"/>
  <c r="AD136" i="2"/>
  <c r="AC136" i="2"/>
  <c r="AF135" i="2"/>
  <c r="AE135" i="2"/>
  <c r="AD135" i="2"/>
  <c r="AC135" i="2"/>
  <c r="AF134" i="2"/>
  <c r="AE134" i="2"/>
  <c r="AD134" i="2"/>
  <c r="AC134" i="2"/>
  <c r="AF133" i="2"/>
  <c r="AE133" i="2"/>
  <c r="AD133" i="2"/>
  <c r="AC133" i="2"/>
  <c r="AF119" i="2"/>
  <c r="AE119" i="2"/>
  <c r="AD119" i="2"/>
  <c r="AC119" i="2"/>
  <c r="AF118" i="2"/>
  <c r="AE118" i="2"/>
  <c r="AD118" i="2"/>
  <c r="AC118" i="2"/>
  <c r="AF117" i="2"/>
  <c r="AE117" i="2"/>
  <c r="AD117" i="2"/>
  <c r="AC117" i="2"/>
  <c r="AF108" i="2"/>
  <c r="AE108" i="2"/>
  <c r="AD108" i="2"/>
  <c r="AC108" i="2"/>
  <c r="AF107" i="2"/>
  <c r="AE107" i="2"/>
  <c r="AD107" i="2"/>
  <c r="AC107" i="2"/>
  <c r="AF106" i="2"/>
  <c r="AE106" i="2"/>
  <c r="AD106" i="2"/>
  <c r="AC106" i="2"/>
  <c r="AF90" i="2"/>
  <c r="AE90" i="2"/>
  <c r="AD90" i="2"/>
  <c r="AC90" i="2"/>
  <c r="AF89" i="2"/>
  <c r="AE89" i="2"/>
  <c r="AD89" i="2"/>
  <c r="AC89" i="2"/>
  <c r="AF83" i="2"/>
  <c r="AE83" i="2"/>
  <c r="AD83" i="2"/>
  <c r="AC83" i="2"/>
  <c r="AF82" i="2"/>
  <c r="AE82" i="2"/>
  <c r="AD82" i="2"/>
  <c r="AC82" i="2"/>
  <c r="AF81" i="2"/>
  <c r="AE81" i="2"/>
  <c r="AD81" i="2"/>
  <c r="AC81" i="2"/>
  <c r="AF69" i="2"/>
  <c r="AE69" i="2"/>
  <c r="AD69" i="2"/>
  <c r="AC69" i="2"/>
  <c r="AF68" i="2"/>
  <c r="AE68" i="2"/>
  <c r="AD68" i="2"/>
  <c r="AC68" i="2"/>
  <c r="AF67" i="2"/>
  <c r="AE67" i="2"/>
  <c r="AD67" i="2"/>
  <c r="AC67" i="2"/>
  <c r="AF66" i="2"/>
  <c r="AE66" i="2"/>
  <c r="AD66" i="2"/>
  <c r="AC66" i="2"/>
  <c r="AF63" i="2"/>
  <c r="AE63" i="2"/>
  <c r="AD63" i="2"/>
  <c r="AC63" i="2"/>
  <c r="AF62" i="2"/>
  <c r="AE62" i="2"/>
  <c r="AD62" i="2"/>
  <c r="AC62" i="2"/>
  <c r="AF61" i="2"/>
  <c r="AE61" i="2"/>
  <c r="AD61" i="2"/>
  <c r="AC61" i="2"/>
  <c r="AF60" i="2"/>
  <c r="AE60" i="2"/>
  <c r="AD60" i="2"/>
  <c r="AC60" i="2"/>
  <c r="AF51" i="2"/>
  <c r="AE51" i="2"/>
  <c r="AD51" i="2"/>
  <c r="AC51" i="2"/>
  <c r="AF50" i="2"/>
  <c r="AE50" i="2"/>
  <c r="AD50" i="2"/>
  <c r="AC50" i="2"/>
  <c r="AF49" i="2"/>
  <c r="AE49" i="2"/>
  <c r="AD49" i="2"/>
  <c r="AC49" i="2"/>
  <c r="AF48" i="2"/>
  <c r="AE48" i="2"/>
  <c r="AD48" i="2"/>
  <c r="AC48" i="2"/>
  <c r="AF47" i="2"/>
  <c r="AE47" i="2"/>
  <c r="AD47" i="2"/>
  <c r="AC47" i="2"/>
  <c r="AF46" i="2"/>
  <c r="AE46" i="2"/>
  <c r="AD46" i="2"/>
  <c r="AC46" i="2"/>
  <c r="AF44" i="2"/>
  <c r="AE44" i="2"/>
  <c r="AD44" i="2"/>
  <c r="AC44" i="2"/>
  <c r="AF43" i="2"/>
  <c r="AE43" i="2"/>
  <c r="AD43" i="2"/>
  <c r="AC43" i="2"/>
  <c r="AF42" i="2"/>
  <c r="AE42" i="2"/>
  <c r="AD42" i="2"/>
  <c r="AC42" i="2"/>
  <c r="AF40" i="2"/>
  <c r="AE40" i="2"/>
  <c r="AD40" i="2"/>
  <c r="AC40" i="2"/>
  <c r="AF39" i="2"/>
  <c r="AE39" i="2"/>
  <c r="AD39" i="2"/>
  <c r="AC39" i="2"/>
  <c r="AF38" i="2"/>
  <c r="AE38" i="2"/>
  <c r="AD38" i="2"/>
  <c r="AC38" i="2"/>
  <c r="AE31" i="2"/>
  <c r="AF29" i="2"/>
  <c r="AE29" i="2"/>
  <c r="AD29" i="2"/>
  <c r="AC29" i="2"/>
  <c r="AF28" i="2"/>
  <c r="AE28" i="2"/>
  <c r="AD28" i="2"/>
  <c r="AC28" i="2"/>
  <c r="AH751" i="2" l="1"/>
  <c r="AG751" i="2"/>
  <c r="AI751" i="2" s="1"/>
  <c r="L26" i="11" l="1"/>
  <c r="AH68" i="2" l="1"/>
  <c r="AG68" i="2" l="1"/>
  <c r="AI68" i="2" s="1"/>
  <c r="R141" i="1" l="1"/>
  <c r="S141" i="1"/>
  <c r="T141" i="1"/>
  <c r="U141" i="1"/>
  <c r="V141" i="1"/>
  <c r="W141" i="1"/>
  <c r="X141" i="1"/>
  <c r="Y141" i="1"/>
  <c r="Z141" i="1"/>
  <c r="AA141" i="1"/>
  <c r="AB141" i="1"/>
  <c r="Q141" i="1"/>
  <c r="O129" i="1"/>
  <c r="O123" i="1"/>
  <c r="O117" i="1"/>
  <c r="O111" i="1" l="1"/>
  <c r="Q603" i="1" l="1"/>
  <c r="AB602" i="1"/>
  <c r="Y602" i="1"/>
  <c r="V602" i="1"/>
  <c r="S602" i="1"/>
  <c r="Q602" i="1"/>
  <c r="AB601" i="1"/>
  <c r="Y601" i="1"/>
  <c r="V601" i="1"/>
  <c r="S601" i="1"/>
  <c r="Q601" i="1"/>
  <c r="AB600" i="1"/>
  <c r="Y600" i="1"/>
  <c r="V600" i="1"/>
  <c r="S600" i="1"/>
  <c r="Q600" i="1"/>
  <c r="AB599" i="1"/>
  <c r="Y599" i="1"/>
  <c r="V599" i="1"/>
  <c r="S599" i="1"/>
  <c r="Q599" i="1"/>
  <c r="Q597" i="1"/>
  <c r="Q596" i="1"/>
  <c r="Q595" i="1"/>
  <c r="Q594" i="1"/>
  <c r="Q593" i="1"/>
  <c r="AB592" i="1"/>
  <c r="Y592" i="1"/>
  <c r="V592" i="1"/>
  <c r="S592" i="1"/>
  <c r="Q592" i="1"/>
  <c r="AB591" i="1"/>
  <c r="Y591" i="1"/>
  <c r="V591" i="1"/>
  <c r="S591" i="1"/>
  <c r="Q591" i="1"/>
  <c r="AB590" i="1"/>
  <c r="Y590" i="1"/>
  <c r="V590" i="1"/>
  <c r="S590" i="1"/>
  <c r="Q590" i="1"/>
  <c r="Q589" i="1"/>
  <c r="Q588" i="1"/>
  <c r="AB587" i="1"/>
  <c r="Y587" i="1"/>
  <c r="V587" i="1"/>
  <c r="S587" i="1"/>
  <c r="Q587" i="1"/>
  <c r="AB586" i="1"/>
  <c r="Y586" i="1"/>
  <c r="V586" i="1"/>
  <c r="S586" i="1"/>
  <c r="Q586" i="1"/>
  <c r="AB585" i="1"/>
  <c r="Y585" i="1"/>
  <c r="V585" i="1"/>
  <c r="S585" i="1"/>
  <c r="Q585" i="1"/>
  <c r="AB584" i="1"/>
  <c r="Y584" i="1"/>
  <c r="V584" i="1"/>
  <c r="S584" i="1"/>
  <c r="Q584" i="1"/>
  <c r="AB581" i="1"/>
  <c r="Y581" i="1"/>
  <c r="V581" i="1"/>
  <c r="S581" i="1"/>
  <c r="Q581" i="1"/>
  <c r="AB580" i="1"/>
  <c r="Y580" i="1"/>
  <c r="V580" i="1"/>
  <c r="S580" i="1"/>
  <c r="Q580" i="1"/>
  <c r="AB577" i="1"/>
  <c r="Y577" i="1"/>
  <c r="V577" i="1"/>
  <c r="S577" i="1"/>
  <c r="Q577" i="1"/>
  <c r="AB576" i="1"/>
  <c r="Y576" i="1"/>
  <c r="V576" i="1"/>
  <c r="S576" i="1"/>
  <c r="Q576" i="1"/>
  <c r="AB574" i="1"/>
  <c r="Y574" i="1"/>
  <c r="V574" i="1"/>
  <c r="S574" i="1"/>
  <c r="Q574" i="1"/>
  <c r="AB573" i="1"/>
  <c r="Y573" i="1"/>
  <c r="V573" i="1"/>
  <c r="S573" i="1"/>
  <c r="Q573" i="1"/>
  <c r="AB572" i="1"/>
  <c r="Y572" i="1"/>
  <c r="V572" i="1"/>
  <c r="S572" i="1"/>
  <c r="Q572" i="1"/>
  <c r="AB571" i="1"/>
  <c r="Y571" i="1"/>
  <c r="V571" i="1"/>
  <c r="S571" i="1"/>
  <c r="Q571" i="1"/>
  <c r="AB570" i="1"/>
  <c r="Y570" i="1"/>
  <c r="V570" i="1"/>
  <c r="S570" i="1"/>
  <c r="Q570" i="1"/>
  <c r="AB567" i="1"/>
  <c r="Y567" i="1"/>
  <c r="V567" i="1"/>
  <c r="S567" i="1"/>
  <c r="Q567" i="1"/>
  <c r="AB566" i="1"/>
  <c r="Y566" i="1"/>
  <c r="V566" i="1"/>
  <c r="S566" i="1"/>
  <c r="Q566" i="1"/>
  <c r="R3" i="1"/>
  <c r="S3" i="1" s="1"/>
  <c r="T3" i="1" s="1"/>
  <c r="U3" i="1" s="1"/>
  <c r="V3" i="1" s="1"/>
  <c r="W3" i="1" s="1"/>
  <c r="X3" i="1" s="1"/>
  <c r="Y3" i="1" s="1"/>
  <c r="Z3" i="1" s="1"/>
  <c r="AA3" i="1" s="1"/>
  <c r="AB3" i="1" s="1"/>
  <c r="R4" i="1"/>
  <c r="S4" i="1"/>
  <c r="T4" i="1"/>
  <c r="U4" i="1"/>
  <c r="V4" i="1"/>
  <c r="W4" i="1"/>
  <c r="X4" i="1"/>
  <c r="Y4" i="1"/>
  <c r="Z4" i="1"/>
  <c r="AA4" i="1"/>
  <c r="AB4" i="1"/>
  <c r="R5" i="1"/>
  <c r="S5" i="1"/>
  <c r="T5" i="1"/>
  <c r="U5" i="1"/>
  <c r="V5" i="1"/>
  <c r="W5" i="1"/>
  <c r="X5" i="1"/>
  <c r="Y5" i="1"/>
  <c r="Z5" i="1"/>
  <c r="AA5" i="1"/>
  <c r="AB5" i="1"/>
  <c r="O8" i="1"/>
  <c r="O9" i="1"/>
  <c r="O10" i="1"/>
  <c r="O11" i="1"/>
  <c r="O12" i="1"/>
  <c r="O13" i="1"/>
  <c r="O14" i="1"/>
  <c r="O15" i="1"/>
  <c r="O16" i="1"/>
  <c r="O17" i="1"/>
  <c r="O18" i="1"/>
  <c r="O19" i="1"/>
  <c r="O20" i="1"/>
  <c r="O21" i="1"/>
  <c r="O22" i="1"/>
  <c r="O23" i="1"/>
  <c r="O24" i="1"/>
  <c r="O34" i="1"/>
  <c r="O35" i="1"/>
  <c r="O36" i="1"/>
  <c r="O37" i="1"/>
  <c r="O38" i="1"/>
  <c r="O41" i="1"/>
  <c r="O42" i="1"/>
  <c r="O26" i="1" s="1"/>
  <c r="O43" i="1"/>
  <c r="O44" i="1"/>
  <c r="O46" i="1"/>
  <c r="O47" i="1"/>
  <c r="O48" i="1"/>
  <c r="O49" i="1"/>
  <c r="O50" i="1"/>
  <c r="O51" i="1"/>
  <c r="O52" i="1"/>
  <c r="O53" i="1"/>
  <c r="O54" i="1"/>
  <c r="O55" i="1"/>
  <c r="O56" i="1"/>
  <c r="O57" i="1"/>
  <c r="O58" i="1"/>
  <c r="O59" i="1"/>
  <c r="O60" i="1"/>
  <c r="O61" i="1"/>
  <c r="O62" i="1"/>
  <c r="O63" i="1"/>
  <c r="O64" i="1"/>
  <c r="O65" i="1"/>
  <c r="O66" i="1"/>
  <c r="O67" i="1"/>
  <c r="O68" i="1"/>
  <c r="O69" i="1"/>
  <c r="O70" i="1"/>
  <c r="O71" i="1"/>
  <c r="O72" i="1"/>
  <c r="O73" i="1"/>
  <c r="O74" i="1"/>
  <c r="O75" i="1"/>
  <c r="O76" i="1"/>
  <c r="O77" i="1"/>
  <c r="O78" i="1"/>
  <c r="O79" i="1"/>
  <c r="O80" i="1"/>
  <c r="O81" i="1"/>
  <c r="O82" i="1"/>
  <c r="O83" i="1"/>
  <c r="O84" i="1"/>
  <c r="O85" i="1"/>
  <c r="O86" i="1"/>
  <c r="O87" i="1"/>
  <c r="O88" i="1"/>
  <c r="O89" i="1"/>
  <c r="O90" i="1"/>
  <c r="O91" i="1"/>
  <c r="O92" i="1"/>
  <c r="O93" i="1"/>
  <c r="O94" i="1"/>
  <c r="O95" i="1"/>
  <c r="O96" i="1"/>
  <c r="O97" i="1"/>
  <c r="O98" i="1"/>
  <c r="O99" i="1"/>
  <c r="O100" i="1"/>
  <c r="O101" i="1"/>
  <c r="O103" i="1"/>
  <c r="O104" i="1"/>
  <c r="O106" i="1"/>
  <c r="O107" i="1"/>
  <c r="O108" i="1"/>
  <c r="O109" i="1"/>
  <c r="O110" i="1"/>
  <c r="O112" i="1"/>
  <c r="O113" i="1"/>
  <c r="O114" i="1"/>
  <c r="O115" i="1"/>
  <c r="O116" i="1"/>
  <c r="O118" i="1"/>
  <c r="O119" i="1"/>
  <c r="O120" i="1"/>
  <c r="O121" i="1"/>
  <c r="O122" i="1"/>
  <c r="O124" i="1"/>
  <c r="O125" i="1"/>
  <c r="O126" i="1"/>
  <c r="O127" i="1"/>
  <c r="O128" i="1"/>
  <c r="O130" i="1"/>
  <c r="O131" i="1"/>
  <c r="O132" i="1"/>
  <c r="O133" i="1"/>
  <c r="O134" i="1"/>
  <c r="O135" i="1"/>
  <c r="O136" i="1"/>
  <c r="O137" i="1"/>
  <c r="O138" i="1"/>
  <c r="O139" i="1"/>
  <c r="O140" i="1"/>
  <c r="O141" i="1"/>
  <c r="O142" i="1"/>
  <c r="O143" i="1"/>
  <c r="O144" i="1"/>
  <c r="O145" i="1"/>
  <c r="O146" i="1"/>
  <c r="O147" i="1"/>
  <c r="O148" i="1"/>
  <c r="O149" i="1"/>
  <c r="O105" i="1"/>
  <c r="O151" i="1"/>
  <c r="O152" i="1"/>
  <c r="O153" i="1"/>
  <c r="O154" i="1"/>
  <c r="O155" i="1"/>
  <c r="O156" i="1"/>
  <c r="O157" i="1"/>
  <c r="O158" i="1"/>
  <c r="O159" i="1"/>
  <c r="O160" i="1"/>
  <c r="O161" i="1"/>
  <c r="O162" i="1"/>
  <c r="O163" i="1"/>
  <c r="O164" i="1"/>
  <c r="O165" i="1"/>
  <c r="O166" i="1"/>
  <c r="O167" i="1"/>
  <c r="O168" i="1"/>
  <c r="O169" i="1"/>
  <c r="O170" i="1"/>
  <c r="O171" i="1"/>
  <c r="O172" i="1"/>
  <c r="O173" i="1"/>
  <c r="O174" i="1"/>
  <c r="O175" i="1"/>
  <c r="O176" i="1"/>
  <c r="O177" i="1"/>
  <c r="O178" i="1"/>
  <c r="O179" i="1"/>
  <c r="O180" i="1"/>
  <c r="O181" i="1"/>
  <c r="O182" i="1"/>
  <c r="O183" i="1"/>
  <c r="O184" i="1"/>
  <c r="O185" i="1"/>
  <c r="O186" i="1"/>
  <c r="O187" i="1"/>
  <c r="O188" i="1"/>
  <c r="O189" i="1"/>
  <c r="O190" i="1"/>
  <c r="O191" i="1"/>
  <c r="O192" i="1"/>
  <c r="O193" i="1"/>
  <c r="O194" i="1"/>
  <c r="O195" i="1"/>
  <c r="O196" i="1"/>
  <c r="O197" i="1"/>
  <c r="O198" i="1"/>
  <c r="O199" i="1"/>
  <c r="O200" i="1"/>
  <c r="O201" i="1"/>
  <c r="O202" i="1"/>
  <c r="O203" i="1"/>
  <c r="O205" i="1"/>
  <c r="O206" i="1"/>
  <c r="O207" i="1"/>
  <c r="O208" i="1"/>
  <c r="O209" i="1"/>
  <c r="O210" i="1"/>
  <c r="O211" i="1"/>
  <c r="O212" i="1"/>
  <c r="O213" i="1"/>
  <c r="O214" i="1"/>
  <c r="O215" i="1"/>
  <c r="O216" i="1"/>
  <c r="O217" i="1"/>
  <c r="O218" i="1"/>
  <c r="O219" i="1"/>
  <c r="O220" i="1"/>
  <c r="O221" i="1"/>
  <c r="O222" i="1"/>
  <c r="O223" i="1"/>
  <c r="O224" i="1"/>
  <c r="O225" i="1"/>
  <c r="O226" i="1"/>
  <c r="O227" i="1"/>
  <c r="O228" i="1"/>
  <c r="O229" i="1"/>
  <c r="O230" i="1"/>
  <c r="O231" i="1"/>
  <c r="O232" i="1"/>
  <c r="O233" i="1"/>
  <c r="O234" i="1"/>
  <c r="O235" i="1"/>
  <c r="O236" i="1"/>
  <c r="O237" i="1"/>
  <c r="O238" i="1"/>
  <c r="O239" i="1"/>
  <c r="O240" i="1"/>
  <c r="O241" i="1"/>
  <c r="O242" i="1"/>
  <c r="O243" i="1"/>
  <c r="O244" i="1"/>
  <c r="O245" i="1"/>
  <c r="O246" i="1"/>
  <c r="O247" i="1"/>
  <c r="O248" i="1"/>
  <c r="O249" i="1"/>
  <c r="O250" i="1"/>
  <c r="O251" i="1"/>
  <c r="O252" i="1"/>
  <c r="O253" i="1"/>
  <c r="O254" i="1"/>
  <c r="O255" i="1"/>
  <c r="O256" i="1"/>
  <c r="O257" i="1"/>
  <c r="O258" i="1"/>
  <c r="O259" i="1"/>
  <c r="O260" i="1"/>
  <c r="O261" i="1"/>
  <c r="O262" i="1"/>
  <c r="O263" i="1"/>
  <c r="O264" i="1"/>
  <c r="O265" i="1"/>
  <c r="O266" i="1"/>
  <c r="O267" i="1"/>
  <c r="O268" i="1"/>
  <c r="O269" i="1"/>
  <c r="O270" i="1"/>
  <c r="O271" i="1"/>
  <c r="O272" i="1"/>
  <c r="O273" i="1"/>
  <c r="O274" i="1"/>
  <c r="O275" i="1"/>
  <c r="O276" i="1"/>
  <c r="O277" i="1"/>
  <c r="O278" i="1"/>
  <c r="O279" i="1"/>
  <c r="O280" i="1"/>
  <c r="O281" i="1"/>
  <c r="O282" i="1"/>
  <c r="O283" i="1"/>
  <c r="O284" i="1"/>
  <c r="O285" i="1"/>
  <c r="O286" i="1"/>
  <c r="O287" i="1"/>
  <c r="O288" i="1"/>
  <c r="O289" i="1"/>
  <c r="O290" i="1"/>
  <c r="O291" i="1"/>
  <c r="O292" i="1"/>
  <c r="O293" i="1"/>
  <c r="O294" i="1"/>
  <c r="O295" i="1"/>
  <c r="O296" i="1"/>
  <c r="O297" i="1"/>
  <c r="O298" i="1"/>
  <c r="O299" i="1"/>
  <c r="O300" i="1"/>
  <c r="O301" i="1"/>
  <c r="O302" i="1"/>
  <c r="O303" i="1"/>
  <c r="O304" i="1"/>
  <c r="O305" i="1"/>
  <c r="O306" i="1"/>
  <c r="O307" i="1"/>
  <c r="O308" i="1"/>
  <c r="O309" i="1"/>
  <c r="O310" i="1"/>
  <c r="O311" i="1"/>
  <c r="O312" i="1"/>
  <c r="O313" i="1"/>
  <c r="O315" i="1"/>
  <c r="O316" i="1"/>
  <c r="O317" i="1"/>
  <c r="O318" i="1"/>
  <c r="O319" i="1"/>
  <c r="O320" i="1"/>
  <c r="O321" i="1"/>
  <c r="O322" i="1"/>
  <c r="O323" i="1"/>
  <c r="O324" i="1"/>
  <c r="O325" i="1"/>
  <c r="O326" i="1"/>
  <c r="O327" i="1"/>
  <c r="O328" i="1"/>
  <c r="O329" i="1"/>
  <c r="O330" i="1"/>
  <c r="O331" i="1"/>
  <c r="O332" i="1"/>
  <c r="O333" i="1"/>
  <c r="O334" i="1"/>
  <c r="O335" i="1"/>
  <c r="O336" i="1"/>
  <c r="O337" i="1"/>
  <c r="O338" i="1"/>
  <c r="O339" i="1"/>
  <c r="O340" i="1"/>
  <c r="O341" i="1"/>
  <c r="O342" i="1"/>
  <c r="O343" i="1"/>
  <c r="O344" i="1"/>
  <c r="O345" i="1"/>
  <c r="O346" i="1"/>
  <c r="O347" i="1"/>
  <c r="O348" i="1"/>
  <c r="O349" i="1"/>
  <c r="O350" i="1"/>
  <c r="O353" i="1"/>
  <c r="O354" i="1"/>
  <c r="O355" i="1"/>
  <c r="O356" i="1"/>
  <c r="O357" i="1"/>
  <c r="O358" i="1"/>
  <c r="O359" i="1"/>
  <c r="O360" i="1"/>
  <c r="O361" i="1"/>
  <c r="O362" i="1"/>
  <c r="O363" i="1"/>
  <c r="O364" i="1"/>
  <c r="O365" i="1"/>
  <c r="O366" i="1"/>
  <c r="O367" i="1"/>
  <c r="O368" i="1"/>
  <c r="O369" i="1"/>
  <c r="O370" i="1"/>
  <c r="O371" i="1"/>
  <c r="O372" i="1"/>
  <c r="O373" i="1"/>
  <c r="O374" i="1"/>
  <c r="O375" i="1"/>
  <c r="O376" i="1"/>
  <c r="O377" i="1"/>
  <c r="O378" i="1"/>
  <c r="O379" i="1"/>
  <c r="O380" i="1"/>
  <c r="O382" i="1"/>
  <c r="O383" i="1"/>
  <c r="O384" i="1"/>
  <c r="O385" i="1"/>
  <c r="O386" i="1"/>
  <c r="O387" i="1"/>
  <c r="O388" i="1"/>
  <c r="O389" i="1"/>
  <c r="O390" i="1"/>
  <c r="O391" i="1"/>
  <c r="O392" i="1"/>
  <c r="O393" i="1"/>
  <c r="O394" i="1"/>
  <c r="O395" i="1"/>
  <c r="O396" i="1"/>
  <c r="O397" i="1"/>
  <c r="O398" i="1"/>
  <c r="O399" i="1"/>
  <c r="O400" i="1"/>
  <c r="O401" i="1"/>
  <c r="O402" i="1"/>
  <c r="O403" i="1"/>
  <c r="O404" i="1"/>
  <c r="O405" i="1"/>
  <c r="O406" i="1"/>
  <c r="O407" i="1"/>
  <c r="O408" i="1"/>
  <c r="O410" i="1"/>
  <c r="O411" i="1"/>
  <c r="O412" i="1"/>
  <c r="O413" i="1"/>
  <c r="O414" i="1"/>
  <c r="O415" i="1"/>
  <c r="O416" i="1"/>
  <c r="O417" i="1"/>
  <c r="O418" i="1"/>
  <c r="O419" i="1"/>
  <c r="O420" i="1"/>
  <c r="O421" i="1"/>
  <c r="O422" i="1"/>
  <c r="O423" i="1"/>
  <c r="O424" i="1"/>
  <c r="O425" i="1"/>
  <c r="O426" i="1"/>
  <c r="O427" i="1"/>
  <c r="O428" i="1"/>
  <c r="O429" i="1"/>
  <c r="O430" i="1"/>
  <c r="O431" i="1"/>
  <c r="O432" i="1"/>
  <c r="O433" i="1"/>
  <c r="O434" i="1"/>
  <c r="O435" i="1"/>
  <c r="O436" i="1"/>
  <c r="O438" i="1"/>
  <c r="O439" i="1"/>
  <c r="O440" i="1"/>
  <c r="O441" i="1"/>
  <c r="O442" i="1"/>
  <c r="O443" i="1"/>
  <c r="O444" i="1"/>
  <c r="O445" i="1"/>
  <c r="O446" i="1"/>
  <c r="O447" i="1"/>
  <c r="O448" i="1"/>
  <c r="O449" i="1"/>
  <c r="O450" i="1"/>
  <c r="O451" i="1"/>
  <c r="O452" i="1"/>
  <c r="O453" i="1"/>
  <c r="O454" i="1"/>
  <c r="O455" i="1"/>
  <c r="O456" i="1"/>
  <c r="O457" i="1"/>
  <c r="O458" i="1"/>
  <c r="O459" i="1"/>
  <c r="O460" i="1"/>
  <c r="O461" i="1"/>
  <c r="O462" i="1"/>
  <c r="O463" i="1"/>
  <c r="O464" i="1"/>
  <c r="O466" i="1"/>
  <c r="O467" i="1"/>
  <c r="O468" i="1"/>
  <c r="O469" i="1"/>
  <c r="O470" i="1"/>
  <c r="O471" i="1"/>
  <c r="O472" i="1"/>
  <c r="O473" i="1"/>
  <c r="O474" i="1"/>
  <c r="O475" i="1"/>
  <c r="O476" i="1"/>
  <c r="O477" i="1"/>
  <c r="O478" i="1"/>
  <c r="O479" i="1"/>
  <c r="O480" i="1"/>
  <c r="O481" i="1"/>
  <c r="O482" i="1"/>
  <c r="O483" i="1"/>
  <c r="O484" i="1"/>
  <c r="O485" i="1"/>
  <c r="O486" i="1"/>
  <c r="O487" i="1"/>
  <c r="O488" i="1"/>
  <c r="O489" i="1"/>
  <c r="O490" i="1"/>
  <c r="O491" i="1"/>
  <c r="O492" i="1"/>
  <c r="O495" i="1"/>
  <c r="O496" i="1"/>
  <c r="O497" i="1"/>
  <c r="O498" i="1"/>
  <c r="O499" i="1"/>
  <c r="O500" i="1"/>
  <c r="O501" i="1"/>
  <c r="O502" i="1"/>
  <c r="O503" i="1"/>
  <c r="O504" i="1"/>
  <c r="O505" i="1"/>
  <c r="O506" i="1"/>
  <c r="O507" i="1"/>
  <c r="O508" i="1"/>
  <c r="O509" i="1"/>
  <c r="O510" i="1"/>
  <c r="O512" i="1"/>
  <c r="O513" i="1"/>
  <c r="O514" i="1"/>
  <c r="O515" i="1"/>
  <c r="O516" i="1"/>
  <c r="O517" i="1"/>
  <c r="O518" i="1"/>
  <c r="O519" i="1"/>
  <c r="O520" i="1"/>
  <c r="O521" i="1"/>
  <c r="O522" i="1"/>
  <c r="O523" i="1"/>
  <c r="O524" i="1"/>
  <c r="O525" i="1"/>
  <c r="O526" i="1"/>
  <c r="O527" i="1"/>
  <c r="O528" i="1"/>
  <c r="O529" i="1"/>
  <c r="O530" i="1"/>
  <c r="O531" i="1"/>
  <c r="O532" i="1"/>
  <c r="O533" i="1"/>
  <c r="O534" i="1"/>
  <c r="O535" i="1"/>
  <c r="O536" i="1"/>
  <c r="O537" i="1"/>
  <c r="O538" i="1"/>
  <c r="O539" i="1"/>
  <c r="O540" i="1"/>
  <c r="O541" i="1"/>
  <c r="O542" i="1"/>
  <c r="O543" i="1"/>
  <c r="O544" i="1"/>
  <c r="O545" i="1"/>
  <c r="O546" i="1"/>
  <c r="O547" i="1"/>
  <c r="O548" i="1"/>
  <c r="O549" i="1"/>
  <c r="O550" i="1"/>
  <c r="O551" i="1"/>
  <c r="O552" i="1"/>
  <c r="O553" i="1"/>
  <c r="O554" i="1"/>
  <c r="O555" i="1"/>
  <c r="O556" i="1"/>
  <c r="O557" i="1"/>
  <c r="O558" i="1"/>
  <c r="O559" i="1"/>
  <c r="O560" i="1"/>
  <c r="O561" i="1"/>
  <c r="O562" i="1"/>
  <c r="O564" i="1"/>
  <c r="O565" i="1"/>
  <c r="O566" i="1"/>
  <c r="O567" i="1"/>
  <c r="O568" i="1"/>
  <c r="O569" i="1"/>
  <c r="O570" i="1"/>
  <c r="O571" i="1"/>
  <c r="O572" i="1"/>
  <c r="O573" i="1"/>
  <c r="O574" i="1"/>
  <c r="O575" i="1"/>
  <c r="O576" i="1"/>
  <c r="O577" i="1"/>
  <c r="O578" i="1"/>
  <c r="O579" i="1"/>
  <c r="O580" i="1"/>
  <c r="O581" i="1"/>
  <c r="O582" i="1"/>
  <c r="O583" i="1"/>
  <c r="O584" i="1"/>
  <c r="O585" i="1"/>
  <c r="O586" i="1"/>
  <c r="O587" i="1"/>
  <c r="O588" i="1"/>
  <c r="O589" i="1"/>
  <c r="O590" i="1"/>
  <c r="O591" i="1"/>
  <c r="O592" i="1"/>
  <c r="O593" i="1"/>
  <c r="O594" i="1"/>
  <c r="O595" i="1"/>
  <c r="O596" i="1"/>
  <c r="O597" i="1"/>
  <c r="O598" i="1"/>
  <c r="O599" i="1"/>
  <c r="O600" i="1"/>
  <c r="O601" i="1"/>
  <c r="O602" i="1"/>
  <c r="O603" i="1"/>
  <c r="Q598" i="1"/>
  <c r="AB597" i="1"/>
  <c r="Y597" i="1"/>
  <c r="V597" i="1"/>
  <c r="S597" i="1"/>
  <c r="AB596" i="1"/>
  <c r="Y596" i="1"/>
  <c r="V596" i="1"/>
  <c r="S596" i="1"/>
  <c r="AB595" i="1"/>
  <c r="Y595" i="1"/>
  <c r="V595" i="1"/>
  <c r="S595" i="1"/>
  <c r="S588" i="1"/>
  <c r="Y582" i="1"/>
  <c r="Q582" i="1"/>
  <c r="AB578" i="1"/>
  <c r="Y578" i="1"/>
  <c r="V578" i="1"/>
  <c r="S578" i="1"/>
  <c r="Q578" i="1"/>
  <c r="AB568" i="1"/>
  <c r="Y568" i="1"/>
  <c r="V569" i="1"/>
  <c r="Q569" i="1"/>
  <c r="S514" i="1"/>
  <c r="V514" i="1"/>
  <c r="V524" i="1"/>
  <c r="V534" i="1"/>
  <c r="V544" i="1"/>
  <c r="V554" i="1"/>
  <c r="Y514" i="1"/>
  <c r="Y524" i="1"/>
  <c r="Y534" i="1"/>
  <c r="Y544" i="1"/>
  <c r="Y554" i="1"/>
  <c r="AB514" i="1"/>
  <c r="AB524" i="1"/>
  <c r="AB534" i="1"/>
  <c r="AB544" i="1"/>
  <c r="AB554" i="1"/>
  <c r="S515" i="1"/>
  <c r="V515" i="1"/>
  <c r="V525" i="1"/>
  <c r="V535" i="1"/>
  <c r="V545" i="1"/>
  <c r="V555" i="1"/>
  <c r="Y515" i="1"/>
  <c r="Y525" i="1"/>
  <c r="Y535" i="1"/>
  <c r="Y545" i="1"/>
  <c r="Y555" i="1"/>
  <c r="AB515" i="1"/>
  <c r="AB525" i="1"/>
  <c r="AB535" i="1"/>
  <c r="AB545" i="1"/>
  <c r="AB555" i="1"/>
  <c r="V527" i="1"/>
  <c r="V557" i="1"/>
  <c r="AB527" i="1"/>
  <c r="AB537" i="1"/>
  <c r="AB547" i="1"/>
  <c r="AB557" i="1"/>
  <c r="S518" i="1"/>
  <c r="V518" i="1"/>
  <c r="V528" i="1"/>
  <c r="V538" i="1"/>
  <c r="V548" i="1"/>
  <c r="V558" i="1"/>
  <c r="Y518" i="1"/>
  <c r="Y528" i="1"/>
  <c r="Y538" i="1"/>
  <c r="Y548" i="1"/>
  <c r="Y558" i="1"/>
  <c r="AB518" i="1"/>
  <c r="AB528" i="1"/>
  <c r="AB538" i="1"/>
  <c r="AB548" i="1"/>
  <c r="AB558" i="1"/>
  <c r="S519" i="1"/>
  <c r="V519" i="1"/>
  <c r="V529" i="1"/>
  <c r="V539" i="1"/>
  <c r="V549" i="1"/>
  <c r="V559" i="1"/>
  <c r="Y519" i="1"/>
  <c r="Y529" i="1"/>
  <c r="Y539" i="1"/>
  <c r="Y549" i="1"/>
  <c r="Y559" i="1"/>
  <c r="AB519" i="1"/>
  <c r="AB529" i="1"/>
  <c r="AB539" i="1"/>
  <c r="AB549" i="1"/>
  <c r="AB559" i="1"/>
  <c r="S520" i="1"/>
  <c r="V520" i="1"/>
  <c r="V530" i="1"/>
  <c r="V540" i="1"/>
  <c r="V550" i="1"/>
  <c r="V560" i="1"/>
  <c r="Y520" i="1"/>
  <c r="Y530" i="1"/>
  <c r="Y540" i="1"/>
  <c r="Y550" i="1"/>
  <c r="Y560" i="1"/>
  <c r="AB520" i="1"/>
  <c r="AB530" i="1"/>
  <c r="AB540" i="1"/>
  <c r="AB550" i="1"/>
  <c r="AB560" i="1"/>
  <c r="S521" i="1"/>
  <c r="V521" i="1"/>
  <c r="V531" i="1"/>
  <c r="V541" i="1"/>
  <c r="V551" i="1"/>
  <c r="V561" i="1"/>
  <c r="Y521" i="1"/>
  <c r="Y531" i="1"/>
  <c r="Y541" i="1"/>
  <c r="Y551" i="1"/>
  <c r="Y561" i="1"/>
  <c r="AB521" i="1"/>
  <c r="AB531" i="1"/>
  <c r="AB541" i="1"/>
  <c r="AB551" i="1"/>
  <c r="AB561" i="1"/>
  <c r="S522" i="1"/>
  <c r="V522" i="1"/>
  <c r="V532" i="1"/>
  <c r="V542" i="1"/>
  <c r="V552" i="1"/>
  <c r="V562" i="1"/>
  <c r="Y522" i="1"/>
  <c r="Y532" i="1"/>
  <c r="Y542" i="1"/>
  <c r="Y552" i="1"/>
  <c r="Y562" i="1"/>
  <c r="AB522" i="1"/>
  <c r="AB532" i="1"/>
  <c r="AB542" i="1"/>
  <c r="AB552" i="1"/>
  <c r="AB562" i="1"/>
  <c r="S569" i="1" l="1"/>
  <c r="Q568" i="1"/>
  <c r="AB569" i="1"/>
  <c r="Y569" i="1"/>
  <c r="S561" i="1"/>
  <c r="S540" i="1"/>
  <c r="S558" i="1"/>
  <c r="S542" i="1"/>
  <c r="S551" i="1"/>
  <c r="S530" i="1"/>
  <c r="S559" i="1"/>
  <c r="S548" i="1"/>
  <c r="S535" i="1"/>
  <c r="S544" i="1"/>
  <c r="S541" i="1"/>
  <c r="S560" i="1"/>
  <c r="S549" i="1"/>
  <c r="S547" i="1"/>
  <c r="S525" i="1"/>
  <c r="S534" i="1"/>
  <c r="S532" i="1"/>
  <c r="S538" i="1"/>
  <c r="S562" i="1"/>
  <c r="S531" i="1"/>
  <c r="S550" i="1"/>
  <c r="S539" i="1"/>
  <c r="S528" i="1"/>
  <c r="S537" i="1"/>
  <c r="S555" i="1"/>
  <c r="S524" i="1"/>
  <c r="S552" i="1"/>
  <c r="S529" i="1"/>
  <c r="S545" i="1"/>
  <c r="S554" i="1"/>
  <c r="S568" i="1"/>
  <c r="S603" i="1"/>
  <c r="V582" i="1"/>
  <c r="AB517" i="1"/>
  <c r="S517" i="1"/>
  <c r="S527" i="1"/>
  <c r="S557" i="1"/>
  <c r="V517" i="1"/>
  <c r="V537" i="1"/>
  <c r="V547" i="1"/>
  <c r="Y517" i="1"/>
  <c r="Y527" i="1"/>
  <c r="Y537" i="1"/>
  <c r="Y547" i="1"/>
  <c r="Y557" i="1"/>
  <c r="O32" i="1"/>
  <c r="O30" i="1"/>
  <c r="O27" i="1"/>
  <c r="O25" i="1"/>
  <c r="O33" i="1"/>
  <c r="O31" i="1"/>
  <c r="O28" i="1"/>
  <c r="V568" i="1"/>
  <c r="AB582" i="1"/>
  <c r="S582" i="1"/>
  <c r="Y603" i="1" l="1"/>
  <c r="V603" i="1"/>
  <c r="V588" i="1"/>
  <c r="V589" i="1"/>
  <c r="V594" i="1"/>
  <c r="S589" i="1"/>
  <c r="AB594" i="1"/>
  <c r="AB589" i="1"/>
  <c r="Y594" i="1"/>
  <c r="Y589" i="1"/>
  <c r="AB603" i="1" l="1"/>
  <c r="AB588" i="1"/>
  <c r="Y588" i="1"/>
  <c r="S594" i="1"/>
  <c r="S593" i="1"/>
  <c r="V593" i="1" l="1"/>
  <c r="S598" i="1"/>
  <c r="AA137" i="11"/>
  <c r="AC137" i="11" s="1"/>
  <c r="AD137" i="11" s="1"/>
  <c r="Z137" i="11"/>
  <c r="Y137" i="11"/>
  <c r="AB137" i="11" s="1"/>
  <c r="X137" i="11"/>
  <c r="AA136" i="11"/>
  <c r="AC136" i="11" s="1"/>
  <c r="AD136" i="11" s="1"/>
  <c r="Z136" i="11"/>
  <c r="Y136" i="11"/>
  <c r="AB136" i="11" s="1"/>
  <c r="X136" i="11"/>
  <c r="AA135" i="11"/>
  <c r="AC135" i="11" s="1"/>
  <c r="AD135" i="11" s="1"/>
  <c r="Z135" i="11"/>
  <c r="Y135" i="11"/>
  <c r="AB135" i="11" s="1"/>
  <c r="X135" i="11"/>
  <c r="AA134" i="11"/>
  <c r="AC134" i="11" s="1"/>
  <c r="AD134" i="11" s="1"/>
  <c r="Z134" i="11"/>
  <c r="Y134" i="11"/>
  <c r="AB134" i="11" s="1"/>
  <c r="X134" i="11"/>
  <c r="AA133" i="11"/>
  <c r="AC133" i="11" s="1"/>
  <c r="AD133" i="11" s="1"/>
  <c r="Z133" i="11"/>
  <c r="Y133" i="11"/>
  <c r="AB133" i="11" s="1"/>
  <c r="X133" i="11"/>
  <c r="AA132" i="11"/>
  <c r="AC132" i="11" s="1"/>
  <c r="Z132" i="11"/>
  <c r="Y132" i="11"/>
  <c r="AB132" i="11" s="1"/>
  <c r="X132" i="11"/>
  <c r="W131" i="11"/>
  <c r="V131" i="11"/>
  <c r="U131" i="11"/>
  <c r="T131" i="11"/>
  <c r="S131" i="11"/>
  <c r="R131" i="11"/>
  <c r="Q131" i="11"/>
  <c r="P131" i="11"/>
  <c r="O131" i="11"/>
  <c r="N131" i="11"/>
  <c r="M131" i="11"/>
  <c r="L131" i="11"/>
  <c r="AA128" i="11"/>
  <c r="AC128" i="11" s="1"/>
  <c r="AD128" i="11" s="1"/>
  <c r="Z128" i="11"/>
  <c r="Y128" i="11"/>
  <c r="AB128" i="11" s="1"/>
  <c r="X128" i="11"/>
  <c r="AA127" i="11"/>
  <c r="AC127" i="11" s="1"/>
  <c r="AD127" i="11" s="1"/>
  <c r="Z127" i="11"/>
  <c r="Y127" i="11"/>
  <c r="AB127" i="11" s="1"/>
  <c r="X127" i="11"/>
  <c r="AA126" i="11"/>
  <c r="AC126" i="11" s="1"/>
  <c r="AD126" i="11" s="1"/>
  <c r="Z126" i="11"/>
  <c r="Y126" i="11"/>
  <c r="AB126" i="11" s="1"/>
  <c r="X126" i="11"/>
  <c r="AC125" i="11"/>
  <c r="AD125" i="11" s="1"/>
  <c r="AA125" i="11"/>
  <c r="Z125" i="11"/>
  <c r="Y125" i="11"/>
  <c r="AB125" i="11" s="1"/>
  <c r="X125" i="11"/>
  <c r="AA124" i="11"/>
  <c r="AC124" i="11" s="1"/>
  <c r="AD124" i="11" s="1"/>
  <c r="Z124" i="11"/>
  <c r="Y124" i="11"/>
  <c r="AB124" i="11" s="1"/>
  <c r="X124" i="11"/>
  <c r="AA123" i="11"/>
  <c r="AC123" i="11" s="1"/>
  <c r="Z123" i="11"/>
  <c r="Y123" i="11"/>
  <c r="AB123" i="11" s="1"/>
  <c r="X123" i="11"/>
  <c r="W122" i="11"/>
  <c r="V122" i="11"/>
  <c r="U122" i="11"/>
  <c r="T122" i="11"/>
  <c r="S122" i="11"/>
  <c r="R122" i="11"/>
  <c r="Q122" i="11"/>
  <c r="P122" i="11"/>
  <c r="O122" i="11"/>
  <c r="N122" i="11"/>
  <c r="M122" i="11"/>
  <c r="L122" i="11"/>
  <c r="AA105" i="11"/>
  <c r="Z105" i="11"/>
  <c r="Y105" i="11"/>
  <c r="X105" i="11"/>
  <c r="AA104" i="11"/>
  <c r="Z104" i="11"/>
  <c r="Y104" i="11"/>
  <c r="X104" i="11"/>
  <c r="AA101" i="11"/>
  <c r="Z101" i="11"/>
  <c r="Y101" i="11"/>
  <c r="AA100" i="11"/>
  <c r="Z100" i="11"/>
  <c r="Y100" i="11"/>
  <c r="AA99" i="11"/>
  <c r="Z99" i="11"/>
  <c r="Y99" i="11"/>
  <c r="X98" i="11"/>
  <c r="W98" i="11"/>
  <c r="W102" i="11" s="1"/>
  <c r="V98" i="11"/>
  <c r="V102" i="11" s="1"/>
  <c r="U98" i="11"/>
  <c r="U102" i="11" s="1"/>
  <c r="T98" i="11"/>
  <c r="T102" i="11" s="1"/>
  <c r="S98" i="11"/>
  <c r="S102" i="11" s="1"/>
  <c r="R98" i="11"/>
  <c r="R102" i="11" s="1"/>
  <c r="Q98" i="11"/>
  <c r="Q102" i="11" s="1"/>
  <c r="Q106" i="11" s="1"/>
  <c r="Q107" i="11" s="1"/>
  <c r="P98" i="11"/>
  <c r="P102" i="11" s="1"/>
  <c r="O98" i="11"/>
  <c r="O102" i="11" s="1"/>
  <c r="N98" i="11"/>
  <c r="N102" i="11" s="1"/>
  <c r="M98" i="11"/>
  <c r="M102" i="11" s="1"/>
  <c r="M106" i="11" s="1"/>
  <c r="M107" i="11" s="1"/>
  <c r="L98" i="11"/>
  <c r="L102" i="11" s="1"/>
  <c r="W97" i="11"/>
  <c r="V97" i="11"/>
  <c r="U97" i="11"/>
  <c r="T97" i="11"/>
  <c r="S97" i="11"/>
  <c r="R97" i="11"/>
  <c r="Q97" i="11"/>
  <c r="P97" i="11"/>
  <c r="O97" i="11"/>
  <c r="N97" i="11"/>
  <c r="M97" i="11"/>
  <c r="L97" i="11"/>
  <c r="AA43" i="11"/>
  <c r="Z43" i="11"/>
  <c r="AC43" i="11" s="1"/>
  <c r="Y43" i="11"/>
  <c r="X43" i="11"/>
  <c r="AA42" i="11"/>
  <c r="Z42" i="11"/>
  <c r="Y42" i="11"/>
  <c r="X42" i="11"/>
  <c r="AA41" i="11"/>
  <c r="Z41" i="11"/>
  <c r="Y41" i="11"/>
  <c r="X41" i="11"/>
  <c r="W40" i="11"/>
  <c r="W44" i="11" s="1"/>
  <c r="W48" i="11" s="1"/>
  <c r="W49" i="11" s="1"/>
  <c r="V40" i="11"/>
  <c r="V44" i="11" s="1"/>
  <c r="U40" i="11"/>
  <c r="U44" i="11" s="1"/>
  <c r="T40" i="11"/>
  <c r="T44" i="11" s="1"/>
  <c r="S40" i="11"/>
  <c r="S44" i="11" s="1"/>
  <c r="S48" i="11" s="1"/>
  <c r="S49" i="11" s="1"/>
  <c r="R40" i="11"/>
  <c r="R44" i="11" s="1"/>
  <c r="Q40" i="11"/>
  <c r="Q44" i="11" s="1"/>
  <c r="P40" i="11"/>
  <c r="P44" i="11" s="1"/>
  <c r="O40" i="11"/>
  <c r="O44" i="11" s="1"/>
  <c r="O48" i="11" s="1"/>
  <c r="O49" i="11" s="1"/>
  <c r="N40" i="11"/>
  <c r="N44" i="11" s="1"/>
  <c r="N45" i="11" s="1"/>
  <c r="M40" i="11"/>
  <c r="M44" i="11" s="1"/>
  <c r="L40" i="11"/>
  <c r="L44" i="11" s="1"/>
  <c r="W39" i="11"/>
  <c r="V39" i="11"/>
  <c r="U39" i="11"/>
  <c r="T39" i="11"/>
  <c r="S39" i="11"/>
  <c r="R39" i="11"/>
  <c r="Q39" i="11"/>
  <c r="P39" i="11"/>
  <c r="O39" i="11"/>
  <c r="N39" i="11"/>
  <c r="M39" i="11"/>
  <c r="L39" i="11"/>
  <c r="AD8" i="11"/>
  <c r="AC8" i="11"/>
  <c r="AB8" i="11"/>
  <c r="AA8" i="11"/>
  <c r="Z8" i="11"/>
  <c r="Y8" i="11"/>
  <c r="X8" i="11"/>
  <c r="B4" i="11"/>
  <c r="S96" i="12"/>
  <c r="R96" i="12"/>
  <c r="Q96" i="12"/>
  <c r="P96" i="12"/>
  <c r="O96" i="12"/>
  <c r="N96" i="12"/>
  <c r="M96" i="12"/>
  <c r="L96" i="12"/>
  <c r="K96" i="12"/>
  <c r="J96" i="12"/>
  <c r="I96" i="12"/>
  <c r="H96" i="12"/>
  <c r="S94" i="12"/>
  <c r="R94" i="12"/>
  <c r="Q94" i="12"/>
  <c r="P94" i="12"/>
  <c r="O94" i="12"/>
  <c r="N94" i="12"/>
  <c r="M94" i="12"/>
  <c r="L94" i="12"/>
  <c r="K94" i="12"/>
  <c r="J94" i="12"/>
  <c r="I94" i="12"/>
  <c r="H94" i="12"/>
  <c r="S93" i="12"/>
  <c r="R93" i="12"/>
  <c r="Q93" i="12"/>
  <c r="P93" i="12"/>
  <c r="O93" i="12"/>
  <c r="N93" i="12"/>
  <c r="M93" i="12"/>
  <c r="L93" i="12"/>
  <c r="K93" i="12"/>
  <c r="J93" i="12"/>
  <c r="I93" i="12"/>
  <c r="H93" i="12"/>
  <c r="S83" i="12"/>
  <c r="S97" i="12" s="1"/>
  <c r="R83" i="12"/>
  <c r="R97" i="12" s="1"/>
  <c r="Q83" i="12"/>
  <c r="Q97" i="12" s="1"/>
  <c r="P83" i="12"/>
  <c r="P97" i="12" s="1"/>
  <c r="O83" i="12"/>
  <c r="O97" i="12" s="1"/>
  <c r="N83" i="12"/>
  <c r="N97" i="12" s="1"/>
  <c r="M83" i="12"/>
  <c r="M97" i="12" s="1"/>
  <c r="L83" i="12"/>
  <c r="L97" i="12" s="1"/>
  <c r="K83" i="12"/>
  <c r="K97" i="12" s="1"/>
  <c r="J83" i="12"/>
  <c r="J97" i="12" s="1"/>
  <c r="I83" i="12"/>
  <c r="I97" i="12" s="1"/>
  <c r="H83" i="12"/>
  <c r="H97" i="12" s="1"/>
  <c r="S78" i="12"/>
  <c r="R78" i="12"/>
  <c r="Q78" i="12"/>
  <c r="P78" i="12"/>
  <c r="O78" i="12"/>
  <c r="N78" i="12"/>
  <c r="M78" i="12"/>
  <c r="L78" i="12"/>
  <c r="K78" i="12"/>
  <c r="J78" i="12"/>
  <c r="I78" i="12"/>
  <c r="H78" i="12"/>
  <c r="S76" i="12"/>
  <c r="R76" i="12"/>
  <c r="Q76" i="12"/>
  <c r="P76" i="12"/>
  <c r="O76" i="12"/>
  <c r="N76" i="12"/>
  <c r="M76" i="12"/>
  <c r="L76" i="12"/>
  <c r="K76" i="12"/>
  <c r="J76" i="12"/>
  <c r="I76" i="12"/>
  <c r="H76" i="12"/>
  <c r="S75" i="12"/>
  <c r="R75" i="12"/>
  <c r="Q75" i="12"/>
  <c r="P75" i="12"/>
  <c r="O75" i="12"/>
  <c r="N75" i="12"/>
  <c r="M75" i="12"/>
  <c r="L75" i="12"/>
  <c r="K75" i="12"/>
  <c r="J75" i="12"/>
  <c r="I75" i="12"/>
  <c r="H75" i="12"/>
  <c r="S73" i="12"/>
  <c r="R73" i="12"/>
  <c r="Q73" i="12"/>
  <c r="P73" i="12"/>
  <c r="O73" i="12"/>
  <c r="N73" i="12"/>
  <c r="M73" i="12"/>
  <c r="L73" i="12"/>
  <c r="K73" i="12"/>
  <c r="J73" i="12"/>
  <c r="I73" i="12"/>
  <c r="H73" i="12"/>
  <c r="S72" i="12"/>
  <c r="R72" i="12"/>
  <c r="Q72" i="12"/>
  <c r="P72" i="12"/>
  <c r="O72" i="12"/>
  <c r="N72" i="12"/>
  <c r="M72" i="12"/>
  <c r="L72" i="12"/>
  <c r="K72" i="12"/>
  <c r="J72" i="12"/>
  <c r="I72" i="12"/>
  <c r="H72" i="12"/>
  <c r="S70" i="12"/>
  <c r="S69" i="12" s="1"/>
  <c r="R70" i="12"/>
  <c r="R69" i="12" s="1"/>
  <c r="Q70" i="12"/>
  <c r="Q69" i="12" s="1"/>
  <c r="P70" i="12"/>
  <c r="P69" i="12" s="1"/>
  <c r="O70" i="12"/>
  <c r="O69" i="12" s="1"/>
  <c r="N70" i="12"/>
  <c r="N69" i="12" s="1"/>
  <c r="M70" i="12"/>
  <c r="M69" i="12" s="1"/>
  <c r="L70" i="12"/>
  <c r="K70" i="12"/>
  <c r="K69" i="12" s="1"/>
  <c r="J70" i="12"/>
  <c r="I70" i="12"/>
  <c r="I69" i="12" s="1"/>
  <c r="H70" i="12"/>
  <c r="H69" i="12" s="1"/>
  <c r="L69" i="12"/>
  <c r="J69" i="12"/>
  <c r="R65" i="12"/>
  <c r="I65" i="12"/>
  <c r="H65" i="12"/>
  <c r="S64" i="12"/>
  <c r="R64" i="12"/>
  <c r="Q64" i="12"/>
  <c r="P64" i="12"/>
  <c r="O64" i="12"/>
  <c r="N64" i="12"/>
  <c r="M64" i="12"/>
  <c r="L64" i="12"/>
  <c r="K64" i="12"/>
  <c r="J64" i="12"/>
  <c r="I64" i="12"/>
  <c r="H64" i="12"/>
  <c r="H59" i="12"/>
  <c r="W48" i="12"/>
  <c r="V48" i="12"/>
  <c r="U48" i="12"/>
  <c r="T48" i="12"/>
  <c r="W47" i="12"/>
  <c r="V47" i="12"/>
  <c r="U47" i="12"/>
  <c r="T47" i="12"/>
  <c r="W46" i="12"/>
  <c r="V46" i="12"/>
  <c r="U46" i="12"/>
  <c r="T46" i="12"/>
  <c r="W45" i="12"/>
  <c r="V45" i="12"/>
  <c r="U45" i="12"/>
  <c r="T45" i="12"/>
  <c r="W44" i="12"/>
  <c r="V44" i="12"/>
  <c r="U44" i="12"/>
  <c r="T44" i="12"/>
  <c r="W43" i="12"/>
  <c r="V43" i="12"/>
  <c r="U43" i="12"/>
  <c r="T43" i="12"/>
  <c r="W42" i="12"/>
  <c r="V42" i="12"/>
  <c r="U42" i="12"/>
  <c r="T42" i="12"/>
  <c r="Z40" i="12"/>
  <c r="Y40" i="12"/>
  <c r="X40" i="12"/>
  <c r="W40" i="12"/>
  <c r="V40" i="12"/>
  <c r="U40" i="12"/>
  <c r="T40" i="12"/>
  <c r="W36" i="12"/>
  <c r="V36" i="12"/>
  <c r="U36" i="12"/>
  <c r="T36" i="12"/>
  <c r="W35" i="12"/>
  <c r="V35" i="12"/>
  <c r="U35" i="12"/>
  <c r="T35" i="12"/>
  <c r="W34" i="12"/>
  <c r="V34" i="12"/>
  <c r="U34" i="12"/>
  <c r="T34" i="12"/>
  <c r="W33" i="12"/>
  <c r="V33" i="12"/>
  <c r="Y33" i="12" s="1"/>
  <c r="U33" i="12"/>
  <c r="T33" i="12"/>
  <c r="W32" i="12"/>
  <c r="Y32" i="12" s="1"/>
  <c r="V32" i="12"/>
  <c r="U32" i="12"/>
  <c r="T32" i="12"/>
  <c r="W31" i="12"/>
  <c r="V31" i="12"/>
  <c r="U31" i="12"/>
  <c r="T31" i="12"/>
  <c r="W30" i="12"/>
  <c r="V30" i="12"/>
  <c r="U30" i="12"/>
  <c r="T30" i="12"/>
  <c r="T29" i="12" s="1"/>
  <c r="S29" i="12"/>
  <c r="R29" i="12"/>
  <c r="Q29" i="12"/>
  <c r="P29" i="12"/>
  <c r="O29" i="12"/>
  <c r="N29" i="12"/>
  <c r="M29" i="12"/>
  <c r="L29" i="12"/>
  <c r="K29" i="12"/>
  <c r="J29" i="12"/>
  <c r="I29" i="12"/>
  <c r="H29" i="12"/>
  <c r="W28" i="12"/>
  <c r="V28" i="12"/>
  <c r="U28" i="12"/>
  <c r="T28" i="12"/>
  <c r="W27" i="12"/>
  <c r="V27" i="12"/>
  <c r="U27" i="12"/>
  <c r="T27" i="12"/>
  <c r="W26" i="12"/>
  <c r="W25" i="12" s="1"/>
  <c r="V26" i="12"/>
  <c r="V25" i="12" s="1"/>
  <c r="U26" i="12"/>
  <c r="U25" i="12" s="1"/>
  <c r="T26" i="12"/>
  <c r="T25" i="12" s="1"/>
  <c r="S25" i="12"/>
  <c r="R25" i="12"/>
  <c r="Q25" i="12"/>
  <c r="P25" i="12"/>
  <c r="O25" i="12"/>
  <c r="N25" i="12"/>
  <c r="M25" i="12"/>
  <c r="L25" i="12"/>
  <c r="K25" i="12"/>
  <c r="J25" i="12"/>
  <c r="J20" i="12" s="1"/>
  <c r="I25" i="12"/>
  <c r="H25" i="12"/>
  <c r="W24" i="12"/>
  <c r="V24" i="12"/>
  <c r="U24" i="12"/>
  <c r="T24" i="12"/>
  <c r="W23" i="12"/>
  <c r="V23" i="12"/>
  <c r="U23" i="12"/>
  <c r="T23" i="12"/>
  <c r="W22" i="12"/>
  <c r="V22" i="12"/>
  <c r="V21" i="12" s="1"/>
  <c r="V20" i="12" s="1"/>
  <c r="U22" i="12"/>
  <c r="U21" i="12" s="1"/>
  <c r="T22" i="12"/>
  <c r="S21" i="12"/>
  <c r="R21" i="12"/>
  <c r="R20" i="12" s="1"/>
  <c r="Q21" i="12"/>
  <c r="P21" i="12"/>
  <c r="P20" i="12" s="1"/>
  <c r="O21" i="12"/>
  <c r="O20" i="12" s="1"/>
  <c r="N21" i="12"/>
  <c r="N20" i="12" s="1"/>
  <c r="M21" i="12"/>
  <c r="M20" i="12" s="1"/>
  <c r="L21" i="12"/>
  <c r="L20" i="12" s="1"/>
  <c r="K21" i="12"/>
  <c r="J21" i="12"/>
  <c r="I21" i="12"/>
  <c r="I20" i="12" s="1"/>
  <c r="H21" i="12"/>
  <c r="S20" i="12"/>
  <c r="K20" i="12"/>
  <c r="W19" i="12"/>
  <c r="V19" i="12"/>
  <c r="U19" i="12"/>
  <c r="T19" i="12"/>
  <c r="W18" i="12"/>
  <c r="V18" i="12"/>
  <c r="U18" i="12"/>
  <c r="T18" i="12"/>
  <c r="Y17" i="12"/>
  <c r="W17" i="12"/>
  <c r="V17" i="12"/>
  <c r="U17" i="12"/>
  <c r="T17" i="12"/>
  <c r="X17" i="12" s="1"/>
  <c r="S16" i="12"/>
  <c r="R16" i="12"/>
  <c r="Q16" i="12"/>
  <c r="P16" i="12"/>
  <c r="O16" i="12"/>
  <c r="N16" i="12"/>
  <c r="N11" i="12" s="1"/>
  <c r="M16" i="12"/>
  <c r="L16" i="12"/>
  <c r="K16" i="12"/>
  <c r="J16" i="12"/>
  <c r="I16" i="12"/>
  <c r="H16" i="12"/>
  <c r="W15" i="12"/>
  <c r="V15" i="12"/>
  <c r="U15" i="12"/>
  <c r="T15" i="12"/>
  <c r="W14" i="12"/>
  <c r="V14" i="12"/>
  <c r="U14" i="12"/>
  <c r="T14" i="12"/>
  <c r="W13" i="12"/>
  <c r="V13" i="12"/>
  <c r="U13" i="12"/>
  <c r="T13" i="12"/>
  <c r="S12" i="12"/>
  <c r="S11" i="12" s="1"/>
  <c r="R12" i="12"/>
  <c r="R11" i="12" s="1"/>
  <c r="Q12" i="12"/>
  <c r="P12" i="12"/>
  <c r="P11" i="12" s="1"/>
  <c r="O12" i="12"/>
  <c r="O11" i="12" s="1"/>
  <c r="N12" i="12"/>
  <c r="M12" i="12"/>
  <c r="L12" i="12"/>
  <c r="K12" i="12"/>
  <c r="K11" i="12" s="1"/>
  <c r="J12" i="12"/>
  <c r="J11" i="12" s="1"/>
  <c r="I12" i="12"/>
  <c r="H12" i="12"/>
  <c r="Q11" i="12"/>
  <c r="I11" i="12"/>
  <c r="Z7" i="12"/>
  <c r="Y7" i="12"/>
  <c r="X7" i="12"/>
  <c r="W7" i="12"/>
  <c r="V7" i="12"/>
  <c r="U7" i="12"/>
  <c r="T7" i="12"/>
  <c r="A2" i="12"/>
  <c r="BG1094" i="2"/>
  <c r="BF1094" i="2"/>
  <c r="BE1094" i="2"/>
  <c r="BD1094" i="2"/>
  <c r="BC1094" i="2"/>
  <c r="BB1094" i="2"/>
  <c r="BA1094" i="2"/>
  <c r="AY1094" i="2"/>
  <c r="AX1094" i="2"/>
  <c r="AW1094" i="2"/>
  <c r="AV1094" i="2"/>
  <c r="AU1094" i="2"/>
  <c r="AT1094" i="2"/>
  <c r="AS1094" i="2"/>
  <c r="AQ1094" i="2"/>
  <c r="AP1094" i="2"/>
  <c r="AO1094" i="2"/>
  <c r="AN1094" i="2"/>
  <c r="AM1094" i="2"/>
  <c r="AL1094" i="2"/>
  <c r="AK1094" i="2"/>
  <c r="AI1094" i="2"/>
  <c r="AH1094" i="2"/>
  <c r="AG1094" i="2"/>
  <c r="AF1094" i="2"/>
  <c r="AE1094" i="2"/>
  <c r="AD1094" i="2"/>
  <c r="AC1094" i="2"/>
  <c r="BG1061" i="2"/>
  <c r="BF1061" i="2"/>
  <c r="BE1061" i="2"/>
  <c r="BD1061" i="2"/>
  <c r="BC1061" i="2"/>
  <c r="BB1061" i="2"/>
  <c r="BA1061" i="2"/>
  <c r="AY1061" i="2"/>
  <c r="AX1061" i="2"/>
  <c r="AW1061" i="2"/>
  <c r="AV1061" i="2"/>
  <c r="AU1061" i="2"/>
  <c r="AT1061" i="2"/>
  <c r="AS1061" i="2"/>
  <c r="AQ1061" i="2"/>
  <c r="AP1061" i="2"/>
  <c r="AO1061" i="2"/>
  <c r="AN1061" i="2"/>
  <c r="AM1061" i="2"/>
  <c r="AL1061" i="2"/>
  <c r="AK1061" i="2"/>
  <c r="AI1061" i="2"/>
  <c r="AH1061" i="2"/>
  <c r="AG1061" i="2"/>
  <c r="AF1061" i="2"/>
  <c r="AE1061" i="2"/>
  <c r="AD1061" i="2"/>
  <c r="AC1061" i="2"/>
  <c r="AF1057" i="2"/>
  <c r="AE1057" i="2"/>
  <c r="AD1057" i="2"/>
  <c r="AC1057" i="2"/>
  <c r="AF1056" i="2"/>
  <c r="AE1056" i="2"/>
  <c r="AD1056" i="2"/>
  <c r="AC1056" i="2"/>
  <c r="AF1055" i="2"/>
  <c r="AE1055" i="2"/>
  <c r="AD1055" i="2"/>
  <c r="AC1055" i="2"/>
  <c r="AF1054" i="2"/>
  <c r="AE1054" i="2"/>
  <c r="AD1054" i="2"/>
  <c r="AC1054" i="2"/>
  <c r="AF1053" i="2"/>
  <c r="AE1053" i="2"/>
  <c r="AD1053" i="2"/>
  <c r="AC1053" i="2"/>
  <c r="AF1052" i="2"/>
  <c r="AE1052" i="2"/>
  <c r="AD1052" i="2"/>
  <c r="AC1052" i="2"/>
  <c r="AF1051" i="2"/>
  <c r="AE1051" i="2"/>
  <c r="AD1051" i="2"/>
  <c r="AC1051" i="2"/>
  <c r="AF1050" i="2"/>
  <c r="AE1050" i="2"/>
  <c r="AD1050" i="2"/>
  <c r="AC1050" i="2"/>
  <c r="AF1049" i="2"/>
  <c r="AE1049" i="2"/>
  <c r="AD1049" i="2"/>
  <c r="AC1049" i="2"/>
  <c r="AF1048" i="2"/>
  <c r="AE1048" i="2"/>
  <c r="AD1048" i="2"/>
  <c r="AC1048" i="2"/>
  <c r="AF1047" i="2"/>
  <c r="AE1047" i="2"/>
  <c r="AD1047" i="2"/>
  <c r="AC1047" i="2"/>
  <c r="AF1046" i="2"/>
  <c r="AE1046" i="2"/>
  <c r="AD1046" i="2"/>
  <c r="AC1046" i="2"/>
  <c r="AF1045" i="2"/>
  <c r="AE1045" i="2"/>
  <c r="AD1045" i="2"/>
  <c r="AC1045" i="2"/>
  <c r="AF1044" i="2"/>
  <c r="AE1044" i="2"/>
  <c r="AD1044" i="2"/>
  <c r="AC1044" i="2"/>
  <c r="AF1043" i="2"/>
  <c r="AE1043" i="2"/>
  <c r="AD1043" i="2"/>
  <c r="AC1043" i="2"/>
  <c r="AF1042" i="2"/>
  <c r="AE1042" i="2"/>
  <c r="AD1042" i="2"/>
  <c r="AC1042" i="2"/>
  <c r="AF1041" i="2"/>
  <c r="AE1041" i="2"/>
  <c r="AD1041" i="2"/>
  <c r="AC1041" i="2"/>
  <c r="AF1040" i="2"/>
  <c r="AE1040" i="2"/>
  <c r="AD1040" i="2"/>
  <c r="AC1040" i="2"/>
  <c r="AF1039" i="2"/>
  <c r="AE1039" i="2"/>
  <c r="AD1039" i="2"/>
  <c r="AC1039" i="2"/>
  <c r="AF1038" i="2"/>
  <c r="AE1038" i="2"/>
  <c r="AD1038" i="2"/>
  <c r="AC1038" i="2"/>
  <c r="AF1037" i="2"/>
  <c r="AE1037" i="2"/>
  <c r="AD1037" i="2"/>
  <c r="AC1037" i="2"/>
  <c r="AF1036" i="2"/>
  <c r="AE1036" i="2"/>
  <c r="AD1036" i="2"/>
  <c r="AC1036" i="2"/>
  <c r="AI1035" i="2"/>
  <c r="AH1035" i="2"/>
  <c r="AG1035" i="2"/>
  <c r="AF1035" i="2"/>
  <c r="AE1035" i="2"/>
  <c r="AD1035" i="2"/>
  <c r="AC1035" i="2"/>
  <c r="AF1032" i="2"/>
  <c r="AH1032" i="2" s="1"/>
  <c r="AI1032" i="2" s="1"/>
  <c r="AE1032" i="2"/>
  <c r="AD1032" i="2"/>
  <c r="AG1032" i="2" s="1"/>
  <c r="AC1032" i="2"/>
  <c r="AF1031" i="2"/>
  <c r="AH1031" i="2" s="1"/>
  <c r="AI1031" i="2" s="1"/>
  <c r="AE1031" i="2"/>
  <c r="AD1031" i="2"/>
  <c r="AG1031" i="2" s="1"/>
  <c r="AC1031" i="2"/>
  <c r="AB1030" i="2"/>
  <c r="AF1030" i="2" s="1"/>
  <c r="AH1030" i="2" s="1"/>
  <c r="AI1030" i="2" s="1"/>
  <c r="AA1030" i="2"/>
  <c r="Z1030" i="2"/>
  <c r="Y1030" i="2"/>
  <c r="AE1030" i="2" s="1"/>
  <c r="X1030" i="2"/>
  <c r="W1030" i="2"/>
  <c r="V1030" i="2"/>
  <c r="AD1030" i="2" s="1"/>
  <c r="AG1030" i="2" s="1"/>
  <c r="U1030" i="2"/>
  <c r="T1030" i="2"/>
  <c r="S1030" i="2"/>
  <c r="AC1030" i="2" s="1"/>
  <c r="R1030" i="2"/>
  <c r="Q1030" i="2"/>
  <c r="AF1027" i="2"/>
  <c r="AH1027" i="2" s="1"/>
  <c r="AI1027" i="2" s="1"/>
  <c r="AE1027" i="2"/>
  <c r="AD1027" i="2"/>
  <c r="AG1027" i="2" s="1"/>
  <c r="AC1027" i="2"/>
  <c r="AF1026" i="2"/>
  <c r="AH1026" i="2" s="1"/>
  <c r="AI1026" i="2" s="1"/>
  <c r="AE1026" i="2"/>
  <c r="AD1026" i="2"/>
  <c r="AG1026" i="2" s="1"/>
  <c r="AC1026" i="2"/>
  <c r="AB1025" i="2"/>
  <c r="AF1025" i="2" s="1"/>
  <c r="AH1025" i="2" s="1"/>
  <c r="AI1025" i="2" s="1"/>
  <c r="AA1025" i="2"/>
  <c r="Z1025" i="2"/>
  <c r="Y1025" i="2"/>
  <c r="AE1025" i="2" s="1"/>
  <c r="X1025" i="2"/>
  <c r="W1025" i="2"/>
  <c r="V1025" i="2"/>
  <c r="AD1025" i="2" s="1"/>
  <c r="AG1025" i="2" s="1"/>
  <c r="U1025" i="2"/>
  <c r="T1025" i="2"/>
  <c r="S1025" i="2"/>
  <c r="AC1025" i="2" s="1"/>
  <c r="R1025" i="2"/>
  <c r="Q1025" i="2"/>
  <c r="AF1020" i="2"/>
  <c r="AE1020" i="2"/>
  <c r="AD1020" i="2"/>
  <c r="AC1020" i="2"/>
  <c r="BG974" i="2"/>
  <c r="BF974" i="2"/>
  <c r="BE974" i="2"/>
  <c r="BD974" i="2"/>
  <c r="BC974" i="2"/>
  <c r="BB974" i="2"/>
  <c r="BA974" i="2"/>
  <c r="AY974" i="2"/>
  <c r="AX974" i="2"/>
  <c r="AW974" i="2"/>
  <c r="AV974" i="2"/>
  <c r="AU974" i="2"/>
  <c r="AT974" i="2"/>
  <c r="AS974" i="2"/>
  <c r="AQ974" i="2"/>
  <c r="AP974" i="2"/>
  <c r="AO974" i="2"/>
  <c r="AN974" i="2"/>
  <c r="AM974" i="2"/>
  <c r="AL974" i="2"/>
  <c r="AK974" i="2"/>
  <c r="AI974" i="2"/>
  <c r="AH974" i="2"/>
  <c r="AG974" i="2"/>
  <c r="AF974" i="2"/>
  <c r="AE974" i="2"/>
  <c r="AD974" i="2"/>
  <c r="AC974" i="2"/>
  <c r="BG402" i="2"/>
  <c r="BF402" i="2"/>
  <c r="BE402" i="2"/>
  <c r="BD402" i="2"/>
  <c r="BC402" i="2"/>
  <c r="BB402" i="2"/>
  <c r="BA402" i="2"/>
  <c r="AY402" i="2"/>
  <c r="AX402" i="2"/>
  <c r="AW402" i="2"/>
  <c r="AV402" i="2"/>
  <c r="AU402" i="2"/>
  <c r="AT402" i="2"/>
  <c r="AS402" i="2"/>
  <c r="AQ402" i="2"/>
  <c r="AP402" i="2"/>
  <c r="AO402" i="2"/>
  <c r="AN402" i="2"/>
  <c r="AM402" i="2"/>
  <c r="AL402" i="2"/>
  <c r="AK402" i="2"/>
  <c r="AI402" i="2"/>
  <c r="AH402" i="2"/>
  <c r="AG402" i="2"/>
  <c r="AF402" i="2"/>
  <c r="AE402" i="2"/>
  <c r="AD402" i="2"/>
  <c r="AC402" i="2"/>
  <c r="BG75" i="2"/>
  <c r="BF75" i="2"/>
  <c r="BE75" i="2"/>
  <c r="BD75" i="2"/>
  <c r="BC75" i="2"/>
  <c r="BB75" i="2"/>
  <c r="BA75" i="2"/>
  <c r="AY75" i="2"/>
  <c r="AX75" i="2"/>
  <c r="AW75" i="2"/>
  <c r="AV75" i="2"/>
  <c r="AU75" i="2"/>
  <c r="AT75" i="2"/>
  <c r="AS75" i="2"/>
  <c r="AQ75" i="2"/>
  <c r="AP75" i="2"/>
  <c r="AO75" i="2"/>
  <c r="AN75" i="2"/>
  <c r="AM75" i="2"/>
  <c r="AL75" i="2"/>
  <c r="AK75" i="2"/>
  <c r="AI75" i="2"/>
  <c r="AH75" i="2"/>
  <c r="AG75" i="2"/>
  <c r="AF75" i="2"/>
  <c r="AE75" i="2"/>
  <c r="AD75" i="2"/>
  <c r="AC75" i="2"/>
  <c r="Q10" i="2"/>
  <c r="I6" i="2"/>
  <c r="BE3" i="2"/>
  <c r="BB3" i="2"/>
  <c r="BA3" i="2"/>
  <c r="AW3" i="2"/>
  <c r="AT3" i="2"/>
  <c r="AS3" i="2"/>
  <c r="BE2" i="2"/>
  <c r="BB2" i="2"/>
  <c r="BA2" i="2"/>
  <c r="AW2" i="2"/>
  <c r="AT2" i="2"/>
  <c r="AS2" i="2"/>
  <c r="AO2" i="2"/>
  <c r="AL2" i="2"/>
  <c r="AK2" i="2"/>
  <c r="BE1" i="2"/>
  <c r="BB1" i="2"/>
  <c r="AW1" i="2"/>
  <c r="AT1" i="2"/>
  <c r="S10" i="12" l="1"/>
  <c r="S41" i="12" s="1"/>
  <c r="S49" i="12" s="1"/>
  <c r="Y13" i="12"/>
  <c r="W21" i="12"/>
  <c r="R10" i="12"/>
  <c r="R41" i="12" s="1"/>
  <c r="R49" i="12" s="1"/>
  <c r="Y35" i="12"/>
  <c r="Y34" i="12"/>
  <c r="Z34" i="12" s="1"/>
  <c r="W29" i="12"/>
  <c r="Q20" i="12"/>
  <c r="W20" i="12"/>
  <c r="W16" i="12"/>
  <c r="W12" i="12"/>
  <c r="V29" i="12"/>
  <c r="Y28" i="12"/>
  <c r="O10" i="12"/>
  <c r="O41" i="12" s="1"/>
  <c r="O49" i="12" s="1"/>
  <c r="Y24" i="12"/>
  <c r="V16" i="12"/>
  <c r="V12" i="12"/>
  <c r="N10" i="12"/>
  <c r="N41" i="12" s="1"/>
  <c r="N49" i="12" s="1"/>
  <c r="M11" i="12"/>
  <c r="U29" i="12"/>
  <c r="L11" i="12"/>
  <c r="Y98" i="11"/>
  <c r="Y102" i="11" s="1"/>
  <c r="U20" i="12"/>
  <c r="K10" i="12"/>
  <c r="K9" i="12" s="1"/>
  <c r="K63" i="12" s="1"/>
  <c r="K62" i="12" s="1"/>
  <c r="X13" i="12"/>
  <c r="Z13" i="12" s="1"/>
  <c r="J10" i="12"/>
  <c r="J41" i="12" s="1"/>
  <c r="J49" i="12" s="1"/>
  <c r="T21" i="12"/>
  <c r="T20" i="12" s="1"/>
  <c r="H20" i="12"/>
  <c r="H11" i="12"/>
  <c r="H10" i="12" s="1"/>
  <c r="Z98" i="11"/>
  <c r="Z102" i="11" s="1"/>
  <c r="Z122" i="11"/>
  <c r="Z131" i="11"/>
  <c r="X102" i="11"/>
  <c r="X103" i="11" s="1"/>
  <c r="AC42" i="11"/>
  <c r="S8" i="12"/>
  <c r="AA97" i="11"/>
  <c r="T12" i="12"/>
  <c r="U12" i="12"/>
  <c r="X14" i="12"/>
  <c r="X15" i="12"/>
  <c r="T16" i="12"/>
  <c r="U16" i="12"/>
  <c r="X18" i="12"/>
  <c r="X19" i="12"/>
  <c r="X16" i="12" s="1"/>
  <c r="X22" i="12"/>
  <c r="X23" i="12"/>
  <c r="X24" i="12"/>
  <c r="Y27" i="12"/>
  <c r="X30" i="12"/>
  <c r="X31" i="12"/>
  <c r="X32" i="12"/>
  <c r="X33" i="12"/>
  <c r="Z33" i="12" s="1"/>
  <c r="Y36" i="12"/>
  <c r="X42" i="12"/>
  <c r="Z42" i="12" s="1"/>
  <c r="X43" i="12"/>
  <c r="X44" i="12"/>
  <c r="X45" i="12"/>
  <c r="X46" i="12"/>
  <c r="X47" i="12"/>
  <c r="X48" i="12"/>
  <c r="AC99" i="11"/>
  <c r="AC104" i="11"/>
  <c r="AC105" i="11"/>
  <c r="L10" i="12"/>
  <c r="P10" i="12"/>
  <c r="X34" i="12"/>
  <c r="X35" i="12"/>
  <c r="Z35" i="12" s="1"/>
  <c r="X36" i="12"/>
  <c r="Y97" i="11"/>
  <c r="N8" i="12"/>
  <c r="R8" i="12"/>
  <c r="R9" i="12"/>
  <c r="R63" i="12" s="1"/>
  <c r="R62" i="12" s="1"/>
  <c r="I10" i="12"/>
  <c r="M10" i="12"/>
  <c r="Y14" i="12"/>
  <c r="Z14" i="12" s="1"/>
  <c r="Y15" i="12"/>
  <c r="Y18" i="12"/>
  <c r="Y19" i="12"/>
  <c r="Y16" i="12" s="1"/>
  <c r="Y23" i="12"/>
  <c r="Z23" i="12" s="1"/>
  <c r="X26" i="12"/>
  <c r="X27" i="12"/>
  <c r="Z27" i="12" s="1"/>
  <c r="X28" i="12"/>
  <c r="Y31" i="12"/>
  <c r="Y42" i="12"/>
  <c r="Y43" i="12"/>
  <c r="Y44" i="12"/>
  <c r="Y45" i="12"/>
  <c r="Z45" i="12" s="1"/>
  <c r="Y46" i="12"/>
  <c r="Y47" i="12"/>
  <c r="Y48" i="12"/>
  <c r="Y39" i="11"/>
  <c r="AB41" i="11"/>
  <c r="AA39" i="11"/>
  <c r="Y44" i="11"/>
  <c r="AB99" i="11"/>
  <c r="AC100" i="11"/>
  <c r="X122" i="11"/>
  <c r="S45" i="11"/>
  <c r="AB100" i="11"/>
  <c r="AB101" i="11"/>
  <c r="Q103" i="11"/>
  <c r="Y131" i="11"/>
  <c r="AB131" i="11"/>
  <c r="Z44" i="11"/>
  <c r="Z45" i="11" s="1"/>
  <c r="AB104" i="11"/>
  <c r="AB105" i="11"/>
  <c r="X131" i="11"/>
  <c r="L103" i="11"/>
  <c r="L106" i="11"/>
  <c r="L107" i="11" s="1"/>
  <c r="R45" i="11"/>
  <c r="R48" i="11"/>
  <c r="R49" i="11" s="1"/>
  <c r="V45" i="11"/>
  <c r="V48" i="11"/>
  <c r="V49" i="11" s="1"/>
  <c r="P103" i="11"/>
  <c r="P106" i="11"/>
  <c r="P107" i="11" s="1"/>
  <c r="T103" i="11"/>
  <c r="T106" i="11"/>
  <c r="T107" i="11" s="1"/>
  <c r="L48" i="11"/>
  <c r="L49" i="11" s="1"/>
  <c r="L45" i="11"/>
  <c r="Z97" i="11"/>
  <c r="X39" i="11"/>
  <c r="X44" i="11"/>
  <c r="M48" i="11"/>
  <c r="M49" i="11" s="1"/>
  <c r="M45" i="11"/>
  <c r="Q48" i="11"/>
  <c r="Q49" i="11" s="1"/>
  <c r="Q45" i="11"/>
  <c r="U48" i="11"/>
  <c r="U49" i="11" s="1"/>
  <c r="U45" i="11"/>
  <c r="AC41" i="11"/>
  <c r="AA44" i="11"/>
  <c r="O45" i="11"/>
  <c r="U103" i="11"/>
  <c r="U106" i="11"/>
  <c r="U107" i="11" s="1"/>
  <c r="M103" i="11"/>
  <c r="AB122" i="11"/>
  <c r="P48" i="11"/>
  <c r="P49" i="11" s="1"/>
  <c r="P45" i="11"/>
  <c r="AD41" i="11"/>
  <c r="AB42" i="11"/>
  <c r="AD42" i="11" s="1"/>
  <c r="N106" i="11"/>
  <c r="N107" i="11" s="1"/>
  <c r="N103" i="11"/>
  <c r="R106" i="11"/>
  <c r="R107" i="11" s="1"/>
  <c r="R103" i="11"/>
  <c r="V106" i="11"/>
  <c r="V107" i="11" s="1"/>
  <c r="V103" i="11"/>
  <c r="AC131" i="11"/>
  <c r="AD132" i="11"/>
  <c r="AD131" i="11" s="1"/>
  <c r="T48" i="11"/>
  <c r="T49" i="11" s="1"/>
  <c r="T45" i="11"/>
  <c r="Z39" i="11"/>
  <c r="AB43" i="11"/>
  <c r="AD43" i="11" s="1"/>
  <c r="W45" i="11"/>
  <c r="N48" i="11"/>
  <c r="N49" i="11" s="1"/>
  <c r="O106" i="11"/>
  <c r="O107" i="11" s="1"/>
  <c r="O103" i="11"/>
  <c r="S106" i="11"/>
  <c r="S107" i="11" s="1"/>
  <c r="S103" i="11"/>
  <c r="W106" i="11"/>
  <c r="W107" i="11" s="1"/>
  <c r="W103" i="11"/>
  <c r="AA98" i="11"/>
  <c r="AA102" i="11" s="1"/>
  <c r="AC101" i="11"/>
  <c r="AD123" i="11"/>
  <c r="AD122" i="11" s="1"/>
  <c r="AC122" i="11"/>
  <c r="X97" i="11"/>
  <c r="AA122" i="11"/>
  <c r="AA131" i="11"/>
  <c r="Y122" i="11"/>
  <c r="P123" i="1"/>
  <c r="P129" i="1"/>
  <c r="P117" i="1"/>
  <c r="P111" i="1"/>
  <c r="Z18" i="12"/>
  <c r="Z32" i="12"/>
  <c r="Z44" i="12"/>
  <c r="Z46" i="12"/>
  <c r="Z47" i="12"/>
  <c r="Z48" i="12"/>
  <c r="Z17" i="12"/>
  <c r="Y22" i="12"/>
  <c r="Y26" i="12"/>
  <c r="Y30" i="12"/>
  <c r="V598" i="1"/>
  <c r="AB593" i="1"/>
  <c r="Y593" i="1"/>
  <c r="AG1036" i="2"/>
  <c r="AG1037" i="2"/>
  <c r="AG1038" i="2"/>
  <c r="AG1039" i="2"/>
  <c r="AG1040" i="2"/>
  <c r="AG1041" i="2"/>
  <c r="AG1052" i="2"/>
  <c r="AG1053" i="2"/>
  <c r="AG1054" i="2"/>
  <c r="AG1055" i="2"/>
  <c r="AK3" i="2"/>
  <c r="AL3" i="2"/>
  <c r="AO3" i="2"/>
  <c r="AG1044" i="2"/>
  <c r="AH1039" i="2"/>
  <c r="AH1036" i="2"/>
  <c r="AH1040" i="2"/>
  <c r="AH1041" i="2"/>
  <c r="AH1042" i="2"/>
  <c r="AH1043" i="2"/>
  <c r="AH1052" i="2"/>
  <c r="AH1053" i="2"/>
  <c r="AH1055" i="2"/>
  <c r="AH1020" i="2"/>
  <c r="AH1056" i="2"/>
  <c r="AH1057" i="2"/>
  <c r="AG1020" i="2"/>
  <c r="AG1056" i="2"/>
  <c r="AG1057" i="2"/>
  <c r="AH1051" i="2"/>
  <c r="AH1054" i="2"/>
  <c r="AH1047" i="2"/>
  <c r="I98" i="12"/>
  <c r="M98" i="12"/>
  <c r="Q98" i="12"/>
  <c r="AG1042" i="2"/>
  <c r="AG1043" i="2"/>
  <c r="AH1044" i="2"/>
  <c r="AH1045" i="2"/>
  <c r="AH1046" i="2"/>
  <c r="J98" i="12"/>
  <c r="N98" i="12"/>
  <c r="R98" i="12"/>
  <c r="AG1045" i="2"/>
  <c r="AG1046" i="2"/>
  <c r="AG1047" i="2"/>
  <c r="AH1048" i="2"/>
  <c r="AH1049" i="2"/>
  <c r="AH1050" i="2"/>
  <c r="AH1037" i="2"/>
  <c r="AI1037" i="2" s="1"/>
  <c r="AH1038" i="2"/>
  <c r="AI1038" i="2" s="1"/>
  <c r="AG1048" i="2"/>
  <c r="AG1049" i="2"/>
  <c r="AG1050" i="2"/>
  <c r="AG1051" i="2"/>
  <c r="H98" i="12"/>
  <c r="L98" i="12"/>
  <c r="P98" i="12"/>
  <c r="P8" i="1"/>
  <c r="P10" i="1"/>
  <c r="P12" i="1"/>
  <c r="P14" i="1"/>
  <c r="P16" i="1"/>
  <c r="P18" i="1"/>
  <c r="P20" i="1"/>
  <c r="P22" i="1"/>
  <c r="P24" i="1"/>
  <c r="P35" i="1"/>
  <c r="P37" i="1"/>
  <c r="P41" i="1"/>
  <c r="P43" i="1"/>
  <c r="P46" i="1"/>
  <c r="P48" i="1"/>
  <c r="P50" i="1"/>
  <c r="P52" i="1"/>
  <c r="P54" i="1"/>
  <c r="P56" i="1"/>
  <c r="P58" i="1"/>
  <c r="P60" i="1"/>
  <c r="P62" i="1"/>
  <c r="P64" i="1"/>
  <c r="P66" i="1"/>
  <c r="P68" i="1"/>
  <c r="P70" i="1"/>
  <c r="P72" i="1"/>
  <c r="P74" i="1"/>
  <c r="P76" i="1"/>
  <c r="P78" i="1"/>
  <c r="P80" i="1"/>
  <c r="P82" i="1"/>
  <c r="P84" i="1"/>
  <c r="P86" i="1"/>
  <c r="P88" i="1"/>
  <c r="P90" i="1"/>
  <c r="P92" i="1"/>
  <c r="P94" i="1"/>
  <c r="P96" i="1"/>
  <c r="P98" i="1"/>
  <c r="P100" i="1"/>
  <c r="P103" i="1"/>
  <c r="P106" i="1"/>
  <c r="P9" i="1"/>
  <c r="P17" i="1"/>
  <c r="P34" i="1"/>
  <c r="P44" i="1"/>
  <c r="P51" i="1"/>
  <c r="P55" i="1"/>
  <c r="P65" i="1"/>
  <c r="P71" i="1"/>
  <c r="P75" i="1"/>
  <c r="P83" i="1"/>
  <c r="P93" i="1"/>
  <c r="P101" i="1"/>
  <c r="P108" i="1"/>
  <c r="P110" i="1"/>
  <c r="P113" i="1"/>
  <c r="P115" i="1"/>
  <c r="P118" i="1"/>
  <c r="P120" i="1"/>
  <c r="P122" i="1"/>
  <c r="P125" i="1"/>
  <c r="P127" i="1"/>
  <c r="P130" i="1"/>
  <c r="P132" i="1"/>
  <c r="P134" i="1"/>
  <c r="P136" i="1"/>
  <c r="P138" i="1"/>
  <c r="P140" i="1"/>
  <c r="P142" i="1"/>
  <c r="P144" i="1"/>
  <c r="P146" i="1"/>
  <c r="P148" i="1"/>
  <c r="P151" i="1"/>
  <c r="P153" i="1"/>
  <c r="P155" i="1"/>
  <c r="P157" i="1"/>
  <c r="P159" i="1"/>
  <c r="P161" i="1"/>
  <c r="P163" i="1"/>
  <c r="P15" i="1"/>
  <c r="P23" i="1"/>
  <c r="P42" i="1"/>
  <c r="P53" i="1"/>
  <c r="P59" i="1"/>
  <c r="P63" i="1"/>
  <c r="P73" i="1"/>
  <c r="P81" i="1"/>
  <c r="P91" i="1"/>
  <c r="P99" i="1"/>
  <c r="P19" i="1"/>
  <c r="P47" i="1"/>
  <c r="P57" i="1"/>
  <c r="P69" i="1"/>
  <c r="P79" i="1"/>
  <c r="P89" i="1"/>
  <c r="P116" i="1"/>
  <c r="P126" i="1"/>
  <c r="P135" i="1"/>
  <c r="P147" i="1"/>
  <c r="P152" i="1"/>
  <c r="P156" i="1"/>
  <c r="P160" i="1"/>
  <c r="P164" i="1"/>
  <c r="P166" i="1"/>
  <c r="P168" i="1"/>
  <c r="P170" i="1"/>
  <c r="P172" i="1"/>
  <c r="P174" i="1"/>
  <c r="P176" i="1"/>
  <c r="P178" i="1"/>
  <c r="P180" i="1"/>
  <c r="P182" i="1"/>
  <c r="P184" i="1"/>
  <c r="P186" i="1"/>
  <c r="P188" i="1"/>
  <c r="P190" i="1"/>
  <c r="P192" i="1"/>
  <c r="P194" i="1"/>
  <c r="P196" i="1"/>
  <c r="P198" i="1"/>
  <c r="P200" i="1"/>
  <c r="P202" i="1"/>
  <c r="P205" i="1"/>
  <c r="P207" i="1"/>
  <c r="P209" i="1"/>
  <c r="P211" i="1"/>
  <c r="P213" i="1"/>
  <c r="P215" i="1"/>
  <c r="P217" i="1"/>
  <c r="P219" i="1"/>
  <c r="P221" i="1"/>
  <c r="P223" i="1"/>
  <c r="P225" i="1"/>
  <c r="P227" i="1"/>
  <c r="P229" i="1"/>
  <c r="P231" i="1"/>
  <c r="P233" i="1"/>
  <c r="P235" i="1"/>
  <c r="P237" i="1"/>
  <c r="P239" i="1"/>
  <c r="P241" i="1"/>
  <c r="P243" i="1"/>
  <c r="P245" i="1"/>
  <c r="P247" i="1"/>
  <c r="P249" i="1"/>
  <c r="P251" i="1"/>
  <c r="P253" i="1"/>
  <c r="P255" i="1"/>
  <c r="P257" i="1"/>
  <c r="P259" i="1"/>
  <c r="P261" i="1"/>
  <c r="P263" i="1"/>
  <c r="P265" i="1"/>
  <c r="P267" i="1"/>
  <c r="P269" i="1"/>
  <c r="P271" i="1"/>
  <c r="P273" i="1"/>
  <c r="P275" i="1"/>
  <c r="P277" i="1"/>
  <c r="P279" i="1"/>
  <c r="P281" i="1"/>
  <c r="P283" i="1"/>
  <c r="P285" i="1"/>
  <c r="P287" i="1"/>
  <c r="P289" i="1"/>
  <c r="P291" i="1"/>
  <c r="P293" i="1"/>
  <c r="P295" i="1"/>
  <c r="P297" i="1"/>
  <c r="P299" i="1"/>
  <c r="P301" i="1"/>
  <c r="P303" i="1"/>
  <c r="P305" i="1"/>
  <c r="P307" i="1"/>
  <c r="P309" i="1"/>
  <c r="P311" i="1"/>
  <c r="P313" i="1"/>
  <c r="P316" i="1"/>
  <c r="P318" i="1"/>
  <c r="P320" i="1"/>
  <c r="P322" i="1"/>
  <c r="P324" i="1"/>
  <c r="P326" i="1"/>
  <c r="P328" i="1"/>
  <c r="P330" i="1"/>
  <c r="P332" i="1"/>
  <c r="P13" i="1"/>
  <c r="P38" i="1"/>
  <c r="P67" i="1"/>
  <c r="P77" i="1"/>
  <c r="P87" i="1"/>
  <c r="P104" i="1"/>
  <c r="P114" i="1"/>
  <c r="P124" i="1"/>
  <c r="P133" i="1"/>
  <c r="P141" i="1"/>
  <c r="P145" i="1"/>
  <c r="P158" i="1"/>
  <c r="P36" i="1"/>
  <c r="P131" i="1"/>
  <c r="P167" i="1"/>
  <c r="P179" i="1"/>
  <c r="P183" i="1"/>
  <c r="P193" i="1"/>
  <c r="P195" i="1"/>
  <c r="P203" i="1"/>
  <c r="P212" i="1"/>
  <c r="P220" i="1"/>
  <c r="P228" i="1"/>
  <c r="P236" i="1"/>
  <c r="P244" i="1"/>
  <c r="P252" i="1"/>
  <c r="P260" i="1"/>
  <c r="P268" i="1"/>
  <c r="P276" i="1"/>
  <c r="P284" i="1"/>
  <c r="P292" i="1"/>
  <c r="P300" i="1"/>
  <c r="P308" i="1"/>
  <c r="P317" i="1"/>
  <c r="P325" i="1"/>
  <c r="P333" i="1"/>
  <c r="P335" i="1"/>
  <c r="P337" i="1"/>
  <c r="P339" i="1"/>
  <c r="P341" i="1"/>
  <c r="P343" i="1"/>
  <c r="P345" i="1"/>
  <c r="P347" i="1"/>
  <c r="P349" i="1"/>
  <c r="P218" i="1"/>
  <c r="P226" i="1"/>
  <c r="P234" i="1"/>
  <c r="P242" i="1"/>
  <c r="P258" i="1"/>
  <c r="P274" i="1"/>
  <c r="P282" i="1"/>
  <c r="P306" i="1"/>
  <c r="P315" i="1"/>
  <c r="P323" i="1"/>
  <c r="P498" i="1"/>
  <c r="P500" i="1"/>
  <c r="P509" i="1"/>
  <c r="P512" i="1"/>
  <c r="P514" i="1"/>
  <c r="P518" i="1"/>
  <c r="P522" i="1"/>
  <c r="P526" i="1"/>
  <c r="P528" i="1"/>
  <c r="P532" i="1"/>
  <c r="P536" i="1"/>
  <c r="P540" i="1"/>
  <c r="P544" i="1"/>
  <c r="P548" i="1"/>
  <c r="P552" i="1"/>
  <c r="P556" i="1"/>
  <c r="P560" i="1"/>
  <c r="P565" i="1"/>
  <c r="P567" i="1"/>
  <c r="P571" i="1"/>
  <c r="P575" i="1"/>
  <c r="P579" i="1"/>
  <c r="P581" i="1"/>
  <c r="P585" i="1"/>
  <c r="P591" i="1"/>
  <c r="P593" i="1"/>
  <c r="P597" i="1"/>
  <c r="P601" i="1"/>
  <c r="P199" i="1"/>
  <c r="P208" i="1"/>
  <c r="P224" i="1"/>
  <c r="P240" i="1"/>
  <c r="P248" i="1"/>
  <c r="P264" i="1"/>
  <c r="P296" i="1"/>
  <c r="P304" i="1"/>
  <c r="P321" i="1"/>
  <c r="P334" i="1"/>
  <c r="P342" i="1"/>
  <c r="P346" i="1"/>
  <c r="P137" i="1"/>
  <c r="P197" i="1"/>
  <c r="P206" i="1"/>
  <c r="P238" i="1"/>
  <c r="P294" i="1"/>
  <c r="P497" i="1"/>
  <c r="P504" i="1"/>
  <c r="P515" i="1"/>
  <c r="P519" i="1"/>
  <c r="P525" i="1"/>
  <c r="P531" i="1"/>
  <c r="P537" i="1"/>
  <c r="P543" i="1"/>
  <c r="P549" i="1"/>
  <c r="P557" i="1"/>
  <c r="P559" i="1"/>
  <c r="P566" i="1"/>
  <c r="P572" i="1"/>
  <c r="P578" i="1"/>
  <c r="P584" i="1"/>
  <c r="P590" i="1"/>
  <c r="P596" i="1"/>
  <c r="P602" i="1"/>
  <c r="P21" i="1"/>
  <c r="P112" i="1"/>
  <c r="P128" i="1"/>
  <c r="P105" i="1"/>
  <c r="P154" i="1"/>
  <c r="P162" i="1"/>
  <c r="P165" i="1"/>
  <c r="P173" i="1"/>
  <c r="P177" i="1"/>
  <c r="P191" i="1"/>
  <c r="P201" i="1"/>
  <c r="P210" i="1"/>
  <c r="P250" i="1"/>
  <c r="P266" i="1"/>
  <c r="P290" i="1"/>
  <c r="P298" i="1"/>
  <c r="P331" i="1"/>
  <c r="P496" i="1"/>
  <c r="P501" i="1"/>
  <c r="P503" i="1"/>
  <c r="P505" i="1"/>
  <c r="P507" i="1"/>
  <c r="P516" i="1"/>
  <c r="P520" i="1"/>
  <c r="P524" i="1"/>
  <c r="P530" i="1"/>
  <c r="P534" i="1"/>
  <c r="P538" i="1"/>
  <c r="P542" i="1"/>
  <c r="P546" i="1"/>
  <c r="P550" i="1"/>
  <c r="P554" i="1"/>
  <c r="P558" i="1"/>
  <c r="P562" i="1"/>
  <c r="P569" i="1"/>
  <c r="P573" i="1"/>
  <c r="P577" i="1"/>
  <c r="P583" i="1"/>
  <c r="P587" i="1"/>
  <c r="P589" i="1"/>
  <c r="P595" i="1"/>
  <c r="P599" i="1"/>
  <c r="P603" i="1"/>
  <c r="P171" i="1"/>
  <c r="P175" i="1"/>
  <c r="P189" i="1"/>
  <c r="P232" i="1"/>
  <c r="P256" i="1"/>
  <c r="P272" i="1"/>
  <c r="P288" i="1"/>
  <c r="P312" i="1"/>
  <c r="P338" i="1"/>
  <c r="P344" i="1"/>
  <c r="P348" i="1"/>
  <c r="P350" i="1"/>
  <c r="P61" i="1"/>
  <c r="P143" i="1"/>
  <c r="P181" i="1"/>
  <c r="P185" i="1"/>
  <c r="P214" i="1"/>
  <c r="P270" i="1"/>
  <c r="P302" i="1"/>
  <c r="P495" i="1"/>
  <c r="P502" i="1"/>
  <c r="P506" i="1"/>
  <c r="P508" i="1"/>
  <c r="P513" i="1"/>
  <c r="P521" i="1"/>
  <c r="P527" i="1"/>
  <c r="P533" i="1"/>
  <c r="P539" i="1"/>
  <c r="P545" i="1"/>
  <c r="P551" i="1"/>
  <c r="P553" i="1"/>
  <c r="P561" i="1"/>
  <c r="P568" i="1"/>
  <c r="P574" i="1"/>
  <c r="P580" i="1"/>
  <c r="P586" i="1"/>
  <c r="P592" i="1"/>
  <c r="P598" i="1"/>
  <c r="P11" i="1"/>
  <c r="P85" i="1"/>
  <c r="P97" i="1"/>
  <c r="P109" i="1"/>
  <c r="P119" i="1"/>
  <c r="P121" i="1"/>
  <c r="P139" i="1"/>
  <c r="P149" i="1"/>
  <c r="P216" i="1"/>
  <c r="P280" i="1"/>
  <c r="P329" i="1"/>
  <c r="P336" i="1"/>
  <c r="P340" i="1"/>
  <c r="P49" i="1"/>
  <c r="P95" i="1"/>
  <c r="P107" i="1"/>
  <c r="P169" i="1"/>
  <c r="P187" i="1"/>
  <c r="P222" i="1"/>
  <c r="P230" i="1"/>
  <c r="P246" i="1"/>
  <c r="P254" i="1"/>
  <c r="P262" i="1"/>
  <c r="P278" i="1"/>
  <c r="P286" i="1"/>
  <c r="P310" i="1"/>
  <c r="P319" i="1"/>
  <c r="P327" i="1"/>
  <c r="P499" i="1"/>
  <c r="P510" i="1"/>
  <c r="P517" i="1"/>
  <c r="P523" i="1"/>
  <c r="P529" i="1"/>
  <c r="P535" i="1"/>
  <c r="P541" i="1"/>
  <c r="P547" i="1"/>
  <c r="P555" i="1"/>
  <c r="P564" i="1"/>
  <c r="P570" i="1"/>
  <c r="P576" i="1"/>
  <c r="P582" i="1"/>
  <c r="P588" i="1"/>
  <c r="P594" i="1"/>
  <c r="P600" i="1"/>
  <c r="Q974" i="2"/>
  <c r="L8" i="11"/>
  <c r="L112" i="11" s="1"/>
  <c r="M112" i="11" s="1"/>
  <c r="N112" i="11" s="1"/>
  <c r="O112" i="11" s="1"/>
  <c r="P112" i="11" s="1"/>
  <c r="Q112" i="11" s="1"/>
  <c r="R112" i="11" s="1"/>
  <c r="S112" i="11" s="1"/>
  <c r="T112" i="11" s="1"/>
  <c r="U112" i="11" s="1"/>
  <c r="V112" i="11" s="1"/>
  <c r="W112" i="11" s="1"/>
  <c r="H40" i="12"/>
  <c r="H7" i="12"/>
  <c r="Q1035" i="2"/>
  <c r="H57" i="12"/>
  <c r="Q1061" i="2"/>
  <c r="Q1094" i="2"/>
  <c r="Q402" i="2"/>
  <c r="R10" i="2"/>
  <c r="Q75" i="2"/>
  <c r="Z43" i="12" l="1"/>
  <c r="S9" i="12"/>
  <c r="S63" i="12" s="1"/>
  <c r="S62" i="12" s="1"/>
  <c r="Y25" i="12"/>
  <c r="Z28" i="12"/>
  <c r="W11" i="12"/>
  <c r="W10" i="12" s="1"/>
  <c r="W41" i="12" s="1"/>
  <c r="Y29" i="12"/>
  <c r="Z24" i="12"/>
  <c r="Z19" i="12"/>
  <c r="Z16" i="12" s="1"/>
  <c r="O8" i="12"/>
  <c r="O9" i="12"/>
  <c r="O63" i="12" s="1"/>
  <c r="O62" i="12" s="1"/>
  <c r="V11" i="12"/>
  <c r="V10" i="12" s="1"/>
  <c r="V41" i="12" s="1"/>
  <c r="Y12" i="12"/>
  <c r="Y11" i="12" s="1"/>
  <c r="Z36" i="12"/>
  <c r="Z22" i="12"/>
  <c r="N9" i="12"/>
  <c r="N63" i="12" s="1"/>
  <c r="N62" i="12" s="1"/>
  <c r="AD105" i="11"/>
  <c r="AD104" i="11"/>
  <c r="Z31" i="12"/>
  <c r="X29" i="12"/>
  <c r="X12" i="12"/>
  <c r="K8" i="12"/>
  <c r="X25" i="12"/>
  <c r="K41" i="12"/>
  <c r="K49" i="12" s="1"/>
  <c r="J8" i="12"/>
  <c r="J9" i="12"/>
  <c r="J63" i="12" s="1"/>
  <c r="J62" i="12" s="1"/>
  <c r="X21" i="12"/>
  <c r="X20" i="12" s="1"/>
  <c r="AD101" i="11"/>
  <c r="X106" i="11"/>
  <c r="X107" i="11" s="1"/>
  <c r="Z48" i="11"/>
  <c r="Z49" i="11" s="1"/>
  <c r="AD99" i="11"/>
  <c r="AB97" i="11"/>
  <c r="AD100" i="11"/>
  <c r="I41" i="12"/>
  <c r="I49" i="12" s="1"/>
  <c r="I9" i="12"/>
  <c r="I63" i="12" s="1"/>
  <c r="I62" i="12" s="1"/>
  <c r="I8" i="12"/>
  <c r="L41" i="12"/>
  <c r="L49" i="12" s="1"/>
  <c r="L9" i="12"/>
  <c r="L8" i="12"/>
  <c r="H41" i="12"/>
  <c r="H49" i="12" s="1"/>
  <c r="H9" i="12"/>
  <c r="H8" i="12"/>
  <c r="U11" i="12"/>
  <c r="Y21" i="12"/>
  <c r="Y20" i="12" s="1"/>
  <c r="Z15" i="12"/>
  <c r="Z12" i="12" s="1"/>
  <c r="AB98" i="11"/>
  <c r="AB102" i="11" s="1"/>
  <c r="AB103" i="11" s="1"/>
  <c r="Q41" i="12"/>
  <c r="Q49" i="12" s="1"/>
  <c r="Q9" i="12"/>
  <c r="Q8" i="12"/>
  <c r="W8" i="12" s="1"/>
  <c r="T11" i="12"/>
  <c r="T10" i="12" s="1"/>
  <c r="T41" i="12" s="1"/>
  <c r="M41" i="12"/>
  <c r="M49" i="12" s="1"/>
  <c r="M9" i="12"/>
  <c r="M63" i="12" s="1"/>
  <c r="M62" i="12" s="1"/>
  <c r="M8" i="12"/>
  <c r="P41" i="12"/>
  <c r="P49" i="12" s="1"/>
  <c r="P9" i="12"/>
  <c r="P8" i="12"/>
  <c r="V8" i="12" s="1"/>
  <c r="AC98" i="11"/>
  <c r="AA106" i="11"/>
  <c r="AA107" i="11" s="1"/>
  <c r="AA103" i="11"/>
  <c r="Y103" i="11"/>
  <c r="Y106" i="11"/>
  <c r="Y107" i="11" s="1"/>
  <c r="Y48" i="11"/>
  <c r="Y49" i="11" s="1"/>
  <c r="Y45" i="11"/>
  <c r="AB39" i="11"/>
  <c r="Z106" i="11"/>
  <c r="Z107" i="11" s="1"/>
  <c r="Z103" i="11"/>
  <c r="AD97" i="11"/>
  <c r="X48" i="11"/>
  <c r="X49" i="11" s="1"/>
  <c r="X45" i="11"/>
  <c r="AC44" i="11"/>
  <c r="AC39" i="11"/>
  <c r="AC97" i="11"/>
  <c r="AC102" i="11"/>
  <c r="AA48" i="11"/>
  <c r="AA49" i="11" s="1"/>
  <c r="AA45" i="11"/>
  <c r="AB44" i="11"/>
  <c r="AF1004" i="2"/>
  <c r="AH1004" i="2" s="1"/>
  <c r="AI1004" i="2" s="1"/>
  <c r="AC1004" i="2"/>
  <c r="AD1004" i="2"/>
  <c r="AG1004" i="2" s="1"/>
  <c r="AE1004" i="2"/>
  <c r="AF1000" i="2"/>
  <c r="AH1000" i="2" s="1"/>
  <c r="AI1000" i="2" s="1"/>
  <c r="AC1000" i="2"/>
  <c r="AD1000" i="2"/>
  <c r="AG1000" i="2" s="1"/>
  <c r="AE1000" i="2"/>
  <c r="AB149" i="1"/>
  <c r="X149" i="1"/>
  <c r="T149" i="1"/>
  <c r="AA149" i="1"/>
  <c r="W149" i="1"/>
  <c r="S149" i="1"/>
  <c r="Z149" i="1"/>
  <c r="V149" i="1"/>
  <c r="R149" i="1"/>
  <c r="U149" i="1"/>
  <c r="Q149" i="1"/>
  <c r="Y149" i="1"/>
  <c r="AB148" i="1"/>
  <c r="X148" i="1"/>
  <c r="T148" i="1"/>
  <c r="AA148" i="1"/>
  <c r="W148" i="1"/>
  <c r="S148" i="1"/>
  <c r="Z148" i="1"/>
  <c r="V148" i="1"/>
  <c r="R148" i="1"/>
  <c r="Y148" i="1"/>
  <c r="Q148" i="1"/>
  <c r="U148" i="1"/>
  <c r="AF1005" i="2"/>
  <c r="AH1005" i="2" s="1"/>
  <c r="AI1005" i="2" s="1"/>
  <c r="AC1005" i="2"/>
  <c r="AD1005" i="2"/>
  <c r="AG1005" i="2" s="1"/>
  <c r="AE1005" i="2"/>
  <c r="AF999" i="2"/>
  <c r="AH999" i="2" s="1"/>
  <c r="AI999" i="2" s="1"/>
  <c r="AC999" i="2"/>
  <c r="AD999" i="2"/>
  <c r="AG999" i="2" s="1"/>
  <c r="AE999" i="2"/>
  <c r="V21" i="1"/>
  <c r="Y739" i="2"/>
  <c r="AB701" i="2"/>
  <c r="T701" i="2"/>
  <c r="Y744" i="2"/>
  <c r="AB711" i="2"/>
  <c r="T711" i="2"/>
  <c r="AB691" i="2"/>
  <c r="T691" i="2"/>
  <c r="V91" i="2"/>
  <c r="T91" i="2"/>
  <c r="AB91" i="2"/>
  <c r="Q464" i="1"/>
  <c r="Q476" i="1"/>
  <c r="Q486" i="1"/>
  <c r="Q396" i="1"/>
  <c r="Q490" i="1"/>
  <c r="Q403" i="1"/>
  <c r="Y429" i="1"/>
  <c r="V309" i="1"/>
  <c r="AE917" i="2"/>
  <c r="AE905" i="2"/>
  <c r="Y455" i="1"/>
  <c r="AE901" i="2"/>
  <c r="V344" i="1"/>
  <c r="V168" i="1"/>
  <c r="Y377" i="1"/>
  <c r="AE847" i="2"/>
  <c r="Y427" i="1"/>
  <c r="AE871" i="2"/>
  <c r="Y379" i="1"/>
  <c r="AE849" i="2"/>
  <c r="V349" i="1"/>
  <c r="Y44" i="1"/>
  <c r="V235" i="1"/>
  <c r="Y474" i="1"/>
  <c r="Y375" i="1"/>
  <c r="V237" i="1"/>
  <c r="Y100" i="1"/>
  <c r="Y430" i="1"/>
  <c r="AE874" i="2"/>
  <c r="V332" i="1"/>
  <c r="AI1043" i="2"/>
  <c r="AI1054" i="2"/>
  <c r="AI1051" i="2"/>
  <c r="AI1041" i="2"/>
  <c r="AI1052" i="2"/>
  <c r="AI1040" i="2"/>
  <c r="AI1046" i="2"/>
  <c r="AI1057" i="2"/>
  <c r="Z26" i="12"/>
  <c r="Z25" i="12" s="1"/>
  <c r="X11" i="12"/>
  <c r="Z30" i="12"/>
  <c r="AB598" i="1"/>
  <c r="Y598" i="1"/>
  <c r="AI1045" i="2"/>
  <c r="AI1044" i="2"/>
  <c r="AI1053" i="2"/>
  <c r="AI1039" i="2"/>
  <c r="AI1036" i="2"/>
  <c r="AI1055" i="2"/>
  <c r="AI1042" i="2"/>
  <c r="AI1056" i="2"/>
  <c r="AI1020" i="2"/>
  <c r="AI1048" i="2"/>
  <c r="AI1050" i="2"/>
  <c r="AI1047" i="2"/>
  <c r="AI1049" i="2"/>
  <c r="M8" i="11"/>
  <c r="I40" i="12"/>
  <c r="I57" i="12"/>
  <c r="I7" i="12"/>
  <c r="R1094" i="2"/>
  <c r="R1061" i="2"/>
  <c r="R1035" i="2"/>
  <c r="R974" i="2"/>
  <c r="R402" i="2"/>
  <c r="S10" i="2"/>
  <c r="R75" i="2"/>
  <c r="P25" i="1"/>
  <c r="P31" i="1"/>
  <c r="P27" i="1"/>
  <c r="P28" i="1"/>
  <c r="P30" i="1"/>
  <c r="P26" i="1"/>
  <c r="P32" i="1"/>
  <c r="P33" i="1"/>
  <c r="Z21" i="12" l="1"/>
  <c r="Z20" i="12" s="1"/>
  <c r="Y8" i="12"/>
  <c r="Z29" i="12"/>
  <c r="T8" i="12"/>
  <c r="Z11" i="12"/>
  <c r="AD98" i="11"/>
  <c r="AD102" i="11" s="1"/>
  <c r="AD103" i="11" s="1"/>
  <c r="AB106" i="11"/>
  <c r="AB107" i="11" s="1"/>
  <c r="W9" i="12"/>
  <c r="Q63" i="12"/>
  <c r="Q62" i="12" s="1"/>
  <c r="X10" i="12"/>
  <c r="X41" i="12" s="1"/>
  <c r="P63" i="12"/>
  <c r="P62" i="12" s="1"/>
  <c r="V9" i="12"/>
  <c r="U10" i="12"/>
  <c r="U41" i="12" s="1"/>
  <c r="H63" i="12"/>
  <c r="H62" i="12" s="1"/>
  <c r="H58" i="12" s="1"/>
  <c r="T9" i="12"/>
  <c r="U8" i="12"/>
  <c r="X8" i="12" s="1"/>
  <c r="L63" i="12"/>
  <c r="L62" i="12" s="1"/>
  <c r="U9" i="12"/>
  <c r="Y10" i="12"/>
  <c r="Y41" i="12" s="1"/>
  <c r="AB48" i="11"/>
  <c r="AB49" i="11" s="1"/>
  <c r="AB45" i="11"/>
  <c r="AC103" i="11"/>
  <c r="AC106" i="11"/>
  <c r="AC107" i="11" s="1"/>
  <c r="AC48" i="11"/>
  <c r="AC49" i="11" s="1"/>
  <c r="AC45" i="11"/>
  <c r="AD39" i="11"/>
  <c r="AD44" i="11"/>
  <c r="Y125" i="1"/>
  <c r="Q111" i="1"/>
  <c r="Z132" i="1"/>
  <c r="T397" i="1"/>
  <c r="T407" i="1"/>
  <c r="T468" i="1"/>
  <c r="Y369" i="1"/>
  <c r="Y243" i="1"/>
  <c r="T243" i="1"/>
  <c r="U138" i="1"/>
  <c r="T140" i="1"/>
  <c r="T64" i="1"/>
  <c r="Y342" i="1"/>
  <c r="T110" i="1"/>
  <c r="Y239" i="1"/>
  <c r="Y348" i="1"/>
  <c r="AE959" i="2"/>
  <c r="Y407" i="1"/>
  <c r="T447" i="1"/>
  <c r="S138" i="1"/>
  <c r="Y335" i="1"/>
  <c r="AB342" i="1"/>
  <c r="X110" i="1"/>
  <c r="Y989" i="2"/>
  <c r="Y317" i="1"/>
  <c r="AE957" i="2"/>
  <c r="Y509" i="1"/>
  <c r="AE987" i="2"/>
  <c r="Y982" i="2"/>
  <c r="Y63" i="1"/>
  <c r="Y65" i="1"/>
  <c r="Y131" i="1"/>
  <c r="X131" i="1"/>
  <c r="R126" i="1"/>
  <c r="X123" i="1"/>
  <c r="W123" i="1"/>
  <c r="Y394" i="1"/>
  <c r="Q473" i="1"/>
  <c r="T441" i="1"/>
  <c r="Y389" i="1"/>
  <c r="AB124" i="1"/>
  <c r="W124" i="1"/>
  <c r="AE933" i="2"/>
  <c r="Q492" i="1"/>
  <c r="T425" i="1"/>
  <c r="T459" i="1"/>
  <c r="X112" i="1"/>
  <c r="Y472" i="1"/>
  <c r="Y242" i="1"/>
  <c r="S129" i="1"/>
  <c r="Y139" i="1"/>
  <c r="X139" i="1"/>
  <c r="Y144" i="1"/>
  <c r="Y401" i="1"/>
  <c r="AE980" i="2"/>
  <c r="R113" i="1"/>
  <c r="Y490" i="1"/>
  <c r="T458" i="1"/>
  <c r="T424" i="1"/>
  <c r="AE988" i="2"/>
  <c r="Y499" i="1"/>
  <c r="Y237" i="1"/>
  <c r="Y130" i="1"/>
  <c r="S130" i="1"/>
  <c r="X130" i="1"/>
  <c r="Y399" i="1"/>
  <c r="Y470" i="1"/>
  <c r="T448" i="1"/>
  <c r="T429" i="1"/>
  <c r="T436" i="1"/>
  <c r="AB239" i="1"/>
  <c r="S125" i="1"/>
  <c r="T111" i="1"/>
  <c r="AE916" i="2"/>
  <c r="Q447" i="1"/>
  <c r="Q419" i="1"/>
  <c r="T326" i="1"/>
  <c r="Z138" i="1"/>
  <c r="V140" i="1"/>
  <c r="V110" i="1"/>
  <c r="T104" i="1"/>
  <c r="T390" i="1"/>
  <c r="Q484" i="1"/>
  <c r="Y463" i="1"/>
  <c r="Y824" i="2"/>
  <c r="T510" i="1"/>
  <c r="AB125" i="1"/>
  <c r="W125" i="1"/>
  <c r="R111" i="1"/>
  <c r="X111" i="1"/>
  <c r="X132" i="1"/>
  <c r="T419" i="1"/>
  <c r="Y138" i="1"/>
  <c r="Q140" i="1"/>
  <c r="X140" i="1"/>
  <c r="S110" i="1"/>
  <c r="Y384" i="1"/>
  <c r="T435" i="1"/>
  <c r="AE939" i="2"/>
  <c r="T462" i="1"/>
  <c r="Y166" i="1"/>
  <c r="Y960" i="2"/>
  <c r="T418" i="1"/>
  <c r="Y505" i="1"/>
  <c r="S131" i="1"/>
  <c r="Y43" i="1"/>
  <c r="Y330" i="1"/>
  <c r="Y321" i="1"/>
  <c r="T126" i="1"/>
  <c r="W126" i="1"/>
  <c r="AE953" i="2"/>
  <c r="Q487" i="1"/>
  <c r="T440" i="1"/>
  <c r="T434" i="1"/>
  <c r="T428" i="1"/>
  <c r="AB340" i="1"/>
  <c r="R123" i="1"/>
  <c r="T413" i="1"/>
  <c r="Y202" i="1"/>
  <c r="Y322" i="2"/>
  <c r="AE923" i="2"/>
  <c r="T442" i="1"/>
  <c r="R124" i="1"/>
  <c r="Y392" i="1"/>
  <c r="S112" i="1"/>
  <c r="T122" i="1"/>
  <c r="R122" i="1"/>
  <c r="W122" i="1"/>
  <c r="AE965" i="2"/>
  <c r="AE928" i="2"/>
  <c r="T457" i="1"/>
  <c r="T431" i="1"/>
  <c r="Y385" i="1"/>
  <c r="U129" i="1"/>
  <c r="X129" i="1"/>
  <c r="S139" i="1"/>
  <c r="AA144" i="1"/>
  <c r="X144" i="1"/>
  <c r="AE970" i="2"/>
  <c r="T420" i="1"/>
  <c r="AE994" i="2"/>
  <c r="T452" i="1"/>
  <c r="Y233" i="1"/>
  <c r="S113" i="1"/>
  <c r="X113" i="1"/>
  <c r="Q386" i="1"/>
  <c r="T453" i="1"/>
  <c r="T26" i="11"/>
  <c r="V42" i="1"/>
  <c r="V239" i="1"/>
  <c r="AB348" i="1"/>
  <c r="V125" i="1"/>
  <c r="AA125" i="1"/>
  <c r="Z111" i="1"/>
  <c r="W111" i="1"/>
  <c r="AB111" i="1"/>
  <c r="R132" i="1"/>
  <c r="W132" i="1"/>
  <c r="AB132" i="1"/>
  <c r="AE893" i="2"/>
  <c r="Y900" i="2"/>
  <c r="Y419" i="1"/>
  <c r="AB243" i="1"/>
  <c r="AB326" i="1"/>
  <c r="V99" i="1"/>
  <c r="R138" i="1"/>
  <c r="W138" i="1"/>
  <c r="AB138" i="1"/>
  <c r="R140" i="1"/>
  <c r="U140" i="1"/>
  <c r="AB140" i="1"/>
  <c r="V232" i="1"/>
  <c r="V64" i="1"/>
  <c r="AB329" i="1"/>
  <c r="Y110" i="1"/>
  <c r="W110" i="1"/>
  <c r="AB110" i="1"/>
  <c r="AB104" i="1"/>
  <c r="T463" i="1"/>
  <c r="AE879" i="2"/>
  <c r="AE844" i="2"/>
  <c r="T348" i="1"/>
  <c r="X125" i="1"/>
  <c r="V111" i="1"/>
  <c r="Y132" i="1"/>
  <c r="T132" i="1"/>
  <c r="Y478" i="1"/>
  <c r="Q456" i="1"/>
  <c r="Y829" i="2"/>
  <c r="S140" i="1"/>
  <c r="T329" i="1"/>
  <c r="Z110" i="1"/>
  <c r="T384" i="1"/>
  <c r="T484" i="1"/>
  <c r="Q435" i="1"/>
  <c r="R125" i="1"/>
  <c r="S111" i="1"/>
  <c r="S132" i="1"/>
  <c r="Q468" i="1"/>
  <c r="T456" i="1"/>
  <c r="Y326" i="1"/>
  <c r="Y99" i="1"/>
  <c r="X138" i="1"/>
  <c r="Y140" i="1"/>
  <c r="AE952" i="2"/>
  <c r="T417" i="1"/>
  <c r="Y406" i="1"/>
  <c r="T445" i="1"/>
  <c r="T412" i="1"/>
  <c r="Q323" i="2"/>
  <c r="T239" i="1"/>
  <c r="V348" i="1"/>
  <c r="Y319" i="1"/>
  <c r="V268" i="2"/>
  <c r="T125" i="1"/>
  <c r="U125" i="1"/>
  <c r="Z125" i="1"/>
  <c r="Y111" i="1"/>
  <c r="U111" i="1"/>
  <c r="AA111" i="1"/>
  <c r="U132" i="1"/>
  <c r="V132" i="1"/>
  <c r="AA132" i="1"/>
  <c r="Q397" i="1"/>
  <c r="Q407" i="1"/>
  <c r="V243" i="1"/>
  <c r="V326" i="1"/>
  <c r="V138" i="1"/>
  <c r="AA138" i="1"/>
  <c r="AA140" i="1"/>
  <c r="W140" i="1"/>
  <c r="Z140" i="1"/>
  <c r="Y232" i="1"/>
  <c r="Y64" i="1"/>
  <c r="AB64" i="1"/>
  <c r="V335" i="1"/>
  <c r="Y329" i="1"/>
  <c r="V329" i="1"/>
  <c r="T342" i="1"/>
  <c r="U110" i="1"/>
  <c r="R110" i="1"/>
  <c r="AA110" i="1"/>
  <c r="Q390" i="1"/>
  <c r="Q384" i="1"/>
  <c r="AE932" i="2"/>
  <c r="Q463" i="1"/>
  <c r="Q510" i="1"/>
  <c r="V264" i="2"/>
  <c r="V324" i="1"/>
  <c r="V288" i="2"/>
  <c r="Q395" i="1"/>
  <c r="Q491" i="1"/>
  <c r="V241" i="1"/>
  <c r="V293" i="2"/>
  <c r="Y169" i="1"/>
  <c r="AB169" i="1"/>
  <c r="V291" i="2"/>
  <c r="Y320" i="1"/>
  <c r="V320" i="1"/>
  <c r="Q406" i="1"/>
  <c r="Q400" i="1"/>
  <c r="AE842" i="2"/>
  <c r="Q503" i="1"/>
  <c r="T65" i="1"/>
  <c r="V333" i="1"/>
  <c r="V318" i="1"/>
  <c r="V327" i="1"/>
  <c r="U131" i="1"/>
  <c r="V131" i="1"/>
  <c r="AA131" i="1"/>
  <c r="T234" i="1"/>
  <c r="V330" i="1"/>
  <c r="V292" i="2"/>
  <c r="X126" i="1"/>
  <c r="U126" i="1"/>
  <c r="Z126" i="1"/>
  <c r="Q391" i="1"/>
  <c r="AE937" i="2"/>
  <c r="V316" i="1"/>
  <c r="T340" i="1"/>
  <c r="AB123" i="1"/>
  <c r="U123" i="1"/>
  <c r="Z123" i="1"/>
  <c r="AE950" i="2"/>
  <c r="V312" i="1"/>
  <c r="Q389" i="1"/>
  <c r="Q475" i="1"/>
  <c r="V322" i="1"/>
  <c r="T317" i="1"/>
  <c r="Y324" i="1"/>
  <c r="Y334" i="1"/>
  <c r="T108" i="1"/>
  <c r="T395" i="1"/>
  <c r="T491" i="1"/>
  <c r="Q462" i="1"/>
  <c r="Q417" i="1"/>
  <c r="AE841" i="2"/>
  <c r="Y241" i="1"/>
  <c r="T241" i="1"/>
  <c r="T169" i="1"/>
  <c r="Y336" i="1"/>
  <c r="T320" i="1"/>
  <c r="Y120" i="1"/>
  <c r="T406" i="1"/>
  <c r="T400" i="1"/>
  <c r="Q445" i="1"/>
  <c r="Q418" i="1"/>
  <c r="Q412" i="1"/>
  <c r="AE828" i="2"/>
  <c r="T503" i="1"/>
  <c r="AB65" i="1"/>
  <c r="Y333" i="1"/>
  <c r="Y318" i="1"/>
  <c r="T318" i="1"/>
  <c r="Y327" i="1"/>
  <c r="T106" i="1"/>
  <c r="Z131" i="1"/>
  <c r="T131" i="1"/>
  <c r="AB234" i="1"/>
  <c r="T330" i="1"/>
  <c r="T321" i="1"/>
  <c r="T323" i="2"/>
  <c r="Y119" i="1"/>
  <c r="AB126" i="1"/>
  <c r="Y126" i="1"/>
  <c r="S126" i="1"/>
  <c r="T391" i="1"/>
  <c r="T487" i="1"/>
  <c r="Q440" i="1"/>
  <c r="Q434" i="1"/>
  <c r="Q428" i="1"/>
  <c r="AE837" i="2"/>
  <c r="Y316" i="1"/>
  <c r="Y340" i="1"/>
  <c r="T123" i="1"/>
  <c r="Y123" i="1"/>
  <c r="S123" i="1"/>
  <c r="AE921" i="2"/>
  <c r="T473" i="1"/>
  <c r="Q441" i="1"/>
  <c r="Q413" i="1"/>
  <c r="Y312" i="1"/>
  <c r="T312" i="1"/>
  <c r="Y339" i="1"/>
  <c r="T389" i="1"/>
  <c r="T475" i="1"/>
  <c r="Q442" i="1"/>
  <c r="Y322" i="1"/>
  <c r="T322" i="1"/>
  <c r="X124" i="1"/>
  <c r="Y124" i="1"/>
  <c r="S124" i="1"/>
  <c r="T392" i="1"/>
  <c r="T485" i="1"/>
  <c r="Y492" i="1"/>
  <c r="T492" i="1"/>
  <c r="Q425" i="1"/>
  <c r="AE831" i="2"/>
  <c r="Y364" i="1"/>
  <c r="Q459" i="1"/>
  <c r="Y368" i="1"/>
  <c r="T240" i="1"/>
  <c r="Y311" i="1"/>
  <c r="T311" i="1"/>
  <c r="T328" i="1"/>
  <c r="V112" i="1"/>
  <c r="Z112" i="1"/>
  <c r="T112" i="1"/>
  <c r="AB122" i="1"/>
  <c r="Y122" i="1"/>
  <c r="S122" i="1"/>
  <c r="T403" i="1"/>
  <c r="Q474" i="1"/>
  <c r="T474" i="1"/>
  <c r="T480" i="1"/>
  <c r="Q457" i="1"/>
  <c r="Q431" i="1"/>
  <c r="T385" i="1"/>
  <c r="AE832" i="2"/>
  <c r="T242" i="1"/>
  <c r="Y325" i="1"/>
  <c r="T325" i="1"/>
  <c r="Q129" i="1"/>
  <c r="Z129" i="1"/>
  <c r="T129" i="1"/>
  <c r="U139" i="1"/>
  <c r="Z139" i="1"/>
  <c r="T139" i="1"/>
  <c r="S144" i="1"/>
  <c r="T144" i="1"/>
  <c r="T401" i="1"/>
  <c r="T408" i="1"/>
  <c r="Q479" i="1"/>
  <c r="T479" i="1"/>
  <c r="Q420" i="1"/>
  <c r="T500" i="1"/>
  <c r="Q452" i="1"/>
  <c r="Y357" i="1"/>
  <c r="T236" i="1"/>
  <c r="AB233" i="1"/>
  <c r="Y113" i="1"/>
  <c r="V113" i="1"/>
  <c r="T113" i="1"/>
  <c r="Y386" i="1"/>
  <c r="T386" i="1"/>
  <c r="T490" i="1"/>
  <c r="Q458" i="1"/>
  <c r="Q424" i="1"/>
  <c r="Q453" i="1"/>
  <c r="Y355" i="1"/>
  <c r="AB237" i="1"/>
  <c r="U130" i="1"/>
  <c r="Z130" i="1"/>
  <c r="T130" i="1"/>
  <c r="T470" i="1"/>
  <c r="Q469" i="1"/>
  <c r="T469" i="1"/>
  <c r="Q448" i="1"/>
  <c r="Q429" i="1"/>
  <c r="Q436" i="1"/>
  <c r="Q414" i="1"/>
  <c r="AB167" i="1"/>
  <c r="T349" i="1"/>
  <c r="AB341" i="1"/>
  <c r="Y341" i="1"/>
  <c r="W143" i="1"/>
  <c r="Z143" i="1"/>
  <c r="T143" i="1"/>
  <c r="T402" i="1"/>
  <c r="T396" i="1"/>
  <c r="Q446" i="1"/>
  <c r="Q451" i="1"/>
  <c r="Q423" i="1"/>
  <c r="T260" i="2"/>
  <c r="AB235" i="1"/>
  <c r="V114" i="1"/>
  <c r="Z114" i="1"/>
  <c r="T114" i="1"/>
  <c r="T486" i="1"/>
  <c r="T476" i="1"/>
  <c r="T464" i="1"/>
  <c r="Y366" i="1"/>
  <c r="T481" i="1"/>
  <c r="AB168" i="1"/>
  <c r="Y332" i="1"/>
  <c r="U128" i="1"/>
  <c r="Z128" i="1"/>
  <c r="T128" i="1"/>
  <c r="T127" i="1" s="1"/>
  <c r="AE931" i="2"/>
  <c r="Q430" i="1"/>
  <c r="AE833" i="2"/>
  <c r="Z25" i="1"/>
  <c r="AB25" i="1"/>
  <c r="AA19" i="1"/>
  <c r="R19" i="1"/>
  <c r="AB19" i="1"/>
  <c r="S23" i="1"/>
  <c r="R23" i="1"/>
  <c r="AB23" i="1"/>
  <c r="S12" i="1"/>
  <c r="AB12" i="1"/>
  <c r="AA26" i="1"/>
  <c r="R26" i="1"/>
  <c r="AB26" i="1"/>
  <c r="V36" i="1"/>
  <c r="AA36" i="1"/>
  <c r="R20" i="1"/>
  <c r="Z20" i="1"/>
  <c r="AB20" i="1"/>
  <c r="Z22" i="1"/>
  <c r="R22" i="1"/>
  <c r="AB22" i="1"/>
  <c r="S11" i="1"/>
  <c r="R11" i="1"/>
  <c r="AB11" i="1"/>
  <c r="R31" i="1"/>
  <c r="X31" i="1"/>
  <c r="Y31" i="1"/>
  <c r="Y38" i="1"/>
  <c r="V38" i="1"/>
  <c r="AA38" i="1"/>
  <c r="Z30" i="1"/>
  <c r="T30" i="1"/>
  <c r="AA30" i="1"/>
  <c r="V146" i="1"/>
  <c r="AA146" i="1"/>
  <c r="S21" i="1"/>
  <c r="R21" i="1"/>
  <c r="AB21" i="1"/>
  <c r="V32" i="1"/>
  <c r="AA32" i="1"/>
  <c r="Z27" i="1"/>
  <c r="V27" i="1"/>
  <c r="AB27" i="1"/>
  <c r="U147" i="1"/>
  <c r="V147" i="1"/>
  <c r="AA147" i="1"/>
  <c r="S16" i="1"/>
  <c r="R16" i="1"/>
  <c r="AB16" i="1"/>
  <c r="Y497" i="1"/>
  <c r="T414" i="1"/>
  <c r="Y349" i="1"/>
  <c r="T341" i="1"/>
  <c r="S143" i="1"/>
  <c r="X143" i="1"/>
  <c r="AE964" i="2"/>
  <c r="Y396" i="1"/>
  <c r="AE915" i="2"/>
  <c r="T446" i="1"/>
  <c r="Y502" i="1"/>
  <c r="Y405" i="1"/>
  <c r="T451" i="1"/>
  <c r="T423" i="1"/>
  <c r="X252" i="2"/>
  <c r="X388" i="2" s="1"/>
  <c r="Y235" i="1"/>
  <c r="S114" i="1"/>
  <c r="X114" i="1"/>
  <c r="AE934" i="2"/>
  <c r="Y476" i="1"/>
  <c r="Y464" i="1"/>
  <c r="AE929" i="2"/>
  <c r="Y168" i="1"/>
  <c r="S128" i="1"/>
  <c r="X128" i="1"/>
  <c r="T430" i="1"/>
  <c r="R25" i="1"/>
  <c r="V25" i="1"/>
  <c r="V12" i="1"/>
  <c r="V26" i="1"/>
  <c r="Y36" i="1"/>
  <c r="T36" i="1"/>
  <c r="S20" i="1"/>
  <c r="V20" i="1"/>
  <c r="S22" i="1"/>
  <c r="V22" i="1"/>
  <c r="V11" i="1"/>
  <c r="V31" i="1"/>
  <c r="R30" i="1"/>
  <c r="X30" i="1"/>
  <c r="U146" i="1"/>
  <c r="Z146" i="1"/>
  <c r="T146" i="1"/>
  <c r="AA21" i="1"/>
  <c r="Z21" i="1"/>
  <c r="U32" i="1"/>
  <c r="Z32" i="1"/>
  <c r="T32" i="1"/>
  <c r="S27" i="1"/>
  <c r="AA27" i="1"/>
  <c r="Y147" i="1"/>
  <c r="Z147" i="1"/>
  <c r="T147" i="1"/>
  <c r="V16" i="1"/>
  <c r="Z16" i="1"/>
  <c r="AB317" i="1"/>
  <c r="AB108" i="1"/>
  <c r="AE908" i="2"/>
  <c r="Y444" i="1"/>
  <c r="AE861" i="2"/>
  <c r="AB241" i="1"/>
  <c r="V166" i="1"/>
  <c r="V169" i="1"/>
  <c r="AB320" i="1"/>
  <c r="Y445" i="1"/>
  <c r="AE862" i="2"/>
  <c r="Y412" i="1"/>
  <c r="V63" i="1"/>
  <c r="V65" i="1"/>
  <c r="Y201" i="1"/>
  <c r="V201" i="1"/>
  <c r="AB318" i="1"/>
  <c r="AB106" i="1"/>
  <c r="R131" i="1"/>
  <c r="W131" i="1"/>
  <c r="AB131" i="1"/>
  <c r="Q27" i="11"/>
  <c r="Y234" i="1"/>
  <c r="V234" i="1"/>
  <c r="AB330" i="1"/>
  <c r="AB321" i="1"/>
  <c r="V126" i="1"/>
  <c r="AA126" i="1"/>
  <c r="Y440" i="1"/>
  <c r="Y434" i="1"/>
  <c r="Y428" i="1"/>
  <c r="Y238" i="1"/>
  <c r="V238" i="1"/>
  <c r="AB321" i="2"/>
  <c r="Q123" i="1"/>
  <c r="V123" i="1"/>
  <c r="AA123" i="1"/>
  <c r="Y441" i="1"/>
  <c r="AE877" i="2"/>
  <c r="Y413" i="1"/>
  <c r="Y378" i="1"/>
  <c r="Y97" i="1"/>
  <c r="V202" i="1"/>
  <c r="AB312" i="1"/>
  <c r="Y442" i="1"/>
  <c r="Y416" i="1"/>
  <c r="V198" i="1"/>
  <c r="V123" i="2"/>
  <c r="AB322" i="1"/>
  <c r="V124" i="1"/>
  <c r="AA124" i="1"/>
  <c r="Y425" i="1"/>
  <c r="Y459" i="1"/>
  <c r="Y411" i="1"/>
  <c r="V240" i="1"/>
  <c r="AB311" i="1"/>
  <c r="AB328" i="1"/>
  <c r="Y112" i="1"/>
  <c r="W112" i="1"/>
  <c r="AB112" i="1"/>
  <c r="V122" i="1"/>
  <c r="AA122" i="1"/>
  <c r="Y457" i="1"/>
  <c r="AE875" i="2"/>
  <c r="V178" i="2"/>
  <c r="AB242" i="1"/>
  <c r="AB325" i="1"/>
  <c r="R129" i="1"/>
  <c r="W129" i="1"/>
  <c r="AB129" i="1"/>
  <c r="R139" i="1"/>
  <c r="W139" i="1"/>
  <c r="AB139" i="1"/>
  <c r="R144" i="1"/>
  <c r="U144" i="1"/>
  <c r="AB144" i="1"/>
  <c r="Y461" i="1"/>
  <c r="Y895" i="2"/>
  <c r="AE898" i="2"/>
  <c r="V236" i="1"/>
  <c r="V233" i="1"/>
  <c r="Z113" i="1"/>
  <c r="W113" i="1"/>
  <c r="AB113" i="1"/>
  <c r="Y458" i="1"/>
  <c r="Y424" i="1"/>
  <c r="AE899" i="2"/>
  <c r="Y422" i="1"/>
  <c r="R130" i="1"/>
  <c r="W130" i="1"/>
  <c r="AB130" i="1"/>
  <c r="Y439" i="1"/>
  <c r="Y448" i="1"/>
  <c r="AE873" i="2"/>
  <c r="AE880" i="2"/>
  <c r="AE845" i="2"/>
  <c r="Y414" i="1"/>
  <c r="AE843" i="2"/>
  <c r="Y167" i="1"/>
  <c r="V167" i="1"/>
  <c r="AB349" i="1"/>
  <c r="Y143" i="1"/>
  <c r="V143" i="1"/>
  <c r="AB143" i="1"/>
  <c r="Y446" i="1"/>
  <c r="Y451" i="1"/>
  <c r="Y423" i="1"/>
  <c r="V100" i="1"/>
  <c r="Y114" i="1"/>
  <c r="W114" i="1"/>
  <c r="AB114" i="1"/>
  <c r="R128" i="1"/>
  <c r="W128" i="1"/>
  <c r="AB128" i="1"/>
  <c r="S25" i="1"/>
  <c r="T25" i="1"/>
  <c r="U25" i="1"/>
  <c r="S19" i="1"/>
  <c r="T19" i="1"/>
  <c r="U19" i="1"/>
  <c r="AA23" i="1"/>
  <c r="T23" i="1"/>
  <c r="U23" i="1"/>
  <c r="AA12" i="1"/>
  <c r="U12" i="1"/>
  <c r="T26" i="1"/>
  <c r="U26" i="1"/>
  <c r="U36" i="1"/>
  <c r="S36" i="1"/>
  <c r="X36" i="1"/>
  <c r="AA20" i="1"/>
  <c r="T20" i="1"/>
  <c r="U20" i="1"/>
  <c r="AA22" i="1"/>
  <c r="T22" i="1"/>
  <c r="U22" i="1"/>
  <c r="U11" i="1"/>
  <c r="S31" i="1"/>
  <c r="AA31" i="1"/>
  <c r="U38" i="1"/>
  <c r="S38" i="1"/>
  <c r="X38" i="1"/>
  <c r="V30" i="1"/>
  <c r="AB30" i="1"/>
  <c r="U30" i="1"/>
  <c r="Y146" i="1"/>
  <c r="S146" i="1"/>
  <c r="X146" i="1"/>
  <c r="T21" i="1"/>
  <c r="U21" i="1"/>
  <c r="Y32" i="1"/>
  <c r="S32" i="1"/>
  <c r="X32" i="1"/>
  <c r="T27" i="1"/>
  <c r="U27" i="1"/>
  <c r="Q147" i="1"/>
  <c r="S147" i="1"/>
  <c r="X147" i="1"/>
  <c r="AA16" i="1"/>
  <c r="T16" i="1"/>
  <c r="U16" i="1"/>
  <c r="T124" i="1"/>
  <c r="U124" i="1"/>
  <c r="Z124" i="1"/>
  <c r="Q392" i="1"/>
  <c r="Q485" i="1"/>
  <c r="Y240" i="1"/>
  <c r="AB240" i="1"/>
  <c r="V311" i="1"/>
  <c r="Y328" i="1"/>
  <c r="V328" i="1"/>
  <c r="U112" i="1"/>
  <c r="R112" i="1"/>
  <c r="AA112" i="1"/>
  <c r="X122" i="1"/>
  <c r="U122" i="1"/>
  <c r="Z122" i="1"/>
  <c r="AE922" i="2"/>
  <c r="Q480" i="1"/>
  <c r="Q385" i="1"/>
  <c r="V242" i="1"/>
  <c r="V325" i="1"/>
  <c r="Y129" i="1"/>
  <c r="V129" i="1"/>
  <c r="AA129" i="1"/>
  <c r="Q139" i="1"/>
  <c r="V139" i="1"/>
  <c r="AA139" i="1"/>
  <c r="V144" i="1"/>
  <c r="W144" i="1"/>
  <c r="Z144" i="1"/>
  <c r="Q401" i="1"/>
  <c r="Q408" i="1"/>
  <c r="Y479" i="1"/>
  <c r="Q500" i="1"/>
  <c r="Y236" i="1"/>
  <c r="AB236" i="1"/>
  <c r="T233" i="1"/>
  <c r="U113" i="1"/>
  <c r="AA113" i="1"/>
  <c r="Y383" i="1"/>
  <c r="T237" i="1"/>
  <c r="V130" i="1"/>
  <c r="AA130" i="1"/>
  <c r="Q470" i="1"/>
  <c r="Y469" i="1"/>
  <c r="T167" i="1"/>
  <c r="Y337" i="1"/>
  <c r="V337" i="1"/>
  <c r="R143" i="1"/>
  <c r="U143" i="1"/>
  <c r="AA143" i="1"/>
  <c r="Q402" i="1"/>
  <c r="T235" i="1"/>
  <c r="U114" i="1"/>
  <c r="R114" i="1"/>
  <c r="AA114" i="1"/>
  <c r="Q481" i="1"/>
  <c r="T168" i="1"/>
  <c r="Y128" i="1"/>
  <c r="V128" i="1"/>
  <c r="AA128" i="1"/>
  <c r="AA25" i="1"/>
  <c r="X25" i="1"/>
  <c r="Y25" i="1"/>
  <c r="V19" i="1"/>
  <c r="X19" i="1"/>
  <c r="Y19" i="1"/>
  <c r="V23" i="1"/>
  <c r="X23" i="1"/>
  <c r="Y23" i="1"/>
  <c r="R12" i="1"/>
  <c r="X12" i="1"/>
  <c r="Y12" i="1"/>
  <c r="S26" i="1"/>
  <c r="X26" i="1"/>
  <c r="Y26" i="1"/>
  <c r="R36" i="1"/>
  <c r="AB36" i="1"/>
  <c r="X20" i="1"/>
  <c r="Y20" i="1"/>
  <c r="X22" i="1"/>
  <c r="Y22" i="1"/>
  <c r="AA11" i="1"/>
  <c r="X11" i="1"/>
  <c r="Y11" i="1"/>
  <c r="T31" i="1"/>
  <c r="U31" i="1"/>
  <c r="AB31" i="1"/>
  <c r="R38" i="1"/>
  <c r="AB38" i="1"/>
  <c r="S30" i="1"/>
  <c r="Y30" i="1"/>
  <c r="R146" i="1"/>
  <c r="W146" i="1"/>
  <c r="AB146" i="1"/>
  <c r="X21" i="1"/>
  <c r="Y21" i="1"/>
  <c r="R32" i="1"/>
  <c r="AB32" i="1"/>
  <c r="R27" i="1"/>
  <c r="X27" i="1"/>
  <c r="Y27" i="1"/>
  <c r="R147" i="1"/>
  <c r="W147" i="1"/>
  <c r="AB147" i="1"/>
  <c r="X16" i="1"/>
  <c r="Y16" i="1"/>
  <c r="Y373" i="2"/>
  <c r="Y136" i="1"/>
  <c r="V136" i="1"/>
  <c r="T136" i="1"/>
  <c r="Z134" i="1"/>
  <c r="T134" i="1"/>
  <c r="U136" i="1"/>
  <c r="AA136" i="1"/>
  <c r="X136" i="1"/>
  <c r="U134" i="1"/>
  <c r="S134" i="1"/>
  <c r="X134" i="1"/>
  <c r="T352" i="2"/>
  <c r="T138" i="1"/>
  <c r="Z136" i="1"/>
  <c r="R136" i="1"/>
  <c r="AB373" i="2"/>
  <c r="AB136" i="1"/>
  <c r="R134" i="1"/>
  <c r="W134" i="1"/>
  <c r="AB134" i="1"/>
  <c r="S136" i="1"/>
  <c r="W136" i="1"/>
  <c r="Y371" i="2"/>
  <c r="Y134" i="1"/>
  <c r="V134" i="1"/>
  <c r="AA134" i="1"/>
  <c r="AE825" i="2"/>
  <c r="Y483" i="1"/>
  <c r="AE948" i="2"/>
  <c r="Y363" i="1"/>
  <c r="Y362" i="1"/>
  <c r="Y361" i="1"/>
  <c r="AE927" i="2"/>
  <c r="AE885" i="2"/>
  <c r="Y452" i="1"/>
  <c r="Y373" i="1"/>
  <c r="AE887" i="2"/>
  <c r="Y403" i="1"/>
  <c r="Y178" i="2"/>
  <c r="Y485" i="1"/>
  <c r="Y1074" i="2"/>
  <c r="Y500" i="1"/>
  <c r="Y345" i="1"/>
  <c r="Y352" i="2"/>
  <c r="Y1069" i="2" s="1"/>
  <c r="Q138" i="1"/>
  <c r="Q365" i="2"/>
  <c r="Y506" i="1"/>
  <c r="Y807" i="2"/>
  <c r="AE807" i="2" s="1"/>
  <c r="Y486" i="1"/>
  <c r="Y123" i="2"/>
  <c r="AE958" i="2"/>
  <c r="AE938" i="2"/>
  <c r="Y481" i="1"/>
  <c r="AE947" i="2"/>
  <c r="Y408" i="1"/>
  <c r="Y507" i="1"/>
  <c r="Y402" i="1"/>
  <c r="Y480" i="1"/>
  <c r="AE981" i="2"/>
  <c r="Y496" i="1"/>
  <c r="AE918" i="2"/>
  <c r="AE961" i="2"/>
  <c r="Y467" i="1"/>
  <c r="Y503" i="1"/>
  <c r="AE951" i="2"/>
  <c r="Y475" i="1"/>
  <c r="Y346" i="1"/>
  <c r="AE836" i="2"/>
  <c r="AE834" i="2"/>
  <c r="AE940" i="2"/>
  <c r="AE827" i="2"/>
  <c r="AE838" i="2"/>
  <c r="Y371" i="1"/>
  <c r="Y992" i="2"/>
  <c r="T27" i="11"/>
  <c r="Y1003" i="2"/>
  <c r="Y1006" i="2" s="1"/>
  <c r="AE1006" i="2" s="1"/>
  <c r="AE963" i="2"/>
  <c r="AE910" i="2"/>
  <c r="Y344" i="1"/>
  <c r="AE920" i="2"/>
  <c r="AE983" i="2"/>
  <c r="Y1086" i="2"/>
  <c r="AE993" i="2"/>
  <c r="Y979" i="2"/>
  <c r="AE924" i="2"/>
  <c r="Y1090" i="2"/>
  <c r="AE956" i="2"/>
  <c r="Y321" i="2"/>
  <c r="AE954" i="2"/>
  <c r="AE967" i="2"/>
  <c r="Y309" i="1"/>
  <c r="Y391" i="1"/>
  <c r="Y24" i="2"/>
  <c r="Y199" i="1"/>
  <c r="AE962" i="2"/>
  <c r="Y96" i="1"/>
  <c r="V336" i="1"/>
  <c r="Y794" i="2"/>
  <c r="AE794" i="2" s="1"/>
  <c r="AE945" i="2"/>
  <c r="Y930" i="2"/>
  <c r="Y358" i="1"/>
  <c r="V260" i="2"/>
  <c r="V43" i="1"/>
  <c r="Y431" i="1"/>
  <c r="Y436" i="1"/>
  <c r="V96" i="1"/>
  <c r="AE868" i="2"/>
  <c r="Y835" i="2"/>
  <c r="Y450" i="1"/>
  <c r="Y453" i="1"/>
  <c r="Y803" i="2"/>
  <c r="AE803" i="2" s="1"/>
  <c r="Y819" i="2"/>
  <c r="T119" i="11" s="1"/>
  <c r="AE855" i="2"/>
  <c r="AE866" i="2"/>
  <c r="AE894" i="2"/>
  <c r="AE892" i="2"/>
  <c r="AE850" i="2"/>
  <c r="AE860" i="2"/>
  <c r="AE904" i="2"/>
  <c r="AE864" i="2"/>
  <c r="Y812" i="2"/>
  <c r="AE812" i="2" s="1"/>
  <c r="V1086" i="2"/>
  <c r="AE907" i="2"/>
  <c r="Y796" i="2"/>
  <c r="AE796" i="2" s="1"/>
  <c r="Y865" i="2"/>
  <c r="AE897" i="2"/>
  <c r="Y380" i="1"/>
  <c r="AE896" i="2"/>
  <c r="AE878" i="2"/>
  <c r="AE858" i="2"/>
  <c r="Y420" i="1"/>
  <c r="AE903" i="2"/>
  <c r="AE869" i="2"/>
  <c r="V199" i="1"/>
  <c r="Y696" i="2"/>
  <c r="Y814" i="2"/>
  <c r="AE814" i="2" s="1"/>
  <c r="AE867" i="2"/>
  <c r="Y846" i="2"/>
  <c r="Y876" i="2"/>
  <c r="AE888" i="2"/>
  <c r="Y286" i="2"/>
  <c r="Y473" i="1"/>
  <c r="Y356" i="1"/>
  <c r="AE935" i="2"/>
  <c r="Y360" i="1"/>
  <c r="Y919" i="2"/>
  <c r="Y487" i="1"/>
  <c r="Y510" i="1"/>
  <c r="AE990" i="2"/>
  <c r="Y944" i="2"/>
  <c r="Y400" i="1"/>
  <c r="Y976" i="2"/>
  <c r="Y978" i="2"/>
  <c r="P89" i="12" s="1"/>
  <c r="Q61" i="12" s="1"/>
  <c r="AE984" i="2"/>
  <c r="AE968" i="2"/>
  <c r="Y806" i="2"/>
  <c r="AE806" i="2" s="1"/>
  <c r="Y367" i="1"/>
  <c r="Y288" i="2"/>
  <c r="Y323" i="2"/>
  <c r="Y294" i="2"/>
  <c r="Y304" i="2"/>
  <c r="Y489" i="1"/>
  <c r="AE826" i="2"/>
  <c r="V1090" i="2"/>
  <c r="Y435" i="1"/>
  <c r="Y418" i="1"/>
  <c r="AB352" i="2"/>
  <c r="Y462" i="1"/>
  <c r="Y374" i="1"/>
  <c r="AE890" i="2"/>
  <c r="Y42" i="1"/>
  <c r="Y447" i="1"/>
  <c r="Y805" i="2"/>
  <c r="AE805" i="2" s="1"/>
  <c r="Y817" i="2"/>
  <c r="AE817" i="2" s="1"/>
  <c r="Y818" i="2"/>
  <c r="AE818" i="2" s="1"/>
  <c r="AE986" i="2"/>
  <c r="Y691" i="2"/>
  <c r="Y711" i="2"/>
  <c r="Y1089" i="2"/>
  <c r="Y701" i="2"/>
  <c r="Y329" i="2" s="1"/>
  <c r="Y287" i="2"/>
  <c r="Y998" i="2"/>
  <c r="Y977" i="2"/>
  <c r="P95" i="12" s="1"/>
  <c r="Y1085" i="2"/>
  <c r="V307" i="1"/>
  <c r="Y293" i="2"/>
  <c r="Y176" i="2"/>
  <c r="V197" i="1"/>
  <c r="Y177" i="2"/>
  <c r="V95" i="1"/>
  <c r="V122" i="2"/>
  <c r="Y124" i="2"/>
  <c r="V124" i="2"/>
  <c r="U315" i="2"/>
  <c r="U392" i="2" s="1"/>
  <c r="Y706" i="2"/>
  <c r="Z26" i="1"/>
  <c r="V80" i="2"/>
  <c r="Y889" i="2"/>
  <c r="V197" i="2"/>
  <c r="Y800" i="2"/>
  <c r="AE800" i="2" s="1"/>
  <c r="Y20" i="2"/>
  <c r="T18" i="11" s="1"/>
  <c r="V132" i="2"/>
  <c r="Y799" i="2"/>
  <c r="AE799" i="2" s="1"/>
  <c r="Y813" i="2"/>
  <c r="AE813" i="2" s="1"/>
  <c r="Y797" i="2"/>
  <c r="AE797" i="2" s="1"/>
  <c r="V1085" i="2"/>
  <c r="Y417" i="1"/>
  <c r="AE891" i="2"/>
  <c r="V159" i="2"/>
  <c r="AE848" i="2"/>
  <c r="AE846" i="2" s="1"/>
  <c r="AE857" i="2"/>
  <c r="Y884" i="2"/>
  <c r="Y23" i="2"/>
  <c r="AE902" i="2"/>
  <c r="AE872" i="2"/>
  <c r="AE870" i="2" s="1"/>
  <c r="V97" i="1"/>
  <c r="Y859" i="2"/>
  <c r="Y433" i="1"/>
  <c r="AE863" i="2"/>
  <c r="Y1070" i="2"/>
  <c r="V1089" i="2"/>
  <c r="Y27" i="2"/>
  <c r="Y456" i="1"/>
  <c r="Y870" i="2"/>
  <c r="AE856" i="2"/>
  <c r="V105" i="2"/>
  <c r="AE886" i="2"/>
  <c r="Y348" i="2"/>
  <c r="Y854" i="2"/>
  <c r="Y906" i="2"/>
  <c r="Y388" i="1"/>
  <c r="Y197" i="2"/>
  <c r="Y925" i="2"/>
  <c r="Y802" i="2"/>
  <c r="AE802" i="2" s="1"/>
  <c r="Y801" i="2"/>
  <c r="AE801" i="2" s="1"/>
  <c r="V304" i="2"/>
  <c r="Z23" i="1"/>
  <c r="V345" i="1"/>
  <c r="V338" i="1"/>
  <c r="Y484" i="1"/>
  <c r="Y198" i="1"/>
  <c r="V321" i="2"/>
  <c r="V286" i="2"/>
  <c r="V321" i="1"/>
  <c r="V346" i="1"/>
  <c r="Y936" i="2"/>
  <c r="Z31" i="1"/>
  <c r="Y816" i="2"/>
  <c r="AE816" i="2" s="1"/>
  <c r="Z19" i="1"/>
  <c r="Z36" i="1"/>
  <c r="T38" i="1"/>
  <c r="AB15" i="1"/>
  <c r="AB1106" i="2"/>
  <c r="AB14" i="1"/>
  <c r="AB41" i="2"/>
  <c r="AB56" i="2" s="1"/>
  <c r="AB18" i="1"/>
  <c r="AB45" i="2"/>
  <c r="Z38" i="1"/>
  <c r="AB37" i="1"/>
  <c r="AB1011" i="2"/>
  <c r="AB116" i="2"/>
  <c r="AB380" i="2" s="1"/>
  <c r="AB782" i="2"/>
  <c r="AB170" i="2"/>
  <c r="AB384" i="2" s="1"/>
  <c r="AE839" i="2"/>
  <c r="Y955" i="2"/>
  <c r="Y966" i="2"/>
  <c r="AE991" i="2"/>
  <c r="Y1073" i="2"/>
  <c r="Y395" i="1"/>
  <c r="Y949" i="2"/>
  <c r="Y985" i="2"/>
  <c r="Y491" i="1"/>
  <c r="Y1001" i="2"/>
  <c r="AE1001" i="2" s="1"/>
  <c r="Y91" i="2"/>
  <c r="V37" i="1"/>
  <c r="V1011" i="2"/>
  <c r="T37" i="1"/>
  <c r="T1011" i="2"/>
  <c r="Y37" i="1"/>
  <c r="Y1011" i="2"/>
  <c r="S15" i="1"/>
  <c r="S1106" i="2"/>
  <c r="Y15" i="1"/>
  <c r="Y1106" i="2"/>
  <c r="Z15" i="1"/>
  <c r="Z1106" i="2"/>
  <c r="W19" i="1"/>
  <c r="W12" i="1"/>
  <c r="R14" i="1"/>
  <c r="R41" i="2"/>
  <c r="R56" i="2" s="1"/>
  <c r="X14" i="1"/>
  <c r="X41" i="2"/>
  <c r="X56" i="2" s="1"/>
  <c r="Y14" i="1"/>
  <c r="Y41" i="2"/>
  <c r="Y56" i="2" s="1"/>
  <c r="Q36" i="1"/>
  <c r="AA315" i="2"/>
  <c r="AA392" i="2" s="1"/>
  <c r="W20" i="1"/>
  <c r="Q11" i="1"/>
  <c r="Y782" i="2"/>
  <c r="Z782" i="2"/>
  <c r="T782" i="2"/>
  <c r="W21" i="1"/>
  <c r="T365" i="2"/>
  <c r="T396" i="2" s="1"/>
  <c r="W27" i="1"/>
  <c r="R18" i="1"/>
  <c r="R45" i="2"/>
  <c r="AA18" i="1"/>
  <c r="AA45" i="2"/>
  <c r="Y264" i="2"/>
  <c r="S37" i="1"/>
  <c r="S1011" i="2"/>
  <c r="X37" i="1"/>
  <c r="X1011" i="2"/>
  <c r="Q25" i="1"/>
  <c r="X15" i="1"/>
  <c r="X1106" i="2"/>
  <c r="T15" i="1"/>
  <c r="T1106" i="2"/>
  <c r="Q19" i="1"/>
  <c r="S14" i="1"/>
  <c r="S41" i="2"/>
  <c r="S56" i="2" s="1"/>
  <c r="W14" i="1"/>
  <c r="W41" i="2"/>
  <c r="W26" i="1"/>
  <c r="W116" i="2"/>
  <c r="Q116" i="2"/>
  <c r="W22" i="1"/>
  <c r="W11" i="1"/>
  <c r="T11" i="1"/>
  <c r="W38" i="1"/>
  <c r="Q30" i="1"/>
  <c r="Q146" i="1"/>
  <c r="Q782" i="2"/>
  <c r="S782" i="2"/>
  <c r="X782" i="2"/>
  <c r="Q21" i="1"/>
  <c r="S252" i="2"/>
  <c r="S388" i="2" s="1"/>
  <c r="Q32" i="1"/>
  <c r="W16" i="1"/>
  <c r="U170" i="2"/>
  <c r="U384" i="2" s="1"/>
  <c r="S170" i="2"/>
  <c r="S384" i="2" s="1"/>
  <c r="U18" i="1"/>
  <c r="U45" i="2"/>
  <c r="Z18" i="1"/>
  <c r="Z45" i="2"/>
  <c r="V18" i="1"/>
  <c r="V45" i="2"/>
  <c r="AE969" i="2"/>
  <c r="Y390" i="1"/>
  <c r="Y274" i="2"/>
  <c r="Y397" i="1"/>
  <c r="Y292" i="2"/>
  <c r="AE946" i="2"/>
  <c r="R37" i="1"/>
  <c r="R1011" i="2"/>
  <c r="W37" i="1"/>
  <c r="W1011" i="2"/>
  <c r="Q37" i="1"/>
  <c r="Q1011" i="2"/>
  <c r="W25" i="1"/>
  <c r="W15" i="1"/>
  <c r="W1106" i="2"/>
  <c r="Q15" i="1"/>
  <c r="Q1106" i="2"/>
  <c r="R15" i="1"/>
  <c r="R1106" i="2"/>
  <c r="W23" i="1"/>
  <c r="Z12" i="1"/>
  <c r="V14" i="1"/>
  <c r="V41" i="2"/>
  <c r="V56" i="2" s="1"/>
  <c r="AA14" i="1"/>
  <c r="AA41" i="2"/>
  <c r="AA56" i="2" s="1"/>
  <c r="Q14" i="1"/>
  <c r="Q41" i="2"/>
  <c r="Q26" i="1"/>
  <c r="Y315" i="2"/>
  <c r="Y392" i="2" s="1"/>
  <c r="Q20" i="1"/>
  <c r="Q22" i="1"/>
  <c r="W31" i="1"/>
  <c r="Q38" i="1"/>
  <c r="W30" i="1"/>
  <c r="R782" i="2"/>
  <c r="W782" i="2"/>
  <c r="W32" i="1"/>
  <c r="Q27" i="1"/>
  <c r="Q16" i="1"/>
  <c r="Y18" i="1"/>
  <c r="Y45" i="2"/>
  <c r="S18" i="1"/>
  <c r="S45" i="2"/>
  <c r="T18" i="1"/>
  <c r="T45" i="2"/>
  <c r="Z37" i="1"/>
  <c r="Z1011" i="2"/>
  <c r="AA37" i="1"/>
  <c r="AA1011" i="2"/>
  <c r="U37" i="1"/>
  <c r="U1011" i="2"/>
  <c r="AA15" i="1"/>
  <c r="AA1106" i="2"/>
  <c r="U15" i="1"/>
  <c r="U1106" i="2"/>
  <c r="V15" i="1"/>
  <c r="V1106" i="2"/>
  <c r="Q23" i="1"/>
  <c r="T12" i="1"/>
  <c r="Q12" i="1"/>
  <c r="Z14" i="1"/>
  <c r="Z41" i="2"/>
  <c r="Z56" i="2" s="1"/>
  <c r="T14" i="1"/>
  <c r="T41" i="2"/>
  <c r="T56" i="2" s="1"/>
  <c r="U14" i="1"/>
  <c r="U41" i="2"/>
  <c r="U56" i="2" s="1"/>
  <c r="W36" i="1"/>
  <c r="W315" i="2"/>
  <c r="Z11" i="1"/>
  <c r="Q31" i="1"/>
  <c r="U782" i="2"/>
  <c r="V782" i="2"/>
  <c r="AA782" i="2"/>
  <c r="Q18" i="1"/>
  <c r="Q45" i="2"/>
  <c r="W18" i="1"/>
  <c r="W45" i="2"/>
  <c r="X18" i="1"/>
  <c r="X45" i="2"/>
  <c r="Y197" i="1"/>
  <c r="AB10" i="1"/>
  <c r="AB37" i="2"/>
  <c r="AA10" i="1"/>
  <c r="AA37" i="2"/>
  <c r="Z10" i="1"/>
  <c r="Z37" i="2"/>
  <c r="Y10" i="1"/>
  <c r="Y37" i="2"/>
  <c r="X10" i="1"/>
  <c r="X37" i="2"/>
  <c r="W10" i="1"/>
  <c r="W37" i="2"/>
  <c r="V10" i="1"/>
  <c r="V37" i="2"/>
  <c r="U10" i="1"/>
  <c r="U37" i="2"/>
  <c r="T10" i="1"/>
  <c r="T37" i="2"/>
  <c r="Y18" i="2"/>
  <c r="T16" i="11" s="1"/>
  <c r="Y241" i="2"/>
  <c r="S10" i="1"/>
  <c r="S37" i="2"/>
  <c r="V287" i="2"/>
  <c r="V334" i="1"/>
  <c r="Y159" i="2"/>
  <c r="Y795" i="2"/>
  <c r="AE795" i="2" s="1"/>
  <c r="Y729" i="2"/>
  <c r="Y724" i="2"/>
  <c r="R10" i="1"/>
  <c r="R37" i="2"/>
  <c r="Y914" i="2"/>
  <c r="V27" i="2"/>
  <c r="T739" i="2"/>
  <c r="Y716" i="2"/>
  <c r="V352" i="2"/>
  <c r="Y1084" i="2"/>
  <c r="Y749" i="2"/>
  <c r="Y840" i="2"/>
  <c r="Q10" i="1"/>
  <c r="Q37" i="2"/>
  <c r="Y1068" i="2"/>
  <c r="Y290" i="2"/>
  <c r="V308" i="1"/>
  <c r="V319" i="1"/>
  <c r="V294" i="2"/>
  <c r="V278" i="2"/>
  <c r="V290" i="2"/>
  <c r="V204" i="2"/>
  <c r="Y132" i="2"/>
  <c r="Y80" i="2"/>
  <c r="Y307" i="1"/>
  <c r="V1084" i="2"/>
  <c r="Y105" i="2"/>
  <c r="Y372" i="1"/>
  <c r="Y338" i="1"/>
  <c r="V317" i="1"/>
  <c r="Y291" i="2"/>
  <c r="Y808" i="2"/>
  <c r="AE808" i="2" s="1"/>
  <c r="AB729" i="2"/>
  <c r="Y734" i="2"/>
  <c r="Y258" i="2"/>
  <c r="Y95" i="1"/>
  <c r="Y308" i="1"/>
  <c r="AB447" i="1"/>
  <c r="AF893" i="2"/>
  <c r="AH893" i="2" s="1"/>
  <c r="AI893" i="2" s="1"/>
  <c r="AB456" i="1"/>
  <c r="AF902" i="2"/>
  <c r="AH902" i="2" s="1"/>
  <c r="AI902" i="2" s="1"/>
  <c r="AB419" i="1"/>
  <c r="AF863" i="2"/>
  <c r="AH863" i="2" s="1"/>
  <c r="AI863" i="2" s="1"/>
  <c r="AB808" i="2"/>
  <c r="AF808" i="2" s="1"/>
  <c r="AH808" i="2" s="1"/>
  <c r="AI808" i="2" s="1"/>
  <c r="AB369" i="1"/>
  <c r="AF839" i="2"/>
  <c r="AH839" i="2" s="1"/>
  <c r="AI839" i="2" s="1"/>
  <c r="AB799" i="2"/>
  <c r="AB360" i="1"/>
  <c r="AF830" i="2"/>
  <c r="AB829" i="2"/>
  <c r="T176" i="2"/>
  <c r="T197" i="1"/>
  <c r="T159" i="2"/>
  <c r="T1084" i="2"/>
  <c r="AB1068" i="2"/>
  <c r="AB18" i="2"/>
  <c r="W16" i="11" s="1"/>
  <c r="AB95" i="1"/>
  <c r="AB122" i="2"/>
  <c r="AB105" i="2"/>
  <c r="T1073" i="2"/>
  <c r="T23" i="2"/>
  <c r="T99" i="1"/>
  <c r="AB232" i="1"/>
  <c r="AB197" i="2"/>
  <c r="AB435" i="1"/>
  <c r="AF879" i="2"/>
  <c r="AH879" i="2" s="1"/>
  <c r="AI879" i="2" s="1"/>
  <c r="AB813" i="2"/>
  <c r="AF813" i="2" s="1"/>
  <c r="AH813" i="2" s="1"/>
  <c r="AI813" i="2" s="1"/>
  <c r="AB374" i="1"/>
  <c r="AF844" i="2"/>
  <c r="AH844" i="2" s="1"/>
  <c r="AI844" i="2" s="1"/>
  <c r="T795" i="2"/>
  <c r="T356" i="1"/>
  <c r="AB462" i="1"/>
  <c r="AF908" i="2"/>
  <c r="AH908" i="2" s="1"/>
  <c r="AI908" i="2" s="1"/>
  <c r="AB444" i="1"/>
  <c r="AF890" i="2"/>
  <c r="AB889" i="2"/>
  <c r="AB417" i="1"/>
  <c r="AF861" i="2"/>
  <c r="AH861" i="2" s="1"/>
  <c r="AI861" i="2" s="1"/>
  <c r="T810" i="2"/>
  <c r="T371" i="1"/>
  <c r="T840" i="2"/>
  <c r="T166" i="1"/>
  <c r="T132" i="2"/>
  <c r="AB445" i="1"/>
  <c r="AF891" i="2"/>
  <c r="AH891" i="2" s="1"/>
  <c r="AI891" i="2" s="1"/>
  <c r="AB418" i="1"/>
  <c r="AF862" i="2"/>
  <c r="AH862" i="2" s="1"/>
  <c r="AI862" i="2" s="1"/>
  <c r="AB412" i="1"/>
  <c r="AF856" i="2"/>
  <c r="AH856" i="2" s="1"/>
  <c r="AI856" i="2" s="1"/>
  <c r="T811" i="2"/>
  <c r="T372" i="1"/>
  <c r="T63" i="1"/>
  <c r="T80" i="2"/>
  <c r="T201" i="1"/>
  <c r="T1089" i="2"/>
  <c r="T43" i="1"/>
  <c r="O27" i="11"/>
  <c r="AB440" i="1"/>
  <c r="AF886" i="2"/>
  <c r="AH886" i="2" s="1"/>
  <c r="AI886" i="2" s="1"/>
  <c r="AB434" i="1"/>
  <c r="AF878" i="2"/>
  <c r="AH878" i="2" s="1"/>
  <c r="AI878" i="2" s="1"/>
  <c r="AB428" i="1"/>
  <c r="AF872" i="2"/>
  <c r="AH872" i="2" s="1"/>
  <c r="AI872" i="2" s="1"/>
  <c r="T806" i="2"/>
  <c r="T367" i="1"/>
  <c r="T238" i="1"/>
  <c r="T204" i="2"/>
  <c r="AB441" i="1"/>
  <c r="AF887" i="2"/>
  <c r="AH887" i="2" s="1"/>
  <c r="AI887" i="2" s="1"/>
  <c r="AB433" i="1"/>
  <c r="AF877" i="2"/>
  <c r="AB876" i="2"/>
  <c r="AB413" i="1"/>
  <c r="AF857" i="2"/>
  <c r="AH857" i="2" s="1"/>
  <c r="AI857" i="2" s="1"/>
  <c r="AB817" i="2"/>
  <c r="AF817" i="2" s="1"/>
  <c r="AH817" i="2" s="1"/>
  <c r="AI817" i="2" s="1"/>
  <c r="AB378" i="1"/>
  <c r="AF848" i="2"/>
  <c r="AH848" i="2" s="1"/>
  <c r="AI848" i="2" s="1"/>
  <c r="T1070" i="2"/>
  <c r="T20" i="2"/>
  <c r="T124" i="2"/>
  <c r="T97" i="1"/>
  <c r="T202" i="1"/>
  <c r="T1090" i="2"/>
  <c r="AB339" i="1"/>
  <c r="AB777" i="2"/>
  <c r="AB303" i="2" s="1"/>
  <c r="AB298" i="2" s="1"/>
  <c r="AB442" i="1"/>
  <c r="AF888" i="2"/>
  <c r="AH888" i="2" s="1"/>
  <c r="AI888" i="2" s="1"/>
  <c r="AB416" i="1"/>
  <c r="AF860" i="2"/>
  <c r="AB859" i="2"/>
  <c r="AB177" i="2"/>
  <c r="AB198" i="1"/>
  <c r="AB1085" i="2"/>
  <c r="T123" i="2"/>
  <c r="T96" i="1"/>
  <c r="AB425" i="1"/>
  <c r="AF869" i="2"/>
  <c r="AH869" i="2" s="1"/>
  <c r="AI869" i="2" s="1"/>
  <c r="T800" i="2"/>
  <c r="T361" i="1"/>
  <c r="AB803" i="2"/>
  <c r="AF803" i="2" s="1"/>
  <c r="AH803" i="2" s="1"/>
  <c r="AI803" i="2" s="1"/>
  <c r="AB364" i="1"/>
  <c r="AF834" i="2"/>
  <c r="AH834" i="2" s="1"/>
  <c r="AI834" i="2" s="1"/>
  <c r="AB459" i="1"/>
  <c r="AF905" i="2"/>
  <c r="AH905" i="2" s="1"/>
  <c r="AI905" i="2" s="1"/>
  <c r="AB411" i="1"/>
  <c r="AB854" i="2"/>
  <c r="AF855" i="2"/>
  <c r="AB457" i="1"/>
  <c r="AF903" i="2"/>
  <c r="AH903" i="2" s="1"/>
  <c r="AI903" i="2" s="1"/>
  <c r="AB431" i="1"/>
  <c r="AF875" i="2"/>
  <c r="AH875" i="2" s="1"/>
  <c r="AI875" i="2" s="1"/>
  <c r="T801" i="2"/>
  <c r="T362" i="1"/>
  <c r="T178" i="2"/>
  <c r="T199" i="1"/>
  <c r="T1086" i="2"/>
  <c r="AB461" i="1"/>
  <c r="AF907" i="2"/>
  <c r="AB906" i="2"/>
  <c r="AB450" i="1"/>
  <c r="AF896" i="2"/>
  <c r="AB895" i="2"/>
  <c r="AB420" i="1"/>
  <c r="AF864" i="2"/>
  <c r="AH864" i="2" s="1"/>
  <c r="AI864" i="2" s="1"/>
  <c r="AB819" i="2"/>
  <c r="W119" i="11" s="1"/>
  <c r="AB380" i="1"/>
  <c r="AF850" i="2"/>
  <c r="AH850" i="2" s="1"/>
  <c r="AI850" i="2" s="1"/>
  <c r="AB452" i="1"/>
  <c r="AF898" i="2"/>
  <c r="AH898" i="2" s="1"/>
  <c r="AI898" i="2" s="1"/>
  <c r="T796" i="2"/>
  <c r="T357" i="1"/>
  <c r="AB458" i="1"/>
  <c r="AF904" i="2"/>
  <c r="AH904" i="2" s="1"/>
  <c r="AI904" i="2" s="1"/>
  <c r="AB424" i="1"/>
  <c r="AF868" i="2"/>
  <c r="AH868" i="2" s="1"/>
  <c r="AI868" i="2" s="1"/>
  <c r="AB453" i="1"/>
  <c r="AF899" i="2"/>
  <c r="AH899" i="2" s="1"/>
  <c r="AI899" i="2" s="1"/>
  <c r="AB422" i="1"/>
  <c r="AF866" i="2"/>
  <c r="AB865" i="2"/>
  <c r="AB794" i="2"/>
  <c r="AB355" i="1"/>
  <c r="AB824" i="2"/>
  <c r="AF825" i="2"/>
  <c r="AB439" i="1"/>
  <c r="AF885" i="2"/>
  <c r="AB884" i="2"/>
  <c r="AB448" i="1"/>
  <c r="AF894" i="2"/>
  <c r="AH894" i="2" s="1"/>
  <c r="AI894" i="2" s="1"/>
  <c r="AB429" i="1"/>
  <c r="AF873" i="2"/>
  <c r="AH873" i="2" s="1"/>
  <c r="AI873" i="2" s="1"/>
  <c r="AB436" i="1"/>
  <c r="AF880" i="2"/>
  <c r="AH880" i="2" s="1"/>
  <c r="AI880" i="2" s="1"/>
  <c r="AB814" i="2"/>
  <c r="AF814" i="2" s="1"/>
  <c r="AH814" i="2" s="1"/>
  <c r="AI814" i="2" s="1"/>
  <c r="AB375" i="1"/>
  <c r="AF845" i="2"/>
  <c r="AH845" i="2" s="1"/>
  <c r="AI845" i="2" s="1"/>
  <c r="AB414" i="1"/>
  <c r="AF858" i="2"/>
  <c r="AH858" i="2" s="1"/>
  <c r="AI858" i="2" s="1"/>
  <c r="AB812" i="2"/>
  <c r="AF812" i="2" s="1"/>
  <c r="AH812" i="2" s="1"/>
  <c r="AI812" i="2" s="1"/>
  <c r="AB373" i="1"/>
  <c r="AF843" i="2"/>
  <c r="AH843" i="2" s="1"/>
  <c r="AI843" i="2" s="1"/>
  <c r="AB446" i="1"/>
  <c r="AF892" i="2"/>
  <c r="AH892" i="2" s="1"/>
  <c r="AI892" i="2" s="1"/>
  <c r="AB451" i="1"/>
  <c r="AF897" i="2"/>
  <c r="AH897" i="2" s="1"/>
  <c r="AI897" i="2" s="1"/>
  <c r="AB423" i="1"/>
  <c r="AF867" i="2"/>
  <c r="AH867" i="2" s="1"/>
  <c r="AI867" i="2" s="1"/>
  <c r="AB1074" i="2"/>
  <c r="AB24" i="2"/>
  <c r="W22" i="11" s="1"/>
  <c r="AB100" i="1"/>
  <c r="AB455" i="1"/>
  <c r="AB900" i="2"/>
  <c r="AF901" i="2"/>
  <c r="AB427" i="1"/>
  <c r="AB870" i="2"/>
  <c r="AF871" i="2"/>
  <c r="T805" i="2"/>
  <c r="T366" i="1"/>
  <c r="T835" i="2"/>
  <c r="AB816" i="2"/>
  <c r="AB377" i="1"/>
  <c r="AF847" i="2"/>
  <c r="AB846" i="2"/>
  <c r="AB818" i="2"/>
  <c r="AF818" i="2" s="1"/>
  <c r="AH818" i="2" s="1"/>
  <c r="AI818" i="2" s="1"/>
  <c r="AB379" i="1"/>
  <c r="AF849" i="2"/>
  <c r="AH849" i="2" s="1"/>
  <c r="AI849" i="2" s="1"/>
  <c r="AB430" i="1"/>
  <c r="AF874" i="2"/>
  <c r="AH874" i="2" s="1"/>
  <c r="AI874" i="2" s="1"/>
  <c r="T259" i="2"/>
  <c r="T308" i="1"/>
  <c r="T319" i="1"/>
  <c r="T268" i="2"/>
  <c r="T478" i="1"/>
  <c r="T925" i="2"/>
  <c r="T808" i="2"/>
  <c r="T369" i="1"/>
  <c r="T799" i="2"/>
  <c r="T360" i="1"/>
  <c r="T829" i="2"/>
  <c r="AB176" i="2"/>
  <c r="AB197" i="1"/>
  <c r="AB159" i="2"/>
  <c r="AB1084" i="2"/>
  <c r="T1068" i="2"/>
  <c r="T18" i="2"/>
  <c r="T95" i="1"/>
  <c r="T105" i="2"/>
  <c r="AB1073" i="2"/>
  <c r="AB23" i="2"/>
  <c r="W21" i="11" s="1"/>
  <c r="AB99" i="1"/>
  <c r="T232" i="1"/>
  <c r="T197" i="2"/>
  <c r="T335" i="1"/>
  <c r="T290" i="2"/>
  <c r="T716" i="2"/>
  <c r="T327" i="2"/>
  <c r="T307" i="1"/>
  <c r="T241" i="2"/>
  <c r="T324" i="1"/>
  <c r="T274" i="2"/>
  <c r="T334" i="1"/>
  <c r="T288" i="2"/>
  <c r="T331" i="2"/>
  <c r="T509" i="1"/>
  <c r="T989" i="2"/>
  <c r="T338" i="1"/>
  <c r="T293" i="2"/>
  <c r="AB166" i="1"/>
  <c r="AB132" i="2"/>
  <c r="T336" i="1"/>
  <c r="T291" i="2"/>
  <c r="T724" i="2"/>
  <c r="AB797" i="2"/>
  <c r="AF797" i="2" s="1"/>
  <c r="AH797" i="2" s="1"/>
  <c r="AI797" i="2" s="1"/>
  <c r="AB358" i="1"/>
  <c r="AF828" i="2"/>
  <c r="AH828" i="2" s="1"/>
  <c r="AI828" i="2" s="1"/>
  <c r="T1001" i="2"/>
  <c r="T506" i="1"/>
  <c r="T977" i="2"/>
  <c r="K95" i="12" s="1"/>
  <c r="K98" i="12" s="1"/>
  <c r="T998" i="2"/>
  <c r="T505" i="1"/>
  <c r="T985" i="2"/>
  <c r="AB63" i="1"/>
  <c r="AB80" i="2"/>
  <c r="AB201" i="1"/>
  <c r="AB1089" i="2"/>
  <c r="T333" i="1"/>
  <c r="T287" i="2"/>
  <c r="T327" i="1"/>
  <c r="T278" i="2"/>
  <c r="AB734" i="2"/>
  <c r="T329" i="2"/>
  <c r="AB43" i="1"/>
  <c r="W27" i="11"/>
  <c r="T346" i="1"/>
  <c r="AB739" i="2"/>
  <c r="T489" i="1"/>
  <c r="T936" i="2"/>
  <c r="AB238" i="1"/>
  <c r="AB204" i="2"/>
  <c r="T321" i="2"/>
  <c r="T344" i="1"/>
  <c r="T304" i="2"/>
  <c r="T316" i="1"/>
  <c r="T264" i="2"/>
  <c r="T394" i="1"/>
  <c r="T955" i="2"/>
  <c r="AB1070" i="2"/>
  <c r="AB20" i="2"/>
  <c r="W18" i="11" s="1"/>
  <c r="AB124" i="2"/>
  <c r="AB97" i="1"/>
  <c r="AB202" i="1"/>
  <c r="AB1090" i="2"/>
  <c r="T339" i="1"/>
  <c r="T777" i="2"/>
  <c r="T303" i="2" s="1"/>
  <c r="T322" i="2"/>
  <c r="T345" i="1"/>
  <c r="T177" i="2"/>
  <c r="T198" i="1"/>
  <c r="T1085" i="2"/>
  <c r="AB96" i="1"/>
  <c r="AB123" i="2"/>
  <c r="T696" i="2"/>
  <c r="T803" i="2"/>
  <c r="T364" i="1"/>
  <c r="AB807" i="2"/>
  <c r="AF807" i="2" s="1"/>
  <c r="AH807" i="2" s="1"/>
  <c r="AI807" i="2" s="1"/>
  <c r="AB368" i="1"/>
  <c r="AF838" i="2"/>
  <c r="AH838" i="2" s="1"/>
  <c r="AI838" i="2" s="1"/>
  <c r="AB749" i="2"/>
  <c r="T472" i="1"/>
  <c r="T919" i="2"/>
  <c r="AB178" i="2"/>
  <c r="AB199" i="1"/>
  <c r="AB1086" i="2"/>
  <c r="T976" i="2"/>
  <c r="T496" i="1"/>
  <c r="T979" i="2"/>
  <c r="AB744" i="2"/>
  <c r="T383" i="1"/>
  <c r="T944" i="2"/>
  <c r="T1003" i="2"/>
  <c r="T1006" i="2" s="1"/>
  <c r="T507" i="1"/>
  <c r="T794" i="2"/>
  <c r="T355" i="1"/>
  <c r="T824" i="2"/>
  <c r="T499" i="1"/>
  <c r="T992" i="2"/>
  <c r="T373" i="2"/>
  <c r="T399" i="1"/>
  <c r="T960" i="2"/>
  <c r="T978" i="2"/>
  <c r="K89" i="12" s="1"/>
  <c r="L61" i="12" s="1"/>
  <c r="T497" i="1"/>
  <c r="T337" i="1"/>
  <c r="T292" i="2"/>
  <c r="T467" i="1"/>
  <c r="T914" i="2"/>
  <c r="T502" i="1"/>
  <c r="T982" i="2"/>
  <c r="T405" i="1"/>
  <c r="T966" i="2"/>
  <c r="T1074" i="2"/>
  <c r="T24" i="2"/>
  <c r="T100" i="1"/>
  <c r="T309" i="1"/>
  <c r="T706" i="2"/>
  <c r="T332" i="1"/>
  <c r="T286" i="2"/>
  <c r="T294" i="2"/>
  <c r="T332" i="2"/>
  <c r="T371" i="2"/>
  <c r="T483" i="1"/>
  <c r="T930" i="2"/>
  <c r="AB802" i="2"/>
  <c r="AF802" i="2" s="1"/>
  <c r="AH802" i="2" s="1"/>
  <c r="AI802" i="2" s="1"/>
  <c r="AB363" i="1"/>
  <c r="AF833" i="2"/>
  <c r="AH833" i="2" s="1"/>
  <c r="AI833" i="2" s="1"/>
  <c r="Y268" i="2"/>
  <c r="AE926" i="2"/>
  <c r="Y468" i="1"/>
  <c r="Y122" i="2"/>
  <c r="AE830" i="2"/>
  <c r="Y204" i="2"/>
  <c r="Y811" i="2"/>
  <c r="AE811" i="2" s="1"/>
  <c r="V259" i="2"/>
  <c r="AE909" i="2"/>
  <c r="V241" i="2"/>
  <c r="V274" i="2"/>
  <c r="Y810" i="2"/>
  <c r="AE810" i="2" s="1"/>
  <c r="T729" i="2"/>
  <c r="T813" i="2"/>
  <c r="T374" i="1"/>
  <c r="AB795" i="2"/>
  <c r="AF795" i="2" s="1"/>
  <c r="AH795" i="2" s="1"/>
  <c r="AI795" i="2" s="1"/>
  <c r="AB356" i="1"/>
  <c r="AF826" i="2"/>
  <c r="AH826" i="2" s="1"/>
  <c r="AI826" i="2" s="1"/>
  <c r="T444" i="1"/>
  <c r="T889" i="2"/>
  <c r="AB810" i="2"/>
  <c r="AB371" i="1"/>
  <c r="AF841" i="2"/>
  <c r="AB840" i="2"/>
  <c r="T797" i="2"/>
  <c r="T358" i="1"/>
  <c r="T734" i="2"/>
  <c r="AB806" i="2"/>
  <c r="AF806" i="2" s="1"/>
  <c r="AH806" i="2" s="1"/>
  <c r="AI806" i="2" s="1"/>
  <c r="AB367" i="1"/>
  <c r="AF837" i="2"/>
  <c r="AH837" i="2" s="1"/>
  <c r="AI837" i="2" s="1"/>
  <c r="T388" i="1"/>
  <c r="T949" i="2"/>
  <c r="T433" i="1"/>
  <c r="T876" i="2"/>
  <c r="T817" i="2"/>
  <c r="T378" i="1"/>
  <c r="T416" i="1"/>
  <c r="T859" i="2"/>
  <c r="AB800" i="2"/>
  <c r="AF800" i="2" s="1"/>
  <c r="AH800" i="2" s="1"/>
  <c r="AI800" i="2" s="1"/>
  <c r="AB361" i="1"/>
  <c r="AF831" i="2"/>
  <c r="AH831" i="2" s="1"/>
  <c r="AI831" i="2" s="1"/>
  <c r="T411" i="1"/>
  <c r="T854" i="2"/>
  <c r="T807" i="2"/>
  <c r="T368" i="1"/>
  <c r="T749" i="2"/>
  <c r="AB801" i="2"/>
  <c r="AF801" i="2" s="1"/>
  <c r="AH801" i="2" s="1"/>
  <c r="AI801" i="2" s="1"/>
  <c r="AB362" i="1"/>
  <c r="AF832" i="2"/>
  <c r="AH832" i="2" s="1"/>
  <c r="AI832" i="2" s="1"/>
  <c r="T461" i="1"/>
  <c r="T906" i="2"/>
  <c r="T450" i="1"/>
  <c r="T895" i="2"/>
  <c r="T819" i="2"/>
  <c r="O119" i="11" s="1"/>
  <c r="T380" i="1"/>
  <c r="AB796" i="2"/>
  <c r="AF796" i="2" s="1"/>
  <c r="AH796" i="2" s="1"/>
  <c r="AI796" i="2" s="1"/>
  <c r="AB357" i="1"/>
  <c r="AF827" i="2"/>
  <c r="AH827" i="2" s="1"/>
  <c r="AI827" i="2" s="1"/>
  <c r="T744" i="2"/>
  <c r="T422" i="1"/>
  <c r="T865" i="2"/>
  <c r="T439" i="1"/>
  <c r="T884" i="2"/>
  <c r="T814" i="2"/>
  <c r="T375" i="1"/>
  <c r="T812" i="2"/>
  <c r="T373" i="1"/>
  <c r="T455" i="1"/>
  <c r="T900" i="2"/>
  <c r="T427" i="1"/>
  <c r="T870" i="2"/>
  <c r="AB805" i="2"/>
  <c r="AB366" i="1"/>
  <c r="AF836" i="2"/>
  <c r="AB835" i="2"/>
  <c r="T816" i="2"/>
  <c r="T377" i="1"/>
  <c r="T846" i="2"/>
  <c r="T818" i="2"/>
  <c r="T379" i="1"/>
  <c r="T802" i="2"/>
  <c r="T363" i="1"/>
  <c r="Y278" i="2"/>
  <c r="Y332" i="2"/>
  <c r="Y777" i="2"/>
  <c r="Y303" i="2" s="1"/>
  <c r="Y298" i="2" s="1"/>
  <c r="AB259" i="2"/>
  <c r="AB308" i="1"/>
  <c r="AB319" i="1"/>
  <c r="AB268" i="2"/>
  <c r="AB397" i="1"/>
  <c r="AF959" i="2"/>
  <c r="AH959" i="2" s="1"/>
  <c r="AI959" i="2" s="1"/>
  <c r="AB407" i="1"/>
  <c r="AF969" i="2"/>
  <c r="AH969" i="2" s="1"/>
  <c r="AI969" i="2" s="1"/>
  <c r="AB478" i="1"/>
  <c r="AF926" i="2"/>
  <c r="AB925" i="2"/>
  <c r="AB468" i="1"/>
  <c r="AF916" i="2"/>
  <c r="AH916" i="2" s="1"/>
  <c r="AI916" i="2" s="1"/>
  <c r="AB335" i="1"/>
  <c r="AB290" i="2"/>
  <c r="AB716" i="2"/>
  <c r="AB327" i="2"/>
  <c r="AB390" i="1"/>
  <c r="AF952" i="2"/>
  <c r="AH952" i="2" s="1"/>
  <c r="AI952" i="2" s="1"/>
  <c r="AB384" i="1"/>
  <c r="AF946" i="2"/>
  <c r="AH946" i="2" s="1"/>
  <c r="AI946" i="2" s="1"/>
  <c r="AB484" i="1"/>
  <c r="AF932" i="2"/>
  <c r="AH932" i="2" s="1"/>
  <c r="AI932" i="2" s="1"/>
  <c r="AB463" i="1"/>
  <c r="AF909" i="2"/>
  <c r="AH909" i="2" s="1"/>
  <c r="AI909" i="2" s="1"/>
  <c r="AB510" i="1"/>
  <c r="AF991" i="2"/>
  <c r="AH991" i="2" s="1"/>
  <c r="AI991" i="2" s="1"/>
  <c r="AB307" i="1"/>
  <c r="AB241" i="2"/>
  <c r="AB324" i="1"/>
  <c r="AB274" i="2"/>
  <c r="AB334" i="1"/>
  <c r="AB288" i="2"/>
  <c r="AB331" i="2"/>
  <c r="AB395" i="1"/>
  <c r="AF957" i="2"/>
  <c r="AH957" i="2" s="1"/>
  <c r="AI957" i="2" s="1"/>
  <c r="AB491" i="1"/>
  <c r="AF939" i="2"/>
  <c r="AH939" i="2" s="1"/>
  <c r="AI939" i="2" s="1"/>
  <c r="AB509" i="1"/>
  <c r="AB989" i="2"/>
  <c r="AF990" i="2"/>
  <c r="AB338" i="1"/>
  <c r="AB293" i="2"/>
  <c r="AB336" i="1"/>
  <c r="AB291" i="2"/>
  <c r="AB724" i="2"/>
  <c r="AB406" i="1"/>
  <c r="AF968" i="2"/>
  <c r="AH968" i="2" s="1"/>
  <c r="AI968" i="2" s="1"/>
  <c r="AB400" i="1"/>
  <c r="AF962" i="2"/>
  <c r="AH962" i="2" s="1"/>
  <c r="AI962" i="2" s="1"/>
  <c r="AB811" i="2"/>
  <c r="AF811" i="2" s="1"/>
  <c r="AH811" i="2" s="1"/>
  <c r="AI811" i="2" s="1"/>
  <c r="AB372" i="1"/>
  <c r="AF842" i="2"/>
  <c r="AH842" i="2" s="1"/>
  <c r="AI842" i="2" s="1"/>
  <c r="AB1001" i="2"/>
  <c r="AF1001" i="2" s="1"/>
  <c r="AH1001" i="2" s="1"/>
  <c r="AI1001" i="2" s="1"/>
  <c r="AB506" i="1"/>
  <c r="AF987" i="2"/>
  <c r="AB977" i="2"/>
  <c r="S95" i="12" s="1"/>
  <c r="S98" i="12" s="1"/>
  <c r="AB998" i="2"/>
  <c r="AB505" i="1"/>
  <c r="AF986" i="2"/>
  <c r="AB985" i="2"/>
  <c r="AB503" i="1"/>
  <c r="AF984" i="2"/>
  <c r="AB333" i="1"/>
  <c r="AB287" i="2"/>
  <c r="AB327" i="1"/>
  <c r="AB278" i="2"/>
  <c r="AB329" i="2"/>
  <c r="AB323" i="2"/>
  <c r="AB346" i="1"/>
  <c r="AB391" i="1"/>
  <c r="AF953" i="2"/>
  <c r="AH953" i="2" s="1"/>
  <c r="AI953" i="2" s="1"/>
  <c r="AB489" i="1"/>
  <c r="AF937" i="2"/>
  <c r="AB936" i="2"/>
  <c r="AB487" i="1"/>
  <c r="AF935" i="2"/>
  <c r="AH935" i="2" s="1"/>
  <c r="AI935" i="2" s="1"/>
  <c r="AB344" i="1"/>
  <c r="AB304" i="2"/>
  <c r="AB316" i="1"/>
  <c r="AB264" i="2"/>
  <c r="AB394" i="1"/>
  <c r="AF956" i="2"/>
  <c r="AB955" i="2"/>
  <c r="AB388" i="1"/>
  <c r="AF950" i="2"/>
  <c r="AB949" i="2"/>
  <c r="AB473" i="1"/>
  <c r="AF921" i="2"/>
  <c r="AH921" i="2" s="1"/>
  <c r="AI921" i="2" s="1"/>
  <c r="AB322" i="2"/>
  <c r="AB345" i="1"/>
  <c r="AB389" i="1"/>
  <c r="AF951" i="2"/>
  <c r="AH951" i="2" s="1"/>
  <c r="AI951" i="2" s="1"/>
  <c r="AB475" i="1"/>
  <c r="AF923" i="2"/>
  <c r="AH923" i="2" s="1"/>
  <c r="AI923" i="2" s="1"/>
  <c r="AB696" i="2"/>
  <c r="AB392" i="1"/>
  <c r="AF954" i="2"/>
  <c r="AH954" i="2" s="1"/>
  <c r="AI954" i="2" s="1"/>
  <c r="AB485" i="1"/>
  <c r="AF933" i="2"/>
  <c r="AH933" i="2" s="1"/>
  <c r="AI933" i="2" s="1"/>
  <c r="AB492" i="1"/>
  <c r="AF940" i="2"/>
  <c r="AH940" i="2" s="1"/>
  <c r="AI940" i="2" s="1"/>
  <c r="AB403" i="1"/>
  <c r="AF965" i="2"/>
  <c r="AH965" i="2" s="1"/>
  <c r="AI965" i="2" s="1"/>
  <c r="AB474" i="1"/>
  <c r="AF922" i="2"/>
  <c r="AH922" i="2" s="1"/>
  <c r="AI922" i="2" s="1"/>
  <c r="AB480" i="1"/>
  <c r="AF928" i="2"/>
  <c r="AH928" i="2" s="1"/>
  <c r="AI928" i="2" s="1"/>
  <c r="AB385" i="1"/>
  <c r="AF947" i="2"/>
  <c r="AH947" i="2" s="1"/>
  <c r="AI947" i="2" s="1"/>
  <c r="AB472" i="1"/>
  <c r="AF920" i="2"/>
  <c r="AB919" i="2"/>
  <c r="AB401" i="1"/>
  <c r="AF963" i="2"/>
  <c r="AH963" i="2" s="1"/>
  <c r="AI963" i="2" s="1"/>
  <c r="AB408" i="1"/>
  <c r="AF970" i="2"/>
  <c r="AH970" i="2" s="1"/>
  <c r="AI970" i="2" s="1"/>
  <c r="AB479" i="1"/>
  <c r="AF927" i="2"/>
  <c r="AH927" i="2" s="1"/>
  <c r="AI927" i="2" s="1"/>
  <c r="AB976" i="2"/>
  <c r="AB496" i="1"/>
  <c r="AF980" i="2"/>
  <c r="AB979" i="2"/>
  <c r="AB500" i="1"/>
  <c r="AF994" i="2"/>
  <c r="AH994" i="2" s="1"/>
  <c r="AI994" i="2" s="1"/>
  <c r="AB386" i="1"/>
  <c r="AF948" i="2"/>
  <c r="AH948" i="2" s="1"/>
  <c r="AI948" i="2" s="1"/>
  <c r="AB383" i="1"/>
  <c r="AF945" i="2"/>
  <c r="AB944" i="2"/>
  <c r="AB490" i="1"/>
  <c r="AF938" i="2"/>
  <c r="AH938" i="2" s="1"/>
  <c r="AI938" i="2" s="1"/>
  <c r="AB1003" i="2"/>
  <c r="AB1006" i="2" s="1"/>
  <c r="AF1006" i="2" s="1"/>
  <c r="AH1006" i="2" s="1"/>
  <c r="AI1006" i="2" s="1"/>
  <c r="AB507" i="1"/>
  <c r="AF988" i="2"/>
  <c r="AB499" i="1"/>
  <c r="AB992" i="2"/>
  <c r="AF993" i="2"/>
  <c r="AB399" i="1"/>
  <c r="AB960" i="2"/>
  <c r="AF961" i="2"/>
  <c r="AB470" i="1"/>
  <c r="AF918" i="2"/>
  <c r="AH918" i="2" s="1"/>
  <c r="AI918" i="2" s="1"/>
  <c r="AB469" i="1"/>
  <c r="AF917" i="2"/>
  <c r="AH917" i="2" s="1"/>
  <c r="AI917" i="2" s="1"/>
  <c r="AB978" i="2"/>
  <c r="S89" i="12" s="1"/>
  <c r="AB497" i="1"/>
  <c r="AF981" i="2"/>
  <c r="AB337" i="1"/>
  <c r="AB292" i="2"/>
  <c r="AB402" i="1"/>
  <c r="AF964" i="2"/>
  <c r="AH964" i="2" s="1"/>
  <c r="AI964" i="2" s="1"/>
  <c r="AB396" i="1"/>
  <c r="AF958" i="2"/>
  <c r="AH958" i="2" s="1"/>
  <c r="AI958" i="2" s="1"/>
  <c r="AB467" i="1"/>
  <c r="AF915" i="2"/>
  <c r="AB914" i="2"/>
  <c r="AB502" i="1"/>
  <c r="AF983" i="2"/>
  <c r="AB982" i="2"/>
  <c r="AB405" i="1"/>
  <c r="AF967" i="2"/>
  <c r="AB966" i="2"/>
  <c r="AB260" i="2"/>
  <c r="AB309" i="1"/>
  <c r="AB706" i="2"/>
  <c r="AB486" i="1"/>
  <c r="AF934" i="2"/>
  <c r="AH934" i="2" s="1"/>
  <c r="AI934" i="2" s="1"/>
  <c r="AB476" i="1"/>
  <c r="AF924" i="2"/>
  <c r="AH924" i="2" s="1"/>
  <c r="AI924" i="2" s="1"/>
  <c r="AB464" i="1"/>
  <c r="AF910" i="2"/>
  <c r="AH910" i="2" s="1"/>
  <c r="AI910" i="2" s="1"/>
  <c r="AB481" i="1"/>
  <c r="AF929" i="2"/>
  <c r="AH929" i="2" s="1"/>
  <c r="AI929" i="2" s="1"/>
  <c r="AB332" i="1"/>
  <c r="AB294" i="2"/>
  <c r="AB286" i="2"/>
  <c r="AB332" i="2"/>
  <c r="AB371" i="2"/>
  <c r="AB483" i="1"/>
  <c r="AB930" i="2"/>
  <c r="AF931" i="2"/>
  <c r="Q26" i="11"/>
  <c r="Q25" i="11" s="1"/>
  <c r="T42" i="1"/>
  <c r="O26" i="11"/>
  <c r="T27" i="2"/>
  <c r="AB42" i="1"/>
  <c r="W26" i="11"/>
  <c r="AB27" i="2"/>
  <c r="Q308" i="1"/>
  <c r="Q176" i="2"/>
  <c r="Q197" i="1"/>
  <c r="Q1084" i="2"/>
  <c r="Q159" i="2"/>
  <c r="Q1073" i="2"/>
  <c r="Q23" i="2"/>
  <c r="Q99" i="1"/>
  <c r="Q329" i="1"/>
  <c r="Q691" i="2"/>
  <c r="Q334" i="1"/>
  <c r="Q288" i="2"/>
  <c r="Q169" i="1"/>
  <c r="Q811" i="2"/>
  <c r="Q372" i="1"/>
  <c r="Q63" i="1"/>
  <c r="Q80" i="2"/>
  <c r="Q318" i="1"/>
  <c r="Q734" i="2"/>
  <c r="Q234" i="1"/>
  <c r="Q739" i="2"/>
  <c r="Q340" i="1"/>
  <c r="Q394" i="1"/>
  <c r="Q955" i="2"/>
  <c r="Q433" i="1"/>
  <c r="Q876" i="2"/>
  <c r="Q202" i="1"/>
  <c r="Q1090" i="2"/>
  <c r="Q177" i="2"/>
  <c r="Q198" i="1"/>
  <c r="Q1085" i="2"/>
  <c r="Q124" i="1"/>
  <c r="Q803" i="2"/>
  <c r="Q364" i="1"/>
  <c r="Q240" i="1"/>
  <c r="Q242" i="1"/>
  <c r="Q233" i="1"/>
  <c r="Q113" i="1"/>
  <c r="Q422" i="1"/>
  <c r="Q865" i="2"/>
  <c r="Q399" i="1"/>
  <c r="Q960" i="2"/>
  <c r="Q978" i="2"/>
  <c r="H89" i="12" s="1"/>
  <c r="I61" i="12" s="1"/>
  <c r="Q497" i="1"/>
  <c r="Q167" i="1"/>
  <c r="Q143" i="1"/>
  <c r="Q502" i="1"/>
  <c r="Q982" i="2"/>
  <c r="Q114" i="1"/>
  <c r="Q427" i="1"/>
  <c r="Q870" i="2"/>
  <c r="Q332" i="1"/>
  <c r="Q294" i="2"/>
  <c r="Q286" i="2"/>
  <c r="Q91" i="2"/>
  <c r="Q319" i="1"/>
  <c r="Q268" i="2"/>
  <c r="Q478" i="1"/>
  <c r="Q925" i="2"/>
  <c r="Q1068" i="2"/>
  <c r="Q18" i="2"/>
  <c r="Q122" i="2"/>
  <c r="Q95" i="1"/>
  <c r="Q105" i="2"/>
  <c r="Q729" i="2"/>
  <c r="Q232" i="1"/>
  <c r="Q197" i="2"/>
  <c r="Q342" i="1"/>
  <c r="Q258" i="2"/>
  <c r="Q307" i="1"/>
  <c r="Q241" i="2"/>
  <c r="Q711" i="2"/>
  <c r="Q810" i="2"/>
  <c r="Q371" i="1"/>
  <c r="Q840" i="2"/>
  <c r="Q241" i="1"/>
  <c r="Q336" i="1"/>
  <c r="Q291" i="2"/>
  <c r="Q724" i="2"/>
  <c r="Q1001" i="2"/>
  <c r="Q506" i="1"/>
  <c r="Q977" i="2"/>
  <c r="H95" i="12" s="1"/>
  <c r="Q65" i="1"/>
  <c r="Q327" i="1"/>
  <c r="Q278" i="2"/>
  <c r="Q701" i="2"/>
  <c r="Q330" i="1"/>
  <c r="Q489" i="1"/>
  <c r="Q936" i="2"/>
  <c r="Q238" i="1"/>
  <c r="Q204" i="2"/>
  <c r="Q388" i="1"/>
  <c r="Q949" i="2"/>
  <c r="Q312" i="1"/>
  <c r="Q123" i="2"/>
  <c r="Q96" i="1"/>
  <c r="Q696" i="2"/>
  <c r="Q311" i="1"/>
  <c r="Q122" i="1"/>
  <c r="Q749" i="2"/>
  <c r="Q472" i="1"/>
  <c r="Q919" i="2"/>
  <c r="Q325" i="1"/>
  <c r="Q819" i="2"/>
  <c r="L119" i="11" s="1"/>
  <c r="Q380" i="1"/>
  <c r="Q796" i="2"/>
  <c r="Q357" i="1"/>
  <c r="Q794" i="2"/>
  <c r="Q355" i="1"/>
  <c r="Q824" i="2"/>
  <c r="Q337" i="1"/>
  <c r="Q292" i="2"/>
  <c r="Q1074" i="2"/>
  <c r="Q24" i="2"/>
  <c r="Q100" i="1"/>
  <c r="Q805" i="2"/>
  <c r="Q366" i="1"/>
  <c r="Q835" i="2"/>
  <c r="Q818" i="2"/>
  <c r="Q379" i="1"/>
  <c r="Q483" i="1"/>
  <c r="Q930" i="2"/>
  <c r="Y349" i="2"/>
  <c r="Q239" i="1"/>
  <c r="Q125" i="1"/>
  <c r="Q132" i="1"/>
  <c r="Q808" i="2"/>
  <c r="Q369" i="1"/>
  <c r="Q243" i="1"/>
  <c r="Q352" i="2"/>
  <c r="Q64" i="1"/>
  <c r="Q813" i="2"/>
  <c r="Q374" i="1"/>
  <c r="Q317" i="1"/>
  <c r="Q509" i="1"/>
  <c r="Q989" i="2"/>
  <c r="Q338" i="1"/>
  <c r="Q293" i="2"/>
  <c r="Q320" i="1"/>
  <c r="Q998" i="2"/>
  <c r="Q505" i="1"/>
  <c r="Q985" i="2"/>
  <c r="Q201" i="1"/>
  <c r="Q1089" i="2"/>
  <c r="Q131" i="1"/>
  <c r="Q321" i="1"/>
  <c r="Q126" i="1"/>
  <c r="Q806" i="2"/>
  <c r="Q367" i="1"/>
  <c r="Q321" i="2"/>
  <c r="Q344" i="1"/>
  <c r="Q304" i="2"/>
  <c r="Q817" i="2"/>
  <c r="Q378" i="1"/>
  <c r="Q339" i="1"/>
  <c r="Q777" i="2"/>
  <c r="Q303" i="2" s="1"/>
  <c r="Q322" i="1"/>
  <c r="Q411" i="1"/>
  <c r="Q854" i="2"/>
  <c r="Q328" i="1"/>
  <c r="Q801" i="2"/>
  <c r="Q362" i="1"/>
  <c r="Q144" i="1"/>
  <c r="Q461" i="1"/>
  <c r="Q906" i="2"/>
  <c r="Q976" i="2"/>
  <c r="Q496" i="1"/>
  <c r="Q979" i="2"/>
  <c r="V729" i="2"/>
  <c r="Q383" i="1"/>
  <c r="Q944" i="2"/>
  <c r="Q1003" i="2"/>
  <c r="Q1006" i="2" s="1"/>
  <c r="Q507" i="1"/>
  <c r="Q499" i="1"/>
  <c r="Q992" i="2"/>
  <c r="Q130" i="1"/>
  <c r="Q349" i="1"/>
  <c r="Q467" i="1"/>
  <c r="Q914" i="2"/>
  <c r="Q405" i="1"/>
  <c r="Q966" i="2"/>
  <c r="Q260" i="2"/>
  <c r="Q309" i="1"/>
  <c r="Q706" i="2"/>
  <c r="Q455" i="1"/>
  <c r="Q900" i="2"/>
  <c r="Q816" i="2"/>
  <c r="Q377" i="1"/>
  <c r="Q846" i="2"/>
  <c r="Q128" i="1"/>
  <c r="Q332" i="2"/>
  <c r="Q348" i="1"/>
  <c r="Q799" i="2"/>
  <c r="Q360" i="1"/>
  <c r="Q829" i="2"/>
  <c r="Q326" i="1"/>
  <c r="Q335" i="1"/>
  <c r="Q290" i="2"/>
  <c r="Q110" i="1"/>
  <c r="Q716" i="2"/>
  <c r="Q795" i="2"/>
  <c r="Q356" i="1"/>
  <c r="Q324" i="1"/>
  <c r="Q274" i="2"/>
  <c r="Q444" i="1"/>
  <c r="Q889" i="2"/>
  <c r="Q166" i="1"/>
  <c r="Q132" i="2"/>
  <c r="Q797" i="2"/>
  <c r="Q358" i="1"/>
  <c r="Q333" i="1"/>
  <c r="Q287" i="2"/>
  <c r="Q43" i="1"/>
  <c r="L27" i="11"/>
  <c r="Q346" i="1"/>
  <c r="Q316" i="1"/>
  <c r="Q264" i="2"/>
  <c r="Q1070" i="2"/>
  <c r="Q20" i="2"/>
  <c r="Q97" i="1"/>
  <c r="Q124" i="2"/>
  <c r="Q322" i="2"/>
  <c r="Q345" i="1"/>
  <c r="Q416" i="1"/>
  <c r="Q859" i="2"/>
  <c r="Q800" i="2"/>
  <c r="Q361" i="1"/>
  <c r="Q807" i="2"/>
  <c r="Q368" i="1"/>
  <c r="Q112" i="1"/>
  <c r="Q178" i="2"/>
  <c r="Q199" i="1"/>
  <c r="Q1086" i="2"/>
  <c r="Q450" i="1"/>
  <c r="Q895" i="2"/>
  <c r="Q236" i="1"/>
  <c r="Q744" i="2"/>
  <c r="Q237" i="1"/>
  <c r="Q136" i="1"/>
  <c r="Q439" i="1"/>
  <c r="Q884" i="2"/>
  <c r="Q814" i="2"/>
  <c r="Q375" i="1"/>
  <c r="Q812" i="2"/>
  <c r="Q373" i="1"/>
  <c r="Q341" i="1"/>
  <c r="Q235" i="1"/>
  <c r="Q168" i="1"/>
  <c r="Q371" i="2"/>
  <c r="Q134" i="1"/>
  <c r="Q802" i="2"/>
  <c r="Q363" i="1"/>
  <c r="Q42" i="1"/>
  <c r="Q27" i="2"/>
  <c r="J40" i="12"/>
  <c r="J57" i="12"/>
  <c r="J7" i="12"/>
  <c r="S1094" i="2"/>
  <c r="S1061" i="2"/>
  <c r="S1035" i="2"/>
  <c r="N8" i="11"/>
  <c r="S974" i="2"/>
  <c r="S402" i="2"/>
  <c r="S75" i="2"/>
  <c r="T10" i="2"/>
  <c r="Z8" i="12" l="1"/>
  <c r="Y9" i="12"/>
  <c r="X127" i="1"/>
  <c r="AD106" i="11"/>
  <c r="AD107" i="11" s="1"/>
  <c r="Z10" i="12"/>
  <c r="Z41" i="12" s="1"/>
  <c r="AH984" i="2"/>
  <c r="AI984" i="2" s="1"/>
  <c r="O16" i="11"/>
  <c r="O21" i="11"/>
  <c r="L21" i="11"/>
  <c r="O22" i="11"/>
  <c r="T19" i="2"/>
  <c r="AD56" i="2"/>
  <c r="L16" i="11"/>
  <c r="AE977" i="2"/>
  <c r="L18" i="11"/>
  <c r="Q298" i="2"/>
  <c r="AF56" i="2"/>
  <c r="AE979" i="2"/>
  <c r="AE840" i="2"/>
  <c r="T298" i="2"/>
  <c r="T372" i="2"/>
  <c r="T1069" i="2"/>
  <c r="T1066" i="2" s="1"/>
  <c r="O18" i="11"/>
  <c r="T350" i="2"/>
  <c r="AE998" i="2"/>
  <c r="T25" i="11"/>
  <c r="X9" i="12"/>
  <c r="Y59" i="2"/>
  <c r="Y64" i="2" s="1"/>
  <c r="Y28" i="1" s="1"/>
  <c r="T21" i="11"/>
  <c r="Q65" i="2"/>
  <c r="Q70" i="2" s="1"/>
  <c r="L22" i="11"/>
  <c r="Y65" i="2"/>
  <c r="Y70" i="2" s="1"/>
  <c r="Y33" i="1" s="1"/>
  <c r="T22" i="11"/>
  <c r="AD45" i="11"/>
  <c r="AD48" i="11"/>
  <c r="AD49" i="11" s="1"/>
  <c r="U127" i="1"/>
  <c r="W365" i="2"/>
  <c r="W396" i="2" s="1"/>
  <c r="Q373" i="2"/>
  <c r="V121" i="1"/>
  <c r="Y121" i="1"/>
  <c r="AH318" i="2"/>
  <c r="V196" i="1"/>
  <c r="R315" i="2"/>
  <c r="R392" i="2" s="1"/>
  <c r="V365" i="2"/>
  <c r="V396" i="2" s="1"/>
  <c r="AB365" i="2"/>
  <c r="AB396" i="2" s="1"/>
  <c r="AA170" i="2"/>
  <c r="AA384" i="2" s="1"/>
  <c r="V263" i="2"/>
  <c r="W252" i="2"/>
  <c r="W388" i="2" s="1"/>
  <c r="R170" i="2"/>
  <c r="R384" i="2" s="1"/>
  <c r="X315" i="2"/>
  <c r="X392" i="2" s="1"/>
  <c r="AG316" i="2"/>
  <c r="Q252" i="2"/>
  <c r="Q388" i="2" s="1"/>
  <c r="U116" i="2"/>
  <c r="U380" i="2" s="1"/>
  <c r="U365" i="2"/>
  <c r="U396" i="2" s="1"/>
  <c r="R127" i="1"/>
  <c r="Y19" i="2"/>
  <c r="Q170" i="2"/>
  <c r="Q384" i="2" s="1"/>
  <c r="AC384" i="2" s="1"/>
  <c r="AE835" i="2"/>
  <c r="Y350" i="2"/>
  <c r="X121" i="1"/>
  <c r="W127" i="1"/>
  <c r="AA121" i="1"/>
  <c r="S127" i="1"/>
  <c r="Q315" i="2"/>
  <c r="S116" i="2"/>
  <c r="S380" i="2" s="1"/>
  <c r="AE819" i="2"/>
  <c r="Z119" i="11" s="1"/>
  <c r="Y331" i="1"/>
  <c r="AE876" i="2"/>
  <c r="AB127" i="1"/>
  <c r="AB252" i="2"/>
  <c r="AB388" i="2" s="1"/>
  <c r="Z127" i="1"/>
  <c r="S121" i="1"/>
  <c r="X170" i="2"/>
  <c r="X384" i="2" s="1"/>
  <c r="AH316" i="2"/>
  <c r="T315" i="2"/>
  <c r="T392" i="2" s="1"/>
  <c r="T252" i="2"/>
  <c r="T388" i="2" s="1"/>
  <c r="X116" i="2"/>
  <c r="X380" i="2" s="1"/>
  <c r="Z170" i="2"/>
  <c r="Z384" i="2" s="1"/>
  <c r="AF384" i="2" s="1"/>
  <c r="AA252" i="2"/>
  <c r="AA388" i="2" s="1"/>
  <c r="W170" i="2"/>
  <c r="W384" i="2" s="1"/>
  <c r="U252" i="2"/>
  <c r="U388" i="2" s="1"/>
  <c r="T116" i="2"/>
  <c r="AH117" i="2"/>
  <c r="R121" i="1"/>
  <c r="R116" i="2"/>
  <c r="R380" i="2" s="1"/>
  <c r="S315" i="2"/>
  <c r="S392" i="2" s="1"/>
  <c r="AG254" i="2"/>
  <c r="AB121" i="1"/>
  <c r="W121" i="1"/>
  <c r="AB315" i="2"/>
  <c r="AB392" i="2" s="1"/>
  <c r="T170" i="2"/>
  <c r="T384" i="2" s="1"/>
  <c r="Z252" i="2"/>
  <c r="Z388" i="2" s="1"/>
  <c r="T121" i="1"/>
  <c r="AE985" i="2"/>
  <c r="R252" i="2"/>
  <c r="AA116" i="2"/>
  <c r="AA380" i="2" s="1"/>
  <c r="Z315" i="2"/>
  <c r="Z392" i="2" s="1"/>
  <c r="Z116" i="2"/>
  <c r="Y260" i="2"/>
  <c r="U121" i="1"/>
  <c r="AE1003" i="2"/>
  <c r="AE997" i="2" s="1"/>
  <c r="AB258" i="2"/>
  <c r="AB256" i="2" s="1"/>
  <c r="AB389" i="2" s="1"/>
  <c r="Q259" i="2"/>
  <c r="T258" i="2"/>
  <c r="V285" i="2"/>
  <c r="AG171" i="2"/>
  <c r="V252" i="2"/>
  <c r="V388" i="2" s="1"/>
  <c r="AD315" i="2"/>
  <c r="AE914" i="2"/>
  <c r="Y127" i="1"/>
  <c r="T122" i="2"/>
  <c r="V196" i="2"/>
  <c r="V1079" i="2" s="1"/>
  <c r="AE930" i="2"/>
  <c r="AE936" i="2"/>
  <c r="Z121" i="1"/>
  <c r="V127" i="1"/>
  <c r="AA127" i="1"/>
  <c r="Y106" i="1"/>
  <c r="V117" i="1"/>
  <c r="T117" i="1"/>
  <c r="AB119" i="1"/>
  <c r="T116" i="1"/>
  <c r="Y107" i="1"/>
  <c r="AB107" i="1"/>
  <c r="T105" i="1"/>
  <c r="Y118" i="1"/>
  <c r="Y108" i="1"/>
  <c r="Y135" i="1"/>
  <c r="Y133" i="1" s="1"/>
  <c r="T135" i="1"/>
  <c r="T133" i="1" s="1"/>
  <c r="AB116" i="1"/>
  <c r="Q19" i="2"/>
  <c r="Q117" i="1"/>
  <c r="AB105" i="1"/>
  <c r="T120" i="1"/>
  <c r="T118" i="1"/>
  <c r="T107" i="1"/>
  <c r="AB120" i="1"/>
  <c r="AB118" i="1"/>
  <c r="Y116" i="1"/>
  <c r="Y104" i="1"/>
  <c r="R365" i="2"/>
  <c r="R396" i="2" s="1"/>
  <c r="AE824" i="2"/>
  <c r="S365" i="2"/>
  <c r="AF365" i="2"/>
  <c r="AE955" i="2"/>
  <c r="AA365" i="2"/>
  <c r="AA396" i="2" s="1"/>
  <c r="Y1107" i="2"/>
  <c r="AG253" i="2"/>
  <c r="Y372" i="2"/>
  <c r="AE925" i="2"/>
  <c r="Y365" i="2"/>
  <c r="Y396" i="2" s="1"/>
  <c r="AE895" i="2"/>
  <c r="AB346" i="2"/>
  <c r="AB117" i="1"/>
  <c r="Y94" i="1"/>
  <c r="V1069" i="2"/>
  <c r="V135" i="1"/>
  <c r="V133" i="1" s="1"/>
  <c r="Y346" i="2"/>
  <c r="Y117" i="1"/>
  <c r="AB350" i="2"/>
  <c r="AB135" i="1"/>
  <c r="AB133" i="1" s="1"/>
  <c r="Y343" i="1"/>
  <c r="Y330" i="2"/>
  <c r="Y343" i="2" s="1"/>
  <c r="T348" i="2"/>
  <c r="T119" i="1"/>
  <c r="Z365" i="2"/>
  <c r="Z396" i="2" s="1"/>
  <c r="X365" i="2"/>
  <c r="X396" i="2" s="1"/>
  <c r="Y328" i="2"/>
  <c r="Y105" i="1"/>
  <c r="Y196" i="2"/>
  <c r="Y1079" i="2" s="1"/>
  <c r="AE960" i="2"/>
  <c r="AE919" i="2"/>
  <c r="AE992" i="2"/>
  <c r="AE976" i="2"/>
  <c r="AE906" i="2"/>
  <c r="AE829" i="2"/>
  <c r="AE944" i="2"/>
  <c r="V306" i="1"/>
  <c r="V19" i="2"/>
  <c r="Q17" i="11" s="1"/>
  <c r="Y1082" i="2"/>
  <c r="V170" i="2"/>
  <c r="Y116" i="2"/>
  <c r="Y380" i="2" s="1"/>
  <c r="V258" i="2"/>
  <c r="V256" i="2" s="1"/>
  <c r="Y823" i="2"/>
  <c r="AE949" i="2"/>
  <c r="V1082" i="2"/>
  <c r="Y913" i="2"/>
  <c r="V315" i="2"/>
  <c r="AG51" i="2"/>
  <c r="Y319" i="2"/>
  <c r="Y393" i="2" s="1"/>
  <c r="Y391" i="2" s="1"/>
  <c r="Y997" i="2"/>
  <c r="AE982" i="2"/>
  <c r="AB19" i="2"/>
  <c r="AE966" i="2"/>
  <c r="AH61" i="2"/>
  <c r="AE865" i="2"/>
  <c r="AB372" i="2"/>
  <c r="AB1069" i="2"/>
  <c r="AB1066" i="2" s="1"/>
  <c r="AE884" i="2"/>
  <c r="AE859" i="2"/>
  <c r="AE900" i="2"/>
  <c r="V372" i="2"/>
  <c r="O25" i="11"/>
  <c r="AE815" i="2"/>
  <c r="Z118" i="11" s="1"/>
  <c r="AE889" i="2"/>
  <c r="Y975" i="2"/>
  <c r="P88" i="12"/>
  <c r="P87" i="12" s="1"/>
  <c r="P68" i="12" s="1"/>
  <c r="P99" i="12" s="1"/>
  <c r="Y793" i="2"/>
  <c r="T114" i="11" s="1"/>
  <c r="AE793" i="2"/>
  <c r="Z114" i="11" s="1"/>
  <c r="Y804" i="2"/>
  <c r="T116" i="11" s="1"/>
  <c r="V116" i="2"/>
  <c r="AE854" i="2"/>
  <c r="AH39" i="2"/>
  <c r="Y853" i="2"/>
  <c r="AG117" i="2"/>
  <c r="V94" i="1"/>
  <c r="AE804" i="2"/>
  <c r="Z116" i="11" s="1"/>
  <c r="AG67" i="2"/>
  <c r="AG786" i="2"/>
  <c r="AE978" i="2"/>
  <c r="Y690" i="2"/>
  <c r="Y689" i="2" s="1"/>
  <c r="AH42" i="2"/>
  <c r="Y259" i="2"/>
  <c r="Y170" i="2"/>
  <c r="Y384" i="2" s="1"/>
  <c r="Y252" i="2"/>
  <c r="Y388" i="2" s="1"/>
  <c r="Y306" i="1"/>
  <c r="Y273" i="2"/>
  <c r="Y1100" i="2"/>
  <c r="AE989" i="2"/>
  <c r="Y289" i="2"/>
  <c r="AG1012" i="2"/>
  <c r="AG49" i="2"/>
  <c r="Y815" i="2"/>
  <c r="T118" i="11" s="1"/>
  <c r="AH47" i="2"/>
  <c r="AG1016" i="2"/>
  <c r="V120" i="2"/>
  <c r="V121" i="2" s="1"/>
  <c r="AC1106" i="2"/>
  <c r="Y331" i="2"/>
  <c r="Y344" i="2" s="1"/>
  <c r="V322" i="2"/>
  <c r="V323" i="2"/>
  <c r="Y120" i="2"/>
  <c r="Y381" i="2" s="1"/>
  <c r="Y174" i="2"/>
  <c r="Y385" i="2" s="1"/>
  <c r="Y327" i="2"/>
  <c r="V176" i="2"/>
  <c r="V177" i="2"/>
  <c r="AH50" i="2"/>
  <c r="AG61" i="2"/>
  <c r="AG47" i="2"/>
  <c r="AH67" i="2"/>
  <c r="AH1013" i="2"/>
  <c r="AH1010" i="2"/>
  <c r="AH44" i="2"/>
  <c r="AG784" i="2"/>
  <c r="Y809" i="2"/>
  <c r="T117" i="11" s="1"/>
  <c r="AF41" i="2"/>
  <c r="V343" i="1"/>
  <c r="AG367" i="2"/>
  <c r="AG1013" i="2"/>
  <c r="AG785" i="2"/>
  <c r="Y883" i="2"/>
  <c r="AH367" i="2"/>
  <c r="AH785" i="2"/>
  <c r="V350" i="2"/>
  <c r="AH786" i="2"/>
  <c r="AG44" i="2"/>
  <c r="Y263" i="2"/>
  <c r="Y943" i="2"/>
  <c r="Q350" i="2"/>
  <c r="AH46" i="2"/>
  <c r="Y283" i="2"/>
  <c r="Y284" i="2" s="1"/>
  <c r="Y1063" i="2"/>
  <c r="V273" i="2"/>
  <c r="Y285" i="2"/>
  <c r="Y798" i="2"/>
  <c r="T115" i="11" s="1"/>
  <c r="Y1002" i="2"/>
  <c r="AE1002" i="2" s="1"/>
  <c r="AH66" i="2"/>
  <c r="AF45" i="2"/>
  <c r="AH51" i="2"/>
  <c r="AE798" i="2"/>
  <c r="Z115" i="11" s="1"/>
  <c r="AF782" i="2"/>
  <c r="AH1016" i="2"/>
  <c r="AD782" i="2"/>
  <c r="AG317" i="2"/>
  <c r="AG1010" i="2"/>
  <c r="AH784" i="2"/>
  <c r="AH783" i="2"/>
  <c r="AH48" i="2"/>
  <c r="AH254" i="2"/>
  <c r="AH1012" i="2"/>
  <c r="AE1106" i="2"/>
  <c r="Y723" i="2"/>
  <c r="Y722" i="2" s="1"/>
  <c r="Y196" i="1"/>
  <c r="Y345" i="2"/>
  <c r="Y1066" i="2"/>
  <c r="Y347" i="2"/>
  <c r="AG48" i="2"/>
  <c r="AB723" i="2"/>
  <c r="AB722" i="2" s="1"/>
  <c r="AF37" i="2"/>
  <c r="AG46" i="2"/>
  <c r="AD45" i="2"/>
  <c r="AC45" i="2"/>
  <c r="AH49" i="2"/>
  <c r="AH62" i="2"/>
  <c r="AG69" i="2"/>
  <c r="AE41" i="2"/>
  <c r="AG50" i="2"/>
  <c r="AG43" i="2"/>
  <c r="AD1106" i="2"/>
  <c r="AH69" i="2"/>
  <c r="AG60" i="2"/>
  <c r="AE45" i="2"/>
  <c r="AG783" i="2"/>
  <c r="AC782" i="2"/>
  <c r="AH60" i="2"/>
  <c r="AH253" i="2"/>
  <c r="AE782" i="2"/>
  <c r="AH43" i="2"/>
  <c r="AF1106" i="2"/>
  <c r="AD41" i="2"/>
  <c r="AG62" i="2"/>
  <c r="AG42" i="2"/>
  <c r="AC41" i="2"/>
  <c r="AG66" i="2"/>
  <c r="AF1011" i="2"/>
  <c r="AD37" i="2"/>
  <c r="Q56" i="2"/>
  <c r="AC56" i="2" s="1"/>
  <c r="AC1011" i="2"/>
  <c r="Q392" i="2"/>
  <c r="AD1011" i="2"/>
  <c r="Q380" i="2"/>
  <c r="Q396" i="2"/>
  <c r="AH40" i="2"/>
  <c r="AE1011" i="2"/>
  <c r="W380" i="2"/>
  <c r="AG39" i="2"/>
  <c r="W392" i="2"/>
  <c r="AG40" i="2"/>
  <c r="W56" i="2"/>
  <c r="AE56" i="2" s="1"/>
  <c r="AH38" i="2"/>
  <c r="AE37" i="2"/>
  <c r="T289" i="2"/>
  <c r="AB263" i="2"/>
  <c r="T94" i="1"/>
  <c r="T263" i="2"/>
  <c r="AG38" i="2"/>
  <c r="AC37" i="2"/>
  <c r="Q1100" i="2"/>
  <c r="AB1082" i="2"/>
  <c r="AE809" i="2"/>
  <c r="Z117" i="11" s="1"/>
  <c r="AB319" i="2"/>
  <c r="AB393" i="2" s="1"/>
  <c r="AB391" i="2" s="1"/>
  <c r="T913" i="2"/>
  <c r="W25" i="11"/>
  <c r="AB943" i="2"/>
  <c r="T306" i="1"/>
  <c r="AB331" i="1"/>
  <c r="AF982" i="2"/>
  <c r="AH983" i="2"/>
  <c r="AH915" i="2"/>
  <c r="AF914" i="2"/>
  <c r="AH981" i="2"/>
  <c r="AF978" i="2"/>
  <c r="AH961" i="2"/>
  <c r="AF960" i="2"/>
  <c r="AF944" i="2"/>
  <c r="AH945" i="2"/>
  <c r="AH980" i="2"/>
  <c r="AF979" i="2"/>
  <c r="AF976" i="2"/>
  <c r="AH956" i="2"/>
  <c r="AF955" i="2"/>
  <c r="T815" i="2"/>
  <c r="O118" i="11" s="1"/>
  <c r="AF805" i="2"/>
  <c r="AB804" i="2"/>
  <c r="W116" i="11" s="1"/>
  <c r="T347" i="2"/>
  <c r="AH841" i="2"/>
  <c r="AF840" i="2"/>
  <c r="T330" i="2"/>
  <c r="T65" i="2"/>
  <c r="T70" i="2" s="1"/>
  <c r="T793" i="2"/>
  <c r="O114" i="11" s="1"/>
  <c r="T975" i="2"/>
  <c r="K88" i="12"/>
  <c r="T343" i="1"/>
  <c r="AB1063" i="2"/>
  <c r="T1002" i="2"/>
  <c r="T997" i="2"/>
  <c r="T273" i="2"/>
  <c r="T196" i="2"/>
  <c r="T1079" i="2" s="1"/>
  <c r="T16" i="2"/>
  <c r="T1100" i="2"/>
  <c r="AB196" i="1"/>
  <c r="T798" i="2"/>
  <c r="O115" i="11" s="1"/>
  <c r="AB883" i="2"/>
  <c r="AB823" i="2"/>
  <c r="AH866" i="2"/>
  <c r="AF865" i="2"/>
  <c r="AH855" i="2"/>
  <c r="AF854" i="2"/>
  <c r="AH860" i="2"/>
  <c r="AF859" i="2"/>
  <c r="AB289" i="2"/>
  <c r="T1063" i="2"/>
  <c r="T59" i="2"/>
  <c r="T64" i="2" s="1"/>
  <c r="AB94" i="1"/>
  <c r="AF829" i="2"/>
  <c r="AH830" i="2"/>
  <c r="AB330" i="2"/>
  <c r="AH967" i="2"/>
  <c r="AF966" i="2"/>
  <c r="AH993" i="2"/>
  <c r="AF992" i="2"/>
  <c r="AH988" i="2"/>
  <c r="AF1003" i="2"/>
  <c r="AH950" i="2"/>
  <c r="AF949" i="2"/>
  <c r="AB343" i="1"/>
  <c r="AB1002" i="2"/>
  <c r="AF1002" i="2" s="1"/>
  <c r="AH1002" i="2" s="1"/>
  <c r="AI1002" i="2" s="1"/>
  <c r="AB997" i="2"/>
  <c r="AB345" i="2"/>
  <c r="AB306" i="1"/>
  <c r="AH926" i="2"/>
  <c r="AF925" i="2"/>
  <c r="T883" i="2"/>
  <c r="T349" i="2"/>
  <c r="T331" i="1"/>
  <c r="AB349" i="2"/>
  <c r="AB344" i="2" s="1"/>
  <c r="T328" i="2"/>
  <c r="T690" i="2"/>
  <c r="T689" i="2" s="1"/>
  <c r="AB1107" i="2"/>
  <c r="T319" i="2"/>
  <c r="T393" i="2" s="1"/>
  <c r="AB347" i="2"/>
  <c r="AB174" i="2"/>
  <c r="AB385" i="2" s="1"/>
  <c r="AB383" i="2" s="1"/>
  <c r="AH847" i="2"/>
  <c r="AF846" i="2"/>
  <c r="AH885" i="2"/>
  <c r="AF884" i="2"/>
  <c r="AH907" i="2"/>
  <c r="AF906" i="2"/>
  <c r="AB853" i="2"/>
  <c r="AB196" i="2"/>
  <c r="AB1079" i="2" s="1"/>
  <c r="AB1100" i="2"/>
  <c r="T196" i="1"/>
  <c r="AH931" i="2"/>
  <c r="AF930" i="2"/>
  <c r="AH937" i="2"/>
  <c r="AF936" i="2"/>
  <c r="AF985" i="2"/>
  <c r="AH986" i="2"/>
  <c r="AF998" i="2"/>
  <c r="AH990" i="2"/>
  <c r="AF989" i="2"/>
  <c r="AB273" i="2"/>
  <c r="AF835" i="2"/>
  <c r="AH836" i="2"/>
  <c r="T853" i="2"/>
  <c r="AF810" i="2"/>
  <c r="AB809" i="2"/>
  <c r="W117" i="11" s="1"/>
  <c r="T346" i="2"/>
  <c r="T723" i="2"/>
  <c r="T722" i="2" s="1"/>
  <c r="T823" i="2"/>
  <c r="AB348" i="2"/>
  <c r="T804" i="2"/>
  <c r="O116" i="11" s="1"/>
  <c r="AH901" i="2"/>
  <c r="AF900" i="2"/>
  <c r="AB65" i="2"/>
  <c r="AB70" i="2" s="1"/>
  <c r="AF794" i="2"/>
  <c r="AB793" i="2"/>
  <c r="W114" i="11" s="1"/>
  <c r="AF819" i="2"/>
  <c r="AA119" i="11" s="1"/>
  <c r="AH896" i="2"/>
  <c r="AF895" i="2"/>
  <c r="T1107" i="2"/>
  <c r="AF876" i="2"/>
  <c r="AH877" i="2"/>
  <c r="T809" i="2"/>
  <c r="O117" i="11" s="1"/>
  <c r="AH890" i="2"/>
  <c r="AF889" i="2"/>
  <c r="T174" i="2"/>
  <c r="T385" i="2" s="1"/>
  <c r="AF799" i="2"/>
  <c r="AB798" i="2"/>
  <c r="W115" i="11" s="1"/>
  <c r="AB285" i="2"/>
  <c r="AB283" i="2"/>
  <c r="AB913" i="2"/>
  <c r="AB975" i="2"/>
  <c r="S88" i="12"/>
  <c r="S87" i="12" s="1"/>
  <c r="S68" i="12" s="1"/>
  <c r="S99" i="12" s="1"/>
  <c r="AH920" i="2"/>
  <c r="AF919" i="2"/>
  <c r="AB328" i="2"/>
  <c r="AB690" i="2"/>
  <c r="AB689" i="2" s="1"/>
  <c r="AH987" i="2"/>
  <c r="AF977" i="2"/>
  <c r="T285" i="2"/>
  <c r="T283" i="2"/>
  <c r="T943" i="2"/>
  <c r="T345" i="2"/>
  <c r="AB59" i="2"/>
  <c r="AB64" i="2" s="1"/>
  <c r="AB815" i="2"/>
  <c r="W118" i="11" s="1"/>
  <c r="AF816" i="2"/>
  <c r="AH871" i="2"/>
  <c r="AF870" i="2"/>
  <c r="AH825" i="2"/>
  <c r="AF824" i="2"/>
  <c r="T1099" i="2"/>
  <c r="AB120" i="2"/>
  <c r="AB381" i="2" s="1"/>
  <c r="AB379" i="2" s="1"/>
  <c r="T1082" i="2"/>
  <c r="Q913" i="2"/>
  <c r="Q127" i="1"/>
  <c r="Q883" i="2"/>
  <c r="Q263" i="2"/>
  <c r="Q273" i="2"/>
  <c r="Q283" i="2"/>
  <c r="Q289" i="2"/>
  <c r="Q815" i="2"/>
  <c r="L118" i="11" s="1"/>
  <c r="V346" i="2"/>
  <c r="Q319" i="2"/>
  <c r="Q121" i="1"/>
  <c r="Q1069" i="2"/>
  <c r="Q1066" i="2" s="1"/>
  <c r="Q116" i="1"/>
  <c r="Q345" i="2"/>
  <c r="Q1107" i="2"/>
  <c r="Q798" i="2"/>
  <c r="L115" i="11" s="1"/>
  <c r="Q943" i="2"/>
  <c r="Q823" i="2"/>
  <c r="Q809" i="2"/>
  <c r="L117" i="11" s="1"/>
  <c r="Q346" i="2"/>
  <c r="Q723" i="2"/>
  <c r="Q722" i="2" s="1"/>
  <c r="Q94" i="1"/>
  <c r="Q285" i="2"/>
  <c r="Q119" i="1"/>
  <c r="Q348" i="2"/>
  <c r="Q118" i="1"/>
  <c r="Q347" i="2"/>
  <c r="Q1063" i="2"/>
  <c r="Q59" i="2"/>
  <c r="Q64" i="2" s="1"/>
  <c r="Q1082" i="2"/>
  <c r="Q853" i="2"/>
  <c r="Q804" i="2"/>
  <c r="L116" i="11" s="1"/>
  <c r="Q106" i="1"/>
  <c r="Q329" i="2"/>
  <c r="Q108" i="1"/>
  <c r="Q331" i="2"/>
  <c r="Q306" i="1"/>
  <c r="Q196" i="2"/>
  <c r="Q1079" i="2" s="1"/>
  <c r="Q120" i="2"/>
  <c r="Q327" i="2"/>
  <c r="Q104" i="1"/>
  <c r="Q196" i="1"/>
  <c r="Q120" i="1"/>
  <c r="Q349" i="2"/>
  <c r="Q107" i="1"/>
  <c r="Q330" i="2"/>
  <c r="Q975" i="2"/>
  <c r="H88" i="12"/>
  <c r="Q343" i="1"/>
  <c r="Q997" i="2"/>
  <c r="Q1002" i="2"/>
  <c r="Q372" i="2"/>
  <c r="Q135" i="1"/>
  <c r="Q133" i="1" s="1"/>
  <c r="Q793" i="2"/>
  <c r="L114" i="11" s="1"/>
  <c r="Q328" i="2"/>
  <c r="Q690" i="2"/>
  <c r="Q689" i="2" s="1"/>
  <c r="Q105" i="1"/>
  <c r="Q331" i="1"/>
  <c r="Q174" i="2"/>
  <c r="L25" i="11"/>
  <c r="T369" i="2"/>
  <c r="T370" i="2" s="1"/>
  <c r="K57" i="12"/>
  <c r="K7" i="12"/>
  <c r="T1094" i="2"/>
  <c r="T1061" i="2"/>
  <c r="T1035" i="2"/>
  <c r="T974" i="2"/>
  <c r="O8" i="11"/>
  <c r="K40" i="12"/>
  <c r="T402" i="2"/>
  <c r="T75" i="2"/>
  <c r="U10" i="2"/>
  <c r="AB342" i="2" l="1"/>
  <c r="AB338" i="2"/>
  <c r="Z9" i="12"/>
  <c r="AF392" i="2"/>
  <c r="AE392" i="2"/>
  <c r="AC392" i="2"/>
  <c r="AF388" i="2"/>
  <c r="AE380" i="2"/>
  <c r="AC380" i="2"/>
  <c r="AD388" i="2"/>
  <c r="AD396" i="2"/>
  <c r="T120" i="2"/>
  <c r="Q256" i="2"/>
  <c r="Q389" i="2" s="1"/>
  <c r="AE116" i="2"/>
  <c r="T391" i="2"/>
  <c r="AF396" i="2"/>
  <c r="Z380" i="2"/>
  <c r="AF380" i="2" s="1"/>
  <c r="AF116" i="2"/>
  <c r="T380" i="2"/>
  <c r="T377" i="2" s="1"/>
  <c r="AD116" i="2"/>
  <c r="AE396" i="2"/>
  <c r="AC116" i="2"/>
  <c r="O17" i="11"/>
  <c r="O14" i="11" s="1"/>
  <c r="T344" i="2"/>
  <c r="T342" i="2"/>
  <c r="T256" i="2"/>
  <c r="T389" i="2" s="1"/>
  <c r="T387" i="2" s="1"/>
  <c r="AE384" i="2"/>
  <c r="AE388" i="2"/>
  <c r="AB1099" i="2"/>
  <c r="W17" i="11"/>
  <c r="W14" i="11" s="1"/>
  <c r="Y1099" i="2"/>
  <c r="T17" i="11"/>
  <c r="T14" i="11" s="1"/>
  <c r="Y16" i="2"/>
  <c r="Q1099" i="2"/>
  <c r="L17" i="11"/>
  <c r="L14" i="11" s="1"/>
  <c r="T326" i="2"/>
  <c r="AD170" i="2"/>
  <c r="X377" i="2"/>
  <c r="AC252" i="2"/>
  <c r="AE315" i="2"/>
  <c r="AF252" i="2"/>
  <c r="AG173" i="2"/>
  <c r="U377" i="2"/>
  <c r="AG318" i="2"/>
  <c r="AG315" i="2" s="1"/>
  <c r="AC170" i="2"/>
  <c r="AB387" i="2"/>
  <c r="AC315" i="2"/>
  <c r="AG172" i="2"/>
  <c r="T383" i="2"/>
  <c r="Y256" i="2"/>
  <c r="Y389" i="2" s="1"/>
  <c r="Y387" i="2" s="1"/>
  <c r="AG255" i="2"/>
  <c r="AG252" i="2" s="1"/>
  <c r="AH118" i="2"/>
  <c r="AE913" i="2"/>
  <c r="AF170" i="2"/>
  <c r="AH255" i="2"/>
  <c r="AH252" i="2" s="1"/>
  <c r="AH173" i="2"/>
  <c r="AG118" i="2"/>
  <c r="T343" i="2"/>
  <c r="AE252" i="2"/>
  <c r="Y347" i="1"/>
  <c r="Y350" i="1" s="1"/>
  <c r="AH172" i="2"/>
  <c r="AF315" i="2"/>
  <c r="AB377" i="2"/>
  <c r="AH317" i="2"/>
  <c r="AH315" i="2" s="1"/>
  <c r="AG119" i="2"/>
  <c r="AH368" i="2"/>
  <c r="AA377" i="2"/>
  <c r="R388" i="2"/>
  <c r="AC388" i="2" s="1"/>
  <c r="AE823" i="2"/>
  <c r="Y341" i="2"/>
  <c r="AB341" i="2"/>
  <c r="Q16" i="2"/>
  <c r="AC365" i="2"/>
  <c r="AH366" i="2"/>
  <c r="AB28" i="1"/>
  <c r="T28" i="1"/>
  <c r="AI47" i="2"/>
  <c r="T115" i="1"/>
  <c r="T142" i="1" s="1"/>
  <c r="T145" i="1" s="1"/>
  <c r="Y115" i="1"/>
  <c r="Y142" i="1" s="1"/>
  <c r="Y145" i="1" s="1"/>
  <c r="AG366" i="2"/>
  <c r="AB115" i="1"/>
  <c r="AB142" i="1" s="1"/>
  <c r="AB145" i="1" s="1"/>
  <c r="AB33" i="1"/>
  <c r="T33" i="1"/>
  <c r="AD252" i="2"/>
  <c r="AE365" i="2"/>
  <c r="AD365" i="2"/>
  <c r="S396" i="2"/>
  <c r="AC396" i="2" s="1"/>
  <c r="AG368" i="2"/>
  <c r="Y12" i="2"/>
  <c r="T10" i="11" s="1"/>
  <c r="AE975" i="2"/>
  <c r="AE943" i="2"/>
  <c r="Y320" i="2"/>
  <c r="V1099" i="2"/>
  <c r="V389" i="2"/>
  <c r="V387" i="2" s="1"/>
  <c r="V257" i="2"/>
  <c r="AH119" i="2"/>
  <c r="Y379" i="2"/>
  <c r="V384" i="2"/>
  <c r="AD384" i="2" s="1"/>
  <c r="AE170" i="2"/>
  <c r="AB16" i="2"/>
  <c r="AI51" i="2"/>
  <c r="V392" i="2"/>
  <c r="AD392" i="2" s="1"/>
  <c r="AI39" i="2"/>
  <c r="AI61" i="2"/>
  <c r="AE883" i="2"/>
  <c r="Q60" i="12"/>
  <c r="Q59" i="12" s="1"/>
  <c r="Y308" i="2"/>
  <c r="Y309" i="2" s="1"/>
  <c r="V381" i="2"/>
  <c r="AE853" i="2"/>
  <c r="Y121" i="2"/>
  <c r="Y175" i="2"/>
  <c r="AH1011" i="2"/>
  <c r="Y326" i="2"/>
  <c r="AH171" i="2"/>
  <c r="AI171" i="2" s="1"/>
  <c r="AI254" i="2"/>
  <c r="V380" i="2"/>
  <c r="AI67" i="2"/>
  <c r="Y377" i="2"/>
  <c r="T113" i="11"/>
  <c r="AI1010" i="2"/>
  <c r="AI1016" i="2"/>
  <c r="Y383" i="2"/>
  <c r="AI786" i="2"/>
  <c r="AI1012" i="2"/>
  <c r="AI50" i="2"/>
  <c r="Y340" i="2"/>
  <c r="AI49" i="2"/>
  <c r="Y792" i="2"/>
  <c r="V319" i="2"/>
  <c r="AI316" i="2"/>
  <c r="AI1013" i="2"/>
  <c r="V174" i="2"/>
  <c r="AI44" i="2"/>
  <c r="AH1106" i="2"/>
  <c r="AI367" i="2"/>
  <c r="AI784" i="2"/>
  <c r="AI785" i="2"/>
  <c r="AH782" i="2"/>
  <c r="AI48" i="2"/>
  <c r="Y338" i="2"/>
  <c r="Y358" i="2" s="1"/>
  <c r="Y362" i="2" s="1"/>
  <c r="AI66" i="2"/>
  <c r="AH45" i="2"/>
  <c r="AH37" i="2"/>
  <c r="Y342" i="2"/>
  <c r="AI62" i="2"/>
  <c r="AI783" i="2"/>
  <c r="AG782" i="2"/>
  <c r="AI253" i="2"/>
  <c r="AI46" i="2"/>
  <c r="AG45" i="2"/>
  <c r="AI69" i="2"/>
  <c r="AI40" i="2"/>
  <c r="AI42" i="2"/>
  <c r="AG41" i="2"/>
  <c r="AI60" i="2"/>
  <c r="AH41" i="2"/>
  <c r="AI117" i="2"/>
  <c r="AI43" i="2"/>
  <c r="AG1106" i="2"/>
  <c r="AG1011" i="2"/>
  <c r="AH56" i="2"/>
  <c r="W377" i="2"/>
  <c r="Q377" i="2"/>
  <c r="AG56" i="2"/>
  <c r="T12" i="2"/>
  <c r="AB175" i="2"/>
  <c r="AB320" i="2"/>
  <c r="AB343" i="2"/>
  <c r="T341" i="2"/>
  <c r="T347" i="1"/>
  <c r="T350" i="1" s="1"/>
  <c r="T320" i="2"/>
  <c r="AE792" i="2"/>
  <c r="Z113" i="11"/>
  <c r="T121" i="2"/>
  <c r="AI38" i="2"/>
  <c r="AG37" i="2"/>
  <c r="AF997" i="2"/>
  <c r="AB12" i="2"/>
  <c r="W10" i="11" s="1"/>
  <c r="AF823" i="2"/>
  <c r="AH816" i="2"/>
  <c r="AF815" i="2"/>
  <c r="AA118" i="11" s="1"/>
  <c r="AI987" i="2"/>
  <c r="AI977" i="2" s="1"/>
  <c r="AH977" i="2"/>
  <c r="AB121" i="2"/>
  <c r="AH819" i="2"/>
  <c r="AC119" i="11" s="1"/>
  <c r="AI836" i="2"/>
  <c r="AI835" i="2" s="1"/>
  <c r="AH835" i="2"/>
  <c r="AF883" i="2"/>
  <c r="AH966" i="2"/>
  <c r="AI967" i="2"/>
  <c r="AI966" i="2" s="1"/>
  <c r="AH829" i="2"/>
  <c r="AI830" i="2"/>
  <c r="AI829" i="2" s="1"/>
  <c r="AI855" i="2"/>
  <c r="AI854" i="2" s="1"/>
  <c r="AH854" i="2"/>
  <c r="O113" i="11"/>
  <c r="T792" i="2"/>
  <c r="AB257" i="2"/>
  <c r="AI956" i="2"/>
  <c r="AI955" i="2" s="1"/>
  <c r="AH955" i="2"/>
  <c r="AI961" i="2"/>
  <c r="AI960" i="2" s="1"/>
  <c r="AH960" i="2"/>
  <c r="AI915" i="2"/>
  <c r="AI914" i="2" s="1"/>
  <c r="AH914" i="2"/>
  <c r="AI825" i="2"/>
  <c r="AI824" i="2" s="1"/>
  <c r="AH824" i="2"/>
  <c r="T338" i="2"/>
  <c r="T340" i="2"/>
  <c r="T284" i="2"/>
  <c r="T308" i="2"/>
  <c r="AH799" i="2"/>
  <c r="AF798" i="2"/>
  <c r="AA115" i="11" s="1"/>
  <c r="AI877" i="2"/>
  <c r="AI876" i="2" s="1"/>
  <c r="AH876" i="2"/>
  <c r="AH810" i="2"/>
  <c r="AF809" i="2"/>
  <c r="AA117" i="11" s="1"/>
  <c r="AI937" i="2"/>
  <c r="AI936" i="2" s="1"/>
  <c r="AH936" i="2"/>
  <c r="AH884" i="2"/>
  <c r="AI885" i="2"/>
  <c r="AI884" i="2" s="1"/>
  <c r="AB340" i="2"/>
  <c r="AI993" i="2"/>
  <c r="AI992" i="2" s="1"/>
  <c r="AH992" i="2"/>
  <c r="AF975" i="2"/>
  <c r="AI945" i="2"/>
  <c r="AI944" i="2" s="1"/>
  <c r="AH944" i="2"/>
  <c r="AI983" i="2"/>
  <c r="AI982" i="2" s="1"/>
  <c r="AH982" i="2"/>
  <c r="AI920" i="2"/>
  <c r="AI919" i="2" s="1"/>
  <c r="AH919" i="2"/>
  <c r="AB284" i="2"/>
  <c r="AB308" i="2"/>
  <c r="AI890" i="2"/>
  <c r="AI889" i="2" s="1"/>
  <c r="AH889" i="2"/>
  <c r="W113" i="11"/>
  <c r="AB792" i="2"/>
  <c r="AB326" i="2"/>
  <c r="AI990" i="2"/>
  <c r="AI989" i="2" s="1"/>
  <c r="AH989" i="2"/>
  <c r="AH998" i="2"/>
  <c r="AI986" i="2"/>
  <c r="AH985" i="2"/>
  <c r="AI926" i="2"/>
  <c r="AI925" i="2" s="1"/>
  <c r="AH925" i="2"/>
  <c r="AI950" i="2"/>
  <c r="AI949" i="2" s="1"/>
  <c r="AH949" i="2"/>
  <c r="T175" i="2"/>
  <c r="AH859" i="2"/>
  <c r="AI860" i="2"/>
  <c r="AI859" i="2" s="1"/>
  <c r="AI866" i="2"/>
  <c r="AI865" i="2" s="1"/>
  <c r="AH865" i="2"/>
  <c r="K87" i="12"/>
  <c r="K68" i="12" s="1"/>
  <c r="K99" i="12" s="1"/>
  <c r="L60" i="12"/>
  <c r="L59" i="12" s="1"/>
  <c r="AI841" i="2"/>
  <c r="AI840" i="2" s="1"/>
  <c r="AH840" i="2"/>
  <c r="AH805" i="2"/>
  <c r="AF804" i="2"/>
  <c r="AA116" i="11" s="1"/>
  <c r="AF943" i="2"/>
  <c r="AH978" i="2"/>
  <c r="AI981" i="2"/>
  <c r="AI871" i="2"/>
  <c r="AI870" i="2" s="1"/>
  <c r="AH870" i="2"/>
  <c r="AI896" i="2"/>
  <c r="AI895" i="2" s="1"/>
  <c r="AH895" i="2"/>
  <c r="AH794" i="2"/>
  <c r="AF793" i="2"/>
  <c r="AA114" i="11" s="1"/>
  <c r="AI901" i="2"/>
  <c r="AI900" i="2" s="1"/>
  <c r="AH900" i="2"/>
  <c r="AI931" i="2"/>
  <c r="AI930" i="2" s="1"/>
  <c r="AH930" i="2"/>
  <c r="AI907" i="2"/>
  <c r="AI906" i="2" s="1"/>
  <c r="AH906" i="2"/>
  <c r="AI847" i="2"/>
  <c r="AI846" i="2" s="1"/>
  <c r="AH846" i="2"/>
  <c r="AI988" i="2"/>
  <c r="AI1003" i="2" s="1"/>
  <c r="AH1003" i="2"/>
  <c r="AH997" i="2" s="1"/>
  <c r="AF853" i="2"/>
  <c r="AH979" i="2"/>
  <c r="AH976" i="2"/>
  <c r="AI980" i="2"/>
  <c r="AF913" i="2"/>
  <c r="AB347" i="1"/>
  <c r="AB350" i="1" s="1"/>
  <c r="H87" i="12"/>
  <c r="H68" i="12" s="1"/>
  <c r="H90" i="12" s="1"/>
  <c r="I60" i="12"/>
  <c r="I59" i="12" s="1"/>
  <c r="I58" i="12" s="1"/>
  <c r="Q344" i="2"/>
  <c r="Q326" i="2"/>
  <c r="Q12" i="2"/>
  <c r="Q338" i="2"/>
  <c r="Q343" i="2"/>
  <c r="L113" i="11"/>
  <c r="Q792" i="2"/>
  <c r="Q381" i="2"/>
  <c r="Q121" i="2"/>
  <c r="Q385" i="2"/>
  <c r="Q175" i="2"/>
  <c r="Q342" i="2"/>
  <c r="Q340" i="2"/>
  <c r="Q347" i="1"/>
  <c r="Q350" i="1" s="1"/>
  <c r="Q341" i="2"/>
  <c r="Q115" i="1"/>
  <c r="Q142" i="1" s="1"/>
  <c r="Q145" i="1" s="1"/>
  <c r="Q393" i="2"/>
  <c r="Q320" i="2"/>
  <c r="Q308" i="2"/>
  <c r="Q284" i="2"/>
  <c r="T397" i="2"/>
  <c r="Q369" i="2"/>
  <c r="U974" i="2"/>
  <c r="P8" i="11"/>
  <c r="L40" i="12"/>
  <c r="U1061" i="2"/>
  <c r="L57" i="12"/>
  <c r="U1094" i="2"/>
  <c r="U1035" i="2"/>
  <c r="L7" i="12"/>
  <c r="U402" i="2"/>
  <c r="U75" i="2"/>
  <c r="V10" i="2"/>
  <c r="AE377" i="2" l="1"/>
  <c r="T257" i="2"/>
  <c r="J65" i="12"/>
  <c r="AI368" i="2"/>
  <c r="Q257" i="2"/>
  <c r="L10" i="11"/>
  <c r="O10" i="11"/>
  <c r="T381" i="2"/>
  <c r="T378" i="2" s="1"/>
  <c r="T398" i="2" s="1"/>
  <c r="T364" i="2" s="1"/>
  <c r="AD380" i="2"/>
  <c r="AG380" i="2" s="1"/>
  <c r="Z377" i="2"/>
  <c r="Y257" i="2"/>
  <c r="AG170" i="2"/>
  <c r="AH384" i="2"/>
  <c r="AI318" i="2"/>
  <c r="AI173" i="2"/>
  <c r="AH392" i="2"/>
  <c r="AH388" i="2"/>
  <c r="AI172" i="2"/>
  <c r="AH380" i="2"/>
  <c r="AI317" i="2"/>
  <c r="AI255" i="2"/>
  <c r="AI252" i="2" s="1"/>
  <c r="AH116" i="2"/>
  <c r="AG396" i="2"/>
  <c r="AG116" i="2"/>
  <c r="AI118" i="2"/>
  <c r="AG388" i="2"/>
  <c r="AH365" i="2"/>
  <c r="R377" i="2"/>
  <c r="AI366" i="2"/>
  <c r="AH396" i="2"/>
  <c r="AH170" i="2"/>
  <c r="AG365" i="2"/>
  <c r="AI119" i="2"/>
  <c r="S377" i="2"/>
  <c r="Y312" i="2"/>
  <c r="Y313" i="2" s="1"/>
  <c r="Y363" i="2"/>
  <c r="AG384" i="2"/>
  <c r="AG392" i="2"/>
  <c r="V379" i="2"/>
  <c r="AI1011" i="2"/>
  <c r="V377" i="2"/>
  <c r="AD377" i="2" s="1"/>
  <c r="V393" i="2"/>
  <c r="V391" i="2" s="1"/>
  <c r="V320" i="2"/>
  <c r="AI782" i="2"/>
  <c r="V385" i="2"/>
  <c r="V383" i="2" s="1"/>
  <c r="V175" i="2"/>
  <c r="AI1106" i="2"/>
  <c r="Y339" i="2"/>
  <c r="Y359" i="2"/>
  <c r="Y369" i="2" s="1"/>
  <c r="AI45" i="2"/>
  <c r="AI56" i="2"/>
  <c r="AI37" i="2"/>
  <c r="AI41" i="2"/>
  <c r="AI978" i="2"/>
  <c r="AH975" i="2"/>
  <c r="AH793" i="2"/>
  <c r="AC114" i="11" s="1"/>
  <c r="AI794" i="2"/>
  <c r="AI793" i="2" s="1"/>
  <c r="AD114" i="11" s="1"/>
  <c r="AI998" i="2"/>
  <c r="AI997" i="2" s="1"/>
  <c r="AI985" i="2"/>
  <c r="AI943" i="2"/>
  <c r="AI883" i="2"/>
  <c r="AH913" i="2"/>
  <c r="AI976" i="2"/>
  <c r="AI979" i="2"/>
  <c r="AH804" i="2"/>
  <c r="AC116" i="11" s="1"/>
  <c r="AI805" i="2"/>
  <c r="AI804" i="2" s="1"/>
  <c r="AD116" i="11" s="1"/>
  <c r="AB309" i="2"/>
  <c r="AB312" i="2"/>
  <c r="AB313" i="2" s="1"/>
  <c r="AB358" i="2"/>
  <c r="AB339" i="2"/>
  <c r="AH883" i="2"/>
  <c r="AI810" i="2"/>
  <c r="AI809" i="2" s="1"/>
  <c r="AD117" i="11" s="1"/>
  <c r="AH809" i="2"/>
  <c r="AC117" i="11" s="1"/>
  <c r="AH798" i="2"/>
  <c r="AC115" i="11" s="1"/>
  <c r="AI799" i="2"/>
  <c r="AI798" i="2" s="1"/>
  <c r="AD115" i="11" s="1"/>
  <c r="T358" i="2"/>
  <c r="T339" i="2"/>
  <c r="AI913" i="2"/>
  <c r="AH853" i="2"/>
  <c r="T309" i="2"/>
  <c r="T312" i="2"/>
  <c r="T313" i="2" s="1"/>
  <c r="AH823" i="2"/>
  <c r="AI853" i="2"/>
  <c r="AI819" i="2"/>
  <c r="AD119" i="11" s="1"/>
  <c r="AA113" i="11"/>
  <c r="AF792" i="2"/>
  <c r="AH943" i="2"/>
  <c r="AI823" i="2"/>
  <c r="AI816" i="2"/>
  <c r="AI815" i="2" s="1"/>
  <c r="AD118" i="11" s="1"/>
  <c r="AH815" i="2"/>
  <c r="AC118" i="11" s="1"/>
  <c r="Q391" i="2"/>
  <c r="Q358" i="2"/>
  <c r="Q339" i="2"/>
  <c r="Q379" i="2"/>
  <c r="Q312" i="2"/>
  <c r="Q309" i="2"/>
  <c r="Q28" i="1"/>
  <c r="Q383" i="2"/>
  <c r="Q33" i="1"/>
  <c r="H99" i="12"/>
  <c r="Q387" i="2"/>
  <c r="Q370" i="2"/>
  <c r="T395" i="2"/>
  <c r="Q397" i="2"/>
  <c r="Q8" i="11"/>
  <c r="M40" i="12"/>
  <c r="M57" i="12"/>
  <c r="M7" i="12"/>
  <c r="V1094" i="2"/>
  <c r="V1035" i="2"/>
  <c r="V974" i="2"/>
  <c r="V1061" i="2"/>
  <c r="V402" i="2"/>
  <c r="W10" i="2"/>
  <c r="V75" i="2"/>
  <c r="AI380" i="2" l="1"/>
  <c r="AI365" i="2"/>
  <c r="AI396" i="2"/>
  <c r="AF377" i="2"/>
  <c r="AH377" i="2" s="1"/>
  <c r="AC377" i="2"/>
  <c r="AI392" i="2"/>
  <c r="T379" i="2"/>
  <c r="AI315" i="2"/>
  <c r="AI384" i="2"/>
  <c r="AI170" i="2"/>
  <c r="AI388" i="2"/>
  <c r="AI116" i="2"/>
  <c r="Y370" i="2"/>
  <c r="Y397" i="2"/>
  <c r="AI975" i="2"/>
  <c r="AB359" i="2"/>
  <c r="AB369" i="2" s="1"/>
  <c r="AB362" i="2"/>
  <c r="AB363" i="2" s="1"/>
  <c r="AI792" i="2"/>
  <c r="AD113" i="11"/>
  <c r="T362" i="2"/>
  <c r="T363" i="2" s="1"/>
  <c r="T359" i="2"/>
  <c r="AC113" i="11"/>
  <c r="AH792" i="2"/>
  <c r="Q313" i="2"/>
  <c r="Q362" i="2"/>
  <c r="Q363" i="2" s="1"/>
  <c r="Q359" i="2"/>
  <c r="Q378" i="2"/>
  <c r="T386" i="2"/>
  <c r="T169" i="2" s="1"/>
  <c r="T382" i="2"/>
  <c r="T115" i="2" s="1"/>
  <c r="T394" i="2"/>
  <c r="T314" i="2" s="1"/>
  <c r="T376" i="2"/>
  <c r="T390" i="2"/>
  <c r="T251" i="2" s="1"/>
  <c r="Q395" i="2"/>
  <c r="N40" i="12"/>
  <c r="N57" i="12"/>
  <c r="N7" i="12"/>
  <c r="W1094" i="2"/>
  <c r="W1061" i="2"/>
  <c r="W1035" i="2"/>
  <c r="W974" i="2"/>
  <c r="R8" i="11"/>
  <c r="W402" i="2"/>
  <c r="W75" i="2"/>
  <c r="X10" i="2"/>
  <c r="Q398" i="2" l="1"/>
  <c r="Q364" i="2" s="1"/>
  <c r="AG377" i="2"/>
  <c r="AI377" i="2" s="1"/>
  <c r="Y378" i="2"/>
  <c r="Y398" i="2" s="1"/>
  <c r="Y364" i="2" s="1"/>
  <c r="Y395" i="2"/>
  <c r="AB370" i="2"/>
  <c r="AB397" i="2"/>
  <c r="Q382" i="2"/>
  <c r="Q115" i="2" s="1"/>
  <c r="Q390" i="2"/>
  <c r="Q386" i="2"/>
  <c r="Q169" i="2" s="1"/>
  <c r="Q394" i="2"/>
  <c r="Q314" i="2" s="1"/>
  <c r="Q376" i="2"/>
  <c r="O57" i="12"/>
  <c r="O7" i="12"/>
  <c r="X1094" i="2"/>
  <c r="X1061" i="2"/>
  <c r="X1035" i="2"/>
  <c r="X974" i="2"/>
  <c r="S8" i="11"/>
  <c r="O40" i="12"/>
  <c r="X402" i="2"/>
  <c r="X75" i="2"/>
  <c r="Y10" i="2"/>
  <c r="Y386" i="2" l="1"/>
  <c r="Y169" i="2" s="1"/>
  <c r="Y394" i="2"/>
  <c r="Y314" i="2" s="1"/>
  <c r="Y376" i="2"/>
  <c r="Y382" i="2"/>
  <c r="Y115" i="2" s="1"/>
  <c r="Y390" i="2"/>
  <c r="Y251" i="2" s="1"/>
  <c r="AB378" i="2"/>
  <c r="AB395" i="2"/>
  <c r="Q251" i="2"/>
  <c r="Y974" i="2"/>
  <c r="T8" i="11"/>
  <c r="P40" i="12"/>
  <c r="P57" i="12"/>
  <c r="Y1035" i="2"/>
  <c r="Y1094" i="2"/>
  <c r="P7" i="12"/>
  <c r="Y1061" i="2"/>
  <c r="Y402" i="2"/>
  <c r="Y75" i="2"/>
  <c r="Z10" i="2"/>
  <c r="AB394" i="2" l="1"/>
  <c r="AB314" i="2" s="1"/>
  <c r="AB376" i="2"/>
  <c r="AB398" i="2"/>
  <c r="AB364" i="2" s="1"/>
  <c r="AB382" i="2"/>
  <c r="AB115" i="2" s="1"/>
  <c r="AB390" i="2"/>
  <c r="AB251" i="2" s="1"/>
  <c r="AB386" i="2"/>
  <c r="AB169" i="2" s="1"/>
  <c r="U8" i="11"/>
  <c r="Q40" i="12"/>
  <c r="Q57" i="12"/>
  <c r="Q7" i="12"/>
  <c r="Z1094" i="2"/>
  <c r="Z1061" i="2"/>
  <c r="Z1035" i="2"/>
  <c r="Z974" i="2"/>
  <c r="Z402" i="2"/>
  <c r="AA10" i="2"/>
  <c r="Z75" i="2"/>
  <c r="R40" i="12" l="1"/>
  <c r="R57" i="12"/>
  <c r="R7" i="12"/>
  <c r="AA1094" i="2"/>
  <c r="AA1061" i="2"/>
  <c r="AA1035" i="2"/>
  <c r="V8" i="11"/>
  <c r="AA974" i="2"/>
  <c r="AA402" i="2"/>
  <c r="AA75" i="2"/>
  <c r="AB10" i="2"/>
  <c r="Y262" i="1" l="1"/>
  <c r="Y89" i="1"/>
  <c r="Y296" i="1"/>
  <c r="Y68" i="1"/>
  <c r="Y78" i="1"/>
  <c r="Y226" i="1"/>
  <c r="Y56" i="1"/>
  <c r="Y180" i="1"/>
  <c r="Y189" i="1"/>
  <c r="Y270" i="1"/>
  <c r="Y153" i="1"/>
  <c r="AB448" i="2"/>
  <c r="Y282" i="1"/>
  <c r="Y195" i="1"/>
  <c r="Y174" i="1"/>
  <c r="Y155" i="1"/>
  <c r="Y280" i="1"/>
  <c r="AB412" i="2"/>
  <c r="T412" i="2"/>
  <c r="T50" i="1" s="1"/>
  <c r="T559" i="2"/>
  <c r="T194" i="1" s="1"/>
  <c r="AB559" i="2"/>
  <c r="AB194" i="1" s="1"/>
  <c r="Y508" i="2"/>
  <c r="T508" i="2"/>
  <c r="T161" i="1" s="1"/>
  <c r="AB508" i="2"/>
  <c r="AB507" i="2" s="1"/>
  <c r="T469" i="2"/>
  <c r="AB469" i="2"/>
  <c r="AB84" i="1" s="1"/>
  <c r="AB428" i="2"/>
  <c r="T428" i="2"/>
  <c r="T58" i="1" s="1"/>
  <c r="Y164" i="1"/>
  <c r="T445" i="2"/>
  <c r="AB445" i="2"/>
  <c r="AB70" i="1" s="1"/>
  <c r="T57" i="1"/>
  <c r="Y281" i="1"/>
  <c r="T284" i="1"/>
  <c r="Y172" i="1"/>
  <c r="AB172" i="1"/>
  <c r="Y228" i="1"/>
  <c r="T228" i="1"/>
  <c r="Y220" i="1"/>
  <c r="Y301" i="1"/>
  <c r="T285" i="1"/>
  <c r="T61" i="1"/>
  <c r="AB292" i="1"/>
  <c r="T258" i="1"/>
  <c r="AB304" i="1"/>
  <c r="T304" i="1"/>
  <c r="AB185" i="1"/>
  <c r="AB187" i="1"/>
  <c r="AB162" i="1"/>
  <c r="AB87" i="1"/>
  <c r="AB93" i="1"/>
  <c r="AB88" i="1"/>
  <c r="AB190" i="1"/>
  <c r="AB160" i="1"/>
  <c r="Y279" i="1"/>
  <c r="AB69" i="1"/>
  <c r="AB92" i="1"/>
  <c r="AB82" i="1"/>
  <c r="AB191" i="1"/>
  <c r="AB164" i="1"/>
  <c r="AB221" i="1"/>
  <c r="AB72" i="1"/>
  <c r="AB220" i="1"/>
  <c r="AB91" i="1"/>
  <c r="AB155" i="1"/>
  <c r="Y223" i="1"/>
  <c r="AB174" i="1"/>
  <c r="AB180" i="1"/>
  <c r="Y272" i="1"/>
  <c r="AB83" i="1"/>
  <c r="AB193" i="1"/>
  <c r="Y303" i="1"/>
  <c r="AB195" i="1"/>
  <c r="Y60" i="1"/>
  <c r="Y230" i="1"/>
  <c r="AB71" i="1"/>
  <c r="AB89" i="1"/>
  <c r="AB153" i="1"/>
  <c r="AB189" i="1"/>
  <c r="AB226" i="1"/>
  <c r="AB78" i="1"/>
  <c r="Y265" i="1"/>
  <c r="T265" i="1"/>
  <c r="Y289" i="1"/>
  <c r="T289" i="1"/>
  <c r="T52" i="1"/>
  <c r="T278" i="1"/>
  <c r="T294" i="1"/>
  <c r="Y263" i="1"/>
  <c r="Y269" i="1"/>
  <c r="T269" i="1"/>
  <c r="T298" i="1"/>
  <c r="T266" i="1"/>
  <c r="T222" i="1"/>
  <c r="Y297" i="1"/>
  <c r="T297" i="1"/>
  <c r="T281" i="1"/>
  <c r="T300" i="1"/>
  <c r="T279" i="1"/>
  <c r="T292" i="1"/>
  <c r="T274" i="1"/>
  <c r="Y61" i="1"/>
  <c r="Y285" i="1"/>
  <c r="Y267" i="1"/>
  <c r="T288" i="1"/>
  <c r="Y229" i="1"/>
  <c r="T229" i="1"/>
  <c r="Y224" i="1"/>
  <c r="Y259" i="1"/>
  <c r="Y221" i="1"/>
  <c r="T301" i="1"/>
  <c r="T286" i="1"/>
  <c r="Y261" i="1"/>
  <c r="T261" i="1"/>
  <c r="T290" i="1"/>
  <c r="T220" i="1"/>
  <c r="Y251" i="1"/>
  <c r="T280" i="1"/>
  <c r="Y293" i="1"/>
  <c r="T293" i="1"/>
  <c r="AB68" i="1"/>
  <c r="T272" i="1"/>
  <c r="Y277" i="1"/>
  <c r="T277" i="1"/>
  <c r="Y48" i="1"/>
  <c r="T48" i="1"/>
  <c r="T56" i="1"/>
  <c r="T303" i="1"/>
  <c r="T296" i="1"/>
  <c r="T60" i="1"/>
  <c r="T230" i="1"/>
  <c r="T270" i="1"/>
  <c r="Y257" i="1"/>
  <c r="T257" i="1"/>
  <c r="Y305" i="1"/>
  <c r="T305" i="1"/>
  <c r="T282" i="1"/>
  <c r="T262" i="1"/>
  <c r="Y255" i="1"/>
  <c r="T226" i="1"/>
  <c r="Y52" i="1"/>
  <c r="T185" i="1"/>
  <c r="T187" i="1"/>
  <c r="T162" i="1"/>
  <c r="Y258" i="1"/>
  <c r="T87" i="1"/>
  <c r="Y266" i="1"/>
  <c r="T93" i="1"/>
  <c r="T88" i="1"/>
  <c r="AB222" i="1"/>
  <c r="Y222" i="1"/>
  <c r="Y57" i="1"/>
  <c r="T190" i="1"/>
  <c r="T160" i="1"/>
  <c r="T227" i="1"/>
  <c r="Y274" i="1"/>
  <c r="T69" i="1"/>
  <c r="T92" i="1"/>
  <c r="T82" i="1"/>
  <c r="T191" i="1"/>
  <c r="T164" i="1"/>
  <c r="AB224" i="1"/>
  <c r="T221" i="1"/>
  <c r="T72" i="1"/>
  <c r="T91" i="1"/>
  <c r="T172" i="1"/>
  <c r="T155" i="1"/>
  <c r="T174" i="1"/>
  <c r="T180" i="1"/>
  <c r="T83" i="1"/>
  <c r="T193" i="1"/>
  <c r="T195" i="1"/>
  <c r="T89" i="1"/>
  <c r="T153" i="1"/>
  <c r="T189" i="1"/>
  <c r="T78" i="1"/>
  <c r="AB265" i="1"/>
  <c r="AB289" i="1"/>
  <c r="AB52" i="1"/>
  <c r="Y278" i="1"/>
  <c r="AB278" i="1"/>
  <c r="Y304" i="1"/>
  <c r="Y294" i="1"/>
  <c r="AB294" i="1"/>
  <c r="Y185" i="1"/>
  <c r="AB263" i="1"/>
  <c r="Y187" i="1"/>
  <c r="Y162" i="1"/>
  <c r="AB258" i="1"/>
  <c r="AB269" i="1"/>
  <c r="Y87" i="1"/>
  <c r="Y298" i="1"/>
  <c r="AB298" i="1"/>
  <c r="AB266" i="1"/>
  <c r="Y93" i="1"/>
  <c r="Y88" i="1"/>
  <c r="Y284" i="1"/>
  <c r="AB284" i="1"/>
  <c r="AB297" i="1"/>
  <c r="AB281" i="1"/>
  <c r="AB57" i="1"/>
  <c r="Y190" i="1"/>
  <c r="Y160" i="1"/>
  <c r="Y300" i="1"/>
  <c r="AB300" i="1"/>
  <c r="AB279" i="1"/>
  <c r="Y227" i="1"/>
  <c r="AB227" i="1"/>
  <c r="Y292" i="1"/>
  <c r="AB274" i="1"/>
  <c r="Y69" i="1"/>
  <c r="AB61" i="1"/>
  <c r="Y92" i="1"/>
  <c r="AB285" i="1"/>
  <c r="Y82" i="1"/>
  <c r="Y191" i="1"/>
  <c r="AB267" i="1"/>
  <c r="Y288" i="1"/>
  <c r="AB288" i="1"/>
  <c r="AB229" i="1"/>
  <c r="T224" i="1"/>
  <c r="AB259" i="1"/>
  <c r="AB301" i="1"/>
  <c r="Y286" i="1"/>
  <c r="AB286" i="1"/>
  <c r="AB261" i="1"/>
  <c r="Y72" i="1"/>
  <c r="Y290" i="1"/>
  <c r="AB290" i="1"/>
  <c r="Y91" i="1"/>
  <c r="AB251" i="1"/>
  <c r="AB228" i="1"/>
  <c r="AB280" i="1"/>
  <c r="AB293" i="1"/>
  <c r="T68" i="1"/>
  <c r="AB223" i="1"/>
  <c r="T223" i="1"/>
  <c r="AB272" i="1"/>
  <c r="Y83" i="1"/>
  <c r="AB277" i="1"/>
  <c r="AB48" i="1"/>
  <c r="Y193" i="1"/>
  <c r="AB56" i="1"/>
  <c r="AB303" i="1"/>
  <c r="AB296" i="1"/>
  <c r="AB60" i="1"/>
  <c r="AB230" i="1"/>
  <c r="AB270" i="1"/>
  <c r="AB257" i="1"/>
  <c r="AB305" i="1"/>
  <c r="AB282" i="1"/>
  <c r="AB262" i="1"/>
  <c r="AB255" i="1"/>
  <c r="AB171" i="1"/>
  <c r="AB520" i="2"/>
  <c r="T217" i="1"/>
  <c r="T195" i="2"/>
  <c r="AB76" i="1"/>
  <c r="AB765" i="2"/>
  <c r="AB208" i="1"/>
  <c r="AB185" i="2"/>
  <c r="AB182" i="1"/>
  <c r="AB158" i="2"/>
  <c r="AB77" i="1"/>
  <c r="AB456" i="2"/>
  <c r="AB176" i="1"/>
  <c r="AB769" i="2"/>
  <c r="AB212" i="1"/>
  <c r="AB190" i="2"/>
  <c r="AB576" i="2"/>
  <c r="AB215" i="1"/>
  <c r="AB193" i="2"/>
  <c r="AB211" i="1"/>
  <c r="AB177" i="1"/>
  <c r="AB771" i="2"/>
  <c r="AB145" i="2"/>
  <c r="AB210" i="1"/>
  <c r="AB187" i="2"/>
  <c r="AB75" i="1"/>
  <c r="AB766" i="2"/>
  <c r="AB94" i="2"/>
  <c r="AB206" i="1"/>
  <c r="AB569" i="2"/>
  <c r="AB183" i="2"/>
  <c r="AB512" i="2"/>
  <c r="AB175" i="1"/>
  <c r="AB528" i="2"/>
  <c r="AB768" i="2"/>
  <c r="AB547" i="2"/>
  <c r="AB74" i="1"/>
  <c r="AB764" i="2"/>
  <c r="AB90" i="1"/>
  <c r="AB480" i="2"/>
  <c r="AB157" i="1"/>
  <c r="AB131" i="2"/>
  <c r="AB209" i="1"/>
  <c r="AB186" i="2"/>
  <c r="AB73" i="1"/>
  <c r="AB452" i="2"/>
  <c r="AB763" i="2"/>
  <c r="AB86" i="1"/>
  <c r="AB476" i="2"/>
  <c r="AB159" i="1"/>
  <c r="AB504" i="2"/>
  <c r="AB152" i="1"/>
  <c r="AB489" i="2"/>
  <c r="AB225" i="1"/>
  <c r="AB591" i="2"/>
  <c r="AB179" i="1"/>
  <c r="AB532" i="2"/>
  <c r="AB178" i="1"/>
  <c r="AB770" i="2"/>
  <c r="AB524" i="2"/>
  <c r="AB207" i="1"/>
  <c r="AB184" i="2"/>
  <c r="AB214" i="1"/>
  <c r="AB192" i="2"/>
  <c r="AB219" i="1"/>
  <c r="AB584" i="2"/>
  <c r="AB493" i="2"/>
  <c r="AB184" i="1"/>
  <c r="AB543" i="2"/>
  <c r="AB472" i="2"/>
  <c r="AB213" i="1"/>
  <c r="AB191" i="2"/>
  <c r="AB497" i="2"/>
  <c r="AB79" i="1"/>
  <c r="AB104" i="2"/>
  <c r="AB192" i="1"/>
  <c r="AB555" i="2"/>
  <c r="AB81" i="1"/>
  <c r="AB463" i="2"/>
  <c r="AB462" i="2" s="1"/>
  <c r="AB188" i="1"/>
  <c r="AB551" i="2"/>
  <c r="AB536" i="2"/>
  <c r="AB271" i="1"/>
  <c r="AB638" i="2"/>
  <c r="AB253" i="1"/>
  <c r="AB774" i="2"/>
  <c r="T271" i="1"/>
  <c r="T638" i="2"/>
  <c r="T253" i="1"/>
  <c r="T774" i="2"/>
  <c r="T245" i="1"/>
  <c r="T600" i="2"/>
  <c r="T228" i="2"/>
  <c r="T263" i="1"/>
  <c r="T291" i="1"/>
  <c r="T666" i="2"/>
  <c r="T664" i="2" s="1"/>
  <c r="T287" i="1"/>
  <c r="T660" i="2"/>
  <c r="T658" i="2" s="1"/>
  <c r="T249" i="1"/>
  <c r="T232" i="2"/>
  <c r="T47" i="1"/>
  <c r="T406" i="2"/>
  <c r="T273" i="1"/>
  <c r="T776" i="2"/>
  <c r="T260" i="1"/>
  <c r="T622" i="2"/>
  <c r="T620" i="2" s="1"/>
  <c r="T299" i="1"/>
  <c r="T678" i="2"/>
  <c r="T676" i="2" s="1"/>
  <c r="T247" i="1"/>
  <c r="T230" i="2"/>
  <c r="T252" i="1"/>
  <c r="T610" i="2"/>
  <c r="T608" i="2" s="1"/>
  <c r="T773" i="2"/>
  <c r="T267" i="1"/>
  <c r="T53" i="1"/>
  <c r="T96" i="2"/>
  <c r="T79" i="2"/>
  <c r="T248" i="1"/>
  <c r="T231" i="2"/>
  <c r="T259" i="1"/>
  <c r="T283" i="1"/>
  <c r="T654" i="2"/>
  <c r="T652" i="2" s="1"/>
  <c r="T251" i="1"/>
  <c r="T276" i="1"/>
  <c r="T644" i="2"/>
  <c r="T295" i="1"/>
  <c r="T672" i="2"/>
  <c r="T670" i="2" s="1"/>
  <c r="T256" i="1"/>
  <c r="T616" i="2"/>
  <c r="T55" i="1"/>
  <c r="T422" i="2"/>
  <c r="T421" i="2" s="1"/>
  <c r="T246" i="1"/>
  <c r="T229" i="2"/>
  <c r="T250" i="1"/>
  <c r="T233" i="2"/>
  <c r="T254" i="1"/>
  <c r="T775" i="2"/>
  <c r="T302" i="1"/>
  <c r="T682" i="2"/>
  <c r="T264" i="1"/>
  <c r="T628" i="2"/>
  <c r="T626" i="2" s="1"/>
  <c r="T49" i="1"/>
  <c r="T87" i="2"/>
  <c r="T225" i="1"/>
  <c r="T591" i="2"/>
  <c r="T268" i="1"/>
  <c r="T634" i="2"/>
  <c r="T632" i="2" s="1"/>
  <c r="T255" i="1"/>
  <c r="T614" i="2"/>
  <c r="T67" i="1"/>
  <c r="T439" i="2"/>
  <c r="T438" i="2" s="1"/>
  <c r="T171" i="1"/>
  <c r="T520" i="2"/>
  <c r="T84" i="1"/>
  <c r="AB217" i="1"/>
  <c r="AB195" i="2"/>
  <c r="T76" i="1"/>
  <c r="T765" i="2"/>
  <c r="T208" i="1"/>
  <c r="T185" i="2"/>
  <c r="T182" i="1"/>
  <c r="T158" i="2"/>
  <c r="T77" i="1"/>
  <c r="T456" i="2"/>
  <c r="T176" i="1"/>
  <c r="T769" i="2"/>
  <c r="T212" i="1"/>
  <c r="T576" i="2"/>
  <c r="T190" i="2"/>
  <c r="T215" i="1"/>
  <c r="T193" i="2"/>
  <c r="T211" i="1"/>
  <c r="T188" i="2"/>
  <c r="T177" i="1"/>
  <c r="T771" i="2"/>
  <c r="T145" i="2"/>
  <c r="T70" i="1"/>
  <c r="T210" i="1"/>
  <c r="T187" i="2"/>
  <c r="T75" i="1"/>
  <c r="T766" i="2"/>
  <c r="T94" i="2"/>
  <c r="T206" i="1"/>
  <c r="T569" i="2"/>
  <c r="T183" i="2"/>
  <c r="T512" i="2"/>
  <c r="T175" i="1"/>
  <c r="T528" i="2"/>
  <c r="T768" i="2"/>
  <c r="T547" i="2"/>
  <c r="T74" i="1"/>
  <c r="T764" i="2"/>
  <c r="T90" i="1"/>
  <c r="T480" i="2"/>
  <c r="T157" i="1"/>
  <c r="T131" i="2"/>
  <c r="T209" i="1"/>
  <c r="T186" i="2"/>
  <c r="T73" i="1"/>
  <c r="T452" i="2"/>
  <c r="T763" i="2"/>
  <c r="AB216" i="1"/>
  <c r="AB194" i="2"/>
  <c r="T216" i="1"/>
  <c r="T194" i="2"/>
  <c r="T86" i="1"/>
  <c r="T476" i="2"/>
  <c r="T159" i="1"/>
  <c r="T504" i="2"/>
  <c r="T152" i="1"/>
  <c r="T489" i="2"/>
  <c r="T179" i="1"/>
  <c r="T532" i="2"/>
  <c r="T178" i="1"/>
  <c r="T770" i="2"/>
  <c r="T524" i="2"/>
  <c r="T207" i="1"/>
  <c r="T184" i="2"/>
  <c r="T214" i="1"/>
  <c r="T192" i="2"/>
  <c r="T219" i="1"/>
  <c r="T584" i="2"/>
  <c r="T493" i="2"/>
  <c r="T184" i="1"/>
  <c r="T543" i="2"/>
  <c r="T472" i="2"/>
  <c r="T213" i="1"/>
  <c r="T191" i="2"/>
  <c r="T497" i="2"/>
  <c r="T79" i="1"/>
  <c r="T104" i="2"/>
  <c r="T192" i="1"/>
  <c r="T555" i="2"/>
  <c r="T81" i="1"/>
  <c r="T463" i="2"/>
  <c r="T462" i="2" s="1"/>
  <c r="T188" i="1"/>
  <c r="T551" i="2"/>
  <c r="T536" i="2"/>
  <c r="AB245" i="1"/>
  <c r="AB600" i="2"/>
  <c r="AB228" i="2"/>
  <c r="AB291" i="1"/>
  <c r="AB666" i="2"/>
  <c r="AB664" i="2" s="1"/>
  <c r="AB287" i="1"/>
  <c r="AB660" i="2"/>
  <c r="AB658" i="2" s="1"/>
  <c r="AB249" i="1"/>
  <c r="AB232" i="2"/>
  <c r="AB47" i="1"/>
  <c r="AB406" i="2"/>
  <c r="AB273" i="1"/>
  <c r="AB776" i="2"/>
  <c r="AB260" i="1"/>
  <c r="AB622" i="2"/>
  <c r="AB620" i="2" s="1"/>
  <c r="AB299" i="1"/>
  <c r="AB678" i="2"/>
  <c r="AB676" i="2" s="1"/>
  <c r="AB247" i="1"/>
  <c r="AB230" i="2"/>
  <c r="AB252" i="1"/>
  <c r="AB773" i="2"/>
  <c r="AB610" i="2"/>
  <c r="AB608" i="2" s="1"/>
  <c r="AB53" i="1"/>
  <c r="AB96" i="2"/>
  <c r="AB79" i="2"/>
  <c r="AB248" i="1"/>
  <c r="AB231" i="2"/>
  <c r="AB50" i="1"/>
  <c r="AB283" i="1"/>
  <c r="AB654" i="2"/>
  <c r="AB652" i="2" s="1"/>
  <c r="AB58" i="1"/>
  <c r="AB276" i="1"/>
  <c r="AB644" i="2"/>
  <c r="AB295" i="1"/>
  <c r="AB672" i="2"/>
  <c r="AB670" i="2" s="1"/>
  <c r="AB256" i="1"/>
  <c r="AB616" i="2"/>
  <c r="AB614" i="2" s="1"/>
  <c r="AB55" i="1"/>
  <c r="AB422" i="2"/>
  <c r="AB421" i="2" s="1"/>
  <c r="AB246" i="1"/>
  <c r="AB229" i="2"/>
  <c r="AB250" i="1"/>
  <c r="AB233" i="2"/>
  <c r="AB254" i="1"/>
  <c r="AB775" i="2"/>
  <c r="AB302" i="1"/>
  <c r="AB682" i="2"/>
  <c r="AB264" i="1"/>
  <c r="AB628" i="2"/>
  <c r="AB626" i="2" s="1"/>
  <c r="AB49" i="1"/>
  <c r="AB87" i="2"/>
  <c r="AB268" i="1"/>
  <c r="AB634" i="2"/>
  <c r="AB632" i="2" s="1"/>
  <c r="AB67" i="1"/>
  <c r="AB439" i="2"/>
  <c r="AB438" i="2" s="1"/>
  <c r="Y524" i="2"/>
  <c r="Y448" i="2"/>
  <c r="Y415" i="2"/>
  <c r="Y472" i="2"/>
  <c r="V390" i="1"/>
  <c r="AD952" i="2"/>
  <c r="AG952" i="2" s="1"/>
  <c r="V288" i="1"/>
  <c r="V385" i="1"/>
  <c r="AD947" i="2"/>
  <c r="AG947" i="2" s="1"/>
  <c r="V193" i="1"/>
  <c r="Y283" i="1"/>
  <c r="Y654" i="2"/>
  <c r="Y652" i="2" s="1"/>
  <c r="Y178" i="1"/>
  <c r="Y770" i="2"/>
  <c r="V392" i="1"/>
  <c r="AD954" i="2"/>
  <c r="AG954" i="2" s="1"/>
  <c r="V452" i="1"/>
  <c r="AD898" i="2"/>
  <c r="AG898" i="2" s="1"/>
  <c r="V155" i="1"/>
  <c r="V799" i="2"/>
  <c r="V360" i="1"/>
  <c r="AD830" i="2"/>
  <c r="V829" i="2"/>
  <c r="V386" i="1"/>
  <c r="AD948" i="2"/>
  <c r="AG948" i="2" s="1"/>
  <c r="V271" i="1"/>
  <c r="V638" i="2"/>
  <c r="Q187" i="1"/>
  <c r="V716" i="2"/>
  <c r="V247" i="1"/>
  <c r="V230" i="2"/>
  <c r="V402" i="1"/>
  <c r="AD964" i="2"/>
  <c r="AG964" i="2" s="1"/>
  <c r="V83" i="1"/>
  <c r="V1001" i="2"/>
  <c r="V506" i="1"/>
  <c r="AD987" i="2"/>
  <c r="V977" i="2"/>
  <c r="Q87" i="1"/>
  <c r="V485" i="1"/>
  <c r="AD933" i="2"/>
  <c r="AG933" i="2" s="1"/>
  <c r="V72" i="1"/>
  <c r="V222" i="1"/>
  <c r="V503" i="1"/>
  <c r="AD984" i="2"/>
  <c r="V436" i="1"/>
  <c r="AD880" i="2"/>
  <c r="AG880" i="2" s="1"/>
  <c r="V399" i="1"/>
  <c r="AD961" i="2"/>
  <c r="V960" i="2"/>
  <c r="Q208" i="1"/>
  <c r="Q185" i="2"/>
  <c r="V475" i="1"/>
  <c r="AD923" i="2"/>
  <c r="AG923" i="2" s="1"/>
  <c r="Y211" i="1"/>
  <c r="Y188" i="2"/>
  <c r="V252" i="1"/>
  <c r="V773" i="2"/>
  <c r="V610" i="2"/>
  <c r="V412" i="1"/>
  <c r="AD856" i="2"/>
  <c r="AG856" i="2" s="1"/>
  <c r="Q284" i="1"/>
  <c r="V188" i="1"/>
  <c r="V551" i="2"/>
  <c r="V803" i="2"/>
  <c r="V364" i="1"/>
  <c r="AD834" i="2"/>
  <c r="AG834" i="2" s="1"/>
  <c r="Y206" i="1"/>
  <c r="Y569" i="2"/>
  <c r="Y183" i="2"/>
  <c r="V744" i="2"/>
  <c r="Q273" i="1"/>
  <c r="Q776" i="2"/>
  <c r="V706" i="2"/>
  <c r="Q281" i="1"/>
  <c r="V88" i="1"/>
  <c r="Y295" i="1"/>
  <c r="Y672" i="2"/>
  <c r="Y670" i="2" s="1"/>
  <c r="Q260" i="1"/>
  <c r="Q622" i="2"/>
  <c r="V292" i="1"/>
  <c r="V711" i="2"/>
  <c r="V817" i="2"/>
  <c r="V378" i="1"/>
  <c r="AD848" i="2"/>
  <c r="AG848" i="2" s="1"/>
  <c r="V298" i="1"/>
  <c r="Q227" i="1"/>
  <c r="V472" i="1"/>
  <c r="AD920" i="2"/>
  <c r="V919" i="2"/>
  <c r="Q292" i="1"/>
  <c r="Q61" i="1"/>
  <c r="Q92" i="1"/>
  <c r="Y73" i="1"/>
  <c r="Y452" i="2"/>
  <c r="Y763" i="2"/>
  <c r="Q177" i="1"/>
  <c r="Q771" i="2"/>
  <c r="Q145" i="2"/>
  <c r="V81" i="1"/>
  <c r="V463" i="2"/>
  <c r="V300" i="1"/>
  <c r="V481" i="1"/>
  <c r="AD929" i="2"/>
  <c r="AG929" i="2" s="1"/>
  <c r="V220" i="1"/>
  <c r="Y225" i="1"/>
  <c r="Y591" i="2"/>
  <c r="V388" i="1"/>
  <c r="AD950" i="2"/>
  <c r="V949" i="2"/>
  <c r="V813" i="2"/>
  <c r="V374" i="1"/>
  <c r="AD844" i="2"/>
  <c r="AG844" i="2" s="1"/>
  <c r="V261" i="1"/>
  <c r="Q53" i="1"/>
  <c r="Q96" i="2"/>
  <c r="Q79" i="2"/>
  <c r="Q259" i="1"/>
  <c r="Y177" i="1"/>
  <c r="Y771" i="2"/>
  <c r="Y145" i="2"/>
  <c r="Y271" i="1"/>
  <c r="Y638" i="2"/>
  <c r="V434" i="1"/>
  <c r="AD878" i="2"/>
  <c r="AG878" i="2" s="1"/>
  <c r="Q286" i="1"/>
  <c r="Y287" i="1"/>
  <c r="Y660" i="2"/>
  <c r="Y658" i="2" s="1"/>
  <c r="V476" i="1"/>
  <c r="AD924" i="2"/>
  <c r="AG924" i="2" s="1"/>
  <c r="V256" i="1"/>
  <c r="V616" i="2"/>
  <c r="V405" i="1"/>
  <c r="AD967" i="2"/>
  <c r="V966" i="2"/>
  <c r="Q290" i="1"/>
  <c r="Q283" i="1"/>
  <c r="Q654" i="2"/>
  <c r="V257" i="1"/>
  <c r="Q91" i="1"/>
  <c r="Q251" i="1"/>
  <c r="V739" i="2"/>
  <c r="Q228" i="1"/>
  <c r="V394" i="1"/>
  <c r="AD956" i="2"/>
  <c r="V955" i="2"/>
  <c r="V272" i="1"/>
  <c r="Y179" i="1"/>
  <c r="Y532" i="2"/>
  <c r="Y67" i="1"/>
  <c r="Y439" i="2"/>
  <c r="Y438" i="2" s="1"/>
  <c r="V227" i="1"/>
  <c r="Y159" i="1"/>
  <c r="Y504" i="2"/>
  <c r="Y90" i="1"/>
  <c r="Y480" i="2"/>
  <c r="Q256" i="1"/>
  <c r="Q616" i="2"/>
  <c r="Y192" i="1"/>
  <c r="Y555" i="2"/>
  <c r="V396" i="1"/>
  <c r="AD958" i="2"/>
  <c r="AG958" i="2" s="1"/>
  <c r="Y47" i="1"/>
  <c r="Y406" i="2"/>
  <c r="Q250" i="1"/>
  <c r="Q233" i="2"/>
  <c r="V440" i="1"/>
  <c r="AD886" i="2"/>
  <c r="AG886" i="2" s="1"/>
  <c r="Q180" i="1"/>
  <c r="V469" i="2"/>
  <c r="V192" i="1"/>
  <c r="V555" i="2"/>
  <c r="V289" i="1"/>
  <c r="V245" i="1"/>
  <c r="V600" i="2"/>
  <c r="V228" i="2"/>
  <c r="V172" i="1"/>
  <c r="V462" i="1"/>
  <c r="AD908" i="2"/>
  <c r="AG908" i="2" s="1"/>
  <c r="Q216" i="1"/>
  <c r="Q194" i="2"/>
  <c r="V86" i="1"/>
  <c r="V476" i="2"/>
  <c r="Y215" i="1"/>
  <c r="Y193" i="2"/>
  <c r="V818" i="2"/>
  <c r="V379" i="1"/>
  <c r="AD849" i="2"/>
  <c r="AG849" i="2" s="1"/>
  <c r="V1003" i="2"/>
  <c r="V507" i="1"/>
  <c r="AD988" i="2"/>
  <c r="Q264" i="1"/>
  <c r="Q628" i="2"/>
  <c r="V153" i="1"/>
  <c r="Q49" i="1"/>
  <c r="Q87" i="2"/>
  <c r="V371" i="2"/>
  <c r="V1068" i="2"/>
  <c r="V18" i="2"/>
  <c r="Q16" i="11" s="1"/>
  <c r="Q225" i="1"/>
  <c r="Q591" i="2"/>
  <c r="V178" i="1"/>
  <c r="V770" i="2"/>
  <c r="V428" i="2"/>
  <c r="V251" i="1"/>
  <c r="Q60" i="1"/>
  <c r="V304" i="1"/>
  <c r="Y245" i="1"/>
  <c r="Y600" i="2"/>
  <c r="Y228" i="2"/>
  <c r="Y248" i="1"/>
  <c r="Y231" i="2"/>
  <c r="V305" i="1"/>
  <c r="Q184" i="1"/>
  <c r="Q543" i="2"/>
  <c r="Q89" i="1"/>
  <c r="V248" i="1"/>
  <c r="V231" i="2"/>
  <c r="Q153" i="1"/>
  <c r="V389" i="1"/>
  <c r="AD951" i="2"/>
  <c r="AG951" i="2" s="1"/>
  <c r="V502" i="1"/>
  <c r="AD983" i="2"/>
  <c r="V982" i="2"/>
  <c r="Q257" i="1"/>
  <c r="V797" i="2"/>
  <c r="V358" i="1"/>
  <c r="AD828" i="2"/>
  <c r="AG828" i="2" s="1"/>
  <c r="V246" i="1"/>
  <c r="V229" i="2"/>
  <c r="V287" i="1"/>
  <c r="V660" i="2"/>
  <c r="V383" i="1"/>
  <c r="AD945" i="2"/>
  <c r="V944" i="2"/>
  <c r="V451" i="1"/>
  <c r="AD897" i="2"/>
  <c r="AG897" i="2" s="1"/>
  <c r="V264" i="1"/>
  <c r="V628" i="2"/>
  <c r="Q226" i="1"/>
  <c r="V461" i="1"/>
  <c r="AD907" i="2"/>
  <c r="V906" i="2"/>
  <c r="V524" i="2"/>
  <c r="Q536" i="2"/>
  <c r="V457" i="1"/>
  <c r="AD903" i="2"/>
  <c r="AG903" i="2" s="1"/>
  <c r="V418" i="1"/>
  <c r="AD862" i="2"/>
  <c r="AG862" i="2" s="1"/>
  <c r="Q253" i="1"/>
  <c r="Q774" i="2"/>
  <c r="V444" i="1"/>
  <c r="AD890" i="2"/>
  <c r="V889" i="2"/>
  <c r="V400" i="1"/>
  <c r="AD962" i="2"/>
  <c r="AG962" i="2" s="1"/>
  <c r="V296" i="1"/>
  <c r="Q289" i="1"/>
  <c r="Q171" i="1"/>
  <c r="Q520" i="2"/>
  <c r="Q52" i="1"/>
  <c r="V395" i="1"/>
  <c r="AD957" i="2"/>
  <c r="AG957" i="2" s="1"/>
  <c r="V171" i="1"/>
  <c r="V520" i="2"/>
  <c r="Q304" i="1"/>
  <c r="V411" i="1"/>
  <c r="AD855" i="2"/>
  <c r="V854" i="2"/>
  <c r="V152" i="1"/>
  <c r="V489" i="2"/>
  <c r="Q469" i="2"/>
  <c r="V259" i="1"/>
  <c r="V230" i="1"/>
  <c r="Q162" i="1"/>
  <c r="V413" i="1"/>
  <c r="AD857" i="2"/>
  <c r="AG857" i="2" s="1"/>
  <c r="V228" i="1"/>
  <c r="Q287" i="1"/>
  <c r="Q660" i="2"/>
  <c r="Y250" i="1"/>
  <c r="Y233" i="2"/>
  <c r="Q298" i="1"/>
  <c r="V179" i="1"/>
  <c r="V532" i="2"/>
  <c r="V801" i="2"/>
  <c r="V362" i="1"/>
  <c r="AD832" i="2"/>
  <c r="AG832" i="2" s="1"/>
  <c r="V297" i="1"/>
  <c r="Q249" i="1"/>
  <c r="Q232" i="2"/>
  <c r="Q88" i="1"/>
  <c r="Y176" i="1"/>
  <c r="Y769" i="2"/>
  <c r="V431" i="1"/>
  <c r="AD875" i="2"/>
  <c r="AG875" i="2" s="1"/>
  <c r="V212" i="1"/>
  <c r="V576" i="2"/>
  <c r="V190" i="2"/>
  <c r="Y299" i="1"/>
  <c r="Y678" i="2"/>
  <c r="Y676" i="2" s="1"/>
  <c r="V401" i="1"/>
  <c r="AD963" i="2"/>
  <c r="AG963" i="2" s="1"/>
  <c r="V225" i="1"/>
  <c r="V591" i="2"/>
  <c r="V701" i="2"/>
  <c r="Q182" i="1"/>
  <c r="Q158" i="2"/>
  <c r="V279" i="1"/>
  <c r="V157" i="1"/>
  <c r="V131" i="2"/>
  <c r="Q297" i="1"/>
  <c r="Q190" i="1"/>
  <c r="V819" i="2"/>
  <c r="Q119" i="11" s="1"/>
  <c r="V380" i="1"/>
  <c r="AD850" i="2"/>
  <c r="AG850" i="2" s="1"/>
  <c r="Y291" i="1"/>
  <c r="Y666" i="2"/>
  <c r="Y664" i="2" s="1"/>
  <c r="V453" i="1"/>
  <c r="AD899" i="2"/>
  <c r="AG899" i="2" s="1"/>
  <c r="Q299" i="1"/>
  <c r="Q678" i="2"/>
  <c r="Y252" i="1"/>
  <c r="Y773" i="2"/>
  <c r="Y610" i="2"/>
  <c r="Y608" i="2" s="1"/>
  <c r="V794" i="2"/>
  <c r="V355" i="1"/>
  <c r="AD825" i="2"/>
  <c r="V824" i="2"/>
  <c r="V174" i="1"/>
  <c r="Q559" i="2"/>
  <c r="Q274" i="1"/>
  <c r="Y210" i="1"/>
  <c r="Y187" i="2"/>
  <c r="V811" i="2"/>
  <c r="V372" i="1"/>
  <c r="AD842" i="2"/>
  <c r="AG842" i="2" s="1"/>
  <c r="Q82" i="1"/>
  <c r="V270" i="1"/>
  <c r="Q445" i="2"/>
  <c r="Y188" i="1"/>
  <c r="Y551" i="2"/>
  <c r="V431" i="2"/>
  <c r="Q288" i="1"/>
  <c r="Q229" i="1"/>
  <c r="V67" i="1"/>
  <c r="V439" i="2"/>
  <c r="Y77" i="1"/>
  <c r="Y456" i="2"/>
  <c r="V294" i="1"/>
  <c r="V508" i="2"/>
  <c r="V69" i="1"/>
  <c r="V417" i="1"/>
  <c r="AD861" i="2"/>
  <c r="AG861" i="2" s="1"/>
  <c r="Y497" i="2"/>
  <c r="V412" i="2"/>
  <c r="V509" i="1"/>
  <c r="V989" i="2"/>
  <c r="AD990" i="2"/>
  <c r="Y254" i="1"/>
  <c r="Y775" i="2"/>
  <c r="Y81" i="1"/>
  <c r="Y463" i="2"/>
  <c r="Y462" i="2" s="1"/>
  <c r="V187" i="1"/>
  <c r="V474" i="1"/>
  <c r="AD922" i="2"/>
  <c r="AG922" i="2" s="1"/>
  <c r="Q72" i="1"/>
  <c r="V800" i="2"/>
  <c r="V361" i="1"/>
  <c r="AD831" i="2"/>
  <c r="AG831" i="2" s="1"/>
  <c r="V78" i="1"/>
  <c r="V23" i="2"/>
  <c r="Q21" i="11" s="1"/>
  <c r="V1073" i="2"/>
  <c r="V269" i="1"/>
  <c r="V285" i="1"/>
  <c r="V441" i="1"/>
  <c r="AD887" i="2"/>
  <c r="AG887" i="2" s="1"/>
  <c r="V691" i="2"/>
  <c r="Q280" i="1"/>
  <c r="Y246" i="1"/>
  <c r="Y229" i="2"/>
  <c r="Q155" i="1"/>
  <c r="V796" i="2"/>
  <c r="V357" i="1"/>
  <c r="AD827" i="2"/>
  <c r="AG827" i="2" s="1"/>
  <c r="V221" i="1"/>
  <c r="V802" i="2"/>
  <c r="V363" i="1"/>
  <c r="AD833" i="2"/>
  <c r="AG833" i="2" s="1"/>
  <c r="V464" i="1"/>
  <c r="AD910" i="2"/>
  <c r="AG910" i="2" s="1"/>
  <c r="Q68" i="1"/>
  <c r="Q90" i="1"/>
  <c r="Q480" i="2"/>
  <c r="V263" i="1"/>
  <c r="V177" i="1"/>
  <c r="V771" i="2"/>
  <c r="V145" i="2"/>
  <c r="V229" i="1"/>
  <c r="V340" i="1"/>
  <c r="Q272" i="1"/>
  <c r="V262" i="1"/>
  <c r="Y75" i="1"/>
  <c r="Y766" i="2"/>
  <c r="Y94" i="2"/>
  <c r="Y264" i="1"/>
  <c r="Y628" i="2"/>
  <c r="Y626" i="2" s="1"/>
  <c r="V53" i="1"/>
  <c r="V96" i="2"/>
  <c r="V79" i="2"/>
  <c r="V547" i="2"/>
  <c r="Q277" i="1"/>
  <c r="V73" i="1"/>
  <c r="V763" i="2"/>
  <c r="V452" i="2"/>
  <c r="V814" i="2"/>
  <c r="V375" i="1"/>
  <c r="AD845" i="2"/>
  <c r="AG845" i="2" s="1"/>
  <c r="Q48" i="1"/>
  <c r="Y213" i="1"/>
  <c r="Y191" i="2"/>
  <c r="V342" i="1"/>
  <c r="Y182" i="1"/>
  <c r="Y158" i="2"/>
  <c r="V734" i="2"/>
  <c r="V810" i="2"/>
  <c r="V371" i="1"/>
  <c r="AD841" i="2"/>
  <c r="V840" i="2"/>
  <c r="Q303" i="1"/>
  <c r="V483" i="1"/>
  <c r="AD931" i="2"/>
  <c r="V930" i="2"/>
  <c r="Q159" i="1"/>
  <c r="Q504" i="2"/>
  <c r="V219" i="1"/>
  <c r="V584" i="2"/>
  <c r="Q178" i="1"/>
  <c r="Q770" i="2"/>
  <c r="Q195" i="1"/>
  <c r="Q214" i="1"/>
  <c r="Q192" i="2"/>
  <c r="V92" i="1"/>
  <c r="Y53" i="1"/>
  <c r="Y96" i="2"/>
  <c r="Y79" i="2"/>
  <c r="V207" i="1"/>
  <c r="V184" i="2"/>
  <c r="V445" i="1"/>
  <c r="AD891" i="2"/>
  <c r="AG891" i="2" s="1"/>
  <c r="V206" i="1"/>
  <c r="V569" i="2"/>
  <c r="V183" i="2"/>
  <c r="Y256" i="1"/>
  <c r="Y616" i="2"/>
  <c r="Y614" i="2" s="1"/>
  <c r="V61" i="1"/>
  <c r="V489" i="1"/>
  <c r="AD937" i="2"/>
  <c r="V936" i="2"/>
  <c r="Q305" i="1"/>
  <c r="Q282" i="1"/>
  <c r="V189" i="1"/>
  <c r="V470" i="1"/>
  <c r="AD918" i="2"/>
  <c r="AG918" i="2" s="1"/>
  <c r="Y209" i="1"/>
  <c r="Y186" i="2"/>
  <c r="Q79" i="1"/>
  <c r="Q104" i="2"/>
  <c r="Q81" i="1"/>
  <c r="Q463" i="2"/>
  <c r="Q67" i="1"/>
  <c r="Q439" i="2"/>
  <c r="V60" i="1"/>
  <c r="V302" i="1"/>
  <c r="V682" i="2"/>
  <c r="Y247" i="1"/>
  <c r="Y230" i="2"/>
  <c r="V82" i="1"/>
  <c r="V492" i="1"/>
  <c r="AD940" i="2"/>
  <c r="AG940" i="2" s="1"/>
  <c r="V420" i="1"/>
  <c r="AD864" i="2"/>
  <c r="AG864" i="2" s="1"/>
  <c r="Q265" i="1"/>
  <c r="V301" i="1"/>
  <c r="Y469" i="2"/>
  <c r="V93" i="1"/>
  <c r="Q245" i="1"/>
  <c r="Q600" i="2"/>
  <c r="Q228" i="2"/>
  <c r="Q294" i="1"/>
  <c r="Q185" i="1"/>
  <c r="V978" i="2"/>
  <c r="V497" i="1"/>
  <c r="AD981" i="2"/>
  <c r="Y219" i="1"/>
  <c r="Y584" i="2"/>
  <c r="V484" i="1"/>
  <c r="AD932" i="2"/>
  <c r="AG932" i="2" s="1"/>
  <c r="V473" i="1"/>
  <c r="AD921" i="2"/>
  <c r="AG921" i="2" s="1"/>
  <c r="Q76" i="1"/>
  <c r="Q765" i="2"/>
  <c r="Q291" i="1"/>
  <c r="Q666" i="2"/>
  <c r="Y49" i="1"/>
  <c r="Y87" i="2"/>
  <c r="Y302" i="1"/>
  <c r="Y682" i="2"/>
  <c r="V52" i="1"/>
  <c r="V76" i="1"/>
  <c r="V765" i="2"/>
  <c r="V467" i="1"/>
  <c r="AD915" i="2"/>
  <c r="V914" i="2"/>
  <c r="Y260" i="1"/>
  <c r="Y622" i="2"/>
  <c r="Y620" i="2" s="1"/>
  <c r="V749" i="2"/>
  <c r="V408" i="1"/>
  <c r="AD970" i="2"/>
  <c r="AG970" i="2" s="1"/>
  <c r="Q93" i="1"/>
  <c r="V998" i="2"/>
  <c r="V505" i="1"/>
  <c r="AD986" i="2"/>
  <c r="V985" i="2"/>
  <c r="Y212" i="1"/>
  <c r="Y576" i="2"/>
  <c r="Y190" i="2"/>
  <c r="V499" i="1"/>
  <c r="AD993" i="2"/>
  <c r="V992" i="2"/>
  <c r="Y184" i="1"/>
  <c r="Y543" i="2"/>
  <c r="Y512" i="2"/>
  <c r="V478" i="1"/>
  <c r="AD926" i="2"/>
  <c r="V925" i="2"/>
  <c r="Y214" i="1"/>
  <c r="Y192" i="2"/>
  <c r="V176" i="1"/>
  <c r="V769" i="2"/>
  <c r="Q222" i="1"/>
  <c r="Q77" i="1"/>
  <c r="Q456" i="2"/>
  <c r="V397" i="1"/>
  <c r="AD959" i="2"/>
  <c r="AG959" i="2" s="1"/>
  <c r="V500" i="1"/>
  <c r="AD994" i="2"/>
  <c r="V180" i="1"/>
  <c r="V447" i="1"/>
  <c r="AD893" i="2"/>
  <c r="AG893" i="2" s="1"/>
  <c r="V278" i="1"/>
  <c r="Q160" i="1"/>
  <c r="V446" i="1"/>
  <c r="AD892" i="2"/>
  <c r="AG892" i="2" s="1"/>
  <c r="Q212" i="1"/>
  <c r="Q576" i="2"/>
  <c r="Q190" i="2"/>
  <c r="Q300" i="1"/>
  <c r="V430" i="1"/>
  <c r="AD874" i="2"/>
  <c r="AG874" i="2" s="1"/>
  <c r="V47" i="1"/>
  <c r="V406" i="2"/>
  <c r="Q215" i="1"/>
  <c r="Q193" i="2"/>
  <c r="V267" i="1"/>
  <c r="Q211" i="1"/>
  <c r="Q188" i="2"/>
  <c r="V255" i="1"/>
  <c r="Y273" i="1"/>
  <c r="Y776" i="2"/>
  <c r="Y249" i="1"/>
  <c r="Y232" i="2"/>
  <c r="Q191" i="1"/>
  <c r="V384" i="1"/>
  <c r="AD946" i="2"/>
  <c r="AG946" i="2" s="1"/>
  <c r="V480" i="1"/>
  <c r="AD928" i="2"/>
  <c r="AG928" i="2" s="1"/>
  <c r="V273" i="1"/>
  <c r="V776" i="2"/>
  <c r="Q210" i="1"/>
  <c r="Q187" i="2"/>
  <c r="Y217" i="1"/>
  <c r="Y195" i="2"/>
  <c r="V422" i="1"/>
  <c r="AD866" i="2"/>
  <c r="V865" i="2"/>
  <c r="Y412" i="2"/>
  <c r="V486" i="1"/>
  <c r="AD934" i="2"/>
  <c r="AG934" i="2" s="1"/>
  <c r="Q248" i="1"/>
  <c r="Q231" i="2"/>
  <c r="V162" i="1"/>
  <c r="Q221" i="1"/>
  <c r="V280" i="1"/>
  <c r="V68" i="1"/>
  <c r="Q301" i="1"/>
  <c r="V190" i="1"/>
  <c r="Q261" i="1"/>
  <c r="V254" i="1"/>
  <c r="V775" i="2"/>
  <c r="V214" i="1"/>
  <c r="V192" i="2"/>
  <c r="Q175" i="1"/>
  <c r="Q768" i="2"/>
  <c r="Q528" i="2"/>
  <c r="Q220" i="1"/>
  <c r="V816" i="2"/>
  <c r="V377" i="1"/>
  <c r="AD847" i="2"/>
  <c r="V846" i="2"/>
  <c r="V250" i="1"/>
  <c r="V233" i="2"/>
  <c r="V435" i="1"/>
  <c r="AD879" i="2"/>
  <c r="AG879" i="2" s="1"/>
  <c r="Q295" i="1"/>
  <c r="Q672" i="2"/>
  <c r="V339" i="1"/>
  <c r="V777" i="2"/>
  <c r="Q547" i="2"/>
  <c r="Q172" i="1"/>
  <c r="Q74" i="1"/>
  <c r="Q764" i="2"/>
  <c r="V433" i="1"/>
  <c r="AD877" i="2"/>
  <c r="V876" i="2"/>
  <c r="Y493" i="2"/>
  <c r="Y141" i="2" s="1"/>
  <c r="Y142" i="2" s="1"/>
  <c r="V276" i="1"/>
  <c r="V644" i="2"/>
  <c r="V439" i="1"/>
  <c r="AD885" i="2"/>
  <c r="V884" i="2"/>
  <c r="Q55" i="1"/>
  <c r="Q422" i="2"/>
  <c r="Q246" i="1"/>
  <c r="Q229" i="2"/>
  <c r="Q223" i="1"/>
  <c r="Q157" i="1"/>
  <c r="Q131" i="2"/>
  <c r="Y79" i="1"/>
  <c r="Y104" i="2"/>
  <c r="Q174" i="1"/>
  <c r="Q209" i="1"/>
  <c r="Q186" i="2"/>
  <c r="Y55" i="1"/>
  <c r="Y422" i="2"/>
  <c r="Y421" i="2" s="1"/>
  <c r="V696" i="2"/>
  <c r="Q254" i="1"/>
  <c r="Q775" i="2"/>
  <c r="V258" i="1"/>
  <c r="V425" i="1"/>
  <c r="AD869" i="2"/>
  <c r="AG869" i="2" s="1"/>
  <c r="Q83" i="1"/>
  <c r="Y268" i="1"/>
  <c r="Y634" i="2"/>
  <c r="Y632" i="2" s="1"/>
  <c r="V266" i="1"/>
  <c r="V175" i="1"/>
  <c r="V768" i="2"/>
  <c r="V528" i="2"/>
  <c r="V90" i="1"/>
  <c r="V480" i="2"/>
  <c r="V469" i="1"/>
  <c r="AD917" i="2"/>
  <c r="AG917" i="2" s="1"/>
  <c r="Q193" i="1"/>
  <c r="Y86" i="1"/>
  <c r="Y476" i="2"/>
  <c r="V414" i="1"/>
  <c r="AD858" i="2"/>
  <c r="AG858" i="2" s="1"/>
  <c r="V808" i="2"/>
  <c r="V369" i="1"/>
  <c r="AD839" i="2"/>
  <c r="AG839" i="2" s="1"/>
  <c r="Q56" i="1"/>
  <c r="Q86" i="1"/>
  <c r="Q476" i="2"/>
  <c r="V91" i="1"/>
  <c r="V210" i="1"/>
  <c r="V187" i="2"/>
  <c r="Q179" i="1"/>
  <c r="Q532" i="2"/>
  <c r="Q524" i="2"/>
  <c r="V74" i="1"/>
  <c r="V764" i="2"/>
  <c r="V48" i="1"/>
  <c r="Q219" i="1"/>
  <c r="Q584" i="2"/>
  <c r="Q448" i="2"/>
  <c r="Y547" i="2"/>
  <c r="V429" i="1"/>
  <c r="AD873" i="2"/>
  <c r="AG873" i="2" s="1"/>
  <c r="V332" i="2"/>
  <c r="Q415" i="2"/>
  <c r="Y559" i="2"/>
  <c r="V806" i="2"/>
  <c r="V367" i="1"/>
  <c r="AD837" i="2"/>
  <c r="AG837" i="2" s="1"/>
  <c r="Q472" i="2"/>
  <c r="V284" i="1"/>
  <c r="Q270" i="1"/>
  <c r="Y428" i="2"/>
  <c r="V253" i="1"/>
  <c r="V774" i="2"/>
  <c r="V373" i="2"/>
  <c r="V1070" i="2"/>
  <c r="V20" i="2"/>
  <c r="Q18" i="11" s="1"/>
  <c r="Q213" i="1"/>
  <c r="Q191" i="2"/>
  <c r="V277" i="1"/>
  <c r="V249" i="1"/>
  <c r="V232" i="2"/>
  <c r="Q262" i="1"/>
  <c r="Q255" i="1"/>
  <c r="Q188" i="1"/>
  <c r="Q551" i="2"/>
  <c r="V448" i="2"/>
  <c r="Q78" i="1"/>
  <c r="V341" i="1"/>
  <c r="V427" i="1"/>
  <c r="AD871" i="2"/>
  <c r="V870" i="2"/>
  <c r="Q271" i="1"/>
  <c r="Q638" i="2"/>
  <c r="V224" i="1"/>
  <c r="V442" i="1"/>
  <c r="AD888" i="2"/>
  <c r="AG888" i="2" s="1"/>
  <c r="V211" i="1"/>
  <c r="V188" i="2"/>
  <c r="V208" i="1"/>
  <c r="V185" i="2"/>
  <c r="V445" i="2"/>
  <c r="Q278" i="1"/>
  <c r="V406" i="1"/>
  <c r="AD968" i="2"/>
  <c r="AG968" i="2" s="1"/>
  <c r="V490" i="1"/>
  <c r="AD938" i="2"/>
  <c r="AG938" i="2" s="1"/>
  <c r="V976" i="2"/>
  <c r="V496" i="1"/>
  <c r="AD980" i="2"/>
  <c r="V979" i="2"/>
  <c r="V391" i="1"/>
  <c r="AD953" i="2"/>
  <c r="AG953" i="2" s="1"/>
  <c r="Q217" i="1"/>
  <c r="Q195" i="2"/>
  <c r="V274" i="1"/>
  <c r="V416" i="1"/>
  <c r="V859" i="2"/>
  <c r="AD860" i="2"/>
  <c r="Q263" i="1"/>
  <c r="V164" i="1"/>
  <c r="V812" i="2"/>
  <c r="V373" i="1"/>
  <c r="AD843" i="2"/>
  <c r="AG843" i="2" s="1"/>
  <c r="Q258" i="1"/>
  <c r="V260" i="1"/>
  <c r="V622" i="2"/>
  <c r="Q269" i="1"/>
  <c r="Y161" i="1"/>
  <c r="Y507" i="2"/>
  <c r="Q266" i="1"/>
  <c r="V291" i="1"/>
  <c r="V666" i="2"/>
  <c r="V281" i="1"/>
  <c r="V1074" i="2"/>
  <c r="V24" i="2"/>
  <c r="Q22" i="11" s="1"/>
  <c r="Q47" i="1"/>
  <c r="Q406" i="2"/>
  <c r="V424" i="1"/>
  <c r="AD868" i="2"/>
  <c r="AG868" i="2" s="1"/>
  <c r="V407" i="1"/>
  <c r="AD969" i="2"/>
  <c r="AG969" i="2" s="1"/>
  <c r="V56" i="1"/>
  <c r="V536" i="2"/>
  <c r="V456" i="1"/>
  <c r="AD902" i="2"/>
  <c r="AG902" i="2" s="1"/>
  <c r="V459" i="1"/>
  <c r="AD905" i="2"/>
  <c r="AG905" i="2" s="1"/>
  <c r="Q508" i="2"/>
  <c r="Y157" i="1"/>
  <c r="Y131" i="2"/>
  <c r="V290" i="1"/>
  <c r="V450" i="1"/>
  <c r="AD896" i="2"/>
  <c r="V895" i="2"/>
  <c r="Q57" i="1"/>
  <c r="Y175" i="1"/>
  <c r="Y768" i="2"/>
  <c r="Y528" i="2"/>
  <c r="Q176" i="1"/>
  <c r="Q769" i="2"/>
  <c r="V795" i="2"/>
  <c r="V356" i="1"/>
  <c r="AD826" i="2"/>
  <c r="AG826" i="2" s="1"/>
  <c r="V226" i="1"/>
  <c r="V160" i="1"/>
  <c r="V159" i="1"/>
  <c r="V504" i="2"/>
  <c r="Q247" i="1"/>
  <c r="Q230" i="2"/>
  <c r="Q279" i="1"/>
  <c r="Y74" i="1"/>
  <c r="Y764" i="2"/>
  <c r="V216" i="1"/>
  <c r="V194" i="2"/>
  <c r="Q69" i="1"/>
  <c r="Q252" i="1"/>
  <c r="Q773" i="2"/>
  <c r="Q610" i="2"/>
  <c r="Q285" i="1"/>
  <c r="V299" i="1"/>
  <c r="V678" i="2"/>
  <c r="V510" i="1"/>
  <c r="AD991" i="2"/>
  <c r="V807" i="2"/>
  <c r="V368" i="1"/>
  <c r="AD838" i="2"/>
  <c r="AG838" i="2" s="1"/>
  <c r="Q267" i="1"/>
  <c r="V55" i="1"/>
  <c r="V422" i="2"/>
  <c r="V223" i="1"/>
  <c r="Y253" i="1"/>
  <c r="Y774" i="2"/>
  <c r="Q75" i="1"/>
  <c r="Q766" i="2"/>
  <c r="Q94" i="2"/>
  <c r="V487" i="1"/>
  <c r="AD935" i="2"/>
  <c r="AG935" i="2" s="1"/>
  <c r="Q164" i="1"/>
  <c r="Q206" i="1"/>
  <c r="Q569" i="2"/>
  <c r="Q183" i="2"/>
  <c r="V479" i="1"/>
  <c r="AD927" i="2"/>
  <c r="AG927" i="2" s="1"/>
  <c r="Q512" i="2"/>
  <c r="Q224" i="1"/>
  <c r="V458" i="1"/>
  <c r="AD904" i="2"/>
  <c r="AG904" i="2" s="1"/>
  <c r="V293" i="1"/>
  <c r="V75" i="1"/>
  <c r="V766" i="2"/>
  <c r="V94" i="2"/>
  <c r="V265" i="1"/>
  <c r="V286" i="1"/>
  <c r="V87" i="1"/>
  <c r="V423" i="1"/>
  <c r="AD867" i="2"/>
  <c r="AG867" i="2" s="1"/>
  <c r="V455" i="1"/>
  <c r="AD901" i="2"/>
  <c r="V900" i="2"/>
  <c r="Q412" i="2"/>
  <c r="Y208" i="1"/>
  <c r="Y185" i="2"/>
  <c r="V295" i="1"/>
  <c r="V672" i="2"/>
  <c r="V491" i="1"/>
  <c r="AD939" i="2"/>
  <c r="AG939" i="2" s="1"/>
  <c r="Q428" i="2"/>
  <c r="Y171" i="1"/>
  <c r="Y520" i="2"/>
  <c r="Y445" i="2"/>
  <c r="Q276" i="1"/>
  <c r="Q644" i="2"/>
  <c r="V415" i="2"/>
  <c r="V213" i="1"/>
  <c r="V191" i="2"/>
  <c r="Y207" i="1"/>
  <c r="Y184" i="2"/>
  <c r="Q293" i="1"/>
  <c r="V559" i="2"/>
  <c r="Y536" i="2"/>
  <c r="V468" i="1"/>
  <c r="AD916" i="2"/>
  <c r="AG916" i="2" s="1"/>
  <c r="V185" i="1"/>
  <c r="V79" i="1"/>
  <c r="V104" i="2"/>
  <c r="Q431" i="2"/>
  <c r="V419" i="1"/>
  <c r="AD863" i="2"/>
  <c r="AG863" i="2" s="1"/>
  <c r="V403" i="1"/>
  <c r="AD965" i="2"/>
  <c r="AG965" i="2" s="1"/>
  <c r="V428" i="1"/>
  <c r="AD872" i="2"/>
  <c r="AG872" i="2" s="1"/>
  <c r="V215" i="1"/>
  <c r="V193" i="2"/>
  <c r="V805" i="2"/>
  <c r="V366" i="1"/>
  <c r="AD836" i="2"/>
  <c r="V835" i="2"/>
  <c r="V182" i="1"/>
  <c r="V158" i="2"/>
  <c r="V448" i="1"/>
  <c r="AD894" i="2"/>
  <c r="AG894" i="2" s="1"/>
  <c r="Y152" i="1"/>
  <c r="Y489" i="2"/>
  <c r="V303" i="1"/>
  <c r="V724" i="2"/>
  <c r="V89" i="1"/>
  <c r="V283" i="1"/>
  <c r="V654" i="2"/>
  <c r="Q73" i="1"/>
  <c r="Q452" i="2"/>
  <c r="Q763" i="2"/>
  <c r="V268" i="1"/>
  <c r="V634" i="2"/>
  <c r="Q302" i="1"/>
  <c r="Q682" i="2"/>
  <c r="V184" i="1"/>
  <c r="V543" i="2"/>
  <c r="V493" i="2"/>
  <c r="Y276" i="1"/>
  <c r="Y644" i="2"/>
  <c r="Q296" i="1"/>
  <c r="V512" i="2"/>
  <c r="Q152" i="1"/>
  <c r="Q489" i="2"/>
  <c r="V217" i="1"/>
  <c r="V195" i="2"/>
  <c r="Q207" i="1"/>
  <c r="Q184" i="2"/>
  <c r="V497" i="2"/>
  <c r="Q230" i="1"/>
  <c r="Q268" i="1"/>
  <c r="Q634" i="2"/>
  <c r="Q493" i="2"/>
  <c r="V191" i="1"/>
  <c r="V195" i="1"/>
  <c r="V472" i="2"/>
  <c r="Q189" i="1"/>
  <c r="V77" i="1"/>
  <c r="V456" i="2"/>
  <c r="Q497" i="2"/>
  <c r="Y76" i="1"/>
  <c r="Y765" i="2"/>
  <c r="Y216" i="1"/>
  <c r="Y194" i="2"/>
  <c r="Q192" i="1"/>
  <c r="Q555" i="2"/>
  <c r="V463" i="1"/>
  <c r="AD909" i="2"/>
  <c r="AG909" i="2" s="1"/>
  <c r="V209" i="1"/>
  <c r="V186" i="2"/>
  <c r="V49" i="1"/>
  <c r="V87" i="2"/>
  <c r="V57" i="1"/>
  <c r="V282" i="1"/>
  <c r="S57" i="12"/>
  <c r="S7" i="12"/>
  <c r="AB1094" i="2"/>
  <c r="AB1061" i="2"/>
  <c r="AB1035" i="2"/>
  <c r="AB974" i="2"/>
  <c r="W8" i="11"/>
  <c r="S40" i="12"/>
  <c r="AB402" i="2"/>
  <c r="AB75" i="2"/>
  <c r="AB444" i="2" l="1"/>
  <c r="AB141" i="2"/>
  <c r="AB142" i="2" s="1"/>
  <c r="Q141" i="2"/>
  <c r="Q142" i="2" s="1"/>
  <c r="AB161" i="1"/>
  <c r="V141" i="2"/>
  <c r="V142" i="2" s="1"/>
  <c r="T141" i="2"/>
  <c r="T142" i="2" s="1"/>
  <c r="AB568" i="2"/>
  <c r="AB217" i="2"/>
  <c r="T507" i="2"/>
  <c r="T503" i="2" s="1"/>
  <c r="AB236" i="2"/>
  <c r="AB222" i="2" s="1"/>
  <c r="T448" i="2"/>
  <c r="AB415" i="2"/>
  <c r="T431" i="2"/>
  <c r="Y431" i="2"/>
  <c r="Y59" i="1" s="1"/>
  <c r="T415" i="2"/>
  <c r="AB431" i="2"/>
  <c r="AB102" i="2"/>
  <c r="Y85" i="1"/>
  <c r="AB163" i="1"/>
  <c r="Y194" i="1"/>
  <c r="V120" i="1"/>
  <c r="Y51" i="1"/>
  <c r="Y173" i="1"/>
  <c r="V106" i="1"/>
  <c r="V119" i="1"/>
  <c r="V108" i="1"/>
  <c r="V107" i="1"/>
  <c r="AB85" i="1"/>
  <c r="AB80" i="1" s="1"/>
  <c r="V105" i="1"/>
  <c r="V104" i="1"/>
  <c r="V116" i="1"/>
  <c r="Y163" i="1"/>
  <c r="V118" i="1"/>
  <c r="Y71" i="1"/>
  <c r="T85" i="1"/>
  <c r="T80" i="1" s="1"/>
  <c r="T163" i="1"/>
  <c r="T101" i="2"/>
  <c r="AB216" i="2"/>
  <c r="T238" i="2"/>
  <c r="T236" i="2"/>
  <c r="AB239" i="2"/>
  <c r="AB225" i="2" s="1"/>
  <c r="AB238" i="2"/>
  <c r="AB224" i="2" s="1"/>
  <c r="AB237" i="2"/>
  <c r="AB223" i="2" s="1"/>
  <c r="T148" i="2"/>
  <c r="T568" i="2"/>
  <c r="AB583" i="2"/>
  <c r="T92" i="2"/>
  <c r="AB215" i="2"/>
  <c r="AB651" i="2"/>
  <c r="AB643" i="2" s="1"/>
  <c r="T767" i="2"/>
  <c r="T182" i="2"/>
  <c r="T761" i="2"/>
  <c r="T1021" i="2" s="1"/>
  <c r="T1022" i="2" s="1"/>
  <c r="Y143" i="2"/>
  <c r="AB219" i="2"/>
  <c r="AB154" i="2"/>
  <c r="AB468" i="2"/>
  <c r="AB467" i="2" s="1"/>
  <c r="AB461" i="2" s="1"/>
  <c r="T217" i="2"/>
  <c r="T218" i="2"/>
  <c r="T240" i="2"/>
  <c r="T215" i="2"/>
  <c r="T93" i="2"/>
  <c r="T275" i="1"/>
  <c r="T607" i="2"/>
  <c r="T599" i="2" s="1"/>
  <c r="T235" i="2"/>
  <c r="AB86" i="2"/>
  <c r="AB85" i="2" s="1"/>
  <c r="AB405" i="2"/>
  <c r="AB227" i="2"/>
  <c r="AB214" i="2"/>
  <c r="T156" i="1"/>
  <c r="T130" i="2"/>
  <c r="T144" i="2"/>
  <c r="T758" i="2"/>
  <c r="T762" i="2"/>
  <c r="T155" i="2"/>
  <c r="T227" i="2"/>
  <c r="T214" i="2"/>
  <c r="AB156" i="1"/>
  <c r="AB130" i="2"/>
  <c r="AB144" i="2"/>
  <c r="AB128" i="2"/>
  <c r="AB189" i="2"/>
  <c r="AB760" i="2"/>
  <c r="Y239" i="2"/>
  <c r="Y225" i="2" s="1"/>
  <c r="AB275" i="1"/>
  <c r="AB607" i="2"/>
  <c r="AB599" i="2" s="1"/>
  <c r="AB235" i="2"/>
  <c r="AB221" i="2" s="1"/>
  <c r="T173" i="1"/>
  <c r="T523" i="2"/>
  <c r="T519" i="2" s="1"/>
  <c r="T759" i="2"/>
  <c r="T143" i="2"/>
  <c r="T189" i="2"/>
  <c r="T239" i="2"/>
  <c r="AB240" i="2"/>
  <c r="AB226" i="2" s="1"/>
  <c r="AB173" i="1"/>
  <c r="AB523" i="2"/>
  <c r="AB186" i="1"/>
  <c r="AB183" i="1" s="1"/>
  <c r="AB546" i="2"/>
  <c r="AB542" i="2" s="1"/>
  <c r="Y148" i="2"/>
  <c r="Y583" i="2"/>
  <c r="AB772" i="2"/>
  <c r="AB218" i="2"/>
  <c r="AB244" i="1"/>
  <c r="T154" i="1"/>
  <c r="T492" i="2"/>
  <c r="T129" i="2" s="1"/>
  <c r="T128" i="2"/>
  <c r="T154" i="2"/>
  <c r="T760" i="2"/>
  <c r="T102" i="2"/>
  <c r="T219" i="2"/>
  <c r="T651" i="2"/>
  <c r="T643" i="2" s="1"/>
  <c r="T237" i="2"/>
  <c r="T216" i="2"/>
  <c r="T86" i="2"/>
  <c r="T405" i="2"/>
  <c r="T244" i="1"/>
  <c r="AB101" i="2"/>
  <c r="AB154" i="1"/>
  <c r="AB492" i="2"/>
  <c r="AB129" i="2" s="1"/>
  <c r="AB503" i="2"/>
  <c r="AB758" i="2"/>
  <c r="AB762" i="2"/>
  <c r="AB767" i="2"/>
  <c r="AB182" i="2"/>
  <c r="AB761" i="2"/>
  <c r="AB1021" i="2" s="1"/>
  <c r="AB1022" i="2" s="1"/>
  <c r="AB443" i="2"/>
  <c r="AB93" i="2"/>
  <c r="AB155" i="2"/>
  <c r="AB66" i="1"/>
  <c r="T157" i="2"/>
  <c r="T181" i="1"/>
  <c r="T583" i="2"/>
  <c r="T186" i="1"/>
  <c r="T183" i="1" s="1"/>
  <c r="T546" i="2"/>
  <c r="T468" i="2"/>
  <c r="T467" i="2" s="1"/>
  <c r="T461" i="2" s="1"/>
  <c r="T772" i="2"/>
  <c r="AB181" i="1"/>
  <c r="AB157" i="2"/>
  <c r="AB92" i="2"/>
  <c r="AB148" i="2"/>
  <c r="AB759" i="2"/>
  <c r="AB143" i="2"/>
  <c r="Y219" i="2"/>
  <c r="Y237" i="2"/>
  <c r="Y223" i="2" s="1"/>
  <c r="Y767" i="2"/>
  <c r="Y238" i="2"/>
  <c r="Y224" i="2" s="1"/>
  <c r="Y218" i="2"/>
  <c r="Y189" i="2"/>
  <c r="Y236" i="2"/>
  <c r="Y222" i="2" s="1"/>
  <c r="Y93" i="2"/>
  <c r="Y101" i="2"/>
  <c r="Y240" i="2"/>
  <c r="Y226" i="2" s="1"/>
  <c r="AG896" i="2"/>
  <c r="AG895" i="2" s="1"/>
  <c r="AD895" i="2"/>
  <c r="V620" i="2"/>
  <c r="V12" i="2"/>
  <c r="Q10" i="11" s="1"/>
  <c r="V1063" i="2"/>
  <c r="V143" i="2"/>
  <c r="AD985" i="2"/>
  <c r="AG986" i="2"/>
  <c r="AD998" i="2"/>
  <c r="AG915" i="2"/>
  <c r="AG914" i="2" s="1"/>
  <c r="AD914" i="2"/>
  <c r="Q101" i="2"/>
  <c r="V347" i="2"/>
  <c r="V758" i="2"/>
  <c r="V762" i="2"/>
  <c r="V186" i="1"/>
  <c r="V546" i="2"/>
  <c r="V327" i="2"/>
  <c r="Q70" i="1"/>
  <c r="Q444" i="2"/>
  <c r="Q194" i="1"/>
  <c r="AG825" i="2"/>
  <c r="AG824" i="2" s="1"/>
  <c r="AD824" i="2"/>
  <c r="Y772" i="2"/>
  <c r="V148" i="2"/>
  <c r="AD801" i="2"/>
  <c r="AG801" i="2" s="1"/>
  <c r="AG855" i="2"/>
  <c r="AG854" i="2" s="1"/>
  <c r="AD854" i="2"/>
  <c r="V155" i="2"/>
  <c r="V173" i="1"/>
  <c r="V523" i="2"/>
  <c r="AD944" i="2"/>
  <c r="AG945" i="2"/>
  <c r="AG944" i="2" s="1"/>
  <c r="V215" i="2"/>
  <c r="AD797" i="2"/>
  <c r="AG797" i="2" s="1"/>
  <c r="AG983" i="2"/>
  <c r="AD982" i="2"/>
  <c r="V58" i="1"/>
  <c r="V427" i="2"/>
  <c r="V1006" i="2"/>
  <c r="Y405" i="2"/>
  <c r="Y77" i="2" s="1"/>
  <c r="Y86" i="2"/>
  <c r="Y85" i="2" s="1"/>
  <c r="Y144" i="2"/>
  <c r="AG956" i="2"/>
  <c r="AG955" i="2" s="1"/>
  <c r="AD955" i="2"/>
  <c r="V348" i="2"/>
  <c r="AG967" i="2"/>
  <c r="AG966" i="2" s="1"/>
  <c r="AD966" i="2"/>
  <c r="AG950" i="2"/>
  <c r="AG949" i="2" s="1"/>
  <c r="AD949" i="2"/>
  <c r="V462" i="2"/>
  <c r="Y758" i="2"/>
  <c r="Y762" i="2"/>
  <c r="AD1001" i="2"/>
  <c r="AG1001" i="2" s="1"/>
  <c r="V216" i="2"/>
  <c r="AD805" i="2"/>
  <c r="V804" i="2"/>
  <c r="Q116" i="11" s="1"/>
  <c r="V421" i="2"/>
  <c r="V664" i="2"/>
  <c r="Y186" i="1"/>
  <c r="Y546" i="2"/>
  <c r="Y542" i="2" s="1"/>
  <c r="V275" i="1"/>
  <c r="AG847" i="2"/>
  <c r="AG846" i="2" s="1"/>
  <c r="AD846" i="2"/>
  <c r="AG866" i="2"/>
  <c r="AG865" i="2" s="1"/>
  <c r="AD865" i="2"/>
  <c r="Q760" i="2"/>
  <c r="Q227" i="2"/>
  <c r="Q214" i="2"/>
  <c r="Q156" i="1"/>
  <c r="Q130" i="2"/>
  <c r="Q154" i="1"/>
  <c r="Q492" i="2"/>
  <c r="Q488" i="2" s="1"/>
  <c r="V163" i="1"/>
  <c r="Y275" i="1"/>
  <c r="V345" i="2"/>
  <c r="V723" i="2"/>
  <c r="V101" i="2"/>
  <c r="Q275" i="1"/>
  <c r="Q58" i="1"/>
  <c r="Q427" i="2"/>
  <c r="V670" i="2"/>
  <c r="Q50" i="1"/>
  <c r="Q411" i="2"/>
  <c r="V761" i="2"/>
  <c r="Q163" i="1"/>
  <c r="Q182" i="2"/>
  <c r="V676" i="2"/>
  <c r="Q608" i="2"/>
  <c r="Y759" i="2"/>
  <c r="Q216" i="2"/>
  <c r="Q161" i="1"/>
  <c r="Q507" i="2"/>
  <c r="Q503" i="2" s="1"/>
  <c r="Q405" i="2"/>
  <c r="Q86" i="2"/>
  <c r="AD976" i="2"/>
  <c r="AG980" i="2"/>
  <c r="AD979" i="2"/>
  <c r="V71" i="1"/>
  <c r="V1107" i="2"/>
  <c r="Q51" i="1"/>
  <c r="Q71" i="1"/>
  <c r="Q173" i="1"/>
  <c r="Q523" i="2"/>
  <c r="Q519" i="2" s="1"/>
  <c r="AD808" i="2"/>
  <c r="AG808" i="2" s="1"/>
  <c r="V767" i="2"/>
  <c r="Q148" i="2"/>
  <c r="Q421" i="2"/>
  <c r="AG885" i="2"/>
  <c r="AG884" i="2" s="1"/>
  <c r="AD884" i="2"/>
  <c r="V303" i="2"/>
  <c r="V219" i="2"/>
  <c r="Q143" i="2"/>
  <c r="Q664" i="2"/>
  <c r="AG981" i="2"/>
  <c r="AD978" i="2"/>
  <c r="Y84" i="1"/>
  <c r="Y80" i="1" s="1"/>
  <c r="Y468" i="2"/>
  <c r="Y467" i="2" s="1"/>
  <c r="Y461" i="2" s="1"/>
  <c r="Q462" i="2"/>
  <c r="AG937" i="2"/>
  <c r="AG936" i="2" s="1"/>
  <c r="AD936" i="2"/>
  <c r="V583" i="2"/>
  <c r="AG841" i="2"/>
  <c r="AG840" i="2" s="1"/>
  <c r="AD840" i="2"/>
  <c r="Y154" i="2"/>
  <c r="V50" i="1"/>
  <c r="V411" i="2"/>
  <c r="V59" i="1"/>
  <c r="V189" i="2"/>
  <c r="V144" i="2"/>
  <c r="V128" i="2"/>
  <c r="Y227" i="2"/>
  <c r="Y214" i="2"/>
  <c r="V244" i="1"/>
  <c r="Q219" i="2"/>
  <c r="Y92" i="2"/>
  <c r="Q620" i="2"/>
  <c r="V330" i="2"/>
  <c r="V349" i="2"/>
  <c r="AD960" i="2"/>
  <c r="AG961" i="2"/>
  <c r="AG960" i="2" s="1"/>
  <c r="AG984" i="2"/>
  <c r="M95" i="12"/>
  <c r="AD799" i="2"/>
  <c r="V798" i="2"/>
  <c r="Q115" i="11" s="1"/>
  <c r="Y651" i="2"/>
  <c r="Y643" i="2" s="1"/>
  <c r="V632" i="2"/>
  <c r="V65" i="2"/>
  <c r="V70" i="2" s="1"/>
  <c r="AG877" i="2"/>
  <c r="AG876" i="2" s="1"/>
  <c r="AD876" i="2"/>
  <c r="V405" i="2"/>
  <c r="V86" i="2"/>
  <c r="AG926" i="2"/>
  <c r="AG925" i="2" s="1"/>
  <c r="AD925" i="2"/>
  <c r="V85" i="1"/>
  <c r="Q128" i="2"/>
  <c r="V154" i="1"/>
  <c r="V492" i="2"/>
  <c r="V488" i="2" s="1"/>
  <c r="Q758" i="2"/>
  <c r="Q762" i="2"/>
  <c r="V652" i="2"/>
  <c r="AG836" i="2"/>
  <c r="AG835" i="2" s="1"/>
  <c r="AD835" i="2"/>
  <c r="Y181" i="1"/>
  <c r="Y170" i="1" s="1"/>
  <c r="Y157" i="2"/>
  <c r="V51" i="1"/>
  <c r="Y70" i="1"/>
  <c r="Y66" i="1" s="1"/>
  <c r="Y444" i="2"/>
  <c r="Y443" i="2" s="1"/>
  <c r="Q568" i="2"/>
  <c r="Q761" i="2"/>
  <c r="AD807" i="2"/>
  <c r="AG807" i="2" s="1"/>
  <c r="AD795" i="2"/>
  <c r="AG795" i="2" s="1"/>
  <c r="V70" i="1"/>
  <c r="V444" i="2"/>
  <c r="V218" i="2"/>
  <c r="V328" i="2"/>
  <c r="V690" i="2"/>
  <c r="Q215" i="2"/>
  <c r="Y154" i="1"/>
  <c r="Y492" i="2"/>
  <c r="Y129" i="2" s="1"/>
  <c r="Q759" i="2"/>
  <c r="V331" i="1"/>
  <c r="V347" i="1" s="1"/>
  <c r="V350" i="1" s="1"/>
  <c r="AD816" i="2"/>
  <c r="V815" i="2"/>
  <c r="Q118" i="11" s="1"/>
  <c r="Y523" i="2"/>
  <c r="Y50" i="1"/>
  <c r="Y411" i="2"/>
  <c r="Y410" i="2" s="1"/>
  <c r="Q189" i="2"/>
  <c r="AG994" i="2"/>
  <c r="Q93" i="2"/>
  <c r="AD992" i="2"/>
  <c r="AG993" i="2"/>
  <c r="V997" i="2"/>
  <c r="V1002" i="2"/>
  <c r="V760" i="2"/>
  <c r="Y216" i="2"/>
  <c r="Q438" i="2"/>
  <c r="V182" i="2"/>
  <c r="AD814" i="2"/>
  <c r="AG814" i="2" s="1"/>
  <c r="V59" i="2"/>
  <c r="V64" i="2" s="1"/>
  <c r="AG990" i="2"/>
  <c r="AD989" i="2"/>
  <c r="AD794" i="2"/>
  <c r="V793" i="2"/>
  <c r="Q114" i="11" s="1"/>
  <c r="Q676" i="2"/>
  <c r="V329" i="2"/>
  <c r="Q218" i="2"/>
  <c r="Q155" i="2"/>
  <c r="Q181" i="1"/>
  <c r="Q157" i="2"/>
  <c r="AG907" i="2"/>
  <c r="AG906" i="2" s="1"/>
  <c r="AD906" i="2"/>
  <c r="V658" i="2"/>
  <c r="V217" i="2"/>
  <c r="V16" i="2"/>
  <c r="V1100" i="2"/>
  <c r="AD1003" i="2"/>
  <c r="AG988" i="2"/>
  <c r="AG1003" i="2" s="1"/>
  <c r="Q614" i="2"/>
  <c r="Y102" i="2"/>
  <c r="Q652" i="2"/>
  <c r="V614" i="2"/>
  <c r="AD813" i="2"/>
  <c r="AG813" i="2" s="1"/>
  <c r="AD817" i="2"/>
  <c r="AG817" i="2" s="1"/>
  <c r="Y182" i="2"/>
  <c r="V608" i="2"/>
  <c r="AD977" i="2"/>
  <c r="AG987" i="2"/>
  <c r="AG977" i="2" s="1"/>
  <c r="V240" i="2"/>
  <c r="V156" i="1"/>
  <c r="V130" i="2"/>
  <c r="AG901" i="2"/>
  <c r="AG900" i="2" s="1"/>
  <c r="AD900" i="2"/>
  <c r="V883" i="2"/>
  <c r="Y760" i="2"/>
  <c r="V93" i="2"/>
  <c r="Q632" i="2"/>
  <c r="Q92" i="2"/>
  <c r="Y128" i="2"/>
  <c r="V154" i="2"/>
  <c r="Q59" i="1"/>
  <c r="V194" i="1"/>
  <c r="Y155" i="2"/>
  <c r="AG991" i="2"/>
  <c r="Q772" i="2"/>
  <c r="V181" i="1"/>
  <c r="V157" i="2"/>
  <c r="AD812" i="2"/>
  <c r="AG812" i="2" s="1"/>
  <c r="AG860" i="2"/>
  <c r="AG859" i="2" s="1"/>
  <c r="AD859" i="2"/>
  <c r="M88" i="12"/>
  <c r="V975" i="2"/>
  <c r="Q240" i="2"/>
  <c r="AG871" i="2"/>
  <c r="AG870" i="2" s="1"/>
  <c r="AD870" i="2"/>
  <c r="Y58" i="1"/>
  <c r="Y427" i="2"/>
  <c r="Y426" i="2" s="1"/>
  <c r="Y420" i="2" s="1"/>
  <c r="Q85" i="1"/>
  <c r="AD806" i="2"/>
  <c r="AG806" i="2" s="1"/>
  <c r="Q583" i="2"/>
  <c r="V759" i="2"/>
  <c r="Q144" i="2"/>
  <c r="Q186" i="1"/>
  <c r="Q546" i="2"/>
  <c r="Q542" i="2" s="1"/>
  <c r="Q670" i="2"/>
  <c r="Q767" i="2"/>
  <c r="Q217" i="2"/>
  <c r="V913" i="2"/>
  <c r="M89" i="12"/>
  <c r="N61" i="12" s="1"/>
  <c r="Q244" i="1"/>
  <c r="V568" i="2"/>
  <c r="AG931" i="2"/>
  <c r="AG930" i="2" s="1"/>
  <c r="AD930" i="2"/>
  <c r="AD810" i="2"/>
  <c r="V809" i="2"/>
  <c r="Q117" i="11" s="1"/>
  <c r="V92" i="2"/>
  <c r="Y761" i="2"/>
  <c r="Y1021" i="2" s="1"/>
  <c r="Y1022" i="2" s="1"/>
  <c r="AD802" i="2"/>
  <c r="AG802" i="2" s="1"/>
  <c r="AD796" i="2"/>
  <c r="AG796" i="2" s="1"/>
  <c r="Y215" i="2"/>
  <c r="AD800" i="2"/>
  <c r="AG800" i="2" s="1"/>
  <c r="Y156" i="1"/>
  <c r="Y130" i="2"/>
  <c r="V161" i="1"/>
  <c r="V507" i="2"/>
  <c r="V438" i="2"/>
  <c r="AD811" i="2"/>
  <c r="AG811" i="2" s="1"/>
  <c r="V823" i="2"/>
  <c r="Y235" i="2"/>
  <c r="Y607" i="2"/>
  <c r="Y599" i="2" s="1"/>
  <c r="AD819" i="2"/>
  <c r="Y119" i="11" s="1"/>
  <c r="Q154" i="2"/>
  <c r="Q658" i="2"/>
  <c r="Q84" i="1"/>
  <c r="Q468" i="2"/>
  <c r="V853" i="2"/>
  <c r="AG890" i="2"/>
  <c r="AG889" i="2" s="1"/>
  <c r="AD889" i="2"/>
  <c r="V626" i="2"/>
  <c r="V943" i="2"/>
  <c r="Y217" i="2"/>
  <c r="Y244" i="1"/>
  <c r="V1066" i="2"/>
  <c r="Q626" i="2"/>
  <c r="AD818" i="2"/>
  <c r="AG818" i="2" s="1"/>
  <c r="V214" i="2"/>
  <c r="V227" i="2"/>
  <c r="V84" i="1"/>
  <c r="V468" i="2"/>
  <c r="Y503" i="2"/>
  <c r="AG920" i="2"/>
  <c r="AG919" i="2" s="1"/>
  <c r="AD919" i="2"/>
  <c r="V331" i="2"/>
  <c r="Y568" i="2"/>
  <c r="AD803" i="2"/>
  <c r="AG803" i="2" s="1"/>
  <c r="V772" i="2"/>
  <c r="AD829" i="2"/>
  <c r="AG830" i="2"/>
  <c r="AG829" i="2" s="1"/>
  <c r="AB567" i="2" l="1"/>
  <c r="T224" i="2"/>
  <c r="T85" i="2"/>
  <c r="T225" i="2"/>
  <c r="T223" i="2"/>
  <c r="T226" i="2"/>
  <c r="T222" i="2"/>
  <c r="Q183" i="1"/>
  <c r="T71" i="1"/>
  <c r="T66" i="1" s="1"/>
  <c r="T98" i="1" s="1"/>
  <c r="T101" i="1" s="1"/>
  <c r="T444" i="2"/>
  <c r="T443" i="2" s="1"/>
  <c r="T437" i="2" s="1"/>
  <c r="T436" i="2" s="1"/>
  <c r="T59" i="1"/>
  <c r="T427" i="2"/>
  <c r="T426" i="2" s="1"/>
  <c r="T420" i="2" s="1"/>
  <c r="AB59" i="1"/>
  <c r="AB427" i="2"/>
  <c r="AB426" i="2" s="1"/>
  <c r="AB420" i="2" s="1"/>
  <c r="AB51" i="1"/>
  <c r="AB411" i="2"/>
  <c r="AB410" i="2" s="1"/>
  <c r="AB404" i="2" s="1"/>
  <c r="T51" i="1"/>
  <c r="T411" i="2"/>
  <c r="T410" i="2" s="1"/>
  <c r="T404" i="2" s="1"/>
  <c r="V115" i="1"/>
  <c r="V142" i="1" s="1"/>
  <c r="V145" i="1" s="1"/>
  <c r="Y567" i="2"/>
  <c r="Y183" i="1"/>
  <c r="Y200" i="1" s="1"/>
  <c r="Y203" i="1" s="1"/>
  <c r="AG992" i="2"/>
  <c r="Q310" i="1"/>
  <c r="Q313" i="1" s="1"/>
  <c r="V170" i="1"/>
  <c r="T567" i="2"/>
  <c r="Y181" i="2"/>
  <c r="AB170" i="1"/>
  <c r="AB200" i="1" s="1"/>
  <c r="AB203" i="1" s="1"/>
  <c r="T488" i="2"/>
  <c r="T487" i="2" s="1"/>
  <c r="AB151" i="2"/>
  <c r="T181" i="2"/>
  <c r="T170" i="1"/>
  <c r="T200" i="1" s="1"/>
  <c r="T203" i="1" s="1"/>
  <c r="AB153" i="2"/>
  <c r="Y99" i="2"/>
  <c r="AB181" i="2"/>
  <c r="T310" i="1"/>
  <c r="T313" i="1" s="1"/>
  <c r="AB310" i="1"/>
  <c r="AB313" i="1" s="1"/>
  <c r="T156" i="2"/>
  <c r="T153" i="2"/>
  <c r="AB98" i="1"/>
  <c r="AB101" i="1" s="1"/>
  <c r="AB598" i="2"/>
  <c r="T77" i="2"/>
  <c r="T138" i="2"/>
  <c r="T127" i="2"/>
  <c r="AB147" i="2"/>
  <c r="T542" i="2"/>
  <c r="T518" i="2" s="1"/>
  <c r="AB213" i="2"/>
  <c r="AB437" i="2"/>
  <c r="AB436" i="2" s="1"/>
  <c r="AB103" i="2"/>
  <c r="AB519" i="2"/>
  <c r="AB518" i="2" s="1"/>
  <c r="AB156" i="2"/>
  <c r="T598" i="2"/>
  <c r="AB488" i="2"/>
  <c r="AB487" i="2" s="1"/>
  <c r="T151" i="2"/>
  <c r="T147" i="2"/>
  <c r="AB77" i="2"/>
  <c r="AB234" i="2"/>
  <c r="AB220" i="2" s="1"/>
  <c r="AB757" i="2"/>
  <c r="AB1105" i="2" s="1"/>
  <c r="AB1103" i="2" s="1"/>
  <c r="AB55" i="2"/>
  <c r="AB54" i="2" s="1"/>
  <c r="AB138" i="2"/>
  <c r="AB127" i="2"/>
  <c r="T55" i="2"/>
  <c r="T757" i="2"/>
  <c r="T1105" i="2" s="1"/>
  <c r="T1103" i="2" s="1"/>
  <c r="T221" i="2"/>
  <c r="T234" i="2"/>
  <c r="T213" i="2"/>
  <c r="Y310" i="1"/>
  <c r="Y313" i="1" s="1"/>
  <c r="V80" i="1"/>
  <c r="Y156" i="2"/>
  <c r="Y152" i="2" s="1"/>
  <c r="Y98" i="1"/>
  <c r="Y101" i="1" s="1"/>
  <c r="Y519" i="2"/>
  <c r="Y518" i="2" s="1"/>
  <c r="Y147" i="2"/>
  <c r="V310" i="1"/>
  <c r="V313" i="1" s="1"/>
  <c r="Q80" i="1"/>
  <c r="Y488" i="2"/>
  <c r="Y487" i="2" s="1"/>
  <c r="Q170" i="1"/>
  <c r="AG982" i="2"/>
  <c r="Q66" i="1"/>
  <c r="V183" i="1"/>
  <c r="V238" i="2"/>
  <c r="AG819" i="2"/>
  <c r="AB119" i="11" s="1"/>
  <c r="V567" i="2"/>
  <c r="V213" i="2"/>
  <c r="Q238" i="2"/>
  <c r="V102" i="2"/>
  <c r="Q226" i="2"/>
  <c r="V153" i="2"/>
  <c r="Y138" i="2"/>
  <c r="Y127" i="2"/>
  <c r="V147" i="2"/>
  <c r="V226" i="2"/>
  <c r="V235" i="2"/>
  <c r="V607" i="2"/>
  <c r="V792" i="2"/>
  <c r="AD815" i="2"/>
  <c r="Y118" i="11" s="1"/>
  <c r="AG816" i="2"/>
  <c r="AG815" i="2" s="1"/>
  <c r="AB118" i="11" s="1"/>
  <c r="V443" i="2"/>
  <c r="V437" i="2" s="1"/>
  <c r="Q1021" i="2"/>
  <c r="V77" i="2"/>
  <c r="AD883" i="2"/>
  <c r="AG976" i="2"/>
  <c r="AG979" i="2"/>
  <c r="Q85" i="2"/>
  <c r="Q129" i="2"/>
  <c r="Q147" i="2"/>
  <c r="Q213" i="2"/>
  <c r="AG805" i="2"/>
  <c r="AG804" i="2" s="1"/>
  <c r="AB116" i="11" s="1"/>
  <c r="AD804" i="2"/>
  <c r="Y116" i="11" s="1"/>
  <c r="Y757" i="2"/>
  <c r="Y1105" i="2" s="1"/>
  <c r="Y1103" i="2" s="1"/>
  <c r="Y55" i="2"/>
  <c r="Y54" i="2" s="1"/>
  <c r="V426" i="2"/>
  <c r="AD943" i="2"/>
  <c r="AD853" i="2"/>
  <c r="AG823" i="2"/>
  <c r="V542" i="2"/>
  <c r="V342" i="2"/>
  <c r="V237" i="2"/>
  <c r="Y151" i="2"/>
  <c r="Q239" i="2"/>
  <c r="AG913" i="2"/>
  <c r="Q651" i="2"/>
  <c r="Q236" i="2"/>
  <c r="Q518" i="2"/>
  <c r="AG794" i="2"/>
  <c r="AG793" i="2" s="1"/>
  <c r="AB114" i="11" s="1"/>
  <c r="AD793" i="2"/>
  <c r="Y114" i="11" s="1"/>
  <c r="AG989" i="2"/>
  <c r="V689" i="2"/>
  <c r="Q567" i="2"/>
  <c r="Y153" i="2"/>
  <c r="Q757" i="2"/>
  <c r="Q55" i="2"/>
  <c r="V344" i="2"/>
  <c r="V410" i="2"/>
  <c r="V298" i="2"/>
  <c r="AG883" i="2"/>
  <c r="Q156" i="2"/>
  <c r="V66" i="1"/>
  <c r="AD975" i="2"/>
  <c r="Q77" i="2"/>
  <c r="V1021" i="2"/>
  <c r="V1022" i="2" s="1"/>
  <c r="Q426" i="2"/>
  <c r="Q420" i="2" s="1"/>
  <c r="V722" i="2"/>
  <c r="Y598" i="2"/>
  <c r="AG853" i="2"/>
  <c r="AD997" i="2"/>
  <c r="V467" i="2"/>
  <c r="Q467" i="2"/>
  <c r="Q461" i="2" s="1"/>
  <c r="AG810" i="2"/>
  <c r="AG809" i="2" s="1"/>
  <c r="AB117" i="11" s="1"/>
  <c r="AD809" i="2"/>
  <c r="Y117" i="11" s="1"/>
  <c r="M87" i="12"/>
  <c r="M68" i="12" s="1"/>
  <c r="M99" i="12" s="1"/>
  <c r="N60" i="12"/>
  <c r="N59" i="12" s="1"/>
  <c r="Q14" i="11"/>
  <c r="Q153" i="2"/>
  <c r="Q151" i="2"/>
  <c r="V181" i="2"/>
  <c r="Q102" i="2"/>
  <c r="Y404" i="2"/>
  <c r="Y403" i="2" s="1"/>
  <c r="Y78" i="2"/>
  <c r="Y437" i="2"/>
  <c r="Y436" i="2" s="1"/>
  <c r="Y103" i="2"/>
  <c r="V651" i="2"/>
  <c r="Q487" i="2"/>
  <c r="V239" i="2"/>
  <c r="AD798" i="2"/>
  <c r="Y115" i="11" s="1"/>
  <c r="AG799" i="2"/>
  <c r="AG798" i="2" s="1"/>
  <c r="AB115" i="11" s="1"/>
  <c r="Q237" i="2"/>
  <c r="Y213" i="2"/>
  <c r="Q235" i="2"/>
  <c r="Q607" i="2"/>
  <c r="Q181" i="2"/>
  <c r="Q410" i="2"/>
  <c r="V343" i="2"/>
  <c r="V519" i="2"/>
  <c r="V156" i="2"/>
  <c r="V149" i="2" s="1"/>
  <c r="Q443" i="2"/>
  <c r="Y221" i="2"/>
  <c r="Y234" i="2"/>
  <c r="Y220" i="2" s="1"/>
  <c r="V236" i="2"/>
  <c r="AD1002" i="2"/>
  <c r="AG1002" i="2" s="1"/>
  <c r="V341" i="2"/>
  <c r="V129" i="2"/>
  <c r="Q138" i="2"/>
  <c r="V85" i="2"/>
  <c r="V138" i="2"/>
  <c r="AG978" i="2"/>
  <c r="V338" i="2"/>
  <c r="V340" i="2"/>
  <c r="AD1006" i="2"/>
  <c r="AG1006" i="2" s="1"/>
  <c r="AG943" i="2"/>
  <c r="V151" i="2"/>
  <c r="AD823" i="2"/>
  <c r="V326" i="2"/>
  <c r="V55" i="2"/>
  <c r="V757" i="2"/>
  <c r="AD913" i="2"/>
  <c r="AG985" i="2"/>
  <c r="AG998" i="2"/>
  <c r="AG997" i="2" s="1"/>
  <c r="V503" i="2"/>
  <c r="Q200" i="1" l="1"/>
  <c r="Q203" i="1" s="1"/>
  <c r="T220" i="2"/>
  <c r="T152" i="2"/>
  <c r="Q127" i="2"/>
  <c r="Q1078" i="2" s="1"/>
  <c r="Q149" i="2"/>
  <c r="T54" i="2"/>
  <c r="T403" i="2"/>
  <c r="AB403" i="2"/>
  <c r="T103" i="2"/>
  <c r="AB78" i="2"/>
  <c r="AB88" i="2" s="1"/>
  <c r="T78" i="2"/>
  <c r="Y1078" i="2"/>
  <c r="Y1083" i="2" s="1"/>
  <c r="V200" i="1"/>
  <c r="V203" i="1" s="1"/>
  <c r="T99" i="2"/>
  <c r="Y139" i="2"/>
  <c r="Y146" i="2" s="1"/>
  <c r="T1078" i="2"/>
  <c r="T1083" i="2" s="1"/>
  <c r="T149" i="2"/>
  <c r="T211" i="2"/>
  <c r="T212" i="2" s="1"/>
  <c r="T139" i="2"/>
  <c r="V98" i="1"/>
  <c r="V101" i="1" s="1"/>
  <c r="AB1078" i="2"/>
  <c r="AB1083" i="2" s="1"/>
  <c r="AB97" i="2"/>
  <c r="AB149" i="2"/>
  <c r="AB150" i="2" s="1"/>
  <c r="AB152" i="2"/>
  <c r="AB99" i="2"/>
  <c r="AB211" i="2"/>
  <c r="AB139" i="2"/>
  <c r="AB146" i="2" s="1"/>
  <c r="Y149" i="2"/>
  <c r="Y163" i="2" s="1"/>
  <c r="Q98" i="1"/>
  <c r="Q101" i="1" s="1"/>
  <c r="V139" i="2"/>
  <c r="V152" i="2"/>
  <c r="Q404" i="2"/>
  <c r="Q78" i="2"/>
  <c r="Q221" i="2"/>
  <c r="Q234" i="2"/>
  <c r="V461" i="2"/>
  <c r="V289" i="2"/>
  <c r="V283" i="2"/>
  <c r="V78" i="2"/>
  <c r="V76" i="2" s="1"/>
  <c r="AB113" i="11"/>
  <c r="AG792" i="2"/>
  <c r="Q222" i="2"/>
  <c r="AG975" i="2"/>
  <c r="V33" i="1"/>
  <c r="V28" i="1"/>
  <c r="V1105" i="2"/>
  <c r="V1103" i="2" s="1"/>
  <c r="V54" i="2"/>
  <c r="V358" i="2"/>
  <c r="V339" i="2"/>
  <c r="V222" i="2"/>
  <c r="V518" i="2"/>
  <c r="Y88" i="2"/>
  <c r="Q54" i="2"/>
  <c r="Q643" i="2"/>
  <c r="Q225" i="2"/>
  <c r="V404" i="2"/>
  <c r="Q1022" i="2"/>
  <c r="V599" i="2"/>
  <c r="V163" i="2"/>
  <c r="V127" i="2"/>
  <c r="Q437" i="2"/>
  <c r="Q103" i="2"/>
  <c r="Y211" i="2"/>
  <c r="Q223" i="2"/>
  <c r="V225" i="2"/>
  <c r="V643" i="2"/>
  <c r="Q152" i="2"/>
  <c r="Q1105" i="2"/>
  <c r="Q1103" i="2" s="1"/>
  <c r="V420" i="2"/>
  <c r="Q113" i="11"/>
  <c r="V221" i="2"/>
  <c r="V234" i="2"/>
  <c r="V99" i="2"/>
  <c r="Q224" i="2"/>
  <c r="Q599" i="2"/>
  <c r="Y97" i="2"/>
  <c r="Y100" i="2"/>
  <c r="Q99" i="2"/>
  <c r="Y113" i="11"/>
  <c r="AD792" i="2"/>
  <c r="V223" i="2"/>
  <c r="Y76" i="2"/>
  <c r="Q139" i="2"/>
  <c r="V103" i="2"/>
  <c r="V224" i="2"/>
  <c r="V487" i="2"/>
  <c r="Q150" i="2" l="1"/>
  <c r="T100" i="2"/>
  <c r="Q137" i="2"/>
  <c r="AB76" i="2"/>
  <c r="AB11" i="2" s="1"/>
  <c r="W9" i="11" s="1"/>
  <c r="T163" i="2"/>
  <c r="T164" i="2" s="1"/>
  <c r="Q97" i="2"/>
  <c r="Q1064" i="2" s="1"/>
  <c r="Q76" i="2"/>
  <c r="Q11" i="2" s="1"/>
  <c r="AB100" i="2"/>
  <c r="T97" i="2"/>
  <c r="T88" i="2"/>
  <c r="Q163" i="2"/>
  <c r="Q164" i="2" s="1"/>
  <c r="T146" i="2"/>
  <c r="T76" i="2"/>
  <c r="T1062" i="2" s="1"/>
  <c r="AB95" i="2"/>
  <c r="AB84" i="2"/>
  <c r="T11" i="2"/>
  <c r="T150" i="2"/>
  <c r="Y1080" i="2"/>
  <c r="Y1087" i="2" s="1"/>
  <c r="Y150" i="2"/>
  <c r="Y137" i="2"/>
  <c r="T1080" i="2"/>
  <c r="T1087" i="2" s="1"/>
  <c r="T137" i="2"/>
  <c r="T245" i="2"/>
  <c r="T249" i="2" s="1"/>
  <c r="T250" i="2" s="1"/>
  <c r="AB1062" i="2"/>
  <c r="AB1067" i="2" s="1"/>
  <c r="AB1064" i="2"/>
  <c r="AB14" i="2"/>
  <c r="W12" i="11" s="1"/>
  <c r="AB109" i="2"/>
  <c r="T167" i="2"/>
  <c r="T168" i="2" s="1"/>
  <c r="AB245" i="2"/>
  <c r="AB212" i="2"/>
  <c r="AB163" i="2"/>
  <c r="AB1080" i="2"/>
  <c r="AB137" i="2"/>
  <c r="Y1062" i="2"/>
  <c r="Y1067" i="2" s="1"/>
  <c r="Y11" i="2"/>
  <c r="T9" i="11" s="1"/>
  <c r="Y1064" i="2"/>
  <c r="Y109" i="2"/>
  <c r="Y98" i="2"/>
  <c r="Y14" i="2"/>
  <c r="T12" i="11" s="1"/>
  <c r="V1078" i="2"/>
  <c r="V1083" i="2" s="1"/>
  <c r="V167" i="2"/>
  <c r="V164" i="2"/>
  <c r="Y164" i="2"/>
  <c r="Y167" i="2"/>
  <c r="Y168" i="2" s="1"/>
  <c r="V220" i="2"/>
  <c r="V211" i="2"/>
  <c r="Y212" i="2"/>
  <c r="Y245" i="2"/>
  <c r="V150" i="2"/>
  <c r="V403" i="2"/>
  <c r="V362" i="2"/>
  <c r="V359" i="2"/>
  <c r="V369" i="2" s="1"/>
  <c r="Q220" i="2"/>
  <c r="Q211" i="2"/>
  <c r="Q403" i="2"/>
  <c r="V137" i="2"/>
  <c r="V146" i="2"/>
  <c r="V308" i="2"/>
  <c r="V284" i="2"/>
  <c r="Q88" i="2"/>
  <c r="Q100" i="2"/>
  <c r="V598" i="2"/>
  <c r="Y95" i="2"/>
  <c r="Y84" i="2"/>
  <c r="Q1083" i="2"/>
  <c r="V436" i="2"/>
  <c r="V97" i="2"/>
  <c r="V100" i="2"/>
  <c r="Q598" i="2"/>
  <c r="Q146" i="2"/>
  <c r="V11" i="2"/>
  <c r="Q9" i="11" s="1"/>
  <c r="V1062" i="2"/>
  <c r="V1067" i="2" s="1"/>
  <c r="Q436" i="2"/>
  <c r="V88" i="2"/>
  <c r="AB98" i="2" l="1"/>
  <c r="T98" i="2"/>
  <c r="T14" i="2"/>
  <c r="Q98" i="2"/>
  <c r="Q109" i="2"/>
  <c r="Q113" i="2" s="1"/>
  <c r="Q167" i="2"/>
  <c r="Q168" i="2" s="1"/>
  <c r="Q14" i="2"/>
  <c r="L12" i="11" s="1"/>
  <c r="T1081" i="2"/>
  <c r="Q1062" i="2"/>
  <c r="Q1065" i="2" s="1"/>
  <c r="T95" i="2"/>
  <c r="T84" i="2"/>
  <c r="L9" i="11"/>
  <c r="T109" i="2"/>
  <c r="T1064" i="2"/>
  <c r="T1071" i="2" s="1"/>
  <c r="T1075" i="2" s="1"/>
  <c r="T13" i="2"/>
  <c r="O12" i="11"/>
  <c r="T17" i="2"/>
  <c r="O9" i="11"/>
  <c r="T15" i="2"/>
  <c r="T1067" i="2"/>
  <c r="T1095" i="2"/>
  <c r="Y1081" i="2"/>
  <c r="T246" i="2"/>
  <c r="T21" i="2"/>
  <c r="AB246" i="2"/>
  <c r="AB249" i="2"/>
  <c r="AB250" i="2" s="1"/>
  <c r="AB113" i="2"/>
  <c r="AB114" i="2" s="1"/>
  <c r="AB110" i="2"/>
  <c r="AB13" i="2"/>
  <c r="AB1098" i="2" s="1"/>
  <c r="AB1096" i="2" s="1"/>
  <c r="AB17" i="2"/>
  <c r="AB1095" i="2"/>
  <c r="AB1087" i="2"/>
  <c r="AB1081" i="2"/>
  <c r="AB164" i="2"/>
  <c r="AB167" i="2"/>
  <c r="AB168" i="2" s="1"/>
  <c r="AB15" i="2"/>
  <c r="AB21" i="2"/>
  <c r="T1091" i="2"/>
  <c r="T1088" i="2"/>
  <c r="AB1065" i="2"/>
  <c r="AB1071" i="2"/>
  <c r="V1095" i="2"/>
  <c r="V17" i="2"/>
  <c r="Q1071" i="2"/>
  <c r="V1064" i="2"/>
  <c r="V109" i="2"/>
  <c r="V14" i="2"/>
  <c r="V98" i="2"/>
  <c r="V370" i="2"/>
  <c r="V397" i="2"/>
  <c r="Y246" i="2"/>
  <c r="Y249" i="2"/>
  <c r="Y250" i="2" s="1"/>
  <c r="V168" i="2"/>
  <c r="V95" i="2"/>
  <c r="V84" i="2"/>
  <c r="V363" i="2"/>
  <c r="V212" i="2"/>
  <c r="V245" i="2"/>
  <c r="V1080" i="2"/>
  <c r="Y113" i="2"/>
  <c r="Y114" i="2" s="1"/>
  <c r="Y110" i="2"/>
  <c r="Y1088" i="2"/>
  <c r="Y1091" i="2"/>
  <c r="V312" i="2"/>
  <c r="V309" i="2"/>
  <c r="Q212" i="2"/>
  <c r="Q245" i="2"/>
  <c r="Q1080" i="2"/>
  <c r="Y1071" i="2"/>
  <c r="Y1065" i="2"/>
  <c r="Q1095" i="2"/>
  <c r="Q17" i="2"/>
  <c r="Q95" i="2"/>
  <c r="Q84" i="2"/>
  <c r="Y15" i="2"/>
  <c r="Y21" i="2"/>
  <c r="Y17" i="2"/>
  <c r="Y1095" i="2"/>
  <c r="Y13" i="2"/>
  <c r="Y1098" i="2" s="1"/>
  <c r="Y1096" i="2" s="1"/>
  <c r="Q1067" i="2" l="1"/>
  <c r="Q13" i="2"/>
  <c r="Q21" i="2"/>
  <c r="Q25" i="2" s="1"/>
  <c r="Q15" i="2"/>
  <c r="Q110" i="2"/>
  <c r="O15" i="11"/>
  <c r="L19" i="11"/>
  <c r="T1065" i="2"/>
  <c r="T25" i="2"/>
  <c r="T26" i="2" s="1"/>
  <c r="T1072" i="2"/>
  <c r="T1098" i="2"/>
  <c r="T1096" i="2" s="1"/>
  <c r="T1097" i="2" s="1"/>
  <c r="T113" i="2"/>
  <c r="T114" i="2" s="1"/>
  <c r="T110" i="2"/>
  <c r="O13" i="11"/>
  <c r="V13" i="2"/>
  <c r="V1098" i="2" s="1"/>
  <c r="V1096" i="2" s="1"/>
  <c r="V1097" i="2" s="1"/>
  <c r="Q12" i="11"/>
  <c r="T1104" i="2"/>
  <c r="T22" i="2"/>
  <c r="O11" i="11"/>
  <c r="O19" i="11"/>
  <c r="AB1097" i="2"/>
  <c r="AB1075" i="2"/>
  <c r="AB1072" i="2"/>
  <c r="W19" i="11"/>
  <c r="W13" i="11"/>
  <c r="AB1088" i="2"/>
  <c r="AB1091" i="2"/>
  <c r="W15" i="11"/>
  <c r="W11" i="11"/>
  <c r="AB1104" i="2"/>
  <c r="AB1101" i="2"/>
  <c r="AB22" i="2"/>
  <c r="AB25" i="2"/>
  <c r="Y1097" i="2"/>
  <c r="Q1104" i="2"/>
  <c r="Y1104" i="2"/>
  <c r="Y1101" i="2"/>
  <c r="Y25" i="2"/>
  <c r="Y22" i="2"/>
  <c r="Q114" i="2"/>
  <c r="Y1075" i="2"/>
  <c r="Y1072" i="2"/>
  <c r="Q1087" i="2"/>
  <c r="Q1081" i="2"/>
  <c r="V249" i="2"/>
  <c r="V246" i="2"/>
  <c r="L13" i="11"/>
  <c r="V395" i="2"/>
  <c r="V378" i="2"/>
  <c r="V398" i="2" s="1"/>
  <c r="V364" i="2" s="1"/>
  <c r="V113" i="2"/>
  <c r="V110" i="2"/>
  <c r="T15" i="11"/>
  <c r="T11" i="11"/>
  <c r="L15" i="11"/>
  <c r="L11" i="11"/>
  <c r="T13" i="11"/>
  <c r="T19" i="11"/>
  <c r="Q1098" i="2"/>
  <c r="Q1096" i="2" s="1"/>
  <c r="Q1097" i="2" s="1"/>
  <c r="Q246" i="2"/>
  <c r="Q249" i="2"/>
  <c r="V1071" i="2"/>
  <c r="V1065" i="2"/>
  <c r="V313" i="2"/>
  <c r="Q1075" i="2"/>
  <c r="Q1072" i="2"/>
  <c r="Q15" i="11"/>
  <c r="V1087" i="2"/>
  <c r="V1081" i="2"/>
  <c r="V21" i="2"/>
  <c r="V15" i="2"/>
  <c r="V1104" i="2"/>
  <c r="T1101" i="2" l="1"/>
  <c r="T1102" i="2" s="1"/>
  <c r="T1108" i="2" s="1"/>
  <c r="T1109" i="2" s="1"/>
  <c r="T30" i="2"/>
  <c r="T31" i="2" s="1"/>
  <c r="Q22" i="2"/>
  <c r="O20" i="11"/>
  <c r="O23" i="11"/>
  <c r="AB26" i="2"/>
  <c r="AB30" i="2"/>
  <c r="W23" i="11"/>
  <c r="W20" i="11"/>
  <c r="AB1102" i="2"/>
  <c r="AB1108" i="2" s="1"/>
  <c r="AB1109" i="2" s="1"/>
  <c r="AB1110" i="2"/>
  <c r="AB1111" i="2" s="1"/>
  <c r="V1101" i="2"/>
  <c r="V1110" i="2" s="1"/>
  <c r="V1111" i="2" s="1"/>
  <c r="V1072" i="2"/>
  <c r="V1075" i="2"/>
  <c r="V22" i="2"/>
  <c r="V25" i="2"/>
  <c r="V250" i="2"/>
  <c r="Q1091" i="2"/>
  <c r="Q1088" i="2"/>
  <c r="V1088" i="2"/>
  <c r="V1091" i="2"/>
  <c r="Q26" i="2"/>
  <c r="Q30" i="2"/>
  <c r="Q31" i="2" s="1"/>
  <c r="Q250" i="2"/>
  <c r="V114" i="2"/>
  <c r="L23" i="11"/>
  <c r="L20" i="11"/>
  <c r="Y30" i="2"/>
  <c r="Y32" i="2" s="1"/>
  <c r="Y33" i="2" s="1"/>
  <c r="Y26" i="2"/>
  <c r="Q19" i="11"/>
  <c r="Q13" i="11"/>
  <c r="T23" i="11"/>
  <c r="T20" i="11"/>
  <c r="V386" i="2"/>
  <c r="V169" i="2" s="1"/>
  <c r="V390" i="2"/>
  <c r="V251" i="2" s="1"/>
  <c r="V382" i="2"/>
  <c r="V115" i="2" s="1"/>
  <c r="V394" i="2"/>
  <c r="V314" i="2" s="1"/>
  <c r="V376" i="2"/>
  <c r="Y1110" i="2"/>
  <c r="Y1111" i="2" s="1"/>
  <c r="Y1102" i="2"/>
  <c r="Y1108" i="2" s="1"/>
  <c r="Y1109" i="2" s="1"/>
  <c r="Q11" i="11"/>
  <c r="Q1101" i="2"/>
  <c r="AB31" i="2" l="1"/>
  <c r="AB44" i="1" s="1"/>
  <c r="T1110" i="2"/>
  <c r="T1111" i="2" s="1"/>
  <c r="T32" i="2"/>
  <c r="T33" i="2" s="1"/>
  <c r="T44" i="1"/>
  <c r="Q44" i="1"/>
  <c r="O28" i="11"/>
  <c r="O29" i="11" s="1"/>
  <c r="O24" i="11"/>
  <c r="W28" i="11"/>
  <c r="W24" i="11"/>
  <c r="V1102" i="2"/>
  <c r="V1108" i="2" s="1"/>
  <c r="V1109" i="2" s="1"/>
  <c r="T24" i="11"/>
  <c r="T28" i="11"/>
  <c r="Q23" i="11"/>
  <c r="Q20" i="11"/>
  <c r="L24" i="11"/>
  <c r="L28" i="11"/>
  <c r="L29" i="11" s="1"/>
  <c r="Q32" i="2"/>
  <c r="V26" i="2"/>
  <c r="V30" i="2"/>
  <c r="V31" i="2" s="1"/>
  <c r="V44" i="1" s="1"/>
  <c r="Q1102" i="2"/>
  <c r="Q1108" i="2" s="1"/>
  <c r="Q1109" i="2" s="1"/>
  <c r="Q1110" i="2"/>
  <c r="Q1111" i="2" s="1"/>
  <c r="AB32" i="2" l="1"/>
  <c r="AB33" i="2" s="1"/>
  <c r="T29" i="11"/>
  <c r="T30" i="11" s="1"/>
  <c r="T31" i="11" s="1"/>
  <c r="W29" i="11"/>
  <c r="W30" i="11" s="1"/>
  <c r="W31" i="11" s="1"/>
  <c r="O30" i="11"/>
  <c r="V32" i="2"/>
  <c r="Q33" i="2"/>
  <c r="Q28" i="11"/>
  <c r="Q24" i="11"/>
  <c r="L30" i="11"/>
  <c r="Q29" i="11" l="1"/>
  <c r="Q30" i="11" s="1"/>
  <c r="Q31" i="11" s="1"/>
  <c r="O31" i="11"/>
  <c r="L31" i="11"/>
  <c r="V33" i="2"/>
  <c r="O98" i="12" l="1"/>
  <c r="R26" i="11"/>
  <c r="W42" i="1"/>
  <c r="Z42" i="1" l="1"/>
  <c r="U26" i="11"/>
  <c r="V26" i="11"/>
  <c r="AA42" i="1"/>
  <c r="U42" i="1"/>
  <c r="P26" i="11"/>
  <c r="Y26" i="11" s="1"/>
  <c r="AA26" i="11" l="1"/>
  <c r="R42" i="1"/>
  <c r="S42" i="1"/>
  <c r="N26" i="11"/>
  <c r="AG28" i="2" l="1"/>
  <c r="S26" i="11"/>
  <c r="Z26" i="11" s="1"/>
  <c r="AC26" i="11" s="1"/>
  <c r="X42" i="1"/>
  <c r="AH28" i="2"/>
  <c r="M26" i="11"/>
  <c r="X26" i="11" s="1"/>
  <c r="AB26" i="11" s="1"/>
  <c r="AD26" i="11" l="1"/>
  <c r="AI28" i="2"/>
  <c r="X240" i="1"/>
  <c r="AA243" i="1"/>
  <c r="X236" i="1"/>
  <c r="AA322" i="1"/>
  <c r="X234" i="1"/>
  <c r="AA311" i="1"/>
  <c r="AA235" i="1"/>
  <c r="Z259" i="2"/>
  <c r="AA168" i="1"/>
  <c r="X322" i="1"/>
  <c r="AA317" i="1"/>
  <c r="AA233" i="1"/>
  <c r="W1085" i="2"/>
  <c r="Z177" i="2"/>
  <c r="X328" i="1" l="1"/>
  <c r="AA325" i="1"/>
  <c r="AA328" i="1"/>
  <c r="X320" i="1"/>
  <c r="X241" i="1"/>
  <c r="AA240" i="1"/>
  <c r="X325" i="1"/>
  <c r="AA239" i="1"/>
  <c r="X326" i="1"/>
  <c r="AA349" i="1"/>
  <c r="AA65" i="1"/>
  <c r="AA318" i="1"/>
  <c r="X242" i="1"/>
  <c r="X169" i="1"/>
  <c r="X243" i="1"/>
  <c r="X329" i="1"/>
  <c r="AA312" i="1"/>
  <c r="X168" i="1"/>
  <c r="AA241" i="1"/>
  <c r="Z322" i="2"/>
  <c r="X317" i="1"/>
  <c r="X330" i="1"/>
  <c r="X235" i="1"/>
  <c r="X349" i="1"/>
  <c r="X237" i="1"/>
  <c r="AA234" i="1"/>
  <c r="X311" i="1"/>
  <c r="X321" i="1" l="1"/>
  <c r="AA64" i="1"/>
  <c r="AA167" i="1"/>
  <c r="AA236" i="1"/>
  <c r="X167" i="1"/>
  <c r="X348" i="1"/>
  <c r="X233" i="1"/>
  <c r="X239" i="1"/>
  <c r="AA169" i="1"/>
  <c r="Z323" i="2"/>
  <c r="AA329" i="1"/>
  <c r="AA320" i="1"/>
  <c r="X318" i="1"/>
  <c r="X312" i="1"/>
  <c r="AA321" i="1"/>
  <c r="AA348" i="1"/>
  <c r="AA326" i="1"/>
  <c r="AA242" i="1"/>
  <c r="AA237" i="1"/>
  <c r="W1089" i="2"/>
  <c r="X65" i="1" l="1"/>
  <c r="X64" i="1"/>
  <c r="AA330" i="1"/>
  <c r="AH354" i="2"/>
  <c r="Z268" i="2"/>
  <c r="Z278" i="2"/>
  <c r="U320" i="1"/>
  <c r="X204" i="2"/>
  <c r="X238" i="1"/>
  <c r="U235" i="1"/>
  <c r="U326" i="1"/>
  <c r="AH356" i="2"/>
  <c r="U330" i="1"/>
  <c r="U348" i="1"/>
  <c r="AA178" i="2"/>
  <c r="AA1086" i="2"/>
  <c r="AA199" i="1"/>
  <c r="U242" i="1" l="1"/>
  <c r="U312" i="1"/>
  <c r="U169" i="1"/>
  <c r="AA322" i="2"/>
  <c r="AF322" i="2" s="1"/>
  <c r="AA345" i="1"/>
  <c r="Z234" i="1"/>
  <c r="AA238" i="1" l="1"/>
  <c r="AA204" i="2"/>
  <c r="X345" i="1"/>
  <c r="X322" i="2"/>
  <c r="X201" i="1"/>
  <c r="X1089" i="2"/>
  <c r="AE1089" i="2" s="1"/>
  <c r="U325" i="1"/>
  <c r="U328" i="1"/>
  <c r="W260" i="2"/>
  <c r="U1086" i="2" l="1"/>
  <c r="AD1086" i="2" s="1"/>
  <c r="Z327" i="1"/>
  <c r="U329" i="1"/>
  <c r="AA260" i="2"/>
  <c r="AA309" i="1"/>
  <c r="U241" i="1"/>
  <c r="AA346" i="1"/>
  <c r="AA323" i="2"/>
  <c r="AF323" i="2" s="1"/>
  <c r="X323" i="2"/>
  <c r="X346" i="1"/>
  <c r="X308" i="1"/>
  <c r="X259" i="2"/>
  <c r="AA202" i="1"/>
  <c r="AA1090" i="2"/>
  <c r="X44" i="1"/>
  <c r="AA177" i="2"/>
  <c r="AF177" i="2" s="1"/>
  <c r="AA198" i="1"/>
  <c r="AA1085" i="2"/>
  <c r="U322" i="2"/>
  <c r="AD322" i="2" s="1"/>
  <c r="U239" i="1"/>
  <c r="U323" i="2"/>
  <c r="AD323" i="2" s="1"/>
  <c r="Z346" i="1"/>
  <c r="U201" i="1"/>
  <c r="U65" i="1"/>
  <c r="U311" i="1"/>
  <c r="X1090" i="2"/>
  <c r="X202" i="1"/>
  <c r="AA319" i="1"/>
  <c r="AA268" i="2"/>
  <c r="AF268" i="2" s="1"/>
  <c r="X268" i="2"/>
  <c r="X319" i="1"/>
  <c r="AA259" i="2"/>
  <c r="AF259" i="2" s="1"/>
  <c r="AA308" i="1"/>
  <c r="U240" i="1"/>
  <c r="W178" i="2"/>
  <c r="U322" i="1" l="1"/>
  <c r="U167" i="1"/>
  <c r="U243" i="1"/>
  <c r="U346" i="1"/>
  <c r="U345" i="1"/>
  <c r="X260" i="2"/>
  <c r="AE260" i="2" s="1"/>
  <c r="X309" i="1"/>
  <c r="U1089" i="2"/>
  <c r="AD1089" i="2" s="1"/>
  <c r="U349" i="1"/>
  <c r="U259" i="2"/>
  <c r="AD259" i="2" s="1"/>
  <c r="U278" i="2"/>
  <c r="AD278" i="2" s="1"/>
  <c r="U237" i="1"/>
  <c r="U236" i="1"/>
  <c r="U233" i="1"/>
  <c r="U308" i="1"/>
  <c r="U64" i="1"/>
  <c r="Z319" i="1"/>
  <c r="AA352" i="2"/>
  <c r="AA1089" i="2"/>
  <c r="AA201" i="1"/>
  <c r="AA327" i="1"/>
  <c r="AA278" i="2"/>
  <c r="AF278" i="2" s="1"/>
  <c r="U27" i="2"/>
  <c r="AD27" i="2" s="1"/>
  <c r="U234" i="1"/>
  <c r="U317" i="1"/>
  <c r="U318" i="1"/>
  <c r="U309" i="1"/>
  <c r="U327" i="1"/>
  <c r="AA135" i="1" l="1"/>
  <c r="AA133" i="1" s="1"/>
  <c r="AA350" i="2"/>
  <c r="AA372" i="2"/>
  <c r="U260" i="2"/>
  <c r="AD260" i="2" s="1"/>
  <c r="U268" i="2"/>
  <c r="AD268" i="2" s="1"/>
  <c r="U168" i="1"/>
  <c r="X178" i="2"/>
  <c r="AE178" i="2" s="1"/>
  <c r="X199" i="1"/>
  <c r="X1086" i="2"/>
  <c r="X1085" i="2"/>
  <c r="AE1085" i="2" s="1"/>
  <c r="X177" i="2"/>
  <c r="X198" i="1"/>
  <c r="X327" i="1"/>
  <c r="X278" i="2"/>
  <c r="U321" i="1"/>
  <c r="U199" i="1"/>
  <c r="U1085" i="2"/>
  <c r="AD1085" i="2" s="1"/>
  <c r="U177" i="2"/>
  <c r="AD177" i="2" s="1"/>
  <c r="U178" i="2"/>
  <c r="AD178" i="2" s="1"/>
  <c r="AH700" i="2"/>
  <c r="U198" i="1"/>
  <c r="W177" i="2"/>
  <c r="AE177" i="2" l="1"/>
  <c r="AH177" i="2" s="1"/>
  <c r="U319" i="1"/>
  <c r="Z318" i="1"/>
  <c r="U238" i="1"/>
  <c r="U1090" i="2"/>
  <c r="AD1090" i="2" s="1"/>
  <c r="U202" i="1"/>
  <c r="U204" i="2"/>
  <c r="AD204" i="2" s="1"/>
  <c r="W323" i="2"/>
  <c r="AE323" i="2" l="1"/>
  <c r="AH323" i="2" s="1"/>
  <c r="AG355" i="2" l="1"/>
  <c r="AG718" i="2" l="1"/>
  <c r="AH699" i="2" l="1"/>
  <c r="AG354" i="2" l="1"/>
  <c r="AI354" i="2" s="1"/>
  <c r="W259" i="2"/>
  <c r="AE259" i="2" s="1"/>
  <c r="AH259" i="2" l="1"/>
  <c r="Z317" i="1"/>
  <c r="Z167" i="1"/>
  <c r="Z322" i="1"/>
  <c r="Z326" i="1"/>
  <c r="Z308" i="1"/>
  <c r="AH718" i="2"/>
  <c r="AI718" i="2" s="1"/>
  <c r="Z345" i="1"/>
  <c r="W1090" i="2"/>
  <c r="AE1090" i="2" s="1"/>
  <c r="X352" i="2"/>
  <c r="Z311" i="1"/>
  <c r="AH731" i="2"/>
  <c r="Z242" i="1"/>
  <c r="Z198" i="1"/>
  <c r="P27" i="11"/>
  <c r="Z239" i="1"/>
  <c r="U27" i="11"/>
  <c r="P25" i="11" l="1"/>
  <c r="Y25" i="11" s="1"/>
  <c r="Y27" i="11"/>
  <c r="U25" i="11"/>
  <c r="X135" i="1"/>
  <c r="X133" i="1" s="1"/>
  <c r="X350" i="2"/>
  <c r="X372" i="2"/>
  <c r="AG700" i="2" l="1"/>
  <c r="AI700" i="2" s="1"/>
  <c r="Z1089" i="2"/>
  <c r="AF1089" i="2" s="1"/>
  <c r="AH1089" i="2" s="1"/>
  <c r="AG334" i="2" l="1"/>
  <c r="Z260" i="2"/>
  <c r="Z233" i="1"/>
  <c r="Z321" i="1"/>
  <c r="Z169" i="1"/>
  <c r="U43" i="1"/>
  <c r="Z168" i="1"/>
  <c r="Z241" i="1"/>
  <c r="Z329" i="1"/>
  <c r="AF260" i="2" l="1"/>
  <c r="AH260" i="2" s="1"/>
  <c r="AG356" i="2" l="1"/>
  <c r="AI356" i="2" s="1"/>
  <c r="Z236" i="1"/>
  <c r="Z328" i="1"/>
  <c r="W322" i="2"/>
  <c r="AE322" i="2" s="1"/>
  <c r="AH322" i="2" l="1"/>
  <c r="Z243" i="1"/>
  <c r="Z312" i="1"/>
  <c r="Z235" i="1"/>
  <c r="W1086" i="2"/>
  <c r="AE1086" i="2" s="1"/>
  <c r="Z240" i="1"/>
  <c r="Z330" i="1"/>
  <c r="AG699" i="2"/>
  <c r="AI699" i="2" s="1"/>
  <c r="Z1085" i="2"/>
  <c r="AF1085" i="2" s="1"/>
  <c r="AH1085" i="2" s="1"/>
  <c r="R27" i="11"/>
  <c r="Z309" i="1"/>
  <c r="Z64" i="1"/>
  <c r="Z325" i="1"/>
  <c r="R25" i="11" l="1"/>
  <c r="U352" i="2" l="1"/>
  <c r="AD352" i="2" s="1"/>
  <c r="Z349" i="1"/>
  <c r="Z348" i="1"/>
  <c r="Z238" i="1"/>
  <c r="AG731" i="2"/>
  <c r="AI731" i="2" s="1"/>
  <c r="Z202" i="1"/>
  <c r="AH334" i="2"/>
  <c r="AI334" i="2" s="1"/>
  <c r="U135" i="1" l="1"/>
  <c r="U133" i="1" s="1"/>
  <c r="U372" i="2"/>
  <c r="AD372" i="2" s="1"/>
  <c r="U350" i="2"/>
  <c r="AH353" i="2"/>
  <c r="Z320" i="1"/>
  <c r="Z204" i="2"/>
  <c r="AF204" i="2" s="1"/>
  <c r="Z65" i="1"/>
  <c r="Z1090" i="2" l="1"/>
  <c r="AF1090" i="2" s="1"/>
  <c r="AH1090" i="2" s="1"/>
  <c r="AH355" i="2" l="1"/>
  <c r="AI355" i="2" s="1"/>
  <c r="Z201" i="1"/>
  <c r="AG733" i="2" l="1"/>
  <c r="Z1086" i="2"/>
  <c r="AF1086" i="2" s="1"/>
  <c r="AH1086" i="2" s="1"/>
  <c r="S352" i="2"/>
  <c r="S135" i="1" l="1"/>
  <c r="S133" i="1" s="1"/>
  <c r="S372" i="2"/>
  <c r="S350" i="2"/>
  <c r="AG732" i="2" l="1"/>
  <c r="Z178" i="2" l="1"/>
  <c r="AG353" i="2"/>
  <c r="AI353" i="2" s="1"/>
  <c r="Z199" i="1"/>
  <c r="AF178" i="2" l="1"/>
  <c r="AH178" i="2" s="1"/>
  <c r="AH732" i="2" l="1"/>
  <c r="AI732" i="2" s="1"/>
  <c r="Z27" i="2"/>
  <c r="Z43" i="1"/>
  <c r="Z352" i="2"/>
  <c r="AF352" i="2" s="1"/>
  <c r="W27" i="2"/>
  <c r="Z135" i="1" l="1"/>
  <c r="Z133" i="1" s="1"/>
  <c r="Z372" i="2"/>
  <c r="AF372" i="2" s="1"/>
  <c r="Z350" i="2"/>
  <c r="S318" i="1"/>
  <c r="S321" i="1"/>
  <c r="S168" i="1"/>
  <c r="AH135" i="2"/>
  <c r="W168" i="1"/>
  <c r="W318" i="1"/>
  <c r="AH267" i="2"/>
  <c r="AH733" i="2" l="1"/>
  <c r="AI733" i="2" s="1"/>
  <c r="W278" i="2"/>
  <c r="AE278" i="2" s="1"/>
  <c r="AH278" i="2" l="1"/>
  <c r="S237" i="1"/>
  <c r="W237" i="1"/>
  <c r="W268" i="2"/>
  <c r="AE268" i="2" l="1"/>
  <c r="AH268" i="2" s="1"/>
  <c r="S169" i="1"/>
  <c r="AH271" i="2"/>
  <c r="W321" i="1"/>
  <c r="W352" i="2"/>
  <c r="AE352" i="2" s="1"/>
  <c r="W135" i="1" l="1"/>
  <c r="W133" i="1" s="1"/>
  <c r="W350" i="2"/>
  <c r="W372" i="2"/>
  <c r="AE372" i="2" s="1"/>
  <c r="AH352" i="2"/>
  <c r="S167" i="1"/>
  <c r="W204" i="2"/>
  <c r="AE204" i="2" s="1"/>
  <c r="AH372" i="2" l="1"/>
  <c r="AH204" i="2"/>
  <c r="AH134" i="2"/>
  <c r="W167" i="1"/>
  <c r="S235" i="1"/>
  <c r="S240" i="1"/>
  <c r="AH136" i="2"/>
  <c r="W169" i="1"/>
  <c r="S241" i="1"/>
  <c r="S64" i="1"/>
  <c r="W325" i="1"/>
  <c r="AH276" i="2"/>
  <c r="S325" i="1"/>
  <c r="AH208" i="2"/>
  <c r="W241" i="1"/>
  <c r="S320" i="1"/>
  <c r="S330" i="1"/>
  <c r="AH82" i="2"/>
  <c r="W64" i="1"/>
  <c r="W235" i="1"/>
  <c r="AH201" i="2"/>
  <c r="AH90" i="2"/>
  <c r="R352" i="2" l="1"/>
  <c r="AC352" i="2" s="1"/>
  <c r="R350" i="2" l="1"/>
  <c r="R135" i="1"/>
  <c r="R133" i="1" s="1"/>
  <c r="AG352" i="2"/>
  <c r="AI352" i="2" s="1"/>
  <c r="R372" i="2"/>
  <c r="AC372" i="2" s="1"/>
  <c r="W320" i="1"/>
  <c r="AH270" i="2"/>
  <c r="S328" i="1"/>
  <c r="S234" i="1"/>
  <c r="AH280" i="2"/>
  <c r="W328" i="1"/>
  <c r="AH207" i="2"/>
  <c r="W240" i="1"/>
  <c r="W330" i="1"/>
  <c r="AH282" i="2"/>
  <c r="AG372" i="2" l="1"/>
  <c r="AI372" i="2" s="1"/>
  <c r="W242" i="1"/>
  <c r="AH209" i="2"/>
  <c r="AH311" i="2"/>
  <c r="W349" i="1"/>
  <c r="S242" i="1"/>
  <c r="S326" i="1"/>
  <c r="AG276" i="2"/>
  <c r="AI276" i="2" s="1"/>
  <c r="W326" i="1"/>
  <c r="AH277" i="2"/>
  <c r="S349" i="1"/>
  <c r="W329" i="1"/>
  <c r="AH281" i="2"/>
  <c r="AG267" i="2"/>
  <c r="AI267" i="2" s="1"/>
  <c r="AH200" i="2"/>
  <c r="W234" i="1"/>
  <c r="W311" i="1"/>
  <c r="AH247" i="2"/>
  <c r="AG247" i="2"/>
  <c r="AG277" i="2"/>
  <c r="AH248" i="2"/>
  <c r="W312" i="1"/>
  <c r="S322" i="1"/>
  <c r="S311" i="1"/>
  <c r="S312" i="1"/>
  <c r="AH199" i="2"/>
  <c r="W233" i="1"/>
  <c r="W322" i="1"/>
  <c r="AH272" i="2"/>
  <c r="AH83" i="2"/>
  <c r="W65" i="1"/>
  <c r="S65" i="1"/>
  <c r="W309" i="1"/>
  <c r="AH244" i="2"/>
  <c r="AH166" i="2"/>
  <c r="W202" i="1"/>
  <c r="AG202" i="2"/>
  <c r="R236" i="1"/>
  <c r="AG266" i="2"/>
  <c r="AG271" i="2"/>
  <c r="AI271" i="2" s="1"/>
  <c r="AG206" i="2"/>
  <c r="S243" i="1"/>
  <c r="AG272" i="2"/>
  <c r="R317" i="1"/>
  <c r="S329" i="1"/>
  <c r="W243" i="1"/>
  <c r="AH210" i="2"/>
  <c r="AG200" i="2"/>
  <c r="S233" i="1"/>
  <c r="AG166" i="2"/>
  <c r="AG248" i="2"/>
  <c r="BE187" i="2"/>
  <c r="AT354" i="2"/>
  <c r="BE19" i="2"/>
  <c r="AO176" i="2"/>
  <c r="AO118" i="2"/>
  <c r="AS45" i="2"/>
  <c r="AO1001" i="2"/>
  <c r="AW1001" i="2"/>
  <c r="AW918" i="2"/>
  <c r="BB376" i="2"/>
  <c r="AT83" i="2"/>
  <c r="BB172" i="2"/>
  <c r="BE798" i="2"/>
  <c r="BE283" i="2"/>
  <c r="AW16" i="2"/>
  <c r="AO732" i="2"/>
  <c r="AW318" i="2"/>
  <c r="AL1005" i="2"/>
  <c r="BE337" i="2"/>
  <c r="BE920" i="2"/>
  <c r="BB236" i="2"/>
  <c r="AO203" i="2"/>
  <c r="BE146" i="2"/>
  <c r="AW385" i="2"/>
  <c r="AT188" i="2"/>
  <c r="BB206" i="2"/>
  <c r="AS253" i="2"/>
  <c r="AO856" i="2"/>
  <c r="AO953" i="2"/>
  <c r="AL368" i="2"/>
  <c r="BE233" i="2"/>
  <c r="AO156" i="2"/>
  <c r="BE884" i="2"/>
  <c r="AO185" i="2"/>
  <c r="AO785" i="2"/>
  <c r="AT700" i="2"/>
  <c r="AO76" i="2"/>
  <c r="BA119" i="2"/>
  <c r="AO861" i="2"/>
  <c r="AO855" i="2"/>
  <c r="AL785" i="2"/>
  <c r="AO884" i="2"/>
  <c r="BB294" i="2"/>
  <c r="AW811" i="2"/>
  <c r="BB104" i="2"/>
  <c r="BB312" i="2"/>
  <c r="AW954" i="2"/>
  <c r="BE998" i="2"/>
  <c r="AT127" i="2"/>
  <c r="AT395" i="2"/>
  <c r="BE355" i="2"/>
  <c r="BB259" i="2"/>
  <c r="AO95" i="2"/>
  <c r="AW815" i="2"/>
  <c r="AO824" i="2"/>
  <c r="AW879" i="2"/>
  <c r="BB393" i="2"/>
  <c r="AW234" i="2"/>
  <c r="AO274" i="2"/>
  <c r="AO369" i="2"/>
  <c r="AW158" i="2"/>
  <c r="BE901" i="2"/>
  <c r="BB384" i="2"/>
  <c r="AW968" i="2"/>
  <c r="BE235" i="2"/>
  <c r="AS366" i="2"/>
  <c r="AW936" i="2"/>
  <c r="BB146" i="2"/>
  <c r="BE366" i="2"/>
  <c r="BE841" i="2"/>
  <c r="AW105" i="2"/>
  <c r="BE162" i="2"/>
  <c r="AW697" i="2"/>
  <c r="BE1010" i="2"/>
  <c r="AW230" i="2"/>
  <c r="AW699" i="2"/>
  <c r="BE861" i="2"/>
  <c r="AO837" i="2"/>
  <c r="AT136" i="2"/>
  <c r="AT23" i="2"/>
  <c r="BE726" i="2"/>
  <c r="AO211" i="2"/>
  <c r="BE242" i="2"/>
  <c r="AW893" i="2"/>
  <c r="AO80" i="2"/>
  <c r="AW953" i="2"/>
  <c r="AO847" i="2"/>
  <c r="AO368" i="2"/>
  <c r="AO976" i="2"/>
  <c r="AL316" i="2"/>
  <c r="BA43" i="2"/>
  <c r="BE867" i="2"/>
  <c r="AS39" i="2"/>
  <c r="BE768" i="2"/>
  <c r="AO347" i="2"/>
  <c r="BB233" i="2"/>
  <c r="AW857" i="2"/>
  <c r="AW336" i="2"/>
  <c r="AT21" i="2"/>
  <c r="AW47" i="2"/>
  <c r="AW849" i="2"/>
  <c r="BB185" i="2"/>
  <c r="AO927" i="2"/>
  <c r="AL69" i="2"/>
  <c r="AO749" i="2"/>
  <c r="BE274" i="2"/>
  <c r="AT177" i="2"/>
  <c r="AL119" i="2"/>
  <c r="BB998" i="2"/>
  <c r="AL48" i="2"/>
  <c r="BE857" i="2"/>
  <c r="AT25" i="2"/>
  <c r="AW228" i="2"/>
  <c r="BE829" i="2"/>
  <c r="AT61" i="2"/>
  <c r="BE927" i="2"/>
  <c r="AT271" i="2"/>
  <c r="BB83" i="2"/>
  <c r="AW109" i="2"/>
  <c r="BE930" i="2"/>
  <c r="BB55" i="2"/>
  <c r="AO746" i="2"/>
  <c r="AO730" i="2"/>
  <c r="AW831" i="2"/>
  <c r="AO779" i="2"/>
  <c r="AW716" i="2"/>
  <c r="AT998" i="2"/>
  <c r="BE166" i="2"/>
  <c r="AW19" i="2"/>
  <c r="BE326" i="2"/>
  <c r="AW917" i="2"/>
  <c r="BB334" i="2"/>
  <c r="AW65" i="2"/>
  <c r="AW371" i="2"/>
  <c r="BB111" i="2"/>
  <c r="AO831" i="2"/>
  <c r="BE754" i="2"/>
  <c r="BB28" i="2"/>
  <c r="AW766" i="2"/>
  <c r="BB278" i="2"/>
  <c r="AO195" i="2"/>
  <c r="BB182" i="2"/>
  <c r="AT189" i="2"/>
  <c r="AW279" i="2"/>
  <c r="AO351" i="2"/>
  <c r="AO392" i="2"/>
  <c r="AW271" i="2"/>
  <c r="AO999" i="2"/>
  <c r="AW955" i="2"/>
  <c r="AW874" i="2"/>
  <c r="BE803" i="2"/>
  <c r="AO863" i="2"/>
  <c r="AT143" i="2"/>
  <c r="AO270" i="2"/>
  <c r="BB388" i="2"/>
  <c r="BE854" i="2"/>
  <c r="AW76" i="2"/>
  <c r="AO868" i="2"/>
  <c r="AO91" i="2"/>
  <c r="AO898" i="2"/>
  <c r="AT278" i="2"/>
  <c r="BE844" i="2"/>
  <c r="AO273" i="2"/>
  <c r="AO727" i="2"/>
  <c r="AO926" i="2"/>
  <c r="AO326" i="2"/>
  <c r="AO237" i="2"/>
  <c r="AO194" i="2"/>
  <c r="AW906" i="2"/>
  <c r="BB1012" i="2"/>
  <c r="BE906" i="2"/>
  <c r="AO360" i="2"/>
  <c r="AS173" i="2"/>
  <c r="BE105" i="2"/>
  <c r="BE80" i="2"/>
  <c r="BB268" i="2"/>
  <c r="AO188" i="2"/>
  <c r="BB63" i="2"/>
  <c r="AO113" i="2"/>
  <c r="AW870" i="2"/>
  <c r="AT138" i="2"/>
  <c r="BE969" i="2"/>
  <c r="BE932" i="2"/>
  <c r="BE203" i="2"/>
  <c r="AK252" i="2"/>
  <c r="AO899" i="2"/>
  <c r="BB699" i="2"/>
  <c r="AL63" i="2"/>
  <c r="BB203" i="2"/>
  <c r="BE177" i="2"/>
  <c r="AW252" i="2"/>
  <c r="AO201" i="2"/>
  <c r="BE202" i="2"/>
  <c r="AO794" i="2"/>
  <c r="BE65" i="2"/>
  <c r="AT87" i="2"/>
  <c r="AL1006" i="2"/>
  <c r="BB1005" i="2"/>
  <c r="AW302" i="2"/>
  <c r="AT39" i="2"/>
  <c r="BB276" i="2"/>
  <c r="AT260" i="2"/>
  <c r="BB307" i="2"/>
  <c r="AT376" i="2"/>
  <c r="BE144" i="2"/>
  <c r="AT1012" i="2"/>
  <c r="AO338" i="2"/>
  <c r="BE939" i="2"/>
  <c r="AO253" i="2"/>
  <c r="AW113" i="2"/>
  <c r="AW116" i="2"/>
  <c r="AW945" i="2"/>
  <c r="AW272" i="2"/>
  <c r="AW161" i="2"/>
  <c r="AW55" i="2"/>
  <c r="AO887" i="2"/>
  <c r="AO1006" i="2"/>
  <c r="AW102" i="2"/>
  <c r="BB999" i="2"/>
  <c r="AT32" i="2"/>
  <c r="BE345" i="2"/>
  <c r="BA67" i="2"/>
  <c r="BE232" i="2"/>
  <c r="BB395" i="2"/>
  <c r="AW362" i="2"/>
  <c r="BB997" i="2"/>
  <c r="AW69" i="2"/>
  <c r="BE713" i="2"/>
  <c r="BE32" i="2"/>
  <c r="AL353" i="2"/>
  <c r="AO84" i="2"/>
  <c r="BE61" i="2"/>
  <c r="BB392" i="2"/>
  <c r="BE938" i="2"/>
  <c r="AO806" i="2"/>
  <c r="AT356" i="2"/>
  <c r="AT243" i="2"/>
  <c r="BB14" i="2"/>
  <c r="AW905" i="2"/>
  <c r="AO706" i="2"/>
  <c r="AO970" i="2"/>
  <c r="AO717" i="2"/>
  <c r="BE945" i="2"/>
  <c r="BE925" i="2"/>
  <c r="BE160" i="2"/>
  <c r="AT42" i="2"/>
  <c r="BB82" i="2"/>
  <c r="AT38" i="2"/>
  <c r="AO786" i="2"/>
  <c r="BB177" i="2"/>
  <c r="BE966" i="2"/>
  <c r="AW741" i="2"/>
  <c r="BE43" i="2"/>
  <c r="AL172" i="2"/>
  <c r="BE773" i="2"/>
  <c r="AW932" i="2"/>
  <c r="AO158" i="2"/>
  <c r="AW170" i="2"/>
  <c r="BE865" i="2"/>
  <c r="BE59" i="2"/>
  <c r="AW738" i="2"/>
  <c r="BE208" i="2"/>
  <c r="BE1002" i="2"/>
  <c r="AW44" i="2"/>
  <c r="BE795" i="2"/>
  <c r="BE727" i="2"/>
  <c r="AW79" i="2"/>
  <c r="BE70" i="2"/>
  <c r="AW800" i="2"/>
  <c r="AT94" i="2"/>
  <c r="AW767" i="2"/>
  <c r="AW775" i="2"/>
  <c r="AW20" i="2"/>
  <c r="BE267" i="2"/>
  <c r="AO949" i="2"/>
  <c r="AO66" i="2"/>
  <c r="AW28" i="2"/>
  <c r="BE837" i="2"/>
  <c r="AL322" i="2"/>
  <c r="AO378" i="2"/>
  <c r="BB89" i="2"/>
  <c r="BE908" i="2"/>
  <c r="AL786" i="2"/>
  <c r="AT383" i="2"/>
  <c r="AO801" i="2"/>
  <c r="AT95" i="2"/>
  <c r="AO800" i="2"/>
  <c r="AW275" i="2"/>
  <c r="AT397" i="2"/>
  <c r="AO389" i="2"/>
  <c r="AO132" i="2"/>
  <c r="BE811" i="2"/>
  <c r="AW691" i="2"/>
  <c r="AO330" i="2"/>
  <c r="BB240" i="2"/>
  <c r="AW827" i="2"/>
  <c r="BE40" i="2"/>
  <c r="AW70" i="2"/>
  <c r="BE849" i="2"/>
  <c r="AW326" i="2"/>
  <c r="AK1004" i="2"/>
  <c r="AL373" i="2"/>
  <c r="AO1010" i="2"/>
  <c r="BE771" i="2"/>
  <c r="AO1003" i="2"/>
  <c r="AW173" i="2"/>
  <c r="BE897" i="2"/>
  <c r="AO805" i="2"/>
  <c r="BE253" i="2"/>
  <c r="BE722" i="2"/>
  <c r="AW393" i="2"/>
  <c r="AO319" i="2"/>
  <c r="AO760" i="2"/>
  <c r="AO366" i="2"/>
  <c r="BE282" i="2"/>
  <c r="AL258" i="2"/>
  <c r="AW315" i="2"/>
  <c r="BE739" i="2"/>
  <c r="BE689" i="2"/>
  <c r="AS170" i="2"/>
  <c r="BE769" i="2"/>
  <c r="BB76" i="2"/>
  <c r="AW248" i="2"/>
  <c r="BE956" i="2"/>
  <c r="AW946" i="2"/>
  <c r="AW732" i="2"/>
  <c r="AO299" i="2"/>
  <c r="BB201" i="2"/>
  <c r="AW891" i="2"/>
  <c r="AO204" i="2"/>
  <c r="AW306" i="2"/>
  <c r="AO728" i="2"/>
  <c r="BB112" i="2"/>
  <c r="BB23" i="2"/>
  <c r="AO796" i="2"/>
  <c r="BE117" i="2"/>
  <c r="AT275" i="2"/>
  <c r="BE732" i="2"/>
  <c r="BE244" i="2"/>
  <c r="AO784" i="2"/>
  <c r="AW885" i="2"/>
  <c r="BB296" i="2"/>
  <c r="BB56" i="2"/>
  <c r="BE807" i="2"/>
  <c r="BB19" i="2"/>
  <c r="AW747" i="2"/>
  <c r="BE269" i="2"/>
  <c r="BB27" i="2"/>
  <c r="BB192" i="2"/>
  <c r="BB372" i="2"/>
  <c r="BB368" i="2"/>
  <c r="BB149" i="2"/>
  <c r="AO738" i="2"/>
  <c r="AW282" i="2"/>
  <c r="AS50" i="2"/>
  <c r="BB37" i="2"/>
  <c r="AW348" i="2"/>
  <c r="BE839" i="2"/>
  <c r="BE833" i="2"/>
  <c r="AW66" i="2"/>
  <c r="BB131" i="2"/>
  <c r="AS43" i="2"/>
  <c r="AW77" i="2"/>
  <c r="BE695" i="2"/>
  <c r="AW138" i="2"/>
  <c r="AT365" i="2"/>
  <c r="AW187" i="2"/>
  <c r="AL718" i="2"/>
  <c r="BB41" i="2"/>
  <c r="AW156" i="2"/>
  <c r="AT46" i="2"/>
  <c r="AT140" i="2"/>
  <c r="AW829" i="2"/>
  <c r="AT310" i="2"/>
  <c r="AO742" i="2"/>
  <c r="AW958" i="2"/>
  <c r="BE127" i="2"/>
  <c r="BE936" i="2"/>
  <c r="AO860" i="2"/>
  <c r="BE372" i="2"/>
  <c r="BA318" i="2"/>
  <c r="AO955" i="2"/>
  <c r="BE194" i="2"/>
  <c r="BE67" i="2"/>
  <c r="AW319" i="2"/>
  <c r="AL176" i="2"/>
  <c r="AS38" i="2"/>
  <c r="AW875" i="2"/>
  <c r="AO909" i="2"/>
  <c r="AO792" i="2"/>
  <c r="AW106" i="2"/>
  <c r="AT93" i="2"/>
  <c r="AS63" i="2"/>
  <c r="AO1011" i="2"/>
  <c r="AW136" i="2"/>
  <c r="AO895" i="2"/>
  <c r="BE840" i="2"/>
  <c r="AL1001" i="2"/>
  <c r="AW178" i="2"/>
  <c r="AK170" i="2"/>
  <c r="AK62" i="2"/>
  <c r="BE311" i="2"/>
  <c r="BE170" i="2"/>
  <c r="BE181" i="2"/>
  <c r="AW939" i="2"/>
  <c r="AW240" i="2"/>
  <c r="AO295" i="2"/>
  <c r="AT229" i="2"/>
  <c r="AO352" i="2"/>
  <c r="AT12" i="2"/>
  <c r="AO910" i="2"/>
  <c r="AW840" i="2"/>
  <c r="AW799" i="2"/>
  <c r="BE171" i="2"/>
  <c r="BE885" i="2"/>
  <c r="AW746" i="2"/>
  <c r="AO763" i="2"/>
  <c r="AO146" i="2"/>
  <c r="AO723" i="2"/>
  <c r="AW836" i="2"/>
  <c r="BE748" i="2"/>
  <c r="AL120" i="2"/>
  <c r="BB50" i="2"/>
  <c r="AW29" i="2"/>
  <c r="AW162" i="2"/>
  <c r="AW201" i="2"/>
  <c r="AL42" i="2"/>
  <c r="AT396" i="2"/>
  <c r="BE259" i="2"/>
  <c r="AO184" i="2"/>
  <c r="AO372" i="2"/>
  <c r="BB159" i="2"/>
  <c r="BE145" i="2"/>
  <c r="AO122" i="2"/>
  <c r="AT123" i="2"/>
  <c r="AS384" i="2"/>
  <c r="BE310" i="2"/>
  <c r="BB346" i="2"/>
  <c r="AT296" i="2"/>
  <c r="AW736" i="2"/>
  <c r="AT137" i="2"/>
  <c r="AT247" i="2"/>
  <c r="AO64" i="2"/>
  <c r="BE155" i="2"/>
  <c r="AO906" i="2"/>
  <c r="AO381" i="2"/>
  <c r="AW145" i="2"/>
  <c r="BE954" i="2"/>
  <c r="AW299" i="2"/>
  <c r="AO147" i="2"/>
  <c r="AO87" i="2"/>
  <c r="BE721" i="2"/>
  <c r="AW711" i="2"/>
  <c r="AW846" i="2"/>
  <c r="AS316" i="2"/>
  <c r="AK68" i="2"/>
  <c r="AS42" i="2"/>
  <c r="BE387" i="2"/>
  <c r="BE191" i="2"/>
  <c r="AT1004" i="2"/>
  <c r="AT45" i="2"/>
  <c r="BB279" i="2"/>
  <c r="AT392" i="2"/>
  <c r="AL730" i="2"/>
  <c r="BE758" i="2"/>
  <c r="AT751" i="2"/>
  <c r="BE991" i="2"/>
  <c r="AO720" i="2"/>
  <c r="AO848" i="2"/>
  <c r="BB155" i="2"/>
  <c r="BE388" i="2"/>
  <c r="AW383" i="2"/>
  <c r="AW281" i="2"/>
  <c r="BE60" i="2"/>
  <c r="AW898" i="2"/>
  <c r="AO816" i="2"/>
  <c r="BA999" i="2"/>
  <c r="BE268" i="2"/>
  <c r="AL256" i="2"/>
  <c r="AW24" i="2"/>
  <c r="AO54" i="2"/>
  <c r="AW337" i="2"/>
  <c r="AO700" i="2"/>
  <c r="BE332" i="2"/>
  <c r="AO758" i="2"/>
  <c r="AS62" i="2"/>
  <c r="AO37" i="2"/>
  <c r="BE735" i="2"/>
  <c r="BB273" i="2"/>
  <c r="AW14" i="2"/>
  <c r="BE312" i="2"/>
  <c r="BE106" i="2"/>
  <c r="AO937" i="2"/>
  <c r="BB267" i="2"/>
  <c r="AW177" i="2"/>
  <c r="BB20" i="2"/>
  <c r="AW861" i="2"/>
  <c r="AT89" i="2"/>
  <c r="AO689" i="2"/>
  <c r="BA61" i="2"/>
  <c r="AO140" i="2"/>
  <c r="AW27" i="2"/>
  <c r="BB383" i="2"/>
  <c r="BE16" i="2"/>
  <c r="BB12" i="2"/>
  <c r="AO229" i="2"/>
  <c r="AW694" i="2"/>
  <c r="BE742" i="2"/>
  <c r="AO880" i="2"/>
  <c r="AO190" i="2"/>
  <c r="BB263" i="2"/>
  <c r="BE280" i="2"/>
  <c r="AW62" i="2"/>
  <c r="BE113" i="2"/>
  <c r="BB92" i="2"/>
  <c r="AW758" i="2"/>
  <c r="AL999" i="2"/>
  <c r="AO40" i="2"/>
  <c r="BE898" i="2"/>
  <c r="AO808" i="2"/>
  <c r="AW149" i="2"/>
  <c r="BE703" i="2"/>
  <c r="BB142" i="2"/>
  <c r="BE335" i="2"/>
  <c r="AW745" i="2"/>
  <c r="BB174" i="2"/>
  <c r="AW997" i="2"/>
  <c r="BE965" i="2"/>
  <c r="AO896" i="2"/>
  <c r="AW278" i="2"/>
  <c r="BE248" i="2"/>
  <c r="BE964" i="2"/>
  <c r="BE172" i="2"/>
  <c r="BB198" i="2"/>
  <c r="AT116" i="2"/>
  <c r="AO228" i="2"/>
  <c r="BE134" i="2"/>
  <c r="BB315" i="2"/>
  <c r="AT316" i="2"/>
  <c r="AT733" i="2"/>
  <c r="AL387" i="2"/>
  <c r="AT145" i="2"/>
  <c r="AL51" i="2"/>
  <c r="AW690" i="2"/>
  <c r="AT51" i="2"/>
  <c r="AO915" i="2"/>
  <c r="BE797" i="2"/>
  <c r="AO385" i="2"/>
  <c r="AT141" i="2"/>
  <c r="BB396" i="2"/>
  <c r="AL355" i="2"/>
  <c r="AO864" i="2"/>
  <c r="AL47" i="2"/>
  <c r="AW345" i="2"/>
  <c r="AO256" i="2"/>
  <c r="AO947" i="2"/>
  <c r="AT253" i="2"/>
  <c r="AO936" i="2"/>
  <c r="AW155" i="2"/>
  <c r="BE272" i="2"/>
  <c r="BE796" i="2"/>
  <c r="BB1013" i="2"/>
  <c r="AO699" i="2"/>
  <c r="AO196" i="2"/>
  <c r="AO206" i="2"/>
  <c r="AT63" i="2"/>
  <c r="AS118" i="2"/>
  <c r="AT192" i="2"/>
  <c r="BE827" i="2"/>
  <c r="AW378" i="2"/>
  <c r="BB143" i="2"/>
  <c r="BE765" i="2"/>
  <c r="AO116" i="2"/>
  <c r="AT1002" i="2"/>
  <c r="BA51" i="2"/>
  <c r="AW267" i="2"/>
  <c r="AO813" i="2"/>
  <c r="BB319" i="2"/>
  <c r="AT249" i="2"/>
  <c r="AO11" i="2"/>
  <c r="AW391" i="2"/>
  <c r="BE201" i="2"/>
  <c r="BA44" i="2"/>
  <c r="BE318" i="2"/>
  <c r="AW140" i="2"/>
  <c r="AO371" i="2"/>
  <c r="AO866" i="2"/>
  <c r="AW983" i="2"/>
  <c r="AO1000" i="2"/>
  <c r="BE378" i="2"/>
  <c r="AT88" i="2"/>
  <c r="BE265" i="2"/>
  <c r="AO350" i="2"/>
  <c r="AT302" i="2"/>
  <c r="BB389" i="2"/>
  <c r="AO963" i="2"/>
  <c r="AO31" i="2"/>
  <c r="AK46" i="2"/>
  <c r="AO811" i="2"/>
  <c r="BA116" i="2"/>
  <c r="BE793" i="2"/>
  <c r="AT158" i="2"/>
  <c r="AW839" i="2"/>
  <c r="BE264" i="2"/>
  <c r="AL334" i="2"/>
  <c r="BB230" i="2"/>
  <c r="AW392" i="2"/>
  <c r="BA388" i="2"/>
  <c r="AK44" i="2"/>
  <c r="AO106" i="2"/>
  <c r="BB264" i="2"/>
  <c r="AW735" i="2"/>
  <c r="AT378" i="2"/>
  <c r="AW948" i="2"/>
  <c r="AW376" i="2"/>
  <c r="AW331" i="2"/>
  <c r="BB138" i="2"/>
  <c r="BE371" i="2"/>
  <c r="BE710" i="2"/>
  <c r="AS69" i="2"/>
  <c r="BE197" i="2"/>
  <c r="BE808" i="2"/>
  <c r="AW810" i="2"/>
  <c r="AW243" i="2"/>
  <c r="AO67" i="2"/>
  <c r="AO952" i="2"/>
  <c r="AO236" i="2"/>
  <c r="BB86" i="2"/>
  <c r="AK118" i="2"/>
  <c r="BE818" i="2"/>
  <c r="AW148" i="2"/>
  <c r="BB147" i="2"/>
  <c r="BE29" i="2"/>
  <c r="AW801" i="2"/>
  <c r="AS48" i="2"/>
  <c r="AW774" i="2"/>
  <c r="AW330" i="2"/>
  <c r="AO258" i="2"/>
  <c r="BB385" i="2"/>
  <c r="AT252" i="2"/>
  <c r="AT236" i="2"/>
  <c r="AW916" i="2"/>
  <c r="AO697" i="2"/>
  <c r="BE361" i="2"/>
  <c r="AW730" i="2"/>
  <c r="BE157" i="2"/>
  <c r="AO783" i="2"/>
  <c r="AW763" i="2"/>
  <c r="AO867" i="2"/>
  <c r="BB123" i="2"/>
  <c r="BB130" i="2"/>
  <c r="AO294" i="2"/>
  <c r="AW304" i="2"/>
  <c r="AO872" i="2"/>
  <c r="BE690" i="2"/>
  <c r="AW865" i="2"/>
  <c r="BB91" i="2"/>
  <c r="AW762" i="2"/>
  <c r="BE367" i="2"/>
  <c r="AW965" i="2"/>
  <c r="AW872" i="2"/>
  <c r="AO141" i="2"/>
  <c r="BE275" i="2"/>
  <c r="AW915" i="2"/>
  <c r="BE137" i="2"/>
  <c r="AW61" i="2"/>
  <c r="BE697" i="2"/>
  <c r="BE333" i="2"/>
  <c r="AS317" i="2"/>
  <c r="BE944" i="2"/>
  <c r="AO767" i="2"/>
  <c r="AW95" i="2"/>
  <c r="AW753" i="2"/>
  <c r="AO893" i="2"/>
  <c r="AK255" i="2"/>
  <c r="AW760" i="2"/>
  <c r="BE346" i="2"/>
  <c r="AO850" i="2"/>
  <c r="BE97" i="2"/>
  <c r="BA392" i="2"/>
  <c r="BE826" i="2"/>
  <c r="BB60" i="2"/>
  <c r="BE93" i="2"/>
  <c r="AL388" i="2"/>
  <c r="AT269" i="2"/>
  <c r="AW377" i="2"/>
  <c r="BE159" i="2"/>
  <c r="BB317" i="2"/>
  <c r="AW356" i="2"/>
  <c r="AW797" i="2"/>
  <c r="AT31" i="2"/>
  <c r="AT263" i="2"/>
  <c r="AL372" i="2"/>
  <c r="BB31" i="2"/>
  <c r="AT381" i="2"/>
  <c r="BE733" i="2"/>
  <c r="AW300" i="2"/>
  <c r="AO155" i="2"/>
  <c r="AW30" i="2"/>
  <c r="BE338" i="2"/>
  <c r="AT170" i="2"/>
  <c r="AL729" i="2"/>
  <c r="AO704" i="2"/>
  <c r="AW49" i="2"/>
  <c r="AO16" i="2"/>
  <c r="AO63" i="2"/>
  <c r="BE88" i="2"/>
  <c r="AO227" i="2"/>
  <c r="BE1012" i="2"/>
  <c r="BA1000" i="2"/>
  <c r="BE831" i="2"/>
  <c r="AO349" i="2"/>
  <c r="AW928" i="2"/>
  <c r="BE737" i="2"/>
  <c r="AO312" i="2"/>
  <c r="BE994" i="2"/>
  <c r="BB122" i="2"/>
  <c r="BB163" i="2"/>
  <c r="AO301" i="2"/>
  <c r="AO391" i="2"/>
  <c r="AK396" i="2"/>
  <c r="BE962" i="2"/>
  <c r="AT266" i="2"/>
  <c r="BE211" i="2"/>
  <c r="AO908" i="2"/>
  <c r="AL380" i="2"/>
  <c r="AW32" i="2"/>
  <c r="BB148" i="2"/>
  <c r="AO27" i="2"/>
  <c r="AO136" i="2"/>
  <c r="BE158" i="2"/>
  <c r="BE266" i="2"/>
  <c r="BE205" i="2"/>
  <c r="AW956" i="2"/>
  <c r="AO878" i="2"/>
  <c r="AO59" i="2"/>
  <c r="BB204" i="2"/>
  <c r="AO988" i="2"/>
  <c r="BB211" i="2"/>
  <c r="AO871" i="2"/>
  <c r="AL1003" i="2"/>
  <c r="AK786" i="2"/>
  <c r="BE102" i="2"/>
  <c r="BE714" i="2"/>
  <c r="BB299" i="2"/>
  <c r="BE183" i="2"/>
  <c r="BE24" i="2"/>
  <c r="BE992" i="2"/>
  <c r="AS1016" i="2"/>
  <c r="BE896" i="2"/>
  <c r="AW722" i="2"/>
  <c r="AT322" i="2"/>
  <c r="BE21" i="2"/>
  <c r="AT280" i="2"/>
  <c r="AT371" i="2"/>
  <c r="AO323" i="2"/>
  <c r="AL751" i="2"/>
  <c r="AO135" i="2"/>
  <c r="BA365" i="2"/>
  <c r="BE354" i="2"/>
  <c r="AT319" i="2"/>
  <c r="AW54" i="2"/>
  <c r="BE862" i="2"/>
  <c r="BB730" i="2"/>
  <c r="AT273" i="2"/>
  <c r="BE239" i="2"/>
  <c r="AO51" i="2"/>
  <c r="AW80" i="2"/>
  <c r="AO178" i="2"/>
  <c r="BE192" i="2"/>
  <c r="BE977" i="2"/>
  <c r="AW824" i="2"/>
  <c r="AO298" i="2"/>
  <c r="AW833" i="2"/>
  <c r="BE729" i="2"/>
  <c r="AL1000" i="2"/>
  <c r="BB47" i="2"/>
  <c r="AO795" i="2"/>
  <c r="AT80" i="2"/>
  <c r="AO315" i="2"/>
  <c r="AT147" i="2"/>
  <c r="AW984" i="2"/>
  <c r="AK1000" i="2"/>
  <c r="AL117" i="2"/>
  <c r="AW959" i="2"/>
  <c r="AO772" i="2"/>
  <c r="AL384" i="2"/>
  <c r="BB1001" i="2"/>
  <c r="AT268" i="2"/>
  <c r="AT372" i="2"/>
  <c r="AT256" i="2"/>
  <c r="BB381" i="2"/>
  <c r="AO1013" i="2"/>
  <c r="AT1013" i="2"/>
  <c r="BB308" i="2"/>
  <c r="BB283" i="2"/>
  <c r="BE888" i="2"/>
  <c r="BB729" i="2"/>
  <c r="BA255" i="2"/>
  <c r="AO86" i="2"/>
  <c r="AK117" i="2"/>
  <c r="BE804" i="2"/>
  <c r="BE719" i="2"/>
  <c r="BE917" i="2"/>
  <c r="BE924" i="2"/>
  <c r="AO771" i="2"/>
  <c r="BE48" i="2"/>
  <c r="AO379" i="2"/>
  <c r="BA173" i="2"/>
  <c r="BE327" i="2"/>
  <c r="BB137" i="2"/>
  <c r="AW907" i="2"/>
  <c r="BE133" i="2"/>
  <c r="BB186" i="2"/>
  <c r="BB171" i="2"/>
  <c r="AW752" i="2"/>
  <c r="BA63" i="2"/>
  <c r="AW980" i="2"/>
  <c r="BB93" i="2"/>
  <c r="AT305" i="2"/>
  <c r="AW781" i="2"/>
  <c r="BE206" i="2"/>
  <c r="AO714" i="2"/>
  <c r="AW742" i="2"/>
  <c r="BB141" i="2"/>
  <c r="AK43" i="2"/>
  <c r="AL61" i="2"/>
  <c r="BB298" i="2"/>
  <c r="AW202" i="2"/>
  <c r="AW45" i="2"/>
  <c r="AT388" i="2"/>
  <c r="BB237" i="2"/>
  <c r="AO279" i="2"/>
  <c r="AW206" i="2"/>
  <c r="AW772" i="2"/>
  <c r="BB199" i="2"/>
  <c r="AW249" i="2"/>
  <c r="AW806" i="2"/>
  <c r="BB96" i="2"/>
  <c r="BB128" i="2"/>
  <c r="AW301" i="2"/>
  <c r="BB39" i="2"/>
  <c r="AO282" i="2"/>
  <c r="AL46" i="2"/>
  <c r="AW809" i="2"/>
  <c r="AT49" i="2"/>
  <c r="BA60" i="2"/>
  <c r="AO187" i="2"/>
  <c r="BE780" i="2"/>
  <c r="AW858" i="2"/>
  <c r="BE850" i="2"/>
  <c r="BE92" i="2"/>
  <c r="AW960" i="2"/>
  <c r="AO711" i="2"/>
  <c r="AW715" i="2"/>
  <c r="AO334" i="2"/>
  <c r="BE988" i="2"/>
  <c r="AW703" i="2"/>
  <c r="AW379" i="2"/>
  <c r="AW350" i="2"/>
  <c r="AO307" i="2"/>
  <c r="BE900" i="2"/>
  <c r="AW863" i="2"/>
  <c r="AO964" i="2"/>
  <c r="AO205" i="2"/>
  <c r="BE120" i="2"/>
  <c r="AO810" i="2"/>
  <c r="AT274" i="2"/>
  <c r="AW259" i="2"/>
  <c r="BB188" i="2"/>
  <c r="AO198" i="2"/>
  <c r="AO919" i="2"/>
  <c r="AO696" i="2"/>
  <c r="AW137" i="2"/>
  <c r="BB209" i="2"/>
  <c r="AW986" i="2"/>
  <c r="BE360" i="2"/>
  <c r="BE95" i="2"/>
  <c r="AO713" i="2"/>
  <c r="BE49" i="2"/>
  <c r="AW931" i="2"/>
  <c r="AL177" i="2"/>
  <c r="AO109" i="2"/>
  <c r="AT368" i="2"/>
  <c r="AL260" i="2"/>
  <c r="BB270" i="2"/>
  <c r="AL389" i="2"/>
  <c r="BE922" i="2"/>
  <c r="BE277" i="2"/>
  <c r="BE148" i="2"/>
  <c r="BE846" i="2"/>
  <c r="BE915" i="2"/>
  <c r="BB328" i="2"/>
  <c r="BB242" i="2"/>
  <c r="AW132" i="2"/>
  <c r="AW768" i="2"/>
  <c r="AT346" i="2"/>
  <c r="AO718" i="2"/>
  <c r="BE116" i="2"/>
  <c r="AO830" i="2"/>
  <c r="AW203" i="2"/>
  <c r="BE858" i="2"/>
  <c r="BE805" i="2"/>
  <c r="AW963" i="2"/>
  <c r="AS37" i="2"/>
  <c r="AW209" i="2"/>
  <c r="AK1012" i="2"/>
  <c r="BE933" i="2"/>
  <c r="BE753" i="2"/>
  <c r="AT174" i="2"/>
  <c r="AW992" i="2"/>
  <c r="AW244" i="2"/>
  <c r="AO958" i="2"/>
  <c r="AT163" i="2"/>
  <c r="AO859" i="2"/>
  <c r="BE813" i="2"/>
  <c r="BE740" i="2"/>
  <c r="AO817" i="2"/>
  <c r="AW43" i="2"/>
  <c r="AW352" i="2"/>
  <c r="AO983" i="2"/>
  <c r="AO886" i="2"/>
  <c r="AK1013" i="2"/>
  <c r="BE247" i="2"/>
  <c r="BB77" i="2"/>
  <c r="AO946" i="2"/>
  <c r="AW84" i="2"/>
  <c r="AW934" i="2"/>
  <c r="BE190" i="2"/>
  <c r="BB1003" i="2"/>
  <c r="BE329" i="2"/>
  <c r="BB391" i="2"/>
  <c r="BE234" i="2"/>
  <c r="AL393" i="2"/>
  <c r="AW338" i="2"/>
  <c r="AO920" i="2"/>
  <c r="AO774" i="2"/>
  <c r="AW886" i="2"/>
  <c r="BE91" i="2"/>
  <c r="BA39" i="2"/>
  <c r="AK66" i="2"/>
  <c r="AO162" i="2"/>
  <c r="BE953" i="2"/>
  <c r="AW210" i="2"/>
  <c r="BE976" i="2"/>
  <c r="BE828" i="2"/>
  <c r="AW823" i="2"/>
  <c r="AW81" i="2"/>
  <c r="AW1011" i="2"/>
  <c r="AW913" i="2"/>
  <c r="AW897" i="2"/>
  <c r="AO736" i="2"/>
  <c r="BE209" i="2"/>
  <c r="BE128" i="2"/>
  <c r="BE746" i="2"/>
  <c r="BE736" i="2"/>
  <c r="AT43" i="2"/>
  <c r="BB67" i="2"/>
  <c r="BE937" i="2"/>
  <c r="AW296" i="2"/>
  <c r="BA118" i="2"/>
  <c r="AS40" i="2"/>
  <c r="BE718" i="2"/>
  <c r="BE809" i="2"/>
  <c r="AW258" i="2"/>
  <c r="AT157" i="2"/>
  <c r="AW42" i="2"/>
  <c r="BE730" i="2"/>
  <c r="AW889" i="2"/>
  <c r="AO259" i="2"/>
  <c r="BB733" i="2"/>
  <c r="AT237" i="2"/>
  <c r="AT144" i="2"/>
  <c r="AW854" i="2"/>
  <c r="AW909" i="2"/>
  <c r="BE294" i="2"/>
  <c r="AW120" i="2"/>
  <c r="AW316" i="2"/>
  <c r="AT299" i="2"/>
  <c r="AW205" i="2"/>
  <c r="AK50" i="2"/>
  <c r="BB87" i="2"/>
  <c r="AW60" i="2"/>
  <c r="AW197" i="2"/>
  <c r="AT173" i="2"/>
  <c r="BB178" i="2"/>
  <c r="BE842" i="2"/>
  <c r="BE799" i="2"/>
  <c r="AT206" i="2"/>
  <c r="BE254" i="2"/>
  <c r="AT387" i="2"/>
  <c r="BE914" i="2"/>
  <c r="AL319" i="2"/>
  <c r="AO333" i="2"/>
  <c r="AT79" i="2"/>
  <c r="AO316" i="2"/>
  <c r="AO260" i="2"/>
  <c r="BE56" i="2"/>
  <c r="BA50" i="2"/>
  <c r="AS66" i="2"/>
  <c r="AW93" i="2"/>
  <c r="AT211" i="2"/>
  <c r="BE892" i="2"/>
  <c r="AT369" i="2"/>
  <c r="AO945" i="2"/>
  <c r="AT178" i="2"/>
  <c r="BA40" i="2"/>
  <c r="BE817" i="2"/>
  <c r="AT312" i="2"/>
  <c r="AL731" i="2"/>
  <c r="AW743" i="2"/>
  <c r="AL396" i="2"/>
  <c r="BE228" i="2"/>
  <c r="AW354" i="2"/>
  <c r="AW327" i="2"/>
  <c r="AT77" i="2"/>
  <c r="AW780" i="2"/>
  <c r="AO888" i="2"/>
  <c r="AW90" i="2"/>
  <c r="AW355" i="2"/>
  <c r="BB62" i="2"/>
  <c r="AO240" i="2"/>
  <c r="BB248" i="2"/>
  <c r="BE893" i="2"/>
  <c r="AO716" i="2"/>
  <c r="AW59" i="2"/>
  <c r="AO917" i="2"/>
  <c r="AW818" i="2"/>
  <c r="AW182" i="2"/>
  <c r="AL66" i="2"/>
  <c r="BE723" i="2"/>
  <c r="AK51" i="2"/>
  <c r="AW229" i="2"/>
  <c r="AW245" i="2"/>
  <c r="AO277" i="2"/>
  <c r="AO854" i="2"/>
  <c r="BB195" i="2"/>
  <c r="BA172" i="2"/>
  <c r="BE380" i="2"/>
  <c r="BE369" i="2"/>
  <c r="AL321" i="2"/>
  <c r="BB379" i="2"/>
  <c r="AW737" i="2"/>
  <c r="AW308" i="2"/>
  <c r="AT134" i="2"/>
  <c r="AW701" i="2"/>
  <c r="BE11" i="2"/>
  <c r="AT194" i="2"/>
  <c r="AW895" i="2"/>
  <c r="BE909" i="2"/>
  <c r="AO719" i="2"/>
  <c r="BA254" i="2"/>
  <c r="AL385" i="2"/>
  <c r="AO83" i="2"/>
  <c r="BB234" i="2"/>
  <c r="BE855" i="2"/>
  <c r="AW759" i="2"/>
  <c r="AW923" i="2"/>
  <c r="AW92" i="2"/>
  <c r="BE385" i="2"/>
  <c r="BB197" i="2"/>
  <c r="BE396" i="2"/>
  <c r="AO81" i="2"/>
  <c r="AW329" i="2"/>
  <c r="AO818" i="2"/>
  <c r="AT232" i="2"/>
  <c r="AW181" i="2"/>
  <c r="BB247" i="2"/>
  <c r="AO233" i="2"/>
  <c r="AT14" i="2"/>
  <c r="AO166" i="2"/>
  <c r="AT318" i="2"/>
  <c r="AO85" i="2"/>
  <c r="BB269" i="2"/>
  <c r="BB304" i="2"/>
  <c r="AT160" i="2"/>
  <c r="BA396" i="2"/>
  <c r="AO962" i="2"/>
  <c r="AW346" i="2"/>
  <c r="BE880" i="2"/>
  <c r="AO938" i="2"/>
  <c r="BE50" i="2"/>
  <c r="AO49" i="2"/>
  <c r="BE764" i="2"/>
  <c r="AW884" i="2"/>
  <c r="BE328" i="2"/>
  <c r="AW982" i="2"/>
  <c r="AO873" i="2"/>
  <c r="AO318" i="2"/>
  <c r="AL122" i="2"/>
  <c r="AT197" i="2"/>
  <c r="BE975" i="2"/>
  <c r="AW830" i="2"/>
  <c r="BE983" i="2"/>
  <c r="AW919" i="2"/>
  <c r="BB1004" i="2"/>
  <c r="BB243" i="2"/>
  <c r="AT199" i="2"/>
  <c r="AT240" i="2"/>
  <c r="AK318" i="2"/>
  <c r="BE350" i="2"/>
  <c r="BB105" i="2"/>
  <c r="BE747" i="2"/>
  <c r="BE708" i="2"/>
  <c r="AW825" i="2"/>
  <c r="BB303" i="2"/>
  <c r="AO159" i="2"/>
  <c r="BE980" i="2"/>
  <c r="BE63" i="2"/>
  <c r="BE18" i="2"/>
  <c r="AW357" i="2"/>
  <c r="BB78" i="2"/>
  <c r="AS51" i="2"/>
  <c r="AO748" i="2"/>
  <c r="AW190" i="2"/>
  <c r="BB30" i="2"/>
  <c r="AO765" i="2"/>
  <c r="AT205" i="2"/>
  <c r="BA1012" i="2"/>
  <c r="AW873" i="2"/>
  <c r="AW368" i="2"/>
  <c r="BE772" i="2"/>
  <c r="BB49" i="2"/>
  <c r="BE330" i="2"/>
  <c r="AW921" i="2"/>
  <c r="BB311" i="2"/>
  <c r="BB160" i="2"/>
  <c r="AW130" i="2"/>
  <c r="AO232" i="2"/>
  <c r="AO18" i="2"/>
  <c r="BB323" i="2"/>
  <c r="AT65" i="2"/>
  <c r="AW900" i="2"/>
  <c r="BE64" i="2"/>
  <c r="AT241" i="2"/>
  <c r="AW208" i="2"/>
  <c r="AT67" i="2"/>
  <c r="AO692" i="2"/>
  <c r="AT70" i="2"/>
  <c r="BE704" i="2"/>
  <c r="AW157" i="2"/>
  <c r="AW189" i="2"/>
  <c r="AW814" i="2"/>
  <c r="AW256" i="2"/>
  <c r="AW869" i="2"/>
  <c r="AT272" i="2"/>
  <c r="BB120" i="2"/>
  <c r="AO242" i="2"/>
  <c r="AO177" i="2"/>
  <c r="BE383" i="2"/>
  <c r="BE395" i="2"/>
  <c r="AO694" i="2"/>
  <c r="BE136" i="2"/>
  <c r="BB42" i="2"/>
  <c r="AO845" i="2"/>
  <c r="AO966" i="2"/>
  <c r="AO702" i="2"/>
  <c r="BE322" i="2"/>
  <c r="BB176" i="2"/>
  <c r="AL1012" i="2"/>
  <c r="AW68" i="2"/>
  <c r="AO900" i="2"/>
  <c r="AO916" i="2"/>
  <c r="AW925" i="2"/>
  <c r="AO804" i="2"/>
  <c r="AK317" i="2"/>
  <c r="AW933" i="2"/>
  <c r="AO959" i="2"/>
  <c r="AS1013" i="2"/>
  <c r="AO38" i="2"/>
  <c r="AT730" i="2"/>
  <c r="BE263" i="2"/>
  <c r="AW744" i="2"/>
  <c r="AW37" i="2"/>
  <c r="AO698" i="2"/>
  <c r="AO202" i="2"/>
  <c r="BE905" i="2"/>
  <c r="AW903" i="2"/>
  <c r="BB116" i="2"/>
  <c r="AO129" i="2"/>
  <c r="AW812" i="2"/>
  <c r="AO841" i="2"/>
  <c r="AW856" i="2"/>
  <c r="AW211" i="2"/>
  <c r="AW773" i="2"/>
  <c r="AW305" i="2"/>
  <c r="AW778" i="2"/>
  <c r="AO726" i="2"/>
  <c r="AW18" i="2"/>
  <c r="AT1006" i="2"/>
  <c r="BE356" i="2"/>
  <c r="AO992" i="2"/>
  <c r="BE38" i="2"/>
  <c r="BE141" i="2"/>
  <c r="BE779" i="2"/>
  <c r="AL62" i="2"/>
  <c r="AS1000" i="2"/>
  <c r="AO991" i="2"/>
  <c r="BE845" i="2"/>
  <c r="AO160" i="2"/>
  <c r="AT306" i="2"/>
  <c r="AO199" i="2"/>
  <c r="AW855" i="2"/>
  <c r="AW803" i="2"/>
  <c r="AS367" i="2"/>
  <c r="AW896" i="2"/>
  <c r="AW892" i="2"/>
  <c r="AO182" i="2"/>
  <c r="BE815" i="2"/>
  <c r="AW990" i="2"/>
  <c r="AW85" i="2"/>
  <c r="BB208" i="2"/>
  <c r="BE260" i="2"/>
  <c r="BE940" i="2"/>
  <c r="BE185" i="2"/>
  <c r="BE1013" i="2"/>
  <c r="AW994" i="2"/>
  <c r="AW717" i="2"/>
  <c r="AW25" i="2"/>
  <c r="AO693" i="2"/>
  <c r="BE958" i="2"/>
  <c r="AT238" i="2"/>
  <c r="AO32" i="2"/>
  <c r="AO393" i="2"/>
  <c r="AL118" i="2"/>
  <c r="AK377" i="2"/>
  <c r="AW347" i="2"/>
  <c r="AW739" i="2"/>
  <c r="AO751" i="2"/>
  <c r="AW307" i="2"/>
  <c r="AO41" i="2"/>
  <c r="BE890" i="2"/>
  <c r="AW332" i="2"/>
  <c r="AW707" i="2"/>
  <c r="AT997" i="2"/>
  <c r="AT183" i="2"/>
  <c r="BE188" i="2"/>
  <c r="BE163" i="2"/>
  <c r="BE79" i="2"/>
  <c r="AS380" i="2"/>
  <c r="AW862" i="2"/>
  <c r="AO174" i="2"/>
  <c r="AL783" i="2"/>
  <c r="AO913" i="2"/>
  <c r="AO243" i="2"/>
  <c r="AL43" i="2"/>
  <c r="AW777" i="2"/>
  <c r="AT264" i="2"/>
  <c r="AT130" i="2"/>
  <c r="AW798" i="2"/>
  <c r="BB85" i="2"/>
  <c r="AW380" i="2"/>
  <c r="BB48" i="2"/>
  <c r="BB88" i="2"/>
  <c r="AW721" i="2"/>
  <c r="AO981" i="2"/>
  <c r="BE879" i="2"/>
  <c r="AT27" i="2"/>
  <c r="BB258" i="2"/>
  <c r="AW1002" i="2"/>
  <c r="BE891" i="2"/>
  <c r="AW21" i="2"/>
  <c r="AO254" i="2"/>
  <c r="AO744" i="2"/>
  <c r="AW323" i="2"/>
  <c r="BB282" i="2"/>
  <c r="BE866" i="2"/>
  <c r="AW388" i="2"/>
  <c r="BE129" i="2"/>
  <c r="BE926" i="2"/>
  <c r="BB95" i="2"/>
  <c r="BE381" i="2"/>
  <c r="AO266" i="2"/>
  <c r="AW144" i="2"/>
  <c r="BE734" i="2"/>
  <c r="AW1013" i="2"/>
  <c r="AO761" i="2"/>
  <c r="AO373" i="2"/>
  <c r="AO965" i="2"/>
  <c r="AT204" i="2"/>
  <c r="BB244" i="2"/>
  <c r="BB322" i="2"/>
  <c r="AT228" i="2"/>
  <c r="AO747" i="2"/>
  <c r="AW270" i="2"/>
  <c r="AW761" i="2"/>
  <c r="AW727" i="2"/>
  <c r="BE990" i="2"/>
  <c r="AL124" i="2"/>
  <c r="BE39" i="2"/>
  <c r="BE782" i="2"/>
  <c r="BE46" i="2"/>
  <c r="AO870" i="2"/>
  <c r="BE122" i="2"/>
  <c r="AO825" i="2"/>
  <c r="AW11" i="2"/>
  <c r="AW950" i="2"/>
  <c r="AT44" i="2"/>
  <c r="BE775" i="2"/>
  <c r="AW147" i="2"/>
  <c r="AW981" i="2"/>
  <c r="AW195" i="2"/>
  <c r="AW943" i="2"/>
  <c r="BB367" i="2"/>
  <c r="AL173" i="2"/>
  <c r="BE749" i="2"/>
  <c r="AW740" i="2"/>
  <c r="AO267" i="2"/>
  <c r="AO777" i="2"/>
  <c r="AL116" i="2"/>
  <c r="AO932" i="2"/>
  <c r="AW1000" i="2"/>
  <c r="AW908" i="2"/>
  <c r="AW260" i="2"/>
  <c r="AO358" i="2"/>
  <c r="BE173" i="2"/>
  <c r="BE875" i="2"/>
  <c r="AW199" i="2"/>
  <c r="AW198" i="2"/>
  <c r="BE696" i="2"/>
  <c r="AO278" i="2"/>
  <c r="AW128" i="2"/>
  <c r="AO990" i="2"/>
  <c r="AW826" i="2"/>
  <c r="BA170" i="2"/>
  <c r="AO890" i="2"/>
  <c r="BB18" i="2"/>
  <c r="AO108" i="2"/>
  <c r="BB306" i="2"/>
  <c r="AL732" i="2"/>
  <c r="BE886" i="2"/>
  <c r="AO127" i="2"/>
  <c r="BA42" i="2"/>
  <c r="AO982" i="2"/>
  <c r="AW783" i="2"/>
  <c r="BE889" i="2"/>
  <c r="BE279" i="2"/>
  <c r="AO21" i="2"/>
  <c r="AW785" i="2"/>
  <c r="BE709" i="2"/>
  <c r="AW310" i="2"/>
  <c r="AL700" i="2"/>
  <c r="AW159" i="2"/>
  <c r="BE724" i="2"/>
  <c r="BE55" i="2"/>
  <c r="AK60" i="2"/>
  <c r="BE28" i="2"/>
  <c r="AW969" i="2"/>
  <c r="AT85" i="2"/>
  <c r="AO28" i="2"/>
  <c r="BB51" i="2"/>
  <c r="BE728" i="2"/>
  <c r="AK69" i="2"/>
  <c r="AO921" i="2"/>
  <c r="BE847" i="2"/>
  <c r="AW1012" i="2"/>
  <c r="BE913" i="2"/>
  <c r="BB90" i="2"/>
  <c r="BB107" i="2"/>
  <c r="AT307" i="2"/>
  <c r="BE864" i="2"/>
  <c r="AW266" i="2"/>
  <c r="AW124" i="2"/>
  <c r="BB700" i="2"/>
  <c r="BE124" i="2"/>
  <c r="BE916" i="2"/>
  <c r="AW867" i="2"/>
  <c r="AW351" i="2"/>
  <c r="BA366" i="2"/>
  <c r="AO234" i="2"/>
  <c r="AO759" i="2"/>
  <c r="AO775" i="2"/>
  <c r="AO766" i="2"/>
  <c r="BB165" i="2"/>
  <c r="AW165" i="2"/>
  <c r="AO778" i="2"/>
  <c r="BE921" i="2"/>
  <c r="AT181" i="2"/>
  <c r="AW87" i="2"/>
  <c r="BB281" i="2"/>
  <c r="AT113" i="2"/>
  <c r="BE823" i="2"/>
  <c r="BB139" i="2"/>
  <c r="AT353" i="2"/>
  <c r="BB366" i="2"/>
  <c r="AO46" i="2"/>
  <c r="AO978" i="2"/>
  <c r="AT104" i="2"/>
  <c r="AW749" i="2"/>
  <c r="AO144" i="2"/>
  <c r="AW166" i="2"/>
  <c r="AL67" i="2"/>
  <c r="AW929" i="2"/>
  <c r="BE999" i="2"/>
  <c r="AW88" i="2"/>
  <c r="AW999" i="2"/>
  <c r="BB127" i="2"/>
  <c r="AW117" i="2"/>
  <c r="AO842" i="2"/>
  <c r="BE946" i="2"/>
  <c r="BE981" i="2"/>
  <c r="BE302" i="2"/>
  <c r="AW83" i="2"/>
  <c r="BE785" i="2"/>
  <c r="BE281" i="2"/>
  <c r="AT92" i="2"/>
  <c r="AW944" i="2"/>
  <c r="BB79" i="2"/>
  <c r="AO948" i="2"/>
  <c r="BE353" i="2"/>
  <c r="BB117" i="2"/>
  <c r="BE1001" i="2"/>
  <c r="AT198" i="2"/>
  <c r="AT321" i="2"/>
  <c r="AW56" i="2"/>
  <c r="BE997" i="2"/>
  <c r="AO829" i="2"/>
  <c r="AT86" i="2"/>
  <c r="BE957" i="2"/>
  <c r="BE832" i="2"/>
  <c r="AT102" i="2"/>
  <c r="BB64" i="2"/>
  <c r="BE993" i="2"/>
  <c r="AW194" i="2"/>
  <c r="AT187" i="2"/>
  <c r="AO209" i="2"/>
  <c r="BE373" i="2"/>
  <c r="AK116" i="2"/>
  <c r="BE243" i="2"/>
  <c r="BE978" i="2"/>
  <c r="BB1006" i="2"/>
  <c r="BE743" i="2"/>
  <c r="AW171" i="2"/>
  <c r="AK783" i="2"/>
  <c r="BB140" i="2"/>
  <c r="BE176" i="2"/>
  <c r="AO94" i="2"/>
  <c r="AW926" i="2"/>
  <c r="AO302" i="2"/>
  <c r="BE960" i="2"/>
  <c r="AW184" i="2"/>
  <c r="BE801" i="2"/>
  <c r="AW698" i="2"/>
  <c r="AW263" i="2"/>
  <c r="AW104" i="2"/>
  <c r="AO55" i="2"/>
  <c r="AS68" i="2"/>
  <c r="BE41" i="2"/>
  <c r="AW238" i="2"/>
  <c r="AO918" i="2"/>
  <c r="BB144" i="2"/>
  <c r="BB297" i="2"/>
  <c r="AW118" i="2"/>
  <c r="BE987" i="2"/>
  <c r="AO828" i="2"/>
  <c r="AW843" i="2"/>
  <c r="BE1006" i="2"/>
  <c r="AW396" i="2"/>
  <c r="AW853" i="2"/>
  <c r="BE783" i="2"/>
  <c r="AL1004" i="2"/>
  <c r="BB167" i="2"/>
  <c r="AW704" i="2"/>
  <c r="AT132" i="2"/>
  <c r="AO846" i="2"/>
  <c r="AO45" i="2"/>
  <c r="AW725" i="2"/>
  <c r="BE84" i="2"/>
  <c r="AO734" i="2"/>
  <c r="AS388" i="2"/>
  <c r="BE130" i="2"/>
  <c r="AW878" i="2"/>
  <c r="AW204" i="2"/>
  <c r="AL378" i="2"/>
  <c r="AW751" i="2"/>
  <c r="AW183" i="2"/>
  <c r="AO90" i="2"/>
  <c r="BE711" i="2"/>
  <c r="BE859" i="2"/>
  <c r="AT149" i="2"/>
  <c r="AT298" i="2"/>
  <c r="AO105" i="2"/>
  <c r="BA171" i="2"/>
  <c r="AW949" i="2"/>
  <c r="AW1003" i="2"/>
  <c r="AW46" i="2"/>
  <c r="AO907" i="2"/>
  <c r="BE812" i="2"/>
  <c r="AW78" i="2"/>
  <c r="AO252" i="2"/>
  <c r="AW268" i="2"/>
  <c r="AO263" i="2"/>
  <c r="AW1005" i="2"/>
  <c r="BE131" i="2"/>
  <c r="AW813" i="2"/>
  <c r="AO82" i="2"/>
  <c r="BE255" i="2"/>
  <c r="AW692" i="2"/>
  <c r="BB170" i="2"/>
  <c r="AL49" i="2"/>
  <c r="AW976" i="2"/>
  <c r="AW196" i="2"/>
  <c r="AW12" i="2"/>
  <c r="BE873" i="2"/>
  <c r="AO149" i="2"/>
  <c r="AK384" i="2"/>
  <c r="AO193" i="2"/>
  <c r="AT389" i="2"/>
  <c r="BB124" i="2"/>
  <c r="BE860" i="2"/>
  <c r="AT159" i="2"/>
  <c r="AW689" i="2"/>
  <c r="AO762" i="2"/>
  <c r="BB40" i="2"/>
  <c r="AO13" i="2"/>
  <c r="AW397" i="2"/>
  <c r="AT328" i="2"/>
  <c r="AT103" i="2"/>
  <c r="BE308" i="2"/>
  <c r="BE199" i="2"/>
  <c r="BB356" i="2"/>
  <c r="BB751" i="2"/>
  <c r="AW845" i="2"/>
  <c r="AT393" i="2"/>
  <c r="AO181" i="2"/>
  <c r="BE178" i="2"/>
  <c r="AO914" i="2"/>
  <c r="AW841" i="2"/>
  <c r="AL784" i="2"/>
  <c r="BE210" i="2"/>
  <c r="BE336" i="2"/>
  <c r="BB97" i="2"/>
  <c r="AT29" i="2"/>
  <c r="AT239" i="2"/>
  <c r="AO77" i="2"/>
  <c r="AO897" i="2"/>
  <c r="BE295" i="2"/>
  <c r="AT41" i="2"/>
  <c r="AO707" i="2"/>
  <c r="AO128" i="2"/>
  <c r="AT308" i="2"/>
  <c r="AO387" i="2"/>
  <c r="AW792" i="2"/>
  <c r="BB103" i="2"/>
  <c r="AW705" i="2"/>
  <c r="BE963" i="2"/>
  <c r="BE802" i="2"/>
  <c r="AW902" i="2"/>
  <c r="BE368" i="2"/>
  <c r="BE258" i="2"/>
  <c r="BE1004" i="2"/>
  <c r="AO875" i="2"/>
  <c r="BB229" i="2"/>
  <c r="AO296" i="2"/>
  <c r="BB69" i="2"/>
  <c r="BE149" i="2"/>
  <c r="AL354" i="2"/>
  <c r="AT201" i="2"/>
  <c r="AW712" i="2"/>
  <c r="AL395" i="2"/>
  <c r="BE96" i="2"/>
  <c r="AS119" i="2"/>
  <c r="AO103" i="2"/>
  <c r="AT281" i="2"/>
  <c r="BE42" i="2"/>
  <c r="BE229" i="2"/>
  <c r="BE142" i="2"/>
  <c r="AO88" i="2"/>
  <c r="AO803" i="2"/>
  <c r="BB1010" i="2"/>
  <c r="AT78" i="2"/>
  <c r="AL371" i="2"/>
  <c r="AO362" i="2"/>
  <c r="BA1016" i="2"/>
  <c r="BB16" i="2"/>
  <c r="BE982" i="2"/>
  <c r="BE109" i="2"/>
  <c r="AW38" i="2"/>
  <c r="BE76" i="2"/>
  <c r="AO345" i="2"/>
  <c r="AW280" i="2"/>
  <c r="AW269" i="2"/>
  <c r="BB354" i="2"/>
  <c r="BB13" i="2"/>
  <c r="AO96" i="2"/>
  <c r="AL178" i="2"/>
  <c r="BB355" i="2"/>
  <c r="BE271" i="2"/>
  <c r="AT50" i="2"/>
  <c r="AW961" i="2"/>
  <c r="AO891" i="2"/>
  <c r="AW977" i="2"/>
  <c r="AO134" i="2"/>
  <c r="AO269" i="2"/>
  <c r="AO68" i="2"/>
  <c r="AW295" i="2"/>
  <c r="AW930" i="2"/>
  <c r="AO112" i="2"/>
  <c r="AO839" i="2"/>
  <c r="BE103" i="2"/>
  <c r="AW366" i="2"/>
  <c r="BB1000" i="2"/>
  <c r="BE323" i="2"/>
  <c r="AW719" i="2"/>
  <c r="BE315" i="2"/>
  <c r="AO977" i="2"/>
  <c r="AW367" i="2"/>
  <c r="AT109" i="2"/>
  <c r="AO967" i="2"/>
  <c r="BB166" i="2"/>
  <c r="AW349" i="2"/>
  <c r="BB249" i="2"/>
  <c r="BA68" i="2"/>
  <c r="BB84" i="2"/>
  <c r="AW696" i="2"/>
  <c r="BB134" i="2"/>
  <c r="BE836" i="2"/>
  <c r="AT385" i="2"/>
  <c r="AO853" i="2"/>
  <c r="AW247" i="2"/>
  <c r="BE895" i="2"/>
  <c r="BE348" i="2"/>
  <c r="AO703" i="2"/>
  <c r="AO167" i="2"/>
  <c r="AW713" i="2"/>
  <c r="BB183" i="2"/>
  <c r="BA56" i="2"/>
  <c r="BE757" i="2"/>
  <c r="AO247" i="2"/>
  <c r="AO768" i="2"/>
  <c r="AW964" i="2"/>
  <c r="AS1010" i="2"/>
  <c r="AW67" i="2"/>
  <c r="BE305" i="2"/>
  <c r="AO826" i="2"/>
  <c r="BB256" i="2"/>
  <c r="AS318" i="2"/>
  <c r="AL1010" i="2"/>
  <c r="BB54" i="2"/>
  <c r="AW254" i="2"/>
  <c r="BE868" i="2"/>
  <c r="BA47" i="2"/>
  <c r="AO117" i="2"/>
  <c r="AW702" i="2"/>
  <c r="BB68" i="2"/>
  <c r="BE184" i="2"/>
  <c r="AW241" i="2"/>
  <c r="AO798" i="2"/>
  <c r="AW709" i="2"/>
  <c r="AT59" i="2"/>
  <c r="BE252" i="2"/>
  <c r="AW1004" i="2"/>
  <c r="AL733" i="2"/>
  <c r="BB231" i="2"/>
  <c r="AS254" i="2"/>
  <c r="BE317" i="2"/>
  <c r="AW167" i="2"/>
  <c r="AT380" i="2"/>
  <c r="BE147" i="2"/>
  <c r="BE161" i="2"/>
  <c r="BE910" i="2"/>
  <c r="AK67" i="2"/>
  <c r="BE112" i="2"/>
  <c r="BB157" i="2"/>
  <c r="BE45" i="2"/>
  <c r="BB106" i="2"/>
  <c r="AW188" i="2"/>
  <c r="BE300" i="2"/>
  <c r="AO14" i="2"/>
  <c r="AW1016" i="2"/>
  <c r="AW317" i="2"/>
  <c r="AO782" i="2"/>
  <c r="AK254" i="2"/>
  <c r="BE691" i="2"/>
  <c r="BA38" i="2"/>
  <c r="AL356" i="2"/>
  <c r="AO39" i="2"/>
  <c r="AO124" i="2"/>
  <c r="AO383" i="2"/>
  <c r="BE186" i="2"/>
  <c r="AK63" i="2"/>
  <c r="AW993" i="2"/>
  <c r="AW174" i="2"/>
  <c r="AO65" i="2"/>
  <c r="AW887" i="2"/>
  <c r="AT146" i="2"/>
  <c r="AO799" i="2"/>
  <c r="BE984" i="2"/>
  <c r="BB280" i="2"/>
  <c r="BE1003" i="2"/>
  <c r="AO171" i="2"/>
  <c r="AO840" i="2"/>
  <c r="AL317" i="2"/>
  <c r="AW834" i="2"/>
  <c r="BE706" i="2"/>
  <c r="BE270" i="2"/>
  <c r="BE763" i="2"/>
  <c r="AT301" i="2"/>
  <c r="AT119" i="2"/>
  <c r="AO265" i="2"/>
  <c r="AO968" i="2"/>
  <c r="AT210" i="2"/>
  <c r="AK1010" i="2"/>
  <c r="BE316" i="2"/>
  <c r="AW962" i="2"/>
  <c r="AW384" i="2"/>
  <c r="AO690" i="2"/>
  <c r="AT20" i="2"/>
  <c r="BE948" i="2"/>
  <c r="BA1005" i="2"/>
  <c r="BB202" i="2"/>
  <c r="AO737" i="2"/>
  <c r="AO750" i="2"/>
  <c r="AW726" i="2"/>
  <c r="AW927" i="2"/>
  <c r="BE848" i="2"/>
  <c r="AO743" i="2"/>
  <c r="AL318" i="2"/>
  <c r="BE156" i="2"/>
  <c r="BE349" i="2"/>
  <c r="AO249" i="2"/>
  <c r="AO1016" i="2"/>
  <c r="AL44" i="2"/>
  <c r="BB44" i="2"/>
  <c r="AL367" i="2"/>
  <c r="AW940" i="2"/>
  <c r="AW700" i="2"/>
  <c r="BA377" i="2"/>
  <c r="AW207" i="2"/>
  <c r="AO769" i="2"/>
  <c r="AT227" i="2"/>
  <c r="AO956" i="2"/>
  <c r="AO733" i="2"/>
  <c r="BE236" i="2"/>
  <c r="AO283" i="2"/>
  <c r="BA117" i="2"/>
  <c r="AL60" i="2"/>
  <c r="BE814" i="2"/>
  <c r="BE935" i="2"/>
  <c r="AT231" i="2"/>
  <c r="AW776" i="2"/>
  <c r="AW795" i="2"/>
  <c r="BA384" i="2"/>
  <c r="BE838" i="2"/>
  <c r="AO62" i="2"/>
  <c r="BB271" i="2"/>
  <c r="BE761" i="2"/>
  <c r="AW86" i="2"/>
  <c r="AO701" i="2"/>
  <c r="AO843" i="2"/>
  <c r="BA62" i="2"/>
  <c r="AT203" i="2"/>
  <c r="AO979" i="2"/>
  <c r="BE108" i="2"/>
  <c r="AO780" i="2"/>
  <c r="AW844" i="2"/>
  <c r="AW957" i="2"/>
  <c r="BB119" i="2"/>
  <c r="BB301" i="2"/>
  <c r="AT207" i="2"/>
  <c r="AO183" i="2"/>
  <c r="AL259" i="2"/>
  <c r="BE12" i="2"/>
  <c r="AO336" i="2"/>
  <c r="AO961" i="2"/>
  <c r="AO395" i="2"/>
  <c r="AW835" i="2"/>
  <c r="BE770" i="2"/>
  <c r="AO139" i="2"/>
  <c r="AO997" i="2"/>
  <c r="AO986" i="2"/>
  <c r="AO993" i="2"/>
  <c r="AT1000" i="2"/>
  <c r="BE273" i="2"/>
  <c r="AT1011" i="2"/>
  <c r="AK173" i="2"/>
  <c r="BE720" i="2"/>
  <c r="AO924" i="2"/>
  <c r="AO823" i="2"/>
  <c r="AT128" i="2"/>
  <c r="AO397" i="2"/>
  <c r="AO929" i="2"/>
  <c r="AT230" i="2"/>
  <c r="BE835" i="2"/>
  <c r="BE883" i="2"/>
  <c r="BB46" i="2"/>
  <c r="AO935" i="2"/>
  <c r="AO189" i="2"/>
  <c r="BE715" i="2"/>
  <c r="AO1004" i="2"/>
  <c r="AL1002" i="2"/>
  <c r="AO239" i="2"/>
  <c r="AW322" i="2"/>
  <c r="BE174" i="2"/>
  <c r="AL383" i="2"/>
  <c r="BB318" i="2"/>
  <c r="BB61" i="2"/>
  <c r="AS67" i="2"/>
  <c r="AO268" i="2"/>
  <c r="AW361" i="2"/>
  <c r="AW757" i="2"/>
  <c r="AW847" i="2"/>
  <c r="AW804" i="2"/>
  <c r="BB102" i="2"/>
  <c r="AW108" i="2"/>
  <c r="AO111" i="2"/>
  <c r="BE241" i="2"/>
  <c r="BA69" i="2"/>
  <c r="BE903" i="2"/>
  <c r="BE918" i="2"/>
  <c r="AW860" i="2"/>
  <c r="AW193" i="2"/>
  <c r="AT999" i="2"/>
  <c r="BE707" i="2"/>
  <c r="BB300" i="2"/>
  <c r="BE123" i="2"/>
  <c r="AW904" i="2"/>
  <c r="AT120" i="2"/>
  <c r="AO739" i="2"/>
  <c r="AO722" i="2"/>
  <c r="AO943" i="2"/>
  <c r="BE870" i="2"/>
  <c r="AO143" i="2"/>
  <c r="BB365" i="2"/>
  <c r="BE863" i="2"/>
  <c r="BE700" i="2"/>
  <c r="AW141" i="2"/>
  <c r="AW828" i="2"/>
  <c r="BB239" i="2"/>
  <c r="AW975" i="2"/>
  <c r="AT64" i="2"/>
  <c r="AW231" i="2"/>
  <c r="BB161" i="2"/>
  <c r="AO835" i="2"/>
  <c r="AK388" i="2"/>
  <c r="BE986" i="2"/>
  <c r="AW967" i="2"/>
  <c r="AT295" i="2"/>
  <c r="BE132" i="2"/>
  <c r="AL1013" i="2"/>
  <c r="AK367" i="2"/>
  <c r="AW303" i="2"/>
  <c r="AW693" i="2"/>
  <c r="AT718" i="2"/>
  <c r="AW848" i="2"/>
  <c r="AO79" i="2"/>
  <c r="BB21" i="2"/>
  <c r="BA1013" i="2"/>
  <c r="AT97" i="2"/>
  <c r="BE919" i="2"/>
  <c r="AT303" i="2"/>
  <c r="AO844" i="2"/>
  <c r="AW750" i="2"/>
  <c r="AO328" i="2"/>
  <c r="AW1006" i="2"/>
  <c r="BE952" i="2"/>
  <c r="AT367" i="2"/>
  <c r="AT1003" i="2"/>
  <c r="AO271" i="2"/>
  <c r="AW186" i="2"/>
  <c r="AO894" i="2"/>
  <c r="AK1005" i="2"/>
  <c r="AO735" i="2"/>
  <c r="BB109" i="2"/>
  <c r="AT54" i="2"/>
  <c r="AW706" i="2"/>
  <c r="AO275" i="2"/>
  <c r="AW160" i="2"/>
  <c r="BE306" i="2"/>
  <c r="AT62" i="2"/>
  <c r="AW988" i="2"/>
  <c r="BE830" i="2"/>
  <c r="BE51" i="2"/>
  <c r="AK253" i="2"/>
  <c r="AW708" i="2"/>
  <c r="BB310" i="2"/>
  <c r="AO207" i="2"/>
  <c r="AO741" i="2"/>
  <c r="BE943" i="2"/>
  <c r="AS1011" i="2"/>
  <c r="AW987" i="2"/>
  <c r="AW48" i="2"/>
  <c r="AO208" i="2"/>
  <c r="AW23" i="2"/>
  <c r="AT166" i="2"/>
  <c r="AK47" i="2"/>
  <c r="AO12" i="2"/>
  <c r="AW734" i="2"/>
  <c r="BE934" i="2"/>
  <c r="AO93" i="2"/>
  <c r="AW951" i="2"/>
  <c r="AO376" i="2"/>
  <c r="AO44" i="2"/>
  <c r="AO925" i="2"/>
  <c r="AW866" i="2"/>
  <c r="AO902" i="2"/>
  <c r="AL366" i="2"/>
  <c r="AW129" i="2"/>
  <c r="AO354" i="2"/>
  <c r="BB187" i="2"/>
  <c r="BE786" i="2"/>
  <c r="BB265" i="2"/>
  <c r="AW294" i="2"/>
  <c r="BA380" i="2"/>
  <c r="AO709" i="2"/>
  <c r="AT19" i="2"/>
  <c r="AO975" i="2"/>
  <c r="AW985" i="2"/>
  <c r="BB1011" i="2"/>
  <c r="BE365" i="2"/>
  <c r="BE781" i="2"/>
  <c r="AO396" i="2"/>
  <c r="AW13" i="2"/>
  <c r="AW274" i="2"/>
  <c r="BE777" i="2"/>
  <c r="BE967" i="2"/>
  <c r="BE23" i="2"/>
  <c r="AW232" i="2"/>
  <c r="BE929" i="2"/>
  <c r="AO1012" i="2"/>
  <c r="BE90" i="2"/>
  <c r="AO731" i="2"/>
  <c r="AO980" i="2"/>
  <c r="AS47" i="2"/>
  <c r="AO272" i="2"/>
  <c r="AO235" i="2"/>
  <c r="AO50" i="2"/>
  <c r="BE970" i="2"/>
  <c r="AO874" i="2"/>
  <c r="AW40" i="2"/>
  <c r="BB302" i="2"/>
  <c r="BB11" i="2"/>
  <c r="AT234" i="2"/>
  <c r="AW133" i="2"/>
  <c r="AO708" i="2"/>
  <c r="AO197" i="2"/>
  <c r="BE249" i="2"/>
  <c r="BE352" i="2"/>
  <c r="BE198" i="2"/>
  <c r="BE902" i="2"/>
  <c r="BB275" i="2"/>
  <c r="BB29" i="2"/>
  <c r="AT167" i="2"/>
  <c r="AO901" i="2"/>
  <c r="AT148" i="2"/>
  <c r="BE104" i="2"/>
  <c r="BB133" i="2"/>
  <c r="BE750" i="2"/>
  <c r="AK1016" i="2"/>
  <c r="AO877" i="2"/>
  <c r="AT28" i="2"/>
  <c r="BB378" i="2"/>
  <c r="AW784" i="2"/>
  <c r="BB158" i="2"/>
  <c r="BB252" i="2"/>
  <c r="AW127" i="2"/>
  <c r="AW802" i="2"/>
  <c r="AT254" i="2"/>
  <c r="BB245" i="2"/>
  <c r="BE819" i="2"/>
  <c r="AW807" i="2"/>
  <c r="AO353" i="2"/>
  <c r="AT209" i="2"/>
  <c r="AT47" i="2"/>
  <c r="AO186" i="2"/>
  <c r="AO317" i="2"/>
  <c r="BE182" i="2"/>
  <c r="AK999" i="2"/>
  <c r="BE189" i="2"/>
  <c r="BB156" i="2"/>
  <c r="AT276" i="2"/>
  <c r="AO905" i="2"/>
  <c r="AO170" i="2"/>
  <c r="BE705" i="2"/>
  <c r="BB191" i="2"/>
  <c r="AW311" i="2"/>
  <c r="AO255" i="2"/>
  <c r="BE766" i="2"/>
  <c r="BA317" i="2"/>
  <c r="AW334" i="2"/>
  <c r="AO987" i="2"/>
  <c r="AW938" i="2"/>
  <c r="BE810" i="2"/>
  <c r="AO337" i="2"/>
  <c r="BE238" i="2"/>
  <c r="AO310" i="2"/>
  <c r="BB227" i="2"/>
  <c r="BB241" i="2"/>
  <c r="AS377" i="2"/>
  <c r="BE950" i="2"/>
  <c r="AO357" i="2"/>
  <c r="AO869" i="2"/>
  <c r="AO20" i="2"/>
  <c r="AO200" i="2"/>
  <c r="AS60" i="2"/>
  <c r="AW227" i="2"/>
  <c r="BE384" i="2"/>
  <c r="AO710" i="2"/>
  <c r="BE1000" i="2"/>
  <c r="AS171" i="2"/>
  <c r="AO969" i="2"/>
  <c r="BE69" i="2"/>
  <c r="AT366" i="2"/>
  <c r="BB228" i="2"/>
  <c r="AO819" i="2"/>
  <c r="AL377" i="2"/>
  <c r="AO241" i="2"/>
  <c r="AO384" i="2"/>
  <c r="AT379" i="2"/>
  <c r="AW978" i="2"/>
  <c r="AT282" i="2"/>
  <c r="AT30" i="2"/>
  <c r="AW97" i="2"/>
  <c r="BB274" i="2"/>
  <c r="BE759" i="2"/>
  <c r="AW871" i="2"/>
  <c r="AW146" i="2"/>
  <c r="AO865" i="2"/>
  <c r="BE871" i="2"/>
  <c r="AW122" i="2"/>
  <c r="AL123" i="2"/>
  <c r="AW714" i="2"/>
  <c r="AW103" i="2"/>
  <c r="AO131" i="2"/>
  <c r="BE62" i="2"/>
  <c r="BE14" i="2"/>
  <c r="AO280" i="2"/>
  <c r="AT24" i="2"/>
  <c r="AO776" i="2"/>
  <c r="AT108" i="2"/>
  <c r="AK48" i="2"/>
  <c r="BE744" i="2"/>
  <c r="AT191" i="2"/>
  <c r="AO69" i="2"/>
  <c r="AT311" i="2"/>
  <c r="AO245" i="2"/>
  <c r="AT248" i="2"/>
  <c r="AT186" i="2"/>
  <c r="AO793" i="2"/>
  <c r="AO264" i="2"/>
  <c r="AO300" i="2"/>
  <c r="AO770" i="2"/>
  <c r="BE760" i="2"/>
  <c r="BE716" i="2"/>
  <c r="AL699" i="2"/>
  <c r="AW321" i="2"/>
  <c r="AT82" i="2"/>
  <c r="AT182" i="2"/>
  <c r="AW236" i="2"/>
  <c r="BE256" i="2"/>
  <c r="BB38" i="2"/>
  <c r="AW372" i="2"/>
  <c r="BA316" i="2"/>
  <c r="AW143" i="2"/>
  <c r="AW191" i="2"/>
  <c r="AS44" i="2"/>
  <c r="AO210" i="2"/>
  <c r="AW373" i="2"/>
  <c r="AO752" i="2"/>
  <c r="AO989" i="2"/>
  <c r="BE778" i="2"/>
  <c r="BE13" i="2"/>
  <c r="AO889" i="2"/>
  <c r="AO303" i="2"/>
  <c r="AS365" i="2"/>
  <c r="AW805" i="2"/>
  <c r="AT202" i="2"/>
  <c r="AW718" i="2"/>
  <c r="AT245" i="2"/>
  <c r="AO138" i="2"/>
  <c r="AO740" i="2"/>
  <c r="AS41" i="2"/>
  <c r="AT172" i="2"/>
  <c r="BE774" i="2"/>
  <c r="BB1016" i="2"/>
  <c r="AO928" i="2"/>
  <c r="AT60" i="2"/>
  <c r="BE44" i="2"/>
  <c r="AS49" i="2"/>
  <c r="AO148" i="2"/>
  <c r="AK119" i="2"/>
  <c r="BE949" i="2"/>
  <c r="AW328" i="2"/>
  <c r="BA315" i="2"/>
  <c r="AT155" i="2"/>
  <c r="AW966" i="2"/>
  <c r="BE701" i="2"/>
  <c r="AO329" i="2"/>
  <c r="AW710" i="2"/>
  <c r="AT1001" i="2"/>
  <c r="BB718" i="2"/>
  <c r="AO165" i="2"/>
  <c r="AW253" i="2"/>
  <c r="AO92" i="2"/>
  <c r="AW808" i="2"/>
  <c r="BE298" i="2"/>
  <c r="AO892" i="2"/>
  <c r="BB25" i="2"/>
  <c r="BE931" i="2"/>
  <c r="AO994" i="2"/>
  <c r="AO745" i="2"/>
  <c r="BB238" i="2"/>
  <c r="BE82" i="2"/>
  <c r="AO940" i="2"/>
  <c r="AW389" i="2"/>
  <c r="AO377" i="2"/>
  <c r="AL174" i="2"/>
  <c r="BE195" i="2"/>
  <c r="BE319" i="2"/>
  <c r="AO781" i="2"/>
  <c r="AT118" i="2"/>
  <c r="AT66" i="2"/>
  <c r="AW89" i="2"/>
  <c r="AO104" i="2"/>
  <c r="AK316" i="2"/>
  <c r="AO827" i="2"/>
  <c r="AT193" i="2"/>
  <c r="AO885" i="2"/>
  <c r="BE331" i="2"/>
  <c r="AK380" i="2"/>
  <c r="AW283" i="2"/>
  <c r="AO281" i="2"/>
  <c r="AW794" i="2"/>
  <c r="AW265" i="2"/>
  <c r="AL171" i="2"/>
  <c r="AO107" i="2"/>
  <c r="AO950" i="2"/>
  <c r="BB254" i="2"/>
  <c r="AW119" i="2"/>
  <c r="BE923" i="2"/>
  <c r="AS396" i="2"/>
  <c r="AK171" i="2"/>
  <c r="AT16" i="2"/>
  <c r="AT1005" i="2"/>
  <c r="AT270" i="2"/>
  <c r="AS252" i="2"/>
  <c r="BB135" i="2"/>
  <c r="BE904" i="2"/>
  <c r="BB94" i="2"/>
  <c r="AO797" i="2"/>
  <c r="BB45" i="2"/>
  <c r="AT208" i="2"/>
  <c r="AT732" i="2"/>
  <c r="AO695" i="2"/>
  <c r="AO248" i="2"/>
  <c r="AK61" i="2"/>
  <c r="AW235" i="2"/>
  <c r="AO304" i="2"/>
  <c r="BB194" i="2"/>
  <c r="AO137" i="2"/>
  <c r="BA253" i="2"/>
  <c r="AT373" i="2"/>
  <c r="BE362" i="2"/>
  <c r="AO230" i="2"/>
  <c r="AT129" i="2"/>
  <c r="AO346" i="2"/>
  <c r="AO922" i="2"/>
  <c r="BE20" i="2"/>
  <c r="AO78" i="2"/>
  <c r="AW728" i="2"/>
  <c r="BE304" i="2"/>
  <c r="BE872" i="2"/>
  <c r="AO944" i="2"/>
  <c r="AO725" i="2"/>
  <c r="AT355" i="2"/>
  <c r="BB295" i="2"/>
  <c r="BE299" i="2"/>
  <c r="AW381" i="2"/>
  <c r="BE66" i="2"/>
  <c r="AT184" i="2"/>
  <c r="AL397" i="2"/>
  <c r="BE702" i="2"/>
  <c r="BE955" i="2"/>
  <c r="AW770" i="2"/>
  <c r="AO161" i="2"/>
  <c r="AT171" i="2"/>
  <c r="AT377" i="2"/>
  <c r="BA1010" i="2"/>
  <c r="AO157" i="2"/>
  <c r="AT106" i="2"/>
  <c r="BE30" i="2"/>
  <c r="BE200" i="2"/>
  <c r="BB253" i="2"/>
  <c r="AW142" i="2"/>
  <c r="AK42" i="2"/>
  <c r="BB397" i="2"/>
  <c r="AO306" i="2"/>
  <c r="AL68" i="2"/>
  <c r="AW837" i="2"/>
  <c r="AO773" i="2"/>
  <c r="AK392" i="2"/>
  <c r="BE392" i="2"/>
  <c r="AW793" i="2"/>
  <c r="AW185" i="2"/>
  <c r="BE321" i="2"/>
  <c r="BB380" i="2"/>
  <c r="BE792" i="2"/>
  <c r="BE816" i="2"/>
  <c r="BE376" i="2"/>
  <c r="AT267" i="2"/>
  <c r="AS392" i="2"/>
  <c r="AO123" i="2"/>
  <c r="AW729" i="2"/>
  <c r="BB108" i="2"/>
  <c r="BE78" i="2"/>
  <c r="BB210" i="2"/>
  <c r="AO838" i="2"/>
  <c r="BE89" i="2"/>
  <c r="BE296" i="2"/>
  <c r="BE692" i="2"/>
  <c r="AO812" i="2"/>
  <c r="BB255" i="2"/>
  <c r="AS1004" i="2"/>
  <c r="AL328" i="2"/>
  <c r="BE140" i="2"/>
  <c r="AW924" i="2"/>
  <c r="BB353" i="2"/>
  <c r="BA66" i="2"/>
  <c r="AO815" i="2"/>
  <c r="AT259" i="2"/>
  <c r="BB70" i="2"/>
  <c r="AW720" i="2"/>
  <c r="AT384" i="2"/>
  <c r="BE135" i="2"/>
  <c r="AW200" i="2"/>
  <c r="BE165" i="2"/>
  <c r="AT18" i="2"/>
  <c r="AO857" i="2"/>
  <c r="AL254" i="2"/>
  <c r="BA45" i="2"/>
  <c r="AW868" i="2"/>
  <c r="AL997" i="2"/>
  <c r="AW255" i="2"/>
  <c r="AO721" i="2"/>
  <c r="AW64" i="2"/>
  <c r="AT242" i="2"/>
  <c r="AW842" i="2"/>
  <c r="AT258" i="2"/>
  <c r="AO231" i="2"/>
  <c r="AW111" i="2"/>
  <c r="AT176" i="2"/>
  <c r="AT699" i="2"/>
  <c r="AT107" i="2"/>
  <c r="BE358" i="2"/>
  <c r="BE393" i="2"/>
  <c r="AW31" i="2"/>
  <c r="AW233" i="2"/>
  <c r="BB145" i="2"/>
  <c r="AL315" i="2"/>
  <c r="BA41" i="2"/>
  <c r="AT161" i="2"/>
  <c r="AT139" i="2"/>
  <c r="AO61" i="2"/>
  <c r="AO957" i="2"/>
  <c r="BB193" i="2"/>
  <c r="AW192" i="2"/>
  <c r="AW832" i="2"/>
  <c r="AO335" i="2"/>
  <c r="AW922" i="2"/>
  <c r="BB190" i="2"/>
  <c r="AT117" i="2"/>
  <c r="AW754" i="2"/>
  <c r="BE731" i="2"/>
  <c r="AK368" i="2"/>
  <c r="AO30" i="2"/>
  <c r="AO29" i="2"/>
  <c r="BB118" i="2"/>
  <c r="AS1012" i="2"/>
  <c r="AW176" i="2"/>
  <c r="AT135" i="2"/>
  <c r="AS116" i="2"/>
  <c r="AO802" i="2"/>
  <c r="AO832" i="2"/>
  <c r="BE989" i="2"/>
  <c r="AS999" i="2"/>
  <c r="BE853" i="2"/>
  <c r="AT277" i="2"/>
  <c r="BE231" i="2"/>
  <c r="BB162" i="2"/>
  <c r="AO192" i="2"/>
  <c r="BB189" i="2"/>
  <c r="AO172" i="2"/>
  <c r="BE107" i="2"/>
  <c r="AT11" i="2"/>
  <c r="BB81" i="2"/>
  <c r="AW276" i="2"/>
  <c r="BE303" i="2"/>
  <c r="BB232" i="2"/>
  <c r="AW131" i="2"/>
  <c r="AT37" i="2"/>
  <c r="BE276" i="2"/>
  <c r="AW937" i="2"/>
  <c r="BE81" i="2"/>
  <c r="BB235" i="2"/>
  <c r="AO858" i="2"/>
  <c r="BB181" i="2"/>
  <c r="AW273" i="2"/>
  <c r="AT84" i="2"/>
  <c r="AO764" i="2"/>
  <c r="AL376" i="2"/>
  <c r="BE111" i="2"/>
  <c r="AO361" i="2"/>
  <c r="BE876" i="2"/>
  <c r="BB207" i="2"/>
  <c r="BB173" i="2"/>
  <c r="BE751" i="2"/>
  <c r="AW883" i="2"/>
  <c r="AT165" i="2"/>
  <c r="AW242" i="2"/>
  <c r="AW796" i="2"/>
  <c r="AW771" i="2"/>
  <c r="BE27" i="2"/>
  <c r="AO348" i="2"/>
  <c r="AW894" i="2"/>
  <c r="AT185" i="2"/>
  <c r="BE196" i="2"/>
  <c r="BE237" i="2"/>
  <c r="BA252" i="2"/>
  <c r="AT265" i="2"/>
  <c r="BB272" i="2"/>
  <c r="BB1002" i="2"/>
  <c r="AW107" i="2"/>
  <c r="AS255" i="2"/>
  <c r="BE794" i="2"/>
  <c r="AO879" i="2"/>
  <c r="AW910" i="2"/>
  <c r="AO19" i="2"/>
  <c r="AW782" i="2"/>
  <c r="BB731" i="2"/>
  <c r="AW899" i="2"/>
  <c r="AO173" i="2"/>
  <c r="AT196" i="2"/>
  <c r="BE389" i="2"/>
  <c r="AO244" i="2"/>
  <c r="AL252" i="2"/>
  <c r="AW764" i="2"/>
  <c r="AO331" i="2"/>
  <c r="AW731" i="2"/>
  <c r="BB132" i="2"/>
  <c r="AW239" i="2"/>
  <c r="BB305" i="2"/>
  <c r="BE752" i="2"/>
  <c r="BE85" i="2"/>
  <c r="AO163" i="2"/>
  <c r="AL998" i="2"/>
  <c r="BE878" i="2"/>
  <c r="AT69" i="2"/>
  <c r="BE717" i="2"/>
  <c r="AK49" i="2"/>
  <c r="BB113" i="2"/>
  <c r="AL323" i="2"/>
  <c r="AW237" i="2"/>
  <c r="BE762" i="2"/>
  <c r="AT122" i="2"/>
  <c r="AO48" i="2"/>
  <c r="AO930" i="2"/>
  <c r="BB200" i="2"/>
  <c r="BE167" i="2"/>
  <c r="AW723" i="2"/>
  <c r="AS315" i="2"/>
  <c r="AT76" i="2"/>
  <c r="BE899" i="2"/>
  <c r="AT294" i="2"/>
  <c r="AO97" i="2"/>
  <c r="AW970" i="2"/>
  <c r="AL253" i="2"/>
  <c r="AW96" i="2"/>
  <c r="AT124" i="2"/>
  <c r="AW979" i="2"/>
  <c r="BE741" i="2"/>
  <c r="BE377" i="2"/>
  <c r="BE874" i="2"/>
  <c r="AO89" i="2"/>
  <c r="BE25" i="2"/>
  <c r="AO142" i="2"/>
  <c r="AO960" i="2"/>
  <c r="AO729" i="2"/>
  <c r="AO705" i="2"/>
  <c r="AW779" i="2"/>
  <c r="BE86" i="2"/>
  <c r="AO951" i="2"/>
  <c r="AO814" i="2"/>
  <c r="AW163" i="2"/>
  <c r="BE693" i="2"/>
  <c r="BA37" i="2"/>
  <c r="AW733" i="2"/>
  <c r="AO305" i="2"/>
  <c r="AO25" i="2"/>
  <c r="BE278" i="2"/>
  <c r="AT55" i="2"/>
  <c r="AW360" i="2"/>
  <c r="BE856" i="2"/>
  <c r="BB373" i="2"/>
  <c r="AW63" i="2"/>
  <c r="AO56" i="2"/>
  <c r="BE230" i="2"/>
  <c r="BE887" i="2"/>
  <c r="AW890" i="2"/>
  <c r="AT133" i="2"/>
  <c r="AO1005" i="2"/>
  <c r="AL170" i="2"/>
  <c r="BE83" i="2"/>
  <c r="AO1002" i="2"/>
  <c r="AT13" i="2"/>
  <c r="AT255" i="2"/>
  <c r="AT323" i="2"/>
  <c r="BE928" i="2"/>
  <c r="AW901" i="2"/>
  <c r="BB43" i="2"/>
  <c r="AT334" i="2"/>
  <c r="AT279" i="2"/>
  <c r="AW134" i="2"/>
  <c r="AL369" i="2"/>
  <c r="BA49" i="2"/>
  <c r="AL392" i="2"/>
  <c r="BB377" i="2"/>
  <c r="AW1010" i="2"/>
  <c r="AW172" i="2"/>
  <c r="BB136" i="2"/>
  <c r="AW816" i="2"/>
  <c r="AT1016" i="2"/>
  <c r="AW264" i="2"/>
  <c r="AW335" i="2"/>
  <c r="AW920" i="2"/>
  <c r="BE1011" i="2"/>
  <c r="AW41" i="2"/>
  <c r="AO998" i="2"/>
  <c r="AO70" i="2"/>
  <c r="AW369" i="2"/>
  <c r="AO332" i="2"/>
  <c r="AO133" i="2"/>
  <c r="BE301" i="2"/>
  <c r="AW765" i="2"/>
  <c r="BE843" i="2"/>
  <c r="BE245" i="2"/>
  <c r="AT96" i="2"/>
  <c r="AS368" i="2"/>
  <c r="BA367" i="2"/>
  <c r="BE800" i="2"/>
  <c r="AW51" i="2"/>
  <c r="AO833" i="2"/>
  <c r="AO102" i="2"/>
  <c r="AW395" i="2"/>
  <c r="BE87" i="2"/>
  <c r="AT131" i="2"/>
  <c r="BB260" i="2"/>
  <c r="BA368" i="2"/>
  <c r="BE968" i="2"/>
  <c r="AT111" i="2"/>
  <c r="BE193" i="2"/>
  <c r="AW82" i="2"/>
  <c r="AO60" i="2"/>
  <c r="BE391" i="2"/>
  <c r="BE951" i="2"/>
  <c r="AO308" i="2"/>
  <c r="AT300" i="2"/>
  <c r="AO753" i="2"/>
  <c r="AW888" i="2"/>
  <c r="BE227" i="2"/>
  <c r="AW947" i="2"/>
  <c r="AO356" i="2"/>
  <c r="AT283" i="2"/>
  <c r="AO809" i="2"/>
  <c r="BE767" i="2"/>
  <c r="AW277" i="2"/>
  <c r="AT317" i="2"/>
  <c r="AO691" i="2"/>
  <c r="AS56" i="2"/>
  <c r="AW50" i="2"/>
  <c r="AO327" i="2"/>
  <c r="AT68" i="2"/>
  <c r="AO276" i="2"/>
  <c r="AT233" i="2"/>
  <c r="BE825" i="2"/>
  <c r="BE118" i="2"/>
  <c r="AO130" i="2"/>
  <c r="AL255" i="2"/>
  <c r="BE94" i="2"/>
  <c r="BE834" i="2"/>
  <c r="AO24" i="2"/>
  <c r="AL346" i="2"/>
  <c r="AS117" i="2"/>
  <c r="BA48" i="2"/>
  <c r="AO939" i="2"/>
  <c r="BE68" i="2"/>
  <c r="BB65" i="2"/>
  <c r="BE824" i="2"/>
  <c r="AO120" i="2"/>
  <c r="AW935" i="2"/>
  <c r="BE1016" i="2"/>
  <c r="AO883" i="2"/>
  <c r="BE784" i="2"/>
  <c r="BE297" i="2"/>
  <c r="BE240" i="2"/>
  <c r="BE143" i="2"/>
  <c r="BE699" i="2"/>
  <c r="AW312" i="2"/>
  <c r="BB129" i="2"/>
  <c r="BB184" i="2"/>
  <c r="AO954" i="2"/>
  <c r="AO933" i="2"/>
  <c r="BE894" i="2"/>
  <c r="AO43" i="2"/>
  <c r="BE979" i="2"/>
  <c r="AW695" i="2"/>
  <c r="AO849" i="2"/>
  <c r="AW353" i="2"/>
  <c r="AK784" i="2"/>
  <c r="AW859" i="2"/>
  <c r="BE1005" i="2"/>
  <c r="AW748" i="2"/>
  <c r="AW112" i="2"/>
  <c r="BE907" i="2"/>
  <c r="BE357" i="2"/>
  <c r="AK366" i="2"/>
  <c r="AW850" i="2"/>
  <c r="AT1010" i="2"/>
  <c r="AO42" i="2"/>
  <c r="AO322" i="2"/>
  <c r="AO388" i="2"/>
  <c r="AT90" i="2"/>
  <c r="AT729" i="2"/>
  <c r="BB24" i="2"/>
  <c r="AW877" i="2"/>
  <c r="AO321" i="2"/>
  <c r="AW989" i="2"/>
  <c r="AT235" i="2"/>
  <c r="AW387" i="2"/>
  <c r="BE397" i="2"/>
  <c r="AW298" i="2"/>
  <c r="BE379" i="2"/>
  <c r="BE351" i="2"/>
  <c r="AW817" i="2"/>
  <c r="BE877" i="2"/>
  <c r="AO238" i="2"/>
  <c r="BE959" i="2"/>
  <c r="AO367" i="2"/>
  <c r="AT200" i="2"/>
  <c r="AW819" i="2"/>
  <c r="BB277" i="2"/>
  <c r="BE47" i="2"/>
  <c r="BE347" i="2"/>
  <c r="BB196" i="2"/>
  <c r="AT91" i="2"/>
  <c r="BE712" i="2"/>
  <c r="AW94" i="2"/>
  <c r="AO712" i="2"/>
  <c r="BE37" i="2"/>
  <c r="AS172" i="2"/>
  <c r="AT190" i="2"/>
  <c r="AO923" i="2"/>
  <c r="BE207" i="2"/>
  <c r="AW123" i="2"/>
  <c r="AO355" i="2"/>
  <c r="AT105" i="2"/>
  <c r="AO836" i="2"/>
  <c r="AO934" i="2"/>
  <c r="AW786" i="2"/>
  <c r="AK785" i="2"/>
  <c r="AL381" i="2"/>
  <c r="AO903" i="2"/>
  <c r="AW91" i="2"/>
  <c r="AW998" i="2"/>
  <c r="BB387" i="2"/>
  <c r="AT40" i="2"/>
  <c r="AT156" i="2"/>
  <c r="AO365" i="2"/>
  <c r="BE745" i="2"/>
  <c r="AK315" i="2"/>
  <c r="AL50" i="2"/>
  <c r="BB205" i="2"/>
  <c r="AW358" i="2"/>
  <c r="AW880" i="2"/>
  <c r="AT112" i="2"/>
  <c r="AW952" i="2"/>
  <c r="BB316" i="2"/>
  <c r="BB59" i="2"/>
  <c r="AO754" i="2"/>
  <c r="BE694" i="2"/>
  <c r="BE806" i="2"/>
  <c r="BE738" i="2"/>
  <c r="BB732" i="2"/>
  <c r="AO984" i="2"/>
  <c r="AO985" i="2"/>
  <c r="BE119" i="2"/>
  <c r="BE307" i="2"/>
  <c r="AT195" i="2"/>
  <c r="AW39" i="2"/>
  <c r="BE961" i="2"/>
  <c r="AT304" i="2"/>
  <c r="AO876" i="2"/>
  <c r="AO23" i="2"/>
  <c r="AK172" i="2"/>
  <c r="AO191" i="2"/>
  <c r="BE985" i="2"/>
  <c r="AT731" i="2"/>
  <c r="AT142" i="2"/>
  <c r="BE54" i="2"/>
  <c r="AL365" i="2"/>
  <c r="AW991" i="2"/>
  <c r="BA1011" i="2"/>
  <c r="BE138" i="2"/>
  <c r="AW135" i="2"/>
  <c r="AT244" i="2"/>
  <c r="AT56" i="2"/>
  <c r="AT162" i="2"/>
  <c r="AO297" i="2"/>
  <c r="AO724" i="2"/>
  <c r="AW838" i="2"/>
  <c r="AO145" i="2"/>
  <c r="AO119" i="2"/>
  <c r="BB371" i="2"/>
  <c r="BB266" i="2"/>
  <c r="AW333" i="2"/>
  <c r="AW914" i="2"/>
  <c r="AW724" i="2"/>
  <c r="AO862" i="2"/>
  <c r="AL391" i="2"/>
  <c r="BE776" i="2"/>
  <c r="AO931" i="2"/>
  <c r="AO47" i="2"/>
  <c r="AT48" i="2"/>
  <c r="BB80" i="2"/>
  <c r="BB32" i="2"/>
  <c r="BE31" i="2"/>
  <c r="BA1004" i="2"/>
  <c r="BE947" i="2"/>
  <c r="AO380" i="2"/>
  <c r="BE204" i="2"/>
  <c r="AO311" i="2"/>
  <c r="AS61" i="2"/>
  <c r="AO834" i="2"/>
  <c r="BE869" i="2"/>
  <c r="BA46" i="2"/>
  <c r="AW769" i="2"/>
  <c r="AT81" i="2"/>
  <c r="AS1005" i="2"/>
  <c r="AW876" i="2"/>
  <c r="AW297" i="2"/>
  <c r="AW139" i="2"/>
  <c r="AT315" i="2"/>
  <c r="BE334" i="2"/>
  <c r="AL1016" i="2"/>
  <c r="BB369" i="2"/>
  <c r="AS46" i="2"/>
  <c r="AK365" i="2"/>
  <c r="AO715" i="2"/>
  <c r="AO757" i="2"/>
  <c r="AW365" i="2"/>
  <c r="AW864" i="2"/>
  <c r="BE698" i="2"/>
  <c r="AT297" i="2"/>
  <c r="BE139" i="2"/>
  <c r="BE725" i="2"/>
  <c r="BE77" i="2"/>
  <c r="AO807" i="2"/>
  <c r="AL379" i="2"/>
  <c r="AT391" i="2"/>
  <c r="AO904" i="2"/>
  <c r="BB321" i="2"/>
  <c r="BB66" i="2"/>
  <c r="AT288" i="2" l="1"/>
  <c r="AO1105" i="2"/>
  <c r="AO1098" i="2" s="1"/>
  <c r="AM365" i="2"/>
  <c r="AN365" i="2"/>
  <c r="AQ365" i="2"/>
  <c r="AP365" i="2"/>
  <c r="AV46" i="2"/>
  <c r="AX46" i="2"/>
  <c r="AY46" i="2"/>
  <c r="AU46" i="2"/>
  <c r="AW288" i="2"/>
  <c r="AU1005" i="2"/>
  <c r="AY1005" i="2"/>
  <c r="AX1005" i="2"/>
  <c r="AV1005" i="2"/>
  <c r="BG46" i="2"/>
  <c r="BF46" i="2"/>
  <c r="BC46" i="2"/>
  <c r="BD46" i="2"/>
  <c r="AY61" i="2"/>
  <c r="AU61" i="2"/>
  <c r="AV61" i="2"/>
  <c r="AX61" i="2"/>
  <c r="BF1004" i="2"/>
  <c r="BG1004" i="2"/>
  <c r="BD1004" i="2"/>
  <c r="BC1004" i="2"/>
  <c r="BB33" i="2"/>
  <c r="AO288" i="2"/>
  <c r="AT1086" i="2"/>
  <c r="BG1011" i="2"/>
  <c r="BF1011" i="2"/>
  <c r="BC1011" i="2"/>
  <c r="BD1011" i="2"/>
  <c r="AQ172" i="2"/>
  <c r="AP172" i="2"/>
  <c r="AN172" i="2"/>
  <c r="AM172" i="2"/>
  <c r="AW359" i="2"/>
  <c r="AN315" i="2"/>
  <c r="AM315" i="2"/>
  <c r="AP315" i="2"/>
  <c r="AQ315" i="2"/>
  <c r="AT152" i="2"/>
  <c r="AL382" i="2"/>
  <c r="AL115" i="2" s="1"/>
  <c r="AQ785" i="2"/>
  <c r="AN785" i="2"/>
  <c r="AM785" i="2"/>
  <c r="AP785" i="2"/>
  <c r="AY172" i="2"/>
  <c r="AX172" i="2"/>
  <c r="AV172" i="2"/>
  <c r="AU172" i="2"/>
  <c r="BE342" i="2"/>
  <c r="AO224" i="2"/>
  <c r="AW289" i="2"/>
  <c r="BE398" i="2"/>
  <c r="BE364" i="2" s="1"/>
  <c r="AT221" i="2"/>
  <c r="AP366" i="2"/>
  <c r="AM366" i="2"/>
  <c r="AN366" i="2"/>
  <c r="AQ366" i="2"/>
  <c r="AW1074" i="2"/>
  <c r="AN784" i="2"/>
  <c r="AM784" i="2"/>
  <c r="AP784" i="2"/>
  <c r="AQ784" i="2"/>
  <c r="AO1106" i="2"/>
  <c r="AW313" i="2"/>
  <c r="BE226" i="2"/>
  <c r="BE288" i="2"/>
  <c r="AO121" i="2"/>
  <c r="BG48" i="2"/>
  <c r="BC48" i="2"/>
  <c r="BD48" i="2"/>
  <c r="BF48" i="2"/>
  <c r="AX117" i="2"/>
  <c r="AU117" i="2"/>
  <c r="AV117" i="2"/>
  <c r="AY117" i="2"/>
  <c r="AT219" i="2"/>
  <c r="AU56" i="2"/>
  <c r="AX56" i="2"/>
  <c r="AY56" i="2"/>
  <c r="AV56" i="2"/>
  <c r="AT284" i="2"/>
  <c r="BE213" i="2"/>
  <c r="AT291" i="2"/>
  <c r="AO309" i="2"/>
  <c r="BD368" i="2"/>
  <c r="BC368" i="2"/>
  <c r="BG368" i="2"/>
  <c r="BF368" i="2"/>
  <c r="AO99" i="2"/>
  <c r="BD367" i="2"/>
  <c r="BF367" i="2"/>
  <c r="BC367" i="2"/>
  <c r="BG367" i="2"/>
  <c r="AV368" i="2"/>
  <c r="AU368" i="2"/>
  <c r="AY368" i="2"/>
  <c r="AX368" i="2"/>
  <c r="BE246" i="2"/>
  <c r="BE292" i="2"/>
  <c r="AW370" i="2"/>
  <c r="BG49" i="2"/>
  <c r="BC49" i="2"/>
  <c r="BF49" i="2"/>
  <c r="BD49" i="2"/>
  <c r="BB1106" i="2"/>
  <c r="BE216" i="2"/>
  <c r="AO26" i="2"/>
  <c r="BC37" i="2"/>
  <c r="BF37" i="2"/>
  <c r="BG37" i="2"/>
  <c r="BD37" i="2"/>
  <c r="AW164" i="2"/>
  <c r="BE26" i="2"/>
  <c r="AO1064" i="2"/>
  <c r="AO98" i="2"/>
  <c r="AT285" i="2"/>
  <c r="AU315" i="2"/>
  <c r="AY315" i="2"/>
  <c r="AV315" i="2"/>
  <c r="AX315" i="2"/>
  <c r="BE168" i="2"/>
  <c r="AW223" i="2"/>
  <c r="BB114" i="2"/>
  <c r="AN49" i="2"/>
  <c r="AM49" i="2"/>
  <c r="AP49" i="2"/>
  <c r="AQ49" i="2"/>
  <c r="AO164" i="2"/>
  <c r="AW225" i="2"/>
  <c r="BB1079" i="2"/>
  <c r="BE390" i="2"/>
  <c r="BE251" i="2" s="1"/>
  <c r="AO1099" i="2"/>
  <c r="AU255" i="2"/>
  <c r="AV255" i="2"/>
  <c r="AX255" i="2"/>
  <c r="AY255" i="2"/>
  <c r="AW1069" i="2"/>
  <c r="BF252" i="2"/>
  <c r="BD252" i="2"/>
  <c r="BG252" i="2"/>
  <c r="BC252" i="2"/>
  <c r="BE223" i="2"/>
  <c r="AO343" i="2"/>
  <c r="AT1089" i="2"/>
  <c r="BE1073" i="2"/>
  <c r="BB221" i="2"/>
  <c r="BB218" i="2"/>
  <c r="AT1095" i="2"/>
  <c r="BE1069" i="2"/>
  <c r="BB1086" i="2"/>
  <c r="BE217" i="2"/>
  <c r="AX999" i="2"/>
  <c r="AU999" i="2"/>
  <c r="AV999" i="2"/>
  <c r="AY999" i="2"/>
  <c r="AV116" i="2"/>
  <c r="AU116" i="2"/>
  <c r="AX116" i="2"/>
  <c r="AY116" i="2"/>
  <c r="AX1012" i="2"/>
  <c r="AV1012" i="2"/>
  <c r="AY1012" i="2"/>
  <c r="AU1012" i="2"/>
  <c r="AQ368" i="2"/>
  <c r="AN368" i="2"/>
  <c r="AP368" i="2"/>
  <c r="AM368" i="2"/>
  <c r="AT1085" i="2"/>
  <c r="BD41" i="2"/>
  <c r="BC41" i="2"/>
  <c r="BF41" i="2"/>
  <c r="BG41" i="2"/>
  <c r="AW219" i="2"/>
  <c r="BE394" i="2"/>
  <c r="BE314" i="2" s="1"/>
  <c r="BE359" i="2"/>
  <c r="AW1073" i="2"/>
  <c r="AO217" i="2"/>
  <c r="BC45" i="2"/>
  <c r="BD45" i="2"/>
  <c r="BG45" i="2"/>
  <c r="BF45" i="2"/>
  <c r="AT1100" i="2"/>
  <c r="BE1089" i="2"/>
  <c r="BC66" i="2"/>
  <c r="BG66" i="2"/>
  <c r="BD66" i="2"/>
  <c r="BF66" i="2"/>
  <c r="AU1004" i="2"/>
  <c r="AX1004" i="2"/>
  <c r="AV1004" i="2"/>
  <c r="AY1004" i="2"/>
  <c r="BE287" i="2"/>
  <c r="AX392" i="2"/>
  <c r="AU392" i="2"/>
  <c r="AV392" i="2"/>
  <c r="AY392" i="2"/>
  <c r="AN392" i="2"/>
  <c r="AP392" i="2"/>
  <c r="AQ392" i="2"/>
  <c r="AM392" i="2"/>
  <c r="BB398" i="2"/>
  <c r="BB364" i="2" s="1"/>
  <c r="AQ42" i="2"/>
  <c r="AN42" i="2"/>
  <c r="AM42" i="2"/>
  <c r="AP42" i="2"/>
  <c r="AO153" i="2"/>
  <c r="BC1010" i="2"/>
  <c r="BF1010" i="2"/>
  <c r="BG1010" i="2"/>
  <c r="BD1010" i="2"/>
  <c r="AO1085" i="2"/>
  <c r="AL398" i="2"/>
  <c r="AL364" i="2" s="1"/>
  <c r="AW382" i="2"/>
  <c r="AW115" i="2" s="1"/>
  <c r="BE290" i="2"/>
  <c r="BB286" i="2"/>
  <c r="BE1107" i="2"/>
  <c r="AO216" i="2"/>
  <c r="BE363" i="2"/>
  <c r="BD253" i="2"/>
  <c r="BF253" i="2"/>
  <c r="BG253" i="2"/>
  <c r="BC253" i="2"/>
  <c r="AW221" i="2"/>
  <c r="AQ61" i="2"/>
  <c r="AP61" i="2"/>
  <c r="AM61" i="2"/>
  <c r="AN61" i="2"/>
  <c r="AY252" i="2"/>
  <c r="AU252" i="2"/>
  <c r="AV252" i="2"/>
  <c r="AX252" i="2"/>
  <c r="AT17" i="2"/>
  <c r="AQ171" i="2"/>
  <c r="AM171" i="2"/>
  <c r="AN171" i="2"/>
  <c r="AP171" i="2"/>
  <c r="AX396" i="2"/>
  <c r="AV396" i="2"/>
  <c r="AY396" i="2"/>
  <c r="AU396" i="2"/>
  <c r="AO1069" i="2"/>
  <c r="AW284" i="2"/>
  <c r="AN380" i="2"/>
  <c r="AQ380" i="2"/>
  <c r="AP380" i="2"/>
  <c r="AM380" i="2"/>
  <c r="AN316" i="2"/>
  <c r="AM316" i="2"/>
  <c r="AQ316" i="2"/>
  <c r="AP316" i="2"/>
  <c r="AO101" i="2"/>
  <c r="BE320" i="2"/>
  <c r="AW390" i="2"/>
  <c r="AW251" i="2" s="1"/>
  <c r="BB224" i="2"/>
  <c r="BB26" i="2"/>
  <c r="BE289" i="2"/>
  <c r="AO1089" i="2"/>
  <c r="AT151" i="2"/>
  <c r="BF315" i="2"/>
  <c r="BC315" i="2"/>
  <c r="BG315" i="2"/>
  <c r="BD315" i="2"/>
  <c r="AP119" i="2"/>
  <c r="AM119" i="2"/>
  <c r="AN119" i="2"/>
  <c r="AQ119" i="2"/>
  <c r="AV49" i="2"/>
  <c r="AX49" i="2"/>
  <c r="AY49" i="2"/>
  <c r="AU49" i="2"/>
  <c r="AU41" i="2"/>
  <c r="AY41" i="2"/>
  <c r="AV41" i="2"/>
  <c r="AX41" i="2"/>
  <c r="AT246" i="2"/>
  <c r="AU365" i="2"/>
  <c r="AY365" i="2"/>
  <c r="AV365" i="2"/>
  <c r="AX365" i="2"/>
  <c r="AX44" i="2"/>
  <c r="AY44" i="2"/>
  <c r="AU44" i="2"/>
  <c r="AV44" i="2"/>
  <c r="BG316" i="2"/>
  <c r="BC316" i="2"/>
  <c r="BD316" i="2"/>
  <c r="BF316" i="2"/>
  <c r="BE257" i="2"/>
  <c r="AW222" i="2"/>
  <c r="AO291" i="2"/>
  <c r="AO246" i="2"/>
  <c r="AN48" i="2"/>
  <c r="AP48" i="2"/>
  <c r="AM48" i="2"/>
  <c r="AQ48" i="2"/>
  <c r="BE15" i="2"/>
  <c r="AW100" i="2"/>
  <c r="AW98" i="2"/>
  <c r="AW1064" i="2"/>
  <c r="BB214" i="2"/>
  <c r="AU171" i="2"/>
  <c r="AV171" i="2"/>
  <c r="AX171" i="2"/>
  <c r="AY171" i="2"/>
  <c r="AW213" i="2"/>
  <c r="AY60" i="2"/>
  <c r="AV60" i="2"/>
  <c r="AU60" i="2"/>
  <c r="AX60" i="2"/>
  <c r="AO1107" i="2"/>
  <c r="AV377" i="2"/>
  <c r="AY377" i="2"/>
  <c r="AU377" i="2"/>
  <c r="AX377" i="2"/>
  <c r="BB213" i="2"/>
  <c r="BE224" i="2"/>
  <c r="BC317" i="2"/>
  <c r="BG317" i="2"/>
  <c r="BF317" i="2"/>
  <c r="BD317" i="2"/>
  <c r="BB152" i="2"/>
  <c r="AQ999" i="2"/>
  <c r="AN999" i="2"/>
  <c r="AP999" i="2"/>
  <c r="AM999" i="2"/>
  <c r="BB246" i="2"/>
  <c r="AW1078" i="2"/>
  <c r="BB154" i="2"/>
  <c r="AN1016" i="2"/>
  <c r="AM1016" i="2"/>
  <c r="AP1016" i="2"/>
  <c r="AQ1016" i="2"/>
  <c r="BE101" i="2"/>
  <c r="AT168" i="2"/>
  <c r="BE250" i="2"/>
  <c r="BB1095" i="2"/>
  <c r="BB293" i="2"/>
  <c r="AO221" i="2"/>
  <c r="AY47" i="2"/>
  <c r="AV47" i="2"/>
  <c r="AX47" i="2"/>
  <c r="AU47" i="2"/>
  <c r="AW218" i="2"/>
  <c r="AT1099" i="2"/>
  <c r="BG380" i="2"/>
  <c r="BD380" i="2"/>
  <c r="BF380" i="2"/>
  <c r="BC380" i="2"/>
  <c r="AW285" i="2"/>
  <c r="AM47" i="2"/>
  <c r="AQ47" i="2"/>
  <c r="AN47" i="2"/>
  <c r="AP47" i="2"/>
  <c r="AT1090" i="2"/>
  <c r="AY1011" i="2"/>
  <c r="AX1011" i="2"/>
  <c r="AU1011" i="2"/>
  <c r="AV1011" i="2"/>
  <c r="AM253" i="2"/>
  <c r="AQ253" i="2"/>
  <c r="AP253" i="2"/>
  <c r="AN253" i="2"/>
  <c r="AW1084" i="2"/>
  <c r="BB110" i="2"/>
  <c r="AP1005" i="2"/>
  <c r="AM1005" i="2"/>
  <c r="AN1005" i="2"/>
  <c r="AQ1005" i="2"/>
  <c r="AT98" i="2"/>
  <c r="BF1013" i="2"/>
  <c r="BD1013" i="2"/>
  <c r="BC1013" i="2"/>
  <c r="BG1013" i="2"/>
  <c r="BB22" i="2"/>
  <c r="AP367" i="2"/>
  <c r="AN367" i="2"/>
  <c r="AQ367" i="2"/>
  <c r="AM367" i="2"/>
  <c r="BE1079" i="2"/>
  <c r="AT286" i="2"/>
  <c r="AM388" i="2"/>
  <c r="AQ388" i="2"/>
  <c r="AN388" i="2"/>
  <c r="AP388" i="2"/>
  <c r="BB1085" i="2"/>
  <c r="AW217" i="2"/>
  <c r="BB225" i="2"/>
  <c r="AT121" i="2"/>
  <c r="BB291" i="2"/>
  <c r="BF69" i="2"/>
  <c r="BD69" i="2"/>
  <c r="BC69" i="2"/>
  <c r="BG69" i="2"/>
  <c r="AO1073" i="2"/>
  <c r="AW1070" i="2"/>
  <c r="BB99" i="2"/>
  <c r="AW1105" i="2"/>
  <c r="AW1098" i="2" s="1"/>
  <c r="AY67" i="2"/>
  <c r="AX67" i="2"/>
  <c r="AU67" i="2"/>
  <c r="AV67" i="2"/>
  <c r="BE175" i="2"/>
  <c r="AO225" i="2"/>
  <c r="AT216" i="2"/>
  <c r="AO398" i="2"/>
  <c r="AO364" i="2" s="1"/>
  <c r="AQ173" i="2"/>
  <c r="AM173" i="2"/>
  <c r="AP173" i="2"/>
  <c r="AN173" i="2"/>
  <c r="BB292" i="2"/>
  <c r="BE1070" i="2"/>
  <c r="BG62" i="2"/>
  <c r="BD62" i="2"/>
  <c r="BC62" i="2"/>
  <c r="BF62" i="2"/>
  <c r="BD384" i="2"/>
  <c r="BF384" i="2"/>
  <c r="BG384" i="2"/>
  <c r="BC384" i="2"/>
  <c r="AT217" i="2"/>
  <c r="BF117" i="2"/>
  <c r="BG117" i="2"/>
  <c r="BD117" i="2"/>
  <c r="BC117" i="2"/>
  <c r="AO284" i="2"/>
  <c r="BE222" i="2"/>
  <c r="AT213" i="2"/>
  <c r="BG377" i="2"/>
  <c r="BF377" i="2"/>
  <c r="BC377" i="2"/>
  <c r="BD377" i="2"/>
  <c r="AO250" i="2"/>
  <c r="BE344" i="2"/>
  <c r="BE152" i="2"/>
  <c r="BF1005" i="2"/>
  <c r="BC1005" i="2"/>
  <c r="BD1005" i="2"/>
  <c r="BG1005" i="2"/>
  <c r="AT1107" i="2"/>
  <c r="AP1010" i="2"/>
  <c r="AQ1010" i="2"/>
  <c r="AN1010" i="2"/>
  <c r="AM1010" i="2"/>
  <c r="AT292" i="2"/>
  <c r="AW175" i="2"/>
  <c r="AM63" i="2"/>
  <c r="AQ63" i="2"/>
  <c r="AN63" i="2"/>
  <c r="AP63" i="2"/>
  <c r="BD38" i="2"/>
  <c r="BF38" i="2"/>
  <c r="BG38" i="2"/>
  <c r="BC38" i="2"/>
  <c r="AP254" i="2"/>
  <c r="AQ254" i="2"/>
  <c r="AM254" i="2"/>
  <c r="AN254" i="2"/>
  <c r="AO15" i="2"/>
  <c r="BE291" i="2"/>
  <c r="BB153" i="2"/>
  <c r="BE1074" i="2"/>
  <c r="AP67" i="2"/>
  <c r="AQ67" i="2"/>
  <c r="AN67" i="2"/>
  <c r="AM67" i="2"/>
  <c r="BE1085" i="2"/>
  <c r="AW168" i="2"/>
  <c r="AY254" i="2"/>
  <c r="AX254" i="2"/>
  <c r="AU254" i="2"/>
  <c r="AV254" i="2"/>
  <c r="BB217" i="2"/>
  <c r="BD47" i="2"/>
  <c r="BF47" i="2"/>
  <c r="BC47" i="2"/>
  <c r="BG47" i="2"/>
  <c r="AX318" i="2"/>
  <c r="AY318" i="2"/>
  <c r="AU318" i="2"/>
  <c r="AV318" i="2"/>
  <c r="BB257" i="2"/>
  <c r="AX1010" i="2"/>
  <c r="AU1010" i="2"/>
  <c r="AY1010" i="2"/>
  <c r="AV1010" i="2"/>
  <c r="BE1105" i="2"/>
  <c r="BE1098" i="2" s="1"/>
  <c r="BG56" i="2"/>
  <c r="BF56" i="2"/>
  <c r="BC56" i="2"/>
  <c r="BD56" i="2"/>
  <c r="AO168" i="2"/>
  <c r="BE343" i="2"/>
  <c r="AT386" i="2"/>
  <c r="AT169" i="2" s="1"/>
  <c r="BD68" i="2"/>
  <c r="BF68" i="2"/>
  <c r="BG68" i="2"/>
  <c r="BC68" i="2"/>
  <c r="BB250" i="2"/>
  <c r="AW344" i="2"/>
  <c r="BB1090" i="2"/>
  <c r="AT110" i="2"/>
  <c r="BE100" i="2"/>
  <c r="AO1074" i="2"/>
  <c r="AW286" i="2"/>
  <c r="AO340" i="2"/>
  <c r="AO341" i="2"/>
  <c r="BE1062" i="2"/>
  <c r="BE110" i="2"/>
  <c r="BB17" i="2"/>
  <c r="BG1016" i="2"/>
  <c r="BD1016" i="2"/>
  <c r="BF1016" i="2"/>
  <c r="BC1016" i="2"/>
  <c r="AO363" i="2"/>
  <c r="BE215" i="2"/>
  <c r="AO100" i="2"/>
  <c r="AV119" i="2"/>
  <c r="AX119" i="2"/>
  <c r="AY119" i="2"/>
  <c r="AU119" i="2"/>
  <c r="BE150" i="2"/>
  <c r="BE1080" i="2"/>
  <c r="AO287" i="2"/>
  <c r="BB215" i="2"/>
  <c r="BB100" i="2"/>
  <c r="AT309" i="2"/>
  <c r="BE286" i="2"/>
  <c r="AT225" i="2"/>
  <c r="BB98" i="2"/>
  <c r="AT394" i="2"/>
  <c r="AT314" i="2" s="1"/>
  <c r="BE309" i="2"/>
  <c r="AT100" i="2"/>
  <c r="AW398" i="2"/>
  <c r="AW364" i="2" s="1"/>
  <c r="AT390" i="2"/>
  <c r="AT251" i="2" s="1"/>
  <c r="AM384" i="2"/>
  <c r="AN384" i="2"/>
  <c r="AQ384" i="2"/>
  <c r="AP384" i="2"/>
  <c r="AO150" i="2"/>
  <c r="AO1080" i="2"/>
  <c r="AO1081" i="2" s="1"/>
  <c r="BD171" i="2"/>
  <c r="BC171" i="2"/>
  <c r="BG171" i="2"/>
  <c r="BF171" i="2"/>
  <c r="AT289" i="2"/>
  <c r="AT150" i="2"/>
  <c r="AT1080" i="2"/>
  <c r="AX388" i="2"/>
  <c r="AV388" i="2"/>
  <c r="AY388" i="2"/>
  <c r="AU388" i="2"/>
  <c r="AT1079" i="2"/>
  <c r="BB168" i="2"/>
  <c r="BB288" i="2"/>
  <c r="AW224" i="2"/>
  <c r="AU68" i="2"/>
  <c r="AX68" i="2"/>
  <c r="AY68" i="2"/>
  <c r="AV68" i="2"/>
  <c r="AW101" i="2"/>
  <c r="AO293" i="2"/>
  <c r="AM783" i="2"/>
  <c r="AP783" i="2"/>
  <c r="AQ783" i="2"/>
  <c r="AN783" i="2"/>
  <c r="AM116" i="2"/>
  <c r="AP116" i="2"/>
  <c r="AN116" i="2"/>
  <c r="AQ116" i="2"/>
  <c r="AT99" i="2"/>
  <c r="BE293" i="2"/>
  <c r="BB1078" i="2"/>
  <c r="AW1090" i="2"/>
  <c r="AT101" i="2"/>
  <c r="AT114" i="2"/>
  <c r="AW1089" i="2"/>
  <c r="BB1089" i="2"/>
  <c r="BD366" i="2"/>
  <c r="BF366" i="2"/>
  <c r="BG366" i="2"/>
  <c r="BC366" i="2"/>
  <c r="AP69" i="2"/>
  <c r="AN69" i="2"/>
  <c r="AQ69" i="2"/>
  <c r="AM69" i="2"/>
  <c r="AM60" i="2"/>
  <c r="AN60" i="2"/>
  <c r="AQ60" i="2"/>
  <c r="AP60" i="2"/>
  <c r="AO22" i="2"/>
  <c r="BD42" i="2"/>
  <c r="BG42" i="2"/>
  <c r="BC42" i="2"/>
  <c r="BF42" i="2"/>
  <c r="AO1078" i="2"/>
  <c r="AO1070" i="2"/>
  <c r="BB1100" i="2"/>
  <c r="BF170" i="2"/>
  <c r="BC170" i="2"/>
  <c r="BD170" i="2"/>
  <c r="BG170" i="2"/>
  <c r="AO359" i="2"/>
  <c r="AW1095" i="2"/>
  <c r="AT214" i="2"/>
  <c r="BE382" i="2"/>
  <c r="BE115" i="2" s="1"/>
  <c r="AW22" i="2"/>
  <c r="AL1106" i="2"/>
  <c r="AO175" i="2"/>
  <c r="AY380" i="2"/>
  <c r="AV380" i="2"/>
  <c r="AX380" i="2"/>
  <c r="AU380" i="2"/>
  <c r="BE164" i="2"/>
  <c r="AW342" i="2"/>
  <c r="AQ377" i="2"/>
  <c r="AN377" i="2"/>
  <c r="AP377" i="2"/>
  <c r="AM377" i="2"/>
  <c r="AO394" i="2"/>
  <c r="AO314" i="2" s="1"/>
  <c r="AO33" i="2"/>
  <c r="AT224" i="2"/>
  <c r="AW26" i="2"/>
  <c r="AU367" i="2"/>
  <c r="AY367" i="2"/>
  <c r="AV367" i="2"/>
  <c r="AX367" i="2"/>
  <c r="AO1084" i="2"/>
  <c r="AU1000" i="2"/>
  <c r="AY1000" i="2"/>
  <c r="AX1000" i="2"/>
  <c r="AV1000" i="2"/>
  <c r="AW1100" i="2"/>
  <c r="AW212" i="2"/>
  <c r="AU1013" i="2"/>
  <c r="AY1013" i="2"/>
  <c r="AX1013" i="2"/>
  <c r="AV1013" i="2"/>
  <c r="AM317" i="2"/>
  <c r="AN317" i="2"/>
  <c r="AQ317" i="2"/>
  <c r="AP317" i="2"/>
  <c r="BB121" i="2"/>
  <c r="AW257" i="2"/>
  <c r="AW153" i="2"/>
  <c r="AO1100" i="2"/>
  <c r="AO1096" i="2" s="1"/>
  <c r="AO218" i="2"/>
  <c r="BB1084" i="2"/>
  <c r="BG1012" i="2"/>
  <c r="BF1012" i="2"/>
  <c r="BD1012" i="2"/>
  <c r="BC1012" i="2"/>
  <c r="AU51" i="2"/>
  <c r="AY51" i="2"/>
  <c r="AX51" i="2"/>
  <c r="AV51" i="2"/>
  <c r="BE1100" i="2"/>
  <c r="AN318" i="2"/>
  <c r="AQ318" i="2"/>
  <c r="AP318" i="2"/>
  <c r="AM318" i="2"/>
  <c r="AT226" i="2"/>
  <c r="BC396" i="2"/>
  <c r="BD396" i="2"/>
  <c r="BG396" i="2"/>
  <c r="BF396" i="2"/>
  <c r="AT1084" i="2"/>
  <c r="AO1090" i="2"/>
  <c r="AT15" i="2"/>
  <c r="AO219" i="2"/>
  <c r="AT218" i="2"/>
  <c r="BE386" i="2"/>
  <c r="BE169" i="2" s="1"/>
  <c r="AL386" i="2"/>
  <c r="AL169" i="2" s="1"/>
  <c r="BG254" i="2"/>
  <c r="BC254" i="2"/>
  <c r="BF254" i="2"/>
  <c r="BD254" i="2"/>
  <c r="BE1095" i="2"/>
  <c r="AW309" i="2"/>
  <c r="BE370" i="2"/>
  <c r="BD172" i="2"/>
  <c r="BC172" i="2"/>
  <c r="BG172" i="2"/>
  <c r="BF172" i="2"/>
  <c r="AW246" i="2"/>
  <c r="AW215" i="2"/>
  <c r="AQ51" i="2"/>
  <c r="AP51" i="2"/>
  <c r="AN51" i="2"/>
  <c r="AM51" i="2"/>
  <c r="AO226" i="2"/>
  <c r="BE214" i="2"/>
  <c r="AT313" i="2"/>
  <c r="BC40" i="2"/>
  <c r="BD40" i="2"/>
  <c r="BF40" i="2"/>
  <c r="BG40" i="2"/>
  <c r="AT212" i="2"/>
  <c r="AV66" i="2"/>
  <c r="AU66" i="2"/>
  <c r="AY66" i="2"/>
  <c r="AX66" i="2"/>
  <c r="BG50" i="2"/>
  <c r="BF50" i="2"/>
  <c r="BC50" i="2"/>
  <c r="BD50" i="2"/>
  <c r="AN50" i="2"/>
  <c r="AP50" i="2"/>
  <c r="AM50" i="2"/>
  <c r="AQ50" i="2"/>
  <c r="AT290" i="2"/>
  <c r="AW121" i="2"/>
  <c r="BE285" i="2"/>
  <c r="AT223" i="2"/>
  <c r="AT153" i="2"/>
  <c r="AY40" i="2"/>
  <c r="AU40" i="2"/>
  <c r="AX40" i="2"/>
  <c r="AV40" i="2"/>
  <c r="BF118" i="2"/>
  <c r="BC118" i="2"/>
  <c r="BG118" i="2"/>
  <c r="BD118" i="2"/>
  <c r="AW287" i="2"/>
  <c r="AT1106" i="2"/>
  <c r="AO1086" i="2"/>
  <c r="AQ66" i="2"/>
  <c r="AN66" i="2"/>
  <c r="AM66" i="2"/>
  <c r="AP66" i="2"/>
  <c r="BC39" i="2"/>
  <c r="BD39" i="2"/>
  <c r="BF39" i="2"/>
  <c r="BG39" i="2"/>
  <c r="AW339" i="2"/>
  <c r="AL394" i="2"/>
  <c r="AL314" i="2" s="1"/>
  <c r="AQ1013" i="2"/>
  <c r="AN1013" i="2"/>
  <c r="AP1013" i="2"/>
  <c r="AM1013" i="2"/>
  <c r="AW1106" i="2"/>
  <c r="AT164" i="2"/>
  <c r="AT175" i="2"/>
  <c r="AP1012" i="2"/>
  <c r="AQ1012" i="2"/>
  <c r="AN1012" i="2"/>
  <c r="AM1012" i="2"/>
  <c r="AX37" i="2"/>
  <c r="AY37" i="2"/>
  <c r="AV37" i="2"/>
  <c r="AU37" i="2"/>
  <c r="AW1079" i="2"/>
  <c r="AL390" i="2"/>
  <c r="AL251" i="2" s="1"/>
  <c r="AO110" i="2"/>
  <c r="BE121" i="2"/>
  <c r="BF60" i="2"/>
  <c r="BG60" i="2"/>
  <c r="BD60" i="2"/>
  <c r="BC60" i="2"/>
  <c r="AW292" i="2"/>
  <c r="AW250" i="2"/>
  <c r="BB223" i="2"/>
  <c r="BB289" i="2"/>
  <c r="AM43" i="2"/>
  <c r="AQ43" i="2"/>
  <c r="AP43" i="2"/>
  <c r="AN43" i="2"/>
  <c r="AK1106" i="2"/>
  <c r="BF63" i="2"/>
  <c r="BD63" i="2"/>
  <c r="BC63" i="2"/>
  <c r="BG63" i="2"/>
  <c r="BG173" i="2"/>
  <c r="BF173" i="2"/>
  <c r="BD173" i="2"/>
  <c r="BC173" i="2"/>
  <c r="AP117" i="2"/>
  <c r="AQ117" i="2"/>
  <c r="AN117" i="2"/>
  <c r="AM117" i="2"/>
  <c r="BD255" i="2"/>
  <c r="BF255" i="2"/>
  <c r="BC255" i="2"/>
  <c r="BG255" i="2"/>
  <c r="BB284" i="2"/>
  <c r="BB309" i="2"/>
  <c r="BB382" i="2"/>
  <c r="BB115" i="2" s="1"/>
  <c r="AT257" i="2"/>
  <c r="AM1000" i="2"/>
  <c r="AP1000" i="2"/>
  <c r="AN1000" i="2"/>
  <c r="AQ1000" i="2"/>
  <c r="AO289" i="2"/>
  <c r="AW1063" i="2"/>
  <c r="BE225" i="2"/>
  <c r="AT320" i="2"/>
  <c r="BG365" i="2"/>
  <c r="BC365" i="2"/>
  <c r="BF365" i="2"/>
  <c r="BD365" i="2"/>
  <c r="BE22" i="2"/>
  <c r="AY1016" i="2"/>
  <c r="AV1016" i="2"/>
  <c r="AX1016" i="2"/>
  <c r="AU1016" i="2"/>
  <c r="BB290" i="2"/>
  <c r="BE99" i="2"/>
  <c r="AP786" i="2"/>
  <c r="AQ786" i="2"/>
  <c r="AN786" i="2"/>
  <c r="AM786" i="2"/>
  <c r="BB212" i="2"/>
  <c r="BE154" i="2"/>
  <c r="AW33" i="2"/>
  <c r="BE212" i="2"/>
  <c r="AN396" i="2"/>
  <c r="AQ396" i="2"/>
  <c r="AM396" i="2"/>
  <c r="AP396" i="2"/>
  <c r="AO292" i="2"/>
  <c r="BB164" i="2"/>
  <c r="AO313" i="2"/>
  <c r="AO344" i="2"/>
  <c r="BF1000" i="2"/>
  <c r="BC1000" i="2"/>
  <c r="BG1000" i="2"/>
  <c r="BD1000" i="2"/>
  <c r="AO213" i="2"/>
  <c r="AO17" i="2"/>
  <c r="BE339" i="2"/>
  <c r="AO151" i="2"/>
  <c r="AW291" i="2"/>
  <c r="AT382" i="2"/>
  <c r="AT115" i="2" s="1"/>
  <c r="BC392" i="2"/>
  <c r="BD392" i="2"/>
  <c r="BF392" i="2"/>
  <c r="BG392" i="2"/>
  <c r="BE98" i="2"/>
  <c r="BE1064" i="2"/>
  <c r="AQ255" i="2"/>
  <c r="AN255" i="2"/>
  <c r="AM255" i="2"/>
  <c r="AP255" i="2"/>
  <c r="AU317" i="2"/>
  <c r="AY317" i="2"/>
  <c r="AX317" i="2"/>
  <c r="AV317" i="2"/>
  <c r="AO285" i="2"/>
  <c r="BE153" i="2"/>
  <c r="AT222" i="2"/>
  <c r="BB386" i="2"/>
  <c r="BB169" i="2" s="1"/>
  <c r="AU48" i="2"/>
  <c r="AV48" i="2"/>
  <c r="AX48" i="2"/>
  <c r="AY48" i="2"/>
  <c r="AQ118" i="2"/>
  <c r="AN118" i="2"/>
  <c r="AP118" i="2"/>
  <c r="AM118" i="2"/>
  <c r="AO222" i="2"/>
  <c r="AY69" i="2"/>
  <c r="AU69" i="2"/>
  <c r="AV69" i="2"/>
  <c r="AX69" i="2"/>
  <c r="AO1068" i="2"/>
  <c r="AO1066" i="2" s="1"/>
  <c r="AO1071" i="2" s="1"/>
  <c r="AO1075" i="2" s="1"/>
  <c r="AP44" i="2"/>
  <c r="AM44" i="2"/>
  <c r="AQ44" i="2"/>
  <c r="AN44" i="2"/>
  <c r="BD388" i="2"/>
  <c r="BF388" i="2"/>
  <c r="BC388" i="2"/>
  <c r="BG388" i="2"/>
  <c r="BB216" i="2"/>
  <c r="AT154" i="2"/>
  <c r="BD116" i="2"/>
  <c r="BF116" i="2"/>
  <c r="BG116" i="2"/>
  <c r="BC116" i="2"/>
  <c r="AQ46" i="2"/>
  <c r="AP46" i="2"/>
  <c r="AN46" i="2"/>
  <c r="AM46" i="2"/>
  <c r="BB390" i="2"/>
  <c r="BB251" i="2" s="1"/>
  <c r="AT293" i="2"/>
  <c r="BC44" i="2"/>
  <c r="BF44" i="2"/>
  <c r="BD44" i="2"/>
  <c r="BG44" i="2"/>
  <c r="AO1095" i="2"/>
  <c r="AT250" i="2"/>
  <c r="BB320" i="2"/>
  <c r="BC51" i="2"/>
  <c r="BD51" i="2"/>
  <c r="BF51" i="2"/>
  <c r="BG51" i="2"/>
  <c r="AX118" i="2"/>
  <c r="AY118" i="2"/>
  <c r="AV118" i="2"/>
  <c r="AU118" i="2"/>
  <c r="AW151" i="2"/>
  <c r="AO257" i="2"/>
  <c r="AW341" i="2"/>
  <c r="AW340" i="2"/>
  <c r="AO386" i="2"/>
  <c r="AO169" i="2" s="1"/>
  <c r="AO214" i="2"/>
  <c r="BB175" i="2"/>
  <c r="AW150" i="2"/>
  <c r="AW1080" i="2"/>
  <c r="AW1081" i="2" s="1"/>
  <c r="BE114" i="2"/>
  <c r="AO215" i="2"/>
  <c r="BE17" i="2"/>
  <c r="BG61" i="2"/>
  <c r="BD61" i="2"/>
  <c r="BC61" i="2"/>
  <c r="BF61" i="2"/>
  <c r="BB1107" i="2"/>
  <c r="BE1068" i="2"/>
  <c r="BE1066" i="2" s="1"/>
  <c r="BE1067" i="2" s="1"/>
  <c r="BE313" i="2"/>
  <c r="AW15" i="2"/>
  <c r="AY62" i="2"/>
  <c r="AU62" i="2"/>
  <c r="AV62" i="2"/>
  <c r="AX62" i="2"/>
  <c r="BF999" i="2"/>
  <c r="BG999" i="2"/>
  <c r="BD999" i="2"/>
  <c r="BC999" i="2"/>
  <c r="BB151" i="2"/>
  <c r="AU42" i="2"/>
  <c r="AX42" i="2"/>
  <c r="AV42" i="2"/>
  <c r="AY42" i="2"/>
  <c r="AQ68" i="2"/>
  <c r="AN68" i="2"/>
  <c r="AM68" i="2"/>
  <c r="AP68" i="2"/>
  <c r="AX316" i="2"/>
  <c r="AU316" i="2"/>
  <c r="AV316" i="2"/>
  <c r="AY316" i="2"/>
  <c r="AW290" i="2"/>
  <c r="AO382" i="2"/>
  <c r="AO115" i="2" s="1"/>
  <c r="BE151" i="2"/>
  <c r="AT287" i="2"/>
  <c r="AX384" i="2"/>
  <c r="AV384" i="2"/>
  <c r="AY384" i="2"/>
  <c r="AU384" i="2"/>
  <c r="AW1086" i="2"/>
  <c r="AT215" i="2"/>
  <c r="AO286" i="2"/>
  <c r="AW226" i="2"/>
  <c r="AM62" i="2"/>
  <c r="AN62" i="2"/>
  <c r="AQ62" i="2"/>
  <c r="AP62" i="2"/>
  <c r="AQ170" i="2"/>
  <c r="AN170" i="2"/>
  <c r="AP170" i="2"/>
  <c r="AM170" i="2"/>
  <c r="AV63" i="2"/>
  <c r="AY63" i="2"/>
  <c r="AU63" i="2"/>
  <c r="AX63" i="2"/>
  <c r="AW1068" i="2"/>
  <c r="AW1066" i="2" s="1"/>
  <c r="AW1071" i="2" s="1"/>
  <c r="AY38" i="2"/>
  <c r="AV38" i="2"/>
  <c r="AU38" i="2"/>
  <c r="AX38" i="2"/>
  <c r="AW320" i="2"/>
  <c r="BF318" i="2"/>
  <c r="BG318" i="2"/>
  <c r="BC318" i="2"/>
  <c r="BD318" i="2"/>
  <c r="BE1078" i="2"/>
  <c r="AW152" i="2"/>
  <c r="AS1106" i="2"/>
  <c r="AY43" i="2"/>
  <c r="AV43" i="2"/>
  <c r="AU43" i="2"/>
  <c r="AX43" i="2"/>
  <c r="AW343" i="2"/>
  <c r="AV50" i="2"/>
  <c r="AY50" i="2"/>
  <c r="AX50" i="2"/>
  <c r="AU50" i="2"/>
  <c r="BB1080" i="2"/>
  <c r="BB150" i="2"/>
  <c r="BB1099" i="2"/>
  <c r="BB287" i="2"/>
  <c r="AO290" i="2"/>
  <c r="AU170" i="2"/>
  <c r="AX170" i="2"/>
  <c r="AY170" i="2"/>
  <c r="AV170" i="2"/>
  <c r="AO320" i="2"/>
  <c r="AW394" i="2"/>
  <c r="AW314" i="2" s="1"/>
  <c r="AQ1004" i="2"/>
  <c r="AM1004" i="2"/>
  <c r="AN1004" i="2"/>
  <c r="AP1004" i="2"/>
  <c r="BB226" i="2"/>
  <c r="AO1079" i="2"/>
  <c r="AO390" i="2"/>
  <c r="AO251" i="2" s="1"/>
  <c r="AT398" i="2"/>
  <c r="AT364" i="2" s="1"/>
  <c r="AW1107" i="2"/>
  <c r="AO154" i="2"/>
  <c r="BE1106" i="2"/>
  <c r="BE1103" i="2" s="1"/>
  <c r="BE1104" i="2" s="1"/>
  <c r="BE1084" i="2"/>
  <c r="BB15" i="2"/>
  <c r="BE33" i="2"/>
  <c r="AW363" i="2"/>
  <c r="BE218" i="2"/>
  <c r="BD67" i="2"/>
  <c r="BF67" i="2"/>
  <c r="BG67" i="2"/>
  <c r="BC67" i="2"/>
  <c r="BE341" i="2"/>
  <c r="BE340" i="2"/>
  <c r="AT33" i="2"/>
  <c r="AW99" i="2"/>
  <c r="AW1085" i="2"/>
  <c r="AW114" i="2"/>
  <c r="AO339" i="2"/>
  <c r="AW293" i="2"/>
  <c r="AM252" i="2"/>
  <c r="AN252" i="2"/>
  <c r="AP252" i="2"/>
  <c r="AQ252" i="2"/>
  <c r="AO114" i="2"/>
  <c r="BE1063" i="2"/>
  <c r="AX173" i="2"/>
  <c r="AY173" i="2"/>
  <c r="AV173" i="2"/>
  <c r="AU173" i="2"/>
  <c r="AO223" i="2"/>
  <c r="AW1062" i="2"/>
  <c r="AW1065" i="2" s="1"/>
  <c r="AW1099" i="2"/>
  <c r="BE1090" i="2"/>
  <c r="AW110" i="2"/>
  <c r="AW214" i="2"/>
  <c r="AT26" i="2"/>
  <c r="AT22" i="2"/>
  <c r="BB219" i="2"/>
  <c r="AO342" i="2"/>
  <c r="AV39" i="2"/>
  <c r="AU39" i="2"/>
  <c r="AY39" i="2"/>
  <c r="AX39" i="2"/>
  <c r="BF43" i="2"/>
  <c r="BD43" i="2"/>
  <c r="BA1106" i="2"/>
  <c r="BD1106" i="2" s="1"/>
  <c r="BG43" i="2"/>
  <c r="BC43" i="2"/>
  <c r="AO1063" i="2"/>
  <c r="AO212" i="2"/>
  <c r="AW216" i="2"/>
  <c r="BE1086" i="2"/>
  <c r="AX366" i="2"/>
  <c r="AU366" i="2"/>
  <c r="AV366" i="2"/>
  <c r="AY366" i="2"/>
  <c r="BE221" i="2"/>
  <c r="AW154" i="2"/>
  <c r="AO370" i="2"/>
  <c r="BB394" i="2"/>
  <c r="BB314" i="2" s="1"/>
  <c r="AT1078" i="2"/>
  <c r="BB313" i="2"/>
  <c r="BB101" i="2"/>
  <c r="BB285" i="2"/>
  <c r="BF119" i="2"/>
  <c r="BD119" i="2"/>
  <c r="BG119" i="2"/>
  <c r="BC119" i="2"/>
  <c r="AO1062" i="2"/>
  <c r="AO152" i="2"/>
  <c r="BE219" i="2"/>
  <c r="AV253" i="2"/>
  <c r="AU253" i="2"/>
  <c r="AY253" i="2"/>
  <c r="AX253" i="2"/>
  <c r="AW386" i="2"/>
  <c r="AW169" i="2" s="1"/>
  <c r="BB222" i="2"/>
  <c r="AW17" i="2"/>
  <c r="BE284" i="2"/>
  <c r="AU45" i="2"/>
  <c r="AX45" i="2"/>
  <c r="AV45" i="2"/>
  <c r="AY45" i="2"/>
  <c r="BE1099" i="2"/>
  <c r="BE1065" i="2"/>
  <c r="AO1065" i="2"/>
  <c r="AT1082" i="2"/>
  <c r="AT1083" i="2" s="1"/>
  <c r="AP1106" i="2"/>
  <c r="AN1106" i="2"/>
  <c r="AT1081" i="2"/>
  <c r="BB1082" i="2"/>
  <c r="BB1087" i="2" s="1"/>
  <c r="AO1082" i="2"/>
  <c r="BE1081" i="2"/>
  <c r="AQ1106" i="2"/>
  <c r="AM1106" i="2"/>
  <c r="BB1081" i="2"/>
  <c r="AO1103" i="2"/>
  <c r="AI200" i="2"/>
  <c r="AI277" i="2"/>
  <c r="AI248" i="2"/>
  <c r="AI247" i="2"/>
  <c r="AI272" i="2"/>
  <c r="AI166" i="2"/>
  <c r="S239" i="1"/>
  <c r="AH202" i="2"/>
  <c r="AI202" i="2" s="1"/>
  <c r="W236" i="1"/>
  <c r="AG244" i="2"/>
  <c r="AI244" i="2" s="1"/>
  <c r="AH310" i="2"/>
  <c r="W348" i="1"/>
  <c r="S348" i="1"/>
  <c r="AG90" i="2"/>
  <c r="AI90" i="2" s="1"/>
  <c r="AG270" i="2"/>
  <c r="AI270" i="2" s="1"/>
  <c r="W346" i="1"/>
  <c r="AH307" i="2"/>
  <c r="AG307" i="2"/>
  <c r="W44" i="1"/>
  <c r="AH206" i="2"/>
  <c r="AI206" i="2" s="1"/>
  <c r="W239" i="1"/>
  <c r="AG282" i="2"/>
  <c r="AI282" i="2" s="1"/>
  <c r="R239" i="1"/>
  <c r="BG1106" i="2" l="1"/>
  <c r="AW1103" i="2"/>
  <c r="AW1104" i="2" s="1"/>
  <c r="BE1096" i="2"/>
  <c r="BE1101" i="2" s="1"/>
  <c r="AW1096" i="2"/>
  <c r="AW1097" i="2" s="1"/>
  <c r="AO1087" i="2"/>
  <c r="AO1091" i="2" s="1"/>
  <c r="BC1106" i="2"/>
  <c r="BE1082" i="2"/>
  <c r="BE1083" i="2" s="1"/>
  <c r="AY1106" i="2"/>
  <c r="AW1082" i="2"/>
  <c r="AW1083" i="2" s="1"/>
  <c r="AO1101" i="2"/>
  <c r="AO1102" i="2" s="1"/>
  <c r="AO1108" i="2" s="1"/>
  <c r="AO1109" i="2" s="1"/>
  <c r="BF1106" i="2"/>
  <c r="AV1106" i="2"/>
  <c r="AU1106" i="2"/>
  <c r="AO1104" i="2"/>
  <c r="AX1106" i="2"/>
  <c r="AO1097" i="2"/>
  <c r="AO1072" i="2"/>
  <c r="AW1067" i="2"/>
  <c r="AO1067" i="2"/>
  <c r="AT1087" i="2"/>
  <c r="AT1088" i="2" s="1"/>
  <c r="BB1083" i="2"/>
  <c r="AO1083" i="2"/>
  <c r="BE1071" i="2"/>
  <c r="AW1101" i="2"/>
  <c r="AW1072" i="2"/>
  <c r="AW1075" i="2"/>
  <c r="BB1091" i="2"/>
  <c r="BB1088" i="2"/>
  <c r="AO1110" i="2"/>
  <c r="AO1111" i="2" s="1"/>
  <c r="AI307" i="2"/>
  <c r="BE1102" i="2" l="1"/>
  <c r="BE1108" i="2" s="1"/>
  <c r="BE1109" i="2" s="1"/>
  <c r="BE1110" i="2"/>
  <c r="BE1111" i="2" s="1"/>
  <c r="BE1097" i="2"/>
  <c r="AO1088" i="2"/>
  <c r="BE1087" i="2"/>
  <c r="BE1091" i="2" s="1"/>
  <c r="AW1087" i="2"/>
  <c r="AW1088" i="2" s="1"/>
  <c r="AT1091" i="2"/>
  <c r="BE1075" i="2"/>
  <c r="BE1072" i="2"/>
  <c r="AW1102" i="2"/>
  <c r="AW1108" i="2" s="1"/>
  <c r="AW1109" i="2" s="1"/>
  <c r="AW1110" i="2"/>
  <c r="AW1111" i="2" s="1"/>
  <c r="W201" i="1"/>
  <c r="AH165" i="2"/>
  <c r="AG165" i="2"/>
  <c r="AG136" i="2"/>
  <c r="AI136" i="2" s="1"/>
  <c r="AG280" i="2"/>
  <c r="AI280" i="2" s="1"/>
  <c r="S236" i="1"/>
  <c r="AW1091" i="2" l="1"/>
  <c r="BE1088" i="2"/>
  <c r="AI165" i="2"/>
  <c r="AH266" i="2" l="1"/>
  <c r="AI266" i="2" s="1"/>
  <c r="W317" i="1"/>
  <c r="AH161" i="2"/>
  <c r="W198" i="1"/>
  <c r="AG209" i="2"/>
  <c r="AI209" i="2" s="1"/>
  <c r="AG135" i="2"/>
  <c r="AI135" i="2" s="1"/>
  <c r="AG161" i="2"/>
  <c r="AG82" i="2"/>
  <c r="AI82" i="2" s="1"/>
  <c r="AG207" i="2"/>
  <c r="AI207" i="2" s="1"/>
  <c r="AG310" i="2"/>
  <c r="AI310" i="2" s="1"/>
  <c r="AG134" i="2"/>
  <c r="AI134" i="2" s="1"/>
  <c r="AI161" i="2" l="1"/>
  <c r="AG203" i="2" l="1"/>
  <c r="W345" i="1"/>
  <c r="AH306" i="2"/>
  <c r="AG205" i="2"/>
  <c r="W238" i="1"/>
  <c r="AH205" i="2"/>
  <c r="AG210" i="2"/>
  <c r="AI210" i="2" s="1"/>
  <c r="AH269" i="2"/>
  <c r="W319" i="1"/>
  <c r="AG208" i="2"/>
  <c r="AI208" i="2" s="1"/>
  <c r="AG29" i="2"/>
  <c r="AH29" i="2"/>
  <c r="W43" i="1"/>
  <c r="AH162" i="2"/>
  <c r="W199" i="1"/>
  <c r="S317" i="1"/>
  <c r="AI205" i="2" l="1"/>
  <c r="AI29" i="2"/>
  <c r="AG311" i="2" l="1"/>
  <c r="AI311" i="2" s="1"/>
  <c r="AH279" i="2"/>
  <c r="W327" i="1"/>
  <c r="AG279" i="2"/>
  <c r="AG199" i="2"/>
  <c r="AI199" i="2" s="1"/>
  <c r="W308" i="1"/>
  <c r="AH243" i="2"/>
  <c r="AG243" i="2"/>
  <c r="AG306" i="2"/>
  <c r="AI306" i="2" s="1"/>
  <c r="AG269" i="2"/>
  <c r="AI269" i="2" s="1"/>
  <c r="AG162" i="2"/>
  <c r="AI162" i="2" s="1"/>
  <c r="AG281" i="2"/>
  <c r="AI281" i="2" s="1"/>
  <c r="AG83" i="2"/>
  <c r="AI83" i="2" s="1"/>
  <c r="AG201" i="2"/>
  <c r="AI201" i="2" s="1"/>
  <c r="R243" i="1"/>
  <c r="AI279" i="2" l="1"/>
  <c r="AI243" i="2"/>
  <c r="AL414" i="2"/>
  <c r="AL156" i="2"/>
  <c r="AL468" i="2"/>
  <c r="AT833" i="2"/>
  <c r="AT686" i="2"/>
  <c r="AT677" i="2"/>
  <c r="AT516" i="2"/>
  <c r="AT825" i="2"/>
  <c r="AT440" i="2"/>
  <c r="BE656" i="2"/>
  <c r="AL434" i="2"/>
  <c r="BB837" i="2"/>
  <c r="AL866" i="2"/>
  <c r="BB724" i="2"/>
  <c r="AT347" i="2"/>
  <c r="AL781" i="2"/>
  <c r="AS785" i="2"/>
  <c r="AL89" i="2"/>
  <c r="AT621" i="2"/>
  <c r="AT491" i="2"/>
  <c r="AT443" i="2"/>
  <c r="AL190" i="2"/>
  <c r="BB656" i="2"/>
  <c r="AL980" i="2"/>
  <c r="AT592" i="2"/>
  <c r="AL683" i="2"/>
  <c r="BB492" i="2"/>
  <c r="AW501" i="2"/>
  <c r="AT612" i="2"/>
  <c r="BB498" i="2"/>
  <c r="AL840" i="2"/>
  <c r="AK354" i="2"/>
  <c r="BB443" i="2"/>
  <c r="AT559" i="2"/>
  <c r="AL649" i="2"/>
  <c r="BE466" i="2"/>
  <c r="BE534" i="2"/>
  <c r="AT579" i="2"/>
  <c r="AL338" i="2"/>
  <c r="BE518" i="2"/>
  <c r="AL279" i="2"/>
  <c r="BB697" i="2"/>
  <c r="BB628" i="2"/>
  <c r="AW542" i="2"/>
  <c r="BB935" i="2"/>
  <c r="BB592" i="2"/>
  <c r="AL586" i="2"/>
  <c r="AL157" i="2"/>
  <c r="BB748" i="2"/>
  <c r="AO468" i="2"/>
  <c r="BB358" i="2"/>
  <c r="BB361" i="2"/>
  <c r="AT804" i="2"/>
  <c r="AL659" i="2"/>
  <c r="AL467" i="2"/>
  <c r="AW678" i="2"/>
  <c r="AT595" i="2"/>
  <c r="AT436" i="2"/>
  <c r="AW634" i="2"/>
  <c r="AW545" i="2"/>
  <c r="AL599" i="2"/>
  <c r="BB826" i="2"/>
  <c r="AW553" i="2"/>
  <c r="AW561" i="2"/>
  <c r="BB768" i="2"/>
  <c r="BB868" i="2"/>
  <c r="BB594" i="2"/>
  <c r="BB482" i="2"/>
  <c r="AT842" i="2"/>
  <c r="BA733" i="2"/>
  <c r="BB834" i="2"/>
  <c r="BB720" i="2"/>
  <c r="AL294" i="2"/>
  <c r="AS700" i="2"/>
  <c r="AW594" i="2"/>
  <c r="BE621" i="2"/>
  <c r="BE451" i="2"/>
  <c r="AT829" i="2"/>
  <c r="AW425" i="2"/>
  <c r="AL829" i="2"/>
  <c r="BB621" i="2"/>
  <c r="AL960" i="2"/>
  <c r="BB875" i="2"/>
  <c r="AK41" i="2"/>
  <c r="BB706" i="2"/>
  <c r="AT548" i="2"/>
  <c r="AW605" i="2"/>
  <c r="BE475" i="2"/>
  <c r="AL587" i="2"/>
  <c r="AS323" i="2"/>
  <c r="AL847" i="2"/>
  <c r="AW468" i="2"/>
  <c r="AL614" i="2"/>
  <c r="AL689" i="2"/>
  <c r="AL276" i="2"/>
  <c r="BB668" i="2"/>
  <c r="AL815" i="2"/>
  <c r="AT910" i="2"/>
  <c r="BE455" i="2"/>
  <c r="AT648" i="2"/>
  <c r="AO648" i="2"/>
  <c r="AO463" i="2"/>
  <c r="AT644" i="2"/>
  <c r="AO657" i="2"/>
  <c r="BE587" i="2"/>
  <c r="AT723" i="2"/>
  <c r="AW550" i="2"/>
  <c r="BB404" i="2"/>
  <c r="AO572" i="2"/>
  <c r="AT464" i="2"/>
  <c r="BB427" i="2"/>
  <c r="AO616" i="2"/>
  <c r="BB679" i="2"/>
  <c r="AO573" i="2"/>
  <c r="AO452" i="2"/>
  <c r="AT465" i="2"/>
  <c r="AO564" i="2"/>
  <c r="AO466" i="2"/>
  <c r="BB750" i="2"/>
  <c r="AW558" i="2"/>
  <c r="AW412" i="2"/>
  <c r="BB600" i="2"/>
  <c r="AW661" i="2"/>
  <c r="AL667" i="2"/>
  <c r="AT456" i="2"/>
  <c r="BE580" i="2"/>
  <c r="AT418" i="2"/>
  <c r="AL963" i="2"/>
  <c r="BE648" i="2"/>
  <c r="BB532" i="2"/>
  <c r="AT533" i="2"/>
  <c r="AL274" i="2"/>
  <c r="AL19" i="2"/>
  <c r="AT714" i="2"/>
  <c r="AL519" i="2"/>
  <c r="AO513" i="2"/>
  <c r="BE456" i="2"/>
  <c r="AW497" i="2"/>
  <c r="BB991" i="2"/>
  <c r="AO549" i="2"/>
  <c r="AT796" i="2"/>
  <c r="BB709" i="2"/>
  <c r="AL312" i="2"/>
  <c r="AL542" i="2"/>
  <c r="BB925" i="2"/>
  <c r="AT689" i="2"/>
  <c r="BB833" i="2"/>
  <c r="AW570" i="2"/>
  <c r="BE664" i="2"/>
  <c r="AT638" i="2"/>
  <c r="AL576" i="2"/>
  <c r="AL642" i="2"/>
  <c r="AT477" i="2"/>
  <c r="AT862" i="2"/>
  <c r="AW624" i="2"/>
  <c r="BB836" i="2"/>
  <c r="BE519" i="2"/>
  <c r="AW681" i="2"/>
  <c r="BB611" i="2"/>
  <c r="AT549" i="2"/>
  <c r="AL108" i="2"/>
  <c r="AT889" i="2"/>
  <c r="AO474" i="2"/>
  <c r="AL568" i="2"/>
  <c r="AS751" i="2"/>
  <c r="AO414" i="2"/>
  <c r="BB774" i="2"/>
  <c r="BB609" i="2"/>
  <c r="AO405" i="2"/>
  <c r="AW588" i="2"/>
  <c r="AK718" i="2"/>
  <c r="AO681" i="2"/>
  <c r="BE634" i="2"/>
  <c r="AT649" i="2"/>
  <c r="BE568" i="2"/>
  <c r="BB558" i="2"/>
  <c r="AL666" i="2"/>
  <c r="AT483" i="2"/>
  <c r="AW602" i="2"/>
  <c r="AO598" i="2"/>
  <c r="AO638" i="2"/>
  <c r="AW598" i="2"/>
  <c r="AL720" i="2"/>
  <c r="AT502" i="2"/>
  <c r="AT450" i="2"/>
  <c r="AO593" i="2"/>
  <c r="AT717" i="2"/>
  <c r="AW479" i="2"/>
  <c r="BB746" i="2"/>
  <c r="AO590" i="2"/>
  <c r="AT876" i="2"/>
  <c r="BB676" i="2"/>
  <c r="BB462" i="2"/>
  <c r="AW459" i="2"/>
  <c r="BE522" i="2"/>
  <c r="AL825" i="2"/>
  <c r="BB866" i="2"/>
  <c r="AW556" i="2"/>
  <c r="BB332" i="2"/>
  <c r="AO644" i="2"/>
  <c r="AT468" i="2"/>
  <c r="AL337" i="2"/>
  <c r="AT724" i="2"/>
  <c r="AL535" i="2"/>
  <c r="AT562" i="2"/>
  <c r="AL776" i="2"/>
  <c r="AW554" i="2"/>
  <c r="AT855" i="2"/>
  <c r="AW456" i="2"/>
  <c r="AL832" i="2"/>
  <c r="AL817" i="2"/>
  <c r="AL527" i="2"/>
  <c r="AT696" i="2"/>
  <c r="AO440" i="2"/>
  <c r="AO220" i="2"/>
  <c r="AL904" i="2"/>
  <c r="AL270" i="2"/>
  <c r="AL769" i="2"/>
  <c r="AT421" i="2"/>
  <c r="BB981" i="2"/>
  <c r="AL512" i="2"/>
  <c r="AL556" i="2"/>
  <c r="AO423" i="2"/>
  <c r="AL310" i="2"/>
  <c r="AO498" i="2"/>
  <c r="AO499" i="2"/>
  <c r="AL248" i="2"/>
  <c r="AO623" i="2"/>
  <c r="AL506" i="2"/>
  <c r="AO538" i="2"/>
  <c r="AW424" i="2"/>
  <c r="AL655" i="2"/>
  <c r="AO683" i="2"/>
  <c r="AO615" i="2"/>
  <c r="AO641" i="2"/>
  <c r="BE650" i="2"/>
  <c r="AO591" i="2"/>
  <c r="BB921" i="2"/>
  <c r="AT507" i="2"/>
  <c r="AT525" i="2"/>
  <c r="AL142" i="2"/>
  <c r="BE576" i="2"/>
  <c r="AW461" i="2"/>
  <c r="BE419" i="2"/>
  <c r="AO505" i="2"/>
  <c r="BE579" i="2"/>
  <c r="AL812" i="2"/>
  <c r="BB412" i="2"/>
  <c r="AL362" i="2"/>
  <c r="AT417" i="2"/>
  <c r="BB505" i="2"/>
  <c r="AT445" i="2"/>
  <c r="BE600" i="2"/>
  <c r="AO550" i="2"/>
  <c r="BE504" i="2"/>
  <c r="AT555" i="2"/>
  <c r="BB503" i="2"/>
  <c r="AW572" i="2"/>
  <c r="AL930" i="2"/>
  <c r="AL208" i="2"/>
  <c r="AW432" i="2"/>
  <c r="AL684" i="2"/>
  <c r="AL502" i="2"/>
  <c r="BB841" i="2"/>
  <c r="BE620" i="2"/>
  <c r="BE685" i="2"/>
  <c r="AL952" i="2"/>
  <c r="AL449" i="2"/>
  <c r="AK260" i="2"/>
  <c r="AL311" i="2"/>
  <c r="AT859" i="2"/>
  <c r="BB555" i="2"/>
  <c r="AL641" i="2"/>
  <c r="AT915" i="2"/>
  <c r="BE658" i="2"/>
  <c r="AT603" i="2"/>
  <c r="AO427" i="2"/>
  <c r="AL523" i="2"/>
  <c r="BB988" i="2"/>
  <c r="BE220" i="2"/>
  <c r="AL615" i="2"/>
  <c r="AT690" i="2"/>
  <c r="AO409" i="2"/>
  <c r="AL529" i="2"/>
  <c r="AT474" i="2"/>
  <c r="BB800" i="2"/>
  <c r="AL421" i="2"/>
  <c r="BB857" i="2"/>
  <c r="AT676" i="2"/>
  <c r="AL734" i="2"/>
  <c r="AT871" i="2"/>
  <c r="AL327" i="2"/>
  <c r="AT426" i="2"/>
  <c r="AW513" i="2"/>
  <c r="BB817" i="2"/>
  <c r="AT775" i="2"/>
  <c r="BB614" i="2"/>
  <c r="BB696" i="2"/>
  <c r="BB794" i="2"/>
  <c r="AL546" i="2"/>
  <c r="BB871" i="2"/>
  <c r="AT753" i="2"/>
  <c r="BB548" i="2"/>
  <c r="AT430" i="2"/>
  <c r="AL203" i="2"/>
  <c r="AW626" i="2"/>
  <c r="AL452" i="2"/>
  <c r="BB423" i="2"/>
  <c r="AT493" i="2"/>
  <c r="AT914" i="2"/>
  <c r="AL516" i="2"/>
  <c r="AL899" i="2"/>
  <c r="AT760" i="2"/>
  <c r="AT429" i="2"/>
  <c r="AW409" i="2"/>
  <c r="AO438" i="2"/>
  <c r="AW635" i="2"/>
  <c r="AL483" i="2"/>
  <c r="AW533" i="2"/>
  <c r="AL583" i="2"/>
  <c r="AW675" i="2"/>
  <c r="AT574" i="2"/>
  <c r="AL986" i="2"/>
  <c r="AT987" i="2"/>
  <c r="AL758" i="2"/>
  <c r="AL676" i="2"/>
  <c r="BB956" i="2"/>
  <c r="BB598" i="2"/>
  <c r="AL584" i="2"/>
  <c r="AL598" i="2"/>
  <c r="AO555" i="2"/>
  <c r="BB885" i="2"/>
  <c r="AL165" i="2"/>
  <c r="AW523" i="2"/>
  <c r="BB507" i="2"/>
  <c r="AO536" i="2"/>
  <c r="BB467" i="2"/>
  <c r="BA28" i="2"/>
  <c r="AT834" i="2"/>
  <c r="AL794" i="2"/>
  <c r="AL709" i="2"/>
  <c r="AW680" i="2"/>
  <c r="AO635" i="2"/>
  <c r="BB550" i="2"/>
  <c r="AL580" i="2"/>
  <c r="BE549" i="2"/>
  <c r="AW492" i="2"/>
  <c r="AO512" i="2"/>
  <c r="BE581" i="2"/>
  <c r="AT487" i="2"/>
  <c r="AO451" i="2"/>
  <c r="AT665" i="2"/>
  <c r="BB759" i="2"/>
  <c r="BE684" i="2"/>
  <c r="BB489" i="2"/>
  <c r="BB333" i="2"/>
  <c r="AT830" i="2"/>
  <c r="BB552" i="2"/>
  <c r="AL440" i="2"/>
  <c r="AO526" i="2"/>
  <c r="BE520" i="2"/>
  <c r="BE575" i="2"/>
  <c r="BE541" i="2"/>
  <c r="AW430" i="2"/>
  <c r="AL902" i="2"/>
  <c r="AL903" i="2"/>
  <c r="AL505" i="2"/>
  <c r="BB409" i="2"/>
  <c r="BB431" i="2"/>
  <c r="AL640" i="2"/>
  <c r="BB447" i="2"/>
  <c r="BE588" i="2"/>
  <c r="BB506" i="2"/>
  <c r="AW536" i="2"/>
  <c r="AL326" i="2"/>
  <c r="AW672" i="2"/>
  <c r="BB717" i="2"/>
  <c r="BB562" i="2"/>
  <c r="AO458" i="2"/>
  <c r="AT960" i="2"/>
  <c r="BE643" i="2"/>
  <c r="BB518" i="2"/>
  <c r="AW454" i="2"/>
  <c r="AO459" i="2"/>
  <c r="BB420" i="2"/>
  <c r="AW508" i="2"/>
  <c r="BB738" i="2"/>
  <c r="AO481" i="2"/>
  <c r="AO524" i="2"/>
  <c r="AW548" i="2"/>
  <c r="BE559" i="2"/>
  <c r="AL862" i="2"/>
  <c r="AT404" i="2"/>
  <c r="AL627" i="2"/>
  <c r="AW583" i="2"/>
  <c r="BE604" i="2"/>
  <c r="BB804" i="2"/>
  <c r="AT710" i="2"/>
  <c r="BB715" i="2"/>
  <c r="BB519" i="2"/>
  <c r="BB458" i="2"/>
  <c r="BB782" i="2"/>
  <c r="AW628" i="2"/>
  <c r="BB740" i="2"/>
  <c r="AT658" i="2"/>
  <c r="AT596" i="2"/>
  <c r="AL233" i="2"/>
  <c r="BB501" i="2"/>
  <c r="BB456" i="2"/>
  <c r="AL515" i="2"/>
  <c r="BB619" i="2"/>
  <c r="BB539" i="2"/>
  <c r="AT750" i="2"/>
  <c r="BB509" i="2"/>
  <c r="AT984" i="2"/>
  <c r="AL702" i="2"/>
  <c r="AT614" i="2"/>
  <c r="AO614" i="2"/>
  <c r="BB754" i="2"/>
  <c r="BB586" i="2"/>
  <c r="BE647" i="2"/>
  <c r="AO631" i="2"/>
  <c r="AT449" i="2"/>
  <c r="AW499" i="2"/>
  <c r="AL455" i="2"/>
  <c r="BE577" i="2"/>
  <c r="BB330" i="2"/>
  <c r="BB468" i="2"/>
  <c r="AL475" i="2"/>
  <c r="AW443" i="2"/>
  <c r="BB415" i="2"/>
  <c r="AL950" i="2"/>
  <c r="AO433" i="2"/>
  <c r="AT870" i="2"/>
  <c r="AL677" i="2"/>
  <c r="AL898" i="2"/>
  <c r="AT503" i="2"/>
  <c r="AL333" i="2"/>
  <c r="AL191" i="2"/>
  <c r="BB906" i="2"/>
  <c r="AT739" i="2"/>
  <c r="AL890" i="2"/>
  <c r="AT338" i="2"/>
  <c r="AL29" i="2"/>
  <c r="BB618" i="2"/>
  <c r="AL536" i="2"/>
  <c r="BB481" i="2"/>
  <c r="AL533" i="2"/>
  <c r="AL407" i="2"/>
  <c r="AL956" i="2"/>
  <c r="BB573" i="2"/>
  <c r="AT571" i="2"/>
  <c r="AL803" i="2"/>
  <c r="AL673" i="2"/>
  <c r="AT844" i="2"/>
  <c r="AT471" i="2"/>
  <c r="AW490" i="2"/>
  <c r="AT705" i="2"/>
  <c r="BE682" i="2"/>
  <c r="AT828" i="2"/>
  <c r="BA731" i="2"/>
  <c r="AW405" i="2"/>
  <c r="BE601" i="2"/>
  <c r="BE663" i="2"/>
  <c r="BB463" i="2"/>
  <c r="AL84" i="2"/>
  <c r="BB638" i="2"/>
  <c r="BA700" i="2"/>
  <c r="AL657" i="2"/>
  <c r="BB797" i="2"/>
  <c r="AK178" i="2"/>
  <c r="AO535" i="2"/>
  <c r="BE677" i="2"/>
  <c r="AL416" i="2"/>
  <c r="AO430" i="2"/>
  <c r="BB703" i="2"/>
  <c r="AL574" i="2"/>
  <c r="AL423" i="2"/>
  <c r="AO630" i="2"/>
  <c r="BE641" i="2"/>
  <c r="AL679" i="2"/>
  <c r="AT695" i="2"/>
  <c r="AO618" i="2"/>
  <c r="AK177" i="2"/>
  <c r="AT419" i="2"/>
  <c r="AO658" i="2"/>
  <c r="AO480" i="2"/>
  <c r="AT949" i="2"/>
  <c r="AO475" i="2"/>
  <c r="BB623" i="2"/>
  <c r="BB762" i="2"/>
  <c r="BA356" i="2"/>
  <c r="AW625" i="2"/>
  <c r="BB959" i="2"/>
  <c r="BB606" i="2"/>
  <c r="AT577" i="2"/>
  <c r="AL879" i="2"/>
  <c r="AT794" i="2"/>
  <c r="BB705" i="2"/>
  <c r="AW642" i="2"/>
  <c r="AT670" i="2"/>
  <c r="AL477" i="2"/>
  <c r="AL539" i="2"/>
  <c r="BE638" i="2"/>
  <c r="AL557" i="2"/>
  <c r="AL905" i="2"/>
  <c r="AO472" i="2"/>
  <c r="AW522" i="2"/>
  <c r="BB903" i="2"/>
  <c r="BB772" i="2"/>
  <c r="AT572" i="2"/>
  <c r="BE497" i="2"/>
  <c r="BB441" i="2"/>
  <c r="AL597" i="2"/>
  <c r="BE651" i="2"/>
  <c r="AL908" i="2"/>
  <c r="AW220" i="2"/>
  <c r="AL799" i="2"/>
  <c r="AW609" i="2"/>
  <c r="AL244" i="2"/>
  <c r="BE487" i="2"/>
  <c r="AT976" i="2"/>
  <c r="BB422" i="2"/>
  <c r="AW487" i="2"/>
  <c r="BB661" i="2"/>
  <c r="AW606" i="2"/>
  <c r="BB783" i="2"/>
  <c r="AO570" i="2"/>
  <c r="AT588" i="2"/>
  <c r="AW529" i="2"/>
  <c r="AO482" i="2"/>
  <c r="AL90" i="2"/>
  <c r="BE527" i="2"/>
  <c r="BE623" i="2"/>
  <c r="AW416" i="2"/>
  <c r="AL550" i="2"/>
  <c r="AO654" i="2"/>
  <c r="AL12" i="2"/>
  <c r="AL87" i="2"/>
  <c r="AT880" i="2"/>
  <c r="AL243" i="2"/>
  <c r="BB448" i="2"/>
  <c r="BB610" i="2"/>
  <c r="AO676" i="2"/>
  <c r="AT917" i="2"/>
  <c r="AO411" i="2"/>
  <c r="AL714" i="2"/>
  <c r="AL932" i="2"/>
  <c r="AT747" i="2"/>
  <c r="BB616" i="2"/>
  <c r="AL490" i="2"/>
  <c r="AL603" i="2"/>
  <c r="AT626" i="2"/>
  <c r="AT954" i="2"/>
  <c r="BE595" i="2"/>
  <c r="AT961" i="2"/>
  <c r="BE537" i="2"/>
  <c r="AO677" i="2"/>
  <c r="BB515" i="2"/>
  <c r="AT408" i="2"/>
  <c r="AO670" i="2"/>
  <c r="AL693" i="2"/>
  <c r="BE479" i="2"/>
  <c r="AL741" i="2"/>
  <c r="AL444" i="2"/>
  <c r="AL628" i="2"/>
  <c r="AT763" i="2"/>
  <c r="BE473" i="2"/>
  <c r="BB863" i="2"/>
  <c r="AL272" i="2"/>
  <c r="AW616" i="2"/>
  <c r="BB472" i="2"/>
  <c r="AL437" i="2"/>
  <c r="AT607" i="2"/>
  <c r="AO567" i="2"/>
  <c r="AT847" i="2"/>
  <c r="BB678" i="2"/>
  <c r="AL199" i="2"/>
  <c r="AW666" i="2"/>
  <c r="BB931" i="2"/>
  <c r="AT786" i="2"/>
  <c r="AT886" i="2"/>
  <c r="AT602" i="2"/>
  <c r="AO404" i="2"/>
  <c r="BB761" i="2"/>
  <c r="BB831" i="2"/>
  <c r="AL845" i="2"/>
  <c r="BB777" i="2"/>
  <c r="AT423" i="2"/>
  <c r="AT691" i="2"/>
  <c r="BB825" i="2"/>
  <c r="AL887" i="2"/>
  <c r="BE489" i="2"/>
  <c r="BB701" i="2"/>
  <c r="BB980" i="2"/>
  <c r="BE642" i="2"/>
  <c r="BB633" i="2"/>
  <c r="AO626" i="2"/>
  <c r="AL77" i="2"/>
  <c r="BB769" i="2"/>
  <c r="AT795" i="2"/>
  <c r="AW664" i="2"/>
  <c r="BB823" i="2"/>
  <c r="AT778" i="2"/>
  <c r="AW560" i="2"/>
  <c r="AL561" i="2"/>
  <c r="BB651" i="2"/>
  <c r="BE572" i="2"/>
  <c r="BB452" i="2"/>
  <c r="BE586" i="2"/>
  <c r="AL528" i="2"/>
  <c r="AT979" i="2"/>
  <c r="BB511" i="2"/>
  <c r="BB810" i="2"/>
  <c r="BB556" i="2"/>
  <c r="BE499" i="2"/>
  <c r="AT448" i="2"/>
  <c r="AT499" i="2"/>
  <c r="AT808" i="2"/>
  <c r="BB723" i="2"/>
  <c r="BB951" i="2"/>
  <c r="BB712" i="2"/>
  <c r="AL681" i="2"/>
  <c r="AL131" i="2"/>
  <c r="AW587" i="2"/>
  <c r="BB637" i="2"/>
  <c r="AL211" i="2"/>
  <c r="AT865" i="2"/>
  <c r="AL742" i="2"/>
  <c r="AL241" i="2"/>
  <c r="AW465" i="2"/>
  <c r="AL778" i="2"/>
  <c r="BB873" i="2"/>
  <c r="AL665" i="2"/>
  <c r="BE468" i="2"/>
  <c r="AL814" i="2"/>
  <c r="AL591" i="2"/>
  <c r="AT653" i="2"/>
  <c r="AW576" i="2"/>
  <c r="AW575" i="2"/>
  <c r="BB484" i="2"/>
  <c r="AT908" i="2"/>
  <c r="AL456" i="2"/>
  <c r="AL558" i="2"/>
  <c r="AO609" i="2"/>
  <c r="BB870" i="2"/>
  <c r="AT361" i="2"/>
  <c r="AW408" i="2"/>
  <c r="AT410" i="2"/>
  <c r="AL269" i="2"/>
  <c r="AW421" i="2"/>
  <c r="AT610" i="2"/>
  <c r="BB672" i="2"/>
  <c r="AL897" i="2"/>
  <c r="AT782" i="2"/>
  <c r="AT827" i="2"/>
  <c r="BE686" i="2"/>
  <c r="BE557" i="2"/>
  <c r="AL795" i="2"/>
  <c r="BE412" i="2"/>
  <c r="AT512" i="2"/>
  <c r="BE670" i="2"/>
  <c r="AL768" i="2"/>
  <c r="AW495" i="2"/>
  <c r="AL280" i="2"/>
  <c r="BB417" i="2"/>
  <c r="AL245" i="2"/>
  <c r="AT727" i="2"/>
  <c r="AT482" i="2"/>
  <c r="AW418" i="2"/>
  <c r="AT940" i="2"/>
  <c r="AL479" i="2"/>
  <c r="BE503" i="2"/>
  <c r="AL982" i="2"/>
  <c r="AL923" i="2"/>
  <c r="AW646" i="2"/>
  <c r="BB992" i="2"/>
  <c r="BA355" i="2"/>
  <c r="AL417" i="2"/>
  <c r="BB891" i="2"/>
  <c r="AL563" i="2"/>
  <c r="BB357" i="2"/>
  <c r="BA334" i="2"/>
  <c r="AL489" i="2"/>
  <c r="AT929" i="2"/>
  <c r="AO624" i="2"/>
  <c r="AO650" i="2"/>
  <c r="AL823" i="2"/>
  <c r="BE652" i="2"/>
  <c r="AL64" i="2"/>
  <c r="AW518" i="2"/>
  <c r="BA784" i="2"/>
  <c r="AW562" i="2"/>
  <c r="AL300" i="2"/>
  <c r="AL569" i="2"/>
  <c r="AL940" i="2"/>
  <c r="AW579" i="2"/>
  <c r="BB840" i="2"/>
  <c r="AT463" i="2"/>
  <c r="AO493" i="2"/>
  <c r="AL736" i="2"/>
  <c r="AT932" i="2"/>
  <c r="AK45" i="2"/>
  <c r="BB648" i="2"/>
  <c r="AO444" i="2"/>
  <c r="AW658" i="2"/>
  <c r="BB666" i="2"/>
  <c r="BB646" i="2"/>
  <c r="AK322" i="2"/>
  <c r="AT925" i="2"/>
  <c r="AW589" i="2"/>
  <c r="BE657" i="2"/>
  <c r="AO408" i="2"/>
  <c r="BB466" i="2"/>
  <c r="BB830" i="2"/>
  <c r="BE441" i="2"/>
  <c r="AW419" i="2"/>
  <c r="BB877" i="2"/>
  <c r="BB495" i="2"/>
  <c r="AT890" i="2"/>
  <c r="AT407" i="2"/>
  <c r="AW510" i="2"/>
  <c r="AT684" i="2"/>
  <c r="AL136" i="2"/>
  <c r="BB487" i="2"/>
  <c r="AL206" i="2"/>
  <c r="BB563" i="2"/>
  <c r="AO518" i="2"/>
  <c r="AW477" i="2"/>
  <c r="AW585" i="2"/>
  <c r="AL461" i="2"/>
  <c r="BB775" i="2"/>
  <c r="AL161" i="2"/>
  <c r="AL470" i="2"/>
  <c r="AW683" i="2"/>
  <c r="AS784" i="2"/>
  <c r="AT668" i="2"/>
  <c r="AO462" i="2"/>
  <c r="AT693" i="2"/>
  <c r="BE625" i="2"/>
  <c r="AT613" i="2"/>
  <c r="AT564" i="2"/>
  <c r="AT584" i="2"/>
  <c r="AT734" i="2"/>
  <c r="AL780" i="2"/>
  <c r="AT759" i="2"/>
  <c r="BB966" i="2"/>
  <c r="BE547" i="2"/>
  <c r="AW423" i="2"/>
  <c r="AO419" i="2"/>
  <c r="AT337" i="2"/>
  <c r="BB527" i="2"/>
  <c r="AO418" i="2"/>
  <c r="AT953" i="2"/>
  <c r="BB604" i="2"/>
  <c r="AW599" i="2"/>
  <c r="AW601" i="2"/>
  <c r="AO585" i="2"/>
  <c r="AL801" i="2"/>
  <c r="BE594" i="2"/>
  <c r="BE428" i="2"/>
  <c r="AL21" i="2"/>
  <c r="BB540" i="2"/>
  <c r="BB624" i="2"/>
  <c r="AL947" i="2"/>
  <c r="AT802" i="2"/>
  <c r="AL968" i="2"/>
  <c r="AO551" i="2"/>
  <c r="AO448" i="2"/>
  <c r="AW452" i="2"/>
  <c r="AT345" i="2"/>
  <c r="AW651" i="2"/>
  <c r="AW519" i="2"/>
  <c r="AL944" i="2"/>
  <c r="AO673" i="2"/>
  <c r="BB588" i="2"/>
  <c r="AW648" i="2"/>
  <c r="AT437" i="2"/>
  <c r="AL187" i="2"/>
  <c r="AT671" i="2"/>
  <c r="AS732" i="2"/>
  <c r="AL247" i="2"/>
  <c r="AL166" i="2"/>
  <c r="AL919" i="2"/>
  <c r="AL849" i="2"/>
  <c r="AT869" i="2"/>
  <c r="BB764" i="2"/>
  <c r="AT840" i="2"/>
  <c r="BE558" i="2"/>
  <c r="AT812" i="2"/>
  <c r="AL411" i="2"/>
  <c r="AK38" i="2"/>
  <c r="BB577" i="2"/>
  <c r="BE628" i="2"/>
  <c r="BB644" i="2"/>
  <c r="AL462" i="2"/>
  <c r="BB647" i="2"/>
  <c r="AT893" i="2"/>
  <c r="AL37" i="2"/>
  <c r="AT412" i="2"/>
  <c r="BB419" i="2"/>
  <c r="AL132" i="2"/>
  <c r="AL537" i="2"/>
  <c r="AL954" i="2"/>
  <c r="AT874" i="2"/>
  <c r="AW426" i="2"/>
  <c r="AL410" i="2"/>
  <c r="BB520" i="2"/>
  <c r="AT900" i="2"/>
  <c r="AT650" i="2"/>
  <c r="AT473" i="2"/>
  <c r="BB864" i="2"/>
  <c r="BB849" i="2"/>
  <c r="BE614" i="2"/>
  <c r="AT921" i="2"/>
  <c r="AO428" i="2"/>
  <c r="AL877" i="2"/>
  <c r="AT965" i="2"/>
  <c r="AT860" i="2"/>
  <c r="AT517" i="2"/>
  <c r="BE679" i="2"/>
  <c r="BE530" i="2"/>
  <c r="BE413" i="2"/>
  <c r="AW410" i="2"/>
  <c r="AW457" i="2"/>
  <c r="BB932" i="2"/>
  <c r="AT545" i="2"/>
  <c r="AW674" i="2"/>
  <c r="AO686" i="2"/>
  <c r="AT576" i="2"/>
  <c r="AO652" i="2"/>
  <c r="AT719" i="2"/>
  <c r="BB584" i="2"/>
  <c r="AL415" i="2"/>
  <c r="AT406" i="2"/>
  <c r="AL713" i="2"/>
  <c r="AW673" i="2"/>
  <c r="BE593" i="2"/>
  <c r="AL562" i="2"/>
  <c r="AL545" i="2"/>
  <c r="AL103" i="2"/>
  <c r="AL155" i="2"/>
  <c r="BA266" i="2"/>
  <c r="AL521" i="2"/>
  <c r="AW489" i="2"/>
  <c r="AT651" i="2"/>
  <c r="AL914" i="2"/>
  <c r="BB802" i="2"/>
  <c r="AT680" i="2"/>
  <c r="BB910" i="2"/>
  <c r="BE669" i="2"/>
  <c r="AO465" i="2"/>
  <c r="BB728" i="2"/>
  <c r="AL983" i="2"/>
  <c r="BE546" i="2"/>
  <c r="AT444" i="2"/>
  <c r="AT776" i="2"/>
  <c r="AO663" i="2"/>
  <c r="BB827" i="2"/>
  <c r="AT490" i="2"/>
  <c r="AW415" i="2"/>
  <c r="AL189" i="2"/>
  <c r="BB331" i="2"/>
  <c r="AW438" i="2"/>
  <c r="AT879" i="2"/>
  <c r="BE590" i="2"/>
  <c r="BB920" i="2"/>
  <c r="BE444" i="2"/>
  <c r="BB670" i="2"/>
  <c r="AW527" i="2"/>
  <c r="AL619" i="2"/>
  <c r="BB526" i="2"/>
  <c r="BE609" i="2"/>
  <c r="BB516" i="2"/>
  <c r="AL818" i="2"/>
  <c r="BE433" i="2"/>
  <c r="BE551" i="2"/>
  <c r="AO610" i="2"/>
  <c r="AW448" i="2"/>
  <c r="BB878" i="2"/>
  <c r="AW417" i="2"/>
  <c r="BA718" i="2"/>
  <c r="BB874" i="2"/>
  <c r="AT725" i="2"/>
  <c r="AT489" i="2"/>
  <c r="AL54" i="2"/>
  <c r="AO527" i="2"/>
  <c r="AL283" i="2"/>
  <c r="BE569" i="2"/>
  <c r="AT933" i="2"/>
  <c r="AW474" i="2"/>
  <c r="AT935" i="2"/>
  <c r="AL626" i="2"/>
  <c r="AL59" i="2"/>
  <c r="AT511" i="2"/>
  <c r="AK732" i="2"/>
  <c r="AT432" i="2"/>
  <c r="AL834" i="2"/>
  <c r="BB745" i="2"/>
  <c r="BE680" i="2"/>
  <c r="AL277" i="2"/>
  <c r="AL716" i="2"/>
  <c r="AO620" i="2"/>
  <c r="AL629" i="2"/>
  <c r="AT580" i="2"/>
  <c r="AL236" i="2"/>
  <c r="AT640" i="2"/>
  <c r="BB702" i="2"/>
  <c r="AT709" i="2"/>
  <c r="AL113" i="2"/>
  <c r="AL88" i="2"/>
  <c r="AT454" i="2"/>
  <c r="BB426" i="2"/>
  <c r="AL443" i="2"/>
  <c r="AT494" i="2"/>
  <c r="BE448" i="2"/>
  <c r="BE483" i="2"/>
  <c r="AL432" i="2"/>
  <c r="BB524" i="2"/>
  <c r="BB534" i="2"/>
  <c r="AO669" i="2"/>
  <c r="AL692" i="2"/>
  <c r="AW493" i="2"/>
  <c r="BB736" i="2"/>
  <c r="AL448" i="2"/>
  <c r="BB739" i="2"/>
  <c r="AW524" i="2"/>
  <c r="AL503" i="2"/>
  <c r="BB620" i="2"/>
  <c r="AT978" i="2"/>
  <c r="AL471" i="2"/>
  <c r="AT740" i="2"/>
  <c r="AL934" i="2"/>
  <c r="AO597" i="2"/>
  <c r="AW552" i="2"/>
  <c r="AW484" i="2"/>
  <c r="AO547" i="2"/>
  <c r="AW638" i="2"/>
  <c r="AT952" i="2"/>
  <c r="AL228" i="2"/>
  <c r="AL724" i="2"/>
  <c r="BE671" i="2"/>
  <c r="AT798" i="2"/>
  <c r="AL45" i="2"/>
  <c r="BB976" i="2"/>
  <c r="AW592" i="2"/>
  <c r="BA352" i="2"/>
  <c r="AT780" i="2"/>
  <c r="BE661" i="2"/>
  <c r="AT655" i="2"/>
  <c r="AT523" i="2"/>
  <c r="AT813" i="2"/>
  <c r="BE415" i="2"/>
  <c r="AL990" i="2"/>
  <c r="AL927" i="2"/>
  <c r="BE405" i="2"/>
  <c r="AT769" i="2"/>
  <c r="AL196" i="2"/>
  <c r="AL929" i="2"/>
  <c r="AT931" i="2"/>
  <c r="AL525" i="2"/>
  <c r="AS783" i="2"/>
  <c r="AT909" i="2"/>
  <c r="AW480" i="2"/>
  <c r="AL104" i="2"/>
  <c r="AT866" i="2"/>
  <c r="BE563" i="2"/>
  <c r="AL868" i="2"/>
  <c r="AS268" i="2"/>
  <c r="BE432" i="2"/>
  <c r="AL857" i="2"/>
  <c r="AO441" i="2"/>
  <c r="AT864" i="2"/>
  <c r="AL27" i="2"/>
  <c r="AW617" i="2"/>
  <c r="AT928" i="2"/>
  <c r="AL948" i="2"/>
  <c r="BE539" i="2"/>
  <c r="BB828" i="2"/>
  <c r="BB892" i="2"/>
  <c r="AT513" i="2"/>
  <c r="AL680" i="2"/>
  <c r="AT519" i="2"/>
  <c r="BE570" i="2"/>
  <c r="BB845" i="2"/>
  <c r="AT460" i="2"/>
  <c r="AL873" i="2"/>
  <c r="BE514" i="2"/>
  <c r="AL835" i="2"/>
  <c r="BE423" i="2"/>
  <c r="BB808" i="2"/>
  <c r="BB913" i="2"/>
  <c r="AL92" i="2"/>
  <c r="AW563" i="2"/>
  <c r="BB982" i="2"/>
  <c r="AT781" i="2"/>
  <c r="BB876" i="2"/>
  <c r="BE630" i="2"/>
  <c r="AT988" i="2"/>
  <c r="AW473" i="2"/>
  <c r="BB630" i="2"/>
  <c r="BE655" i="2"/>
  <c r="AT766" i="2"/>
  <c r="AL555" i="2"/>
  <c r="AT797" i="2"/>
  <c r="AL31" i="2"/>
  <c r="AL298" i="2"/>
  <c r="AW640" i="2"/>
  <c r="AW476" i="2"/>
  <c r="AW608" i="2"/>
  <c r="AT505" i="2"/>
  <c r="BB963" i="2"/>
  <c r="AO509" i="2"/>
  <c r="BB480" i="2"/>
  <c r="AL207" i="2"/>
  <c r="AL460" i="2"/>
  <c r="BB936" i="2"/>
  <c r="AL239" i="2"/>
  <c r="BB862" i="2"/>
  <c r="AO494" i="2"/>
  <c r="AT989" i="2"/>
  <c r="AS322" i="2"/>
  <c r="AL656" i="2"/>
  <c r="AL635" i="2"/>
  <c r="BB438" i="2"/>
  <c r="AL967" i="2"/>
  <c r="AO413" i="2"/>
  <c r="BB496" i="2"/>
  <c r="AS699" i="2"/>
  <c r="BE512" i="2"/>
  <c r="AO602" i="2"/>
  <c r="AL296" i="2"/>
  <c r="AW593" i="2"/>
  <c r="AO664" i="2"/>
  <c r="AL819" i="2"/>
  <c r="BE508" i="2"/>
  <c r="BB493" i="2"/>
  <c r="BB553" i="2"/>
  <c r="BB681" i="2"/>
  <c r="BB710" i="2"/>
  <c r="AL575" i="2"/>
  <c r="AO542" i="2"/>
  <c r="AT667" i="2"/>
  <c r="AT561" i="2"/>
  <c r="AT469" i="2"/>
  <c r="AO613" i="2"/>
  <c r="AL476" i="2"/>
  <c r="AL915" i="2"/>
  <c r="AT524" i="2"/>
  <c r="BB907" i="2"/>
  <c r="AT637" i="2"/>
  <c r="AT563" i="2"/>
  <c r="AW547" i="2"/>
  <c r="AT694" i="2"/>
  <c r="BE533" i="2"/>
  <c r="AL618" i="2"/>
  <c r="AL263" i="2"/>
  <c r="AL271" i="2"/>
  <c r="AL249" i="2"/>
  <c r="AL926" i="2"/>
  <c r="AW573" i="2"/>
  <c r="AL469" i="2"/>
  <c r="BB508" i="2"/>
  <c r="AL865" i="2"/>
  <c r="AL18" i="2"/>
  <c r="BE460" i="2"/>
  <c r="AL945" i="2"/>
  <c r="AW411" i="2"/>
  <c r="AO514" i="2"/>
  <c r="AT664" i="2"/>
  <c r="AL559" i="2"/>
  <c r="AW413" i="2"/>
  <c r="AT358" i="2"/>
  <c r="BE513" i="2"/>
  <c r="AL653" i="2"/>
  <c r="BB809" i="2"/>
  <c r="BB937" i="2"/>
  <c r="AO541" i="2"/>
  <c r="BB454" i="2"/>
  <c r="BB488" i="2"/>
  <c r="AL884" i="2"/>
  <c r="BE555" i="2"/>
  <c r="AL482" i="2"/>
  <c r="BB449" i="2"/>
  <c r="AL406" i="2"/>
  <c r="AL457" i="2"/>
  <c r="AL238" i="2"/>
  <c r="AW496" i="2"/>
  <c r="AL752" i="2"/>
  <c r="BB473" i="2"/>
  <c r="AW682" i="2"/>
  <c r="AW436" i="2"/>
  <c r="BE673" i="2"/>
  <c r="AO436" i="2"/>
  <c r="AT905" i="2"/>
  <c r="BE418" i="2"/>
  <c r="AO435" i="2"/>
  <c r="AL844" i="2"/>
  <c r="AO432" i="2"/>
  <c r="AT582" i="2"/>
  <c r="AL620" i="2"/>
  <c r="BE540" i="2"/>
  <c r="AW582" i="2"/>
  <c r="AO546" i="2"/>
  <c r="AL987" i="2"/>
  <c r="AL185" i="2"/>
  <c r="BB785" i="2"/>
  <c r="AT405" i="2"/>
  <c r="AL143" i="2"/>
  <c r="BE552" i="2"/>
  <c r="AT589" i="2"/>
  <c r="BB349" i="2"/>
  <c r="BB692" i="2"/>
  <c r="BE524" i="2"/>
  <c r="AT654" i="2"/>
  <c r="BB645" i="2"/>
  <c r="BB418" i="2"/>
  <c r="AL878" i="2"/>
  <c r="BB405" i="2"/>
  <c r="BB888" i="2"/>
  <c r="AL548" i="2"/>
  <c r="BE616" i="2"/>
  <c r="BB758" i="2"/>
  <c r="AL744" i="2"/>
  <c r="AO520" i="2"/>
  <c r="AL900" i="2"/>
  <c r="AT964" i="2"/>
  <c r="AL127" i="2"/>
  <c r="AL792" i="2"/>
  <c r="AT761" i="2"/>
  <c r="AO674" i="2"/>
  <c r="AL571" i="2"/>
  <c r="BA783" i="2"/>
  <c r="AT675" i="2"/>
  <c r="AO497" i="2"/>
  <c r="BB627" i="2"/>
  <c r="AT532" i="2"/>
  <c r="AO406" i="2"/>
  <c r="BB663" i="2"/>
  <c r="AW482" i="2"/>
  <c r="BB654" i="2"/>
  <c r="BB445" i="2"/>
  <c r="AW428" i="2"/>
  <c r="BB947" i="2"/>
  <c r="BB568" i="2"/>
  <c r="BB725" i="2"/>
  <c r="AO678" i="2"/>
  <c r="AL860" i="2"/>
  <c r="AL549" i="2"/>
  <c r="AT846" i="2"/>
  <c r="AL140" i="2"/>
  <c r="AL757" i="2"/>
  <c r="AL595" i="2"/>
  <c r="AL638" i="2"/>
  <c r="AT826" i="2"/>
  <c r="AO543" i="2"/>
  <c r="AL198" i="2"/>
  <c r="AS259" i="2"/>
  <c r="AW639" i="2"/>
  <c r="AL775" i="2"/>
  <c r="AL195" i="2"/>
  <c r="AO464" i="2"/>
  <c r="BB547" i="2"/>
  <c r="BB967" i="2"/>
  <c r="AL895" i="2"/>
  <c r="BB760" i="2"/>
  <c r="AL496" i="2"/>
  <c r="BE536" i="2"/>
  <c r="AW668" i="2"/>
  <c r="BB929" i="2"/>
  <c r="AO606" i="2"/>
  <c r="AL220" i="2"/>
  <c r="AL336" i="2"/>
  <c r="AW549" i="2"/>
  <c r="AT660" i="2"/>
  <c r="AW578" i="2"/>
  <c r="AT764" i="2"/>
  <c r="AW654" i="2"/>
  <c r="AT424" i="2"/>
  <c r="BB975" i="2"/>
  <c r="AO639" i="2"/>
  <c r="AL880" i="2"/>
  <c r="BB575" i="2"/>
  <c r="AT985" i="2"/>
  <c r="AW641" i="2"/>
  <c r="AL144" i="2"/>
  <c r="AL826" i="2"/>
  <c r="AT641" i="2"/>
  <c r="AO523" i="2"/>
  <c r="BE666" i="2"/>
  <c r="AO417" i="2"/>
  <c r="AT669" i="2"/>
  <c r="AO446" i="2"/>
  <c r="AO415" i="2"/>
  <c r="AO679" i="2"/>
  <c r="AT515" i="2"/>
  <c r="BE447" i="2"/>
  <c r="BB411" i="2"/>
  <c r="AL616" i="2"/>
  <c r="BB674" i="2"/>
  <c r="AT981" i="2"/>
  <c r="AL593" i="2"/>
  <c r="BA732" i="2"/>
  <c r="BB867" i="2"/>
  <c r="AT938" i="2"/>
  <c r="BB640" i="2"/>
  <c r="AL596" i="2"/>
  <c r="AL445" i="2"/>
  <c r="BB859" i="2"/>
  <c r="AL936" i="2"/>
  <c r="AW543" i="2"/>
  <c r="AL554" i="2"/>
  <c r="AO488" i="2"/>
  <c r="AL412" i="2"/>
  <c r="AW447" i="2"/>
  <c r="AO429" i="2"/>
  <c r="BB549" i="2"/>
  <c r="AW483" i="2"/>
  <c r="AT492" i="2"/>
  <c r="AL644" i="2"/>
  <c r="BE618" i="2"/>
  <c r="AO502" i="2"/>
  <c r="AW472" i="2"/>
  <c r="BB763" i="2"/>
  <c r="AL192" i="2"/>
  <c r="AL112" i="2"/>
  <c r="AL146" i="2"/>
  <c r="AL966" i="2"/>
  <c r="AT461" i="2"/>
  <c r="BB895" i="2"/>
  <c r="AW431" i="2"/>
  <c r="AL645" i="2"/>
  <c r="BB517" i="2"/>
  <c r="AT521" i="2"/>
  <c r="BB595" i="2"/>
  <c r="BB858" i="2"/>
  <c r="AO647" i="2"/>
  <c r="AL484" i="2"/>
  <c r="AW559" i="2"/>
  <c r="AT534" i="2"/>
  <c r="AT762" i="2"/>
  <c r="AO563" i="2"/>
  <c r="AT530" i="2"/>
  <c r="BB437" i="2"/>
  <c r="AT476" i="2"/>
  <c r="BB625" i="2"/>
  <c r="AO515" i="2"/>
  <c r="AT785" i="2"/>
  <c r="AL508" i="2"/>
  <c r="BB650" i="2"/>
  <c r="AO410" i="2"/>
  <c r="AL450" i="2"/>
  <c r="BE584" i="2"/>
  <c r="AL585" i="2"/>
  <c r="AL961" i="2"/>
  <c r="AL454" i="2"/>
  <c r="BE480" i="2"/>
  <c r="AL229" i="2"/>
  <c r="AO511" i="2"/>
  <c r="AW546" i="2"/>
  <c r="BE490" i="2"/>
  <c r="BE481" i="2"/>
  <c r="AO621" i="2"/>
  <c r="AL128" i="2"/>
  <c r="AL295" i="2"/>
  <c r="AT438" i="2"/>
  <c r="BB502" i="2"/>
  <c r="BB938" i="2"/>
  <c r="BB784" i="2"/>
  <c r="BB919" i="2"/>
  <c r="AT441" i="2"/>
  <c r="AW503" i="2"/>
  <c r="BB798" i="2"/>
  <c r="BE496" i="2"/>
  <c r="BB533" i="2"/>
  <c r="BA353" i="2"/>
  <c r="AT895" i="2"/>
  <c r="AL32" i="2"/>
  <c r="AT980" i="2"/>
  <c r="BE435" i="2"/>
  <c r="AO506" i="2"/>
  <c r="AL567" i="2"/>
  <c r="AO579" i="2"/>
  <c r="AS733" i="2"/>
  <c r="BE469" i="2"/>
  <c r="BE633" i="2"/>
  <c r="AO571" i="2"/>
  <c r="AT777" i="2"/>
  <c r="BB658" i="2"/>
  <c r="BB639" i="2"/>
  <c r="AK28" i="2"/>
  <c r="AT887" i="2"/>
  <c r="BB922" i="2"/>
  <c r="AT470" i="2"/>
  <c r="AO434" i="2"/>
  <c r="BE454" i="2"/>
  <c r="AW577" i="2"/>
  <c r="AW649" i="2"/>
  <c r="AT906" i="2"/>
  <c r="AT556" i="2"/>
  <c r="AW685" i="2"/>
  <c r="AL637" i="2"/>
  <c r="AT481" i="2"/>
  <c r="AW586" i="2"/>
  <c r="AL14" i="2"/>
  <c r="AT937" i="2"/>
  <c r="AL841" i="2"/>
  <c r="AW629" i="2"/>
  <c r="AO539" i="2"/>
  <c r="AL800" i="2"/>
  <c r="BB416" i="2"/>
  <c r="BE458" i="2"/>
  <c r="BA782" i="2"/>
  <c r="AW619" i="2"/>
  <c r="AS334" i="2"/>
  <c r="BB855" i="2"/>
  <c r="AO622" i="2"/>
  <c r="AL863" i="2"/>
  <c r="AL41" i="2"/>
  <c r="AK356" i="2"/>
  <c r="AT674" i="2"/>
  <c r="AL661" i="2"/>
  <c r="AS204" i="2"/>
  <c r="AL913" i="2"/>
  <c r="BB690" i="2"/>
  <c r="BB557" i="2"/>
  <c r="AL970" i="2"/>
  <c r="BB434" i="2"/>
  <c r="BB657" i="2"/>
  <c r="BE578" i="2"/>
  <c r="AL886" i="2"/>
  <c r="BE478" i="2"/>
  <c r="AL200" i="2"/>
  <c r="AO632" i="2"/>
  <c r="AL235" i="2"/>
  <c r="AO453" i="2"/>
  <c r="AW655" i="2"/>
  <c r="AL25" i="2"/>
  <c r="AL634" i="2"/>
  <c r="BE644" i="2"/>
  <c r="AL678" i="2"/>
  <c r="BE665" i="2"/>
  <c r="AW407" i="2"/>
  <c r="BB591" i="2"/>
  <c r="BB766" i="2"/>
  <c r="AT475" i="2"/>
  <c r="AO562" i="2"/>
  <c r="AL138" i="2"/>
  <c r="AO507" i="2"/>
  <c r="BB722" i="2"/>
  <c r="AO525" i="2"/>
  <c r="AL993" i="2"/>
  <c r="AL474" i="2"/>
  <c r="AL351" i="2"/>
  <c r="AL946" i="2"/>
  <c r="AL463" i="2"/>
  <c r="AT557" i="2"/>
  <c r="AW537" i="2"/>
  <c r="AL621" i="2"/>
  <c r="BE619" i="2"/>
  <c r="BB612" i="2"/>
  <c r="BB955" i="2"/>
  <c r="AW531" i="2"/>
  <c r="BB779" i="2"/>
  <c r="BE531" i="2"/>
  <c r="AT884" i="2"/>
  <c r="BB597" i="2"/>
  <c r="AO662" i="2"/>
  <c r="BB360" i="2"/>
  <c r="BB585" i="2"/>
  <c r="AL28" i="2"/>
  <c r="AW670" i="2"/>
  <c r="BB898" i="2"/>
  <c r="AK334" i="2"/>
  <c r="BE554" i="2"/>
  <c r="AL610" i="2"/>
  <c r="AW528" i="2"/>
  <c r="AL1011" i="2"/>
  <c r="AT573" i="2"/>
  <c r="AL361" i="2"/>
  <c r="AT431" i="2"/>
  <c r="BB850" i="2"/>
  <c r="AL663" i="2"/>
  <c r="AL777" i="2"/>
  <c r="AL796" i="2"/>
  <c r="AT757" i="2"/>
  <c r="AT403" i="2"/>
  <c r="BB601" i="2"/>
  <c r="AL694" i="2"/>
  <c r="AL935" i="2"/>
  <c r="BB865" i="2"/>
  <c r="AL83" i="2"/>
  <c r="BB927" i="2"/>
  <c r="BB944" i="2"/>
  <c r="AL743" i="2"/>
  <c r="BB424" i="2"/>
  <c r="AT427" i="2"/>
  <c r="BE654" i="2"/>
  <c r="AO601" i="2"/>
  <c r="AL735" i="2"/>
  <c r="AL499" i="2"/>
  <c r="AL517" i="2"/>
  <c r="AS206" i="2"/>
  <c r="BB491" i="2"/>
  <c r="AT843" i="2"/>
  <c r="AL193" i="2"/>
  <c r="AL809" i="2"/>
  <c r="AL745" i="2"/>
  <c r="AL491" i="2"/>
  <c r="BE660" i="2"/>
  <c r="BB541" i="2"/>
  <c r="BE611" i="2"/>
  <c r="AL304" i="2"/>
  <c r="AT539" i="2"/>
  <c r="AO439" i="2"/>
  <c r="BB842" i="2"/>
  <c r="BB844" i="2"/>
  <c r="AT662" i="2"/>
  <c r="AW511" i="2"/>
  <c r="BE649" i="2"/>
  <c r="AO576" i="2"/>
  <c r="BE502" i="2"/>
  <c r="AT877" i="2"/>
  <c r="AL717" i="2"/>
  <c r="AL13" i="2"/>
  <c r="BB596" i="2"/>
  <c r="AT522" i="2"/>
  <c r="AL405" i="2"/>
  <c r="AK141" i="2"/>
  <c r="AT568" i="2"/>
  <c r="AL551" i="2"/>
  <c r="BE474" i="2"/>
  <c r="AL133" i="2"/>
  <c r="BE461" i="2"/>
  <c r="AK206" i="2"/>
  <c r="AW535" i="2"/>
  <c r="BB479" i="2"/>
  <c r="AL301" i="2"/>
  <c r="AO656" i="2"/>
  <c r="BB753" i="2"/>
  <c r="AT415" i="2"/>
  <c r="AL602" i="2"/>
  <c r="AO522" i="2"/>
  <c r="BB587" i="2"/>
  <c r="AK266" i="2"/>
  <c r="AL94" i="2"/>
  <c r="AO640" i="2"/>
  <c r="BE410" i="2"/>
  <c r="AO660" i="2"/>
  <c r="BB813" i="2"/>
  <c r="AO479" i="2"/>
  <c r="AO449" i="2"/>
  <c r="BE408" i="2"/>
  <c r="AO684" i="2"/>
  <c r="AL704" i="2"/>
  <c r="AK40" i="2"/>
  <c r="AL760" i="2"/>
  <c r="AL707" i="2"/>
  <c r="BB902" i="2"/>
  <c r="BE406" i="2"/>
  <c r="AL636" i="2"/>
  <c r="AT529" i="2"/>
  <c r="AT832" i="2"/>
  <c r="AT601" i="2"/>
  <c r="BB716" i="2"/>
  <c r="AT726" i="2"/>
  <c r="AW615" i="2"/>
  <c r="AW653" i="2"/>
  <c r="AL148" i="2"/>
  <c r="AO528" i="2"/>
  <c r="AL917" i="2"/>
  <c r="AW555" i="2"/>
  <c r="AT597" i="2"/>
  <c r="BE488" i="2"/>
  <c r="AL839" i="2"/>
  <c r="BB613" i="2"/>
  <c r="AL345" i="2"/>
  <c r="BE417" i="2"/>
  <c r="AL79" i="2"/>
  <c r="AT467" i="2"/>
  <c r="BB886" i="2"/>
  <c r="BB960" i="2"/>
  <c r="AW460" i="2"/>
  <c r="BE659" i="2"/>
  <c r="BE622" i="2"/>
  <c r="BB685" i="2"/>
  <c r="BE430" i="2"/>
  <c r="AT329" i="2"/>
  <c r="BB987" i="2"/>
  <c r="AT570" i="2"/>
  <c r="AL871" i="2"/>
  <c r="AO594" i="2"/>
  <c r="BB561" i="2"/>
  <c r="AT806" i="2"/>
  <c r="AW622" i="2"/>
  <c r="AT926" i="2"/>
  <c r="AO592" i="2"/>
  <c r="AO516" i="2"/>
  <c r="AS786" i="2"/>
  <c r="BB220" i="2"/>
  <c r="AO457" i="2"/>
  <c r="AO483" i="2"/>
  <c r="BE450" i="2"/>
  <c r="AO612" i="2"/>
  <c r="BE471" i="2"/>
  <c r="AK353" i="2"/>
  <c r="AL158" i="2"/>
  <c r="AW686" i="2"/>
  <c r="AL451" i="2"/>
  <c r="AT902" i="2"/>
  <c r="BB338" i="2"/>
  <c r="AT683" i="2"/>
  <c r="AO473" i="2"/>
  <c r="BB994" i="2"/>
  <c r="AT543" i="2"/>
  <c r="AT956" i="2"/>
  <c r="BB832" i="2"/>
  <c r="AT350" i="2"/>
  <c r="BB671" i="2"/>
  <c r="AT633" i="2"/>
  <c r="BB579" i="2"/>
  <c r="AL892" i="2"/>
  <c r="AO553" i="2"/>
  <c r="AK700" i="2"/>
  <c r="AT767" i="2"/>
  <c r="AL498" i="2"/>
  <c r="BE492" i="2"/>
  <c r="AW632" i="2"/>
  <c r="BB433" i="2"/>
  <c r="AT547" i="2"/>
  <c r="AT639" i="2"/>
  <c r="AT520" i="2"/>
  <c r="AO478" i="2"/>
  <c r="BE453" i="2"/>
  <c r="AT768" i="2"/>
  <c r="AL163" i="2"/>
  <c r="AL581" i="2"/>
  <c r="BB643" i="2"/>
  <c r="AT666" i="2"/>
  <c r="AW567" i="2"/>
  <c r="AW469" i="2"/>
  <c r="AW614" i="2"/>
  <c r="AL329" i="2"/>
  <c r="AL518" i="2"/>
  <c r="BB567" i="2"/>
  <c r="AL690" i="2"/>
  <c r="AS141" i="2"/>
  <c r="AL632" i="2"/>
  <c r="AT982" i="2"/>
  <c r="BB843" i="2"/>
  <c r="AL767" i="2"/>
  <c r="AL358" i="2"/>
  <c r="BB559" i="2"/>
  <c r="AT939" i="2"/>
  <c r="BB530" i="2"/>
  <c r="BE571" i="2"/>
  <c r="AT336" i="2"/>
  <c r="BB765" i="2"/>
  <c r="AT472" i="2"/>
  <c r="AO503" i="2"/>
  <c r="AO420" i="2"/>
  <c r="AL779" i="2"/>
  <c r="BE598" i="2"/>
  <c r="AT593" i="2"/>
  <c r="AL109" i="2"/>
  <c r="AL552" i="2"/>
  <c r="BE582" i="2"/>
  <c r="BE517" i="2"/>
  <c r="AW449" i="2"/>
  <c r="AL650" i="2"/>
  <c r="AL500" i="2"/>
  <c r="AT784" i="2"/>
  <c r="AK204" i="2"/>
  <c r="AT451" i="2"/>
  <c r="AT645" i="2"/>
  <c r="AL992" i="2"/>
  <c r="AL740" i="2"/>
  <c r="AW607" i="2"/>
  <c r="AO628" i="2"/>
  <c r="AT697" i="2"/>
  <c r="AT738" i="2"/>
  <c r="AT678" i="2"/>
  <c r="AL883" i="2"/>
  <c r="AO580" i="2"/>
  <c r="AO666" i="2"/>
  <c r="AS782" i="2"/>
  <c r="AO574" i="2"/>
  <c r="AL20" i="2"/>
  <c r="BE635" i="2"/>
  <c r="AW525" i="2"/>
  <c r="BB350" i="2"/>
  <c r="BE545" i="2"/>
  <c r="AL511" i="2"/>
  <c r="BB977" i="2"/>
  <c r="AW429" i="2"/>
  <c r="BA206" i="2"/>
  <c r="AL234" i="2"/>
  <c r="AW462" i="2"/>
  <c r="BE636" i="2"/>
  <c r="AL856" i="2"/>
  <c r="AL896" i="2"/>
  <c r="AL97" i="2"/>
  <c r="AL646" i="2"/>
  <c r="AL107" i="2"/>
  <c r="AL727" i="2"/>
  <c r="AL925" i="2"/>
  <c r="AO611" i="2"/>
  <c r="BE431" i="2"/>
  <c r="AT793" i="2"/>
  <c r="BE449" i="2"/>
  <c r="AL16" i="2"/>
  <c r="AL227" i="2"/>
  <c r="AL438" i="2"/>
  <c r="AT604" i="2"/>
  <c r="BE437" i="2"/>
  <c r="BB564" i="2"/>
  <c r="AO600" i="2"/>
  <c r="BE442" i="2"/>
  <c r="AW502" i="2"/>
  <c r="BB835" i="2"/>
  <c r="BE553" i="2"/>
  <c r="AO560" i="2"/>
  <c r="BB879" i="2"/>
  <c r="BB590" i="2"/>
  <c r="BE662" i="2"/>
  <c r="BE482" i="2"/>
  <c r="BB607" i="2"/>
  <c r="AO629" i="2"/>
  <c r="AO412" i="2"/>
  <c r="AW581" i="2"/>
  <c r="BB887" i="2"/>
  <c r="BB939" i="2"/>
  <c r="AT746" i="2"/>
  <c r="AT452" i="2"/>
  <c r="AW420" i="2"/>
  <c r="AL141" i="2"/>
  <c r="AT975" i="2"/>
  <c r="BB500" i="2"/>
  <c r="BB786" i="2"/>
  <c r="BE498" i="2"/>
  <c r="AO545" i="2"/>
  <c r="BE567" i="2"/>
  <c r="BB659" i="2"/>
  <c r="BB818" i="2"/>
  <c r="AL622" i="2"/>
  <c r="BB413" i="2"/>
  <c r="AT918" i="2"/>
  <c r="AL654" i="2"/>
  <c r="BB622" i="2"/>
  <c r="AL651" i="2"/>
  <c r="AL134" i="2"/>
  <c r="AL938" i="2"/>
  <c r="AT625" i="2"/>
  <c r="BB523" i="2"/>
  <c r="AT619" i="2"/>
  <c r="AT434" i="2"/>
  <c r="AT817" i="2"/>
  <c r="BE613" i="2"/>
  <c r="BE561" i="2"/>
  <c r="BB928" i="2"/>
  <c r="AT986" i="2"/>
  <c r="AL404" i="2"/>
  <c r="BB469" i="2"/>
  <c r="AL441" i="2"/>
  <c r="AL806" i="2"/>
  <c r="AT891" i="2"/>
  <c r="AL96" i="2"/>
  <c r="AL701" i="2"/>
  <c r="AL924" i="2"/>
  <c r="AT506" i="2"/>
  <c r="AO685" i="2"/>
  <c r="AL658" i="2"/>
  <c r="BB727" i="2"/>
  <c r="AW434" i="2"/>
  <c r="BB571" i="2"/>
  <c r="AL465" i="2"/>
  <c r="AT457" i="2"/>
  <c r="AL846" i="2"/>
  <c r="AL422" i="2"/>
  <c r="AL893" i="2"/>
  <c r="AW427" i="2"/>
  <c r="BB946" i="2"/>
  <c r="AL922" i="2"/>
  <c r="AL859" i="2"/>
  <c r="BE409" i="2"/>
  <c r="AW569" i="2"/>
  <c r="AO443" i="2"/>
  <c r="BE668" i="2"/>
  <c r="BB665" i="2"/>
  <c r="AT349" i="2"/>
  <c r="BB408" i="2"/>
  <c r="AO496" i="2"/>
  <c r="AL472" i="2"/>
  <c r="AT518" i="2"/>
  <c r="AL864" i="2"/>
  <c r="AT685" i="2"/>
  <c r="BB689" i="2"/>
  <c r="AO680" i="2"/>
  <c r="BE416" i="2"/>
  <c r="AL969" i="2"/>
  <c r="AO561" i="2"/>
  <c r="AW600" i="2"/>
  <c r="BE407" i="2"/>
  <c r="AT352" i="2"/>
  <c r="AO540" i="2"/>
  <c r="AW671" i="2"/>
  <c r="AW669" i="2"/>
  <c r="BB428" i="2"/>
  <c r="AS352" i="2"/>
  <c r="AL959" i="2"/>
  <c r="AW636" i="2"/>
  <c r="AO431" i="2"/>
  <c r="AL442" i="2"/>
  <c r="AT799" i="2"/>
  <c r="BB660" i="2"/>
  <c r="AL696" i="2"/>
  <c r="BB811" i="2"/>
  <c r="AT754" i="2"/>
  <c r="AW662" i="2"/>
  <c r="AO625" i="2"/>
  <c r="AL978" i="2"/>
  <c r="AO633" i="2"/>
  <c r="AT970" i="2"/>
  <c r="AO461" i="2"/>
  <c r="AO484" i="2"/>
  <c r="BB695" i="2"/>
  <c r="AT643" i="2"/>
  <c r="AT357" i="2"/>
  <c r="AW633" i="2"/>
  <c r="AT652" i="2"/>
  <c r="AT950" i="2"/>
  <c r="AL526" i="2"/>
  <c r="AL600" i="2"/>
  <c r="BE521" i="2"/>
  <c r="AT765" i="2"/>
  <c r="AT963" i="2"/>
  <c r="AT774" i="2"/>
  <c r="AL824" i="2"/>
  <c r="AT581" i="2"/>
  <c r="AK323" i="2"/>
  <c r="AL86" i="2"/>
  <c r="AO586" i="2"/>
  <c r="BB599" i="2"/>
  <c r="BB560" i="2"/>
  <c r="BB352" i="2"/>
  <c r="AO421" i="2"/>
  <c r="AS718" i="2"/>
  <c r="BB861" i="2"/>
  <c r="AT838" i="2"/>
  <c r="AO588" i="2"/>
  <c r="AL725" i="2"/>
  <c r="AL570" i="2"/>
  <c r="AT682" i="2"/>
  <c r="BE592" i="2"/>
  <c r="AL102" i="2"/>
  <c r="AL480" i="2"/>
  <c r="BE544" i="2"/>
  <c r="AS260" i="2"/>
  <c r="AL11" i="2"/>
  <c r="AL85" i="2"/>
  <c r="BB983" i="2"/>
  <c r="AL273" i="2"/>
  <c r="AL833" i="2"/>
  <c r="AL135" i="2"/>
  <c r="AT742" i="2"/>
  <c r="AW650" i="2"/>
  <c r="AL848" i="2"/>
  <c r="AW481" i="2"/>
  <c r="AK202" i="2"/>
  <c r="AO668" i="2"/>
  <c r="AT913" i="2"/>
  <c r="BB926" i="2"/>
  <c r="AO447" i="2"/>
  <c r="BB578" i="2"/>
  <c r="AL139" i="2"/>
  <c r="AL447" i="2"/>
  <c r="BB984" i="2"/>
  <c r="AT966" i="2"/>
  <c r="AT630" i="2"/>
  <c r="AL453" i="2"/>
  <c r="BB421" i="2"/>
  <c r="AL811" i="2"/>
  <c r="AL281" i="2"/>
  <c r="AS353" i="2"/>
  <c r="AL197" i="2"/>
  <c r="AT673" i="2"/>
  <c r="AL230" i="2"/>
  <c r="AO634" i="2"/>
  <c r="AW516" i="2"/>
  <c r="AW544" i="2"/>
  <c r="AL495" i="2"/>
  <c r="AT801" i="2"/>
  <c r="AT514" i="2"/>
  <c r="AK782" i="2"/>
  <c r="AT904" i="2"/>
  <c r="AO416" i="2"/>
  <c r="AL481" i="2"/>
  <c r="AO508" i="2"/>
  <c r="BB693" i="2"/>
  <c r="AL975" i="2"/>
  <c r="AL573" i="2"/>
  <c r="AO442" i="2"/>
  <c r="AL874" i="2"/>
  <c r="AT546" i="2"/>
  <c r="BB714" i="2"/>
  <c r="AT977" i="2"/>
  <c r="AL205" i="2"/>
  <c r="AO582" i="2"/>
  <c r="AT741" i="2"/>
  <c r="BE465" i="2"/>
  <c r="BE556" i="2"/>
  <c r="AT631" i="2"/>
  <c r="AO504" i="2"/>
  <c r="BB653" i="2"/>
  <c r="AO554" i="2"/>
  <c r="AL543" i="2"/>
  <c r="AL949" i="2"/>
  <c r="AO531" i="2"/>
  <c r="BB680" i="2"/>
  <c r="BB465" i="2"/>
  <c r="AO672" i="2"/>
  <c r="AT422" i="2"/>
  <c r="BB741" i="2"/>
  <c r="BA141" i="2"/>
  <c r="AO659" i="2"/>
  <c r="AW643" i="2"/>
  <c r="AL875" i="2"/>
  <c r="AL807" i="2"/>
  <c r="AW612" i="2"/>
  <c r="BE452" i="2"/>
  <c r="BE526" i="2"/>
  <c r="AL712" i="2"/>
  <c r="AO532" i="2"/>
  <c r="AL601" i="2"/>
  <c r="BE529" i="2"/>
  <c r="BB803" i="2"/>
  <c r="AL232" i="2"/>
  <c r="AL652" i="2"/>
  <c r="AW611" i="2"/>
  <c r="BB602" i="2"/>
  <c r="AL854" i="2"/>
  <c r="AO675" i="2"/>
  <c r="AL639" i="2"/>
  <c r="BE615" i="2"/>
  <c r="AL267" i="2"/>
  <c r="AT816" i="2"/>
  <c r="AT857" i="2"/>
  <c r="AL623" i="2"/>
  <c r="AW564" i="2"/>
  <c r="BE500" i="2"/>
  <c r="AW677" i="2"/>
  <c r="BB796" i="2"/>
  <c r="AT924" i="2"/>
  <c r="BB470" i="2"/>
  <c r="BB347" i="2"/>
  <c r="AO605" i="2"/>
  <c r="AO489" i="2"/>
  <c r="AL513" i="2"/>
  <c r="AL722" i="2"/>
  <c r="AW445" i="2"/>
  <c r="BB407" i="2"/>
  <c r="AL672" i="2"/>
  <c r="AL302" i="2"/>
  <c r="BB476" i="2"/>
  <c r="AL231" i="2"/>
  <c r="AL209" i="2"/>
  <c r="AL988" i="2"/>
  <c r="BE683" i="2"/>
  <c r="AW679" i="2"/>
  <c r="AL204" i="2"/>
  <c r="AW446" i="2"/>
  <c r="BB572" i="2"/>
  <c r="AT558" i="2"/>
  <c r="AO583" i="2"/>
  <c r="AT679" i="2"/>
  <c r="AL931" i="2"/>
  <c r="AL686" i="2"/>
  <c r="AW467" i="2"/>
  <c r="AO492" i="2"/>
  <c r="AL429" i="2"/>
  <c r="AT752" i="2"/>
  <c r="BB453" i="2"/>
  <c r="BB435" i="2"/>
  <c r="AL105" i="2"/>
  <c r="AT861" i="2"/>
  <c r="BB698" i="2"/>
  <c r="AK39" i="2"/>
  <c r="AS210" i="2"/>
  <c r="AT883" i="2"/>
  <c r="AW530" i="2"/>
  <c r="BB478" i="2"/>
  <c r="AT527" i="2"/>
  <c r="AO491" i="2"/>
  <c r="AL916" i="2"/>
  <c r="AL728" i="2"/>
  <c r="AT599" i="2"/>
  <c r="AT888" i="2"/>
  <c r="BE434" i="2"/>
  <c r="BB605" i="2"/>
  <c r="AT411" i="2"/>
  <c r="AT663" i="2"/>
  <c r="BB635" i="2"/>
  <c r="AT885" i="2"/>
  <c r="AL876" i="2"/>
  <c r="AO530" i="2"/>
  <c r="BE542" i="2"/>
  <c r="AO548" i="2"/>
  <c r="BB901" i="2"/>
  <c r="AL538" i="2"/>
  <c r="BB545" i="2"/>
  <c r="BB880" i="2"/>
  <c r="BB990" i="2"/>
  <c r="AL894" i="2"/>
  <c r="AW613" i="2"/>
  <c r="AT447" i="2"/>
  <c r="AO584" i="2"/>
  <c r="AW667" i="2"/>
  <c r="AL774" i="2"/>
  <c r="BB326" i="2"/>
  <c r="BB801" i="2"/>
  <c r="AO587" i="2"/>
  <c r="AW440" i="2"/>
  <c r="BE646" i="2"/>
  <c r="AL719" i="2"/>
  <c r="AT850" i="2"/>
  <c r="AO495" i="2"/>
  <c r="AO569" i="2"/>
  <c r="BE681" i="2"/>
  <c r="AT811" i="2"/>
  <c r="AL572" i="2"/>
  <c r="AL802" i="2"/>
  <c r="AL951" i="2"/>
  <c r="AL458" i="2"/>
  <c r="BB908" i="2"/>
  <c r="AL589" i="2"/>
  <c r="BB529" i="2"/>
  <c r="BE411" i="2"/>
  <c r="AL604" i="2"/>
  <c r="AL183" i="2"/>
  <c r="BB847" i="2"/>
  <c r="AT892" i="2"/>
  <c r="AL65" i="2"/>
  <c r="AS372" i="2"/>
  <c r="AT616" i="2"/>
  <c r="AW684" i="2"/>
  <c r="BB608" i="2"/>
  <c r="AT728" i="2"/>
  <c r="BB490" i="2"/>
  <c r="AL737" i="2"/>
  <c r="BB641" i="2"/>
  <c r="AT927" i="2"/>
  <c r="AW657" i="2"/>
  <c r="AL413" i="2"/>
  <c r="AO500" i="2"/>
  <c r="AW433" i="2"/>
  <c r="BE414" i="2"/>
  <c r="AL534" i="2"/>
  <c r="AO426" i="2"/>
  <c r="AL594" i="2"/>
  <c r="BB940" i="2"/>
  <c r="BE538" i="2"/>
  <c r="AT946" i="2"/>
  <c r="AW470" i="2"/>
  <c r="AT945" i="2"/>
  <c r="AL265" i="2"/>
  <c r="AT362" i="2"/>
  <c r="AT508" i="2"/>
  <c r="AS356" i="2"/>
  <c r="BE472" i="2"/>
  <c r="AL522" i="2"/>
  <c r="BE532" i="2"/>
  <c r="AT453" i="2"/>
  <c r="AW526" i="2"/>
  <c r="AL958" i="2"/>
  <c r="BB916" i="2"/>
  <c r="AL682" i="2"/>
  <c r="BE550" i="2"/>
  <c r="AT771" i="2"/>
  <c r="BE560" i="2"/>
  <c r="AO604" i="2"/>
  <c r="AL264" i="2"/>
  <c r="AW498" i="2"/>
  <c r="BB957" i="2"/>
  <c r="AT535" i="2"/>
  <c r="AT807" i="2"/>
  <c r="AL147" i="2"/>
  <c r="AT836" i="2"/>
  <c r="AT333" i="2"/>
  <c r="AL56" i="2"/>
  <c r="BB464" i="2"/>
  <c r="BB869" i="2"/>
  <c r="AT703" i="2"/>
  <c r="AO470" i="2"/>
  <c r="BB893" i="2"/>
  <c r="AT420" i="2"/>
  <c r="AL237" i="2"/>
  <c r="AL564" i="2"/>
  <c r="BB737" i="2"/>
  <c r="BB521" i="2"/>
  <c r="AW422" i="2"/>
  <c r="AT779" i="2"/>
  <c r="AT501" i="2"/>
  <c r="AL330" i="2"/>
  <c r="AL843" i="2"/>
  <c r="BE645" i="2"/>
  <c r="AS177" i="2"/>
  <c r="AT409" i="2"/>
  <c r="AT907" i="2"/>
  <c r="AT414" i="2"/>
  <c r="AT819" i="2"/>
  <c r="AL541" i="2"/>
  <c r="AT944" i="2"/>
  <c r="AT642" i="2"/>
  <c r="BB457" i="2"/>
  <c r="AT538" i="2"/>
  <c r="AT618" i="2"/>
  <c r="AO501" i="2"/>
  <c r="AK731" i="2"/>
  <c r="AT716" i="2"/>
  <c r="AL836" i="2"/>
  <c r="AK372" i="2"/>
  <c r="AT541" i="2"/>
  <c r="AL181" i="2"/>
  <c r="AT331" i="2"/>
  <c r="BB580" i="2"/>
  <c r="AL439" i="2"/>
  <c r="AL772" i="2"/>
  <c r="AO599" i="2"/>
  <c r="AT551" i="2"/>
  <c r="BB824" i="2"/>
  <c r="BE494" i="2"/>
  <c r="AL80" i="2"/>
  <c r="AL872" i="2"/>
  <c r="BB499" i="2"/>
  <c r="AT872" i="2"/>
  <c r="AL493" i="2"/>
  <c r="AT800" i="2"/>
  <c r="AL906" i="2"/>
  <c r="AL350" i="2"/>
  <c r="BE439" i="2"/>
  <c r="BB554" i="2"/>
  <c r="BB471" i="2"/>
  <c r="AT868" i="2"/>
  <c r="AT413" i="2"/>
  <c r="AO642" i="2"/>
  <c r="AL698" i="2"/>
  <c r="BE511" i="2"/>
  <c r="AT528" i="2"/>
  <c r="BE427" i="2"/>
  <c r="AL547" i="2"/>
  <c r="BE617" i="2"/>
  <c r="AO469" i="2"/>
  <c r="BB543" i="2"/>
  <c r="AL613" i="2"/>
  <c r="AT360" i="2"/>
  <c r="AT628" i="2"/>
  <c r="BE672" i="2"/>
  <c r="AL901" i="2"/>
  <c r="AT955" i="2"/>
  <c r="AT875" i="2"/>
  <c r="BB576" i="2"/>
  <c r="BA354" i="2"/>
  <c r="AL91" i="2"/>
  <c r="AL624" i="2"/>
  <c r="AT845" i="2"/>
  <c r="AO636" i="2"/>
  <c r="AL299" i="2"/>
  <c r="AL748" i="2"/>
  <c r="BE516" i="2"/>
  <c r="AL771" i="2"/>
  <c r="AL631" i="2"/>
  <c r="AT947" i="2"/>
  <c r="AT484" i="2"/>
  <c r="BB943" i="2"/>
  <c r="AO490" i="2"/>
  <c r="BB707" i="2"/>
  <c r="BB617" i="2"/>
  <c r="AO653" i="2"/>
  <c r="AL349" i="2"/>
  <c r="AO519" i="2"/>
  <c r="AL889" i="2"/>
  <c r="AL808" i="2"/>
  <c r="AT459" i="2"/>
  <c r="BB934" i="2"/>
  <c r="BB778" i="2"/>
  <c r="AL738" i="2"/>
  <c r="AO521" i="2"/>
  <c r="AT824" i="2"/>
  <c r="AT646" i="2"/>
  <c r="BE477" i="2"/>
  <c r="AL662" i="2"/>
  <c r="AL805" i="2"/>
  <c r="AO637" i="2"/>
  <c r="AT737" i="2"/>
  <c r="AT657" i="2"/>
  <c r="AT815" i="2"/>
  <c r="BB603" i="2"/>
  <c r="AL240" i="2"/>
  <c r="AT711" i="2"/>
  <c r="AL633" i="2"/>
  <c r="AT922" i="2"/>
  <c r="AT439" i="2"/>
  <c r="BB414" i="2"/>
  <c r="BB362" i="2"/>
  <c r="AO577" i="2"/>
  <c r="BB719" i="2"/>
  <c r="BB989" i="2"/>
  <c r="BE470" i="2"/>
  <c r="BE420" i="2"/>
  <c r="AK56" i="2"/>
  <c r="AL403" i="2"/>
  <c r="AL625" i="2"/>
  <c r="AO661" i="2"/>
  <c r="AL910" i="2"/>
  <c r="AL981" i="2"/>
  <c r="AL691" i="2"/>
  <c r="BB410" i="2"/>
  <c r="BE525" i="2"/>
  <c r="AT959" i="2"/>
  <c r="AL617" i="2"/>
  <c r="AL797" i="2"/>
  <c r="BB968" i="2"/>
  <c r="AT609" i="2"/>
  <c r="BB336" i="2"/>
  <c r="BB814" i="2"/>
  <c r="BB917" i="2"/>
  <c r="AL509" i="2"/>
  <c r="AT894" i="2"/>
  <c r="BB615" i="2"/>
  <c r="BB406" i="2"/>
  <c r="AL459" i="2"/>
  <c r="AT805" i="2"/>
  <c r="AL186" i="2"/>
  <c r="AS354" i="2"/>
  <c r="AT702" i="2"/>
  <c r="AL850" i="2"/>
  <c r="AL530" i="2"/>
  <c r="AW514" i="2"/>
  <c r="AL466" i="2"/>
  <c r="BB455" i="2"/>
  <c r="AT773" i="2"/>
  <c r="AW439" i="2"/>
  <c r="BE675" i="2"/>
  <c r="BB522" i="2"/>
  <c r="AT745" i="2"/>
  <c r="AL578" i="2"/>
  <c r="AT849" i="2"/>
  <c r="AL588" i="2"/>
  <c r="BB854" i="2"/>
  <c r="BE548" i="2"/>
  <c r="AW453" i="2"/>
  <c r="AL964" i="2"/>
  <c r="BB574" i="2"/>
  <c r="AL409" i="2"/>
  <c r="BB839" i="2"/>
  <c r="AT332" i="2"/>
  <c r="BB655" i="2"/>
  <c r="AT853" i="2"/>
  <c r="AL446" i="2"/>
  <c r="AT969" i="2"/>
  <c r="AT848" i="2"/>
  <c r="AL162" i="2"/>
  <c r="AT488" i="2"/>
  <c r="AK699" i="2"/>
  <c r="AT772" i="2"/>
  <c r="AW512" i="2"/>
  <c r="BB528" i="2"/>
  <c r="AL418" i="2"/>
  <c r="AT583" i="2"/>
  <c r="AW665" i="2"/>
  <c r="AT839" i="2"/>
  <c r="AW509" i="2"/>
  <c r="AL770" i="2"/>
  <c r="AO454" i="2"/>
  <c r="AL297" i="2"/>
  <c r="BB961" i="2"/>
  <c r="AL918" i="2"/>
  <c r="AT455" i="2"/>
  <c r="AT560" i="2"/>
  <c r="AO589" i="2"/>
  <c r="BB475" i="2"/>
  <c r="AT634" i="2"/>
  <c r="AW435" i="2"/>
  <c r="AL347" i="2"/>
  <c r="AT327" i="2"/>
  <c r="BB675" i="2"/>
  <c r="AL750" i="2"/>
  <c r="BE573" i="2"/>
  <c r="AT544" i="2"/>
  <c r="AL145" i="2"/>
  <c r="AL943" i="2"/>
  <c r="AL82" i="2"/>
  <c r="AO456" i="2"/>
  <c r="AT351" i="2"/>
  <c r="AT712" i="2"/>
  <c r="AT783" i="2"/>
  <c r="BB459" i="2"/>
  <c r="BB780" i="2"/>
  <c r="AW610" i="2"/>
  <c r="AL885" i="2"/>
  <c r="BB513" i="2"/>
  <c r="AK355" i="2"/>
  <c r="BB924" i="2"/>
  <c r="AT623" i="2"/>
  <c r="AL830" i="2"/>
  <c r="AT554" i="2"/>
  <c r="BB897" i="2"/>
  <c r="AW630" i="2"/>
  <c r="BB962" i="2"/>
  <c r="AT708" i="2"/>
  <c r="AL360" i="2"/>
  <c r="AL167" i="2"/>
  <c r="BE404" i="2"/>
  <c r="AT600" i="2"/>
  <c r="BB770" i="2"/>
  <c r="AO596" i="2"/>
  <c r="AW464" i="2"/>
  <c r="BE674" i="2"/>
  <c r="AL202" i="2"/>
  <c r="BE438" i="2"/>
  <c r="BE443" i="2"/>
  <c r="AL93" i="2"/>
  <c r="AL331" i="2"/>
  <c r="AL494" i="2"/>
  <c r="BB345" i="2"/>
  <c r="AL611" i="2"/>
  <c r="AT466" i="2"/>
  <c r="BB583" i="2"/>
  <c r="BB889" i="2"/>
  <c r="BB683" i="2"/>
  <c r="AT873" i="2"/>
  <c r="AL160" i="2"/>
  <c r="BB793" i="2"/>
  <c r="BE610" i="2"/>
  <c r="AT585" i="2"/>
  <c r="AL831" i="2"/>
  <c r="AO665" i="2"/>
  <c r="AT916" i="2"/>
  <c r="BE459" i="2"/>
  <c r="BB589" i="2"/>
  <c r="BB805" i="2"/>
  <c r="BE507" i="2"/>
  <c r="AT991" i="2"/>
  <c r="AW404" i="2"/>
  <c r="AL685" i="2"/>
  <c r="AT948" i="2"/>
  <c r="AW504" i="2"/>
  <c r="AL605" i="2"/>
  <c r="AW444" i="2"/>
  <c r="BB965" i="2"/>
  <c r="AW471" i="2"/>
  <c r="AO619" i="2"/>
  <c r="BB776" i="2"/>
  <c r="AO467" i="2"/>
  <c r="AT854" i="2"/>
  <c r="AO533" i="2"/>
  <c r="AL715" i="2"/>
  <c r="BE667" i="2"/>
  <c r="AT735" i="2"/>
  <c r="AL828" i="2"/>
  <c r="BB629" i="2"/>
  <c r="AW458" i="2"/>
  <c r="AL307" i="2"/>
  <c r="AW505" i="2"/>
  <c r="BE424" i="2"/>
  <c r="AL612" i="2"/>
  <c r="AW515" i="2"/>
  <c r="AS278" i="2"/>
  <c r="BE612" i="2"/>
  <c r="BB581" i="2"/>
  <c r="AL426" i="2"/>
  <c r="BB713" i="2"/>
  <c r="AL531" i="2"/>
  <c r="AL352" i="2"/>
  <c r="AL853" i="2"/>
  <c r="AL955" i="2"/>
  <c r="BE462" i="2"/>
  <c r="BB525" i="2"/>
  <c r="BB538" i="2"/>
  <c r="BB684" i="2"/>
  <c r="AO578" i="2"/>
  <c r="AW618" i="2"/>
  <c r="BE653" i="2"/>
  <c r="AO477" i="2"/>
  <c r="BE603" i="2"/>
  <c r="AW441" i="2"/>
  <c r="AT835" i="2"/>
  <c r="BB436" i="2"/>
  <c r="AK352" i="2"/>
  <c r="AL765" i="2"/>
  <c r="BE476" i="2"/>
  <c r="AW659" i="2"/>
  <c r="AT936" i="2"/>
  <c r="BB969" i="2"/>
  <c r="BE467" i="2"/>
  <c r="BB958" i="2"/>
  <c r="BB986" i="2"/>
  <c r="AO403" i="2"/>
  <c r="BB894" i="2"/>
  <c r="AT823" i="2"/>
  <c r="AS28" i="2"/>
  <c r="AL501" i="2"/>
  <c r="AK268" i="2"/>
  <c r="AT990" i="2"/>
  <c r="AL332" i="2"/>
  <c r="BB909" i="2"/>
  <c r="AT758" i="2"/>
  <c r="AL579" i="2"/>
  <c r="AS731" i="2"/>
  <c r="BB546" i="2"/>
  <c r="AT536" i="2"/>
  <c r="AT656" i="2"/>
  <c r="AT704" i="2"/>
  <c r="BB450" i="2"/>
  <c r="BB915" i="2"/>
  <c r="AL994" i="2"/>
  <c r="AL674" i="2"/>
  <c r="AL335" i="2"/>
  <c r="AW571" i="2"/>
  <c r="AT920" i="2"/>
  <c r="AT462" i="2"/>
  <c r="AL759" i="2"/>
  <c r="AL182" i="2"/>
  <c r="BE629" i="2"/>
  <c r="AT901" i="2"/>
  <c r="AL920" i="2"/>
  <c r="AL420" i="2"/>
  <c r="BB771" i="2"/>
  <c r="AT743" i="2"/>
  <c r="AT606" i="2"/>
  <c r="AL106" i="2"/>
  <c r="BB442" i="2"/>
  <c r="AT605" i="2"/>
  <c r="BE528" i="2"/>
  <c r="AT510" i="2"/>
  <c r="AL670" i="2"/>
  <c r="AW520" i="2"/>
  <c r="AL747" i="2"/>
  <c r="BE463" i="2"/>
  <c r="BE509" i="2"/>
  <c r="AK37" i="2"/>
  <c r="BE605" i="2"/>
  <c r="BB461" i="2"/>
  <c r="AL773" i="2"/>
  <c r="BE543" i="2"/>
  <c r="AK259" i="2"/>
  <c r="BB815" i="2"/>
  <c r="AT899" i="2"/>
  <c r="BB432" i="2"/>
  <c r="AL38" i="2"/>
  <c r="AO476" i="2"/>
  <c r="AL816" i="2"/>
  <c r="BB451" i="2"/>
  <c r="AL671" i="2"/>
  <c r="AT878" i="2"/>
  <c r="BE501" i="2"/>
  <c r="AO651" i="2"/>
  <c r="BB632" i="2"/>
  <c r="AW506" i="2"/>
  <c r="BB918" i="2"/>
  <c r="AL30" i="2"/>
  <c r="BB933" i="2"/>
  <c r="AO407" i="2"/>
  <c r="AT617" i="2"/>
  <c r="AT736" i="2"/>
  <c r="AL159" i="2"/>
  <c r="AL695" i="2"/>
  <c r="AL710" i="2"/>
  <c r="BE446" i="2"/>
  <c r="AW403" i="2"/>
  <c r="BB721" i="2"/>
  <c r="AL590" i="2"/>
  <c r="BB945" i="2"/>
  <c r="AO556" i="2"/>
  <c r="AL793" i="2"/>
  <c r="AT553" i="2"/>
  <c r="BE637" i="2"/>
  <c r="BE425" i="2"/>
  <c r="AW442" i="2"/>
  <c r="BB829" i="2"/>
  <c r="AL804" i="2"/>
  <c r="AO552" i="2"/>
  <c r="AL308" i="2"/>
  <c r="AL705" i="2"/>
  <c r="AL827" i="2"/>
  <c r="AL764" i="2"/>
  <c r="AT720" i="2"/>
  <c r="AW627" i="2"/>
  <c r="BB686" i="2"/>
  <c r="AL130" i="2"/>
  <c r="AT326" i="2"/>
  <c r="AO529" i="2"/>
  <c r="AT661" i="2"/>
  <c r="AL282" i="2"/>
  <c r="BE491" i="2"/>
  <c r="AT897" i="2"/>
  <c r="BB444" i="2"/>
  <c r="BB747" i="2"/>
  <c r="AL953" i="2"/>
  <c r="BE627" i="2"/>
  <c r="AO425" i="2"/>
  <c r="AW478" i="2"/>
  <c r="BB483" i="2"/>
  <c r="AT647" i="2"/>
  <c r="AO682" i="2"/>
  <c r="AT504" i="2"/>
  <c r="AL55" i="2"/>
  <c r="AL95" i="2"/>
  <c r="AT803" i="2"/>
  <c r="AT428" i="2"/>
  <c r="AW580" i="2"/>
  <c r="BE523" i="2"/>
  <c r="BB439" i="2"/>
  <c r="BE640" i="2"/>
  <c r="AL464" i="2"/>
  <c r="BE403" i="2"/>
  <c r="AL435" i="2"/>
  <c r="BE606" i="2"/>
  <c r="AT632" i="2"/>
  <c r="AL907" i="2"/>
  <c r="AL39" i="2"/>
  <c r="AT509" i="2"/>
  <c r="AO460" i="2"/>
  <c r="AL40" i="2"/>
  <c r="AL111" i="2"/>
  <c r="BB682" i="2"/>
  <c r="AT611" i="2"/>
  <c r="AW494" i="2"/>
  <c r="AL664" i="2"/>
  <c r="AT810" i="2"/>
  <c r="BB652" i="2"/>
  <c r="BA202" i="2"/>
  <c r="BB544" i="2"/>
  <c r="BB535" i="2"/>
  <c r="BE510" i="2"/>
  <c r="AT858" i="2"/>
  <c r="BE678" i="2"/>
  <c r="BB429" i="2"/>
  <c r="BB626" i="2"/>
  <c r="AT898" i="2"/>
  <c r="BE422" i="2"/>
  <c r="BB531" i="2"/>
  <c r="BB979" i="2"/>
  <c r="AL540" i="2"/>
  <c r="AL194" i="2"/>
  <c r="AO559" i="2"/>
  <c r="BB636" i="2"/>
  <c r="AL939" i="2"/>
  <c r="AL855" i="2"/>
  <c r="AL431" i="2"/>
  <c r="BE632" i="2"/>
  <c r="AL739" i="2"/>
  <c r="BE589" i="2"/>
  <c r="AT348" i="2"/>
  <c r="AO649" i="2"/>
  <c r="AL703" i="2"/>
  <c r="BB430" i="2"/>
  <c r="BB872" i="2"/>
  <c r="BB954" i="2"/>
  <c r="AL149" i="2"/>
  <c r="AT993" i="2"/>
  <c r="BB860" i="2"/>
  <c r="BE484" i="2"/>
  <c r="BB883" i="2"/>
  <c r="AT951" i="2"/>
  <c r="AT578" i="2"/>
  <c r="BB673" i="2"/>
  <c r="AL766" i="2"/>
  <c r="AT748" i="2"/>
  <c r="BB795" i="2"/>
  <c r="AW541" i="2"/>
  <c r="AT943" i="2"/>
  <c r="AT962" i="2"/>
  <c r="AL979" i="2"/>
  <c r="AL488" i="2"/>
  <c r="AL976" i="2"/>
  <c r="AL137" i="2"/>
  <c r="AW623" i="2"/>
  <c r="AL268" i="2"/>
  <c r="AW652" i="2"/>
  <c r="BB351" i="2"/>
  <c r="AO646" i="2"/>
  <c r="BB582" i="2"/>
  <c r="BB950" i="2"/>
  <c r="AO558" i="2"/>
  <c r="BB403" i="2"/>
  <c r="AL668" i="2"/>
  <c r="AW596" i="2"/>
  <c r="AT831" i="2"/>
  <c r="AT896" i="2"/>
  <c r="BB460" i="2"/>
  <c r="AT497" i="2"/>
  <c r="AT706" i="2"/>
  <c r="AK1011" i="2"/>
  <c r="AT659" i="2"/>
  <c r="BB899" i="2"/>
  <c r="AL201" i="2"/>
  <c r="BB551" i="2"/>
  <c r="AT594" i="2"/>
  <c r="AL510" i="2"/>
  <c r="AO667" i="2"/>
  <c r="AL24" i="2"/>
  <c r="BB904" i="2"/>
  <c r="BA785" i="2"/>
  <c r="AL188" i="2"/>
  <c r="AL697" i="2"/>
  <c r="AL507" i="2"/>
  <c r="AT479" i="2"/>
  <c r="AL497" i="2"/>
  <c r="AW500" i="2"/>
  <c r="BB726" i="2"/>
  <c r="BE585" i="2"/>
  <c r="AO557" i="2"/>
  <c r="BB742" i="2"/>
  <c r="AW637" i="2"/>
  <c r="BB896" i="2"/>
  <c r="AW475" i="2"/>
  <c r="AT435" i="2"/>
  <c r="BA786" i="2"/>
  <c r="AT707" i="2"/>
  <c r="AO510" i="2"/>
  <c r="AT498" i="2"/>
  <c r="BB649" i="2"/>
  <c r="AW603" i="2"/>
  <c r="AW551" i="2"/>
  <c r="AT722" i="2"/>
  <c r="AL869" i="2"/>
  <c r="AT586" i="2"/>
  <c r="BB985" i="2"/>
  <c r="BB642" i="2"/>
  <c r="AW663" i="2"/>
  <c r="AO544" i="2"/>
  <c r="AT770" i="2"/>
  <c r="BB846" i="2"/>
  <c r="BB335" i="2"/>
  <c r="BB838" i="2"/>
  <c r="AO450" i="2"/>
  <c r="AO608" i="2"/>
  <c r="AL606" i="2"/>
  <c r="AT624" i="2"/>
  <c r="BB884" i="2"/>
  <c r="AT792" i="2"/>
  <c r="AO424" i="2"/>
  <c r="AL305" i="2"/>
  <c r="BB536" i="2"/>
  <c r="AL648" i="2"/>
  <c r="AO568" i="2"/>
  <c r="AW604" i="2"/>
  <c r="AL23" i="2"/>
  <c r="AT500" i="2"/>
  <c r="BB749" i="2"/>
  <c r="BB773" i="2"/>
  <c r="AL306" i="2"/>
  <c r="AO537" i="2"/>
  <c r="AT903" i="2"/>
  <c r="BB425" i="2"/>
  <c r="BB494" i="2"/>
  <c r="AL761" i="2"/>
  <c r="AO422" i="2"/>
  <c r="AL532" i="2"/>
  <c r="AO645" i="2"/>
  <c r="BB537" i="2"/>
  <c r="AL76" i="2"/>
  <c r="BB914" i="2"/>
  <c r="AL763" i="2"/>
  <c r="BE436" i="2"/>
  <c r="AW621" i="2"/>
  <c r="AW631" i="2"/>
  <c r="AT629" i="2"/>
  <c r="BE591" i="2"/>
  <c r="BB734" i="2"/>
  <c r="AK733" i="2"/>
  <c r="AO617" i="2"/>
  <c r="BB978" i="2"/>
  <c r="BE583" i="2"/>
  <c r="AL427" i="2"/>
  <c r="BB744" i="2"/>
  <c r="AL660" i="2"/>
  <c r="BB807" i="2"/>
  <c r="AL647" i="2"/>
  <c r="BE564" i="2"/>
  <c r="AT531" i="2"/>
  <c r="AW540" i="2"/>
  <c r="BB662" i="2"/>
  <c r="AW597" i="2"/>
  <c r="AL424" i="2"/>
  <c r="BB667" i="2"/>
  <c r="BE506" i="2"/>
  <c r="AL921" i="2"/>
  <c r="AL524" i="2"/>
  <c r="BB816" i="2"/>
  <c r="AO655" i="2"/>
  <c r="BB948" i="2"/>
  <c r="BB669" i="2"/>
  <c r="AK751" i="2"/>
  <c r="AL810" i="2"/>
  <c r="AL726" i="2"/>
  <c r="AL985" i="2"/>
  <c r="BB923" i="2"/>
  <c r="BE421" i="2"/>
  <c r="AT495" i="2"/>
  <c r="BB812" i="2"/>
  <c r="BB806" i="2"/>
  <c r="AT591" i="2"/>
  <c r="AT335" i="2"/>
  <c r="AL544" i="2"/>
  <c r="AT496" i="2"/>
  <c r="BB993" i="2"/>
  <c r="AW590" i="2"/>
  <c r="AL184" i="2"/>
  <c r="AL798" i="2"/>
  <c r="AW451" i="2"/>
  <c r="AW574" i="2"/>
  <c r="AT923" i="2"/>
  <c r="AT540" i="2"/>
  <c r="BE602" i="2"/>
  <c r="AL643" i="2"/>
  <c r="AL891" i="2"/>
  <c r="BB930" i="2"/>
  <c r="AW539" i="2"/>
  <c r="AL746" i="2"/>
  <c r="AT590" i="2"/>
  <c r="AW517" i="2"/>
  <c r="AL582" i="2"/>
  <c r="BB704" i="2"/>
  <c r="BB634" i="2"/>
  <c r="AL266" i="2"/>
  <c r="AL514" i="2"/>
  <c r="AT809" i="2"/>
  <c r="BE597" i="2"/>
  <c r="AO455" i="2"/>
  <c r="AT672" i="2"/>
  <c r="AL721" i="2"/>
  <c r="BB900" i="2"/>
  <c r="AS178" i="2"/>
  <c r="AO487" i="2"/>
  <c r="AT480" i="2"/>
  <c r="AL553" i="2"/>
  <c r="AT967" i="2"/>
  <c r="AL425" i="2"/>
  <c r="AL782" i="2"/>
  <c r="BE445" i="2"/>
  <c r="AL754" i="2"/>
  <c r="AL838" i="2"/>
  <c r="AT569" i="2"/>
  <c r="BB952" i="2"/>
  <c r="AS266" i="2"/>
  <c r="BE624" i="2"/>
  <c r="BE676" i="2"/>
  <c r="AT220" i="2"/>
  <c r="BE515" i="2"/>
  <c r="AL70" i="2"/>
  <c r="AO445" i="2"/>
  <c r="AW455" i="2"/>
  <c r="AT968" i="2"/>
  <c r="AL867" i="2"/>
  <c r="AO607" i="2"/>
  <c r="AL933" i="2"/>
  <c r="AT635" i="2"/>
  <c r="BB905" i="2"/>
  <c r="AO595" i="2"/>
  <c r="BE429" i="2"/>
  <c r="BB348" i="2"/>
  <c r="AT837" i="2"/>
  <c r="AT983" i="2"/>
  <c r="BE562" i="2"/>
  <c r="AL592" i="2"/>
  <c r="BE574" i="2"/>
  <c r="AL357" i="2"/>
  <c r="AO517" i="2"/>
  <c r="BE535" i="2"/>
  <c r="AW557" i="2"/>
  <c r="BE505" i="2"/>
  <c r="BB890" i="2"/>
  <c r="AO471" i="2"/>
  <c r="AL278" i="2"/>
  <c r="AW534" i="2"/>
  <c r="AL275" i="2"/>
  <c r="AO671" i="2"/>
  <c r="BE626" i="2"/>
  <c r="AS202" i="2"/>
  <c r="AL436" i="2"/>
  <c r="BA372" i="2"/>
  <c r="AO643" i="2"/>
  <c r="BE464" i="2"/>
  <c r="AW595" i="2"/>
  <c r="AL78" i="2"/>
  <c r="BE608" i="2"/>
  <c r="BB631" i="2"/>
  <c r="AL842" i="2"/>
  <c r="BB799" i="2"/>
  <c r="AO437" i="2"/>
  <c r="AT992" i="2"/>
  <c r="AS355" i="2"/>
  <c r="AL520" i="2"/>
  <c r="BB853" i="2"/>
  <c r="BA751" i="2"/>
  <c r="BE631" i="2"/>
  <c r="AL609" i="2"/>
  <c r="AT863" i="2"/>
  <c r="AL348" i="2"/>
  <c r="AL428" i="2"/>
  <c r="AL487" i="2"/>
  <c r="AT526" i="2"/>
  <c r="AL433" i="2"/>
  <c r="AT442" i="2"/>
  <c r="AT587" i="2"/>
  <c r="AL937" i="2"/>
  <c r="AL504" i="2"/>
  <c r="BE596" i="2"/>
  <c r="AL210" i="2"/>
  <c r="AL473" i="2"/>
  <c r="AW507" i="2"/>
  <c r="AW450" i="2"/>
  <c r="AT957" i="2"/>
  <c r="AK278" i="2"/>
  <c r="AL408" i="2"/>
  <c r="AL870" i="2"/>
  <c r="BB514" i="2"/>
  <c r="BE639" i="2"/>
  <c r="AT608" i="2"/>
  <c r="BB970" i="2"/>
  <c r="AT698" i="2"/>
  <c r="AL965" i="2"/>
  <c r="AL861" i="2"/>
  <c r="AL669" i="2"/>
  <c r="AT856" i="2"/>
  <c r="AT713" i="2"/>
  <c r="AL957" i="2"/>
  <c r="BB743" i="2"/>
  <c r="BB752" i="2"/>
  <c r="BB440" i="2"/>
  <c r="AT620" i="2"/>
  <c r="AL419" i="2"/>
  <c r="AW676" i="2"/>
  <c r="BB337" i="2"/>
  <c r="BB792" i="2"/>
  <c r="AT567" i="2"/>
  <c r="AL813" i="2"/>
  <c r="BB856" i="2"/>
  <c r="AL837" i="2"/>
  <c r="AW414" i="2"/>
  <c r="AL478" i="2"/>
  <c r="AO603" i="2"/>
  <c r="AT416" i="2"/>
  <c r="AL928" i="2"/>
  <c r="AT458" i="2"/>
  <c r="BB512" i="2"/>
  <c r="BB446" i="2"/>
  <c r="BB848" i="2"/>
  <c r="BB497" i="2"/>
  <c r="BB593" i="2"/>
  <c r="AT744" i="2"/>
  <c r="AL977" i="2"/>
  <c r="AW491" i="2"/>
  <c r="AW538" i="2"/>
  <c r="AO581" i="2"/>
  <c r="AT958" i="2"/>
  <c r="AT537" i="2"/>
  <c r="AL81" i="2"/>
  <c r="AL607" i="2"/>
  <c r="BB677" i="2"/>
  <c r="AO534" i="2"/>
  <c r="AW647" i="2"/>
  <c r="AL753" i="2"/>
  <c r="AL129" i="2"/>
  <c r="AT598" i="2"/>
  <c r="AL984" i="2"/>
  <c r="BE426" i="2"/>
  <c r="AL492" i="2"/>
  <c r="AW584" i="2"/>
  <c r="BB569" i="2"/>
  <c r="AW644" i="2"/>
  <c r="AT446" i="2"/>
  <c r="AL303" i="2"/>
  <c r="BB570" i="2"/>
  <c r="AT478" i="2"/>
  <c r="AT715" i="2"/>
  <c r="AL991" i="2"/>
  <c r="AL723" i="2"/>
  <c r="AT721" i="2"/>
  <c r="AL749" i="2"/>
  <c r="BB477" i="2"/>
  <c r="AT919" i="2"/>
  <c r="AL962" i="2"/>
  <c r="AT550" i="2"/>
  <c r="BB949" i="2"/>
  <c r="BE495" i="2"/>
  <c r="AT622" i="2"/>
  <c r="AT433" i="2"/>
  <c r="BB757" i="2"/>
  <c r="BB329" i="2"/>
  <c r="BB819" i="2"/>
  <c r="AW463" i="2"/>
  <c r="AL430" i="2"/>
  <c r="AT425" i="2"/>
  <c r="AL630" i="2"/>
  <c r="BB504" i="2"/>
  <c r="BB781" i="2"/>
  <c r="AL708" i="2"/>
  <c r="AT692" i="2"/>
  <c r="BB767" i="2"/>
  <c r="BB691" i="2"/>
  <c r="AW645" i="2"/>
  <c r="BE607" i="2"/>
  <c r="AW488" i="2"/>
  <c r="AW437" i="2"/>
  <c r="AL608" i="2"/>
  <c r="AO575" i="2"/>
  <c r="BB708" i="2"/>
  <c r="AL888" i="2"/>
  <c r="AW568" i="2"/>
  <c r="BE493" i="2"/>
  <c r="AW521" i="2"/>
  <c r="AL560" i="2"/>
  <c r="BE599" i="2"/>
  <c r="AL989" i="2"/>
  <c r="AT814" i="2"/>
  <c r="AT627" i="2"/>
  <c r="AT615" i="2"/>
  <c r="AT818" i="2"/>
  <c r="AT330" i="2"/>
  <c r="AT841" i="2"/>
  <c r="AT934" i="2"/>
  <c r="AT994" i="2"/>
  <c r="BB510" i="2"/>
  <c r="AL706" i="2"/>
  <c r="BB327" i="2"/>
  <c r="AL577" i="2"/>
  <c r="AL858" i="2"/>
  <c r="BB953" i="2"/>
  <c r="AT701" i="2"/>
  <c r="AW406" i="2"/>
  <c r="AT681" i="2"/>
  <c r="AL762" i="2"/>
  <c r="AT552" i="2"/>
  <c r="AW656" i="2"/>
  <c r="BE457" i="2"/>
  <c r="BE440" i="2"/>
  <c r="BB694" i="2"/>
  <c r="AT636" i="2"/>
  <c r="BB542" i="2"/>
  <c r="AT749" i="2"/>
  <c r="AO627" i="2"/>
  <c r="AW466" i="2"/>
  <c r="BA699" i="2"/>
  <c r="BB711" i="2"/>
  <c r="AL242" i="2"/>
  <c r="AT930" i="2"/>
  <c r="BB664" i="2"/>
  <c r="BB735" i="2"/>
  <c r="BB964" i="2"/>
  <c r="BB474" i="2"/>
  <c r="AW620" i="2"/>
  <c r="AT542" i="2"/>
  <c r="AL675" i="2"/>
  <c r="AW591" i="2"/>
  <c r="AL711" i="2"/>
  <c r="AT867" i="2"/>
  <c r="AW660" i="2"/>
  <c r="AT575" i="2"/>
  <c r="AW532" i="2"/>
  <c r="AL909" i="2"/>
  <c r="AK210" i="2"/>
  <c r="BG699" i="2" l="1"/>
  <c r="BC699" i="2"/>
  <c r="BD699" i="2"/>
  <c r="BF699" i="2"/>
  <c r="BB1105" i="2"/>
  <c r="BB1103" i="2" s="1"/>
  <c r="BB1104" i="2" s="1"/>
  <c r="AN278" i="2"/>
  <c r="AP278" i="2"/>
  <c r="AM278" i="2"/>
  <c r="AQ278" i="2"/>
  <c r="AL343" i="2"/>
  <c r="BF751" i="2"/>
  <c r="BG751" i="2"/>
  <c r="BD751" i="2"/>
  <c r="BC751" i="2"/>
  <c r="AU355" i="2"/>
  <c r="AY355" i="2"/>
  <c r="AV355" i="2"/>
  <c r="AX355" i="2"/>
  <c r="BF372" i="2"/>
  <c r="BG372" i="2"/>
  <c r="BD372" i="2"/>
  <c r="BC372" i="2"/>
  <c r="AV202" i="2"/>
  <c r="AU202" i="2"/>
  <c r="AY202" i="2"/>
  <c r="AX202" i="2"/>
  <c r="BB343" i="2"/>
  <c r="AY266" i="2"/>
  <c r="AV266" i="2"/>
  <c r="AX266" i="2"/>
  <c r="AU266" i="2"/>
  <c r="AX178" i="2"/>
  <c r="AV178" i="2"/>
  <c r="AU178" i="2"/>
  <c r="AY178" i="2"/>
  <c r="AN751" i="2"/>
  <c r="AQ751" i="2"/>
  <c r="AM751" i="2"/>
  <c r="AP751" i="2"/>
  <c r="AQ733" i="2"/>
  <c r="AN733" i="2"/>
  <c r="AP733" i="2"/>
  <c r="AM733" i="2"/>
  <c r="AL1062" i="2"/>
  <c r="BG786" i="2"/>
  <c r="BC786" i="2"/>
  <c r="BD786" i="2"/>
  <c r="BF786" i="2"/>
  <c r="BF785" i="2"/>
  <c r="BG785" i="2"/>
  <c r="BC785" i="2"/>
  <c r="BD785" i="2"/>
  <c r="AP1011" i="2"/>
  <c r="AM1011" i="2"/>
  <c r="AN1011" i="2"/>
  <c r="AQ1011" i="2"/>
  <c r="BB1068" i="2"/>
  <c r="AL150" i="2"/>
  <c r="AL1080" i="2"/>
  <c r="AT343" i="2"/>
  <c r="BD202" i="2"/>
  <c r="BG202" i="2"/>
  <c r="BC202" i="2"/>
  <c r="BF202" i="2"/>
  <c r="AL1073" i="2"/>
  <c r="AT1062" i="2"/>
  <c r="AL309" i="2"/>
  <c r="AL175" i="2"/>
  <c r="AN259" i="2"/>
  <c r="AP259" i="2"/>
  <c r="AQ259" i="2"/>
  <c r="AM259" i="2"/>
  <c r="AM37" i="2"/>
  <c r="AQ37" i="2"/>
  <c r="AP37" i="2"/>
  <c r="AN37" i="2"/>
  <c r="AL1068" i="2"/>
  <c r="AV731" i="2"/>
  <c r="AY731" i="2"/>
  <c r="AX731" i="2"/>
  <c r="AU731" i="2"/>
  <c r="AP268" i="2"/>
  <c r="AQ268" i="2"/>
  <c r="AM268" i="2"/>
  <c r="AN268" i="2"/>
  <c r="AU28" i="2"/>
  <c r="AV28" i="2"/>
  <c r="AX28" i="2"/>
  <c r="AY28" i="2"/>
  <c r="AM352" i="2"/>
  <c r="AQ352" i="2"/>
  <c r="AN352" i="2"/>
  <c r="AP352" i="2"/>
  <c r="AX278" i="2"/>
  <c r="AV278" i="2"/>
  <c r="AU278" i="2"/>
  <c r="AY278" i="2"/>
  <c r="AL1084" i="2"/>
  <c r="BB341" i="2"/>
  <c r="BB340" i="2"/>
  <c r="AL168" i="2"/>
  <c r="AQ355" i="2"/>
  <c r="AM355" i="2"/>
  <c r="AN355" i="2"/>
  <c r="AP355" i="2"/>
  <c r="AT1068" i="2"/>
  <c r="AL342" i="2"/>
  <c r="AL288" i="2"/>
  <c r="AP699" i="2"/>
  <c r="AQ699" i="2"/>
  <c r="AM699" i="2"/>
  <c r="AN699" i="2"/>
  <c r="AL1086" i="2"/>
  <c r="AT1063" i="2"/>
  <c r="AV354" i="2"/>
  <c r="AX354" i="2"/>
  <c r="AY354" i="2"/>
  <c r="AU354" i="2"/>
  <c r="AQ56" i="2"/>
  <c r="AM56" i="2"/>
  <c r="AP56" i="2"/>
  <c r="AN56" i="2"/>
  <c r="BB363" i="2"/>
  <c r="AL226" i="2"/>
  <c r="AL344" i="2"/>
  <c r="AL290" i="2"/>
  <c r="BF354" i="2"/>
  <c r="BC354" i="2"/>
  <c r="BD354" i="2"/>
  <c r="BG354" i="2"/>
  <c r="AT1073" i="2"/>
  <c r="AL370" i="2"/>
  <c r="AL1063" i="2"/>
  <c r="AN372" i="2"/>
  <c r="AQ372" i="2"/>
  <c r="AM372" i="2"/>
  <c r="AP372" i="2"/>
  <c r="AQ731" i="2"/>
  <c r="AN731" i="2"/>
  <c r="AP731" i="2"/>
  <c r="AM731" i="2"/>
  <c r="AU177" i="2"/>
  <c r="AV177" i="2"/>
  <c r="AY177" i="2"/>
  <c r="AX177" i="2"/>
  <c r="AL223" i="2"/>
  <c r="AX356" i="2"/>
  <c r="AY356" i="2"/>
  <c r="AV356" i="2"/>
  <c r="AU356" i="2"/>
  <c r="AT363" i="2"/>
  <c r="AU372" i="2"/>
  <c r="AX372" i="2"/>
  <c r="AV372" i="2"/>
  <c r="AY372" i="2"/>
  <c r="BB1062" i="2"/>
  <c r="AX210" i="2"/>
  <c r="AY210" i="2"/>
  <c r="AV210" i="2"/>
  <c r="AU210" i="2"/>
  <c r="AQ39" i="2"/>
  <c r="AP39" i="2"/>
  <c r="AM39" i="2"/>
  <c r="AN39" i="2"/>
  <c r="AL121" i="2"/>
  <c r="AL217" i="2"/>
  <c r="AL293" i="2"/>
  <c r="BB342" i="2"/>
  <c r="AL218" i="2"/>
  <c r="BC141" i="2"/>
  <c r="BF141" i="2"/>
  <c r="BG141" i="2"/>
  <c r="BD141" i="2"/>
  <c r="AQ782" i="2"/>
  <c r="AN782" i="2"/>
  <c r="AP782" i="2"/>
  <c r="AM782" i="2"/>
  <c r="AL216" i="2"/>
  <c r="AU353" i="2"/>
  <c r="AX353" i="2"/>
  <c r="AY353" i="2"/>
  <c r="AV353" i="2"/>
  <c r="AN202" i="2"/>
  <c r="AP202" i="2"/>
  <c r="AM202" i="2"/>
  <c r="AQ202" i="2"/>
  <c r="AL1095" i="2"/>
  <c r="AU260" i="2"/>
  <c r="AV260" i="2"/>
  <c r="AX260" i="2"/>
  <c r="AY260" i="2"/>
  <c r="AL99" i="2"/>
  <c r="AY718" i="2"/>
  <c r="AX718" i="2"/>
  <c r="AV718" i="2"/>
  <c r="AU718" i="2"/>
  <c r="BB1069" i="2"/>
  <c r="AQ323" i="2"/>
  <c r="AP323" i="2"/>
  <c r="AM323" i="2"/>
  <c r="AN323" i="2"/>
  <c r="AT1070" i="2"/>
  <c r="AU352" i="2"/>
  <c r="AV352" i="2"/>
  <c r="AY352" i="2"/>
  <c r="AX352" i="2"/>
  <c r="AT1069" i="2"/>
  <c r="AT344" i="2"/>
  <c r="AL213" i="2"/>
  <c r="AL17" i="2"/>
  <c r="AL1069" i="2"/>
  <c r="AL98" i="2"/>
  <c r="AL1064" i="2"/>
  <c r="AL1065" i="2" s="1"/>
  <c r="BD206" i="2"/>
  <c r="BC206" i="2"/>
  <c r="BF206" i="2"/>
  <c r="BG206" i="2"/>
  <c r="BB370" i="2"/>
  <c r="AL1107" i="2"/>
  <c r="AX782" i="2"/>
  <c r="AU782" i="2"/>
  <c r="AV782" i="2"/>
  <c r="AY782" i="2"/>
  <c r="AP204" i="2"/>
  <c r="AM204" i="2"/>
  <c r="AN204" i="2"/>
  <c r="AQ204" i="2"/>
  <c r="AL110" i="2"/>
  <c r="AL359" i="2"/>
  <c r="AX141" i="2"/>
  <c r="AU141" i="2"/>
  <c r="AV141" i="2"/>
  <c r="AY141" i="2"/>
  <c r="AL164" i="2"/>
  <c r="AN700" i="2"/>
  <c r="AQ700" i="2"/>
  <c r="AP700" i="2"/>
  <c r="AM700" i="2"/>
  <c r="AT370" i="2"/>
  <c r="BB339" i="2"/>
  <c r="BB1064" i="2"/>
  <c r="AL154" i="2"/>
  <c r="AP353" i="2"/>
  <c r="AM353" i="2"/>
  <c r="AQ353" i="2"/>
  <c r="AN353" i="2"/>
  <c r="AV786" i="2"/>
  <c r="AU786" i="2"/>
  <c r="AX786" i="2"/>
  <c r="AY786" i="2"/>
  <c r="AL341" i="2"/>
  <c r="AL340" i="2"/>
  <c r="AN40" i="2"/>
  <c r="AQ40" i="2"/>
  <c r="AP40" i="2"/>
  <c r="AM40" i="2"/>
  <c r="AN266" i="2"/>
  <c r="AP266" i="2"/>
  <c r="AM266" i="2"/>
  <c r="AQ266" i="2"/>
  <c r="AL292" i="2"/>
  <c r="AQ206" i="2"/>
  <c r="AP206" i="2"/>
  <c r="AN206" i="2"/>
  <c r="AM206" i="2"/>
  <c r="AP141" i="2"/>
  <c r="AM141" i="2"/>
  <c r="AQ141" i="2"/>
  <c r="AN141" i="2"/>
  <c r="AL320" i="2"/>
  <c r="AX206" i="2"/>
  <c r="AY206" i="2"/>
  <c r="AU206" i="2"/>
  <c r="AV206" i="2"/>
  <c r="AT1105" i="2"/>
  <c r="AT1103" i="2" s="1"/>
  <c r="AT1104" i="2" s="1"/>
  <c r="AQ334" i="2"/>
  <c r="AP334" i="2"/>
  <c r="AM334" i="2"/>
  <c r="AN334" i="2"/>
  <c r="BB1073" i="2"/>
  <c r="AL26" i="2"/>
  <c r="AL221" i="2"/>
  <c r="AX204" i="2"/>
  <c r="AU204" i="2"/>
  <c r="AY204" i="2"/>
  <c r="AV204" i="2"/>
  <c r="AM356" i="2"/>
  <c r="AP356" i="2"/>
  <c r="AQ356" i="2"/>
  <c r="AN356" i="2"/>
  <c r="AU334" i="2"/>
  <c r="AX334" i="2"/>
  <c r="AV334" i="2"/>
  <c r="AY334" i="2"/>
  <c r="BF782" i="2"/>
  <c r="BC782" i="2"/>
  <c r="BD782" i="2"/>
  <c r="BG782" i="2"/>
  <c r="AL15" i="2"/>
  <c r="AN28" i="2"/>
  <c r="AP28" i="2"/>
  <c r="AM28" i="2"/>
  <c r="AQ28" i="2"/>
  <c r="AU733" i="2"/>
  <c r="AY733" i="2"/>
  <c r="AX733" i="2"/>
  <c r="AV733" i="2"/>
  <c r="AL33" i="2"/>
  <c r="BG353" i="2"/>
  <c r="BC353" i="2"/>
  <c r="BF353" i="2"/>
  <c r="BD353" i="2"/>
  <c r="AL286" i="2"/>
  <c r="AL215" i="2"/>
  <c r="AL1074" i="2"/>
  <c r="BC732" i="2"/>
  <c r="BD732" i="2"/>
  <c r="BG732" i="2"/>
  <c r="BF732" i="2"/>
  <c r="AY259" i="2"/>
  <c r="AX259" i="2"/>
  <c r="AV259" i="2"/>
  <c r="AU259" i="2"/>
  <c r="AL1105" i="2"/>
  <c r="AL1098" i="2" s="1"/>
  <c r="BF783" i="2"/>
  <c r="BC783" i="2"/>
  <c r="BG783" i="2"/>
  <c r="BD783" i="2"/>
  <c r="AL1078" i="2"/>
  <c r="BB344" i="2"/>
  <c r="AL224" i="2"/>
  <c r="AT359" i="2"/>
  <c r="AL1100" i="2"/>
  <c r="AL250" i="2"/>
  <c r="AL287" i="2"/>
  <c r="AY699" i="2"/>
  <c r="AU699" i="2"/>
  <c r="AX699" i="2"/>
  <c r="AV699" i="2"/>
  <c r="AU322" i="2"/>
  <c r="AY322" i="2"/>
  <c r="AV322" i="2"/>
  <c r="AX322" i="2"/>
  <c r="AL225" i="2"/>
  <c r="AL289" i="2"/>
  <c r="AX268" i="2"/>
  <c r="AU268" i="2"/>
  <c r="AV268" i="2"/>
  <c r="AY268" i="2"/>
  <c r="AL101" i="2"/>
  <c r="AU783" i="2"/>
  <c r="AV783" i="2"/>
  <c r="AX783" i="2"/>
  <c r="AY783" i="2"/>
  <c r="BC352" i="2"/>
  <c r="BD352" i="2"/>
  <c r="BG352" i="2"/>
  <c r="BF352" i="2"/>
  <c r="AL214" i="2"/>
  <c r="AL114" i="2"/>
  <c r="AL222" i="2"/>
  <c r="AP732" i="2"/>
  <c r="AQ732" i="2"/>
  <c r="AM732" i="2"/>
  <c r="AN732" i="2"/>
  <c r="AL284" i="2"/>
  <c r="BF718" i="2"/>
  <c r="BD718" i="2"/>
  <c r="BC718" i="2"/>
  <c r="BG718" i="2"/>
  <c r="BF266" i="2"/>
  <c r="BG266" i="2"/>
  <c r="BD266" i="2"/>
  <c r="BC266" i="2"/>
  <c r="AL151" i="2"/>
  <c r="AL100" i="2"/>
  <c r="AL1079" i="2"/>
  <c r="AN38" i="2"/>
  <c r="AP38" i="2"/>
  <c r="AQ38" i="2"/>
  <c r="AM38" i="2"/>
  <c r="AL1090" i="2"/>
  <c r="AV732" i="2"/>
  <c r="AU732" i="2"/>
  <c r="AX732" i="2"/>
  <c r="AY732" i="2"/>
  <c r="AT340" i="2"/>
  <c r="AT341" i="2"/>
  <c r="AL22" i="2"/>
  <c r="AX784" i="2"/>
  <c r="AY784" i="2"/>
  <c r="AU784" i="2"/>
  <c r="AV784" i="2"/>
  <c r="AL1085" i="2"/>
  <c r="AN322" i="2"/>
  <c r="AM322" i="2"/>
  <c r="AQ322" i="2"/>
  <c r="AP322" i="2"/>
  <c r="AP45" i="2"/>
  <c r="AN45" i="2"/>
  <c r="AM45" i="2"/>
  <c r="AQ45" i="2"/>
  <c r="AL291" i="2"/>
  <c r="BC784" i="2"/>
  <c r="BG784" i="2"/>
  <c r="BD784" i="2"/>
  <c r="BF784" i="2"/>
  <c r="BC334" i="2"/>
  <c r="BD334" i="2"/>
  <c r="BF334" i="2"/>
  <c r="BG334" i="2"/>
  <c r="BB1070" i="2"/>
  <c r="BD355" i="2"/>
  <c r="BG355" i="2"/>
  <c r="BC355" i="2"/>
  <c r="BF355" i="2"/>
  <c r="AL246" i="2"/>
  <c r="AT1074" i="2"/>
  <c r="AL257" i="2"/>
  <c r="AL212" i="2"/>
  <c r="BC356" i="2"/>
  <c r="BF356" i="2"/>
  <c r="BG356" i="2"/>
  <c r="BD356" i="2"/>
  <c r="AQ177" i="2"/>
  <c r="AM177" i="2"/>
  <c r="AN177" i="2"/>
  <c r="AP177" i="2"/>
  <c r="AN178" i="2"/>
  <c r="AP178" i="2"/>
  <c r="AQ178" i="2"/>
  <c r="AM178" i="2"/>
  <c r="BG700" i="2"/>
  <c r="BD700" i="2"/>
  <c r="BC700" i="2"/>
  <c r="BF700" i="2"/>
  <c r="BG731" i="2"/>
  <c r="BF731" i="2"/>
  <c r="BC731" i="2"/>
  <c r="BD731" i="2"/>
  <c r="AT1064" i="2"/>
  <c r="AT1065" i="2" s="1"/>
  <c r="AT339" i="2"/>
  <c r="AL219" i="2"/>
  <c r="BG28" i="2"/>
  <c r="BF28" i="2"/>
  <c r="BD28" i="2"/>
  <c r="BC28" i="2"/>
  <c r="AL1089" i="2"/>
  <c r="AN260" i="2"/>
  <c r="AM260" i="2"/>
  <c r="AP260" i="2"/>
  <c r="AQ260" i="2"/>
  <c r="AL363" i="2"/>
  <c r="BB1063" i="2"/>
  <c r="AP718" i="2"/>
  <c r="AM718" i="2"/>
  <c r="AQ718" i="2"/>
  <c r="AN718" i="2"/>
  <c r="AU751" i="2"/>
  <c r="AV751" i="2"/>
  <c r="AY751" i="2"/>
  <c r="AX751" i="2"/>
  <c r="AL1070" i="2"/>
  <c r="AL1066" i="2" s="1"/>
  <c r="AL313" i="2"/>
  <c r="AL1099" i="2"/>
  <c r="AV323" i="2"/>
  <c r="AU323" i="2"/>
  <c r="AY323" i="2"/>
  <c r="AX323" i="2"/>
  <c r="AP41" i="2"/>
  <c r="AM41" i="2"/>
  <c r="AN41" i="2"/>
  <c r="AQ41" i="2"/>
  <c r="AV700" i="2"/>
  <c r="AX700" i="2"/>
  <c r="AY700" i="2"/>
  <c r="AU700" i="2"/>
  <c r="AL285" i="2"/>
  <c r="BF733" i="2"/>
  <c r="BD733" i="2"/>
  <c r="BC733" i="2"/>
  <c r="BG733" i="2"/>
  <c r="BB1074" i="2"/>
  <c r="BB359" i="2"/>
  <c r="AL153" i="2"/>
  <c r="AL339" i="2"/>
  <c r="AQ354" i="2"/>
  <c r="AM354" i="2"/>
  <c r="AN354" i="2"/>
  <c r="AP354" i="2"/>
  <c r="AX785" i="2"/>
  <c r="AY785" i="2"/>
  <c r="AV785" i="2"/>
  <c r="AU785" i="2"/>
  <c r="AT342" i="2"/>
  <c r="AL152" i="2"/>
  <c r="AL1082" i="2"/>
  <c r="BB1098" i="2"/>
  <c r="BB1096" i="2" s="1"/>
  <c r="BB1097" i="2" s="1"/>
  <c r="AQ210" i="2"/>
  <c r="AM210" i="2"/>
  <c r="AN210" i="2"/>
  <c r="AP210" i="2"/>
  <c r="BA210" i="2"/>
  <c r="AT1066" i="2" l="1"/>
  <c r="AT1067" i="2" s="1"/>
  <c r="BB1066" i="2"/>
  <c r="BB1067" i="2" s="1"/>
  <c r="AL1096" i="2"/>
  <c r="AL1101" i="2" s="1"/>
  <c r="AL1102" i="2" s="1"/>
  <c r="BB1065" i="2"/>
  <c r="AL1081" i="2"/>
  <c r="AT1098" i="2"/>
  <c r="AT1096" i="2" s="1"/>
  <c r="AT1101" i="2" s="1"/>
  <c r="AL1067" i="2"/>
  <c r="AL1103" i="2"/>
  <c r="AL1104" i="2" s="1"/>
  <c r="AL1087" i="2"/>
  <c r="AL1091" i="2" s="1"/>
  <c r="AL1083" i="2"/>
  <c r="AL1108" i="2"/>
  <c r="AL1109" i="2" s="1"/>
  <c r="AL1097" i="2"/>
  <c r="BB1071" i="2"/>
  <c r="BB1075" i="2" s="1"/>
  <c r="AL1071" i="2"/>
  <c r="AL1072" i="2" s="1"/>
  <c r="BB1101" i="2"/>
  <c r="BB1110" i="2" s="1"/>
  <c r="BB1111" i="2" s="1"/>
  <c r="BC210" i="2"/>
  <c r="BD210" i="2"/>
  <c r="BF210" i="2"/>
  <c r="BG210" i="2"/>
  <c r="R234" i="1"/>
  <c r="AS200" i="2"/>
  <c r="AT1097" i="2" l="1"/>
  <c r="AT1071" i="2"/>
  <c r="AT1075" i="2" s="1"/>
  <c r="AL1110" i="2"/>
  <c r="AL1111" i="2" s="1"/>
  <c r="AL1088" i="2"/>
  <c r="BB1072" i="2"/>
  <c r="AL1075" i="2"/>
  <c r="BB1102" i="2"/>
  <c r="BB1108" i="2" s="1"/>
  <c r="BB1109" i="2" s="1"/>
  <c r="AT1110" i="2"/>
  <c r="AT1111" i="2" s="1"/>
  <c r="AT1102" i="2"/>
  <c r="AT1108" i="2" s="1"/>
  <c r="AT1109" i="2" s="1"/>
  <c r="AV200" i="2"/>
  <c r="AY200" i="2"/>
  <c r="AX200" i="2"/>
  <c r="AU200" i="2"/>
  <c r="AK200" i="2"/>
  <c r="AT1072" i="2" l="1"/>
  <c r="AQ200" i="2"/>
  <c r="AM200" i="2"/>
  <c r="AN200" i="2"/>
  <c r="AP200" i="2"/>
  <c r="BA200" i="2"/>
  <c r="BD200" i="2" l="1"/>
  <c r="BF200" i="2"/>
  <c r="BC200" i="2"/>
  <c r="BG200" i="2"/>
  <c r="S268" i="2"/>
  <c r="S319" i="1"/>
  <c r="R242" i="1"/>
  <c r="AS209" i="2"/>
  <c r="AV209" i="2" l="1"/>
  <c r="AY209" i="2"/>
  <c r="AX209" i="2"/>
  <c r="AU209" i="2"/>
  <c r="AK209" i="2"/>
  <c r="AQ209" i="2" l="1"/>
  <c r="AN209" i="2"/>
  <c r="AM209" i="2"/>
  <c r="AP209" i="2"/>
  <c r="BA209" i="2"/>
  <c r="BG209" i="2" l="1"/>
  <c r="BF209" i="2"/>
  <c r="BD209" i="2"/>
  <c r="BC209" i="2"/>
  <c r="R233" i="1"/>
  <c r="AS199" i="2"/>
  <c r="AY199" i="2" l="1"/>
  <c r="AV199" i="2"/>
  <c r="AX199" i="2"/>
  <c r="AU199" i="2"/>
  <c r="AK199" i="2"/>
  <c r="AQ199" i="2" l="1"/>
  <c r="AM199" i="2"/>
  <c r="AN199" i="2"/>
  <c r="AP199" i="2"/>
  <c r="BA199" i="2"/>
  <c r="BG199" i="2" l="1"/>
  <c r="BD199" i="2"/>
  <c r="BF199" i="2"/>
  <c r="BC199" i="2"/>
  <c r="BA269" i="2"/>
  <c r="BC269" i="2" l="1"/>
  <c r="BF269" i="2"/>
  <c r="BD269" i="2"/>
  <c r="BG269" i="2"/>
  <c r="BA279" i="2"/>
  <c r="BG279" i="2" l="1"/>
  <c r="BF279" i="2"/>
  <c r="BC279" i="2"/>
  <c r="BD279" i="2"/>
  <c r="BA31" i="2"/>
  <c r="BG31" i="2" l="1"/>
  <c r="BC31" i="2"/>
  <c r="BD31" i="2"/>
  <c r="BF31" i="2"/>
  <c r="R312" i="1"/>
  <c r="AS248" i="2"/>
  <c r="AY248" i="2" l="1"/>
  <c r="AV248" i="2"/>
  <c r="AX248" i="2"/>
  <c r="AU248" i="2"/>
  <c r="AK248" i="2"/>
  <c r="AQ248" i="2" l="1"/>
  <c r="AN248" i="2"/>
  <c r="AM248" i="2"/>
  <c r="AP248" i="2"/>
  <c r="BA248" i="2"/>
  <c r="BC248" i="2" l="1"/>
  <c r="BF248" i="2"/>
  <c r="BG248" i="2"/>
  <c r="BD248" i="2"/>
  <c r="R348" i="1"/>
  <c r="AS310" i="2"/>
  <c r="AY310" i="2" l="1"/>
  <c r="AV310" i="2"/>
  <c r="AX310" i="2"/>
  <c r="AU310" i="2"/>
  <c r="AK310" i="2"/>
  <c r="AQ310" i="2" l="1"/>
  <c r="AM310" i="2"/>
  <c r="AN310" i="2"/>
  <c r="AP310" i="2"/>
  <c r="BA310" i="2"/>
  <c r="BF310" i="2" l="1"/>
  <c r="BG310" i="2"/>
  <c r="BC310" i="2"/>
  <c r="BD310" i="2"/>
  <c r="R326" i="1"/>
  <c r="AS277" i="2"/>
  <c r="AV277" i="2" l="1"/>
  <c r="AY277" i="2"/>
  <c r="AX277" i="2"/>
  <c r="AU277" i="2"/>
  <c r="AK277" i="2"/>
  <c r="AN277" i="2" l="1"/>
  <c r="AM277" i="2"/>
  <c r="AQ277" i="2"/>
  <c r="AP277" i="2"/>
  <c r="BA277" i="2"/>
  <c r="BC277" i="2" l="1"/>
  <c r="BG277" i="2"/>
  <c r="BF277" i="2"/>
  <c r="BD277" i="2"/>
  <c r="BA243" i="2"/>
  <c r="BC243" i="2" l="1"/>
  <c r="BG243" i="2"/>
  <c r="BF243" i="2"/>
  <c r="BD243" i="2"/>
  <c r="R349" i="1"/>
  <c r="AS311" i="2"/>
  <c r="AV311" i="2" l="1"/>
  <c r="AY311" i="2"/>
  <c r="AX311" i="2"/>
  <c r="AU311" i="2"/>
  <c r="AK311" i="2"/>
  <c r="AQ311" i="2" l="1"/>
  <c r="AM311" i="2"/>
  <c r="AN311" i="2"/>
  <c r="AP311" i="2"/>
  <c r="BA311" i="2"/>
  <c r="BG311" i="2" l="1"/>
  <c r="BC311" i="2"/>
  <c r="BD311" i="2"/>
  <c r="BF311" i="2"/>
  <c r="R65" i="1"/>
  <c r="AS83" i="2"/>
  <c r="AY83" i="2" l="1"/>
  <c r="AV83" i="2"/>
  <c r="AX83" i="2"/>
  <c r="AU83" i="2"/>
  <c r="AK83" i="2"/>
  <c r="AQ83" i="2" l="1"/>
  <c r="AN83" i="2"/>
  <c r="AM83" i="2"/>
  <c r="AP83" i="2"/>
  <c r="BA83" i="2"/>
  <c r="BC83" i="2" l="1"/>
  <c r="BG83" i="2"/>
  <c r="BD83" i="2"/>
  <c r="BF83" i="2"/>
  <c r="R329" i="1"/>
  <c r="AS281" i="2"/>
  <c r="AV281" i="2" l="1"/>
  <c r="AY281" i="2"/>
  <c r="AX281" i="2"/>
  <c r="AU281" i="2"/>
  <c r="AK281" i="2"/>
  <c r="AQ281" i="2" l="1"/>
  <c r="AM281" i="2"/>
  <c r="AN281" i="2"/>
  <c r="AP281" i="2"/>
  <c r="BA281" i="2"/>
  <c r="BC281" i="2" l="1"/>
  <c r="BD281" i="2"/>
  <c r="BF281" i="2"/>
  <c r="BG281" i="2"/>
  <c r="BA29" i="2"/>
  <c r="BF29" i="2" l="1"/>
  <c r="BG29" i="2"/>
  <c r="BD29" i="2"/>
  <c r="BC29" i="2"/>
  <c r="R168" i="1"/>
  <c r="AS135" i="2"/>
  <c r="AY135" i="2" l="1"/>
  <c r="AV135" i="2"/>
  <c r="AX135" i="2"/>
  <c r="AU135" i="2"/>
  <c r="AK135" i="2"/>
  <c r="AQ135" i="2" l="1"/>
  <c r="AN135" i="2"/>
  <c r="AM135" i="2"/>
  <c r="AP135" i="2"/>
  <c r="BA135" i="2"/>
  <c r="BF135" i="2" l="1"/>
  <c r="BD135" i="2"/>
  <c r="BG135" i="2"/>
  <c r="BC135" i="2"/>
  <c r="R318" i="1"/>
  <c r="AS267" i="2"/>
  <c r="AY267" i="2" l="1"/>
  <c r="AV267" i="2"/>
  <c r="AX267" i="2"/>
  <c r="AU267" i="2"/>
  <c r="AK267" i="2"/>
  <c r="AQ267" i="2" l="1"/>
  <c r="AM267" i="2"/>
  <c r="AN267" i="2"/>
  <c r="AP267" i="2"/>
  <c r="BA267" i="2"/>
  <c r="BF267" i="2" l="1"/>
  <c r="BG267" i="2"/>
  <c r="BC267" i="2"/>
  <c r="BD267" i="2"/>
  <c r="BA244" i="2"/>
  <c r="BC244" i="2" l="1"/>
  <c r="BF244" i="2"/>
  <c r="BG244" i="2"/>
  <c r="BD244" i="2"/>
  <c r="R311" i="1"/>
  <c r="AS247" i="2"/>
  <c r="AY247" i="2" l="1"/>
  <c r="AV247" i="2"/>
  <c r="AX247" i="2"/>
  <c r="AU247" i="2"/>
  <c r="AK247" i="2"/>
  <c r="AN247" i="2" l="1"/>
  <c r="AQ247" i="2"/>
  <c r="AM247" i="2"/>
  <c r="AP247" i="2"/>
  <c r="BA247" i="2"/>
  <c r="BC247" i="2" l="1"/>
  <c r="BG247" i="2"/>
  <c r="BF247" i="2"/>
  <c r="BD247" i="2"/>
  <c r="R240" i="1"/>
  <c r="AS207" i="2"/>
  <c r="AV207" i="2" l="1"/>
  <c r="AY207" i="2"/>
  <c r="AX207" i="2"/>
  <c r="AU207" i="2"/>
  <c r="AK207" i="2"/>
  <c r="AQ207" i="2" l="1"/>
  <c r="AM207" i="2"/>
  <c r="AN207" i="2"/>
  <c r="AP207" i="2"/>
  <c r="BA207" i="2"/>
  <c r="BF207" i="2" l="1"/>
  <c r="BD207" i="2"/>
  <c r="BG207" i="2"/>
  <c r="BC207" i="2"/>
  <c r="R167" i="1"/>
  <c r="AS134" i="2"/>
  <c r="AV134" i="2" l="1"/>
  <c r="AY134" i="2"/>
  <c r="AX134" i="2"/>
  <c r="AU134" i="2"/>
  <c r="AK134" i="2"/>
  <c r="AQ134" i="2" l="1"/>
  <c r="AM134" i="2"/>
  <c r="AN134" i="2"/>
  <c r="AP134" i="2"/>
  <c r="BA134" i="2"/>
  <c r="BC134" i="2" l="1"/>
  <c r="BD134" i="2"/>
  <c r="BG134" i="2"/>
  <c r="BF134" i="2"/>
  <c r="BA306" i="2"/>
  <c r="BG306" i="2" l="1"/>
  <c r="BC306" i="2"/>
  <c r="BD306" i="2"/>
  <c r="BF306" i="2"/>
  <c r="R237" i="1"/>
  <c r="AS203" i="2"/>
  <c r="AV203" i="2" l="1"/>
  <c r="AY203" i="2"/>
  <c r="AX203" i="2"/>
  <c r="AU203" i="2"/>
  <c r="AK203" i="2"/>
  <c r="AQ203" i="2" l="1"/>
  <c r="AM203" i="2"/>
  <c r="AN203" i="2"/>
  <c r="AP203" i="2"/>
  <c r="BA203" i="2"/>
  <c r="BG203" i="2" l="1"/>
  <c r="BC203" i="2"/>
  <c r="BD203" i="2"/>
  <c r="BF203" i="2"/>
  <c r="R330" i="1"/>
  <c r="AS282" i="2"/>
  <c r="AV282" i="2" l="1"/>
  <c r="AY282" i="2"/>
  <c r="AX282" i="2"/>
  <c r="AU282" i="2"/>
  <c r="AK282" i="2"/>
  <c r="AQ282" i="2" l="1"/>
  <c r="AN282" i="2"/>
  <c r="AM282" i="2"/>
  <c r="AP282" i="2"/>
  <c r="BA282" i="2"/>
  <c r="BF282" i="2" l="1"/>
  <c r="BG282" i="2"/>
  <c r="BC282" i="2"/>
  <c r="BD282" i="2"/>
  <c r="R64" i="1"/>
  <c r="AS82" i="2"/>
  <c r="AY82" i="2" l="1"/>
  <c r="AV82" i="2"/>
  <c r="AX82" i="2"/>
  <c r="AU82" i="2"/>
  <c r="AK82" i="2"/>
  <c r="AQ82" i="2" l="1"/>
  <c r="AN82" i="2"/>
  <c r="AM82" i="2"/>
  <c r="AP82" i="2"/>
  <c r="BA82" i="2"/>
  <c r="BC82" i="2" l="1"/>
  <c r="BF82" i="2"/>
  <c r="BG82" i="2"/>
  <c r="BD82" i="2"/>
  <c r="BA307" i="2"/>
  <c r="BC307" i="2" l="1"/>
  <c r="BF307" i="2"/>
  <c r="BD307" i="2"/>
  <c r="BG307" i="2"/>
  <c r="R328" i="1"/>
  <c r="AS280" i="2"/>
  <c r="AV280" i="2" l="1"/>
  <c r="AY280" i="2"/>
  <c r="AX280" i="2"/>
  <c r="AU280" i="2"/>
  <c r="AK280" i="2"/>
  <c r="AQ280" i="2" l="1"/>
  <c r="AM280" i="2"/>
  <c r="AN280" i="2"/>
  <c r="AP280" i="2"/>
  <c r="BA280" i="2"/>
  <c r="BC280" i="2" l="1"/>
  <c r="BD280" i="2"/>
  <c r="BF280" i="2"/>
  <c r="BG280" i="2"/>
  <c r="R325" i="1"/>
  <c r="AS276" i="2"/>
  <c r="AY276" i="2" l="1"/>
  <c r="AV276" i="2"/>
  <c r="AX276" i="2"/>
  <c r="AU276" i="2"/>
  <c r="AK276" i="2"/>
  <c r="AQ276" i="2" l="1"/>
  <c r="AN276" i="2"/>
  <c r="AM276" i="2"/>
  <c r="AP276" i="2"/>
  <c r="BA276" i="2"/>
  <c r="BF276" i="2" l="1"/>
  <c r="BG276" i="2"/>
  <c r="BD276" i="2"/>
  <c r="BC276" i="2"/>
  <c r="R322" i="1"/>
  <c r="AS272" i="2"/>
  <c r="AY272" i="2" l="1"/>
  <c r="AV272" i="2"/>
  <c r="AX272" i="2"/>
  <c r="AU272" i="2"/>
  <c r="AK272" i="2"/>
  <c r="AN272" i="2" l="1"/>
  <c r="AQ272" i="2"/>
  <c r="AM272" i="2"/>
  <c r="AP272" i="2"/>
  <c r="BA272" i="2"/>
  <c r="BD272" i="2" l="1"/>
  <c r="BF272" i="2"/>
  <c r="BC272" i="2"/>
  <c r="BG272" i="2"/>
  <c r="BA205" i="2"/>
  <c r="BF205" i="2" l="1"/>
  <c r="BG205" i="2"/>
  <c r="BD205" i="2"/>
  <c r="BC205" i="2"/>
  <c r="R235" i="1"/>
  <c r="AS201" i="2"/>
  <c r="AY201" i="2" l="1"/>
  <c r="AV201" i="2"/>
  <c r="AX201" i="2"/>
  <c r="AU201" i="2"/>
  <c r="AK201" i="2"/>
  <c r="AQ201" i="2" l="1"/>
  <c r="AN201" i="2"/>
  <c r="AM201" i="2"/>
  <c r="AP201" i="2"/>
  <c r="BA201" i="2"/>
  <c r="BC201" i="2" l="1"/>
  <c r="BG201" i="2"/>
  <c r="BD201" i="2"/>
  <c r="BF201" i="2"/>
  <c r="R321" i="1"/>
  <c r="AS271" i="2"/>
  <c r="AY271" i="2" l="1"/>
  <c r="AV271" i="2"/>
  <c r="AX271" i="2"/>
  <c r="AU271" i="2"/>
  <c r="AK271" i="2"/>
  <c r="AQ271" i="2" l="1"/>
  <c r="AM271" i="2"/>
  <c r="AN271" i="2"/>
  <c r="AP271" i="2"/>
  <c r="BA271" i="2"/>
  <c r="BD271" i="2" l="1"/>
  <c r="BG271" i="2"/>
  <c r="BF271" i="2"/>
  <c r="BC271" i="2"/>
  <c r="R320" i="1"/>
  <c r="AS270" i="2"/>
  <c r="AV270" i="2" l="1"/>
  <c r="AY270" i="2"/>
  <c r="AX270" i="2"/>
  <c r="AU270" i="2"/>
  <c r="AK270" i="2"/>
  <c r="AQ270" i="2" l="1"/>
  <c r="AM270" i="2"/>
  <c r="AN270" i="2"/>
  <c r="AP270" i="2"/>
  <c r="BA270" i="2"/>
  <c r="BG270" i="2" l="1"/>
  <c r="BD270" i="2"/>
  <c r="BC270" i="2"/>
  <c r="BF270" i="2"/>
  <c r="AS90" i="2"/>
  <c r="AV90" i="2" l="1"/>
  <c r="AY90" i="2"/>
  <c r="AX90" i="2"/>
  <c r="AU90" i="2"/>
  <c r="AK90" i="2"/>
  <c r="AQ90" i="2" l="1"/>
  <c r="AM90" i="2"/>
  <c r="AN90" i="2"/>
  <c r="AP90" i="2"/>
  <c r="BA90" i="2"/>
  <c r="BC90" i="2" l="1"/>
  <c r="BD90" i="2"/>
  <c r="BG90" i="2"/>
  <c r="BF90" i="2"/>
  <c r="R169" i="1"/>
  <c r="AS136" i="2"/>
  <c r="AV136" i="2" l="1"/>
  <c r="AY136" i="2"/>
  <c r="AX136" i="2"/>
  <c r="AU136" i="2"/>
  <c r="AK136" i="2"/>
  <c r="AQ136" i="2" l="1"/>
  <c r="AM136" i="2"/>
  <c r="AN136" i="2"/>
  <c r="AP136" i="2"/>
  <c r="BA136" i="2"/>
  <c r="BG136" i="2" l="1"/>
  <c r="BC136" i="2"/>
  <c r="BD136" i="2"/>
  <c r="BF136" i="2"/>
  <c r="R241" i="1"/>
  <c r="R319" i="1"/>
  <c r="R1085" i="2"/>
  <c r="AA27" i="2"/>
  <c r="AA43" i="1"/>
  <c r="S278" i="2"/>
  <c r="S327" i="1"/>
  <c r="S322" i="2"/>
  <c r="S345" i="1"/>
  <c r="R345" i="1"/>
  <c r="V27" i="11"/>
  <c r="AA27" i="11" s="1"/>
  <c r="AS208" i="2"/>
  <c r="AK27" i="2"/>
  <c r="AS27" i="2"/>
  <c r="AN27" i="2" l="1"/>
  <c r="AQ27" i="2"/>
  <c r="AP27" i="2"/>
  <c r="AM27" i="2"/>
  <c r="AY27" i="2"/>
  <c r="AX27" i="2"/>
  <c r="AU27" i="2"/>
  <c r="AV27" i="2"/>
  <c r="AF27" i="2"/>
  <c r="AV208" i="2"/>
  <c r="AY208" i="2"/>
  <c r="AX208" i="2"/>
  <c r="V25" i="11"/>
  <c r="AA25" i="11" s="1"/>
  <c r="AU208" i="2"/>
  <c r="AK208" i="2"/>
  <c r="AQ208" i="2" l="1"/>
  <c r="AM208" i="2"/>
  <c r="AN208" i="2"/>
  <c r="AP208" i="2"/>
  <c r="BA208" i="2"/>
  <c r="BC208" i="2" l="1"/>
  <c r="BD208" i="2"/>
  <c r="BF208" i="2"/>
  <c r="BG208" i="2"/>
  <c r="S198" i="1"/>
  <c r="S177" i="2"/>
  <c r="S1085" i="2"/>
  <c r="AC1085" i="2" s="1"/>
  <c r="AG1085" i="2" s="1"/>
  <c r="AI1085" i="2" s="1"/>
  <c r="S1086" i="2"/>
  <c r="S199" i="1"/>
  <c r="S178" i="2"/>
  <c r="R308" i="1"/>
  <c r="R322" i="2"/>
  <c r="BA322" i="2"/>
  <c r="AC322" i="2" l="1"/>
  <c r="AG322" i="2" s="1"/>
  <c r="AI322" i="2" s="1"/>
  <c r="BG322" i="2"/>
  <c r="BF322" i="2"/>
  <c r="BC322" i="2"/>
  <c r="BD322" i="2"/>
  <c r="S27" i="2"/>
  <c r="S43" i="1"/>
  <c r="S1089" i="2"/>
  <c r="S201" i="1"/>
  <c r="AS306" i="2"/>
  <c r="AY306" i="2" l="1"/>
  <c r="AV306" i="2"/>
  <c r="AX306" i="2"/>
  <c r="AU306" i="2"/>
  <c r="AK306" i="2"/>
  <c r="AQ306" i="2" l="1"/>
  <c r="AP306" i="2"/>
  <c r="AN306" i="2"/>
  <c r="AM306" i="2"/>
  <c r="N27" i="11"/>
  <c r="N25" i="11" s="1"/>
  <c r="S309" i="1"/>
  <c r="S260" i="2"/>
  <c r="S238" i="1"/>
  <c r="S204" i="2"/>
  <c r="R346" i="1"/>
  <c r="R327" i="1"/>
  <c r="S323" i="2"/>
  <c r="S346" i="1"/>
  <c r="S308" i="1"/>
  <c r="S259" i="2"/>
  <c r="R309" i="1"/>
  <c r="M27" i="11"/>
  <c r="S1090" i="2"/>
  <c r="S202" i="1"/>
  <c r="AS31" i="2"/>
  <c r="M25" i="11" l="1"/>
  <c r="X25" i="11" s="1"/>
  <c r="AB25" i="11" s="1"/>
  <c r="X27" i="11"/>
  <c r="AB27" i="11" s="1"/>
  <c r="AV31" i="2"/>
  <c r="AY31" i="2"/>
  <c r="AX31" i="2"/>
  <c r="AU31" i="2"/>
  <c r="AK31" i="2"/>
  <c r="AM31" i="2" l="1"/>
  <c r="AQ31" i="2"/>
  <c r="AN31" i="2"/>
  <c r="AP31" i="2"/>
  <c r="R43" i="1"/>
  <c r="R238" i="1"/>
  <c r="AS279" i="2"/>
  <c r="AX279" i="2" l="1"/>
  <c r="AY279" i="2"/>
  <c r="AV279" i="2"/>
  <c r="AU279" i="2"/>
  <c r="AK279" i="2"/>
  <c r="AQ279" i="2" l="1"/>
  <c r="AM279" i="2"/>
  <c r="AN279" i="2"/>
  <c r="AP279" i="2"/>
  <c r="R278" i="2"/>
  <c r="BA278" i="2"/>
  <c r="AC278" i="2" l="1"/>
  <c r="AG278" i="2" s="1"/>
  <c r="AI278" i="2" s="1"/>
  <c r="BF278" i="2"/>
  <c r="BD278" i="2"/>
  <c r="BC278" i="2"/>
  <c r="BG278" i="2"/>
  <c r="AS244" i="2"/>
  <c r="AY244" i="2" l="1"/>
  <c r="AV244" i="2"/>
  <c r="AX244" i="2"/>
  <c r="AU244" i="2"/>
  <c r="AK244" i="2"/>
  <c r="AQ244" i="2" l="1"/>
  <c r="AN244" i="2"/>
  <c r="AM244" i="2"/>
  <c r="AP244" i="2"/>
  <c r="R260" i="2"/>
  <c r="BA260" i="2"/>
  <c r="AC260" i="2" l="1"/>
  <c r="AG260" i="2" s="1"/>
  <c r="AI260" i="2" s="1"/>
  <c r="BF260" i="2"/>
  <c r="BD260" i="2"/>
  <c r="BG260" i="2"/>
  <c r="BC260" i="2"/>
  <c r="AS243" i="2"/>
  <c r="AV243" i="2" l="1"/>
  <c r="AY243" i="2"/>
  <c r="AX243" i="2"/>
  <c r="AU243" i="2"/>
  <c r="AK243" i="2"/>
  <c r="AN243" i="2" l="1"/>
  <c r="AM243" i="2"/>
  <c r="AQ243" i="2"/>
  <c r="AP243" i="2"/>
  <c r="R259" i="2"/>
  <c r="BA259" i="2"/>
  <c r="AC259" i="2" l="1"/>
  <c r="AG259" i="2" s="1"/>
  <c r="AI259" i="2" s="1"/>
  <c r="BD259" i="2"/>
  <c r="BF259" i="2"/>
  <c r="BG259" i="2"/>
  <c r="BC259" i="2"/>
  <c r="AK29" i="2"/>
  <c r="AN29" i="2" l="1"/>
  <c r="AM29" i="2"/>
  <c r="AQ29" i="2"/>
  <c r="AP29" i="2"/>
  <c r="R27" i="2"/>
  <c r="AC27" i="2" l="1"/>
  <c r="AG27" i="2" s="1"/>
  <c r="AS205" i="2"/>
  <c r="AV205" i="2" l="1"/>
  <c r="AY205" i="2"/>
  <c r="AX205" i="2"/>
  <c r="AU205" i="2"/>
  <c r="AK205" i="2"/>
  <c r="AQ205" i="2" l="1"/>
  <c r="AN205" i="2"/>
  <c r="AM205" i="2"/>
  <c r="AP205" i="2"/>
  <c r="R204" i="2"/>
  <c r="BA204" i="2"/>
  <c r="AC204" i="2" l="1"/>
  <c r="AG204" i="2" s="1"/>
  <c r="AI204" i="2" s="1"/>
  <c r="BD204" i="2"/>
  <c r="BF204" i="2"/>
  <c r="BG204" i="2"/>
  <c r="BC204" i="2"/>
  <c r="AS307" i="2"/>
  <c r="AY307" i="2" l="1"/>
  <c r="AV307" i="2"/>
  <c r="AX307" i="2"/>
  <c r="AU307" i="2"/>
  <c r="AK307" i="2"/>
  <c r="AM307" i="2" l="1"/>
  <c r="AQ307" i="2"/>
  <c r="AN307" i="2"/>
  <c r="AP307" i="2"/>
  <c r="R323" i="2"/>
  <c r="BA323" i="2"/>
  <c r="AC323" i="2" l="1"/>
  <c r="AG323" i="2" s="1"/>
  <c r="AI323" i="2" s="1"/>
  <c r="BG323" i="2"/>
  <c r="BF323" i="2"/>
  <c r="BD323" i="2"/>
  <c r="BC323" i="2"/>
  <c r="R177" i="2"/>
  <c r="BA177" i="2"/>
  <c r="AC177" i="2" l="1"/>
  <c r="AG177" i="2" s="1"/>
  <c r="AI177" i="2" s="1"/>
  <c r="BF177" i="2"/>
  <c r="BC177" i="2"/>
  <c r="BD177" i="2"/>
  <c r="BG177" i="2"/>
  <c r="AS269" i="2"/>
  <c r="AY269" i="2" l="1"/>
  <c r="AV269" i="2"/>
  <c r="AX269" i="2"/>
  <c r="AU269" i="2"/>
  <c r="AK269" i="2"/>
  <c r="AN269" i="2" l="1"/>
  <c r="AM269" i="2"/>
  <c r="AQ269" i="2"/>
  <c r="AP269" i="2"/>
  <c r="R268" i="2"/>
  <c r="BA268" i="2"/>
  <c r="AC268" i="2" l="1"/>
  <c r="AG268" i="2" s="1"/>
  <c r="AI268" i="2" s="1"/>
  <c r="BD268" i="2"/>
  <c r="BC268" i="2"/>
  <c r="BG268" i="2"/>
  <c r="BF268" i="2"/>
  <c r="R178" i="2"/>
  <c r="BA178" i="2"/>
  <c r="AC178" i="2" l="1"/>
  <c r="AG178" i="2" s="1"/>
  <c r="AI178" i="2" s="1"/>
  <c r="BD178" i="2"/>
  <c r="BG178" i="2"/>
  <c r="BF178" i="2"/>
  <c r="BC178" i="2"/>
  <c r="R201" i="1"/>
  <c r="BA165" i="2"/>
  <c r="BD165" i="2" l="1"/>
  <c r="BG165" i="2"/>
  <c r="BF165" i="2"/>
  <c r="BA1089" i="2"/>
  <c r="BC165" i="2"/>
  <c r="AS165" i="2"/>
  <c r="AV165" i="2" l="1"/>
  <c r="AY165" i="2"/>
  <c r="AX165" i="2"/>
  <c r="AS1089" i="2"/>
  <c r="BF1089" i="2"/>
  <c r="BG1089" i="2"/>
  <c r="BD1089" i="2"/>
  <c r="BC1089" i="2"/>
  <c r="AU165" i="2"/>
  <c r="AK165" i="2"/>
  <c r="AK1089" i="2" l="1"/>
  <c r="AM165" i="2"/>
  <c r="AN165" i="2"/>
  <c r="AQ165" i="2"/>
  <c r="AU1089" i="2"/>
  <c r="AV1089" i="2"/>
  <c r="AY1089" i="2"/>
  <c r="AX1089" i="2"/>
  <c r="AP165" i="2"/>
  <c r="R1089" i="2"/>
  <c r="AC1089" i="2" s="1"/>
  <c r="AG1089" i="2" s="1"/>
  <c r="AI1089" i="2" s="1"/>
  <c r="R199" i="1"/>
  <c r="S27" i="11"/>
  <c r="Z27" i="11" s="1"/>
  <c r="AC27" i="11" s="1"/>
  <c r="AD27" i="11" s="1"/>
  <c r="X27" i="2"/>
  <c r="BA27" i="2"/>
  <c r="AS29" i="2"/>
  <c r="BD27" i="2" l="1"/>
  <c r="BF27" i="2"/>
  <c r="BG27" i="2"/>
  <c r="BC27" i="2"/>
  <c r="AE27" i="2"/>
  <c r="AH27" i="2" s="1"/>
  <c r="AI27" i="2" s="1"/>
  <c r="AX29" i="2"/>
  <c r="AY29" i="2"/>
  <c r="AU29" i="2"/>
  <c r="S25" i="11"/>
  <c r="Z25" i="11" s="1"/>
  <c r="AC25" i="11" s="1"/>
  <c r="AD25" i="11" s="1"/>
  <c r="AN1089" i="2"/>
  <c r="AP1089" i="2"/>
  <c r="AQ1089" i="2"/>
  <c r="AM1089" i="2"/>
  <c r="AV29" i="2"/>
  <c r="X43" i="1"/>
  <c r="BA162" i="2"/>
  <c r="BD162" i="2" l="1"/>
  <c r="BF162" i="2"/>
  <c r="BG162" i="2"/>
  <c r="BC162" i="2"/>
  <c r="BA1086" i="2"/>
  <c r="BC1086" i="2" s="1"/>
  <c r="AS162" i="2"/>
  <c r="AY162" i="2" l="1"/>
  <c r="AV162" i="2"/>
  <c r="AX162" i="2"/>
  <c r="AS1086" i="2"/>
  <c r="BF1086" i="2"/>
  <c r="BG1086" i="2"/>
  <c r="BD1086" i="2"/>
  <c r="AU162" i="2"/>
  <c r="AK162" i="2"/>
  <c r="AN162" i="2" l="1"/>
  <c r="AQ162" i="2"/>
  <c r="AM162" i="2"/>
  <c r="AK1086" i="2"/>
  <c r="AX1086" i="2"/>
  <c r="AV1086" i="2"/>
  <c r="AY1086" i="2"/>
  <c r="AU1086" i="2"/>
  <c r="AP162" i="2"/>
  <c r="R1086" i="2"/>
  <c r="AC1086" i="2" s="1"/>
  <c r="AG1086" i="2" s="1"/>
  <c r="AI1086" i="2" s="1"/>
  <c r="BA166" i="2"/>
  <c r="BA1090" i="2" l="1"/>
  <c r="BC166" i="2"/>
  <c r="BF166" i="2"/>
  <c r="BG166" i="2"/>
  <c r="AQ1086" i="2"/>
  <c r="AM1086" i="2"/>
  <c r="AN1086" i="2"/>
  <c r="AP1086" i="2"/>
  <c r="BD166" i="2"/>
  <c r="R198" i="1"/>
  <c r="R1090" i="2"/>
  <c r="AC1090" i="2" s="1"/>
  <c r="AG1090" i="2" s="1"/>
  <c r="AI1090" i="2" s="1"/>
  <c r="AS166" i="2"/>
  <c r="AY166" i="2" l="1"/>
  <c r="AV166" i="2"/>
  <c r="AX166" i="2"/>
  <c r="AS1090" i="2"/>
  <c r="BC1090" i="2"/>
  <c r="BF1090" i="2"/>
  <c r="BG1090" i="2"/>
  <c r="BD1090" i="2"/>
  <c r="AU166" i="2"/>
  <c r="AK166" i="2"/>
  <c r="AM166" i="2" l="1"/>
  <c r="AN166" i="2"/>
  <c r="AQ166" i="2"/>
  <c r="AK1090" i="2"/>
  <c r="AU1090" i="2"/>
  <c r="AV1090" i="2"/>
  <c r="AY1090" i="2"/>
  <c r="AX1090" i="2"/>
  <c r="AP166" i="2"/>
  <c r="R202" i="1"/>
  <c r="AS161" i="2"/>
  <c r="AY161" i="2" l="1"/>
  <c r="AV161" i="2"/>
  <c r="AX161" i="2"/>
  <c r="AS1085" i="2"/>
  <c r="AP1090" i="2"/>
  <c r="AN1090" i="2"/>
  <c r="AQ1090" i="2"/>
  <c r="AM1090" i="2"/>
  <c r="AU161" i="2"/>
  <c r="AK161" i="2"/>
  <c r="AK1085" i="2" l="1"/>
  <c r="AN161" i="2"/>
  <c r="AM161" i="2"/>
  <c r="AQ161" i="2"/>
  <c r="AU1085" i="2"/>
  <c r="AY1085" i="2"/>
  <c r="AX1085" i="2"/>
  <c r="AV1085" i="2"/>
  <c r="AP161" i="2"/>
  <c r="BA161" i="2"/>
  <c r="BD161" i="2" l="1"/>
  <c r="BA1085" i="2"/>
  <c r="BG161" i="2"/>
  <c r="BF161" i="2"/>
  <c r="AN1085" i="2"/>
  <c r="AM1085" i="2"/>
  <c r="AQ1085" i="2"/>
  <c r="AP1085" i="2"/>
  <c r="BC161" i="2"/>
  <c r="BC1085" i="2" l="1"/>
  <c r="BG1085" i="2"/>
  <c r="BF1085" i="2"/>
  <c r="BD1085" i="2"/>
  <c r="S19" i="2"/>
  <c r="S123" i="2"/>
  <c r="S1069" i="2"/>
  <c r="S96" i="1"/>
  <c r="S1099" i="2" l="1"/>
  <c r="N17" i="11"/>
  <c r="AF287" i="2"/>
  <c r="Z333" i="1" l="1"/>
  <c r="Z287" i="2"/>
  <c r="AA19" i="2"/>
  <c r="AA1099" i="2" l="1"/>
  <c r="V17" i="11"/>
  <c r="AA123" i="2"/>
  <c r="AA96" i="1"/>
  <c r="AA1069" i="2"/>
  <c r="Z91" i="2"/>
  <c r="AF91" i="2"/>
  <c r="Z336" i="1"/>
  <c r="Z291" i="2"/>
  <c r="Z338" i="1"/>
  <c r="Z293" i="2"/>
  <c r="AF291" i="2"/>
  <c r="Z290" i="1"/>
  <c r="U197" i="2"/>
  <c r="AD197" i="2" l="1"/>
  <c r="AD196" i="2" s="1"/>
  <c r="U196" i="2"/>
  <c r="U324" i="1"/>
  <c r="AF293" i="2"/>
  <c r="AF288" i="2"/>
  <c r="U316" i="1"/>
  <c r="X19" i="2"/>
  <c r="S17" i="11" s="1"/>
  <c r="U274" i="2"/>
  <c r="U232" i="1"/>
  <c r="S258" i="2"/>
  <c r="S256" i="2" s="1"/>
  <c r="Z274" i="2"/>
  <c r="Z334" i="1"/>
  <c r="Z288" i="2"/>
  <c r="Z264" i="2"/>
  <c r="Z19" i="2"/>
  <c r="AF19" i="2" s="1"/>
  <c r="U19" i="2"/>
  <c r="AD19" i="2" s="1"/>
  <c r="Z292" i="2"/>
  <c r="Z337" i="1"/>
  <c r="AF292" i="2"/>
  <c r="X1069" i="2"/>
  <c r="X123" i="2"/>
  <c r="X96" i="1"/>
  <c r="AD274" i="2" l="1"/>
  <c r="AD273" i="2" s="1"/>
  <c r="Z263" i="2"/>
  <c r="Z273" i="2"/>
  <c r="P17" i="11"/>
  <c r="Y17" i="11" s="1"/>
  <c r="AF1099" i="2"/>
  <c r="U17" i="11"/>
  <c r="AA17" i="11" s="1"/>
  <c r="X1099" i="2"/>
  <c r="U1099" i="2"/>
  <c r="S389" i="2"/>
  <c r="U273" i="2"/>
  <c r="Z1099" i="2"/>
  <c r="AD1099" i="2"/>
  <c r="U264" i="2"/>
  <c r="AD264" i="2" l="1"/>
  <c r="AD263" i="2" s="1"/>
  <c r="U263" i="2"/>
  <c r="S387" i="2"/>
  <c r="AA775" i="2"/>
  <c r="AA254" i="1"/>
  <c r="X184" i="2"/>
  <c r="X207" i="1"/>
  <c r="AA696" i="2"/>
  <c r="U257" i="1"/>
  <c r="U559" i="2"/>
  <c r="U194" i="1" l="1"/>
  <c r="AA328" i="2"/>
  <c r="AA105" i="1"/>
  <c r="AF241" i="2"/>
  <c r="AA193" i="2"/>
  <c r="AA215" i="1"/>
  <c r="U280" i="1"/>
  <c r="AA131" i="2"/>
  <c r="AA456" i="2"/>
  <c r="R105" i="2"/>
  <c r="AA157" i="1" l="1"/>
  <c r="AA551" i="2"/>
  <c r="AA188" i="1"/>
  <c r="X770" i="2"/>
  <c r="X178" i="1"/>
  <c r="S775" i="2"/>
  <c r="S254" i="1"/>
  <c r="AA264" i="1"/>
  <c r="AA628" i="2"/>
  <c r="AA480" i="2"/>
  <c r="AA93" i="2" s="1"/>
  <c r="AA90" i="1"/>
  <c r="AA591" i="2"/>
  <c r="AA225" i="1"/>
  <c r="AA476" i="2"/>
  <c r="AA86" i="1"/>
  <c r="AA672" i="2"/>
  <c r="AA295" i="1"/>
  <c r="AA77" i="1"/>
  <c r="X508" i="2"/>
  <c r="AA332" i="2"/>
  <c r="S634" i="2"/>
  <c r="S268" i="1"/>
  <c r="AA616" i="2"/>
  <c r="AA256" i="1"/>
  <c r="U227" i="1"/>
  <c r="S264" i="2"/>
  <c r="S263" i="2" s="1"/>
  <c r="BA107" i="2"/>
  <c r="X507" i="2" l="1"/>
  <c r="BD107" i="2"/>
  <c r="BC107" i="2"/>
  <c r="BF107" i="2"/>
  <c r="BG107" i="2"/>
  <c r="X161" i="1"/>
  <c r="BA1069" i="2"/>
  <c r="BG1069" i="2" s="1"/>
  <c r="S316" i="1"/>
  <c r="AA268" i="1"/>
  <c r="AA634" i="2"/>
  <c r="U678" i="2"/>
  <c r="AD678" i="2" s="1"/>
  <c r="X749" i="2"/>
  <c r="U299" i="1"/>
  <c r="BC1069" i="2" l="1"/>
  <c r="BD1069" i="2"/>
  <c r="BF1069" i="2"/>
  <c r="U93" i="1"/>
  <c r="S666" i="2"/>
  <c r="S291" i="1"/>
  <c r="AA770" i="2"/>
  <c r="AA178" i="1"/>
  <c r="AA283" i="1"/>
  <c r="AA654" i="2"/>
  <c r="AA777" i="2"/>
  <c r="AA303" i="2" s="1"/>
  <c r="U261" i="1"/>
  <c r="U769" i="2"/>
  <c r="AD769" i="2" s="1"/>
  <c r="R241" i="2"/>
  <c r="U176" i="1"/>
  <c r="AA286" i="1"/>
  <c r="S299" i="1"/>
  <c r="S678" i="2"/>
  <c r="X260" i="1"/>
  <c r="X622" i="2"/>
  <c r="S231" i="2"/>
  <c r="AA291" i="1"/>
  <c r="AA666" i="2"/>
  <c r="X294" i="1"/>
  <c r="X290" i="1"/>
  <c r="AA339" i="1"/>
  <c r="AA233" i="2"/>
  <c r="S248" i="1"/>
  <c r="AA264" i="2"/>
  <c r="AF264" i="2" s="1"/>
  <c r="U654" i="2"/>
  <c r="AD654" i="2" s="1"/>
  <c r="U283" i="1"/>
  <c r="R304" i="2"/>
  <c r="AA263" i="2" l="1"/>
  <c r="AF263" i="2"/>
  <c r="AA316" i="1"/>
  <c r="AA250" i="1"/>
  <c r="AF304" i="2"/>
  <c r="AA716" i="2"/>
  <c r="AA298" i="1"/>
  <c r="X551" i="2"/>
  <c r="X188" i="1"/>
  <c r="X332" i="2"/>
  <c r="X666" i="2"/>
  <c r="X664" i="2" s="1"/>
  <c r="X291" i="1"/>
  <c r="AA670" i="2"/>
  <c r="AA294" i="1"/>
  <c r="X298" i="1"/>
  <c r="S241" i="2"/>
  <c r="S307" i="1"/>
  <c r="S306" i="1" s="1"/>
  <c r="R159" i="2"/>
  <c r="S257" i="2" l="1"/>
  <c r="BA299" i="2"/>
  <c r="BA290" i="2" l="1"/>
  <c r="BG299" i="2"/>
  <c r="BC299" i="2"/>
  <c r="BD299" i="2"/>
  <c r="BF299" i="2"/>
  <c r="U284" i="1"/>
  <c r="X295" i="1"/>
  <c r="X672" i="2"/>
  <c r="X670" i="2" s="1"/>
  <c r="X716" i="2"/>
  <c r="X299" i="1"/>
  <c r="X678" i="2"/>
  <c r="X676" i="2" s="1"/>
  <c r="S622" i="2"/>
  <c r="S260" i="1"/>
  <c r="BA295" i="2"/>
  <c r="BF295" i="2" l="1"/>
  <c r="BD295" i="2"/>
  <c r="BG295" i="2"/>
  <c r="BC290" i="2"/>
  <c r="BF290" i="2"/>
  <c r="BC295" i="2"/>
  <c r="Z123" i="2"/>
  <c r="AF123" i="2" s="1"/>
  <c r="X480" i="2"/>
  <c r="X90" i="1"/>
  <c r="X268" i="1"/>
  <c r="X634" i="2"/>
  <c r="X628" i="2"/>
  <c r="X264" i="1"/>
  <c r="AA664" i="2"/>
  <c r="AA290" i="1"/>
  <c r="U72" i="1"/>
  <c r="U91" i="1"/>
  <c r="U164" i="1"/>
  <c r="U195" i="1"/>
  <c r="U269" i="1"/>
  <c r="S132" i="2"/>
  <c r="U68" i="1"/>
  <c r="U57" i="1"/>
  <c r="U189" i="1"/>
  <c r="U221" i="1"/>
  <c r="X283" i="1"/>
  <c r="X654" i="2"/>
  <c r="AA299" i="1"/>
  <c r="AA678" i="2"/>
  <c r="AA676" i="2" s="1"/>
  <c r="S291" i="2"/>
  <c r="S336" i="1"/>
  <c r="AA260" i="1"/>
  <c r="AA622" i="2"/>
  <c r="X292" i="2"/>
  <c r="X337" i="1"/>
  <c r="S616" i="2"/>
  <c r="S256" i="1"/>
  <c r="X769" i="2"/>
  <c r="X176" i="1"/>
  <c r="X191" i="2"/>
  <c r="X213" i="1"/>
  <c r="S337" i="1"/>
  <c r="S292" i="2"/>
  <c r="X225" i="1"/>
  <c r="X591" i="2"/>
  <c r="X209" i="1"/>
  <c r="X186" i="2"/>
  <c r="AA771" i="2"/>
  <c r="AA177" i="1"/>
  <c r="AA145" i="2"/>
  <c r="U226" i="1"/>
  <c r="U415" i="2"/>
  <c r="U60" i="1"/>
  <c r="U69" i="1"/>
  <c r="X215" i="1"/>
  <c r="X193" i="2"/>
  <c r="AA195" i="2"/>
  <c r="AA217" i="1"/>
  <c r="S764" i="2"/>
  <c r="U229" i="1"/>
  <c r="U297" i="1"/>
  <c r="AA287" i="1"/>
  <c r="AA660" i="2"/>
  <c r="AA658" i="2" s="1"/>
  <c r="AA555" i="2"/>
  <c r="AA192" i="1"/>
  <c r="AA185" i="2"/>
  <c r="AA208" i="1"/>
  <c r="AA214" i="1"/>
  <c r="AA192" i="2"/>
  <c r="S87" i="2"/>
  <c r="S49" i="1"/>
  <c r="S660" i="2"/>
  <c r="S287" i="1"/>
  <c r="AA49" i="1"/>
  <c r="AA87" i="2"/>
  <c r="AA187" i="2"/>
  <c r="AA210" i="1"/>
  <c r="X775" i="2"/>
  <c r="X254" i="1"/>
  <c r="AA184" i="2"/>
  <c r="AA207" i="1"/>
  <c r="X286" i="1"/>
  <c r="U265" i="1"/>
  <c r="U153" i="1"/>
  <c r="S166" i="1"/>
  <c r="AA508" i="2"/>
  <c r="U266" i="1"/>
  <c r="X187" i="2"/>
  <c r="X210" i="1"/>
  <c r="BA301" i="2"/>
  <c r="AA507" i="2" l="1"/>
  <c r="U51" i="1"/>
  <c r="BG301" i="2"/>
  <c r="BF301" i="2"/>
  <c r="BD301" i="2"/>
  <c r="BC301" i="2"/>
  <c r="AA161" i="1"/>
  <c r="BA292" i="2"/>
  <c r="BF292" i="2" s="1"/>
  <c r="X86" i="1"/>
  <c r="X476" i="2"/>
  <c r="S264" i="1"/>
  <c r="S628" i="2"/>
  <c r="X145" i="2"/>
  <c r="X177" i="1"/>
  <c r="X771" i="2"/>
  <c r="S74" i="1"/>
  <c r="U254" i="1"/>
  <c r="X777" i="2"/>
  <c r="X303" i="2" s="1"/>
  <c r="U215" i="1"/>
  <c r="AA749" i="2"/>
  <c r="S290" i="2"/>
  <c r="S335" i="1"/>
  <c r="AA302" i="1"/>
  <c r="AA682" i="2"/>
  <c r="U775" i="2"/>
  <c r="AD775" i="2" s="1"/>
  <c r="X339" i="1"/>
  <c r="U193" i="2"/>
  <c r="AD193" i="2" s="1"/>
  <c r="U123" i="2"/>
  <c r="AD123" i="2" s="1"/>
  <c r="U184" i="2"/>
  <c r="AD184" i="2" s="1"/>
  <c r="X264" i="2"/>
  <c r="X263" i="2" s="1"/>
  <c r="X316" i="1"/>
  <c r="X256" i="1"/>
  <c r="X616" i="2"/>
  <c r="AA769" i="2"/>
  <c r="AA176" i="1"/>
  <c r="U188" i="1"/>
  <c r="U551" i="2"/>
  <c r="X456" i="2"/>
  <c r="X93" i="2" s="1"/>
  <c r="U78" i="1"/>
  <c r="U285" i="1"/>
  <c r="U770" i="2"/>
  <c r="AD770" i="2" s="1"/>
  <c r="U207" i="1"/>
  <c r="U178" i="1"/>
  <c r="X336" i="1"/>
  <c r="X291" i="2"/>
  <c r="X192" i="2"/>
  <c r="X214" i="1"/>
  <c r="U82" i="1"/>
  <c r="U291" i="1"/>
  <c r="Z666" i="2"/>
  <c r="Z664" i="2" s="1"/>
  <c r="U145" i="2"/>
  <c r="AD145" i="2" s="1"/>
  <c r="Z769" i="2"/>
  <c r="X233" i="2"/>
  <c r="U666" i="2"/>
  <c r="AD666" i="2" s="1"/>
  <c r="X77" i="1"/>
  <c r="U771" i="2"/>
  <c r="AD771" i="2" s="1"/>
  <c r="Z1069" i="2"/>
  <c r="AF1069" i="2" s="1"/>
  <c r="Z342" i="1"/>
  <c r="X157" i="1"/>
  <c r="Z291" i="1"/>
  <c r="Z288" i="1"/>
  <c r="X696" i="2"/>
  <c r="U295" i="1"/>
  <c r="Z176" i="1"/>
  <c r="U174" i="1"/>
  <c r="BA297" i="2"/>
  <c r="X328" i="2" l="1"/>
  <c r="X105" i="1"/>
  <c r="AF769" i="2"/>
  <c r="BD297" i="2"/>
  <c r="BF297" i="2"/>
  <c r="BC297" i="2"/>
  <c r="BG297" i="2"/>
  <c r="AF666" i="2"/>
  <c r="BC292" i="2"/>
  <c r="BA288" i="2"/>
  <c r="BC288" i="2" s="1"/>
  <c r="X131" i="2"/>
  <c r="U448" i="2"/>
  <c r="U177" i="1"/>
  <c r="Z96" i="1"/>
  <c r="U672" i="2"/>
  <c r="AD672" i="2" s="1"/>
  <c r="X250" i="1"/>
  <c r="S338" i="1"/>
  <c r="S293" i="2"/>
  <c r="AA338" i="1"/>
  <c r="AA293" i="2"/>
  <c r="U185" i="1"/>
  <c r="U304" i="1"/>
  <c r="U193" i="1"/>
  <c r="U281" i="1"/>
  <c r="U262" i="1"/>
  <c r="X253" i="1"/>
  <c r="X774" i="2"/>
  <c r="X287" i="2"/>
  <c r="X333" i="1"/>
  <c r="AA213" i="1"/>
  <c r="AA191" i="2"/>
  <c r="X293" i="2"/>
  <c r="X338" i="1"/>
  <c r="S333" i="1"/>
  <c r="S287" i="2"/>
  <c r="X185" i="2"/>
  <c r="X208" i="1"/>
  <c r="X194" i="2"/>
  <c r="X216" i="1"/>
  <c r="X373" i="2"/>
  <c r="U293" i="1"/>
  <c r="U279" i="1"/>
  <c r="U89" i="1"/>
  <c r="U71" i="1" l="1"/>
  <c r="BF288" i="2"/>
  <c r="AF664" i="2"/>
  <c r="U191" i="1"/>
  <c r="AD551" i="2"/>
  <c r="U88" i="1"/>
  <c r="U96" i="1"/>
  <c r="U1069" i="2"/>
  <c r="AD1069" i="2" s="1"/>
  <c r="U180" i="1"/>
  <c r="U224" i="1"/>
  <c r="U87" i="1"/>
  <c r="U223" i="1"/>
  <c r="X192" i="1"/>
  <c r="X555" i="2"/>
  <c r="U274" i="1"/>
  <c r="U272" i="1"/>
  <c r="U92" i="1"/>
  <c r="Z160" i="1"/>
  <c r="Z316" i="1"/>
  <c r="S211" i="1"/>
  <c r="S188" i="2"/>
  <c r="X324" i="1"/>
  <c r="S273" i="1"/>
  <c r="S776" i="2"/>
  <c r="X274" i="2"/>
  <c r="X273" i="2" s="1"/>
  <c r="U512" i="2"/>
  <c r="Z83" i="1"/>
  <c r="AA373" i="2"/>
  <c r="U48" i="1"/>
  <c r="U228" i="1"/>
  <c r="U190" i="1"/>
  <c r="AA291" i="2"/>
  <c r="AA336" i="1"/>
  <c r="S214" i="1"/>
  <c r="S192" i="2"/>
  <c r="AA211" i="1"/>
  <c r="AA188" i="2"/>
  <c r="AA219" i="2" s="1"/>
  <c r="AA774" i="2"/>
  <c r="AA253" i="1"/>
  <c r="X334" i="1"/>
  <c r="X288" i="2"/>
  <c r="R91" i="2"/>
  <c r="U163" i="1" l="1"/>
  <c r="U300" i="1"/>
  <c r="AA273" i="1"/>
  <c r="AA776" i="2"/>
  <c r="U303" i="1"/>
  <c r="U292" i="1"/>
  <c r="U273" i="1"/>
  <c r="AD287" i="2"/>
  <c r="U776" i="2"/>
  <c r="AD776" i="2" s="1"/>
  <c r="U132" i="2"/>
  <c r="X217" i="1"/>
  <c r="X195" i="2"/>
  <c r="U333" i="1"/>
  <c r="U287" i="2"/>
  <c r="AA132" i="2"/>
  <c r="U91" i="2"/>
  <c r="U270" i="1"/>
  <c r="AD91" i="2"/>
  <c r="U172" i="1"/>
  <c r="X211" i="1"/>
  <c r="X188" i="2"/>
  <c r="X219" i="2" s="1"/>
  <c r="X87" i="2"/>
  <c r="X49" i="1"/>
  <c r="U96" i="2"/>
  <c r="AD96" i="2" s="1"/>
  <c r="Z166" i="1"/>
  <c r="U187" i="1"/>
  <c r="Z132" i="2"/>
  <c r="U341" i="1"/>
  <c r="U301" i="1"/>
  <c r="U289" i="1"/>
  <c r="S209" i="1"/>
  <c r="S186" i="2"/>
  <c r="S217" i="2" s="1"/>
  <c r="U305" i="1"/>
  <c r="U230" i="1"/>
  <c r="X79" i="2"/>
  <c r="X96" i="2"/>
  <c r="X53" i="1"/>
  <c r="S53" i="1"/>
  <c r="S79" i="2"/>
  <c r="S96" i="2"/>
  <c r="AD291" i="2"/>
  <c r="X132" i="2"/>
  <c r="Z274" i="1"/>
  <c r="U160" i="1"/>
  <c r="U660" i="2"/>
  <c r="AD660" i="2" s="1"/>
  <c r="U342" i="1"/>
  <c r="U340" i="1"/>
  <c r="U162" i="1"/>
  <c r="Z155" i="1"/>
  <c r="U188" i="2"/>
  <c r="AD188" i="2" s="1"/>
  <c r="AA194" i="2"/>
  <c r="AA216" i="1"/>
  <c r="X682" i="2"/>
  <c r="X302" i="1"/>
  <c r="S334" i="1"/>
  <c r="S288" i="2"/>
  <c r="AA334" i="1"/>
  <c r="AA288" i="2"/>
  <c r="Z277" i="1"/>
  <c r="Z289" i="1"/>
  <c r="U211" i="1"/>
  <c r="U222" i="1"/>
  <c r="S194" i="2"/>
  <c r="S216" i="1"/>
  <c r="U56" i="1"/>
  <c r="U52" i="1"/>
  <c r="U213" i="1"/>
  <c r="AA209" i="1"/>
  <c r="AA186" i="2"/>
  <c r="U191" i="2"/>
  <c r="AD191" i="2" s="1"/>
  <c r="U431" i="2"/>
  <c r="U278" i="1"/>
  <c r="U61" i="1"/>
  <c r="U296" i="1"/>
  <c r="U166" i="1"/>
  <c r="X776" i="2"/>
  <c r="X273" i="1"/>
  <c r="U291" i="2"/>
  <c r="U336" i="1"/>
  <c r="Z79" i="2"/>
  <c r="U302" i="1"/>
  <c r="U682" i="2"/>
  <c r="AD682" i="2" s="1"/>
  <c r="AA166" i="1"/>
  <c r="AA79" i="2"/>
  <c r="AA53" i="1"/>
  <c r="AA96" i="2"/>
  <c r="U472" i="2"/>
  <c r="S232" i="1"/>
  <c r="U214" i="1"/>
  <c r="AA324" i="1"/>
  <c r="Z188" i="2"/>
  <c r="AF188" i="2" s="1"/>
  <c r="S274" i="2"/>
  <c r="S273" i="2" s="1"/>
  <c r="AA197" i="2"/>
  <c r="S197" i="2"/>
  <c r="S196" i="2" s="1"/>
  <c r="S1079" i="2" s="1"/>
  <c r="U192" i="2"/>
  <c r="AD192" i="2" s="1"/>
  <c r="Z186" i="2"/>
  <c r="AF186" i="2" s="1"/>
  <c r="AA274" i="2"/>
  <c r="AF274" i="2" s="1"/>
  <c r="Z232" i="1"/>
  <c r="X232" i="1"/>
  <c r="U216" i="1"/>
  <c r="U209" i="1"/>
  <c r="U53" i="1"/>
  <c r="U217" i="1"/>
  <c r="U192" i="1"/>
  <c r="U555" i="2"/>
  <c r="U187" i="2"/>
  <c r="AD187" i="2" s="1"/>
  <c r="U287" i="1"/>
  <c r="Z211" i="1"/>
  <c r="X197" i="2"/>
  <c r="X196" i="2" s="1"/>
  <c r="U185" i="2"/>
  <c r="AD185" i="2" s="1"/>
  <c r="U194" i="2"/>
  <c r="AD194" i="2" s="1"/>
  <c r="U186" i="2"/>
  <c r="AD186" i="2" s="1"/>
  <c r="U79" i="2"/>
  <c r="AD79" i="2" s="1"/>
  <c r="U208" i="1"/>
  <c r="U195" i="2"/>
  <c r="AD195" i="2" s="1"/>
  <c r="AD555" i="2"/>
  <c r="BA296" i="2"/>
  <c r="AF79" i="2" l="1"/>
  <c r="U1079" i="2"/>
  <c r="AD1079" i="2" s="1"/>
  <c r="AD132" i="2"/>
  <c r="AF132" i="2"/>
  <c r="U59" i="1"/>
  <c r="U85" i="1"/>
  <c r="BA287" i="2"/>
  <c r="BD296" i="2"/>
  <c r="BF296" i="2"/>
  <c r="BC296" i="2"/>
  <c r="X1079" i="2"/>
  <c r="AF273" i="2"/>
  <c r="AA196" i="2"/>
  <c r="AA1079" i="2" s="1"/>
  <c r="AA273" i="2"/>
  <c r="BG296" i="2"/>
  <c r="U373" i="2"/>
  <c r="AD373" i="2" s="1"/>
  <c r="S324" i="1"/>
  <c r="AA232" i="1"/>
  <c r="Z209" i="1"/>
  <c r="Z324" i="1"/>
  <c r="X166" i="1"/>
  <c r="U210" i="1"/>
  <c r="Z96" i="2"/>
  <c r="AF96" i="2" s="1"/>
  <c r="U87" i="2"/>
  <c r="AD87" i="2" s="1"/>
  <c r="U49" i="1"/>
  <c r="AA287" i="2"/>
  <c r="AA333" i="1"/>
  <c r="Z304" i="1"/>
  <c r="Z53" i="1"/>
  <c r="U220" i="1"/>
  <c r="AA337" i="1"/>
  <c r="AA292" i="2"/>
  <c r="X660" i="2"/>
  <c r="X658" i="2" s="1"/>
  <c r="X287" i="1"/>
  <c r="BA302" i="2"/>
  <c r="BD302" i="2" l="1"/>
  <c r="BC302" i="2"/>
  <c r="BF302" i="2"/>
  <c r="BG302" i="2"/>
  <c r="BF287" i="2"/>
  <c r="BC287" i="2"/>
  <c r="BA293" i="2"/>
  <c r="BF293" i="2" s="1"/>
  <c r="U258" i="1"/>
  <c r="U83" i="1"/>
  <c r="U774" i="2"/>
  <c r="AD774" i="2" s="1"/>
  <c r="Z48" i="1"/>
  <c r="U337" i="1"/>
  <c r="U292" i="2"/>
  <c r="U288" i="2"/>
  <c r="U334" i="1"/>
  <c r="Z270" i="1"/>
  <c r="Z224" i="1"/>
  <c r="U155" i="1"/>
  <c r="BC293" i="2" l="1"/>
  <c r="AD288" i="2"/>
  <c r="U288" i="1"/>
  <c r="U253" i="1"/>
  <c r="AD292" i="2"/>
  <c r="Z281" i="1"/>
  <c r="U277" i="1"/>
  <c r="U293" i="2"/>
  <c r="U338" i="1"/>
  <c r="Z174" i="1"/>
  <c r="AD293" i="2"/>
  <c r="Z223" i="1"/>
  <c r="W105" i="2"/>
  <c r="Z180" i="1" l="1"/>
  <c r="Z185" i="1"/>
  <c r="Z82" i="1"/>
  <c r="Z221" i="1"/>
  <c r="Z229" i="1"/>
  <c r="Z262" i="1"/>
  <c r="Z265" i="1"/>
  <c r="Z60" i="1"/>
  <c r="Z279" i="1" l="1"/>
  <c r="W159" i="2"/>
  <c r="W241" i="2" l="1"/>
  <c r="W304" i="2" l="1"/>
  <c r="W193" i="2" l="1"/>
  <c r="AE193" i="2" s="1"/>
  <c r="AK193" i="2"/>
  <c r="AM193" i="2" l="1"/>
  <c r="AQ193" i="2"/>
  <c r="AN193" i="2"/>
  <c r="AP193" i="2"/>
  <c r="W770" i="2"/>
  <c r="AK770" i="2"/>
  <c r="AN770" i="2" l="1"/>
  <c r="AM770" i="2"/>
  <c r="AQ770" i="2"/>
  <c r="AP770" i="2"/>
  <c r="AE770" i="2"/>
  <c r="W123" i="2"/>
  <c r="AS123" i="2"/>
  <c r="AK123" i="2"/>
  <c r="AE123" i="2" l="1"/>
  <c r="AH123" i="2" s="1"/>
  <c r="AX123" i="2"/>
  <c r="AU123" i="2"/>
  <c r="AY123" i="2"/>
  <c r="AP123" i="2"/>
  <c r="AQ123" i="2"/>
  <c r="AN123" i="2"/>
  <c r="AM123" i="2"/>
  <c r="AV123" i="2"/>
  <c r="W191" i="2"/>
  <c r="AE191" i="2" s="1"/>
  <c r="AK191" i="2"/>
  <c r="AN191" i="2" l="1"/>
  <c r="AP191" i="2"/>
  <c r="AM191" i="2"/>
  <c r="AQ191" i="2"/>
  <c r="W187" i="2"/>
  <c r="AE187" i="2" s="1"/>
  <c r="AK187" i="2"/>
  <c r="AP187" i="2" l="1"/>
  <c r="AQ187" i="2"/>
  <c r="AN187" i="2"/>
  <c r="AM187" i="2"/>
  <c r="R123" i="2"/>
  <c r="AC123" i="2" s="1"/>
  <c r="BA123" i="2"/>
  <c r="BC123" i="2" l="1"/>
  <c r="BF123" i="2"/>
  <c r="BD123" i="2"/>
  <c r="BG123" i="2"/>
  <c r="AG123" i="2"/>
  <c r="AI123" i="2" s="1"/>
  <c r="R124" i="2"/>
  <c r="W91" i="2"/>
  <c r="AH275" i="2" l="1"/>
  <c r="W324" i="1"/>
  <c r="W274" i="2"/>
  <c r="AK274" i="2"/>
  <c r="AS274" i="2"/>
  <c r="AE274" i="2" l="1"/>
  <c r="AH274" i="2" s="1"/>
  <c r="AH273" i="2" s="1"/>
  <c r="AP274" i="2"/>
  <c r="AN274" i="2"/>
  <c r="AQ274" i="2"/>
  <c r="AM274" i="2"/>
  <c r="AY274" i="2"/>
  <c r="AX274" i="2"/>
  <c r="AU274" i="2"/>
  <c r="AV274" i="2"/>
  <c r="W273" i="2"/>
  <c r="AH265" i="2"/>
  <c r="W316" i="1"/>
  <c r="AK273" i="2"/>
  <c r="AS273" i="2"/>
  <c r="AE273" i="2" l="1"/>
  <c r="AM273" i="2"/>
  <c r="AN273" i="2"/>
  <c r="AP273" i="2"/>
  <c r="AQ273" i="2"/>
  <c r="AX273" i="2"/>
  <c r="AV273" i="2"/>
  <c r="AY273" i="2"/>
  <c r="AU273" i="2"/>
  <c r="W19" i="2"/>
  <c r="AE19" i="2" s="1"/>
  <c r="Z706" i="2"/>
  <c r="W197" i="2"/>
  <c r="AE197" i="2" s="1"/>
  <c r="AK19" i="2"/>
  <c r="AS197" i="2"/>
  <c r="AS19" i="2"/>
  <c r="AK197" i="2"/>
  <c r="AH19" i="2" l="1"/>
  <c r="AH1099" i="2" s="1"/>
  <c r="R17" i="11"/>
  <c r="Z17" i="11" s="1"/>
  <c r="AC17" i="11" s="1"/>
  <c r="Z330" i="2"/>
  <c r="Z107" i="1"/>
  <c r="AM197" i="2"/>
  <c r="AP197" i="2"/>
  <c r="AN197" i="2"/>
  <c r="AQ197" i="2"/>
  <c r="AU197" i="2"/>
  <c r="AY197" i="2"/>
  <c r="AV197" i="2"/>
  <c r="AX197" i="2"/>
  <c r="AN19" i="2"/>
  <c r="AM19" i="2"/>
  <c r="AP19" i="2"/>
  <c r="AQ19" i="2"/>
  <c r="AK1099" i="2"/>
  <c r="AV19" i="2"/>
  <c r="AX19" i="2"/>
  <c r="AY19" i="2"/>
  <c r="AU19" i="2"/>
  <c r="AS1099" i="2"/>
  <c r="AE196" i="2"/>
  <c r="AE1099" i="2"/>
  <c r="W196" i="2"/>
  <c r="W1099" i="2"/>
  <c r="AH198" i="2"/>
  <c r="W232" i="1"/>
  <c r="W264" i="2"/>
  <c r="AE264" i="2" s="1"/>
  <c r="AK196" i="2"/>
  <c r="AS264" i="2"/>
  <c r="AS196" i="2"/>
  <c r="AK264" i="2"/>
  <c r="AM196" i="2" l="1"/>
  <c r="AP196" i="2"/>
  <c r="AN196" i="2"/>
  <c r="AQ196" i="2"/>
  <c r="AV196" i="2"/>
  <c r="AY196" i="2"/>
  <c r="AX196" i="2"/>
  <c r="AU196" i="2"/>
  <c r="AN264" i="2"/>
  <c r="AM264" i="2"/>
  <c r="AP264" i="2"/>
  <c r="AQ264" i="2"/>
  <c r="AU264" i="2"/>
  <c r="AX264" i="2"/>
  <c r="AV264" i="2"/>
  <c r="AY264" i="2"/>
  <c r="AH264" i="2"/>
  <c r="AH263" i="2" s="1"/>
  <c r="AE263" i="2"/>
  <c r="AU1099" i="2"/>
  <c r="AY1099" i="2"/>
  <c r="AX1099" i="2"/>
  <c r="AV1099" i="2"/>
  <c r="W263" i="2"/>
  <c r="AM1099" i="2"/>
  <c r="AN1099" i="2"/>
  <c r="AQ1099" i="2"/>
  <c r="AP1099" i="2"/>
  <c r="W132" i="2"/>
  <c r="AE132" i="2" s="1"/>
  <c r="AS263" i="2"/>
  <c r="AK263" i="2"/>
  <c r="AK132" i="2"/>
  <c r="AS132" i="2"/>
  <c r="AP132" i="2" l="1"/>
  <c r="AN132" i="2"/>
  <c r="AM132" i="2"/>
  <c r="AQ132" i="2"/>
  <c r="AK1079" i="2"/>
  <c r="AS1079" i="2"/>
  <c r="AX132" i="2"/>
  <c r="AV132" i="2"/>
  <c r="AY132" i="2"/>
  <c r="AU132" i="2"/>
  <c r="AN263" i="2"/>
  <c r="AP263" i="2"/>
  <c r="AM263" i="2"/>
  <c r="AQ263" i="2"/>
  <c r="AU263" i="2"/>
  <c r="AY263" i="2"/>
  <c r="AV263" i="2"/>
  <c r="AX263" i="2"/>
  <c r="W1079" i="2"/>
  <c r="AE1079" i="2" s="1"/>
  <c r="AY1079" i="2" l="1"/>
  <c r="AU1079" i="2"/>
  <c r="AV1079" i="2"/>
  <c r="AX1079" i="2"/>
  <c r="AN1079" i="2"/>
  <c r="AP1079" i="2"/>
  <c r="AM1079" i="2"/>
  <c r="AQ1079" i="2"/>
  <c r="S591" i="2"/>
  <c r="S225" i="1"/>
  <c r="S217" i="1"/>
  <c r="S195" i="2"/>
  <c r="S551" i="2"/>
  <c r="S188" i="1"/>
  <c r="S682" i="2"/>
  <c r="S302" i="1"/>
  <c r="W213" i="1"/>
  <c r="S774" i="2"/>
  <c r="S253" i="1"/>
  <c r="S769" i="2"/>
  <c r="S176" i="1"/>
  <c r="S191" i="2"/>
  <c r="S213" i="1"/>
  <c r="W210" i="1"/>
  <c r="S373" i="2"/>
  <c r="S185" i="2"/>
  <c r="S208" i="1"/>
  <c r="S187" i="2"/>
  <c r="S210" i="1"/>
  <c r="S192" i="1"/>
  <c r="S555" i="2"/>
  <c r="BA133" i="2"/>
  <c r="S759" i="2" l="1"/>
  <c r="BF133" i="2"/>
  <c r="BG133" i="2"/>
  <c r="BD133" i="2"/>
  <c r="BC133" i="2"/>
  <c r="S207" i="1"/>
  <c r="S184" i="2"/>
  <c r="AA532" i="2"/>
  <c r="AA144" i="2" s="1"/>
  <c r="AA179" i="1"/>
  <c r="S658" i="2"/>
  <c r="S286" i="1"/>
  <c r="W215" i="1"/>
  <c r="W178" i="1"/>
  <c r="S770" i="2"/>
  <c r="S178" i="1"/>
  <c r="S339" i="1"/>
  <c r="S777" i="2"/>
  <c r="S303" i="2" s="1"/>
  <c r="S298" i="2" s="1"/>
  <c r="S289" i="2" s="1"/>
  <c r="S215" i="1"/>
  <c r="S193" i="2"/>
  <c r="S771" i="2"/>
  <c r="S177" i="1"/>
  <c r="S145" i="2"/>
  <c r="S332" i="2"/>
  <c r="S614" i="2"/>
  <c r="S255" i="1"/>
  <c r="X536" i="2"/>
  <c r="S90" i="1"/>
  <c r="S480" i="2"/>
  <c r="S86" i="1"/>
  <c r="S476" i="2"/>
  <c r="S672" i="2"/>
  <c r="S295" i="1"/>
  <c r="S283" i="1"/>
  <c r="S654" i="2"/>
  <c r="S290" i="1"/>
  <c r="S664" i="2"/>
  <c r="X181" i="1" l="1"/>
  <c r="S236" i="2"/>
  <c r="S222" i="2" s="1"/>
  <c r="AF286" i="2"/>
  <c r="AA231" i="2"/>
  <c r="AA217" i="2" s="1"/>
  <c r="AA248" i="1"/>
  <c r="S716" i="2"/>
  <c r="X232" i="2"/>
  <c r="X218" i="2" s="1"/>
  <c r="X249" i="1"/>
  <c r="S670" i="2"/>
  <c r="S294" i="1"/>
  <c r="S249" i="1"/>
  <c r="S232" i="2"/>
  <c r="S218" i="2" s="1"/>
  <c r="BA81" i="2"/>
  <c r="BF81" i="2" l="1"/>
  <c r="BC81" i="2"/>
  <c r="BD81" i="2"/>
  <c r="BG81" i="2"/>
  <c r="S584" i="2"/>
  <c r="S583" i="2" s="1"/>
  <c r="S230" i="2"/>
  <c r="S216" i="2" s="1"/>
  <c r="S219" i="1"/>
  <c r="S247" i="1"/>
  <c r="S676" i="2"/>
  <c r="S298" i="1"/>
  <c r="S749" i="2"/>
  <c r="X271" i="1"/>
  <c r="X638" i="2"/>
  <c r="X240" i="2" s="1"/>
  <c r="X226" i="2" s="1"/>
  <c r="BA730" i="2"/>
  <c r="BD730" i="2" l="1"/>
  <c r="BG730" i="2"/>
  <c r="BF730" i="2"/>
  <c r="AF290" i="2"/>
  <c r="BC730" i="2"/>
  <c r="X614" i="2"/>
  <c r="X236" i="2" s="1"/>
  <c r="X222" i="2" s="1"/>
  <c r="X255" i="1"/>
  <c r="BA834" i="2"/>
  <c r="BG834" i="2" l="1"/>
  <c r="BF834" i="2"/>
  <c r="BC834" i="2"/>
  <c r="BD834" i="2"/>
  <c r="BA950" i="2"/>
  <c r="BG950" i="2" l="1"/>
  <c r="BC950" i="2"/>
  <c r="BF950" i="2"/>
  <c r="BD950" i="2"/>
  <c r="BA967" i="2"/>
  <c r="BC967" i="2" l="1"/>
  <c r="BG967" i="2"/>
  <c r="BD967" i="2"/>
  <c r="BF967" i="2"/>
  <c r="BA956" i="2"/>
  <c r="BF956" i="2" l="1"/>
  <c r="BC956" i="2"/>
  <c r="BD956" i="2"/>
  <c r="BG956" i="2"/>
  <c r="BA849" i="2"/>
  <c r="BC849" i="2" l="1"/>
  <c r="BF849" i="2"/>
  <c r="BG849" i="2"/>
  <c r="BD849" i="2"/>
  <c r="BA983" i="2"/>
  <c r="BD983" i="2" l="1"/>
  <c r="BF983" i="2"/>
  <c r="BC983" i="2"/>
  <c r="BG983" i="2"/>
  <c r="BA945" i="2"/>
  <c r="BF945" i="2" l="1"/>
  <c r="BD945" i="2"/>
  <c r="BC945" i="2"/>
  <c r="BG945" i="2"/>
  <c r="BA855" i="2"/>
  <c r="BF855" i="2" l="1"/>
  <c r="BC855" i="2"/>
  <c r="BG855" i="2"/>
  <c r="BD855" i="2"/>
  <c r="BA850" i="2"/>
  <c r="BF850" i="2" l="1"/>
  <c r="BC850" i="2"/>
  <c r="BG850" i="2"/>
  <c r="BD850" i="2"/>
  <c r="BA842" i="2"/>
  <c r="BC842" i="2" l="1"/>
  <c r="BF842" i="2"/>
  <c r="BD842" i="2"/>
  <c r="BG842" i="2"/>
  <c r="BA990" i="2"/>
  <c r="BG990" i="2" l="1"/>
  <c r="BF990" i="2"/>
  <c r="BC990" i="2"/>
  <c r="BD990" i="2"/>
  <c r="BA831" i="2"/>
  <c r="BD831" i="2" l="1"/>
  <c r="BF831" i="2"/>
  <c r="BG831" i="2"/>
  <c r="BC831" i="2"/>
  <c r="BA827" i="2"/>
  <c r="BC827" i="2" l="1"/>
  <c r="BD827" i="2"/>
  <c r="BG827" i="2"/>
  <c r="BF827" i="2"/>
  <c r="BA833" i="2"/>
  <c r="BD833" i="2" l="1"/>
  <c r="BG833" i="2"/>
  <c r="BF833" i="2"/>
  <c r="BC833" i="2"/>
  <c r="BA915" i="2"/>
  <c r="BC915" i="2" l="1"/>
  <c r="BF915" i="2"/>
  <c r="BD915" i="2"/>
  <c r="BG915" i="2"/>
  <c r="BA926" i="2"/>
  <c r="BF926" i="2" l="1"/>
  <c r="BD926" i="2"/>
  <c r="BG926" i="2"/>
  <c r="BC926" i="2"/>
  <c r="BA866" i="2"/>
  <c r="BC866" i="2" l="1"/>
  <c r="BF866" i="2"/>
  <c r="BG866" i="2"/>
  <c r="BD866" i="2"/>
  <c r="BA877" i="2"/>
  <c r="BG877" i="2" l="1"/>
  <c r="BF877" i="2"/>
  <c r="BD877" i="2"/>
  <c r="BC877" i="2"/>
  <c r="BA837" i="2"/>
  <c r="BD837" i="2" l="1"/>
  <c r="BC837" i="2"/>
  <c r="BG837" i="2"/>
  <c r="BF837" i="2"/>
  <c r="BA843" i="2"/>
  <c r="BF843" i="2" l="1"/>
  <c r="BC843" i="2"/>
  <c r="BD843" i="2"/>
  <c r="BG843" i="2"/>
  <c r="BA896" i="2"/>
  <c r="BD896" i="2" l="1"/>
  <c r="BC896" i="2"/>
  <c r="BF896" i="2"/>
  <c r="BG896" i="2"/>
  <c r="BA901" i="2"/>
  <c r="BF901" i="2" l="1"/>
  <c r="BG901" i="2"/>
  <c r="BC901" i="2"/>
  <c r="BD901" i="2"/>
  <c r="BA937" i="2"/>
  <c r="BG937" i="2" l="1"/>
  <c r="BC937" i="2"/>
  <c r="BD937" i="2"/>
  <c r="BF937" i="2"/>
  <c r="BA885" i="2"/>
  <c r="BF885" i="2" l="1"/>
  <c r="BD885" i="2"/>
  <c r="BG885" i="2"/>
  <c r="BC885" i="2"/>
  <c r="BA980" i="2"/>
  <c r="BG980" i="2" l="1"/>
  <c r="BC980" i="2"/>
  <c r="BD980" i="2"/>
  <c r="BF980" i="2"/>
  <c r="BA848" i="2"/>
  <c r="BC848" i="2" l="1"/>
  <c r="BG848" i="2"/>
  <c r="BD848" i="2"/>
  <c r="BF848" i="2"/>
  <c r="BA920" i="2"/>
  <c r="BF920" i="2" l="1"/>
  <c r="BC920" i="2"/>
  <c r="BG920" i="2"/>
  <c r="BD920" i="2"/>
  <c r="BA844" i="2"/>
  <c r="BF844" i="2" l="1"/>
  <c r="BG844" i="2"/>
  <c r="BD844" i="2"/>
  <c r="BC844" i="2"/>
  <c r="BA890" i="2"/>
  <c r="BD890" i="2" l="1"/>
  <c r="BG890" i="2"/>
  <c r="BC890" i="2"/>
  <c r="BF890" i="2"/>
  <c r="BA825" i="2"/>
  <c r="BC825" i="2" l="1"/>
  <c r="BF825" i="2"/>
  <c r="BG825" i="2"/>
  <c r="BD825" i="2"/>
  <c r="BA845" i="2"/>
  <c r="BD845" i="2" l="1"/>
  <c r="BF845" i="2"/>
  <c r="BC845" i="2"/>
  <c r="BG845" i="2"/>
  <c r="BA931" i="2"/>
  <c r="BG931" i="2" l="1"/>
  <c r="BC931" i="2"/>
  <c r="BF931" i="2"/>
  <c r="BD931" i="2"/>
  <c r="BA986" i="2"/>
  <c r="BG986" i="2" l="1"/>
  <c r="BC986" i="2"/>
  <c r="BD986" i="2"/>
  <c r="BF986" i="2"/>
  <c r="BA847" i="2"/>
  <c r="BF847" i="2" l="1"/>
  <c r="BC847" i="2"/>
  <c r="BD847" i="2"/>
  <c r="BG847" i="2"/>
  <c r="BA871" i="2"/>
  <c r="BC871" i="2" l="1"/>
  <c r="BD871" i="2"/>
  <c r="BG871" i="2"/>
  <c r="BF871" i="2"/>
  <c r="BA826" i="2"/>
  <c r="BC826" i="2" l="1"/>
  <c r="BG826" i="2"/>
  <c r="BF826" i="2"/>
  <c r="BD826" i="2"/>
  <c r="BA838" i="2"/>
  <c r="BD838" i="2" l="1"/>
  <c r="BG838" i="2"/>
  <c r="BC838" i="2"/>
  <c r="BF838" i="2"/>
  <c r="BA830" i="2"/>
  <c r="BD830" i="2" l="1"/>
  <c r="BC830" i="2"/>
  <c r="BG830" i="2"/>
  <c r="BF830" i="2"/>
  <c r="BA907" i="2"/>
  <c r="BC907" i="2" l="1"/>
  <c r="BG907" i="2"/>
  <c r="BD907" i="2"/>
  <c r="BF907" i="2"/>
  <c r="BA993" i="2"/>
  <c r="BF993" i="2" l="1"/>
  <c r="BC993" i="2"/>
  <c r="BD993" i="2"/>
  <c r="BG993" i="2"/>
  <c r="BA839" i="2"/>
  <c r="BG839" i="2" l="1"/>
  <c r="BD839" i="2"/>
  <c r="BF839" i="2"/>
  <c r="BC839" i="2"/>
  <c r="BA860" i="2"/>
  <c r="BC860" i="2" l="1"/>
  <c r="BD860" i="2"/>
  <c r="BF860" i="2"/>
  <c r="BG860" i="2"/>
  <c r="BA836" i="2"/>
  <c r="BC836" i="2" l="1"/>
  <c r="BG836" i="2"/>
  <c r="BF836" i="2"/>
  <c r="BD836" i="2"/>
  <c r="BA987" i="2"/>
  <c r="BF987" i="2" l="1"/>
  <c r="BG987" i="2"/>
  <c r="BC987" i="2"/>
  <c r="BD987" i="2"/>
  <c r="BA961" i="2"/>
  <c r="BF961" i="2" l="1"/>
  <c r="BG961" i="2"/>
  <c r="BC961" i="2"/>
  <c r="BD961" i="2"/>
  <c r="BA988" i="2"/>
  <c r="BC988" i="2" l="1"/>
  <c r="BF988" i="2"/>
  <c r="BD988" i="2"/>
  <c r="BG988" i="2"/>
  <c r="BA828" i="2"/>
  <c r="BG828" i="2" l="1"/>
  <c r="BD828" i="2"/>
  <c r="BF828" i="2"/>
  <c r="BC828" i="2"/>
  <c r="BA832" i="2"/>
  <c r="BG832" i="2" l="1"/>
  <c r="BC832" i="2"/>
  <c r="BF832" i="2"/>
  <c r="BD832" i="2"/>
  <c r="BA981" i="2"/>
  <c r="BG981" i="2" l="1"/>
  <c r="BD981" i="2"/>
  <c r="BC981" i="2"/>
  <c r="BF981" i="2"/>
  <c r="BA841" i="2"/>
  <c r="BG841" i="2" l="1"/>
  <c r="BC841" i="2"/>
  <c r="BF841" i="2"/>
  <c r="BD841" i="2"/>
  <c r="BA863" i="2"/>
  <c r="BC863" i="2" l="1"/>
  <c r="BG863" i="2"/>
  <c r="BD863" i="2"/>
  <c r="BF863" i="2"/>
  <c r="BA927" i="2"/>
  <c r="BG927" i="2" l="1"/>
  <c r="BC927" i="2"/>
  <c r="BD927" i="2"/>
  <c r="BF927" i="2"/>
  <c r="BA878" i="2"/>
  <c r="BF878" i="2" l="1"/>
  <c r="BC878" i="2"/>
  <c r="BG878" i="2"/>
  <c r="BD878" i="2"/>
  <c r="BA921" i="2"/>
  <c r="BC921" i="2" l="1"/>
  <c r="BG921" i="2"/>
  <c r="BD921" i="2"/>
  <c r="BF921" i="2"/>
  <c r="BA910" i="2"/>
  <c r="BD910" i="2" l="1"/>
  <c r="BG910" i="2"/>
  <c r="BC910" i="2"/>
  <c r="BF910" i="2"/>
  <c r="BA918" i="2"/>
  <c r="BG918" i="2" l="1"/>
  <c r="BC918" i="2"/>
  <c r="BD918" i="2"/>
  <c r="BF918" i="2"/>
  <c r="BA994" i="2"/>
  <c r="BC994" i="2" l="1"/>
  <c r="BD994" i="2"/>
  <c r="BG994" i="2"/>
  <c r="BF994" i="2"/>
  <c r="BA916" i="2"/>
  <c r="BG916" i="2" l="1"/>
  <c r="BF916" i="2"/>
  <c r="BC916" i="2"/>
  <c r="BD916" i="2"/>
  <c r="BA905" i="2"/>
  <c r="BG905" i="2" l="1"/>
  <c r="BF905" i="2"/>
  <c r="BD905" i="2"/>
  <c r="BC905" i="2"/>
  <c r="BA935" i="2"/>
  <c r="BF935" i="2" l="1"/>
  <c r="BG935" i="2"/>
  <c r="BD935" i="2"/>
  <c r="BC935" i="2"/>
  <c r="BA873" i="2"/>
  <c r="BG873" i="2" l="1"/>
  <c r="BD873" i="2"/>
  <c r="BC873" i="2"/>
  <c r="BF873" i="2"/>
  <c r="BA938" i="2"/>
  <c r="BC938" i="2" l="1"/>
  <c r="BF938" i="2"/>
  <c r="BG938" i="2"/>
  <c r="BD938" i="2"/>
  <c r="BA991" i="2"/>
  <c r="BG991" i="2" l="1"/>
  <c r="BD991" i="2"/>
  <c r="BC991" i="2"/>
  <c r="BF991" i="2"/>
  <c r="BA959" i="2"/>
  <c r="BF959" i="2" l="1"/>
  <c r="BG959" i="2"/>
  <c r="BC959" i="2"/>
  <c r="BD959" i="2"/>
  <c r="BA894" i="2"/>
  <c r="BF894" i="2" l="1"/>
  <c r="BC894" i="2"/>
  <c r="BD894" i="2"/>
  <c r="BG894" i="2"/>
  <c r="BA893" i="2"/>
  <c r="BF893" i="2" l="1"/>
  <c r="BG893" i="2"/>
  <c r="BC893" i="2"/>
  <c r="BD893" i="2"/>
  <c r="BA858" i="2"/>
  <c r="BF858" i="2" l="1"/>
  <c r="BC858" i="2"/>
  <c r="BD858" i="2"/>
  <c r="BG858" i="2"/>
  <c r="BA934" i="2"/>
  <c r="BC934" i="2" l="1"/>
  <c r="BD934" i="2"/>
  <c r="BG934" i="2"/>
  <c r="BF934" i="2"/>
  <c r="BA887" i="2"/>
  <c r="BC887" i="2" l="1"/>
  <c r="BD887" i="2"/>
  <c r="BG887" i="2"/>
  <c r="BF887" i="2"/>
  <c r="BA909" i="2"/>
  <c r="BG909" i="2" l="1"/>
  <c r="BF909" i="2"/>
  <c r="BD909" i="2"/>
  <c r="BC909" i="2"/>
  <c r="BA970" i="2"/>
  <c r="BG970" i="2" l="1"/>
  <c r="BF970" i="2"/>
  <c r="BC970" i="2"/>
  <c r="BD970" i="2"/>
  <c r="BA929" i="2"/>
  <c r="BC929" i="2" l="1"/>
  <c r="BD929" i="2"/>
  <c r="BF929" i="2"/>
  <c r="BG929" i="2"/>
  <c r="BA902" i="2"/>
  <c r="BG902" i="2" l="1"/>
  <c r="BF902" i="2"/>
  <c r="BC902" i="2"/>
  <c r="BD902" i="2"/>
  <c r="BA879" i="2"/>
  <c r="BF879" i="2" l="1"/>
  <c r="BC879" i="2"/>
  <c r="BD879" i="2"/>
  <c r="BG879" i="2"/>
  <c r="BA892" i="2"/>
  <c r="BG892" i="2" l="1"/>
  <c r="BF892" i="2"/>
  <c r="BC892" i="2"/>
  <c r="BD892" i="2"/>
  <c r="BA864" i="2"/>
  <c r="BC864" i="2" l="1"/>
  <c r="BF864" i="2"/>
  <c r="BG864" i="2"/>
  <c r="BD864" i="2"/>
  <c r="BA904" i="2"/>
  <c r="BF904" i="2" l="1"/>
  <c r="BG904" i="2"/>
  <c r="BD904" i="2"/>
  <c r="BC904" i="2"/>
  <c r="BA869" i="2"/>
  <c r="BG869" i="2" l="1"/>
  <c r="BD869" i="2"/>
  <c r="BC869" i="2"/>
  <c r="BF869" i="2"/>
  <c r="BA946" i="2"/>
  <c r="BC946" i="2" l="1"/>
  <c r="BD946" i="2"/>
  <c r="BF946" i="2"/>
  <c r="BG946" i="2"/>
  <c r="BA940" i="2"/>
  <c r="BC940" i="2" l="1"/>
  <c r="BD940" i="2"/>
  <c r="BG940" i="2"/>
  <c r="BF940" i="2"/>
  <c r="BA962" i="2"/>
  <c r="BF962" i="2" l="1"/>
  <c r="BD962" i="2"/>
  <c r="BG962" i="2"/>
  <c r="BC962" i="2"/>
  <c r="BA888" i="2"/>
  <c r="BF888" i="2" l="1"/>
  <c r="BD888" i="2"/>
  <c r="BG888" i="2"/>
  <c r="BC888" i="2"/>
  <c r="BA891" i="2"/>
  <c r="BG891" i="2" l="1"/>
  <c r="BF891" i="2"/>
  <c r="BD891" i="2"/>
  <c r="BC891" i="2"/>
  <c r="BA939" i="2"/>
  <c r="BC939" i="2" l="1"/>
  <c r="BF939" i="2"/>
  <c r="BG939" i="2"/>
  <c r="BD939" i="2"/>
  <c r="BA917" i="2"/>
  <c r="BG917" i="2" l="1"/>
  <c r="BD917" i="2"/>
  <c r="BF917" i="2"/>
  <c r="BC917" i="2"/>
  <c r="BA932" i="2"/>
  <c r="BF932" i="2" l="1"/>
  <c r="BG932" i="2"/>
  <c r="BC932" i="2"/>
  <c r="BD932" i="2"/>
  <c r="BA968" i="2"/>
  <c r="BD968" i="2" l="1"/>
  <c r="BC968" i="2"/>
  <c r="BF968" i="2"/>
  <c r="BG968" i="2"/>
  <c r="BA924" i="2"/>
  <c r="BF924" i="2" l="1"/>
  <c r="BG924" i="2"/>
  <c r="BD924" i="2"/>
  <c r="BC924" i="2"/>
  <c r="BA928" i="2"/>
  <c r="BG928" i="2" l="1"/>
  <c r="BC928" i="2"/>
  <c r="BF928" i="2"/>
  <c r="BD928" i="2"/>
  <c r="BA874" i="2"/>
  <c r="BC874" i="2" l="1"/>
  <c r="BF874" i="2"/>
  <c r="BD874" i="2"/>
  <c r="BG874" i="2"/>
  <c r="BA954" i="2"/>
  <c r="BF954" i="2" l="1"/>
  <c r="BD954" i="2"/>
  <c r="BG954" i="2"/>
  <c r="BC954" i="2"/>
  <c r="BA897" i="2"/>
  <c r="BG897" i="2" l="1"/>
  <c r="BC897" i="2"/>
  <c r="BD897" i="2"/>
  <c r="BF897" i="2"/>
  <c r="BA903" i="2"/>
  <c r="BC903" i="2" l="1"/>
  <c r="BG903" i="2"/>
  <c r="BF903" i="2"/>
  <c r="BD903" i="2"/>
  <c r="BA969" i="2"/>
  <c r="BC969" i="2" l="1"/>
  <c r="BF969" i="2"/>
  <c r="BG969" i="2"/>
  <c r="BD969" i="2"/>
  <c r="BA984" i="2"/>
  <c r="BF984" i="2" l="1"/>
  <c r="BG984" i="2"/>
  <c r="BC984" i="2"/>
  <c r="BD984" i="2"/>
  <c r="BA957" i="2"/>
  <c r="BC957" i="2" l="1"/>
  <c r="BG957" i="2"/>
  <c r="BF957" i="2"/>
  <c r="BD957" i="2"/>
  <c r="BA958" i="2"/>
  <c r="BD958" i="2" l="1"/>
  <c r="BF958" i="2"/>
  <c r="BC958" i="2"/>
  <c r="BG958" i="2"/>
  <c r="BA951" i="2"/>
  <c r="BD951" i="2" l="1"/>
  <c r="BG951" i="2"/>
  <c r="BF951" i="2"/>
  <c r="BC951" i="2"/>
  <c r="BA861" i="2"/>
  <c r="BC861" i="2" l="1"/>
  <c r="BD861" i="2"/>
  <c r="BG861" i="2"/>
  <c r="BF861" i="2"/>
  <c r="BA898" i="2"/>
  <c r="BD898" i="2" l="1"/>
  <c r="BC898" i="2"/>
  <c r="BG898" i="2"/>
  <c r="BF898" i="2"/>
  <c r="BA872" i="2"/>
  <c r="BC872" i="2" l="1"/>
  <c r="BG872" i="2"/>
  <c r="BF872" i="2"/>
  <c r="BD872" i="2"/>
  <c r="BA868" i="2"/>
  <c r="BF868" i="2" l="1"/>
  <c r="BG868" i="2"/>
  <c r="BD868" i="2"/>
  <c r="BC868" i="2"/>
  <c r="BA963" i="2"/>
  <c r="BG963" i="2" l="1"/>
  <c r="BC963" i="2"/>
  <c r="BF963" i="2"/>
  <c r="BD963" i="2"/>
  <c r="BA922" i="2"/>
  <c r="BC922" i="2" l="1"/>
  <c r="BF922" i="2"/>
  <c r="BG922" i="2"/>
  <c r="BD922" i="2"/>
  <c r="BA867" i="2"/>
  <c r="BG867" i="2" l="1"/>
  <c r="BF867" i="2"/>
  <c r="BC867" i="2"/>
  <c r="BD867" i="2"/>
  <c r="BA899" i="2"/>
  <c r="BC899" i="2" l="1"/>
  <c r="BG899" i="2"/>
  <c r="BF899" i="2"/>
  <c r="BD899" i="2"/>
  <c r="BA953" i="2"/>
  <c r="BD953" i="2" l="1"/>
  <c r="BF953" i="2"/>
  <c r="BG953" i="2"/>
  <c r="BC953" i="2"/>
  <c r="BA862" i="2"/>
  <c r="BF862" i="2" l="1"/>
  <c r="BD862" i="2"/>
  <c r="BG862" i="2"/>
  <c r="BC862" i="2"/>
  <c r="BA886" i="2"/>
  <c r="BF886" i="2" l="1"/>
  <c r="BC886" i="2"/>
  <c r="BD886" i="2"/>
  <c r="BG886" i="2"/>
  <c r="BA947" i="2"/>
  <c r="BF947" i="2" l="1"/>
  <c r="BC947" i="2"/>
  <c r="BD947" i="2"/>
  <c r="BG947" i="2"/>
  <c r="BA933" i="2"/>
  <c r="BD933" i="2" l="1"/>
  <c r="BF933" i="2"/>
  <c r="BG933" i="2"/>
  <c r="BC933" i="2"/>
  <c r="BA964" i="2"/>
  <c r="BC964" i="2" l="1"/>
  <c r="BF964" i="2"/>
  <c r="BG964" i="2"/>
  <c r="BD964" i="2"/>
  <c r="BA952" i="2"/>
  <c r="BF952" i="2" l="1"/>
  <c r="BD952" i="2"/>
  <c r="BC952" i="2"/>
  <c r="BG952" i="2"/>
  <c r="BA875" i="2"/>
  <c r="BG875" i="2" l="1"/>
  <c r="BF875" i="2"/>
  <c r="BC875" i="2"/>
  <c r="BD875" i="2"/>
  <c r="BA856" i="2"/>
  <c r="BC856" i="2" l="1"/>
  <c r="BF856" i="2"/>
  <c r="BD856" i="2"/>
  <c r="BG856" i="2"/>
  <c r="BA965" i="2"/>
  <c r="BF965" i="2" l="1"/>
  <c r="BC965" i="2"/>
  <c r="BG965" i="2"/>
  <c r="BD965" i="2"/>
  <c r="BA857" i="2"/>
  <c r="BD857" i="2" l="1"/>
  <c r="BC857" i="2"/>
  <c r="BG857" i="2"/>
  <c r="BF857" i="2"/>
  <c r="BA908" i="2"/>
  <c r="BD908" i="2" l="1"/>
  <c r="BC908" i="2"/>
  <c r="BF908" i="2"/>
  <c r="BG908" i="2"/>
  <c r="BA948" i="2"/>
  <c r="BG948" i="2" l="1"/>
  <c r="BC948" i="2"/>
  <c r="BF948" i="2"/>
  <c r="BD948" i="2"/>
  <c r="BA923" i="2"/>
  <c r="BD923" i="2" l="1"/>
  <c r="BG923" i="2"/>
  <c r="BC923" i="2"/>
  <c r="BF923" i="2"/>
  <c r="BA880" i="2"/>
  <c r="BG880" i="2" l="1"/>
  <c r="BF880" i="2"/>
  <c r="BD880" i="2"/>
  <c r="BC880" i="2"/>
  <c r="BA89" i="2"/>
  <c r="BD89" i="2" l="1"/>
  <c r="BC89" i="2"/>
  <c r="BF89" i="2"/>
  <c r="BG89" i="2"/>
  <c r="BA140" i="2"/>
  <c r="BF140" i="2" l="1"/>
  <c r="BG140" i="2"/>
  <c r="BC140" i="2"/>
  <c r="BD140" i="2"/>
  <c r="BA275" i="2"/>
  <c r="BF275" i="2" l="1"/>
  <c r="BD275" i="2"/>
  <c r="BG275" i="2"/>
  <c r="BC275" i="2"/>
  <c r="BA198" i="2"/>
  <c r="BF198" i="2" l="1"/>
  <c r="BG198" i="2"/>
  <c r="BD198" i="2"/>
  <c r="BC198" i="2"/>
  <c r="BA265" i="2"/>
  <c r="BA286" i="2" l="1"/>
  <c r="BC265" i="2"/>
  <c r="BD265" i="2"/>
  <c r="BG265" i="2"/>
  <c r="BF265" i="2"/>
  <c r="BC286" i="2" l="1"/>
  <c r="BF286" i="2"/>
  <c r="W124" i="2"/>
  <c r="W480" i="2" l="1"/>
  <c r="AK480" i="2"/>
  <c r="AQ480" i="2" l="1"/>
  <c r="AP480" i="2"/>
  <c r="AN480" i="2"/>
  <c r="AM480" i="2"/>
  <c r="U386" i="1"/>
  <c r="Z456" i="1"/>
  <c r="X481" i="1"/>
  <c r="Z385" i="1"/>
  <c r="Z440" i="1"/>
  <c r="Z403" i="1"/>
  <c r="U452" i="1"/>
  <c r="BA305" i="2"/>
  <c r="BC305" i="2" l="1"/>
  <c r="BG305" i="2"/>
  <c r="BF305" i="2"/>
  <c r="BD305" i="2"/>
  <c r="X402" i="1"/>
  <c r="U476" i="1"/>
  <c r="R470" i="1"/>
  <c r="U406" i="1"/>
  <c r="U418" i="1"/>
  <c r="X475" i="1"/>
  <c r="X385" i="1"/>
  <c r="BA242" i="2"/>
  <c r="BD242" i="2" l="1"/>
  <c r="BC242" i="2"/>
  <c r="BF242" i="2"/>
  <c r="BG242" i="2"/>
  <c r="U389" i="1"/>
  <c r="X452" i="1"/>
  <c r="W470" i="1"/>
  <c r="Z462" i="1"/>
  <c r="U428" i="1"/>
  <c r="X484" i="1"/>
  <c r="U414" i="1"/>
  <c r="Z408" i="1"/>
  <c r="X487" i="1"/>
  <c r="U417" i="1"/>
  <c r="AA386" i="1"/>
  <c r="AA445" i="1"/>
  <c r="U479" i="1"/>
  <c r="X434" i="1"/>
  <c r="AA413" i="1"/>
  <c r="Z402" i="1"/>
  <c r="AA417" i="1"/>
  <c r="AA424" i="1"/>
  <c r="X386" i="1"/>
  <c r="U390" i="1"/>
  <c r="AA459" i="1"/>
  <c r="AA485" i="1"/>
  <c r="AA484" i="1"/>
  <c r="X485" i="1"/>
  <c r="AA476" i="1"/>
  <c r="AA447" i="1"/>
  <c r="Z459" i="1"/>
  <c r="X429" i="1"/>
  <c r="Z396" i="1"/>
  <c r="X480" i="1"/>
  <c r="AA464" i="1"/>
  <c r="Z503" i="1"/>
  <c r="AA407" i="1"/>
  <c r="Z476" i="1"/>
  <c r="Z448" i="1"/>
  <c r="Z425" i="1"/>
  <c r="AA458" i="1"/>
  <c r="Z397" i="1"/>
  <c r="AA462" i="1"/>
  <c r="AA392" i="1"/>
  <c r="U413" i="1"/>
  <c r="U400" i="1"/>
  <c r="Z452" i="1"/>
  <c r="U392" i="1"/>
  <c r="X457" i="1"/>
  <c r="X486" i="1"/>
  <c r="U430" i="1"/>
  <c r="Z481" i="1"/>
  <c r="U412" i="1"/>
  <c r="Z442" i="1"/>
  <c r="X420" i="1"/>
  <c r="X417" i="1"/>
  <c r="W468" i="1"/>
  <c r="Z453" i="1"/>
  <c r="AA486" i="1"/>
  <c r="AA396" i="1"/>
  <c r="U431" i="1"/>
  <c r="R469" i="1"/>
  <c r="X401" i="1"/>
  <c r="AA389" i="1"/>
  <c r="Z445" i="1"/>
  <c r="X423" i="1"/>
  <c r="W469" i="1"/>
  <c r="AA429" i="1"/>
  <c r="X435" i="1"/>
  <c r="U423" i="1"/>
  <c r="Z392" i="1"/>
  <c r="X436" i="1"/>
  <c r="U391" i="1"/>
  <c r="AA412" i="1"/>
  <c r="X390" i="1"/>
  <c r="AA420" i="1"/>
  <c r="R487" i="1"/>
  <c r="U457" i="1"/>
  <c r="AA510" i="1"/>
  <c r="Z469" i="1"/>
  <c r="X462" i="1"/>
  <c r="Z435" i="1"/>
  <c r="Z413" i="1"/>
  <c r="X464" i="1"/>
  <c r="W487" i="1"/>
  <c r="AA448" i="1"/>
  <c r="X446" i="1"/>
  <c r="U462" i="1"/>
  <c r="X396" i="1"/>
  <c r="U408" i="1"/>
  <c r="X413" i="1"/>
  <c r="X463" i="1"/>
  <c r="X430" i="1"/>
  <c r="Z436" i="1"/>
  <c r="U474" i="1"/>
  <c r="X453" i="1"/>
  <c r="AA475" i="1"/>
  <c r="AA453" i="1"/>
  <c r="U468" i="1"/>
  <c r="X503" i="1"/>
  <c r="AA395" i="1"/>
  <c r="Z424" i="1"/>
  <c r="Z412" i="1"/>
  <c r="Z386" i="1"/>
  <c r="X476" i="1"/>
  <c r="AA436" i="1"/>
  <c r="X412" i="1"/>
  <c r="U384" i="1"/>
  <c r="AA457" i="1"/>
  <c r="X395" i="1"/>
  <c r="X451" i="1"/>
  <c r="AA385" i="1"/>
  <c r="U402" i="1"/>
  <c r="AA390" i="1"/>
  <c r="AA490" i="1"/>
  <c r="U458" i="1"/>
  <c r="U475" i="1"/>
  <c r="AA491" i="1"/>
  <c r="AA452" i="1"/>
  <c r="U397" i="1"/>
  <c r="U435" i="1"/>
  <c r="Z431" i="1"/>
  <c r="U453" i="1"/>
  <c r="Z400" i="1"/>
  <c r="Z428" i="1"/>
  <c r="X491" i="1"/>
  <c r="Z417" i="1"/>
  <c r="Z418" i="1"/>
  <c r="U492" i="1"/>
  <c r="X425" i="1"/>
  <c r="Z430" i="1"/>
  <c r="AA430" i="1"/>
  <c r="AA400" i="1"/>
  <c r="Z451" i="1"/>
  <c r="U436" i="1"/>
  <c r="AA451" i="1"/>
  <c r="U425" i="1"/>
  <c r="U500" i="1"/>
  <c r="R468" i="1"/>
  <c r="AA406" i="1"/>
  <c r="AA468" i="1"/>
  <c r="U401" i="1"/>
  <c r="Z492" i="1"/>
  <c r="AA440" i="1"/>
  <c r="AA503" i="1"/>
  <c r="W417" i="1"/>
  <c r="R436" i="1"/>
  <c r="W436" i="1"/>
  <c r="R412" i="1"/>
  <c r="W412" i="1"/>
  <c r="W413" i="1"/>
  <c r="R500" i="1"/>
  <c r="W500" i="1"/>
  <c r="X470" i="1"/>
  <c r="X448" i="1"/>
  <c r="W397" i="1"/>
  <c r="Z464" i="1"/>
  <c r="Z429" i="1"/>
  <c r="U446" i="1"/>
  <c r="W457" i="1"/>
  <c r="W442" i="1"/>
  <c r="W459" i="1"/>
  <c r="W484" i="1"/>
  <c r="R430" i="1"/>
  <c r="AA492" i="1"/>
  <c r="W430" i="1"/>
  <c r="Z390" i="1"/>
  <c r="W510" i="1"/>
  <c r="R491" i="1"/>
  <c r="W491" i="1"/>
  <c r="AA463" i="1"/>
  <c r="W407" i="1"/>
  <c r="AA500" i="1"/>
  <c r="Z468" i="1"/>
  <c r="X414" i="1"/>
  <c r="AA431" i="1"/>
  <c r="Z420" i="1"/>
  <c r="W395" i="1"/>
  <c r="AA425" i="1"/>
  <c r="U440" i="1"/>
  <c r="W384" i="1"/>
  <c r="U441" i="1"/>
  <c r="X418" i="1"/>
  <c r="U473" i="1"/>
  <c r="U434" i="1"/>
  <c r="AA423" i="1"/>
  <c r="U485" i="1"/>
  <c r="R401" i="1"/>
  <c r="U442" i="1"/>
  <c r="AA434" i="1"/>
  <c r="X408" i="1"/>
  <c r="Z457" i="1"/>
  <c r="X445" i="1"/>
  <c r="W401" i="1"/>
  <c r="X458" i="1"/>
  <c r="AA480" i="1"/>
  <c r="Z470" i="1"/>
  <c r="U420" i="1"/>
  <c r="W452" i="1"/>
  <c r="R480" i="1"/>
  <c r="Z414" i="1"/>
  <c r="W480" i="1"/>
  <c r="W447" i="1"/>
  <c r="Z510" i="1"/>
  <c r="R463" i="1"/>
  <c r="W463" i="1"/>
  <c r="R386" i="1"/>
  <c r="Z486" i="1"/>
  <c r="W386" i="1"/>
  <c r="Z485" i="1"/>
  <c r="AA414" i="1"/>
  <c r="U486" i="1"/>
  <c r="W425" i="1"/>
  <c r="U451" i="1"/>
  <c r="W446" i="1"/>
  <c r="R446" i="1"/>
  <c r="R392" i="1"/>
  <c r="X479" i="1"/>
  <c r="W392" i="1"/>
  <c r="Z395" i="1"/>
  <c r="W473" i="1"/>
  <c r="X424" i="1"/>
  <c r="W486" i="1"/>
  <c r="Z479" i="1"/>
  <c r="W479" i="1"/>
  <c r="AA418" i="1"/>
  <c r="Z500" i="1"/>
  <c r="W462" i="1"/>
  <c r="W475" i="1"/>
  <c r="R475" i="1"/>
  <c r="X456" i="1"/>
  <c r="Z475" i="1"/>
  <c r="R396" i="1"/>
  <c r="U487" i="1"/>
  <c r="AA397" i="1"/>
  <c r="Z474" i="1"/>
  <c r="W396" i="1"/>
  <c r="R417" i="1"/>
  <c r="R413" i="1"/>
  <c r="U456" i="1"/>
  <c r="Z407" i="1"/>
  <c r="X473" i="1"/>
  <c r="U395" i="1"/>
  <c r="R442" i="1"/>
  <c r="Z463" i="1"/>
  <c r="X392" i="1"/>
  <c r="R425" i="1"/>
  <c r="R486" i="1"/>
  <c r="R462" i="1"/>
  <c r="U445" i="1"/>
  <c r="Z434" i="1"/>
  <c r="AA401" i="1"/>
  <c r="AA419" i="1"/>
  <c r="AA441" i="1"/>
  <c r="R457" i="1"/>
  <c r="R384" i="1"/>
  <c r="U510" i="1"/>
  <c r="U459" i="1"/>
  <c r="R473" i="1"/>
  <c r="U503" i="1"/>
  <c r="Z473" i="1"/>
  <c r="Z389" i="1"/>
  <c r="Z391" i="1"/>
  <c r="R484" i="1"/>
  <c r="X441" i="1"/>
  <c r="Z401" i="1"/>
  <c r="U464" i="1"/>
  <c r="R452" i="1"/>
  <c r="Z484" i="1"/>
  <c r="Z384" i="1"/>
  <c r="Z480" i="1"/>
  <c r="R397" i="1"/>
  <c r="R459" i="1"/>
  <c r="R510" i="1"/>
  <c r="R407" i="1"/>
  <c r="U463" i="1"/>
  <c r="R395" i="1"/>
  <c r="AA479" i="1"/>
  <c r="R447" i="1"/>
  <c r="X400" i="1"/>
  <c r="R479" i="1"/>
  <c r="Z406" i="1"/>
  <c r="W408" i="1"/>
  <c r="X459" i="1"/>
  <c r="U447" i="1"/>
  <c r="R400" i="1"/>
  <c r="X391" i="1"/>
  <c r="W400" i="1"/>
  <c r="U470" i="1"/>
  <c r="W490" i="1"/>
  <c r="W474" i="1"/>
  <c r="W429" i="1"/>
  <c r="R453" i="1"/>
  <c r="X500" i="1"/>
  <c r="W453" i="1"/>
  <c r="W424" i="1"/>
  <c r="R390" i="1"/>
  <c r="X469" i="1"/>
  <c r="W390" i="1"/>
  <c r="W419" i="1"/>
  <c r="R481" i="1"/>
  <c r="W481" i="1"/>
  <c r="R435" i="1"/>
  <c r="W435" i="1"/>
  <c r="R423" i="1"/>
  <c r="W423" i="1"/>
  <c r="R440" i="1"/>
  <c r="W440" i="1"/>
  <c r="Z419" i="1"/>
  <c r="U385" i="1"/>
  <c r="U424" i="1"/>
  <c r="W418" i="1"/>
  <c r="R389" i="1"/>
  <c r="W389" i="1"/>
  <c r="X442" i="1"/>
  <c r="U490" i="1"/>
  <c r="W448" i="1"/>
  <c r="R448" i="1"/>
  <c r="W485" i="1"/>
  <c r="R414" i="1"/>
  <c r="X397" i="1"/>
  <c r="X419" i="1"/>
  <c r="X403" i="1"/>
  <c r="W414" i="1"/>
  <c r="W441" i="1"/>
  <c r="R420" i="1"/>
  <c r="W420" i="1"/>
  <c r="AA456" i="1"/>
  <c r="W402" i="1"/>
  <c r="AA473" i="1"/>
  <c r="W503" i="1"/>
  <c r="W451" i="1"/>
  <c r="R445" i="1"/>
  <c r="AA481" i="1"/>
  <c r="X389" i="1"/>
  <c r="Z491" i="1"/>
  <c r="U491" i="1"/>
  <c r="W445" i="1"/>
  <c r="AA487" i="1"/>
  <c r="X474" i="1"/>
  <c r="R424" i="1"/>
  <c r="U484" i="1"/>
  <c r="U396" i="1"/>
  <c r="R429" i="1"/>
  <c r="R419" i="1"/>
  <c r="AA474" i="1"/>
  <c r="U480" i="1"/>
  <c r="R474" i="1"/>
  <c r="AA408" i="1"/>
  <c r="AA428" i="1"/>
  <c r="R418" i="1"/>
  <c r="R408" i="1"/>
  <c r="R490" i="1"/>
  <c r="AA391" i="1"/>
  <c r="W431" i="1"/>
  <c r="U469" i="1"/>
  <c r="R451" i="1"/>
  <c r="X440" i="1"/>
  <c r="X492" i="1"/>
  <c r="R503" i="1"/>
  <c r="U481" i="1"/>
  <c r="X406" i="1"/>
  <c r="X447" i="1"/>
  <c r="R441" i="1"/>
  <c r="AA402" i="1"/>
  <c r="R431" i="1"/>
  <c r="R485" i="1"/>
  <c r="AA442" i="1"/>
  <c r="R402" i="1"/>
  <c r="AA470" i="1"/>
  <c r="W456" i="1"/>
  <c r="AA446" i="1"/>
  <c r="Z490" i="1"/>
  <c r="U429" i="1"/>
  <c r="AA403" i="1"/>
  <c r="Z446" i="1"/>
  <c r="U403" i="1"/>
  <c r="X510" i="1"/>
  <c r="W428" i="1"/>
  <c r="W464" i="1"/>
  <c r="R385" i="1"/>
  <c r="W385" i="1"/>
  <c r="U407" i="1"/>
  <c r="Z423" i="1"/>
  <c r="R428" i="1"/>
  <c r="AA384" i="1"/>
  <c r="Z458" i="1"/>
  <c r="U448" i="1"/>
  <c r="R456" i="1"/>
  <c r="AA435" i="1"/>
  <c r="Z447" i="1"/>
  <c r="Z487" i="1"/>
  <c r="R464" i="1"/>
  <c r="W403" i="1"/>
  <c r="R391" i="1"/>
  <c r="X384" i="1"/>
  <c r="W391" i="1"/>
  <c r="R458" i="1"/>
  <c r="W458" i="1"/>
  <c r="W492" i="1"/>
  <c r="X431" i="1"/>
  <c r="W476" i="1"/>
  <c r="R476" i="1"/>
  <c r="W434" i="1"/>
  <c r="X407" i="1"/>
  <c r="R434" i="1"/>
  <c r="R492" i="1"/>
  <c r="R403" i="1"/>
  <c r="Z441" i="1"/>
  <c r="X490" i="1"/>
  <c r="U419" i="1"/>
  <c r="X428" i="1"/>
  <c r="W406" i="1"/>
  <c r="X468" i="1"/>
  <c r="AA469" i="1"/>
  <c r="R406" i="1"/>
  <c r="S795" i="2"/>
  <c r="AC795" i="2" s="1"/>
  <c r="W356" i="1"/>
  <c r="AC965" i="2"/>
  <c r="S403" i="1"/>
  <c r="AA796" i="2"/>
  <c r="AA357" i="1"/>
  <c r="AC826" i="2"/>
  <c r="S356" i="1"/>
  <c r="Z807" i="2"/>
  <c r="Z368" i="1"/>
  <c r="U367" i="1"/>
  <c r="U806" i="2"/>
  <c r="AS965" i="2"/>
  <c r="AX965" i="2" l="1"/>
  <c r="AV965" i="2"/>
  <c r="AY965" i="2"/>
  <c r="AU965" i="2"/>
  <c r="AK965" i="2"/>
  <c r="AP965" i="2" l="1"/>
  <c r="AM965" i="2"/>
  <c r="AQ965" i="2"/>
  <c r="AN965" i="2"/>
  <c r="AA509" i="1"/>
  <c r="AA989" i="2"/>
  <c r="AA895" i="2"/>
  <c r="AA450" i="1"/>
  <c r="W372" i="1"/>
  <c r="AA819" i="2"/>
  <c r="V119" i="11" s="1"/>
  <c r="AA380" i="1"/>
  <c r="AA803" i="2"/>
  <c r="AA364" i="1"/>
  <c r="R811" i="2"/>
  <c r="R372" i="1"/>
  <c r="AC969" i="2"/>
  <c r="AS969" i="2"/>
  <c r="AY969" i="2" l="1"/>
  <c r="AX969" i="2"/>
  <c r="AV969" i="2"/>
  <c r="AU969" i="2"/>
  <c r="AK969" i="2"/>
  <c r="AP969" i="2" l="1"/>
  <c r="AM969" i="2"/>
  <c r="AN969" i="2"/>
  <c r="AQ969" i="2"/>
  <c r="S407" i="1"/>
  <c r="AC878" i="2"/>
  <c r="AS878" i="2"/>
  <c r="AV878" i="2" l="1"/>
  <c r="AX878" i="2"/>
  <c r="AY878" i="2"/>
  <c r="AU878" i="2"/>
  <c r="AK878" i="2"/>
  <c r="AP878" i="2" l="1"/>
  <c r="AM878" i="2"/>
  <c r="AN878" i="2"/>
  <c r="AQ878" i="2"/>
  <c r="S434" i="1"/>
  <c r="W373" i="1"/>
  <c r="R373" i="1"/>
  <c r="R812" i="2"/>
  <c r="AC892" i="2"/>
  <c r="AS892" i="2"/>
  <c r="AV892" i="2" l="1"/>
  <c r="AY892" i="2"/>
  <c r="AX892" i="2"/>
  <c r="AU892" i="2"/>
  <c r="AK892" i="2"/>
  <c r="AP892" i="2" l="1"/>
  <c r="AM892" i="2"/>
  <c r="AN892" i="2"/>
  <c r="AQ892" i="2"/>
  <c r="S446" i="1"/>
  <c r="U895" i="2"/>
  <c r="U450" i="1"/>
  <c r="X818" i="2"/>
  <c r="X379" i="1"/>
  <c r="X949" i="2"/>
  <c r="X388" i="1"/>
  <c r="X817" i="2"/>
  <c r="X378" i="1"/>
  <c r="S977" i="2"/>
  <c r="J95" i="12" s="1"/>
  <c r="S468" i="1"/>
  <c r="AS916" i="2"/>
  <c r="AY916" i="2" l="1"/>
  <c r="AX916" i="2"/>
  <c r="AV916" i="2"/>
  <c r="AU916" i="2"/>
  <c r="AK916" i="2"/>
  <c r="AP916" i="2" l="1"/>
  <c r="AN916" i="2"/>
  <c r="AM916" i="2"/>
  <c r="AQ916" i="2"/>
  <c r="AC916" i="2"/>
  <c r="W506" i="1"/>
  <c r="AA375" i="1"/>
  <c r="AA814" i="2"/>
  <c r="W363" i="1"/>
  <c r="AC898" i="2"/>
  <c r="S452" i="1"/>
  <c r="U906" i="2"/>
  <c r="U461" i="1"/>
  <c r="AS898" i="2"/>
  <c r="AV898" i="2" l="1"/>
  <c r="AX898" i="2"/>
  <c r="AY898" i="2"/>
  <c r="AU898" i="2"/>
  <c r="AK898" i="2"/>
  <c r="AP898" i="2" l="1"/>
  <c r="AQ898" i="2"/>
  <c r="AM898" i="2"/>
  <c r="AN898" i="2"/>
  <c r="W499" i="1"/>
  <c r="R499" i="1"/>
  <c r="R992" i="2"/>
  <c r="AC833" i="2"/>
  <c r="S363" i="1"/>
  <c r="S1001" i="2"/>
  <c r="AC1001" i="2" s="1"/>
  <c r="S802" i="2"/>
  <c r="AC802" i="2" s="1"/>
  <c r="W357" i="1"/>
  <c r="W369" i="1"/>
  <c r="X895" i="2"/>
  <c r="X450" i="1"/>
  <c r="X364" i="1"/>
  <c r="X803" i="2"/>
  <c r="W362" i="1"/>
  <c r="S808" i="2"/>
  <c r="AC808" i="2" s="1"/>
  <c r="R362" i="1"/>
  <c r="R801" i="2"/>
  <c r="AC839" i="2"/>
  <c r="S369" i="1"/>
  <c r="W507" i="1"/>
  <c r="S357" i="1"/>
  <c r="AC827" i="2"/>
  <c r="AA977" i="2"/>
  <c r="R95" i="12" s="1"/>
  <c r="S487" i="1"/>
  <c r="AS935" i="2"/>
  <c r="AV935" i="2" l="1"/>
  <c r="AY935" i="2"/>
  <c r="AX935" i="2"/>
  <c r="AU935" i="2"/>
  <c r="AK935" i="2"/>
  <c r="AP935" i="2" l="1"/>
  <c r="AN935" i="2"/>
  <c r="AM935" i="2"/>
  <c r="AQ935" i="2"/>
  <c r="AC935" i="2"/>
  <c r="R977" i="2"/>
  <c r="I95" i="12" s="1"/>
  <c r="S796" i="2"/>
  <c r="AC796" i="2" s="1"/>
  <c r="AA1001" i="2"/>
  <c r="AA506" i="1"/>
  <c r="W478" i="1"/>
  <c r="S814" i="2"/>
  <c r="AC814" i="2" s="1"/>
  <c r="R506" i="1"/>
  <c r="R1001" i="2"/>
  <c r="X808" i="2"/>
  <c r="X369" i="1"/>
  <c r="U427" i="1"/>
  <c r="U870" i="2"/>
  <c r="S406" i="1"/>
  <c r="AS968" i="2"/>
  <c r="AX968" i="2" l="1"/>
  <c r="AY968" i="2"/>
  <c r="AV968" i="2"/>
  <c r="AU968" i="2"/>
  <c r="AK968" i="2"/>
  <c r="AP968" i="2" l="1"/>
  <c r="AN968" i="2"/>
  <c r="AM968" i="2"/>
  <c r="AQ968" i="2"/>
  <c r="AC968" i="2"/>
  <c r="R478" i="1"/>
  <c r="R925" i="2"/>
  <c r="R507" i="1"/>
  <c r="U369" i="1"/>
  <c r="U808" i="2"/>
  <c r="R1003" i="2"/>
  <c r="R1006" i="2" s="1"/>
  <c r="W375" i="1"/>
  <c r="AA489" i="1"/>
  <c r="AA936" i="2"/>
  <c r="Z497" i="1"/>
  <c r="X992" i="2"/>
  <c r="X499" i="1"/>
  <c r="U802" i="2"/>
  <c r="U363" i="1"/>
  <c r="Z978" i="2"/>
  <c r="Q89" i="12" s="1"/>
  <c r="R61" i="12" s="1"/>
  <c r="S395" i="1"/>
  <c r="AS957" i="2"/>
  <c r="AY957" i="2" l="1"/>
  <c r="AV957" i="2"/>
  <c r="AX957" i="2"/>
  <c r="AU957" i="2"/>
  <c r="AK957" i="2"/>
  <c r="AP957" i="2" l="1"/>
  <c r="AM957" i="2"/>
  <c r="AN957" i="2"/>
  <c r="AQ957" i="2"/>
  <c r="AC957" i="2"/>
  <c r="AA433" i="1"/>
  <c r="AA876" i="2"/>
  <c r="AA806" i="2"/>
  <c r="AA367" i="1"/>
  <c r="X455" i="1"/>
  <c r="X900" i="2"/>
  <c r="AA368" i="1"/>
  <c r="AA807" i="2"/>
  <c r="S375" i="1"/>
  <c r="AC845" i="2"/>
  <c r="W368" i="1"/>
  <c r="S368" i="1"/>
  <c r="AC838" i="2"/>
  <c r="S807" i="2"/>
  <c r="AC807" i="2" s="1"/>
  <c r="Z379" i="1"/>
  <c r="Z818" i="2"/>
  <c r="Z394" i="1"/>
  <c r="Z955" i="2"/>
  <c r="Z478" i="1"/>
  <c r="Z925" i="2"/>
  <c r="S473" i="1"/>
  <c r="AS921" i="2"/>
  <c r="AY921" i="2" l="1"/>
  <c r="AV921" i="2"/>
  <c r="AX921" i="2"/>
  <c r="AU921" i="2"/>
  <c r="AK921" i="2"/>
  <c r="AP921" i="2" l="1"/>
  <c r="AM921" i="2"/>
  <c r="AN921" i="2"/>
  <c r="AQ921" i="2"/>
  <c r="AC921" i="2"/>
  <c r="W455" i="1"/>
  <c r="W361" i="1"/>
  <c r="S806" i="2"/>
  <c r="AC806" i="2" s="1"/>
  <c r="S462" i="1"/>
  <c r="AS908" i="2"/>
  <c r="AX908" i="2" l="1"/>
  <c r="AY908" i="2"/>
  <c r="AV908" i="2"/>
  <c r="AU908" i="2"/>
  <c r="AK908" i="2"/>
  <c r="AP908" i="2" l="1"/>
  <c r="AM908" i="2"/>
  <c r="AN908" i="2"/>
  <c r="AQ908" i="2"/>
  <c r="AC908" i="2"/>
  <c r="S391" i="1"/>
  <c r="AS953" i="2"/>
  <c r="AX953" i="2" l="1"/>
  <c r="AV953" i="2"/>
  <c r="AY953" i="2"/>
  <c r="AU953" i="2"/>
  <c r="AK953" i="2"/>
  <c r="AP953" i="2" l="1"/>
  <c r="AN953" i="2"/>
  <c r="AM953" i="2"/>
  <c r="AQ953" i="2"/>
  <c r="AC953" i="2"/>
  <c r="AC831" i="2"/>
  <c r="S361" i="1"/>
  <c r="S800" i="2"/>
  <c r="AC800" i="2" s="1"/>
  <c r="X483" i="1"/>
  <c r="X930" i="2"/>
  <c r="AA870" i="2"/>
  <c r="AA427" i="1"/>
  <c r="W367" i="1"/>
  <c r="X977" i="2"/>
  <c r="O95" i="12" s="1"/>
  <c r="AC862" i="2"/>
  <c r="S418" i="1"/>
  <c r="U361" i="1"/>
  <c r="U800" i="2"/>
  <c r="S367" i="1"/>
  <c r="AC837" i="2"/>
  <c r="R455" i="1"/>
  <c r="R900" i="2"/>
  <c r="AA795" i="2"/>
  <c r="AA356" i="1"/>
  <c r="S428" i="1"/>
  <c r="AS872" i="2"/>
  <c r="AX872" i="2" l="1"/>
  <c r="AY872" i="2"/>
  <c r="AV872" i="2"/>
  <c r="AU872" i="2"/>
  <c r="AK872" i="2"/>
  <c r="AP872" i="2" l="1"/>
  <c r="AN872" i="2"/>
  <c r="AM872" i="2"/>
  <c r="AQ872" i="2"/>
  <c r="AC872" i="2"/>
  <c r="X506" i="1"/>
  <c r="X1001" i="2"/>
  <c r="AS862" i="2"/>
  <c r="AY862" i="2" l="1"/>
  <c r="AV862" i="2"/>
  <c r="AX862" i="2"/>
  <c r="AU862" i="2"/>
  <c r="AK862" i="2"/>
  <c r="AP862" i="2" l="1"/>
  <c r="AQ862" i="2"/>
  <c r="AM862" i="2"/>
  <c r="AN862" i="2"/>
  <c r="W364" i="1"/>
  <c r="AC834" i="2"/>
  <c r="S364" i="1"/>
  <c r="AC904" i="2"/>
  <c r="S458" i="1"/>
  <c r="S803" i="2"/>
  <c r="AC803" i="2" s="1"/>
  <c r="AC888" i="2"/>
  <c r="AS888" i="2"/>
  <c r="AX888" i="2" l="1"/>
  <c r="AV888" i="2"/>
  <c r="AY888" i="2"/>
  <c r="AU888" i="2"/>
  <c r="AK888" i="2"/>
  <c r="AP888" i="2" l="1"/>
  <c r="AM888" i="2"/>
  <c r="AN888" i="2"/>
  <c r="AQ888" i="2"/>
  <c r="S442" i="1"/>
  <c r="S506" i="1"/>
  <c r="S386" i="1"/>
  <c r="AS948" i="2"/>
  <c r="AY948" i="2" l="1"/>
  <c r="AV948" i="2"/>
  <c r="AX948" i="2"/>
  <c r="AU948" i="2"/>
  <c r="AK948" i="2"/>
  <c r="AP948" i="2" l="1"/>
  <c r="AN948" i="2"/>
  <c r="AM948" i="2"/>
  <c r="AQ948" i="2"/>
  <c r="AC948" i="2"/>
  <c r="U919" i="2"/>
  <c r="U472" i="1"/>
  <c r="AS904" i="2"/>
  <c r="AY904" i="2" l="1"/>
  <c r="AV904" i="2"/>
  <c r="AX904" i="2"/>
  <c r="AU904" i="2"/>
  <c r="AK904" i="2"/>
  <c r="AP904" i="2" l="1"/>
  <c r="AQ904" i="2"/>
  <c r="AM904" i="2"/>
  <c r="AN904" i="2"/>
  <c r="U433" i="1"/>
  <c r="U876" i="2"/>
  <c r="AA478" i="1"/>
  <c r="AA925" i="2"/>
  <c r="AC903" i="2"/>
  <c r="AS903" i="2"/>
  <c r="AV903" i="2" l="1"/>
  <c r="AY903" i="2"/>
  <c r="AX903" i="2"/>
  <c r="AU903" i="2"/>
  <c r="AK903" i="2"/>
  <c r="AP903" i="2" l="1"/>
  <c r="AN903" i="2"/>
  <c r="AM903" i="2"/>
  <c r="AQ903" i="2"/>
  <c r="S457" i="1"/>
  <c r="AK987" i="2"/>
  <c r="AP987" i="2" l="1"/>
  <c r="AM987" i="2"/>
  <c r="AN987" i="2"/>
  <c r="AQ987" i="2"/>
  <c r="AC987" i="2"/>
  <c r="Z499" i="1"/>
  <c r="Z992" i="2"/>
  <c r="W416" i="1"/>
  <c r="U977" i="2"/>
  <c r="L95" i="12" s="1"/>
  <c r="R859" i="2"/>
  <c r="R416" i="1"/>
  <c r="X358" i="1"/>
  <c r="X797" i="2"/>
  <c r="U812" i="2"/>
  <c r="U373" i="1"/>
  <c r="R369" i="1"/>
  <c r="AK839" i="2"/>
  <c r="AC977" i="2" l="1"/>
  <c r="AQ839" i="2"/>
  <c r="AN839" i="2"/>
  <c r="AM839" i="2"/>
  <c r="AP839" i="2"/>
  <c r="R808" i="2"/>
  <c r="AA900" i="2"/>
  <c r="AA455" i="1"/>
  <c r="R368" i="1"/>
  <c r="AK838" i="2"/>
  <c r="AQ838" i="2" l="1"/>
  <c r="AM838" i="2"/>
  <c r="AN838" i="2"/>
  <c r="AP838" i="2"/>
  <c r="R807" i="2"/>
  <c r="U1001" i="2"/>
  <c r="U506" i="1"/>
  <c r="U807" i="2"/>
  <c r="U368" i="1"/>
  <c r="W374" i="1"/>
  <c r="S817" i="2"/>
  <c r="AC817" i="2" s="1"/>
  <c r="W378" i="1"/>
  <c r="AA1003" i="2"/>
  <c r="AA1006" i="2" s="1"/>
  <c r="S1003" i="2"/>
  <c r="S1006" i="2" s="1"/>
  <c r="AC1006" i="2" s="1"/>
  <c r="S374" i="1"/>
  <c r="AC844" i="2"/>
  <c r="U507" i="1"/>
  <c r="S491" i="1"/>
  <c r="AS939" i="2"/>
  <c r="AY939" i="2" l="1"/>
  <c r="AV939" i="2"/>
  <c r="AX939" i="2"/>
  <c r="AU939" i="2"/>
  <c r="AK939" i="2"/>
  <c r="AP939" i="2" l="1"/>
  <c r="AM939" i="2"/>
  <c r="AN939" i="2"/>
  <c r="AQ939" i="2"/>
  <c r="AC939" i="2"/>
  <c r="S813" i="2"/>
  <c r="AC813" i="2" s="1"/>
  <c r="U1003" i="2"/>
  <c r="U1006" i="2" s="1"/>
  <c r="AA405" i="1"/>
  <c r="AA966" i="2"/>
  <c r="AC848" i="2"/>
  <c r="S378" i="1"/>
  <c r="AA507" i="1"/>
  <c r="U930" i="2"/>
  <c r="U483" i="1"/>
  <c r="W379" i="1"/>
  <c r="R379" i="1"/>
  <c r="R818" i="2"/>
  <c r="S459" i="1"/>
  <c r="AC905" i="2"/>
  <c r="S385" i="1"/>
  <c r="AC947" i="2"/>
  <c r="X416" i="1"/>
  <c r="X859" i="2"/>
  <c r="AC899" i="2"/>
  <c r="S453" i="1"/>
  <c r="AA812" i="2"/>
  <c r="AA373" i="1"/>
  <c r="X960" i="2"/>
  <c r="X399" i="1"/>
  <c r="S392" i="1"/>
  <c r="AC954" i="2"/>
  <c r="AA362" i="1"/>
  <c r="AA801" i="2"/>
  <c r="AC964" i="2"/>
  <c r="AS964" i="2"/>
  <c r="AV964" i="2" l="1"/>
  <c r="AX964" i="2"/>
  <c r="AY964" i="2"/>
  <c r="AU964" i="2"/>
  <c r="AK964" i="2"/>
  <c r="AP964" i="2" l="1"/>
  <c r="AN964" i="2"/>
  <c r="AM964" i="2"/>
  <c r="AQ964" i="2"/>
  <c r="S402" i="1"/>
  <c r="Z982" i="2"/>
  <c r="Z502" i="1"/>
  <c r="U992" i="2"/>
  <c r="U499" i="1"/>
  <c r="AS905" i="2"/>
  <c r="AY905" i="2" l="1"/>
  <c r="AX905" i="2"/>
  <c r="AV905" i="2"/>
  <c r="AU905" i="2"/>
  <c r="AK905" i="2"/>
  <c r="AP905" i="2" l="1"/>
  <c r="AQ905" i="2"/>
  <c r="AN905" i="2"/>
  <c r="AM905" i="2"/>
  <c r="AS947" i="2"/>
  <c r="AX947" i="2" l="1"/>
  <c r="AV947" i="2"/>
  <c r="AY947" i="2"/>
  <c r="AU947" i="2"/>
  <c r="AK947" i="2"/>
  <c r="AP947" i="2" l="1"/>
  <c r="AQ947" i="2"/>
  <c r="AM947" i="2"/>
  <c r="AN947" i="2"/>
  <c r="AS899" i="2"/>
  <c r="AV899" i="2" l="1"/>
  <c r="AY899" i="2"/>
  <c r="AX899" i="2"/>
  <c r="AU899" i="2"/>
  <c r="AK899" i="2"/>
  <c r="AP899" i="2" l="1"/>
  <c r="AQ899" i="2"/>
  <c r="AN899" i="2"/>
  <c r="AM899" i="2"/>
  <c r="AS954" i="2"/>
  <c r="AY954" i="2" l="1"/>
  <c r="AX954" i="2"/>
  <c r="AV954" i="2"/>
  <c r="AU954" i="2"/>
  <c r="AK954" i="2"/>
  <c r="AP954" i="2" l="1"/>
  <c r="AQ954" i="2"/>
  <c r="AN954" i="2"/>
  <c r="AM954" i="2"/>
  <c r="U966" i="2"/>
  <c r="U405" i="1"/>
  <c r="W502" i="1"/>
  <c r="R982" i="2"/>
  <c r="R502" i="1"/>
  <c r="AA472" i="1"/>
  <c r="AA919" i="2"/>
  <c r="X372" i="1"/>
  <c r="X811" i="2"/>
  <c r="S436" i="1"/>
  <c r="AC880" i="2"/>
  <c r="Z364" i="1"/>
  <c r="Z803" i="2"/>
  <c r="S490" i="1"/>
  <c r="AC938" i="2"/>
  <c r="Z356" i="1"/>
  <c r="Z795" i="2"/>
  <c r="X870" i="2"/>
  <c r="X427" i="1"/>
  <c r="AS880" i="2"/>
  <c r="AX880" i="2" l="1"/>
  <c r="AV880" i="2"/>
  <c r="AY880" i="2"/>
  <c r="AU880" i="2"/>
  <c r="AK880" i="2"/>
  <c r="AP880" i="2" l="1"/>
  <c r="AM880" i="2"/>
  <c r="AQ880" i="2"/>
  <c r="AN880" i="2"/>
  <c r="AS938" i="2"/>
  <c r="AY938" i="2" l="1"/>
  <c r="AX938" i="2"/>
  <c r="AV938" i="2"/>
  <c r="AU938" i="2"/>
  <c r="AK938" i="2"/>
  <c r="AP938" i="2" l="1"/>
  <c r="AQ938" i="2"/>
  <c r="AN938" i="2"/>
  <c r="AM938" i="2"/>
  <c r="W394" i="1"/>
  <c r="U819" i="2"/>
  <c r="P119" i="11" s="1"/>
  <c r="R394" i="1"/>
  <c r="R955" i="2"/>
  <c r="X507" i="1"/>
  <c r="X1003" i="2"/>
  <c r="X1006" i="2" s="1"/>
  <c r="U380" i="1"/>
  <c r="W450" i="1"/>
  <c r="Z812" i="2"/>
  <c r="Z373" i="1"/>
  <c r="AC886" i="2"/>
  <c r="S440" i="1"/>
  <c r="AS886" i="2"/>
  <c r="AX886" i="2" l="1"/>
  <c r="AY886" i="2"/>
  <c r="AV886" i="2"/>
  <c r="AU886" i="2"/>
  <c r="AK886" i="2"/>
  <c r="AP886" i="2" l="1"/>
  <c r="AM886" i="2"/>
  <c r="AQ886" i="2"/>
  <c r="AN886" i="2"/>
  <c r="W444" i="1"/>
  <c r="R444" i="1"/>
  <c r="R889" i="2"/>
  <c r="R895" i="2"/>
  <c r="R450" i="1"/>
  <c r="AA808" i="2"/>
  <c r="AA369" i="1"/>
  <c r="AC867" i="2"/>
  <c r="AS867" i="2"/>
  <c r="AY867" i="2" l="1"/>
  <c r="AV867" i="2"/>
  <c r="AX867" i="2"/>
  <c r="AU867" i="2"/>
  <c r="AK867" i="2"/>
  <c r="AP867" i="2" l="1"/>
  <c r="AN867" i="2"/>
  <c r="AM867" i="2"/>
  <c r="AQ867" i="2"/>
  <c r="S423" i="1"/>
  <c r="W380" i="1"/>
  <c r="AC991" i="2"/>
  <c r="R380" i="1"/>
  <c r="X978" i="2"/>
  <c r="O89" i="12" s="1"/>
  <c r="P61" i="12" s="1"/>
  <c r="R819" i="2"/>
  <c r="M119" i="11" s="1"/>
  <c r="U358" i="1"/>
  <c r="U797" i="2"/>
  <c r="X380" i="1"/>
  <c r="X497" i="1"/>
  <c r="AS991" i="2"/>
  <c r="AY991" i="2" l="1"/>
  <c r="AX991" i="2"/>
  <c r="AV991" i="2"/>
  <c r="AU991" i="2"/>
  <c r="AK991" i="2"/>
  <c r="AP991" i="2" l="1"/>
  <c r="AN991" i="2"/>
  <c r="AM991" i="2"/>
  <c r="AQ991" i="2"/>
  <c r="S510" i="1"/>
  <c r="AA499" i="1"/>
  <c r="AA992" i="2"/>
  <c r="X813" i="2"/>
  <c r="X374" i="1"/>
  <c r="Z367" i="1"/>
  <c r="Z806" i="2"/>
  <c r="Z859" i="2"/>
  <c r="Z416" i="1"/>
  <c r="U455" i="1"/>
  <c r="U900" i="2"/>
  <c r="Z422" i="1"/>
  <c r="Z865" i="2"/>
  <c r="X819" i="2"/>
  <c r="S119" i="11" s="1"/>
  <c r="AC887" i="2"/>
  <c r="AS887" i="2"/>
  <c r="AV887" i="2" l="1"/>
  <c r="AY887" i="2"/>
  <c r="AX887" i="2"/>
  <c r="AU887" i="2"/>
  <c r="AK887" i="2"/>
  <c r="AP887" i="2" l="1"/>
  <c r="AM887" i="2"/>
  <c r="AN887" i="2"/>
  <c r="AQ887" i="2"/>
  <c r="S441" i="1"/>
  <c r="R800" i="2"/>
  <c r="AK831" i="2"/>
  <c r="AQ831" i="2" l="1"/>
  <c r="AN831" i="2"/>
  <c r="AM831" i="2"/>
  <c r="AP831" i="2"/>
  <c r="R361" i="1"/>
  <c r="W427" i="1"/>
  <c r="W497" i="1"/>
  <c r="R497" i="1"/>
  <c r="U356" i="1"/>
  <c r="U795" i="2"/>
  <c r="S447" i="1"/>
  <c r="AS893" i="2"/>
  <c r="AY893" i="2" l="1"/>
  <c r="AV893" i="2"/>
  <c r="AX893" i="2"/>
  <c r="AU893" i="2"/>
  <c r="AK893" i="2"/>
  <c r="AP893" i="2" l="1"/>
  <c r="AN893" i="2"/>
  <c r="AM893" i="2"/>
  <c r="AQ893" i="2"/>
  <c r="AC893" i="2"/>
  <c r="AA797" i="2"/>
  <c r="AA358" i="1"/>
  <c r="AA461" i="1"/>
  <c r="AA906" i="2"/>
  <c r="Z444" i="1"/>
  <c r="Z889" i="2"/>
  <c r="X422" i="1"/>
  <c r="X865" i="2"/>
  <c r="R870" i="2"/>
  <c r="R427" i="1"/>
  <c r="S373" i="1"/>
  <c r="AC843" i="2"/>
  <c r="R978" i="2"/>
  <c r="I89" i="12" s="1"/>
  <c r="J61" i="12" s="1"/>
  <c r="U509" i="1"/>
  <c r="U989" i="2"/>
  <c r="AK843" i="2"/>
  <c r="AP843" i="2" l="1"/>
  <c r="AN843" i="2"/>
  <c r="AM843" i="2"/>
  <c r="AQ843" i="2"/>
  <c r="S812" i="2"/>
  <c r="AC812" i="2" s="1"/>
  <c r="S492" i="1"/>
  <c r="AS940" i="2"/>
  <c r="AY940" i="2" l="1"/>
  <c r="AX940" i="2"/>
  <c r="AV940" i="2"/>
  <c r="AU940" i="2"/>
  <c r="AK940" i="2"/>
  <c r="AP940" i="2" l="1"/>
  <c r="AM940" i="2"/>
  <c r="AN940" i="2"/>
  <c r="AQ940" i="2"/>
  <c r="AC940" i="2"/>
  <c r="W399" i="1"/>
  <c r="S801" i="2"/>
  <c r="AC801" i="2" s="1"/>
  <c r="S384" i="1"/>
  <c r="AC946" i="2"/>
  <c r="S474" i="1"/>
  <c r="AC922" i="2"/>
  <c r="AC874" i="2"/>
  <c r="S430" i="1"/>
  <c r="X925" i="2"/>
  <c r="X478" i="1"/>
  <c r="R960" i="2"/>
  <c r="R399" i="1"/>
  <c r="U865" i="2"/>
  <c r="U422" i="1"/>
  <c r="AC832" i="2"/>
  <c r="AK832" i="2"/>
  <c r="AP832" i="2" l="1"/>
  <c r="AN832" i="2"/>
  <c r="AM832" i="2"/>
  <c r="AQ832" i="2"/>
  <c r="S362" i="1"/>
  <c r="AS946" i="2"/>
  <c r="AX946" i="2" l="1"/>
  <c r="AY946" i="2"/>
  <c r="AV946" i="2"/>
  <c r="AU946" i="2"/>
  <c r="AK946" i="2"/>
  <c r="AP946" i="2" l="1"/>
  <c r="AQ946" i="2"/>
  <c r="AM946" i="2"/>
  <c r="AN946" i="2"/>
  <c r="AS922" i="2"/>
  <c r="AV922" i="2" l="1"/>
  <c r="AX922" i="2"/>
  <c r="AY922" i="2"/>
  <c r="AU922" i="2"/>
  <c r="AK922" i="2"/>
  <c r="AP922" i="2" l="1"/>
  <c r="AQ922" i="2"/>
  <c r="AN922" i="2"/>
  <c r="AM922" i="2"/>
  <c r="AS874" i="2"/>
  <c r="AX874" i="2" l="1"/>
  <c r="AY874" i="2"/>
  <c r="AV874" i="2"/>
  <c r="AU874" i="2"/>
  <c r="AK874" i="2"/>
  <c r="AP874" i="2" l="1"/>
  <c r="AQ874" i="2"/>
  <c r="AM874" i="2"/>
  <c r="AN874" i="2"/>
  <c r="W472" i="1"/>
  <c r="R919" i="2"/>
  <c r="R472" i="1"/>
  <c r="U388" i="1"/>
  <c r="U949" i="2"/>
  <c r="W433" i="1"/>
  <c r="U982" i="2"/>
  <c r="U502" i="1"/>
  <c r="X357" i="1"/>
  <c r="X796" i="2"/>
  <c r="Z472" i="1"/>
  <c r="Z919" i="2"/>
  <c r="Z509" i="1"/>
  <c r="Z989" i="2"/>
  <c r="AA378" i="1"/>
  <c r="AA817" i="2"/>
  <c r="X906" i="2"/>
  <c r="X461" i="1"/>
  <c r="AA955" i="2"/>
  <c r="AA394" i="1"/>
  <c r="Z949" i="2"/>
  <c r="Z388" i="1"/>
  <c r="Z375" i="1"/>
  <c r="Z814" i="2"/>
  <c r="X814" i="2"/>
  <c r="X375" i="1"/>
  <c r="Z960" i="2"/>
  <c r="Z399" i="1"/>
  <c r="AC927" i="2"/>
  <c r="AS927" i="2"/>
  <c r="AV927" i="2" l="1"/>
  <c r="AX927" i="2"/>
  <c r="AY927" i="2"/>
  <c r="AU927" i="2"/>
  <c r="AK927" i="2"/>
  <c r="AP927" i="2" l="1"/>
  <c r="AN927" i="2"/>
  <c r="AM927" i="2"/>
  <c r="AQ927" i="2"/>
  <c r="S479" i="1"/>
  <c r="AC910" i="2"/>
  <c r="AS910" i="2"/>
  <c r="AY910" i="2" l="1"/>
  <c r="AV910" i="2"/>
  <c r="AX910" i="2"/>
  <c r="AU910" i="2"/>
  <c r="AK910" i="2"/>
  <c r="AP910" i="2" l="1"/>
  <c r="AM910" i="2"/>
  <c r="AN910" i="2"/>
  <c r="AQ910" i="2"/>
  <c r="S464" i="1"/>
  <c r="S419" i="1"/>
  <c r="AS863" i="2"/>
  <c r="AV863" i="2" l="1"/>
  <c r="AY863" i="2"/>
  <c r="AX863" i="2"/>
  <c r="AU863" i="2"/>
  <c r="AK863" i="2"/>
  <c r="AP863" i="2" l="1"/>
  <c r="AM863" i="2"/>
  <c r="AN863" i="2"/>
  <c r="AQ863" i="2"/>
  <c r="AC863" i="2"/>
  <c r="S469" i="1"/>
  <c r="AS917" i="2"/>
  <c r="AV917" i="2" l="1"/>
  <c r="AX917" i="2"/>
  <c r="AY917" i="2"/>
  <c r="AU917" i="2"/>
  <c r="AK917" i="2"/>
  <c r="AP917" i="2" l="1"/>
  <c r="AN917" i="2"/>
  <c r="AM917" i="2"/>
  <c r="AQ917" i="2"/>
  <c r="AC917" i="2"/>
  <c r="X795" i="2"/>
  <c r="X356" i="1"/>
  <c r="X433" i="1"/>
  <c r="X876" i="2"/>
  <c r="S408" i="1"/>
  <c r="AS970" i="2"/>
  <c r="AX970" i="2" l="1"/>
  <c r="AV970" i="2"/>
  <c r="AY970" i="2"/>
  <c r="AU970" i="2"/>
  <c r="AK970" i="2"/>
  <c r="AP970" i="2" l="1"/>
  <c r="AM970" i="2"/>
  <c r="AN970" i="2"/>
  <c r="AQ970" i="2"/>
  <c r="AC970" i="2"/>
  <c r="AA416" i="1"/>
  <c r="AA859" i="2"/>
  <c r="AA813" i="2"/>
  <c r="AA374" i="1"/>
  <c r="X363" i="1"/>
  <c r="X802" i="2"/>
  <c r="R876" i="2"/>
  <c r="R433" i="1"/>
  <c r="R814" i="2"/>
  <c r="AK845" i="2"/>
  <c r="AQ845" i="2" l="1"/>
  <c r="AM845" i="2"/>
  <c r="AN845" i="2"/>
  <c r="AP845" i="2"/>
  <c r="R375" i="1"/>
  <c r="U925" i="2"/>
  <c r="U478" i="1"/>
  <c r="W358" i="1"/>
  <c r="X502" i="1"/>
  <c r="X982" i="2"/>
  <c r="U801" i="2"/>
  <c r="U362" i="1"/>
  <c r="W489" i="1"/>
  <c r="AC828" i="2"/>
  <c r="S358" i="1"/>
  <c r="S424" i="1"/>
  <c r="AC868" i="2"/>
  <c r="AC951" i="2"/>
  <c r="S389" i="1"/>
  <c r="R936" i="2"/>
  <c r="R489" i="1"/>
  <c r="U811" i="2"/>
  <c r="U372" i="1"/>
  <c r="S797" i="2"/>
  <c r="AC797" i="2" s="1"/>
  <c r="U813" i="2"/>
  <c r="U374" i="1"/>
  <c r="AS951" i="2"/>
  <c r="AY951" i="2" l="1"/>
  <c r="AX951" i="2"/>
  <c r="AV951" i="2"/>
  <c r="AU951" i="2"/>
  <c r="AK951" i="2"/>
  <c r="AP951" i="2" l="1"/>
  <c r="AQ951" i="2"/>
  <c r="AM951" i="2"/>
  <c r="AN951" i="2"/>
  <c r="AS868" i="2"/>
  <c r="AY868" i="2" l="1"/>
  <c r="AX868" i="2"/>
  <c r="AV868" i="2"/>
  <c r="AU868" i="2"/>
  <c r="AK868" i="2"/>
  <c r="AP868" i="2" l="1"/>
  <c r="AQ868" i="2"/>
  <c r="AM868" i="2"/>
  <c r="AN868" i="2"/>
  <c r="W509" i="1"/>
  <c r="U497" i="1"/>
  <c r="S413" i="1"/>
  <c r="AC857" i="2"/>
  <c r="Z811" i="2"/>
  <c r="Z372" i="1"/>
  <c r="Z895" i="2"/>
  <c r="Z450" i="1"/>
  <c r="R509" i="1"/>
  <c r="R989" i="2"/>
  <c r="U978" i="2"/>
  <c r="L89" i="12" s="1"/>
  <c r="M61" i="12" s="1"/>
  <c r="Z801" i="2"/>
  <c r="Z362" i="1"/>
  <c r="X801" i="2"/>
  <c r="X362" i="1"/>
  <c r="Z361" i="1"/>
  <c r="Z800" i="2"/>
  <c r="Z507" i="1"/>
  <c r="Z1003" i="2"/>
  <c r="Z1006" i="2" s="1"/>
  <c r="AS857" i="2"/>
  <c r="AY857" i="2" l="1"/>
  <c r="AX857" i="2"/>
  <c r="AV857" i="2"/>
  <c r="AU857" i="2"/>
  <c r="AK857" i="2"/>
  <c r="AP857" i="2" l="1"/>
  <c r="AN857" i="2"/>
  <c r="AQ857" i="2"/>
  <c r="AM857" i="2"/>
  <c r="W483" i="1"/>
  <c r="R483" i="1"/>
  <c r="R930" i="2"/>
  <c r="AA361" i="1"/>
  <c r="AA800" i="2"/>
  <c r="AA363" i="1"/>
  <c r="AA802" i="2"/>
  <c r="AA444" i="1"/>
  <c r="AA889" i="2"/>
  <c r="S420" i="1"/>
  <c r="AC864" i="2"/>
  <c r="X955" i="2"/>
  <c r="X394" i="1"/>
  <c r="Z936" i="2"/>
  <c r="Z489" i="1"/>
  <c r="X489" i="1"/>
  <c r="X936" i="2"/>
  <c r="Z357" i="1"/>
  <c r="Z796" i="2"/>
  <c r="S818" i="2"/>
  <c r="AC818" i="2" s="1"/>
  <c r="AC933" i="2"/>
  <c r="S485" i="1"/>
  <c r="U889" i="2"/>
  <c r="U444" i="1"/>
  <c r="AS864" i="2"/>
  <c r="AV864" i="2" l="1"/>
  <c r="AY864" i="2"/>
  <c r="AX864" i="2"/>
  <c r="AU864" i="2"/>
  <c r="AK864" i="2"/>
  <c r="AP864" i="2" l="1"/>
  <c r="AQ864" i="2"/>
  <c r="AN864" i="2"/>
  <c r="AM864" i="2"/>
  <c r="U803" i="2"/>
  <c r="U364" i="1"/>
  <c r="AS933" i="2"/>
  <c r="AY933" i="2" l="1"/>
  <c r="AV933" i="2"/>
  <c r="AX933" i="2"/>
  <c r="AU933" i="2"/>
  <c r="AK933" i="2"/>
  <c r="AP933" i="2" l="1"/>
  <c r="AQ933" i="2"/>
  <c r="AN933" i="2"/>
  <c r="AM933" i="2"/>
  <c r="W461" i="1"/>
  <c r="S811" i="2"/>
  <c r="AC811" i="2" s="1"/>
  <c r="AA978" i="2"/>
  <c r="R89" i="12" s="1"/>
  <c r="S61" i="12" s="1"/>
  <c r="AC849" i="2"/>
  <c r="AK849" i="2"/>
  <c r="AP849" i="2" l="1"/>
  <c r="AM849" i="2"/>
  <c r="AN849" i="2"/>
  <c r="AQ849" i="2"/>
  <c r="S379" i="1"/>
  <c r="AC952" i="2"/>
  <c r="S390" i="1"/>
  <c r="AC897" i="2"/>
  <c r="S451" i="1"/>
  <c r="S978" i="2"/>
  <c r="J89" i="12" s="1"/>
  <c r="K61" i="12" s="1"/>
  <c r="U884" i="2"/>
  <c r="U883" i="2" s="1"/>
  <c r="S503" i="1"/>
  <c r="R461" i="1"/>
  <c r="R906" i="2"/>
  <c r="R796" i="2"/>
  <c r="AK827" i="2"/>
  <c r="AQ827" i="2" l="1"/>
  <c r="AM827" i="2"/>
  <c r="AN827" i="2"/>
  <c r="AP827" i="2"/>
  <c r="R357" i="1"/>
  <c r="U936" i="2"/>
  <c r="U489" i="1"/>
  <c r="AC958" i="2"/>
  <c r="AS958" i="2"/>
  <c r="AX958" i="2" l="1"/>
  <c r="AV958" i="2"/>
  <c r="AY958" i="2"/>
  <c r="AU958" i="2"/>
  <c r="AK958" i="2"/>
  <c r="AP958" i="2" l="1"/>
  <c r="AN958" i="2"/>
  <c r="AM958" i="2"/>
  <c r="AQ958" i="2"/>
  <c r="S396" i="1"/>
  <c r="Z483" i="1"/>
  <c r="Z930" i="2"/>
  <c r="X989" i="2"/>
  <c r="X509" i="1"/>
  <c r="S480" i="1"/>
  <c r="AS928" i="2"/>
  <c r="AV928" i="2" l="1"/>
  <c r="AX928" i="2"/>
  <c r="AY928" i="2"/>
  <c r="AU928" i="2"/>
  <c r="AK928" i="2"/>
  <c r="AP928" i="2" l="1"/>
  <c r="AM928" i="2"/>
  <c r="AN928" i="2"/>
  <c r="AQ928" i="2"/>
  <c r="AC928" i="2"/>
  <c r="S456" i="1"/>
  <c r="AS902" i="2"/>
  <c r="AX902" i="2" l="1"/>
  <c r="AV902" i="2"/>
  <c r="AY902" i="2"/>
  <c r="AU902" i="2"/>
  <c r="AK902" i="2"/>
  <c r="AP902" i="2" l="1"/>
  <c r="AN902" i="2"/>
  <c r="AM902" i="2"/>
  <c r="AQ902" i="2"/>
  <c r="AC902" i="2"/>
  <c r="AC858" i="2"/>
  <c r="AS858" i="2"/>
  <c r="AV858" i="2" l="1"/>
  <c r="AY858" i="2"/>
  <c r="AX858" i="2"/>
  <c r="AU858" i="2"/>
  <c r="AK858" i="2"/>
  <c r="AP858" i="2" l="1"/>
  <c r="AM858" i="2"/>
  <c r="AN858" i="2"/>
  <c r="AQ858" i="2"/>
  <c r="S414" i="1"/>
  <c r="R367" i="1"/>
  <c r="AK837" i="2"/>
  <c r="AQ837" i="2" l="1"/>
  <c r="AN837" i="2"/>
  <c r="AM837" i="2"/>
  <c r="AP837" i="2"/>
  <c r="R806" i="2"/>
  <c r="S397" i="1"/>
  <c r="AS959" i="2"/>
  <c r="AX959" i="2" l="1"/>
  <c r="AY959" i="2"/>
  <c r="AV959" i="2"/>
  <c r="AU959" i="2"/>
  <c r="AK959" i="2"/>
  <c r="AP959" i="2" l="1"/>
  <c r="AN959" i="2"/>
  <c r="AM959" i="2"/>
  <c r="AQ959" i="2"/>
  <c r="AC959" i="2"/>
  <c r="Z870" i="2"/>
  <c r="Z427" i="1"/>
  <c r="S476" i="1"/>
  <c r="AS924" i="2"/>
  <c r="AX924" i="2" l="1"/>
  <c r="AY924" i="2"/>
  <c r="AV924" i="2"/>
  <c r="AU924" i="2"/>
  <c r="AK924" i="2"/>
  <c r="AP924" i="2" l="1"/>
  <c r="AN924" i="2"/>
  <c r="AM924" i="2"/>
  <c r="AQ924" i="2"/>
  <c r="AC924" i="2"/>
  <c r="Z966" i="2"/>
  <c r="Z405" i="1"/>
  <c r="S463" i="1"/>
  <c r="AS909" i="2"/>
  <c r="AV909" i="2" l="1"/>
  <c r="AY909" i="2"/>
  <c r="AX909" i="2"/>
  <c r="AU909" i="2"/>
  <c r="AK909" i="2"/>
  <c r="AP909" i="2" l="1"/>
  <c r="AN909" i="2"/>
  <c r="AM909" i="2"/>
  <c r="AQ909" i="2"/>
  <c r="AC909" i="2"/>
  <c r="R356" i="1"/>
  <c r="AK826" i="2"/>
  <c r="AQ826" i="2" l="1"/>
  <c r="AN826" i="2"/>
  <c r="AM826" i="2"/>
  <c r="AP826" i="2"/>
  <c r="R795" i="2"/>
  <c r="R364" i="1"/>
  <c r="AK834" i="2"/>
  <c r="AQ834" i="2" l="1"/>
  <c r="AN834" i="2"/>
  <c r="AM834" i="2"/>
  <c r="AP834" i="2"/>
  <c r="R803" i="2"/>
  <c r="Z876" i="2"/>
  <c r="Z433" i="1"/>
  <c r="R378" i="1"/>
  <c r="AK848" i="2"/>
  <c r="AQ848" i="2" l="1"/>
  <c r="AM848" i="2"/>
  <c r="AN848" i="2"/>
  <c r="AP848" i="2"/>
  <c r="R817" i="2"/>
  <c r="Z374" i="1"/>
  <c r="Z813" i="2"/>
  <c r="Z900" i="2"/>
  <c r="Z455" i="1"/>
  <c r="X368" i="1"/>
  <c r="X807" i="2"/>
  <c r="X367" i="1"/>
  <c r="X806" i="2"/>
  <c r="AA865" i="2"/>
  <c r="AA422" i="1"/>
  <c r="AC891" i="2"/>
  <c r="AS891" i="2"/>
  <c r="AY891" i="2" l="1"/>
  <c r="AV891" i="2"/>
  <c r="AX891" i="2"/>
  <c r="AU891" i="2"/>
  <c r="AK891" i="2"/>
  <c r="AP891" i="2" l="1"/>
  <c r="AM891" i="2"/>
  <c r="AN891" i="2"/>
  <c r="AQ891" i="2"/>
  <c r="S445" i="1"/>
  <c r="AA811" i="2"/>
  <c r="AA372" i="1"/>
  <c r="AC879" i="2"/>
  <c r="AS879" i="2"/>
  <c r="AV879" i="2" l="1"/>
  <c r="AX879" i="2"/>
  <c r="AY879" i="2"/>
  <c r="AU879" i="2"/>
  <c r="AK879" i="2"/>
  <c r="AP879" i="2" l="1"/>
  <c r="AN879" i="2"/>
  <c r="AM879" i="2"/>
  <c r="AQ879" i="2"/>
  <c r="S435" i="1"/>
  <c r="Z802" i="2"/>
  <c r="Z363" i="1"/>
  <c r="R802" i="2"/>
  <c r="AK833" i="2"/>
  <c r="AQ833" i="2" l="1"/>
  <c r="AN833" i="2"/>
  <c r="AM833" i="2"/>
  <c r="AP833" i="2"/>
  <c r="R363" i="1"/>
  <c r="X472" i="1"/>
  <c r="X919" i="2"/>
  <c r="R813" i="2"/>
  <c r="AK844" i="2"/>
  <c r="AQ844" i="2" l="1"/>
  <c r="AN844" i="2"/>
  <c r="AM844" i="2"/>
  <c r="AP844" i="2"/>
  <c r="R374" i="1"/>
  <c r="S481" i="1"/>
  <c r="AS929" i="2"/>
  <c r="AV929" i="2" l="1"/>
  <c r="AX929" i="2"/>
  <c r="AY929" i="2"/>
  <c r="AU929" i="2"/>
  <c r="AK929" i="2"/>
  <c r="AP929" i="2" l="1"/>
  <c r="AN929" i="2"/>
  <c r="AM929" i="2"/>
  <c r="AQ929" i="2"/>
  <c r="AC929" i="2"/>
  <c r="Z378" i="1"/>
  <c r="Z817" i="2"/>
  <c r="X361" i="1"/>
  <c r="X800" i="2"/>
  <c r="S401" i="1"/>
  <c r="AS963" i="2"/>
  <c r="AX963" i="2" l="1"/>
  <c r="AV963" i="2"/>
  <c r="AY963" i="2"/>
  <c r="AU963" i="2"/>
  <c r="AK963" i="2"/>
  <c r="AP963" i="2" l="1"/>
  <c r="AM963" i="2"/>
  <c r="AN963" i="2"/>
  <c r="AQ963" i="2"/>
  <c r="AC963" i="2"/>
  <c r="AA388" i="1"/>
  <c r="AA949" i="2"/>
  <c r="S486" i="1"/>
  <c r="AS934" i="2"/>
  <c r="AV934" i="2" l="1"/>
  <c r="AX934" i="2"/>
  <c r="AY934" i="2"/>
  <c r="AU934" i="2"/>
  <c r="AK934" i="2"/>
  <c r="AP934" i="2" l="1"/>
  <c r="AN934" i="2"/>
  <c r="AM934" i="2"/>
  <c r="AQ934" i="2"/>
  <c r="AC934" i="2"/>
  <c r="S425" i="1"/>
  <c r="AS869" i="2"/>
  <c r="AX869" i="2" l="1"/>
  <c r="AY869" i="2"/>
  <c r="AV869" i="2"/>
  <c r="AU869" i="2"/>
  <c r="AK869" i="2"/>
  <c r="AP869" i="2" l="1"/>
  <c r="AM869" i="2"/>
  <c r="AN869" i="2"/>
  <c r="AQ869" i="2"/>
  <c r="AC869" i="2"/>
  <c r="S484" i="1"/>
  <c r="AS932" i="2"/>
  <c r="AV932" i="2" l="1"/>
  <c r="AY932" i="2"/>
  <c r="AX932" i="2"/>
  <c r="AU932" i="2"/>
  <c r="AK932" i="2"/>
  <c r="AP932" i="2" l="1"/>
  <c r="AN932" i="2"/>
  <c r="AM932" i="2"/>
  <c r="AQ932" i="2"/>
  <c r="AC932" i="2"/>
  <c r="X373" i="1"/>
  <c r="X812" i="2"/>
  <c r="AC873" i="2"/>
  <c r="AS873" i="2"/>
  <c r="AV873" i="2" l="1"/>
  <c r="AX873" i="2"/>
  <c r="AY873" i="2"/>
  <c r="AU873" i="2"/>
  <c r="AK873" i="2"/>
  <c r="AP873" i="2" l="1"/>
  <c r="AM873" i="2"/>
  <c r="AN873" i="2"/>
  <c r="AQ873" i="2"/>
  <c r="S429" i="1"/>
  <c r="U439" i="1"/>
  <c r="AA497" i="1"/>
  <c r="AS984" i="2"/>
  <c r="AX984" i="2" l="1"/>
  <c r="AY984" i="2"/>
  <c r="AV984" i="2"/>
  <c r="AU984" i="2"/>
  <c r="AK984" i="2"/>
  <c r="AP984" i="2" l="1"/>
  <c r="AM984" i="2"/>
  <c r="AN984" i="2"/>
  <c r="AQ984" i="2"/>
  <c r="AC984" i="2"/>
  <c r="Z977" i="2"/>
  <c r="Q95" i="12" s="1"/>
  <c r="Z1001" i="2"/>
  <c r="Z506" i="1"/>
  <c r="AS952" i="2"/>
  <c r="AY952" i="2" l="1"/>
  <c r="AX952" i="2"/>
  <c r="AV952" i="2"/>
  <c r="AU952" i="2"/>
  <c r="AK952" i="2"/>
  <c r="AP952" i="2" l="1"/>
  <c r="AQ952" i="2"/>
  <c r="AN952" i="2"/>
  <c r="AM952" i="2"/>
  <c r="U399" i="1"/>
  <c r="U960" i="2"/>
  <c r="AC918" i="2"/>
  <c r="AS918" i="2"/>
  <c r="AV918" i="2" l="1"/>
  <c r="AX918" i="2"/>
  <c r="AY918" i="2"/>
  <c r="AU918" i="2"/>
  <c r="AK918" i="2"/>
  <c r="AP918" i="2" l="1"/>
  <c r="AM918" i="2"/>
  <c r="AN918" i="2"/>
  <c r="AQ918" i="2"/>
  <c r="S470" i="1"/>
  <c r="Z808" i="2"/>
  <c r="Z369" i="1"/>
  <c r="S372" i="1"/>
  <c r="AK842" i="2"/>
  <c r="AP842" i="2" l="1"/>
  <c r="AM842" i="2"/>
  <c r="AN842" i="2"/>
  <c r="AQ842" i="2"/>
  <c r="AC842" i="2"/>
  <c r="AS897" i="2"/>
  <c r="AY897" i="2" l="1"/>
  <c r="AX897" i="2"/>
  <c r="AV897" i="2"/>
  <c r="AU897" i="2"/>
  <c r="AK897" i="2"/>
  <c r="AP897" i="2" l="1"/>
  <c r="AQ897" i="2"/>
  <c r="AN897" i="2"/>
  <c r="AM897" i="2"/>
  <c r="U859" i="2"/>
  <c r="U416" i="1"/>
  <c r="U814" i="2"/>
  <c r="U375" i="1"/>
  <c r="AC962" i="2"/>
  <c r="AS962" i="2"/>
  <c r="AY962" i="2" l="1"/>
  <c r="AV962" i="2"/>
  <c r="AX962" i="2"/>
  <c r="AU962" i="2"/>
  <c r="AK962" i="2"/>
  <c r="AP962" i="2" l="1"/>
  <c r="AN962" i="2"/>
  <c r="AM962" i="2"/>
  <c r="AQ962" i="2"/>
  <c r="S400" i="1"/>
  <c r="W422" i="1"/>
  <c r="U818" i="2"/>
  <c r="U379" i="1"/>
  <c r="R865" i="2"/>
  <c r="R422" i="1"/>
  <c r="W405" i="1"/>
  <c r="R358" i="1"/>
  <c r="R797" i="2"/>
  <c r="S500" i="1"/>
  <c r="AC875" i="2"/>
  <c r="AS875" i="2"/>
  <c r="AX875" i="2" l="1"/>
  <c r="AY875" i="2"/>
  <c r="AV875" i="2"/>
  <c r="AU875" i="2"/>
  <c r="AK875" i="2"/>
  <c r="AP875" i="2" l="1"/>
  <c r="AM875" i="2"/>
  <c r="AN875" i="2"/>
  <c r="AQ875" i="2"/>
  <c r="S431" i="1"/>
  <c r="Z380" i="1"/>
  <c r="U955" i="2"/>
  <c r="U394" i="1"/>
  <c r="AS994" i="2"/>
  <c r="AY994" i="2" l="1"/>
  <c r="AX994" i="2"/>
  <c r="AV994" i="2"/>
  <c r="AU994" i="2"/>
  <c r="AK994" i="2"/>
  <c r="AP994" i="2" l="1"/>
  <c r="AN994" i="2"/>
  <c r="AM994" i="2"/>
  <c r="AQ994" i="2"/>
  <c r="AC994" i="2"/>
  <c r="Z819" i="2"/>
  <c r="U119" i="11" s="1"/>
  <c r="AA483" i="1"/>
  <c r="AA930" i="2"/>
  <c r="R405" i="1"/>
  <c r="R966" i="2"/>
  <c r="X444" i="1"/>
  <c r="X889" i="2"/>
  <c r="S417" i="1"/>
  <c r="AS861" i="2"/>
  <c r="AY861" i="2" l="1"/>
  <c r="AV861" i="2"/>
  <c r="AX861" i="2"/>
  <c r="AU861" i="2"/>
  <c r="AK861" i="2"/>
  <c r="AP861" i="2" l="1"/>
  <c r="AN861" i="2"/>
  <c r="AM861" i="2"/>
  <c r="AQ861" i="2"/>
  <c r="AC861" i="2"/>
  <c r="U378" i="1"/>
  <c r="U817" i="2"/>
  <c r="AK828" i="2"/>
  <c r="AQ828" i="2" l="1"/>
  <c r="AP828" i="2"/>
  <c r="AM828" i="2"/>
  <c r="AN828" i="2"/>
  <c r="AC894" i="2"/>
  <c r="AS894" i="2"/>
  <c r="AX894" i="2" l="1"/>
  <c r="AY894" i="2"/>
  <c r="AV894" i="2"/>
  <c r="AU894" i="2"/>
  <c r="AK894" i="2"/>
  <c r="AP894" i="2" l="1"/>
  <c r="AN894" i="2"/>
  <c r="AM894" i="2"/>
  <c r="AQ894" i="2"/>
  <c r="S448" i="1"/>
  <c r="Z461" i="1"/>
  <c r="Z906" i="2"/>
  <c r="AA379" i="1"/>
  <c r="AA818" i="2"/>
  <c r="Z797" i="2"/>
  <c r="Z358" i="1"/>
  <c r="AC923" i="2"/>
  <c r="AS923" i="2"/>
  <c r="AV923" i="2" l="1"/>
  <c r="AY923" i="2"/>
  <c r="AX923" i="2"/>
  <c r="AU923" i="2"/>
  <c r="AK923" i="2"/>
  <c r="AP923" i="2" l="1"/>
  <c r="AM923" i="2"/>
  <c r="AN923" i="2"/>
  <c r="AQ923" i="2"/>
  <c r="S475" i="1"/>
  <c r="S412" i="1"/>
  <c r="AS856" i="2"/>
  <c r="AX856" i="2" l="1"/>
  <c r="AV856" i="2"/>
  <c r="AY856" i="2"/>
  <c r="AU856" i="2"/>
  <c r="AK856" i="2"/>
  <c r="AP856" i="2" l="1"/>
  <c r="AM856" i="2"/>
  <c r="AN856" i="2"/>
  <c r="AQ856" i="2"/>
  <c r="AC856" i="2"/>
  <c r="AA982" i="2"/>
  <c r="AA502" i="1"/>
  <c r="U357" i="1"/>
  <c r="U796" i="2"/>
  <c r="AS845" i="2"/>
  <c r="AY845" i="2" l="1"/>
  <c r="AV845" i="2"/>
  <c r="AX845" i="2"/>
  <c r="AU845" i="2"/>
  <c r="W814" i="2"/>
  <c r="AS814" i="2"/>
  <c r="BA814" i="2"/>
  <c r="AK814" i="2"/>
  <c r="AM814" i="2" l="1"/>
  <c r="AN814" i="2"/>
  <c r="AQ814" i="2"/>
  <c r="BF814" i="2"/>
  <c r="BD814" i="2"/>
  <c r="BG814" i="2"/>
  <c r="BC814" i="2"/>
  <c r="AU814" i="2"/>
  <c r="AY814" i="2"/>
  <c r="AX814" i="2"/>
  <c r="AV814" i="2"/>
  <c r="AP814" i="2"/>
  <c r="X405" i="1"/>
  <c r="X966" i="2"/>
  <c r="AS849" i="2"/>
  <c r="AV849" i="2" l="1"/>
  <c r="AX849" i="2"/>
  <c r="AY849" i="2"/>
  <c r="AU849" i="2"/>
  <c r="W818" i="2"/>
  <c r="BA818" i="2"/>
  <c r="AK818" i="2"/>
  <c r="AS818" i="2"/>
  <c r="AQ818" i="2" l="1"/>
  <c r="AM818" i="2"/>
  <c r="AP818" i="2"/>
  <c r="BD818" i="2"/>
  <c r="BG818" i="2"/>
  <c r="BF818" i="2"/>
  <c r="BC818" i="2"/>
  <c r="AV818" i="2"/>
  <c r="AY818" i="2"/>
  <c r="AX818" i="2"/>
  <c r="AU818" i="2"/>
  <c r="AN818" i="2"/>
  <c r="AA399" i="1"/>
  <c r="AA960" i="2"/>
  <c r="W388" i="1"/>
  <c r="R388" i="1"/>
  <c r="R949" i="2"/>
  <c r="AS839" i="2"/>
  <c r="AV839" i="2" l="1"/>
  <c r="AY839" i="2"/>
  <c r="AX839" i="2"/>
  <c r="AU839" i="2"/>
  <c r="W808" i="2"/>
  <c r="BA808" i="2"/>
  <c r="AS808" i="2"/>
  <c r="AK808" i="2"/>
  <c r="AP808" i="2" l="1"/>
  <c r="AN808" i="2"/>
  <c r="AM808" i="2"/>
  <c r="BG808" i="2"/>
  <c r="BC808" i="2"/>
  <c r="BF808" i="2"/>
  <c r="BD808" i="2"/>
  <c r="AU808" i="2"/>
  <c r="AX808" i="2"/>
  <c r="AY808" i="2"/>
  <c r="AV808" i="2"/>
  <c r="AQ808" i="2"/>
  <c r="W979" i="2"/>
  <c r="W919" i="2" l="1"/>
  <c r="BA919" i="2"/>
  <c r="AS919" i="2"/>
  <c r="AK919" i="2"/>
  <c r="AN919" i="2" l="1"/>
  <c r="AM919" i="2"/>
  <c r="AP919" i="2"/>
  <c r="BD919" i="2"/>
  <c r="BG919" i="2"/>
  <c r="BC919" i="2"/>
  <c r="BF919" i="2"/>
  <c r="AU919" i="2"/>
  <c r="AY919" i="2"/>
  <c r="AV919" i="2"/>
  <c r="AX919" i="2"/>
  <c r="AQ919" i="2"/>
  <c r="W985" i="2"/>
  <c r="W865" i="2" l="1"/>
  <c r="AK865" i="2"/>
  <c r="AS865" i="2"/>
  <c r="BA865" i="2"/>
  <c r="AP865" i="2" l="1"/>
  <c r="AM865" i="2"/>
  <c r="AN865" i="2"/>
  <c r="BF865" i="2"/>
  <c r="BC865" i="2"/>
  <c r="BG865" i="2"/>
  <c r="BD865" i="2"/>
  <c r="AY865" i="2"/>
  <c r="AX865" i="2"/>
  <c r="AU865" i="2"/>
  <c r="AV865" i="2"/>
  <c r="AQ865" i="2"/>
  <c r="AS827" i="2"/>
  <c r="AY827" i="2" l="1"/>
  <c r="AV827" i="2"/>
  <c r="AX827" i="2"/>
  <c r="AU827" i="2"/>
  <c r="W796" i="2"/>
  <c r="BA796" i="2"/>
  <c r="AK796" i="2"/>
  <c r="AS796" i="2"/>
  <c r="AQ796" i="2" l="1"/>
  <c r="AM796" i="2"/>
  <c r="AP796" i="2"/>
  <c r="BC796" i="2"/>
  <c r="BD796" i="2"/>
  <c r="BF796" i="2"/>
  <c r="BG796" i="2"/>
  <c r="AY796" i="2"/>
  <c r="AV796" i="2"/>
  <c r="AU796" i="2"/>
  <c r="AX796" i="2"/>
  <c r="AN796" i="2"/>
  <c r="W1001" i="2"/>
  <c r="AK1001" i="2"/>
  <c r="BA1001" i="2"/>
  <c r="AS1001" i="2"/>
  <c r="AP1001" i="2" l="1"/>
  <c r="AN1001" i="2"/>
  <c r="AM1001" i="2"/>
  <c r="BD1001" i="2"/>
  <c r="BG1001" i="2"/>
  <c r="BF1001" i="2"/>
  <c r="BC1001" i="2"/>
  <c r="AU1001" i="2"/>
  <c r="AY1001" i="2"/>
  <c r="AV1001" i="2"/>
  <c r="AX1001" i="2"/>
  <c r="AQ1001" i="2"/>
  <c r="W960" i="2"/>
  <c r="BA960" i="2"/>
  <c r="AK960" i="2"/>
  <c r="AS960" i="2"/>
  <c r="AN960" i="2" l="1"/>
  <c r="AP960" i="2"/>
  <c r="AQ960" i="2"/>
  <c r="BD960" i="2"/>
  <c r="BC960" i="2"/>
  <c r="BF960" i="2"/>
  <c r="BG960" i="2"/>
  <c r="AX960" i="2"/>
  <c r="AV960" i="2"/>
  <c r="AU960" i="2"/>
  <c r="AY960" i="2"/>
  <c r="AM960" i="2"/>
  <c r="AS837" i="2"/>
  <c r="AY837" i="2" l="1"/>
  <c r="AX837" i="2"/>
  <c r="AV837" i="2"/>
  <c r="AU837" i="2"/>
  <c r="W806" i="2"/>
  <c r="BA806" i="2"/>
  <c r="AS806" i="2"/>
  <c r="AK806" i="2"/>
  <c r="AM806" i="2" l="1"/>
  <c r="AP806" i="2"/>
  <c r="AQ806" i="2"/>
  <c r="BG806" i="2"/>
  <c r="BD806" i="2"/>
  <c r="BC806" i="2"/>
  <c r="BF806" i="2"/>
  <c r="AX806" i="2"/>
  <c r="AY806" i="2"/>
  <c r="AV806" i="2"/>
  <c r="AU806" i="2"/>
  <c r="AN806" i="2"/>
  <c r="W949" i="2"/>
  <c r="BA949" i="2"/>
  <c r="AK949" i="2"/>
  <c r="AS949" i="2"/>
  <c r="AM949" i="2" l="1"/>
  <c r="AP949" i="2"/>
  <c r="AN949" i="2"/>
  <c r="BF949" i="2"/>
  <c r="BD949" i="2"/>
  <c r="BC949" i="2"/>
  <c r="BG949" i="2"/>
  <c r="AV949" i="2"/>
  <c r="AU949" i="2"/>
  <c r="AY949" i="2"/>
  <c r="AX949" i="2"/>
  <c r="AQ949" i="2"/>
  <c r="W840" i="2"/>
  <c r="AS838" i="2"/>
  <c r="AX838" i="2" l="1"/>
  <c r="AY838" i="2"/>
  <c r="AV838" i="2"/>
  <c r="AU838" i="2"/>
  <c r="W807" i="2"/>
  <c r="AK807" i="2"/>
  <c r="BA807" i="2"/>
  <c r="AS807" i="2"/>
  <c r="AQ807" i="2" l="1"/>
  <c r="AP807" i="2"/>
  <c r="AN807" i="2"/>
  <c r="BF807" i="2"/>
  <c r="BD807" i="2"/>
  <c r="BG807" i="2"/>
  <c r="BC807" i="2"/>
  <c r="AU807" i="2"/>
  <c r="AY807" i="2"/>
  <c r="AX807" i="2"/>
  <c r="AV807" i="2"/>
  <c r="AM807" i="2"/>
  <c r="W955" i="2"/>
  <c r="AK955" i="2"/>
  <c r="BA955" i="2"/>
  <c r="AS955" i="2"/>
  <c r="AQ955" i="2" l="1"/>
  <c r="AP955" i="2"/>
  <c r="AM955" i="2"/>
  <c r="BD955" i="2"/>
  <c r="BC955" i="2"/>
  <c r="BG955" i="2"/>
  <c r="BF955" i="2"/>
  <c r="AU955" i="2"/>
  <c r="AX955" i="2"/>
  <c r="AV955" i="2"/>
  <c r="AY955" i="2"/>
  <c r="AN955" i="2"/>
  <c r="W889" i="2"/>
  <c r="AK889" i="2"/>
  <c r="BA889" i="2"/>
  <c r="AS889" i="2"/>
  <c r="AM889" i="2" l="1"/>
  <c r="AQ889" i="2"/>
  <c r="AP889" i="2"/>
  <c r="BC889" i="2"/>
  <c r="BD889" i="2"/>
  <c r="BF889" i="2"/>
  <c r="BG889" i="2"/>
  <c r="AU889" i="2"/>
  <c r="AV889" i="2"/>
  <c r="AX889" i="2"/>
  <c r="AY889" i="2"/>
  <c r="AN889" i="2"/>
  <c r="W819" i="2"/>
  <c r="R119" i="11" s="1"/>
  <c r="BA819" i="2"/>
  <c r="AK819" i="2"/>
  <c r="AS819" i="2"/>
  <c r="AM819" i="2" l="1"/>
  <c r="AP819" i="2"/>
  <c r="AN819" i="2"/>
  <c r="BF819" i="2"/>
  <c r="BC819" i="2"/>
  <c r="BD819" i="2"/>
  <c r="BG819" i="2"/>
  <c r="AY819" i="2"/>
  <c r="AV819" i="2"/>
  <c r="AU819" i="2"/>
  <c r="AX819" i="2"/>
  <c r="AQ819" i="2"/>
  <c r="AS831" i="2"/>
  <c r="AX831" i="2" l="1"/>
  <c r="AY831" i="2"/>
  <c r="AV831" i="2"/>
  <c r="AU831" i="2"/>
  <c r="W800" i="2"/>
  <c r="AS800" i="2"/>
  <c r="AK800" i="2"/>
  <c r="BA800" i="2"/>
  <c r="AP800" i="2" l="1"/>
  <c r="AQ800" i="2"/>
  <c r="AN800" i="2"/>
  <c r="BC800" i="2"/>
  <c r="BF800" i="2"/>
  <c r="BG800" i="2"/>
  <c r="BD800" i="2"/>
  <c r="AY800" i="2"/>
  <c r="AX800" i="2"/>
  <c r="AU800" i="2"/>
  <c r="AV800" i="2"/>
  <c r="AM800" i="2"/>
  <c r="W930" i="2"/>
  <c r="AK930" i="2"/>
  <c r="BA930" i="2"/>
  <c r="AS930" i="2"/>
  <c r="AQ930" i="2" l="1"/>
  <c r="AM930" i="2"/>
  <c r="AN930" i="2"/>
  <c r="BF930" i="2"/>
  <c r="BG930" i="2"/>
  <c r="BD930" i="2"/>
  <c r="BC930" i="2"/>
  <c r="AU930" i="2"/>
  <c r="AX930" i="2"/>
  <c r="AV930" i="2"/>
  <c r="AY930" i="2"/>
  <c r="AP930" i="2"/>
  <c r="W936" i="2"/>
  <c r="BA936" i="2"/>
  <c r="AS936" i="2"/>
  <c r="AK936" i="2"/>
  <c r="AN936" i="2" l="1"/>
  <c r="AP936" i="2"/>
  <c r="AM936" i="2"/>
  <c r="BC936" i="2"/>
  <c r="BG936" i="2"/>
  <c r="BD936" i="2"/>
  <c r="BF936" i="2"/>
  <c r="AY936" i="2"/>
  <c r="AV936" i="2"/>
  <c r="AX936" i="2"/>
  <c r="AU936" i="2"/>
  <c r="AQ936" i="2"/>
  <c r="W870" i="2"/>
  <c r="AS870" i="2"/>
  <c r="BA870" i="2"/>
  <c r="AK870" i="2"/>
  <c r="AM870" i="2" l="1"/>
  <c r="AP870" i="2"/>
  <c r="AN870" i="2"/>
  <c r="BF870" i="2"/>
  <c r="BG870" i="2"/>
  <c r="BC870" i="2"/>
  <c r="BD870" i="2"/>
  <c r="AY870" i="2"/>
  <c r="AV870" i="2"/>
  <c r="AU870" i="2"/>
  <c r="AX870" i="2"/>
  <c r="AQ870" i="2"/>
  <c r="W992" i="2"/>
  <c r="BA992" i="2"/>
  <c r="AS992" i="2"/>
  <c r="AK992" i="2"/>
  <c r="AP992" i="2" l="1"/>
  <c r="AM992" i="2"/>
  <c r="AQ992" i="2"/>
  <c r="BG992" i="2"/>
  <c r="BF992" i="2"/>
  <c r="BC992" i="2"/>
  <c r="BD992" i="2"/>
  <c r="AU992" i="2"/>
  <c r="AY992" i="2"/>
  <c r="AX992" i="2"/>
  <c r="AV992" i="2"/>
  <c r="AN992" i="2"/>
  <c r="W829" i="2"/>
  <c r="AS834" i="2"/>
  <c r="AY834" i="2" l="1"/>
  <c r="AV834" i="2"/>
  <c r="AX834" i="2"/>
  <c r="AU834" i="2"/>
  <c r="W803" i="2"/>
  <c r="AS803" i="2"/>
  <c r="BA803" i="2"/>
  <c r="AK803" i="2"/>
  <c r="AP803" i="2" l="1"/>
  <c r="AQ803" i="2"/>
  <c r="AN803" i="2"/>
  <c r="BD803" i="2"/>
  <c r="BF803" i="2"/>
  <c r="BG803" i="2"/>
  <c r="BC803" i="2"/>
  <c r="AY803" i="2"/>
  <c r="AX803" i="2"/>
  <c r="AV803" i="2"/>
  <c r="AU803" i="2"/>
  <c r="AM803" i="2"/>
  <c r="AS826" i="2"/>
  <c r="AY826" i="2" l="1"/>
  <c r="AX826" i="2"/>
  <c r="AV826" i="2"/>
  <c r="AU826" i="2"/>
  <c r="W795" i="2"/>
  <c r="BA795" i="2"/>
  <c r="AK795" i="2"/>
  <c r="AS795" i="2"/>
  <c r="AQ795" i="2" l="1"/>
  <c r="AP795" i="2"/>
  <c r="AN795" i="2"/>
  <c r="BG795" i="2"/>
  <c r="BF795" i="2"/>
  <c r="BC795" i="2"/>
  <c r="BD795" i="2"/>
  <c r="AU795" i="2"/>
  <c r="AX795" i="2"/>
  <c r="AY795" i="2"/>
  <c r="AV795" i="2"/>
  <c r="AM795" i="2"/>
  <c r="W846" i="2"/>
  <c r="W876" i="2" l="1"/>
  <c r="BA876" i="2"/>
  <c r="AS876" i="2"/>
  <c r="AK876" i="2"/>
  <c r="AM876" i="2" l="1"/>
  <c r="AQ876" i="2"/>
  <c r="AP876" i="2"/>
  <c r="BD876" i="2"/>
  <c r="BG876" i="2"/>
  <c r="BF876" i="2"/>
  <c r="BC876" i="2"/>
  <c r="AV876" i="2"/>
  <c r="AX876" i="2"/>
  <c r="AU876" i="2"/>
  <c r="AY876" i="2"/>
  <c r="AN876" i="2"/>
  <c r="AS844" i="2"/>
  <c r="AV844" i="2" l="1"/>
  <c r="AY844" i="2"/>
  <c r="AX844" i="2"/>
  <c r="AU844" i="2"/>
  <c r="W813" i="2"/>
  <c r="AS813" i="2"/>
  <c r="BA813" i="2"/>
  <c r="AK813" i="2"/>
  <c r="AN813" i="2" l="1"/>
  <c r="AP813" i="2"/>
  <c r="AQ813" i="2"/>
  <c r="BD813" i="2"/>
  <c r="BC813" i="2"/>
  <c r="BF813" i="2"/>
  <c r="BG813" i="2"/>
  <c r="AV813" i="2"/>
  <c r="AX813" i="2"/>
  <c r="AU813" i="2"/>
  <c r="AY813" i="2"/>
  <c r="AM813" i="2"/>
  <c r="AS828" i="2"/>
  <c r="AV828" i="2" l="1"/>
  <c r="AY828" i="2"/>
  <c r="AX828" i="2"/>
  <c r="AU828" i="2"/>
  <c r="W797" i="2"/>
  <c r="BA797" i="2"/>
  <c r="AS797" i="2"/>
  <c r="AK797" i="2"/>
  <c r="AQ797" i="2" l="1"/>
  <c r="AP797" i="2"/>
  <c r="AN797" i="2"/>
  <c r="BC797" i="2"/>
  <c r="BF797" i="2"/>
  <c r="BG797" i="2"/>
  <c r="BD797" i="2"/>
  <c r="AV797" i="2"/>
  <c r="AU797" i="2"/>
  <c r="AX797" i="2"/>
  <c r="AY797" i="2"/>
  <c r="AM797" i="2"/>
  <c r="W906" i="2"/>
  <c r="AS906" i="2"/>
  <c r="BA906" i="2"/>
  <c r="AK906" i="2"/>
  <c r="AM906" i="2" l="1"/>
  <c r="AN906" i="2"/>
  <c r="AQ906" i="2"/>
  <c r="BF906" i="2"/>
  <c r="BC906" i="2"/>
  <c r="BD906" i="2"/>
  <c r="BG906" i="2"/>
  <c r="AY906" i="2"/>
  <c r="AV906" i="2"/>
  <c r="AU906" i="2"/>
  <c r="AX906" i="2"/>
  <c r="AP906" i="2"/>
  <c r="W966" i="2"/>
  <c r="AS966" i="2"/>
  <c r="BA966" i="2"/>
  <c r="AK966" i="2"/>
  <c r="AQ966" i="2" l="1"/>
  <c r="AP966" i="2"/>
  <c r="AN966" i="2"/>
  <c r="BD966" i="2"/>
  <c r="BG966" i="2"/>
  <c r="BC966" i="2"/>
  <c r="BF966" i="2"/>
  <c r="AY966" i="2"/>
  <c r="AU966" i="2"/>
  <c r="AV966" i="2"/>
  <c r="AX966" i="2"/>
  <c r="AM966" i="2"/>
  <c r="W859" i="2"/>
  <c r="BA859" i="2"/>
  <c r="AS859" i="2"/>
  <c r="AK859" i="2"/>
  <c r="AQ859" i="2" l="1"/>
  <c r="AP859" i="2"/>
  <c r="AN859" i="2"/>
  <c r="BD859" i="2"/>
  <c r="BF859" i="2"/>
  <c r="BG859" i="2"/>
  <c r="BC859" i="2"/>
  <c r="AY859" i="2"/>
  <c r="AV859" i="2"/>
  <c r="AX859" i="2"/>
  <c r="AU859" i="2"/>
  <c r="AM859" i="2"/>
  <c r="AS832" i="2"/>
  <c r="AY832" i="2" l="1"/>
  <c r="AV832" i="2"/>
  <c r="AX832" i="2"/>
  <c r="AU832" i="2"/>
  <c r="W801" i="2"/>
  <c r="AS801" i="2"/>
  <c r="AK801" i="2"/>
  <c r="BA801" i="2"/>
  <c r="AQ801" i="2" l="1"/>
  <c r="AP801" i="2"/>
  <c r="AM801" i="2"/>
  <c r="BD801" i="2"/>
  <c r="BF801" i="2"/>
  <c r="BC801" i="2"/>
  <c r="BG801" i="2"/>
  <c r="AU801" i="2"/>
  <c r="AX801" i="2"/>
  <c r="AY801" i="2"/>
  <c r="AV801" i="2"/>
  <c r="AN801" i="2"/>
  <c r="W925" i="2"/>
  <c r="AS925" i="2"/>
  <c r="AK925" i="2"/>
  <c r="BA925" i="2"/>
  <c r="AP925" i="2" l="1"/>
  <c r="AN925" i="2"/>
  <c r="AQ925" i="2"/>
  <c r="BD925" i="2"/>
  <c r="BC925" i="2"/>
  <c r="BF925" i="2"/>
  <c r="BG925" i="2"/>
  <c r="AU925" i="2"/>
  <c r="AX925" i="2"/>
  <c r="AY925" i="2"/>
  <c r="AV925" i="2"/>
  <c r="AM925" i="2"/>
  <c r="W835" i="2"/>
  <c r="AS987" i="2"/>
  <c r="AY987" i="2" l="1"/>
  <c r="AV987" i="2"/>
  <c r="AX987" i="2"/>
  <c r="AU987" i="2"/>
  <c r="W977" i="2"/>
  <c r="BA977" i="2"/>
  <c r="AS977" i="2"/>
  <c r="AK977" i="2"/>
  <c r="AQ977" i="2" l="1"/>
  <c r="AP977" i="2"/>
  <c r="AM977" i="2"/>
  <c r="BF977" i="2"/>
  <c r="BD977" i="2"/>
  <c r="BG977" i="2"/>
  <c r="BC977" i="2"/>
  <c r="AX977" i="2"/>
  <c r="AV977" i="2"/>
  <c r="AY977" i="2"/>
  <c r="AU977" i="2"/>
  <c r="N95" i="12"/>
  <c r="AN977" i="2"/>
  <c r="AS842" i="2"/>
  <c r="AV842" i="2" l="1"/>
  <c r="AX842" i="2"/>
  <c r="AY842" i="2"/>
  <c r="AU842" i="2"/>
  <c r="W811" i="2"/>
  <c r="BA811" i="2"/>
  <c r="AK811" i="2"/>
  <c r="AS811" i="2"/>
  <c r="AQ811" i="2" l="1"/>
  <c r="AM811" i="2"/>
  <c r="AP811" i="2"/>
  <c r="BG811" i="2"/>
  <c r="BF811" i="2"/>
  <c r="BC811" i="2"/>
  <c r="BD811" i="2"/>
  <c r="AX811" i="2"/>
  <c r="AY811" i="2"/>
  <c r="AU811" i="2"/>
  <c r="AV811" i="2"/>
  <c r="AN811" i="2"/>
  <c r="W989" i="2"/>
  <c r="AS989" i="2"/>
  <c r="AK989" i="2"/>
  <c r="BA989" i="2"/>
  <c r="AQ989" i="2" l="1"/>
  <c r="AM989" i="2"/>
  <c r="AN989" i="2"/>
  <c r="BC989" i="2"/>
  <c r="BF989" i="2"/>
  <c r="BD989" i="2"/>
  <c r="BG989" i="2"/>
  <c r="AU989" i="2"/>
  <c r="AV989" i="2"/>
  <c r="AY989" i="2"/>
  <c r="AX989" i="2"/>
  <c r="AP989" i="2"/>
  <c r="W895" i="2"/>
  <c r="BA895" i="2"/>
  <c r="AK895" i="2"/>
  <c r="AS895" i="2"/>
  <c r="AN895" i="2" l="1"/>
  <c r="AM895" i="2"/>
  <c r="AQ895" i="2"/>
  <c r="BD895" i="2"/>
  <c r="BG895" i="2"/>
  <c r="BF895" i="2"/>
  <c r="BC895" i="2"/>
  <c r="AX895" i="2"/>
  <c r="AU895" i="2"/>
  <c r="AV895" i="2"/>
  <c r="AY895" i="2"/>
  <c r="AP895" i="2"/>
  <c r="AS848" i="2"/>
  <c r="AV848" i="2" l="1"/>
  <c r="AY848" i="2"/>
  <c r="AX848" i="2"/>
  <c r="AU848" i="2"/>
  <c r="W817" i="2"/>
  <c r="AK817" i="2"/>
  <c r="BA817" i="2"/>
  <c r="AS817" i="2"/>
  <c r="AP817" i="2" l="1"/>
  <c r="AN817" i="2"/>
  <c r="AQ817" i="2"/>
  <c r="BC817" i="2"/>
  <c r="BF817" i="2"/>
  <c r="BD817" i="2"/>
  <c r="BG817" i="2"/>
  <c r="AY817" i="2"/>
  <c r="AV817" i="2"/>
  <c r="AU817" i="2"/>
  <c r="AX817" i="2"/>
  <c r="AM817" i="2"/>
  <c r="W982" i="2"/>
  <c r="BA982" i="2"/>
  <c r="AK982" i="2"/>
  <c r="AS982" i="2"/>
  <c r="AN982" i="2" l="1"/>
  <c r="AM982" i="2"/>
  <c r="AQ982" i="2"/>
  <c r="BF982" i="2"/>
  <c r="BC982" i="2"/>
  <c r="BD982" i="2"/>
  <c r="BG982" i="2"/>
  <c r="AU982" i="2"/>
  <c r="AX982" i="2"/>
  <c r="AY982" i="2"/>
  <c r="AV982" i="2"/>
  <c r="AP982" i="2"/>
  <c r="AS833" i="2"/>
  <c r="AV833" i="2" l="1"/>
  <c r="AY833" i="2"/>
  <c r="AX833" i="2"/>
  <c r="AU833" i="2"/>
  <c r="W802" i="2"/>
  <c r="AS802" i="2"/>
  <c r="BA802" i="2"/>
  <c r="AK802" i="2"/>
  <c r="AN802" i="2" l="1"/>
  <c r="AQ802" i="2"/>
  <c r="AM802" i="2"/>
  <c r="BC802" i="2"/>
  <c r="BF802" i="2"/>
  <c r="BD802" i="2"/>
  <c r="BG802" i="2"/>
  <c r="AX802" i="2"/>
  <c r="AY802" i="2"/>
  <c r="AV802" i="2"/>
  <c r="AU802" i="2"/>
  <c r="AP802" i="2"/>
  <c r="W978" i="2"/>
  <c r="AK978" i="2"/>
  <c r="AS978" i="2"/>
  <c r="BA978" i="2"/>
  <c r="AP978" i="2" l="1"/>
  <c r="AQ978" i="2"/>
  <c r="AN978" i="2"/>
  <c r="BC978" i="2"/>
  <c r="BG978" i="2"/>
  <c r="BF978" i="2"/>
  <c r="BD978" i="2"/>
  <c r="AY978" i="2"/>
  <c r="AV978" i="2"/>
  <c r="AX978" i="2"/>
  <c r="AU978" i="2"/>
  <c r="N89" i="12"/>
  <c r="O61" i="12" s="1"/>
  <c r="AM978" i="2"/>
  <c r="R884" i="2"/>
  <c r="R883" i="2" s="1"/>
  <c r="AS843" i="2"/>
  <c r="AY843" i="2" l="1"/>
  <c r="AX843" i="2"/>
  <c r="AV843" i="2"/>
  <c r="AU843" i="2"/>
  <c r="W812" i="2"/>
  <c r="AK812" i="2"/>
  <c r="AS812" i="2"/>
  <c r="BA812" i="2"/>
  <c r="AQ812" i="2" l="1"/>
  <c r="AM812" i="2"/>
  <c r="AP812" i="2"/>
  <c r="BD812" i="2"/>
  <c r="BG812" i="2"/>
  <c r="BF812" i="2"/>
  <c r="BC812" i="2"/>
  <c r="AV812" i="2"/>
  <c r="AY812" i="2"/>
  <c r="AX812" i="2"/>
  <c r="AU812" i="2"/>
  <c r="AN812" i="2"/>
  <c r="W439" i="1"/>
  <c r="R439" i="1"/>
  <c r="U799" i="2"/>
  <c r="U798" i="2" s="1"/>
  <c r="P115" i="11" s="1"/>
  <c r="W900" i="2"/>
  <c r="AK900" i="2"/>
  <c r="BA900" i="2"/>
  <c r="AS900" i="2"/>
  <c r="AM900" i="2" l="1"/>
  <c r="AQ900" i="2"/>
  <c r="AN900" i="2"/>
  <c r="BC900" i="2"/>
  <c r="BG900" i="2"/>
  <c r="BD900" i="2"/>
  <c r="BF900" i="2"/>
  <c r="AY900" i="2"/>
  <c r="AU900" i="2"/>
  <c r="AV900" i="2"/>
  <c r="AX900" i="2"/>
  <c r="AP900" i="2"/>
  <c r="W371" i="1"/>
  <c r="AA439" i="1"/>
  <c r="R840" i="2"/>
  <c r="R371" i="1"/>
  <c r="AA884" i="2"/>
  <c r="AA883" i="2" s="1"/>
  <c r="R810" i="2"/>
  <c r="R809" i="2" s="1"/>
  <c r="M117" i="11" s="1"/>
  <c r="U829" i="2"/>
  <c r="U360" i="1"/>
  <c r="R914" i="2"/>
  <c r="R913" i="2" s="1"/>
  <c r="W467" i="1"/>
  <c r="R467" i="1"/>
  <c r="AC847" i="2"/>
  <c r="AC846" i="2" s="1"/>
  <c r="W377" i="1"/>
  <c r="S989" i="2"/>
  <c r="S509" i="1"/>
  <c r="X884" i="2"/>
  <c r="X883" i="2" s="1"/>
  <c r="X439" i="1"/>
  <c r="W505" i="1"/>
  <c r="U383" i="1"/>
  <c r="U944" i="2"/>
  <c r="U943" i="2" s="1"/>
  <c r="X840" i="2"/>
  <c r="X371" i="1"/>
  <c r="U467" i="1"/>
  <c r="AC877" i="2"/>
  <c r="AC876" i="2" s="1"/>
  <c r="AA944" i="2"/>
  <c r="AA943" i="2" s="1"/>
  <c r="AC885" i="2"/>
  <c r="AC884" i="2" s="1"/>
  <c r="U914" i="2"/>
  <c r="U913" i="2" s="1"/>
  <c r="AS990" i="2"/>
  <c r="AY990" i="2" l="1"/>
  <c r="AX990" i="2"/>
  <c r="AV990" i="2"/>
  <c r="AU990" i="2"/>
  <c r="AK990" i="2"/>
  <c r="AP990" i="2" l="1"/>
  <c r="AN990" i="2"/>
  <c r="AM990" i="2"/>
  <c r="AQ990" i="2"/>
  <c r="AC990" i="2"/>
  <c r="X810" i="2"/>
  <c r="X809" i="2" s="1"/>
  <c r="S117" i="11" s="1"/>
  <c r="S914" i="2"/>
  <c r="AA383" i="1"/>
  <c r="S998" i="2"/>
  <c r="S1002" i="2" s="1"/>
  <c r="AC1002" i="2" s="1"/>
  <c r="S876" i="2"/>
  <c r="AS877" i="2"/>
  <c r="AC989" i="2" l="1"/>
  <c r="AY877" i="2"/>
  <c r="AV877" i="2"/>
  <c r="AX877" i="2"/>
  <c r="S997" i="2"/>
  <c r="AU877" i="2"/>
  <c r="AK877" i="2"/>
  <c r="AP877" i="2" l="1"/>
  <c r="AN877" i="2"/>
  <c r="AM877" i="2"/>
  <c r="AQ877" i="2"/>
  <c r="S433" i="1"/>
  <c r="W360" i="1"/>
  <c r="S377" i="1"/>
  <c r="S846" i="2"/>
  <c r="U824" i="2"/>
  <c r="S824" i="2"/>
  <c r="Z854" i="2"/>
  <c r="Z853" i="2" s="1"/>
  <c r="Z824" i="2"/>
  <c r="X835" i="2"/>
  <c r="X366" i="1"/>
  <c r="AC896" i="2"/>
  <c r="AC895" i="2" s="1"/>
  <c r="Z914" i="2"/>
  <c r="Z913" i="2" s="1"/>
  <c r="X998" i="2"/>
  <c r="X1002" i="2" s="1"/>
  <c r="S450" i="1"/>
  <c r="AS896" i="2"/>
  <c r="X997" i="2" l="1"/>
  <c r="AY896" i="2"/>
  <c r="AV896" i="2"/>
  <c r="AX896" i="2"/>
  <c r="AU896" i="2"/>
  <c r="AK896" i="2"/>
  <c r="AP896" i="2" l="1"/>
  <c r="AM896" i="2"/>
  <c r="AN896" i="2"/>
  <c r="AQ896" i="2"/>
  <c r="S895" i="2"/>
  <c r="Z467" i="1"/>
  <c r="X985" i="2"/>
  <c r="X505" i="1"/>
  <c r="AC993" i="2"/>
  <c r="S992" i="2"/>
  <c r="AS993" i="2"/>
  <c r="AV993" i="2" l="1"/>
  <c r="AX993" i="2"/>
  <c r="AY993" i="2"/>
  <c r="AC992" i="2"/>
  <c r="AU993" i="2"/>
  <c r="AK993" i="2"/>
  <c r="AP993" i="2" l="1"/>
  <c r="AM993" i="2"/>
  <c r="AN993" i="2"/>
  <c r="AQ993" i="2"/>
  <c r="S499" i="1"/>
  <c r="X805" i="2"/>
  <c r="X804" i="2" s="1"/>
  <c r="S116" i="11" s="1"/>
  <c r="W355" i="1"/>
  <c r="AC836" i="2"/>
  <c r="AC835" i="2" s="1"/>
  <c r="U377" i="1"/>
  <c r="U846" i="2"/>
  <c r="U411" i="1"/>
  <c r="X411" i="1"/>
  <c r="Z411" i="1"/>
  <c r="U854" i="2"/>
  <c r="U853" i="2" s="1"/>
  <c r="U816" i="2"/>
  <c r="U815" i="2" s="1"/>
  <c r="P118" i="11" s="1"/>
  <c r="X854" i="2"/>
  <c r="X853" i="2" s="1"/>
  <c r="W366" i="1"/>
  <c r="X816" i="2"/>
  <c r="X815" i="2" s="1"/>
  <c r="S118" i="11" s="1"/>
  <c r="AC920" i="2"/>
  <c r="AC919" i="2" s="1"/>
  <c r="X914" i="2"/>
  <c r="X913" i="2" s="1"/>
  <c r="AA805" i="2"/>
  <c r="AA804" i="2" s="1"/>
  <c r="V116" i="11" s="1"/>
  <c r="X377" i="1"/>
  <c r="X846" i="2"/>
  <c r="X467" i="1"/>
  <c r="S919" i="2"/>
  <c r="AS920" i="2"/>
  <c r="AY920" i="2" l="1"/>
  <c r="AX920" i="2"/>
  <c r="AV920" i="2"/>
  <c r="AU920" i="2"/>
  <c r="AK920" i="2"/>
  <c r="AP920" i="2" l="1"/>
  <c r="AN920" i="2"/>
  <c r="AM920" i="2"/>
  <c r="AQ920" i="2"/>
  <c r="S472" i="1"/>
  <c r="W383" i="1"/>
  <c r="AC983" i="2"/>
  <c r="Z439" i="1"/>
  <c r="AA816" i="2"/>
  <c r="AA815" i="2" s="1"/>
  <c r="V118" i="11" s="1"/>
  <c r="AA914" i="2"/>
  <c r="AA913" i="2" s="1"/>
  <c r="AC926" i="2"/>
  <c r="AC925" i="2" s="1"/>
  <c r="AA824" i="2"/>
  <c r="S461" i="1"/>
  <c r="S906" i="2"/>
  <c r="S366" i="1"/>
  <c r="S835" i="2"/>
  <c r="Z816" i="2"/>
  <c r="Z815" i="2" s="1"/>
  <c r="U118" i="11" s="1"/>
  <c r="S854" i="2"/>
  <c r="Z884" i="2"/>
  <c r="Z883" i="2" s="1"/>
  <c r="R383" i="1"/>
  <c r="S439" i="1"/>
  <c r="R816" i="2"/>
  <c r="R815" i="2" s="1"/>
  <c r="M118" i="11" s="1"/>
  <c r="AA810" i="2"/>
  <c r="AA809" i="2" s="1"/>
  <c r="V117" i="11" s="1"/>
  <c r="AS907" i="2"/>
  <c r="AY907" i="2" l="1"/>
  <c r="AV907" i="2"/>
  <c r="AX907" i="2"/>
  <c r="AC982" i="2"/>
  <c r="AU907" i="2"/>
  <c r="AK907" i="2"/>
  <c r="AP907" i="2" l="1"/>
  <c r="AN907" i="2"/>
  <c r="AM907" i="2"/>
  <c r="AQ907" i="2"/>
  <c r="AC907" i="2"/>
  <c r="AC906" i="2" s="1"/>
  <c r="AC931" i="2"/>
  <c r="AC930" i="2" s="1"/>
  <c r="U805" i="2"/>
  <c r="U804" i="2" s="1"/>
  <c r="P116" i="11" s="1"/>
  <c r="AC961" i="2"/>
  <c r="AC960" i="2" s="1"/>
  <c r="Z799" i="2"/>
  <c r="Z798" i="2" s="1"/>
  <c r="U115" i="11" s="1"/>
  <c r="AA377" i="1"/>
  <c r="AA846" i="2"/>
  <c r="R944" i="2"/>
  <c r="R943" i="2" s="1"/>
  <c r="AK846" i="2"/>
  <c r="BA846" i="2"/>
  <c r="AK885" i="2"/>
  <c r="AS846" i="2"/>
  <c r="AQ846" i="2" l="1"/>
  <c r="AN846" i="2"/>
  <c r="AM846" i="2"/>
  <c r="AP846" i="2"/>
  <c r="AU846" i="2"/>
  <c r="AX846" i="2"/>
  <c r="AV846" i="2"/>
  <c r="AY846" i="2"/>
  <c r="BF846" i="2"/>
  <c r="BG846" i="2"/>
  <c r="BD846" i="2"/>
  <c r="BC846" i="2"/>
  <c r="AP885" i="2"/>
  <c r="AM885" i="2"/>
  <c r="AN885" i="2"/>
  <c r="AQ885" i="2"/>
  <c r="S884" i="2"/>
  <c r="Z835" i="2"/>
  <c r="Z366" i="1"/>
  <c r="R824" i="2"/>
  <c r="AA835" i="2"/>
  <c r="AA366" i="1"/>
  <c r="AA467" i="1"/>
  <c r="R377" i="1"/>
  <c r="R846" i="2"/>
  <c r="S799" i="2"/>
  <c r="AC799" i="2" s="1"/>
  <c r="AC798" i="2" s="1"/>
  <c r="X115" i="11" s="1"/>
  <c r="S925" i="2"/>
  <c r="AK835" i="2"/>
  <c r="AS926" i="2"/>
  <c r="BA835" i="2"/>
  <c r="AS835" i="2"/>
  <c r="BC835" i="2" l="1"/>
  <c r="BD835" i="2"/>
  <c r="BF835" i="2"/>
  <c r="BG835" i="2"/>
  <c r="AU835" i="2"/>
  <c r="AY835" i="2"/>
  <c r="AV835" i="2"/>
  <c r="AX835" i="2"/>
  <c r="AM835" i="2"/>
  <c r="AQ835" i="2"/>
  <c r="AN835" i="2"/>
  <c r="AP835" i="2"/>
  <c r="AX926" i="2"/>
  <c r="AY926" i="2"/>
  <c r="AV926" i="2"/>
  <c r="S798" i="2"/>
  <c r="N115" i="11" s="1"/>
  <c r="AU926" i="2"/>
  <c r="AK926" i="2"/>
  <c r="AP926" i="2" l="1"/>
  <c r="AN926" i="2"/>
  <c r="AM926" i="2"/>
  <c r="AQ926" i="2"/>
  <c r="S478" i="1"/>
  <c r="Z805" i="2"/>
  <c r="Z804" i="2" s="1"/>
  <c r="U116" i="11" s="1"/>
  <c r="AA840" i="2"/>
  <c r="AA371" i="1"/>
  <c r="S502" i="1"/>
  <c r="BA840" i="2"/>
  <c r="AS983" i="2"/>
  <c r="AS840" i="2"/>
  <c r="AK840" i="2"/>
  <c r="AY840" i="2" l="1"/>
  <c r="AX840" i="2"/>
  <c r="AV840" i="2"/>
  <c r="AU840" i="2"/>
  <c r="AN840" i="2"/>
  <c r="AQ840" i="2"/>
  <c r="AP840" i="2"/>
  <c r="AM840" i="2"/>
  <c r="BF840" i="2"/>
  <c r="BD840" i="2"/>
  <c r="BC840" i="2"/>
  <c r="BG840" i="2"/>
  <c r="AX983" i="2"/>
  <c r="AV983" i="2"/>
  <c r="AY983" i="2"/>
  <c r="AU983" i="2"/>
  <c r="AK983" i="2"/>
  <c r="AP983" i="2" l="1"/>
  <c r="AM983" i="2"/>
  <c r="AN983" i="2"/>
  <c r="AQ983" i="2"/>
  <c r="S982" i="2"/>
  <c r="W411" i="1"/>
  <c r="AC967" i="2"/>
  <c r="AC966" i="2" s="1"/>
  <c r="R799" i="2"/>
  <c r="R798" i="2" s="1"/>
  <c r="M115" i="11" s="1"/>
  <c r="S870" i="2"/>
  <c r="S427" i="1"/>
  <c r="AC890" i="2"/>
  <c r="AC889" i="2" s="1"/>
  <c r="Z383" i="1"/>
  <c r="X799" i="2"/>
  <c r="X798" i="2" s="1"/>
  <c r="S115" i="11" s="1"/>
  <c r="S805" i="2"/>
  <c r="AC805" i="2" s="1"/>
  <c r="AC804" i="2" s="1"/>
  <c r="X116" i="11" s="1"/>
  <c r="AC860" i="2"/>
  <c r="AC859" i="2" s="1"/>
  <c r="AA360" i="1"/>
  <c r="AA829" i="2"/>
  <c r="AC841" i="2"/>
  <c r="AC840" i="2" s="1"/>
  <c r="S810" i="2"/>
  <c r="S809" i="2" s="1"/>
  <c r="N117" i="11" s="1"/>
  <c r="AA411" i="1"/>
  <c r="AK829" i="2"/>
  <c r="AS871" i="2"/>
  <c r="BA829" i="2"/>
  <c r="AS829" i="2"/>
  <c r="AU829" i="2" l="1"/>
  <c r="AX829" i="2"/>
  <c r="AY829" i="2"/>
  <c r="AV829" i="2"/>
  <c r="AP829" i="2"/>
  <c r="AQ829" i="2"/>
  <c r="AM829" i="2"/>
  <c r="AN829" i="2"/>
  <c r="BD829" i="2"/>
  <c r="BC829" i="2"/>
  <c r="BG829" i="2"/>
  <c r="BF829" i="2"/>
  <c r="AA823" i="2"/>
  <c r="S804" i="2"/>
  <c r="N116" i="11" s="1"/>
  <c r="AY871" i="2"/>
  <c r="AV871" i="2"/>
  <c r="AX871" i="2"/>
  <c r="AC810" i="2"/>
  <c r="AC809" i="2" s="1"/>
  <c r="X117" i="11" s="1"/>
  <c r="AU871" i="2"/>
  <c r="AK871" i="2"/>
  <c r="AP871" i="2" l="1"/>
  <c r="AN871" i="2"/>
  <c r="AM871" i="2"/>
  <c r="AQ871" i="2"/>
  <c r="AC871" i="2"/>
  <c r="AC870" i="2" s="1"/>
  <c r="Z944" i="2"/>
  <c r="Z943" i="2" s="1"/>
  <c r="AA854" i="2"/>
  <c r="AA853" i="2" s="1"/>
  <c r="Z377" i="1"/>
  <c r="Z846" i="2"/>
  <c r="S394" i="1"/>
  <c r="S955" i="2"/>
  <c r="S829" i="2"/>
  <c r="S360" i="1"/>
  <c r="R854" i="2"/>
  <c r="R853" i="2" s="1"/>
  <c r="AC901" i="2"/>
  <c r="AC900" i="2" s="1"/>
  <c r="AC883" i="2" s="1"/>
  <c r="S483" i="1"/>
  <c r="AS931" i="2"/>
  <c r="AV931" i="2" l="1"/>
  <c r="AX931" i="2"/>
  <c r="AY931" i="2"/>
  <c r="AU931" i="2"/>
  <c r="AK931" i="2"/>
  <c r="AP931" i="2" l="1"/>
  <c r="AN931" i="2"/>
  <c r="AM931" i="2"/>
  <c r="AQ931" i="2"/>
  <c r="S930" i="2"/>
  <c r="AC866" i="2"/>
  <c r="AC865" i="2" s="1"/>
  <c r="Z998" i="2"/>
  <c r="Z997" i="2" s="1"/>
  <c r="X360" i="1"/>
  <c r="X829" i="2"/>
  <c r="R360" i="1"/>
  <c r="R829" i="2"/>
  <c r="AS956" i="2"/>
  <c r="AX956" i="2" l="1"/>
  <c r="AY956" i="2"/>
  <c r="AV956" i="2"/>
  <c r="Z1002" i="2"/>
  <c r="AU956" i="2"/>
  <c r="AK956" i="2"/>
  <c r="AP956" i="2" l="1"/>
  <c r="AN956" i="2"/>
  <c r="AM956" i="2"/>
  <c r="AQ956" i="2"/>
  <c r="AC956" i="2"/>
  <c r="AC955" i="2" s="1"/>
  <c r="S944" i="2"/>
  <c r="S889" i="2"/>
  <c r="S444" i="1"/>
  <c r="AK830" i="2"/>
  <c r="AM830" i="2" l="1"/>
  <c r="AN830" i="2"/>
  <c r="AP830" i="2"/>
  <c r="AQ830" i="2"/>
  <c r="AC830" i="2"/>
  <c r="AC829" i="2" s="1"/>
  <c r="AC950" i="2"/>
  <c r="AC949" i="2" s="1"/>
  <c r="AA799" i="2"/>
  <c r="AA798" i="2" s="1"/>
  <c r="V115" i="11" s="1"/>
  <c r="X824" i="2"/>
  <c r="X823" i="2" s="1"/>
  <c r="S507" i="1"/>
  <c r="S960" i="2"/>
  <c r="AS961" i="2"/>
  <c r="AV961" i="2" l="1"/>
  <c r="AX961" i="2"/>
  <c r="AY961" i="2"/>
  <c r="AU961" i="2"/>
  <c r="AK961" i="2"/>
  <c r="AP961" i="2" l="1"/>
  <c r="AM961" i="2"/>
  <c r="AN961" i="2"/>
  <c r="AQ961" i="2"/>
  <c r="S399" i="1"/>
  <c r="AC850" i="2"/>
  <c r="S380" i="1"/>
  <c r="Z505" i="1"/>
  <c r="Z985" i="2"/>
  <c r="S405" i="1"/>
  <c r="AS967" i="2"/>
  <c r="AY967" i="2" l="1"/>
  <c r="AX967" i="2"/>
  <c r="AV967" i="2"/>
  <c r="AU967" i="2"/>
  <c r="AK967" i="2"/>
  <c r="AP967" i="2" l="1"/>
  <c r="AM967" i="2"/>
  <c r="AN967" i="2"/>
  <c r="AQ967" i="2"/>
  <c r="S966" i="2"/>
  <c r="AS890" i="2"/>
  <c r="AX890" i="2" l="1"/>
  <c r="AY890" i="2"/>
  <c r="AV890" i="2"/>
  <c r="AU890" i="2"/>
  <c r="AK890" i="2"/>
  <c r="AP890" i="2" l="1"/>
  <c r="AQ890" i="2"/>
  <c r="AN890" i="2"/>
  <c r="AM890" i="2"/>
  <c r="U366" i="1"/>
  <c r="U835" i="2"/>
  <c r="S865" i="2"/>
  <c r="AS866" i="2"/>
  <c r="AX866" i="2" l="1"/>
  <c r="AV866" i="2"/>
  <c r="AY866" i="2"/>
  <c r="AU866" i="2"/>
  <c r="AK866" i="2"/>
  <c r="AP866" i="2" l="1"/>
  <c r="AM866" i="2"/>
  <c r="AN866" i="2"/>
  <c r="AQ866" i="2"/>
  <c r="S422" i="1"/>
  <c r="Z829" i="2"/>
  <c r="Z360" i="1"/>
  <c r="S859" i="2"/>
  <c r="S853" i="2" s="1"/>
  <c r="AS860" i="2"/>
  <c r="AV860" i="2" l="1"/>
  <c r="AX860" i="2"/>
  <c r="AY860" i="2"/>
  <c r="AU860" i="2"/>
  <c r="AK860" i="2"/>
  <c r="AP860" i="2" l="1"/>
  <c r="AN860" i="2"/>
  <c r="AM860" i="2"/>
  <c r="AQ860" i="2"/>
  <c r="S416" i="1"/>
  <c r="AS850" i="2"/>
  <c r="AY850" i="2" l="1"/>
  <c r="AV850" i="2"/>
  <c r="AX850" i="2"/>
  <c r="AU850" i="2"/>
  <c r="AK850" i="2"/>
  <c r="AP850" i="2" l="1"/>
  <c r="AN850" i="2"/>
  <c r="AM850" i="2"/>
  <c r="AQ850" i="2"/>
  <c r="S819" i="2"/>
  <c r="R411" i="1"/>
  <c r="S949" i="2"/>
  <c r="S943" i="2" s="1"/>
  <c r="AS950" i="2"/>
  <c r="AC819" i="2" l="1"/>
  <c r="X119" i="11" s="1"/>
  <c r="N119" i="11"/>
  <c r="AV950" i="2"/>
  <c r="AX950" i="2"/>
  <c r="AY950" i="2"/>
  <c r="AU950" i="2"/>
  <c r="AK950" i="2"/>
  <c r="AP950" i="2" l="1"/>
  <c r="AM950" i="2"/>
  <c r="AN950" i="2"/>
  <c r="AQ950" i="2"/>
  <c r="S388" i="1"/>
  <c r="R366" i="1"/>
  <c r="R835" i="2"/>
  <c r="R823" i="2" s="1"/>
  <c r="S840" i="2"/>
  <c r="S823" i="2" s="1"/>
  <c r="AK841" i="2"/>
  <c r="AP841" i="2" l="1"/>
  <c r="AN841" i="2"/>
  <c r="AM841" i="2"/>
  <c r="AQ841" i="2"/>
  <c r="S371" i="1"/>
  <c r="AK847" i="2"/>
  <c r="AM847" i="2" l="1"/>
  <c r="AN847" i="2"/>
  <c r="AP847" i="2"/>
  <c r="AQ847" i="2"/>
  <c r="S816" i="2"/>
  <c r="S815" i="2" s="1"/>
  <c r="N118" i="11" s="1"/>
  <c r="AK836" i="2"/>
  <c r="AQ836" i="2" l="1"/>
  <c r="AM836" i="2"/>
  <c r="AN836" i="2"/>
  <c r="AC816" i="2"/>
  <c r="AC815" i="2" s="1"/>
  <c r="X118" i="11" s="1"/>
  <c r="AP836" i="2"/>
  <c r="R805" i="2"/>
  <c r="R804" i="2" s="1"/>
  <c r="M116" i="11" s="1"/>
  <c r="AK988" i="2"/>
  <c r="AP988" i="2" l="1"/>
  <c r="AN988" i="2"/>
  <c r="AM988" i="2"/>
  <c r="AQ988" i="2"/>
  <c r="AC988" i="2"/>
  <c r="S900" i="2"/>
  <c r="S883" i="2" s="1"/>
  <c r="AS901" i="2"/>
  <c r="AC1003" i="2" l="1"/>
  <c r="AV901" i="2"/>
  <c r="AY901" i="2"/>
  <c r="AX901" i="2"/>
  <c r="AU901" i="2"/>
  <c r="AK901" i="2"/>
  <c r="AP901" i="2" l="1"/>
  <c r="AM901" i="2"/>
  <c r="AN901" i="2"/>
  <c r="AQ901" i="2"/>
  <c r="S455" i="1"/>
  <c r="X944" i="2"/>
  <c r="X943" i="2" s="1"/>
  <c r="R505" i="1"/>
  <c r="R985" i="2"/>
  <c r="Z840" i="2"/>
  <c r="Z823" i="2" s="1"/>
  <c r="Z371" i="1"/>
  <c r="AA985" i="2"/>
  <c r="AA505" i="1"/>
  <c r="R998" i="2"/>
  <c r="R1002" i="2" s="1"/>
  <c r="AA998" i="2"/>
  <c r="AA997" i="2" s="1"/>
  <c r="U998" i="2"/>
  <c r="U1002" i="2" s="1"/>
  <c r="U810" i="2"/>
  <c r="U809" i="2" s="1"/>
  <c r="P117" i="11" s="1"/>
  <c r="X383" i="1"/>
  <c r="Z810" i="2"/>
  <c r="Z809" i="2" s="1"/>
  <c r="U117" i="11" s="1"/>
  <c r="U840" i="2"/>
  <c r="U823" i="2" s="1"/>
  <c r="U371" i="1"/>
  <c r="U505" i="1"/>
  <c r="U985" i="2"/>
  <c r="S936" i="2"/>
  <c r="S913" i="2" s="1"/>
  <c r="S489" i="1"/>
  <c r="AK985" i="2"/>
  <c r="AS985" i="2"/>
  <c r="BA985" i="2"/>
  <c r="AS937" i="2"/>
  <c r="BD985" i="2" l="1"/>
  <c r="BF985" i="2"/>
  <c r="BC985" i="2"/>
  <c r="BG985" i="2"/>
  <c r="AN985" i="2"/>
  <c r="AM985" i="2"/>
  <c r="AP985" i="2"/>
  <c r="AQ985" i="2"/>
  <c r="AY985" i="2"/>
  <c r="AX985" i="2"/>
  <c r="AU985" i="2"/>
  <c r="AV985" i="2"/>
  <c r="R997" i="2"/>
  <c r="U997" i="2"/>
  <c r="AA1002" i="2"/>
  <c r="AY937" i="2"/>
  <c r="AV937" i="2"/>
  <c r="AX937" i="2"/>
  <c r="AU937" i="2"/>
  <c r="AK937" i="2"/>
  <c r="AP937" i="2" l="1"/>
  <c r="AN937" i="2"/>
  <c r="AM937" i="2"/>
  <c r="AQ937" i="2"/>
  <c r="AC937" i="2"/>
  <c r="AC936" i="2" s="1"/>
  <c r="W914" i="2"/>
  <c r="W913" i="2" s="1"/>
  <c r="BA914" i="2"/>
  <c r="AS914" i="2"/>
  <c r="BA913" i="2"/>
  <c r="AS913" i="2"/>
  <c r="AK913" i="2"/>
  <c r="AK914" i="2"/>
  <c r="AM913" i="2" l="1"/>
  <c r="AP913" i="2"/>
  <c r="AQ913" i="2"/>
  <c r="BD913" i="2"/>
  <c r="BF913" i="2"/>
  <c r="BG913" i="2"/>
  <c r="BC913" i="2"/>
  <c r="AU913" i="2"/>
  <c r="AX913" i="2"/>
  <c r="AV913" i="2"/>
  <c r="AY913" i="2"/>
  <c r="BC914" i="2"/>
  <c r="BF914" i="2"/>
  <c r="BG914" i="2"/>
  <c r="BD914" i="2"/>
  <c r="AY914" i="2"/>
  <c r="AU914" i="2"/>
  <c r="AV914" i="2"/>
  <c r="AX914" i="2"/>
  <c r="AN914" i="2"/>
  <c r="AQ914" i="2"/>
  <c r="AP914" i="2"/>
  <c r="AM914" i="2"/>
  <c r="AN913" i="2"/>
  <c r="W998" i="2"/>
  <c r="AS998" i="2"/>
  <c r="AK998" i="2"/>
  <c r="BA998" i="2"/>
  <c r="BF998" i="2" l="1"/>
  <c r="BC998" i="2"/>
  <c r="BG998" i="2"/>
  <c r="BD998" i="2"/>
  <c r="AV998" i="2"/>
  <c r="AU998" i="2"/>
  <c r="AX998" i="2"/>
  <c r="AY998" i="2"/>
  <c r="AQ998" i="2"/>
  <c r="AP998" i="2"/>
  <c r="AM998" i="2"/>
  <c r="AN998" i="2"/>
  <c r="W1002" i="2"/>
  <c r="W944" i="2"/>
  <c r="AS944" i="2"/>
  <c r="BA1002" i="2"/>
  <c r="AK944" i="2"/>
  <c r="BA944" i="2"/>
  <c r="AK1002" i="2"/>
  <c r="AS1002" i="2"/>
  <c r="BC944" i="2" l="1"/>
  <c r="BF944" i="2"/>
  <c r="BG944" i="2"/>
  <c r="BD944" i="2"/>
  <c r="AU944" i="2"/>
  <c r="AY944" i="2"/>
  <c r="AV944" i="2"/>
  <c r="AX944" i="2"/>
  <c r="AQ944" i="2"/>
  <c r="AM944" i="2"/>
  <c r="AN944" i="2"/>
  <c r="AP944" i="2"/>
  <c r="BC1002" i="2"/>
  <c r="BG1002" i="2"/>
  <c r="BF1002" i="2"/>
  <c r="BD1002" i="2"/>
  <c r="AU1002" i="2"/>
  <c r="AV1002" i="2"/>
  <c r="AY1002" i="2"/>
  <c r="AX1002" i="2"/>
  <c r="AM1002" i="2"/>
  <c r="AN1002" i="2"/>
  <c r="AP1002" i="2"/>
  <c r="AQ1002" i="2"/>
  <c r="W943" i="2"/>
  <c r="BA943" i="2"/>
  <c r="AS988" i="2"/>
  <c r="AK943" i="2"/>
  <c r="AS943" i="2"/>
  <c r="AY988" i="2" l="1"/>
  <c r="AV988" i="2"/>
  <c r="AX988" i="2"/>
  <c r="BC943" i="2"/>
  <c r="BF943" i="2"/>
  <c r="BG943" i="2"/>
  <c r="BD943" i="2"/>
  <c r="AY943" i="2"/>
  <c r="AX943" i="2"/>
  <c r="AU943" i="2"/>
  <c r="AV943" i="2"/>
  <c r="AQ943" i="2"/>
  <c r="AM943" i="2"/>
  <c r="AP943" i="2"/>
  <c r="AN943" i="2"/>
  <c r="AU988" i="2"/>
  <c r="W1003" i="2"/>
  <c r="AK1003" i="2"/>
  <c r="BA1003" i="2"/>
  <c r="AS1003" i="2"/>
  <c r="BD1003" i="2" l="1"/>
  <c r="BC1003" i="2"/>
  <c r="BF1003" i="2"/>
  <c r="BG1003" i="2"/>
  <c r="AV1003" i="2"/>
  <c r="AY1003" i="2"/>
  <c r="AX1003" i="2"/>
  <c r="AU1003" i="2"/>
  <c r="AQ1003" i="2"/>
  <c r="AN1003" i="2"/>
  <c r="AM1003" i="2"/>
  <c r="AP1003" i="2"/>
  <c r="W997" i="2"/>
  <c r="W1006" i="2"/>
  <c r="AK997" i="2"/>
  <c r="BA997" i="2"/>
  <c r="BA1006" i="2"/>
  <c r="AK1006" i="2"/>
  <c r="AS997" i="2"/>
  <c r="AS841" i="2"/>
  <c r="AS1006" i="2"/>
  <c r="AV841" i="2" l="1"/>
  <c r="AY841" i="2"/>
  <c r="AX841" i="2"/>
  <c r="BG1006" i="2"/>
  <c r="BC1006" i="2"/>
  <c r="BF1006" i="2"/>
  <c r="BD1006" i="2"/>
  <c r="AX1006" i="2"/>
  <c r="AV1006" i="2"/>
  <c r="AY1006" i="2"/>
  <c r="AU1006" i="2"/>
  <c r="AP1006" i="2"/>
  <c r="AN1006" i="2"/>
  <c r="AQ1006" i="2"/>
  <c r="AM1006" i="2"/>
  <c r="BG997" i="2"/>
  <c r="BD997" i="2"/>
  <c r="BC997" i="2"/>
  <c r="BF997" i="2"/>
  <c r="AV997" i="2"/>
  <c r="AX997" i="2"/>
  <c r="AY997" i="2"/>
  <c r="AU997" i="2"/>
  <c r="AN997" i="2"/>
  <c r="AQ997" i="2"/>
  <c r="AM997" i="2"/>
  <c r="AP997" i="2"/>
  <c r="AU841" i="2"/>
  <c r="W810" i="2"/>
  <c r="AK810" i="2"/>
  <c r="AS810" i="2"/>
  <c r="BA810" i="2"/>
  <c r="BG810" i="2" l="1"/>
  <c r="BD810" i="2"/>
  <c r="BF810" i="2"/>
  <c r="BC810" i="2"/>
  <c r="AU810" i="2"/>
  <c r="AX810" i="2"/>
  <c r="AY810" i="2"/>
  <c r="AV810" i="2"/>
  <c r="AN810" i="2"/>
  <c r="AP810" i="2"/>
  <c r="AQ810" i="2"/>
  <c r="AM810" i="2"/>
  <c r="W809" i="2"/>
  <c r="R117" i="11" s="1"/>
  <c r="AS830" i="2"/>
  <c r="AK809" i="2"/>
  <c r="AS809" i="2"/>
  <c r="BA809" i="2"/>
  <c r="AV830" i="2" l="1"/>
  <c r="AY830" i="2"/>
  <c r="AX830" i="2"/>
  <c r="BD809" i="2"/>
  <c r="BG809" i="2"/>
  <c r="BF809" i="2"/>
  <c r="BC809" i="2"/>
  <c r="AV809" i="2"/>
  <c r="AX809" i="2"/>
  <c r="AU809" i="2"/>
  <c r="AY809" i="2"/>
  <c r="AQ809" i="2"/>
  <c r="AP809" i="2"/>
  <c r="AM809" i="2"/>
  <c r="AN809" i="2"/>
  <c r="AU830" i="2"/>
  <c r="W799" i="2"/>
  <c r="W798" i="2" s="1"/>
  <c r="R115" i="11" s="1"/>
  <c r="AK798" i="2"/>
  <c r="BA799" i="2"/>
  <c r="AS798" i="2"/>
  <c r="AK799" i="2"/>
  <c r="AS799" i="2"/>
  <c r="BA798" i="2"/>
  <c r="AQ798" i="2" l="1"/>
  <c r="AN798" i="2"/>
  <c r="AP798" i="2"/>
  <c r="BC798" i="2"/>
  <c r="BF798" i="2"/>
  <c r="BG798" i="2"/>
  <c r="BD798" i="2"/>
  <c r="AU798" i="2"/>
  <c r="AY798" i="2"/>
  <c r="AV798" i="2"/>
  <c r="AX798" i="2"/>
  <c r="BD799" i="2"/>
  <c r="BC799" i="2"/>
  <c r="BG799" i="2"/>
  <c r="BF799" i="2"/>
  <c r="AU799" i="2"/>
  <c r="AV799" i="2"/>
  <c r="AX799" i="2"/>
  <c r="AY799" i="2"/>
  <c r="AQ799" i="2"/>
  <c r="AN799" i="2"/>
  <c r="AM799" i="2"/>
  <c r="AP799" i="2"/>
  <c r="AM798" i="2"/>
  <c r="AS847" i="2"/>
  <c r="AV847" i="2" l="1"/>
  <c r="AY847" i="2"/>
  <c r="AX847" i="2"/>
  <c r="AU847" i="2"/>
  <c r="W816" i="2"/>
  <c r="W815" i="2" s="1"/>
  <c r="R118" i="11" s="1"/>
  <c r="BA815" i="2"/>
  <c r="AK815" i="2"/>
  <c r="AS816" i="2"/>
  <c r="AK816" i="2"/>
  <c r="AS815" i="2"/>
  <c r="BA816" i="2"/>
  <c r="AN815" i="2" l="1"/>
  <c r="AP815" i="2"/>
  <c r="AM815" i="2"/>
  <c r="BF815" i="2"/>
  <c r="BD815" i="2"/>
  <c r="BG815" i="2"/>
  <c r="BC815" i="2"/>
  <c r="AU815" i="2"/>
  <c r="AV815" i="2"/>
  <c r="AY815" i="2"/>
  <c r="AX815" i="2"/>
  <c r="BG816" i="2"/>
  <c r="BC816" i="2"/>
  <c r="BD816" i="2"/>
  <c r="BF816" i="2"/>
  <c r="AU816" i="2"/>
  <c r="AX816" i="2"/>
  <c r="AY816" i="2"/>
  <c r="AV816" i="2"/>
  <c r="AQ816" i="2"/>
  <c r="AP816" i="2"/>
  <c r="AN816" i="2"/>
  <c r="AM816" i="2"/>
  <c r="AQ815" i="2"/>
  <c r="AC945" i="2"/>
  <c r="AC944" i="2" s="1"/>
  <c r="AC943" i="2" s="1"/>
  <c r="AS945" i="2"/>
  <c r="AY945" i="2" l="1"/>
  <c r="AX945" i="2"/>
  <c r="AV945" i="2"/>
  <c r="AU945" i="2"/>
  <c r="AK945" i="2"/>
  <c r="AP945" i="2" l="1"/>
  <c r="AM945" i="2"/>
  <c r="AN945" i="2"/>
  <c r="AQ945" i="2"/>
  <c r="S383" i="1"/>
  <c r="W824" i="2"/>
  <c r="W823" i="2" s="1"/>
  <c r="BA823" i="2"/>
  <c r="AS824" i="2"/>
  <c r="AK824" i="2"/>
  <c r="AK823" i="2"/>
  <c r="AS823" i="2"/>
  <c r="BA824" i="2"/>
  <c r="AN823" i="2" l="1"/>
  <c r="AQ823" i="2"/>
  <c r="AP823" i="2"/>
  <c r="BG823" i="2"/>
  <c r="BD823" i="2"/>
  <c r="BF823" i="2"/>
  <c r="BC823" i="2"/>
  <c r="AU823" i="2"/>
  <c r="AV823" i="2"/>
  <c r="AX823" i="2"/>
  <c r="AY823" i="2"/>
  <c r="BG824" i="2"/>
  <c r="BF824" i="2"/>
  <c r="BD824" i="2"/>
  <c r="BC824" i="2"/>
  <c r="AV824" i="2"/>
  <c r="AU824" i="2"/>
  <c r="AX824" i="2"/>
  <c r="AY824" i="2"/>
  <c r="AN824" i="2"/>
  <c r="AP824" i="2"/>
  <c r="AQ824" i="2"/>
  <c r="AM824" i="2"/>
  <c r="AM823" i="2"/>
  <c r="W496" i="1"/>
  <c r="AC855" i="2"/>
  <c r="AC854" i="2" s="1"/>
  <c r="AC853" i="2" s="1"/>
  <c r="S505" i="1"/>
  <c r="S985" i="2"/>
  <c r="R355" i="1"/>
  <c r="AA355" i="1"/>
  <c r="AK855" i="2"/>
  <c r="AM855" i="2" l="1"/>
  <c r="AN855" i="2"/>
  <c r="AP855" i="2"/>
  <c r="AQ855" i="2"/>
  <c r="S411" i="1"/>
  <c r="X355" i="1"/>
  <c r="Z355" i="1"/>
  <c r="Z794" i="2"/>
  <c r="Z793" i="2" s="1"/>
  <c r="U114" i="11" s="1"/>
  <c r="AS836" i="2"/>
  <c r="U113" i="11" l="1"/>
  <c r="Z792" i="2"/>
  <c r="AV836" i="2"/>
  <c r="AY836" i="2"/>
  <c r="AX836" i="2"/>
  <c r="AU836" i="2"/>
  <c r="W805" i="2"/>
  <c r="W804" i="2" s="1"/>
  <c r="R116" i="11" s="1"/>
  <c r="BA804" i="2"/>
  <c r="BA805" i="2"/>
  <c r="AS804" i="2"/>
  <c r="AK804" i="2"/>
  <c r="AS805" i="2"/>
  <c r="AK805" i="2"/>
  <c r="AM804" i="2" l="1"/>
  <c r="AP804" i="2"/>
  <c r="AQ804" i="2"/>
  <c r="BF804" i="2"/>
  <c r="BD804" i="2"/>
  <c r="BG804" i="2"/>
  <c r="BC804" i="2"/>
  <c r="AV804" i="2"/>
  <c r="AX804" i="2"/>
  <c r="AY804" i="2"/>
  <c r="AU804" i="2"/>
  <c r="BF805" i="2"/>
  <c r="BD805" i="2"/>
  <c r="BC805" i="2"/>
  <c r="BG805" i="2"/>
  <c r="AY805" i="2"/>
  <c r="AV805" i="2"/>
  <c r="AU805" i="2"/>
  <c r="AX805" i="2"/>
  <c r="AM805" i="2"/>
  <c r="AQ805" i="2"/>
  <c r="AP805" i="2"/>
  <c r="AN805" i="2"/>
  <c r="AN804" i="2"/>
  <c r="AA794" i="2"/>
  <c r="AA793" i="2" s="1"/>
  <c r="V114" i="11" s="1"/>
  <c r="AC915" i="2"/>
  <c r="AC914" i="2" s="1"/>
  <c r="AC913" i="2" s="1"/>
  <c r="S497" i="1"/>
  <c r="X794" i="2"/>
  <c r="X793" i="2" s="1"/>
  <c r="S114" i="11" s="1"/>
  <c r="U355" i="1"/>
  <c r="AS915" i="2"/>
  <c r="AX915" i="2" l="1"/>
  <c r="AV915" i="2"/>
  <c r="AY915" i="2"/>
  <c r="X792" i="2"/>
  <c r="S113" i="11"/>
  <c r="V113" i="11"/>
  <c r="AA792" i="2"/>
  <c r="AU915" i="2"/>
  <c r="AK915" i="2"/>
  <c r="AM915" i="2" l="1"/>
  <c r="AP915" i="2"/>
  <c r="AN915" i="2"/>
  <c r="AQ915" i="2"/>
  <c r="S467" i="1"/>
  <c r="U979" i="2"/>
  <c r="U496" i="1"/>
  <c r="AS885" i="2"/>
  <c r="AY885" i="2" l="1"/>
  <c r="AV885" i="2"/>
  <c r="AX885" i="2"/>
  <c r="AU885" i="2"/>
  <c r="W884" i="2"/>
  <c r="W883" i="2" s="1"/>
  <c r="AS884" i="2"/>
  <c r="AS883" i="2"/>
  <c r="AK884" i="2"/>
  <c r="BA884" i="2"/>
  <c r="BA883" i="2"/>
  <c r="AK883" i="2"/>
  <c r="AM883" i="2" l="1"/>
  <c r="AN883" i="2"/>
  <c r="AP883" i="2"/>
  <c r="BF883" i="2"/>
  <c r="BG883" i="2"/>
  <c r="BD883" i="2"/>
  <c r="BC883" i="2"/>
  <c r="AU883" i="2"/>
  <c r="AX883" i="2"/>
  <c r="AY883" i="2"/>
  <c r="AV883" i="2"/>
  <c r="BF884" i="2"/>
  <c r="BC884" i="2"/>
  <c r="BG884" i="2"/>
  <c r="BD884" i="2"/>
  <c r="AV884" i="2"/>
  <c r="AU884" i="2"/>
  <c r="AY884" i="2"/>
  <c r="AX884" i="2"/>
  <c r="AM884" i="2"/>
  <c r="AQ884" i="2"/>
  <c r="AP884" i="2"/>
  <c r="AN884" i="2"/>
  <c r="AQ883" i="2"/>
  <c r="R794" i="2"/>
  <c r="R793" i="2" s="1"/>
  <c r="AS981" i="2"/>
  <c r="M114" i="11" l="1"/>
  <c r="M113" i="11" s="1"/>
  <c r="AX981" i="2"/>
  <c r="AV981" i="2"/>
  <c r="AY981" i="2"/>
  <c r="R792" i="2"/>
  <c r="AU981" i="2"/>
  <c r="AK981" i="2"/>
  <c r="AP981" i="2" l="1"/>
  <c r="AN981" i="2"/>
  <c r="AM981" i="2"/>
  <c r="AQ981" i="2"/>
  <c r="AC981" i="2"/>
  <c r="U794" i="2"/>
  <c r="U793" i="2" s="1"/>
  <c r="S976" i="2"/>
  <c r="J88" i="12" s="1"/>
  <c r="S979" i="2"/>
  <c r="S496" i="1"/>
  <c r="AC825" i="2"/>
  <c r="AC824" i="2" s="1"/>
  <c r="AC823" i="2" s="1"/>
  <c r="X496" i="1"/>
  <c r="X979" i="2"/>
  <c r="X976" i="2"/>
  <c r="O88" i="12" s="1"/>
  <c r="AS855" i="2"/>
  <c r="P114" i="11" l="1"/>
  <c r="P113" i="11" s="1"/>
  <c r="AC978" i="2"/>
  <c r="S975" i="2"/>
  <c r="AX855" i="2"/>
  <c r="AV855" i="2"/>
  <c r="AY855" i="2"/>
  <c r="O87" i="12"/>
  <c r="O68" i="12" s="1"/>
  <c r="O99" i="12" s="1"/>
  <c r="P60" i="12"/>
  <c r="P59" i="12" s="1"/>
  <c r="J87" i="12"/>
  <c r="J68" i="12" s="1"/>
  <c r="J99" i="12" s="1"/>
  <c r="K60" i="12"/>
  <c r="K59" i="12" s="1"/>
  <c r="X975" i="2"/>
  <c r="U792" i="2"/>
  <c r="AU855" i="2"/>
  <c r="W854" i="2"/>
  <c r="AS854" i="2"/>
  <c r="AK854" i="2"/>
  <c r="BA854" i="2"/>
  <c r="BG854" i="2" l="1"/>
  <c r="BF854" i="2"/>
  <c r="BC854" i="2"/>
  <c r="BD854" i="2"/>
  <c r="AY854" i="2"/>
  <c r="AV854" i="2"/>
  <c r="AU854" i="2"/>
  <c r="AX854" i="2"/>
  <c r="AM854" i="2"/>
  <c r="AP854" i="2"/>
  <c r="AN854" i="2"/>
  <c r="AQ854" i="2"/>
  <c r="W853" i="2"/>
  <c r="S794" i="2"/>
  <c r="AC794" i="2" s="1"/>
  <c r="AC793" i="2" s="1"/>
  <c r="X114" i="11" s="1"/>
  <c r="AA979" i="2"/>
  <c r="AA496" i="1"/>
  <c r="AA976" i="2"/>
  <c r="AA975" i="2" s="1"/>
  <c r="R976" i="2"/>
  <c r="R975" i="2" s="1"/>
  <c r="AS979" i="2"/>
  <c r="AK853" i="2"/>
  <c r="AK825" i="2"/>
  <c r="BA853" i="2"/>
  <c r="BA979" i="2"/>
  <c r="AS853" i="2"/>
  <c r="AK979" i="2"/>
  <c r="BD979" i="2" l="1"/>
  <c r="BF979" i="2"/>
  <c r="BG979" i="2"/>
  <c r="BC979" i="2"/>
  <c r="AP979" i="2"/>
  <c r="AQ979" i="2"/>
  <c r="AN979" i="2"/>
  <c r="AM979" i="2"/>
  <c r="AY979" i="2"/>
  <c r="AX979" i="2"/>
  <c r="AU979" i="2"/>
  <c r="AV979" i="2"/>
  <c r="I88" i="12"/>
  <c r="I87" i="12" s="1"/>
  <c r="I68" i="12" s="1"/>
  <c r="I90" i="12" s="1"/>
  <c r="AM825" i="2"/>
  <c r="AN825" i="2"/>
  <c r="AP825" i="2"/>
  <c r="BC853" i="2"/>
  <c r="BF853" i="2"/>
  <c r="BG853" i="2"/>
  <c r="BD853" i="2"/>
  <c r="AV853" i="2"/>
  <c r="AX853" i="2"/>
  <c r="AY853" i="2"/>
  <c r="AU853" i="2"/>
  <c r="AM853" i="2"/>
  <c r="AN853" i="2"/>
  <c r="AP853" i="2"/>
  <c r="AQ853" i="2"/>
  <c r="R88" i="12"/>
  <c r="S793" i="2"/>
  <c r="N114" i="11" s="1"/>
  <c r="X113" i="11"/>
  <c r="AC792" i="2"/>
  <c r="J60" i="12"/>
  <c r="J59" i="12" s="1"/>
  <c r="J58" i="12" s="1"/>
  <c r="AQ825" i="2"/>
  <c r="S355" i="1"/>
  <c r="AS986" i="2"/>
  <c r="K65" i="12" l="1"/>
  <c r="K58" i="12" s="1"/>
  <c r="J90" i="12"/>
  <c r="I99" i="12"/>
  <c r="AV986" i="2"/>
  <c r="AX986" i="2"/>
  <c r="AY986" i="2"/>
  <c r="S60" i="12"/>
  <c r="S59" i="12" s="1"/>
  <c r="R87" i="12"/>
  <c r="R68" i="12" s="1"/>
  <c r="R99" i="12" s="1"/>
  <c r="S792" i="2"/>
  <c r="N113" i="11"/>
  <c r="AU986" i="2"/>
  <c r="AK986" i="2"/>
  <c r="L65" i="12" l="1"/>
  <c r="L58" i="12" s="1"/>
  <c r="K90" i="12"/>
  <c r="AM986" i="2"/>
  <c r="AN986" i="2"/>
  <c r="AP986" i="2"/>
  <c r="AQ986" i="2"/>
  <c r="AC986" i="2"/>
  <c r="U976" i="2"/>
  <c r="U975" i="2" s="1"/>
  <c r="R496" i="1"/>
  <c r="R979" i="2"/>
  <c r="AK980" i="2"/>
  <c r="M65" i="12" l="1"/>
  <c r="L90" i="12"/>
  <c r="AC985" i="2"/>
  <c r="AN980" i="2"/>
  <c r="AM980" i="2"/>
  <c r="AP980" i="2"/>
  <c r="L88" i="12"/>
  <c r="AC998" i="2"/>
  <c r="AC997" i="2" s="1"/>
  <c r="AQ980" i="2"/>
  <c r="AC980" i="2"/>
  <c r="AC976" i="2" l="1"/>
  <c r="AC975" i="2" s="1"/>
  <c r="AC979" i="2"/>
  <c r="M60" i="12"/>
  <c r="M59" i="12" s="1"/>
  <c r="M58" i="12" s="1"/>
  <c r="L87" i="12"/>
  <c r="L68" i="12" s="1"/>
  <c r="Z496" i="1"/>
  <c r="Z979" i="2"/>
  <c r="AS825" i="2"/>
  <c r="N65" i="12" l="1"/>
  <c r="N58" i="12" s="1"/>
  <c r="M90" i="12"/>
  <c r="AX825" i="2"/>
  <c r="AY825" i="2"/>
  <c r="AV825" i="2"/>
  <c r="L99" i="12"/>
  <c r="AU825" i="2"/>
  <c r="W794" i="2"/>
  <c r="W793" i="2" s="1"/>
  <c r="R114" i="11" s="1"/>
  <c r="BA794" i="2"/>
  <c r="BA793" i="2"/>
  <c r="AS793" i="2"/>
  <c r="AK794" i="2"/>
  <c r="AK793" i="2"/>
  <c r="AS794" i="2"/>
  <c r="O65" i="12" l="1"/>
  <c r="N90" i="12"/>
  <c r="BD793" i="2"/>
  <c r="BF793" i="2"/>
  <c r="BG793" i="2"/>
  <c r="BC793" i="2"/>
  <c r="AY793" i="2"/>
  <c r="AX793" i="2"/>
  <c r="AV793" i="2"/>
  <c r="AU793" i="2"/>
  <c r="AP793" i="2"/>
  <c r="AQ793" i="2"/>
  <c r="AM793" i="2"/>
  <c r="AN793" i="2"/>
  <c r="BC794" i="2"/>
  <c r="BD794" i="2"/>
  <c r="BF794" i="2"/>
  <c r="BG794" i="2"/>
  <c r="AY794" i="2"/>
  <c r="AV794" i="2"/>
  <c r="AX794" i="2"/>
  <c r="AU794" i="2"/>
  <c r="AM794" i="2"/>
  <c r="AQ794" i="2"/>
  <c r="AP794" i="2"/>
  <c r="AN794" i="2"/>
  <c r="R113" i="11"/>
  <c r="W792" i="2"/>
  <c r="W976" i="2"/>
  <c r="N88" i="12" s="1"/>
  <c r="BA976" i="2"/>
  <c r="AS976" i="2"/>
  <c r="BA792" i="2"/>
  <c r="AK792" i="2"/>
  <c r="AS980" i="2"/>
  <c r="AK976" i="2"/>
  <c r="AS792" i="2"/>
  <c r="AV980" i="2" l="1"/>
  <c r="AY980" i="2"/>
  <c r="AU980" i="2"/>
  <c r="BF976" i="2"/>
  <c r="BD976" i="2"/>
  <c r="BC976" i="2"/>
  <c r="BG976" i="2"/>
  <c r="AU976" i="2"/>
  <c r="AY976" i="2"/>
  <c r="AX976" i="2"/>
  <c r="AV976" i="2"/>
  <c r="AQ976" i="2"/>
  <c r="AM976" i="2"/>
  <c r="AN976" i="2"/>
  <c r="AP976" i="2"/>
  <c r="BC792" i="2"/>
  <c r="BF792" i="2"/>
  <c r="BD792" i="2"/>
  <c r="BG792" i="2"/>
  <c r="AU792" i="2"/>
  <c r="AX792" i="2"/>
  <c r="AV792" i="2"/>
  <c r="AY792" i="2"/>
  <c r="AP792" i="2"/>
  <c r="AN792" i="2"/>
  <c r="AM792" i="2"/>
  <c r="AQ792" i="2"/>
  <c r="O60" i="12"/>
  <c r="O59" i="12" s="1"/>
  <c r="O58" i="12" s="1"/>
  <c r="N87" i="12"/>
  <c r="N68" i="12" s="1"/>
  <c r="W975" i="2"/>
  <c r="AX980" i="2"/>
  <c r="Z976" i="2"/>
  <c r="Z975" i="2" s="1"/>
  <c r="BA975" i="2"/>
  <c r="AK975" i="2"/>
  <c r="AS975" i="2"/>
  <c r="O90" i="12" l="1"/>
  <c r="P65" i="12"/>
  <c r="P58" i="12" s="1"/>
  <c r="BC975" i="2"/>
  <c r="BF975" i="2"/>
  <c r="BG975" i="2"/>
  <c r="BD975" i="2"/>
  <c r="AV975" i="2"/>
  <c r="AU975" i="2"/>
  <c r="AX975" i="2"/>
  <c r="AY975" i="2"/>
  <c r="AQ975" i="2"/>
  <c r="AN975" i="2"/>
  <c r="AP975" i="2"/>
  <c r="AM975" i="2"/>
  <c r="Q88" i="12"/>
  <c r="N99" i="12"/>
  <c r="Q65" i="12" l="1"/>
  <c r="Q58" i="12" s="1"/>
  <c r="P90" i="12"/>
  <c r="Q87" i="12"/>
  <c r="Q68" i="12" s="1"/>
  <c r="R60" i="12"/>
  <c r="R59" i="12" s="1"/>
  <c r="R58" i="12" s="1"/>
  <c r="R90" i="12" l="1"/>
  <c r="Q99" i="12"/>
  <c r="Q90" i="12"/>
  <c r="Z176" i="2"/>
  <c r="Z258" i="2"/>
  <c r="Z174" i="2" l="1"/>
  <c r="Z385" i="2" s="1"/>
  <c r="Z256" i="2"/>
  <c r="Z389" i="2" s="1"/>
  <c r="Z344" i="1"/>
  <c r="Z343" i="1" s="1"/>
  <c r="Z321" i="2"/>
  <c r="Z241" i="2"/>
  <c r="Z257" i="2" l="1"/>
  <c r="Z387" i="2"/>
  <c r="Z319" i="2"/>
  <c r="Z393" i="2" s="1"/>
  <c r="Z383" i="2"/>
  <c r="Z304" i="2"/>
  <c r="Z320" i="2" l="1"/>
  <c r="Z391" i="2"/>
  <c r="Z307" i="1"/>
  <c r="Z306" i="1" s="1"/>
  <c r="U307" i="1"/>
  <c r="U306" i="1" s="1"/>
  <c r="AD241" i="2"/>
  <c r="Z122" i="2"/>
  <c r="U241" i="2" l="1"/>
  <c r="AH305" i="2"/>
  <c r="AH304" i="2" s="1"/>
  <c r="U258" i="2"/>
  <c r="AD258" i="2" l="1"/>
  <c r="AD256" i="2" s="1"/>
  <c r="AD257" i="2" s="1"/>
  <c r="U256" i="2"/>
  <c r="AE304" i="2"/>
  <c r="U257" i="2" l="1"/>
  <c r="U389" i="2"/>
  <c r="AD389" i="2" s="1"/>
  <c r="U387" i="2" l="1"/>
  <c r="AD387" i="2" l="1"/>
  <c r="W344" i="1"/>
  <c r="W343" i="1" s="1"/>
  <c r="AH242" i="2"/>
  <c r="AH241" i="2" s="1"/>
  <c r="W307" i="1"/>
  <c r="W306" i="1" s="1"/>
  <c r="AD304" i="2"/>
  <c r="U321" i="2"/>
  <c r="U304" i="2"/>
  <c r="W321" i="2"/>
  <c r="U344" i="1"/>
  <c r="U343" i="1" s="1"/>
  <c r="W319" i="2" l="1"/>
  <c r="AD321" i="2"/>
  <c r="AD319" i="2" s="1"/>
  <c r="AD320" i="2" s="1"/>
  <c r="AE241" i="2"/>
  <c r="U319" i="2"/>
  <c r="U320" i="2" s="1"/>
  <c r="W320" i="2"/>
  <c r="W393" i="2"/>
  <c r="U393" i="2" l="1"/>
  <c r="W391" i="2"/>
  <c r="U391" i="2" l="1"/>
  <c r="AD393" i="2"/>
  <c r="AD391" i="2" s="1"/>
  <c r="R1084" i="2"/>
  <c r="R1082" i="2" s="1"/>
  <c r="U122" i="2" l="1"/>
  <c r="AD122" i="2" s="1"/>
  <c r="U176" i="2" l="1"/>
  <c r="AA176" i="2"/>
  <c r="AF176" i="2" s="1"/>
  <c r="AD176" i="2" l="1"/>
  <c r="AD174" i="2" s="1"/>
  <c r="AA174" i="2"/>
  <c r="AF174" i="2"/>
  <c r="U174" i="2"/>
  <c r="S371" i="2"/>
  <c r="S369" i="2" s="1"/>
  <c r="S397" i="2" l="1"/>
  <c r="U385" i="2"/>
  <c r="AD385" i="2" s="1"/>
  <c r="AA385" i="2"/>
  <c r="AF385" i="2" s="1"/>
  <c r="U383" i="2" l="1"/>
  <c r="AA383" i="2"/>
  <c r="S395" i="2"/>
  <c r="AF383" i="2" l="1"/>
  <c r="AD383" i="2"/>
  <c r="AA258" i="2"/>
  <c r="AF258" i="2" s="1"/>
  <c r="AA256" i="2" l="1"/>
  <c r="AF256" i="2"/>
  <c r="AF257" i="2" s="1"/>
  <c r="AA241" i="2"/>
  <c r="AS241" i="2"/>
  <c r="AK241" i="2"/>
  <c r="AQ241" i="2" l="1"/>
  <c r="AP241" i="2"/>
  <c r="AM241" i="2"/>
  <c r="AN241" i="2"/>
  <c r="AX241" i="2"/>
  <c r="AY241" i="2"/>
  <c r="AV241" i="2"/>
  <c r="AU241" i="2"/>
  <c r="AA257" i="2"/>
  <c r="AA389" i="2"/>
  <c r="AF389" i="2" s="1"/>
  <c r="AA307" i="1"/>
  <c r="AA306" i="1" s="1"/>
  <c r="X344" i="1"/>
  <c r="X343" i="1" s="1"/>
  <c r="AA387" i="2" l="1"/>
  <c r="AA321" i="2"/>
  <c r="X241" i="2"/>
  <c r="X258" i="2"/>
  <c r="X256" i="2" s="1"/>
  <c r="BA241" i="2"/>
  <c r="AS321" i="2"/>
  <c r="AK321" i="2"/>
  <c r="AM321" i="2" l="1"/>
  <c r="AQ321" i="2"/>
  <c r="AP321" i="2"/>
  <c r="AN321" i="2"/>
  <c r="AX321" i="2"/>
  <c r="AV321" i="2"/>
  <c r="AU321" i="2"/>
  <c r="AY321" i="2"/>
  <c r="BG241" i="2"/>
  <c r="BF241" i="2"/>
  <c r="BC241" i="2"/>
  <c r="BD241" i="2"/>
  <c r="AF321" i="2"/>
  <c r="X257" i="2"/>
  <c r="AA319" i="2"/>
  <c r="X389" i="2"/>
  <c r="AF319" i="2"/>
  <c r="AF320" i="2" s="1"/>
  <c r="AF387" i="2"/>
  <c r="X307" i="1"/>
  <c r="X306" i="1" s="1"/>
  <c r="X304" i="2"/>
  <c r="AA344" i="1"/>
  <c r="AA343" i="1" s="1"/>
  <c r="AA304" i="2"/>
  <c r="AK304" i="2"/>
  <c r="AS319" i="2"/>
  <c r="AS304" i="2"/>
  <c r="AK319" i="2"/>
  <c r="AV319" i="2" l="1"/>
  <c r="AX319" i="2"/>
  <c r="AY319" i="2"/>
  <c r="AS320" i="2"/>
  <c r="AU320" i="2" s="1"/>
  <c r="AU319" i="2"/>
  <c r="AQ319" i="2"/>
  <c r="AM319" i="2"/>
  <c r="AK320" i="2"/>
  <c r="AM320" i="2" s="1"/>
  <c r="AP319" i="2"/>
  <c r="AN319" i="2"/>
  <c r="AP304" i="2"/>
  <c r="AQ304" i="2"/>
  <c r="AM304" i="2"/>
  <c r="AN304" i="2"/>
  <c r="AX304" i="2"/>
  <c r="AU304" i="2"/>
  <c r="AV304" i="2"/>
  <c r="AY304" i="2"/>
  <c r="AA393" i="2"/>
  <c r="AA320" i="2"/>
  <c r="X387" i="2"/>
  <c r="AK393" i="2"/>
  <c r="AS393" i="2"/>
  <c r="AY393" i="2" l="1"/>
  <c r="AU393" i="2"/>
  <c r="AV393" i="2"/>
  <c r="AX393" i="2"/>
  <c r="AQ393" i="2"/>
  <c r="AN393" i="2"/>
  <c r="AP393" i="2"/>
  <c r="AM393" i="2"/>
  <c r="AF393" i="2"/>
  <c r="AF391" i="2" s="1"/>
  <c r="AA391" i="2"/>
  <c r="X321" i="2"/>
  <c r="AE321" i="2" s="1"/>
  <c r="AK391" i="2"/>
  <c r="AS391" i="2"/>
  <c r="AQ391" i="2" l="1"/>
  <c r="AP391" i="2"/>
  <c r="AN391" i="2"/>
  <c r="AM391" i="2"/>
  <c r="AV391" i="2"/>
  <c r="AX391" i="2"/>
  <c r="AU391" i="2"/>
  <c r="AY391" i="2"/>
  <c r="X319" i="2"/>
  <c r="AE319" i="2"/>
  <c r="AE320" i="2" s="1"/>
  <c r="AH321" i="2"/>
  <c r="AH319" i="2" s="1"/>
  <c r="AH320" i="2" s="1"/>
  <c r="X176" i="2"/>
  <c r="X174" i="2" s="1"/>
  <c r="X385" i="2" l="1"/>
  <c r="X320" i="2"/>
  <c r="X393" i="2"/>
  <c r="AE393" i="2" s="1"/>
  <c r="X391" i="2" l="1"/>
  <c r="X383" i="2"/>
  <c r="AE391" i="2" l="1"/>
  <c r="AH393" i="2"/>
  <c r="AH391" i="2" l="1"/>
  <c r="X122" i="2"/>
  <c r="AA122" i="2" l="1"/>
  <c r="AF122" i="2" s="1"/>
  <c r="S412" i="2" l="1"/>
  <c r="X371" i="2"/>
  <c r="X369" i="2" s="1"/>
  <c r="S50" i="1" l="1"/>
  <c r="X397" i="2"/>
  <c r="X395" i="2" l="1"/>
  <c r="S1084" i="2"/>
  <c r="AC1084" i="2" s="1"/>
  <c r="S1082" i="2" l="1"/>
  <c r="AC1082" i="2" l="1"/>
  <c r="AA371" i="2"/>
  <c r="AA369" i="2" s="1"/>
  <c r="AA397" i="2" l="1"/>
  <c r="AA395" i="2" l="1"/>
  <c r="AA370" i="2"/>
  <c r="S18" i="2"/>
  <c r="N16" i="11" s="1"/>
  <c r="S1100" i="2" l="1"/>
  <c r="AH106" i="2"/>
  <c r="W1068" i="2"/>
  <c r="W95" i="1" l="1"/>
  <c r="S445" i="2"/>
  <c r="X228" i="2"/>
  <c r="S228" i="2"/>
  <c r="Z445" i="2"/>
  <c r="Z524" i="2"/>
  <c r="Z173" i="1" l="1"/>
  <c r="S70" i="1"/>
  <c r="Z70" i="1"/>
  <c r="X18" i="2"/>
  <c r="S16" i="11" s="1"/>
  <c r="X1100" i="2" l="1"/>
  <c r="U412" i="2"/>
  <c r="U1068" i="2"/>
  <c r="AD1068" i="2" s="1"/>
  <c r="AA228" i="2"/>
  <c r="U50" i="1" l="1"/>
  <c r="U411" i="2"/>
  <c r="U410" i="2" s="1"/>
  <c r="U105" i="2"/>
  <c r="AD105" i="2" s="1"/>
  <c r="U95" i="1"/>
  <c r="S439" i="2"/>
  <c r="S438" i="2" s="1"/>
  <c r="Z159" i="2"/>
  <c r="Z197" i="1"/>
  <c r="Z196" i="1" s="1"/>
  <c r="Z1084" i="2"/>
  <c r="Z1082" i="2" s="1"/>
  <c r="W294" i="2"/>
  <c r="Z175" i="2" l="1"/>
  <c r="W285" i="2"/>
  <c r="X95" i="1" l="1"/>
  <c r="X105" i="2" l="1"/>
  <c r="AE105" i="2" s="1"/>
  <c r="X412" i="2"/>
  <c r="X1068" i="2"/>
  <c r="AE1068" i="2" s="1"/>
  <c r="X50" i="1" l="1"/>
  <c r="Z294" i="2"/>
  <c r="Z285" i="2" l="1"/>
  <c r="U294" i="2"/>
  <c r="AD294" i="2" s="1"/>
  <c r="AA18" i="2"/>
  <c r="V16" i="11" s="1"/>
  <c r="Z536" i="2"/>
  <c r="U493" i="2"/>
  <c r="Z181" i="1" l="1"/>
  <c r="U154" i="1"/>
  <c r="U492" i="2"/>
  <c r="U285" i="2"/>
  <c r="AA1100" i="2"/>
  <c r="Z290" i="2"/>
  <c r="Z335" i="1"/>
  <c r="AD285" i="2" l="1"/>
  <c r="Z493" i="2"/>
  <c r="Z141" i="2" s="1"/>
  <c r="S152" i="1"/>
  <c r="AH160" i="2"/>
  <c r="AH159" i="2" s="1"/>
  <c r="W1084" i="2"/>
  <c r="W1082" i="2" s="1"/>
  <c r="U445" i="2"/>
  <c r="Z142" i="2" l="1"/>
  <c r="Z154" i="1"/>
  <c r="U444" i="2"/>
  <c r="Z492" i="2"/>
  <c r="U70" i="1"/>
  <c r="S489" i="2"/>
  <c r="W197" i="1" l="1"/>
  <c r="W196" i="1" s="1"/>
  <c r="S524" i="2" l="1"/>
  <c r="S173" i="1" l="1"/>
  <c r="U197" i="1"/>
  <c r="U196" i="1" s="1"/>
  <c r="U1084" i="2" l="1"/>
  <c r="AD1084" i="2" s="1"/>
  <c r="AG1084" i="2" s="1"/>
  <c r="U1082" i="2" l="1"/>
  <c r="U159" i="2"/>
  <c r="U175" i="2" l="1"/>
  <c r="AD159" i="2"/>
  <c r="AD175" i="2" s="1"/>
  <c r="AD1082" i="2"/>
  <c r="Z773" i="2"/>
  <c r="AG1082" i="2" l="1"/>
  <c r="Z251" i="1" l="1"/>
  <c r="U520" i="2"/>
  <c r="Z229" i="2" l="1"/>
  <c r="U271" i="1"/>
  <c r="U638" i="2"/>
  <c r="U240" i="2" s="1"/>
  <c r="AD240" i="2" s="1"/>
  <c r="AA445" i="2"/>
  <c r="S286" i="2"/>
  <c r="AA70" i="1" l="1"/>
  <c r="AD638" i="2"/>
  <c r="AD226" i="2"/>
  <c r="U226" i="2"/>
  <c r="S332" i="1"/>
  <c r="S294" i="2"/>
  <c r="S285" i="2" s="1"/>
  <c r="AA493" i="2"/>
  <c r="Z497" i="2"/>
  <c r="Z412" i="2"/>
  <c r="AA154" i="1" l="1"/>
  <c r="Z50" i="1"/>
  <c r="Z156" i="1"/>
  <c r="S283" i="2"/>
  <c r="S284" i="2" s="1"/>
  <c r="AA492" i="2"/>
  <c r="AA129" i="2" s="1"/>
  <c r="Z711" i="2"/>
  <c r="Z331" i="2" l="1"/>
  <c r="Z108" i="1"/>
  <c r="Z158" i="2"/>
  <c r="S493" i="2"/>
  <c r="S141" i="2" s="1"/>
  <c r="S154" i="1" l="1"/>
  <c r="S492" i="2"/>
  <c r="Z734" i="2"/>
  <c r="W206" i="1"/>
  <c r="S1068" i="2"/>
  <c r="Z118" i="1" l="1"/>
  <c r="Z347" i="2"/>
  <c r="U536" i="2" l="1"/>
  <c r="U181" i="1" l="1"/>
  <c r="U157" i="2"/>
  <c r="AD157" i="2" s="1"/>
  <c r="Z63" i="1"/>
  <c r="S95" i="1"/>
  <c r="U524" i="2"/>
  <c r="U141" i="2" s="1"/>
  <c r="S105" i="2"/>
  <c r="AC105" i="2" s="1"/>
  <c r="AD141" i="2" l="1"/>
  <c r="AD142" i="2" s="1"/>
  <c r="U142" i="2"/>
  <c r="U173" i="1"/>
  <c r="S504" i="2"/>
  <c r="S128" i="2" s="1"/>
  <c r="S159" i="1" l="1"/>
  <c r="Z691" i="2"/>
  <c r="Z327" i="2" l="1"/>
  <c r="Z104" i="1"/>
  <c r="AA524" i="2"/>
  <c r="AA141" i="2" s="1"/>
  <c r="AF141" i="2" s="1"/>
  <c r="AD439" i="2"/>
  <c r="AD438" i="2" s="1"/>
  <c r="AA294" i="2"/>
  <c r="AK294" i="2"/>
  <c r="AS294" i="2"/>
  <c r="AF142" i="2" l="1"/>
  <c r="AN294" i="2"/>
  <c r="AM294" i="2"/>
  <c r="AP294" i="2"/>
  <c r="AK285" i="2"/>
  <c r="AQ294" i="2"/>
  <c r="AV294" i="2"/>
  <c r="AX294" i="2"/>
  <c r="AY294" i="2"/>
  <c r="AU294" i="2"/>
  <c r="AS285" i="2"/>
  <c r="AF294" i="2"/>
  <c r="AA173" i="1"/>
  <c r="AA285" i="2"/>
  <c r="AG440" i="2"/>
  <c r="AM285" i="2" l="1"/>
  <c r="AP285" i="2"/>
  <c r="AU285" i="2"/>
  <c r="AX285" i="2"/>
  <c r="AF285" i="2"/>
  <c r="AA332" i="1"/>
  <c r="AA286" i="2"/>
  <c r="AA412" i="2"/>
  <c r="AA50" i="1" l="1"/>
  <c r="Z152" i="1" l="1"/>
  <c r="W335" i="1"/>
  <c r="W290" i="2"/>
  <c r="AH299" i="2"/>
  <c r="AH290" i="2" s="1"/>
  <c r="AE290" i="2" l="1"/>
  <c r="AA95" i="1"/>
  <c r="Z729" i="2" l="1"/>
  <c r="W271" i="1"/>
  <c r="Z117" i="1" l="1"/>
  <c r="Z346" i="2"/>
  <c r="U335" i="1"/>
  <c r="U290" i="2"/>
  <c r="X332" i="1"/>
  <c r="X445" i="2"/>
  <c r="X70" i="1" l="1"/>
  <c r="Z228" i="2"/>
  <c r="AF228" i="2" s="1"/>
  <c r="AD290" i="2"/>
  <c r="U766" i="2"/>
  <c r="AD766" i="2" s="1"/>
  <c r="X286" i="2"/>
  <c r="X294" i="2"/>
  <c r="AE294" i="2" s="1"/>
  <c r="U75" i="1"/>
  <c r="U761" i="2" l="1"/>
  <c r="AD761" i="2" s="1"/>
  <c r="X285" i="2"/>
  <c r="AE285" i="2"/>
  <c r="AH294" i="2"/>
  <c r="U94" i="2"/>
  <c r="AD94" i="2" s="1"/>
  <c r="Z739" i="2"/>
  <c r="Z348" i="2" l="1"/>
  <c r="Z119" i="1"/>
  <c r="U1021" i="2"/>
  <c r="U1022" i="2" s="1"/>
  <c r="AD1022" i="2" s="1"/>
  <c r="AH285" i="2"/>
  <c r="Z744" i="2"/>
  <c r="AA105" i="2"/>
  <c r="X493" i="2"/>
  <c r="AA1068" i="2"/>
  <c r="AK105" i="2"/>
  <c r="AP105" i="2" l="1"/>
  <c r="AN105" i="2"/>
  <c r="AM105" i="2"/>
  <c r="AQ105" i="2"/>
  <c r="Z343" i="2"/>
  <c r="X492" i="2"/>
  <c r="X129" i="2" s="1"/>
  <c r="Z349" i="2"/>
  <c r="Z120" i="1"/>
  <c r="AD1021" i="2"/>
  <c r="X154" i="1"/>
  <c r="U691" i="2"/>
  <c r="Z344" i="2" l="1"/>
  <c r="U104" i="1"/>
  <c r="U327" i="2"/>
  <c r="AD327" i="2" s="1"/>
  <c r="AG601" i="2"/>
  <c r="Z294" i="1" l="1"/>
  <c r="W644" i="2"/>
  <c r="R1068" i="2" l="1"/>
  <c r="AC1068" i="2" l="1"/>
  <c r="AG1068" i="2" s="1"/>
  <c r="W100" i="1"/>
  <c r="AE112" i="2"/>
  <c r="W1074" i="2"/>
  <c r="Z86" i="1" l="1"/>
  <c r="Z476" i="2"/>
  <c r="AA536" i="2"/>
  <c r="AA181" i="1" l="1"/>
  <c r="AA183" i="2"/>
  <c r="AA214" i="2" s="1"/>
  <c r="Z569" i="2"/>
  <c r="AA182" i="2" l="1"/>
  <c r="Z206" i="1"/>
  <c r="AG560" i="2" l="1"/>
  <c r="AG535" i="2"/>
  <c r="Z775" i="2"/>
  <c r="AF775" i="2" s="1"/>
  <c r="Z254" i="1"/>
  <c r="R158" i="2"/>
  <c r="X744" i="2" l="1"/>
  <c r="Z298" i="1"/>
  <c r="X349" i="2" l="1"/>
  <c r="X120" i="1"/>
  <c r="R229" i="2"/>
  <c r="W261" i="1" l="1"/>
  <c r="Z193" i="2"/>
  <c r="S448" i="2"/>
  <c r="AH653" i="2"/>
  <c r="AG416" i="2"/>
  <c r="AS193" i="2"/>
  <c r="AU193" i="2" l="1"/>
  <c r="AV193" i="2"/>
  <c r="AX193" i="2"/>
  <c r="AY193" i="2"/>
  <c r="AF193" i="2"/>
  <c r="AH193" i="2" s="1"/>
  <c r="S444" i="2"/>
  <c r="S71" i="1"/>
  <c r="X251" i="1"/>
  <c r="Z724" i="2"/>
  <c r="S744" i="2"/>
  <c r="W227" i="1"/>
  <c r="AG624" i="2"/>
  <c r="X497" i="2"/>
  <c r="U724" i="2"/>
  <c r="U228" i="2"/>
  <c r="AD228" i="2" s="1"/>
  <c r="AG594" i="2"/>
  <c r="W282" i="1"/>
  <c r="Z1068" i="2"/>
  <c r="AF1068" i="2" s="1"/>
  <c r="AH1068" i="2" s="1"/>
  <c r="AI1068" i="2" s="1"/>
  <c r="X156" i="1" l="1"/>
  <c r="Z116" i="1"/>
  <c r="Z115" i="1" s="1"/>
  <c r="Z142" i="1" s="1"/>
  <c r="Z145" i="1" s="1"/>
  <c r="S349" i="2"/>
  <c r="S120" i="1"/>
  <c r="U345" i="2"/>
  <c r="AD345" i="2" s="1"/>
  <c r="U116" i="1"/>
  <c r="Z345" i="2"/>
  <c r="Z723" i="2"/>
  <c r="U340" i="2" l="1"/>
  <c r="AD340" i="2"/>
  <c r="Z340" i="2"/>
  <c r="Z338" i="2"/>
  <c r="AH639" i="2"/>
  <c r="Z95" i="1"/>
  <c r="AG649" i="2"/>
  <c r="Z638" i="2"/>
  <c r="Z271" i="1"/>
  <c r="W55" i="1"/>
  <c r="AG107" i="2"/>
  <c r="Z105" i="2"/>
  <c r="AG531" i="2"/>
  <c r="Z225" i="1"/>
  <c r="Z591" i="2"/>
  <c r="S600" i="2"/>
  <c r="AG697" i="2"/>
  <c r="AS105" i="2"/>
  <c r="BA105" i="2"/>
  <c r="AV105" i="2" l="1"/>
  <c r="AU105" i="2"/>
  <c r="AX105" i="2"/>
  <c r="AY105" i="2"/>
  <c r="BC105" i="2"/>
  <c r="BD105" i="2"/>
  <c r="BF105" i="2"/>
  <c r="BG105" i="2"/>
  <c r="AF105" i="2"/>
  <c r="AG618" i="2"/>
  <c r="Z551" i="2"/>
  <c r="Z188" i="1"/>
  <c r="W257" i="1"/>
  <c r="BA106" i="2"/>
  <c r="BF106" i="2" l="1"/>
  <c r="BG106" i="2"/>
  <c r="BC106" i="2"/>
  <c r="BD106" i="2"/>
  <c r="R20" i="2"/>
  <c r="M18" i="11" l="1"/>
  <c r="R1107" i="2"/>
  <c r="W280" i="1"/>
  <c r="W266" i="1"/>
  <c r="AG631" i="2"/>
  <c r="AH665" i="2" l="1"/>
  <c r="AG669" i="2"/>
  <c r="Z358" i="2"/>
  <c r="AG442" i="2"/>
  <c r="S415" i="2"/>
  <c r="Z654" i="2"/>
  <c r="AF654" i="2" s="1"/>
  <c r="AA600" i="2"/>
  <c r="W93" i="1"/>
  <c r="S739" i="2"/>
  <c r="W69" i="1"/>
  <c r="Z256" i="1"/>
  <c r="W96" i="1"/>
  <c r="AG484" i="2"/>
  <c r="R316" i="1"/>
  <c r="Z104" i="2"/>
  <c r="Z763" i="2"/>
  <c r="Z600" i="2"/>
  <c r="Z701" i="2"/>
  <c r="W1069" i="2"/>
  <c r="AE1069" i="2" s="1"/>
  <c r="AH1069" i="2" s="1"/>
  <c r="AH521" i="2"/>
  <c r="AH601" i="2"/>
  <c r="AA448" i="2"/>
  <c r="X448" i="2"/>
  <c r="Z766" i="2"/>
  <c r="W52" i="1"/>
  <c r="AG418" i="2"/>
  <c r="R1069" i="2"/>
  <c r="AC1069" i="2" s="1"/>
  <c r="AG1069" i="2" s="1"/>
  <c r="Z616" i="2"/>
  <c r="Z614" i="2" s="1"/>
  <c r="AG265" i="2"/>
  <c r="AI265" i="2" s="1"/>
  <c r="Z644" i="2"/>
  <c r="W301" i="1"/>
  <c r="W293" i="1"/>
  <c r="AG597" i="2"/>
  <c r="AG451" i="2"/>
  <c r="Z79" i="1"/>
  <c r="AA724" i="2"/>
  <c r="R96" i="1"/>
  <c r="Z77" i="1"/>
  <c r="Z456" i="2"/>
  <c r="Z610" i="2"/>
  <c r="Z608" i="2" s="1"/>
  <c r="AG517" i="2"/>
  <c r="W166" i="1"/>
  <c r="AH645" i="2"/>
  <c r="Z184" i="2"/>
  <c r="AH133" i="2"/>
  <c r="AH132" i="2" s="1"/>
  <c r="Z171" i="1"/>
  <c r="W171" i="1"/>
  <c r="W72" i="1"/>
  <c r="AG473" i="2"/>
  <c r="W68" i="1"/>
  <c r="AE439" i="2"/>
  <c r="Z678" i="2"/>
  <c r="Z676" i="2" s="1"/>
  <c r="AG464" i="2"/>
  <c r="Z448" i="2"/>
  <c r="AC439" i="2"/>
  <c r="AC438" i="2" s="1"/>
  <c r="U158" i="2"/>
  <c r="AD158" i="2" s="1"/>
  <c r="AH490" i="2"/>
  <c r="AG578" i="2"/>
  <c r="Z215" i="2" l="1"/>
  <c r="AF184" i="2"/>
  <c r="Z101" i="2"/>
  <c r="Z444" i="2"/>
  <c r="X444" i="2"/>
  <c r="S411" i="2"/>
  <c r="S410" i="2" s="1"/>
  <c r="AA444" i="2"/>
  <c r="AA345" i="2"/>
  <c r="AF345" i="2" s="1"/>
  <c r="AA116" i="1"/>
  <c r="Z329" i="2"/>
  <c r="Z106" i="1"/>
  <c r="S348" i="2"/>
  <c r="S119" i="1"/>
  <c r="AE438" i="2"/>
  <c r="AI1069" i="2"/>
  <c r="AF616" i="2"/>
  <c r="AG441" i="2"/>
  <c r="AG439" i="2" s="1"/>
  <c r="AG438" i="2" s="1"/>
  <c r="X71" i="1"/>
  <c r="AF652" i="2"/>
  <c r="AA71" i="1"/>
  <c r="Z362" i="2"/>
  <c r="Z71" i="1"/>
  <c r="AD463" i="2"/>
  <c r="AD462" i="2" s="1"/>
  <c r="AF678" i="2"/>
  <c r="AH107" i="2"/>
  <c r="AG725" i="2"/>
  <c r="S51" i="1"/>
  <c r="AI601" i="2"/>
  <c r="AA734" i="2"/>
  <c r="AA691" i="2"/>
  <c r="W152" i="1"/>
  <c r="AG459" i="2"/>
  <c r="W63" i="1"/>
  <c r="U600" i="2"/>
  <c r="W164" i="1"/>
  <c r="AG681" i="2"/>
  <c r="X763" i="2"/>
  <c r="U182" i="1"/>
  <c r="W230" i="1"/>
  <c r="R171" i="1"/>
  <c r="U171" i="1"/>
  <c r="AH81" i="2"/>
  <c r="AH80" i="2" s="1"/>
  <c r="Z299" i="1"/>
  <c r="Z255" i="1"/>
  <c r="X197" i="1"/>
  <c r="X196" i="1" s="1"/>
  <c r="AG683" i="2"/>
  <c r="AH570" i="2"/>
  <c r="AG656" i="2"/>
  <c r="W284" i="1"/>
  <c r="AG435" i="2"/>
  <c r="Z652" i="2"/>
  <c r="R104" i="2"/>
  <c r="Z342" i="2" l="1"/>
  <c r="AA104" i="1"/>
  <c r="AA118" i="1"/>
  <c r="AA347" i="2"/>
  <c r="AF347" i="2" s="1"/>
  <c r="AF676" i="2"/>
  <c r="Z235" i="2"/>
  <c r="AI107" i="2"/>
  <c r="AA327" i="2"/>
  <c r="AF327" i="2" s="1"/>
  <c r="AG754" i="2"/>
  <c r="Z18" i="2"/>
  <c r="AF18" i="2" s="1"/>
  <c r="Z282" i="1"/>
  <c r="AG449" i="2"/>
  <c r="S512" i="2"/>
  <c r="AG673" i="2"/>
  <c r="U763" i="2"/>
  <c r="AD763" i="2" s="1"/>
  <c r="W67" i="1"/>
  <c r="W61" i="1"/>
  <c r="W47" i="1"/>
  <c r="R1073" i="2"/>
  <c r="U67" i="1"/>
  <c r="U47" i="1"/>
  <c r="AG407" i="2"/>
  <c r="R184" i="1"/>
  <c r="U16" i="11" l="1"/>
  <c r="AA16" i="11" s="1"/>
  <c r="S163" i="1"/>
  <c r="AD406" i="2"/>
  <c r="AD405" i="2" s="1"/>
  <c r="AF1100" i="2"/>
  <c r="AA340" i="2"/>
  <c r="Z1100" i="2"/>
  <c r="AF614" i="2"/>
  <c r="X1084" i="2"/>
  <c r="AE1084" i="2" s="1"/>
  <c r="X245" i="1"/>
  <c r="AG470" i="2"/>
  <c r="S520" i="2"/>
  <c r="AF340" i="2" l="1"/>
  <c r="X1082" i="2"/>
  <c r="X159" i="2"/>
  <c r="X524" i="2"/>
  <c r="X141" i="2" s="1"/>
  <c r="Z532" i="2"/>
  <c r="Z765" i="2"/>
  <c r="AG337" i="2"/>
  <c r="W226" i="1"/>
  <c r="AG581" i="2"/>
  <c r="AG423" i="2"/>
  <c r="Z259" i="1"/>
  <c r="AG593" i="2"/>
  <c r="X67" i="1"/>
  <c r="W219" i="1"/>
  <c r="AC520" i="2"/>
  <c r="AA47" i="1"/>
  <c r="R231" i="2"/>
  <c r="AC231" i="2" s="1"/>
  <c r="X175" i="2" l="1"/>
  <c r="AE159" i="2"/>
  <c r="X173" i="1"/>
  <c r="AG522" i="2"/>
  <c r="AE1082" i="2"/>
  <c r="AD422" i="2"/>
  <c r="AD421" i="2" s="1"/>
  <c r="S67" i="1"/>
  <c r="AG483" i="2"/>
  <c r="X691" i="2"/>
  <c r="Z76" i="1"/>
  <c r="AE520" i="2"/>
  <c r="W172" i="1"/>
  <c r="R67" i="1"/>
  <c r="X327" i="2" l="1"/>
  <c r="X104" i="1"/>
  <c r="AG513" i="2"/>
  <c r="W88" i="1"/>
  <c r="Z777" i="2"/>
  <c r="Z303" i="2" s="1"/>
  <c r="AF303" i="2" s="1"/>
  <c r="R228" i="2"/>
  <c r="AC228" i="2" s="1"/>
  <c r="Z298" i="2" l="1"/>
  <c r="AG336" i="2"/>
  <c r="AG490" i="2"/>
  <c r="R233" i="2"/>
  <c r="Z289" i="2" l="1"/>
  <c r="Z283" i="2"/>
  <c r="Z284" i="2" s="1"/>
  <c r="AG228" i="2"/>
  <c r="AD489" i="2"/>
  <c r="AI490" i="2"/>
  <c r="AG479" i="2"/>
  <c r="Z660" i="2"/>
  <c r="AF660" i="2" s="1"/>
  <c r="U152" i="1"/>
  <c r="W89" i="1"/>
  <c r="Z287" i="1"/>
  <c r="U734" i="2"/>
  <c r="Z232" i="2"/>
  <c r="U118" i="1" l="1"/>
  <c r="Z308" i="2"/>
  <c r="Z312" i="2" s="1"/>
  <c r="Z313" i="2" s="1"/>
  <c r="U347" i="2"/>
  <c r="AD347" i="2" s="1"/>
  <c r="Z250" i="1"/>
  <c r="Z233" i="2"/>
  <c r="AG735" i="2"/>
  <c r="U644" i="2"/>
  <c r="AG680" i="2"/>
  <c r="Z219" i="2" l="1"/>
  <c r="AF233" i="2"/>
  <c r="AF219" i="2" s="1"/>
  <c r="Z309" i="2"/>
  <c r="X47" i="1"/>
  <c r="AD729" i="2"/>
  <c r="AG556" i="2"/>
  <c r="S734" i="2"/>
  <c r="AG521" i="2"/>
  <c r="R232" i="2"/>
  <c r="AC232" i="2" s="1"/>
  <c r="S118" i="1" l="1"/>
  <c r="S347" i="2"/>
  <c r="AD520" i="2"/>
  <c r="AG520" i="2"/>
  <c r="AI521" i="2"/>
  <c r="R18" i="2"/>
  <c r="M16" i="11" l="1"/>
  <c r="X16" i="11" s="1"/>
  <c r="AC18" i="2"/>
  <c r="R1100" i="2"/>
  <c r="W278" i="1"/>
  <c r="AG647" i="2"/>
  <c r="U251" i="1"/>
  <c r="W300" i="1"/>
  <c r="S508" i="2"/>
  <c r="AG609" i="2"/>
  <c r="AA171" i="1"/>
  <c r="S724" i="2"/>
  <c r="X406" i="2"/>
  <c r="X405" i="2" s="1"/>
  <c r="Z628" i="2"/>
  <c r="Z626" i="2" s="1"/>
  <c r="S507" i="2" l="1"/>
  <c r="S503" i="2" s="1"/>
  <c r="S345" i="2"/>
  <c r="S116" i="1"/>
  <c r="AF628" i="2"/>
  <c r="S129" i="2"/>
  <c r="S161" i="1"/>
  <c r="AC1100" i="2"/>
  <c r="X739" i="2"/>
  <c r="R81" i="1"/>
  <c r="AA763" i="2"/>
  <c r="R245" i="1"/>
  <c r="AA251" i="1"/>
  <c r="AA406" i="2"/>
  <c r="AA405" i="2" s="1"/>
  <c r="W81" i="1"/>
  <c r="X119" i="1" l="1"/>
  <c r="AF763" i="2"/>
  <c r="X348" i="2"/>
  <c r="AG537" i="2"/>
  <c r="AH548" i="2"/>
  <c r="AG550" i="2" l="1"/>
  <c r="U569" i="2"/>
  <c r="R1074" i="2"/>
  <c r="W187" i="1"/>
  <c r="Z47" i="1"/>
  <c r="Z131" i="2"/>
  <c r="Z264" i="1"/>
  <c r="AG692" i="2"/>
  <c r="Z154" i="2" l="1"/>
  <c r="AF131" i="2"/>
  <c r="AG571" i="2"/>
  <c r="Z148" i="2"/>
  <c r="AG446" i="2"/>
  <c r="AA439" i="2"/>
  <c r="AA438" i="2" s="1"/>
  <c r="R230" i="2"/>
  <c r="AC230" i="2" s="1"/>
  <c r="R227" i="2" l="1"/>
  <c r="Z716" i="2" l="1"/>
  <c r="AF504" i="2"/>
  <c r="AH407" i="2"/>
  <c r="AH300" i="2"/>
  <c r="AH291" i="2" s="1"/>
  <c r="AG558" i="2"/>
  <c r="AG580" i="2"/>
  <c r="Z245" i="1"/>
  <c r="Z20" i="2"/>
  <c r="X724" i="2"/>
  <c r="Z263" i="1"/>
  <c r="Z16" i="2" l="1"/>
  <c r="U18" i="11"/>
  <c r="X345" i="2"/>
  <c r="X340" i="2" s="1"/>
  <c r="X116" i="1"/>
  <c r="AF406" i="2"/>
  <c r="AF405" i="2" s="1"/>
  <c r="AI407" i="2"/>
  <c r="Z1107" i="2"/>
  <c r="AE291" i="2"/>
  <c r="AG572" i="2"/>
  <c r="AH440" i="2"/>
  <c r="AF626" i="2"/>
  <c r="Z80" i="2"/>
  <c r="Z371" i="2"/>
  <c r="AF371" i="2" s="1"/>
  <c r="AF729" i="2"/>
  <c r="S100" i="1"/>
  <c r="S1074" i="2"/>
  <c r="AC1074" i="2" s="1"/>
  <c r="S47" i="1"/>
  <c r="U652" i="2"/>
  <c r="W190" i="1"/>
  <c r="AG721" i="2"/>
  <c r="Z576" i="2"/>
  <c r="Z568" i="2" s="1"/>
  <c r="Z212" i="1"/>
  <c r="Z406" i="2"/>
  <c r="Z405" i="2" s="1"/>
  <c r="W291" i="2"/>
  <c r="W336" i="1"/>
  <c r="AG579" i="2"/>
  <c r="Z672" i="2"/>
  <c r="Z670" i="2" s="1"/>
  <c r="Z238" i="2" s="1"/>
  <c r="Z248" i="1"/>
  <c r="S497" i="2"/>
  <c r="W184" i="1"/>
  <c r="U744" i="2"/>
  <c r="Z260" i="1"/>
  <c r="Z622" i="2"/>
  <c r="Z620" i="2" s="1"/>
  <c r="AG640" i="2"/>
  <c r="W162" i="1"/>
  <c r="S81" i="1"/>
  <c r="U183" i="2"/>
  <c r="AF658" i="2"/>
  <c r="Z286" i="1"/>
  <c r="Z658" i="2"/>
  <c r="S406" i="2"/>
  <c r="S405" i="2" s="1"/>
  <c r="Z682" i="2"/>
  <c r="Z240" i="2" s="1"/>
  <c r="U729" i="2"/>
  <c r="AD644" i="2"/>
  <c r="Z87" i="2"/>
  <c r="AF87" i="2" s="1"/>
  <c r="R232" i="1"/>
  <c r="AH470" i="2"/>
  <c r="S763" i="2"/>
  <c r="AG275" i="2"/>
  <c r="AI275" i="2" s="1"/>
  <c r="Z230" i="2"/>
  <c r="Z175" i="1"/>
  <c r="S251" i="1"/>
  <c r="Z190" i="2"/>
  <c r="S171" i="1"/>
  <c r="U497" i="2"/>
  <c r="U214" i="2" l="1"/>
  <c r="AD183" i="2"/>
  <c r="Z221" i="2"/>
  <c r="U120" i="1"/>
  <c r="S488" i="2"/>
  <c r="S487" i="2" s="1"/>
  <c r="U156" i="1"/>
  <c r="U346" i="2"/>
  <c r="AD346" i="2" s="1"/>
  <c r="U117" i="1"/>
  <c r="U349" i="2"/>
  <c r="AD349" i="2" s="1"/>
  <c r="S404" i="2"/>
  <c r="U130" i="2"/>
  <c r="AD130" i="2" s="1"/>
  <c r="Z236" i="2"/>
  <c r="Z651" i="2"/>
  <c r="Z643" i="2" s="1"/>
  <c r="S156" i="1"/>
  <c r="AF672" i="2"/>
  <c r="S130" i="2"/>
  <c r="AF682" i="2"/>
  <c r="U182" i="2"/>
  <c r="AD182" i="2" s="1"/>
  <c r="AD214" i="2"/>
  <c r="U14" i="11"/>
  <c r="AF622" i="2"/>
  <c r="AI440" i="2"/>
  <c r="AI470" i="2"/>
  <c r="Z237" i="2"/>
  <c r="Z224" i="2"/>
  <c r="AG574" i="2"/>
  <c r="Z528" i="2"/>
  <c r="Z523" i="2" s="1"/>
  <c r="S24" i="2"/>
  <c r="N22" i="11" s="1"/>
  <c r="AC524" i="2"/>
  <c r="AG745" i="2"/>
  <c r="Z49" i="1"/>
  <c r="AG511" i="2"/>
  <c r="AG570" i="2"/>
  <c r="Z231" i="2"/>
  <c r="AG198" i="2"/>
  <c r="AI198" i="2" s="1"/>
  <c r="Z183" i="2"/>
  <c r="W272" i="1"/>
  <c r="R324" i="1"/>
  <c r="Z90" i="1"/>
  <c r="Z480" i="2"/>
  <c r="AC291" i="2"/>
  <c r="AG552" i="2"/>
  <c r="AH464" i="2"/>
  <c r="U206" i="1"/>
  <c r="AG498" i="2"/>
  <c r="Z768" i="2"/>
  <c r="AG730" i="2"/>
  <c r="S472" i="2"/>
  <c r="X171" i="1"/>
  <c r="Z267" i="1"/>
  <c r="U406" i="2"/>
  <c r="U405" i="2" s="1"/>
  <c r="U404" i="2" s="1"/>
  <c r="U282" i="1"/>
  <c r="AD652" i="2"/>
  <c r="AS480" i="2"/>
  <c r="AX480" i="2" l="1"/>
  <c r="AV480" i="2"/>
  <c r="AU480" i="2"/>
  <c r="AY480" i="2"/>
  <c r="Z93" i="2"/>
  <c r="AF93" i="2" s="1"/>
  <c r="Z217" i="2"/>
  <c r="AF231" i="2"/>
  <c r="AF217" i="2" s="1"/>
  <c r="AF183" i="2"/>
  <c r="AF214" i="2" s="1"/>
  <c r="S85" i="1"/>
  <c r="AC729" i="2"/>
  <c r="AG300" i="2"/>
  <c r="Z214" i="2"/>
  <c r="AG729" i="2"/>
  <c r="AF463" i="2"/>
  <c r="AF462" i="2" s="1"/>
  <c r="AD569" i="2"/>
  <c r="S65" i="2"/>
  <c r="S70" i="2" s="1"/>
  <c r="Z143" i="2"/>
  <c r="Z758" i="2"/>
  <c r="AI464" i="2"/>
  <c r="AI570" i="2"/>
  <c r="Z227" i="2"/>
  <c r="U153" i="2"/>
  <c r="AD153" i="2"/>
  <c r="U147" i="2"/>
  <c r="AD147" i="2" s="1"/>
  <c r="AF620" i="2"/>
  <c r="AF670" i="2"/>
  <c r="AC555" i="2"/>
  <c r="W193" i="1"/>
  <c r="U739" i="2"/>
  <c r="AA159" i="2"/>
  <c r="AA197" i="1"/>
  <c r="AA196" i="1" s="1"/>
  <c r="AA1084" i="2"/>
  <c r="AF1084" i="2" s="1"/>
  <c r="AH1084" i="2" s="1"/>
  <c r="AI1084" i="2" s="1"/>
  <c r="AH544" i="2"/>
  <c r="AK159" i="2"/>
  <c r="AS159" i="2"/>
  <c r="AQ159" i="2" l="1"/>
  <c r="AN159" i="2"/>
  <c r="AP159" i="2"/>
  <c r="AM159" i="2"/>
  <c r="AU159" i="2"/>
  <c r="AX159" i="2"/>
  <c r="AY159" i="2"/>
  <c r="AV159" i="2"/>
  <c r="AA175" i="2"/>
  <c r="AF159" i="2"/>
  <c r="AF175" i="2" s="1"/>
  <c r="S33" i="1"/>
  <c r="U723" i="2"/>
  <c r="U119" i="1"/>
  <c r="U115" i="1" s="1"/>
  <c r="U142" i="1" s="1"/>
  <c r="U145" i="1" s="1"/>
  <c r="AA1082" i="2"/>
  <c r="AF1082" i="2" s="1"/>
  <c r="AH1082" i="2" s="1"/>
  <c r="AF543" i="2"/>
  <c r="U348" i="2"/>
  <c r="AG557" i="2"/>
  <c r="AG555" i="2" s="1"/>
  <c r="Z55" i="2"/>
  <c r="AI300" i="2"/>
  <c r="AI291" i="2" s="1"/>
  <c r="AG291" i="2"/>
  <c r="Z145" i="2"/>
  <c r="AF145" i="2" s="1"/>
  <c r="AH609" i="2"/>
  <c r="U338" i="2" l="1"/>
  <c r="AD348" i="2"/>
  <c r="AD338" i="2" s="1"/>
  <c r="Z54" i="2"/>
  <c r="AI609" i="2"/>
  <c r="AI1082" i="2"/>
  <c r="AC476" i="2"/>
  <c r="W87" i="1"/>
  <c r="AG478" i="2" l="1"/>
  <c r="W251" i="1"/>
  <c r="AG740" i="2"/>
  <c r="U190" i="2"/>
  <c r="AD190" i="2" s="1"/>
  <c r="AG668" i="2"/>
  <c r="W292" i="1"/>
  <c r="W258" i="2"/>
  <c r="AK258" i="2"/>
  <c r="AS258" i="2"/>
  <c r="W256" i="2" l="1"/>
  <c r="AE258" i="2"/>
  <c r="U189" i="2"/>
  <c r="AM258" i="2"/>
  <c r="AP258" i="2"/>
  <c r="AN258" i="2"/>
  <c r="AQ258" i="2"/>
  <c r="AY258" i="2"/>
  <c r="AX258" i="2"/>
  <c r="AU258" i="2"/>
  <c r="AV258" i="2"/>
  <c r="W389" i="2"/>
  <c r="AE389" i="2" s="1"/>
  <c r="W257" i="2"/>
  <c r="AK389" i="2"/>
  <c r="AS389" i="2"/>
  <c r="AS256" i="2"/>
  <c r="AK256" i="2"/>
  <c r="AQ256" i="2" l="1"/>
  <c r="AK257" i="2"/>
  <c r="AM257" i="2" s="1"/>
  <c r="AP256" i="2"/>
  <c r="AM256" i="2"/>
  <c r="AN256" i="2"/>
  <c r="AX256" i="2"/>
  <c r="AU256" i="2"/>
  <c r="AS257" i="2"/>
  <c r="AU257" i="2" s="1"/>
  <c r="AV256" i="2"/>
  <c r="AY256" i="2"/>
  <c r="U181" i="2"/>
  <c r="AD189" i="2"/>
  <c r="AD181" i="2" s="1"/>
  <c r="AM389" i="2"/>
  <c r="AQ389" i="2"/>
  <c r="AP389" i="2"/>
  <c r="AN389" i="2"/>
  <c r="AY389" i="2"/>
  <c r="AU389" i="2"/>
  <c r="AV389" i="2"/>
  <c r="AX389" i="2"/>
  <c r="W387" i="2"/>
  <c r="AE256" i="2"/>
  <c r="AE257" i="2" s="1"/>
  <c r="AH258" i="2"/>
  <c r="AH256" i="2" s="1"/>
  <c r="AH257" i="2" s="1"/>
  <c r="AK387" i="2"/>
  <c r="AS387" i="2"/>
  <c r="AN387" i="2" l="1"/>
  <c r="AQ387" i="2"/>
  <c r="AM387" i="2"/>
  <c r="AP387" i="2"/>
  <c r="AU387" i="2"/>
  <c r="AY387" i="2"/>
  <c r="AX387" i="2"/>
  <c r="AV387" i="2"/>
  <c r="AE387" i="2"/>
  <c r="AH389" i="2"/>
  <c r="AH387" i="2" l="1"/>
  <c r="R729" i="2"/>
  <c r="R117" i="1" l="1"/>
  <c r="R346" i="2"/>
  <c r="W520" i="2"/>
  <c r="W504" i="2" l="1"/>
  <c r="AH423" i="2" l="1"/>
  <c r="R80" i="2"/>
  <c r="AI423" i="2" l="1"/>
  <c r="X600" i="2" l="1"/>
  <c r="AA739" i="2"/>
  <c r="AH585" i="2"/>
  <c r="AA119" i="1" l="1"/>
  <c r="AA348" i="2"/>
  <c r="AF348" i="2" s="1"/>
  <c r="Z634" i="2"/>
  <c r="Z632" i="2" s="1"/>
  <c r="Z764" i="2"/>
  <c r="AF634" i="2" l="1"/>
  <c r="AF632" i="2" s="1"/>
  <c r="Z762" i="2"/>
  <c r="Z239" i="2"/>
  <c r="Z607" i="2"/>
  <c r="Z599" i="2" s="1"/>
  <c r="Z598" i="2" s="1"/>
  <c r="S536" i="2"/>
  <c r="S20" i="2"/>
  <c r="R23" i="2"/>
  <c r="N18" i="11" l="1"/>
  <c r="AC20" i="2"/>
  <c r="M21" i="11"/>
  <c r="S181" i="1"/>
  <c r="S1107" i="2"/>
  <c r="R59" i="2"/>
  <c r="R64" i="2" s="1"/>
  <c r="S16" i="2"/>
  <c r="Z234" i="2"/>
  <c r="S97" i="1"/>
  <c r="S94" i="1" s="1"/>
  <c r="S1070" i="2"/>
  <c r="S1066" i="2" s="1"/>
  <c r="S124" i="2"/>
  <c r="AC124" i="2" s="1"/>
  <c r="Z268" i="1"/>
  <c r="AC576" i="2"/>
  <c r="N14" i="11" l="1"/>
  <c r="X18" i="11"/>
  <c r="AG582" i="2"/>
  <c r="AC1107" i="2"/>
  <c r="Z211" i="2"/>
  <c r="AG564" i="2"/>
  <c r="W285" i="1"/>
  <c r="S1073" i="2"/>
  <c r="AC1073" i="2" s="1"/>
  <c r="S99" i="1"/>
  <c r="AA520" i="2"/>
  <c r="AG684" i="2"/>
  <c r="Z74" i="1"/>
  <c r="AK520" i="2"/>
  <c r="AP520" i="2" l="1"/>
  <c r="AQ520" i="2"/>
  <c r="AN520" i="2"/>
  <c r="AM520" i="2"/>
  <c r="R28" i="1"/>
  <c r="Z245" i="2"/>
  <c r="W195" i="1"/>
  <c r="AG657" i="2"/>
  <c r="S23" i="2"/>
  <c r="W303" i="1"/>
  <c r="N21" i="11" l="1"/>
  <c r="X21" i="11" s="1"/>
  <c r="AC23" i="2"/>
  <c r="S59" i="2"/>
  <c r="S64" i="2" s="1"/>
  <c r="Z249" i="2"/>
  <c r="AC422" i="2"/>
  <c r="AC332" i="2"/>
  <c r="W153" i="1"/>
  <c r="AE489" i="2"/>
  <c r="AC489" i="2"/>
  <c r="AE422" i="2"/>
  <c r="W56" i="1"/>
  <c r="AG335" i="2" l="1"/>
  <c r="AG491" i="2"/>
  <c r="AG489" i="2" s="1"/>
  <c r="AC59" i="2"/>
  <c r="AC64" i="2" s="1"/>
  <c r="AG424" i="2"/>
  <c r="Z555" i="2"/>
  <c r="Z144" i="2" s="1"/>
  <c r="AF144" i="2" s="1"/>
  <c r="Z192" i="1"/>
  <c r="R1070" i="2"/>
  <c r="R1066" i="2" s="1"/>
  <c r="AC1066" i="2" l="1"/>
  <c r="AG422" i="2"/>
  <c r="AC1070" i="2"/>
  <c r="S28" i="1"/>
  <c r="AE421" i="2"/>
  <c r="W57" i="1"/>
  <c r="AC421" i="2"/>
  <c r="Z339" i="1"/>
  <c r="AG425" i="2" l="1"/>
  <c r="AG421" i="2" s="1"/>
  <c r="AG588" i="2" l="1"/>
  <c r="W222" i="1"/>
  <c r="W297" i="1" l="1"/>
  <c r="AG675" i="2"/>
  <c r="R24" i="2"/>
  <c r="M22" i="11" l="1"/>
  <c r="X22" i="11" s="1"/>
  <c r="AC24" i="2"/>
  <c r="R65" i="2"/>
  <c r="R70" i="2" s="1"/>
  <c r="R512" i="2"/>
  <c r="R163" i="1" l="1"/>
  <c r="AC65" i="2"/>
  <c r="AC70" i="2" s="1"/>
  <c r="R493" i="2"/>
  <c r="R492" i="2" l="1"/>
  <c r="R33" i="1"/>
  <c r="R154" i="1"/>
  <c r="R696" i="2"/>
  <c r="R105" i="1" l="1"/>
  <c r="R328" i="2"/>
  <c r="R341" i="2" l="1"/>
  <c r="R415" i="2"/>
  <c r="W74" i="1"/>
  <c r="AH454" i="2"/>
  <c r="R508" i="2"/>
  <c r="R507" i="2" l="1"/>
  <c r="R129" i="2" s="1"/>
  <c r="AC129" i="2" s="1"/>
  <c r="R51" i="1"/>
  <c r="R161" i="1"/>
  <c r="R445" i="2"/>
  <c r="R70" i="1" l="1"/>
  <c r="R448" i="2"/>
  <c r="R444" i="2" l="1"/>
  <c r="R71" i="1"/>
  <c r="R472" i="2"/>
  <c r="W290" i="1"/>
  <c r="W249" i="1"/>
  <c r="R294" i="2"/>
  <c r="AC294" i="2" s="1"/>
  <c r="BA294" i="2"/>
  <c r="R85" i="1" l="1"/>
  <c r="BD294" i="2"/>
  <c r="BG294" i="2"/>
  <c r="BF294" i="2"/>
  <c r="BC294" i="2"/>
  <c r="AG294" i="2" l="1"/>
  <c r="AG432" i="2"/>
  <c r="AI294" i="2" l="1"/>
  <c r="Z1074" i="2" l="1"/>
  <c r="AF112" i="2"/>
  <c r="AH112" i="2" s="1"/>
  <c r="AA744" i="2"/>
  <c r="AA349" i="2" l="1"/>
  <c r="AF349" i="2" s="1"/>
  <c r="AA120" i="1"/>
  <c r="Z100" i="1"/>
  <c r="W247" i="1"/>
  <c r="S768" i="2" l="1"/>
  <c r="S767" i="2" s="1"/>
  <c r="U628" i="2"/>
  <c r="U626" i="2" s="1"/>
  <c r="AA87" i="1"/>
  <c r="W230" i="2"/>
  <c r="AD628" i="2" l="1"/>
  <c r="X87" i="1"/>
  <c r="U264" i="1"/>
  <c r="X230" i="2"/>
  <c r="AE230" i="2" s="1"/>
  <c r="X247" i="1"/>
  <c r="AH478" i="2"/>
  <c r="AI478" i="2" s="1"/>
  <c r="X56" i="1"/>
  <c r="S638" i="2"/>
  <c r="S240" i="2" s="1"/>
  <c r="S226" i="2" s="1"/>
  <c r="AG674" i="2"/>
  <c r="W212" i="1"/>
  <c r="Z87" i="1"/>
  <c r="AH140" i="2"/>
  <c r="AG160" i="2"/>
  <c r="S271" i="1"/>
  <c r="AH577" i="2"/>
  <c r="X80" i="2"/>
  <c r="X12" i="2" s="1"/>
  <c r="S10" i="11" s="1"/>
  <c r="W296" i="1"/>
  <c r="S142" i="2"/>
  <c r="Z92" i="1"/>
  <c r="U528" i="2"/>
  <c r="U143" i="2" s="1"/>
  <c r="AD143" i="2" s="1"/>
  <c r="X63" i="1"/>
  <c r="AA142" i="2"/>
  <c r="AH297" i="2"/>
  <c r="AH288" i="2" s="1"/>
  <c r="AG641" i="2"/>
  <c r="AA768" i="2"/>
  <c r="AA767" i="2" s="1"/>
  <c r="Z55" i="1"/>
  <c r="AA92" i="1"/>
  <c r="AS142" i="2"/>
  <c r="AK142" i="2"/>
  <c r="AX142" i="2" l="1"/>
  <c r="AY142" i="2"/>
  <c r="AU142" i="2"/>
  <c r="AV142" i="2"/>
  <c r="AN142" i="2"/>
  <c r="AP142" i="2"/>
  <c r="AM142" i="2"/>
  <c r="AQ142" i="2"/>
  <c r="AE288" i="2"/>
  <c r="AG159" i="2"/>
  <c r="AI160" i="2"/>
  <c r="AI159" i="2" s="1"/>
  <c r="AF768" i="2"/>
  <c r="X1063" i="2"/>
  <c r="X216" i="2"/>
  <c r="AG752" i="2"/>
  <c r="Z422" i="2"/>
  <c r="Z771" i="2"/>
  <c r="AG106" i="2"/>
  <c r="W288" i="2"/>
  <c r="W334" i="1"/>
  <c r="AG636" i="2"/>
  <c r="W269" i="1"/>
  <c r="U634" i="2"/>
  <c r="U632" i="2" s="1"/>
  <c r="U268" i="1"/>
  <c r="X298" i="2"/>
  <c r="X283" i="2" s="1"/>
  <c r="X290" i="2"/>
  <c r="X335" i="1"/>
  <c r="AK140" i="2"/>
  <c r="X289" i="2" l="1"/>
  <c r="AD634" i="2"/>
  <c r="AM140" i="2"/>
  <c r="AN140" i="2"/>
  <c r="AQ140" i="2"/>
  <c r="AI106" i="2"/>
  <c r="AG595" i="2"/>
  <c r="X284" i="2"/>
  <c r="X308" i="2"/>
  <c r="AF771" i="2"/>
  <c r="Z421" i="2"/>
  <c r="AP140" i="2"/>
  <c r="AG140" i="2"/>
  <c r="S543" i="2"/>
  <c r="S155" i="2" s="1"/>
  <c r="AA56" i="1"/>
  <c r="S190" i="2"/>
  <c r="S189" i="2" s="1"/>
  <c r="X92" i="1"/>
  <c r="W228" i="1"/>
  <c r="AG720" i="2"/>
  <c r="AH720" i="2"/>
  <c r="Z1070" i="2"/>
  <c r="Z1066" i="2" s="1"/>
  <c r="AA63" i="1"/>
  <c r="W341" i="1"/>
  <c r="AG781" i="2"/>
  <c r="R334" i="1"/>
  <c r="R288" i="2"/>
  <c r="U676" i="2"/>
  <c r="U239" i="2" s="1"/>
  <c r="AD239" i="2" s="1"/>
  <c r="U298" i="1"/>
  <c r="Z56" i="1"/>
  <c r="AG677" i="2"/>
  <c r="Z508" i="2"/>
  <c r="S212" i="1"/>
  <c r="S576" i="2"/>
  <c r="AA80" i="2"/>
  <c r="AF422" i="2"/>
  <c r="R95" i="1"/>
  <c r="AH705" i="2"/>
  <c r="X512" i="2"/>
  <c r="AA632" i="2"/>
  <c r="AA239" i="2" s="1"/>
  <c r="AF239" i="2" s="1"/>
  <c r="S183" i="2"/>
  <c r="S214" i="2" s="1"/>
  <c r="AA512" i="2"/>
  <c r="R291" i="2"/>
  <c r="R336" i="1"/>
  <c r="AS297" i="2"/>
  <c r="AA12" i="2" l="1"/>
  <c r="V10" i="11" s="1"/>
  <c r="AF80" i="2"/>
  <c r="AA163" i="1"/>
  <c r="X130" i="2"/>
  <c r="Z161" i="1"/>
  <c r="AG705" i="2"/>
  <c r="AI705" i="2" s="1"/>
  <c r="AD676" i="2"/>
  <c r="AI720" i="2"/>
  <c r="AH424" i="2"/>
  <c r="AH422" i="2" s="1"/>
  <c r="S182" i="2"/>
  <c r="S181" i="2" s="1"/>
  <c r="AX297" i="2"/>
  <c r="AS288" i="2"/>
  <c r="AV297" i="2"/>
  <c r="AY297" i="2"/>
  <c r="AA225" i="2"/>
  <c r="U225" i="2"/>
  <c r="AD225" i="2"/>
  <c r="AH692" i="2"/>
  <c r="AA1063" i="2"/>
  <c r="Z507" i="2"/>
  <c r="Z129" i="2" s="1"/>
  <c r="AF129" i="2" s="1"/>
  <c r="AI140" i="2"/>
  <c r="S151" i="2"/>
  <c r="S138" i="2"/>
  <c r="X312" i="2"/>
  <c r="X313" i="2" s="1"/>
  <c r="X309" i="2"/>
  <c r="X163" i="1"/>
  <c r="Z77" i="2"/>
  <c r="AU297" i="2"/>
  <c r="AK297" i="2"/>
  <c r="AI424" i="2" l="1"/>
  <c r="AI422" i="2" s="1"/>
  <c r="AM297" i="2"/>
  <c r="AK288" i="2"/>
  <c r="AQ297" i="2"/>
  <c r="AN297" i="2"/>
  <c r="AI692" i="2"/>
  <c r="AX288" i="2"/>
  <c r="AU288" i="2"/>
  <c r="AP297" i="2"/>
  <c r="AC288" i="2"/>
  <c r="AA276" i="1"/>
  <c r="AA160" i="1"/>
  <c r="Z191" i="2"/>
  <c r="Z512" i="2"/>
  <c r="AG494" i="2"/>
  <c r="U428" i="2"/>
  <c r="AG612" i="2"/>
  <c r="AG738" i="2"/>
  <c r="AA20" i="2"/>
  <c r="AS140" i="2"/>
  <c r="AS191" i="2"/>
  <c r="AV191" i="2" l="1"/>
  <c r="AX191" i="2"/>
  <c r="AY191" i="2"/>
  <c r="AU191" i="2"/>
  <c r="AF191" i="2"/>
  <c r="AH191" i="2" s="1"/>
  <c r="V18" i="11"/>
  <c r="AA18" i="11" s="1"/>
  <c r="AF20" i="2"/>
  <c r="Z130" i="2"/>
  <c r="U427" i="2"/>
  <c r="U426" i="2" s="1"/>
  <c r="U78" i="2" s="1"/>
  <c r="AD78" i="2" s="1"/>
  <c r="U58" i="1"/>
  <c r="AG297" i="2"/>
  <c r="AI297" i="2" s="1"/>
  <c r="AI288" i="2" s="1"/>
  <c r="AX140" i="2"/>
  <c r="AY140" i="2"/>
  <c r="AU140" i="2"/>
  <c r="Z163" i="1"/>
  <c r="Z222" i="2"/>
  <c r="AP288" i="2"/>
  <c r="AM288" i="2"/>
  <c r="AA16" i="2"/>
  <c r="AF16" i="2" s="1"/>
  <c r="AA1107" i="2"/>
  <c r="AV140" i="2"/>
  <c r="X142" i="2"/>
  <c r="AH738" i="2"/>
  <c r="AI738" i="2" s="1"/>
  <c r="AA267" i="1"/>
  <c r="AA97" i="1"/>
  <c r="AA94" i="1" s="1"/>
  <c r="AA1070" i="2"/>
  <c r="AA124" i="2"/>
  <c r="AK124" i="2"/>
  <c r="BA142" i="2"/>
  <c r="AS300" i="2"/>
  <c r="V14" i="11" l="1"/>
  <c r="BC142" i="2"/>
  <c r="BD142" i="2"/>
  <c r="BF142" i="2"/>
  <c r="BG142" i="2"/>
  <c r="AN124" i="2"/>
  <c r="AM124" i="2"/>
  <c r="AP124" i="2"/>
  <c r="AQ124" i="2"/>
  <c r="AA120" i="2"/>
  <c r="AA121" i="2" s="1"/>
  <c r="AG288" i="2"/>
  <c r="AX300" i="2"/>
  <c r="AX320" i="2" s="1"/>
  <c r="AV300" i="2"/>
  <c r="AY300" i="2"/>
  <c r="AS291" i="2"/>
  <c r="AA1066" i="2"/>
  <c r="AF1070" i="2"/>
  <c r="AF1107" i="2"/>
  <c r="AU300" i="2"/>
  <c r="AK300" i="2"/>
  <c r="AA14" i="11" l="1"/>
  <c r="V19" i="11"/>
  <c r="AA381" i="2"/>
  <c r="AA379" i="2" s="1"/>
  <c r="AQ300" i="2"/>
  <c r="AK291" i="2"/>
  <c r="AN300" i="2"/>
  <c r="AM300" i="2"/>
  <c r="AA378" i="2"/>
  <c r="AA382" i="2" s="1"/>
  <c r="AA115" i="2" s="1"/>
  <c r="AX291" i="2"/>
  <c r="AU291" i="2"/>
  <c r="AF1066" i="2"/>
  <c r="AP300" i="2"/>
  <c r="AP320" i="2" s="1"/>
  <c r="BA300" i="2"/>
  <c r="BC300" i="2" l="1"/>
  <c r="BD300" i="2"/>
  <c r="BF300" i="2"/>
  <c r="BG300" i="2"/>
  <c r="AA386" i="2"/>
  <c r="AA169" i="2" s="1"/>
  <c r="AA390" i="2"/>
  <c r="AA251" i="2" s="1"/>
  <c r="AA376" i="2"/>
  <c r="AA394" i="2"/>
  <c r="AA314" i="2" s="1"/>
  <c r="AA398" i="2"/>
  <c r="AA364" i="2" s="1"/>
  <c r="AM291" i="2"/>
  <c r="AP291" i="2"/>
  <c r="BA291" i="2"/>
  <c r="BC291" i="2" s="1"/>
  <c r="U63" i="1"/>
  <c r="AH594" i="2"/>
  <c r="AI594" i="2" s="1"/>
  <c r="X160" i="1"/>
  <c r="Z227" i="1"/>
  <c r="BF291" i="2" l="1"/>
  <c r="Z157" i="1"/>
  <c r="X222" i="1"/>
  <c r="X584" i="2"/>
  <c r="X583" i="2" s="1"/>
  <c r="AA222" i="1"/>
  <c r="Z252" i="1"/>
  <c r="Z428" i="2"/>
  <c r="X219" i="1"/>
  <c r="S184" i="1"/>
  <c r="U80" i="2"/>
  <c r="AD80" i="2" s="1"/>
  <c r="AC508" i="2"/>
  <c r="AC507" i="2" s="1"/>
  <c r="U439" i="2"/>
  <c r="U438" i="2" s="1"/>
  <c r="AE508" i="2"/>
  <c r="AE507" i="2" s="1"/>
  <c r="W245" i="1"/>
  <c r="AH740" i="2"/>
  <c r="AD543" i="2"/>
  <c r="AG509" i="2"/>
  <c r="AH697" i="2"/>
  <c r="R100" i="1"/>
  <c r="AS107" i="2"/>
  <c r="AY107" i="2" l="1"/>
  <c r="AV107" i="2"/>
  <c r="AS1069" i="2"/>
  <c r="AX107" i="2"/>
  <c r="Z58" i="1"/>
  <c r="AI740" i="2"/>
  <c r="AI697" i="2"/>
  <c r="AU107" i="2"/>
  <c r="AK107" i="2"/>
  <c r="AQ107" i="2" l="1"/>
  <c r="AK1069" i="2"/>
  <c r="AM107" i="2"/>
  <c r="AN107" i="2"/>
  <c r="AU1069" i="2"/>
  <c r="AX1069" i="2"/>
  <c r="AY1069" i="2"/>
  <c r="AV1069" i="2"/>
  <c r="AP107" i="2"/>
  <c r="R19" i="2"/>
  <c r="Z124" i="2"/>
  <c r="AH498" i="2"/>
  <c r="Z97" i="1"/>
  <c r="Z94" i="1" s="1"/>
  <c r="BA19" i="2"/>
  <c r="AS124" i="2"/>
  <c r="BA112" i="2"/>
  <c r="AX124" i="2" l="1"/>
  <c r="AV124" i="2"/>
  <c r="AY124" i="2"/>
  <c r="AU124" i="2"/>
  <c r="Z120" i="2"/>
  <c r="AF120" i="2" s="1"/>
  <c r="AF124" i="2"/>
  <c r="M17" i="11"/>
  <c r="X17" i="11" s="1"/>
  <c r="AB17" i="11" s="1"/>
  <c r="AD17" i="11" s="1"/>
  <c r="AC19" i="2"/>
  <c r="BC112" i="2"/>
  <c r="BG112" i="2"/>
  <c r="BF112" i="2"/>
  <c r="BA1099" i="2"/>
  <c r="BD19" i="2"/>
  <c r="BC19" i="2"/>
  <c r="BG19" i="2"/>
  <c r="BF19" i="2"/>
  <c r="R16" i="2"/>
  <c r="AC16" i="2" s="1"/>
  <c r="AI498" i="2"/>
  <c r="AP1069" i="2"/>
  <c r="AN1069" i="2"/>
  <c r="AQ1069" i="2"/>
  <c r="AM1069" i="2"/>
  <c r="R1099" i="2"/>
  <c r="BD112" i="2"/>
  <c r="S158" i="2"/>
  <c r="AC158" i="2" s="1"/>
  <c r="W160" i="1"/>
  <c r="AH506" i="2"/>
  <c r="S182" i="1"/>
  <c r="AA227" i="1"/>
  <c r="AH588" i="2"/>
  <c r="AI588" i="2" s="1"/>
  <c r="X227" i="1"/>
  <c r="AH446" i="2"/>
  <c r="AG505" i="2"/>
  <c r="Z381" i="2" l="1"/>
  <c r="AF381" i="2" s="1"/>
  <c r="Z121" i="2"/>
  <c r="AD504" i="2"/>
  <c r="AF121" i="2"/>
  <c r="AG19" i="2"/>
  <c r="AC1099" i="2"/>
  <c r="AI446" i="2"/>
  <c r="M14" i="11"/>
  <c r="X14" i="11" s="1"/>
  <c r="BF1099" i="2"/>
  <c r="BD1099" i="2"/>
  <c r="BG1099" i="2"/>
  <c r="BC1099" i="2"/>
  <c r="S696" i="2"/>
  <c r="AC504" i="2"/>
  <c r="AH513" i="2"/>
  <c r="Z222" i="1"/>
  <c r="Z379" i="2" l="1"/>
  <c r="S105" i="1"/>
  <c r="AG158" i="2"/>
  <c r="AG506" i="2"/>
  <c r="AF379" i="2"/>
  <c r="AI513" i="2"/>
  <c r="S328" i="2"/>
  <c r="AC328" i="2" s="1"/>
  <c r="AG1099" i="2"/>
  <c r="AI19" i="2"/>
  <c r="AI1099" i="2" s="1"/>
  <c r="AH694" i="2"/>
  <c r="S276" i="1"/>
  <c r="AG694" i="2"/>
  <c r="AI694" i="2" l="1"/>
  <c r="AG504" i="2"/>
  <c r="AI506" i="2"/>
  <c r="Z749" i="2"/>
  <c r="Z722" i="2" s="1"/>
  <c r="X231" i="2"/>
  <c r="X217" i="2" s="1"/>
  <c r="AA335" i="1"/>
  <c r="AA290" i="2"/>
  <c r="U55" i="1"/>
  <c r="AA298" i="2"/>
  <c r="AG671" i="2"/>
  <c r="U245" i="1"/>
  <c r="X248" i="1"/>
  <c r="U670" i="2"/>
  <c r="U238" i="2" s="1"/>
  <c r="AD238" i="2" s="1"/>
  <c r="U294" i="1"/>
  <c r="AA289" i="2" l="1"/>
  <c r="AF298" i="2"/>
  <c r="AD224" i="2"/>
  <c r="U224" i="2"/>
  <c r="AA283" i="2"/>
  <c r="AD670" i="2"/>
  <c r="U422" i="2"/>
  <c r="X257" i="1"/>
  <c r="X276" i="1"/>
  <c r="AG553" i="2"/>
  <c r="AG655" i="2"/>
  <c r="AH618" i="2"/>
  <c r="AI618" i="2" s="1"/>
  <c r="W182" i="1"/>
  <c r="W158" i="2"/>
  <c r="AF289" i="2" l="1"/>
  <c r="AF283" i="2"/>
  <c r="AA308" i="2"/>
  <c r="AA284" i="2"/>
  <c r="U421" i="2"/>
  <c r="W189" i="1"/>
  <c r="Z257" i="1"/>
  <c r="U508" i="2"/>
  <c r="AG708" i="2"/>
  <c r="X711" i="2"/>
  <c r="AG695" i="2"/>
  <c r="AH537" i="2"/>
  <c r="AH750" i="2"/>
  <c r="AH730" i="2"/>
  <c r="X228" i="1"/>
  <c r="U711" i="2"/>
  <c r="Z94" i="2"/>
  <c r="Z1073" i="2"/>
  <c r="S456" i="2"/>
  <c r="S93" i="2" s="1"/>
  <c r="AG429" i="2"/>
  <c r="Z776" i="2"/>
  <c r="Z761" i="2" s="1"/>
  <c r="AA230" i="1"/>
  <c r="X81" i="1"/>
  <c r="S77" i="1"/>
  <c r="U263" i="1"/>
  <c r="U108" i="1" l="1"/>
  <c r="U507" i="2"/>
  <c r="U129" i="2" s="1"/>
  <c r="AD129" i="2" s="1"/>
  <c r="X331" i="2"/>
  <c r="X344" i="2" s="1"/>
  <c r="X108" i="1"/>
  <c r="U331" i="2"/>
  <c r="AE729" i="2"/>
  <c r="U161" i="1"/>
  <c r="AF776" i="2"/>
  <c r="U77" i="2"/>
  <c r="AD77" i="2" s="1"/>
  <c r="U420" i="2"/>
  <c r="U403" i="2" s="1"/>
  <c r="AF284" i="2"/>
  <c r="AF308" i="2"/>
  <c r="AI537" i="2"/>
  <c r="Z1021" i="2"/>
  <c r="AH729" i="2"/>
  <c r="AI730" i="2"/>
  <c r="AI729" i="2" s="1"/>
  <c r="AA309" i="2"/>
  <c r="AA312" i="2"/>
  <c r="AA313" i="2" s="1"/>
  <c r="Z75" i="1"/>
  <c r="AH745" i="2"/>
  <c r="AG627" i="2"/>
  <c r="AA245" i="1"/>
  <c r="Z185" i="2"/>
  <c r="AF185" i="2" s="1"/>
  <c r="Z273" i="1"/>
  <c r="AH336" i="2"/>
  <c r="AI336" i="2" s="1"/>
  <c r="S547" i="2"/>
  <c r="AH695" i="2"/>
  <c r="AI695" i="2" s="1"/>
  <c r="AF716" i="2"/>
  <c r="X274" i="1"/>
  <c r="U371" i="2"/>
  <c r="X285" i="1"/>
  <c r="R293" i="2"/>
  <c r="R338" i="1"/>
  <c r="AH475" i="2"/>
  <c r="W92" i="1"/>
  <c r="Z99" i="1"/>
  <c r="AH636" i="2"/>
  <c r="AI636" i="2" s="1"/>
  <c r="Z504" i="2"/>
  <c r="AF111" i="2"/>
  <c r="AA729" i="2"/>
  <c r="AG585" i="2"/>
  <c r="S620" i="2"/>
  <c r="S237" i="2" s="1"/>
  <c r="S223" i="2" s="1"/>
  <c r="W250" i="1"/>
  <c r="AH606" i="2"/>
  <c r="AA428" i="2"/>
  <c r="Z159" i="1"/>
  <c r="Z373" i="2"/>
  <c r="X734" i="2"/>
  <c r="AH337" i="2"/>
  <c r="AI337" i="2" s="1"/>
  <c r="W274" i="1"/>
  <c r="AH642" i="2"/>
  <c r="AA528" i="2"/>
  <c r="AA523" i="2" s="1"/>
  <c r="X230" i="1"/>
  <c r="AH556" i="2"/>
  <c r="AH708" i="2"/>
  <c r="AI708" i="2" s="1"/>
  <c r="AA569" i="2"/>
  <c r="Z215" i="1"/>
  <c r="AA175" i="1"/>
  <c r="AA191" i="1"/>
  <c r="AH580" i="2"/>
  <c r="AI580" i="2" s="1"/>
  <c r="Z302" i="1"/>
  <c r="Z191" i="1"/>
  <c r="W192" i="1"/>
  <c r="X729" i="2"/>
  <c r="AG686" i="2"/>
  <c r="Z520" i="2"/>
  <c r="AA257" i="1"/>
  <c r="AA206" i="1"/>
  <c r="R132" i="2"/>
  <c r="AC132" i="2" s="1"/>
  <c r="W305" i="1"/>
  <c r="Z269" i="1"/>
  <c r="S259" i="1"/>
  <c r="X191" i="1"/>
  <c r="AC528" i="2"/>
  <c r="W338" i="1"/>
  <c r="W293" i="2"/>
  <c r="AC749" i="2"/>
  <c r="S632" i="2"/>
  <c r="S239" i="2" s="1"/>
  <c r="S225" i="2" s="1"/>
  <c r="W276" i="1"/>
  <c r="AG642" i="2"/>
  <c r="W97" i="1"/>
  <c r="W94" i="1" s="1"/>
  <c r="AG633" i="2"/>
  <c r="AA285" i="1"/>
  <c r="Z285" i="1"/>
  <c r="AH302" i="2"/>
  <c r="AH293" i="2" s="1"/>
  <c r="AE111" i="2"/>
  <c r="W99" i="1"/>
  <c r="AH525" i="2"/>
  <c r="W1070" i="2"/>
  <c r="W1066" i="2" s="1"/>
  <c r="Z230" i="1"/>
  <c r="AH657" i="2"/>
  <c r="AI657" i="2" s="1"/>
  <c r="S267" i="1"/>
  <c r="AG475" i="2"/>
  <c r="W1073" i="2"/>
  <c r="AA189" i="1"/>
  <c r="AH597" i="2"/>
  <c r="AI597" i="2" s="1"/>
  <c r="S691" i="2"/>
  <c r="W20" i="2"/>
  <c r="AG709" i="2"/>
  <c r="U706" i="2"/>
  <c r="AA228" i="1"/>
  <c r="AC350" i="2"/>
  <c r="X189" i="1"/>
  <c r="X269" i="1"/>
  <c r="U267" i="1"/>
  <c r="W233" i="2"/>
  <c r="AE233" i="2" s="1"/>
  <c r="AS233" i="2"/>
  <c r="AS520" i="2"/>
  <c r="BA132" i="2"/>
  <c r="AK20" i="2"/>
  <c r="AK233" i="2"/>
  <c r="AS20" i="2"/>
  <c r="AV520" i="2" l="1"/>
  <c r="AU520" i="2"/>
  <c r="AY520" i="2"/>
  <c r="AX520" i="2"/>
  <c r="Z519" i="2"/>
  <c r="Z503" i="2"/>
  <c r="R18" i="11"/>
  <c r="U369" i="2"/>
  <c r="U397" i="2" s="1"/>
  <c r="AD397" i="2" s="1"/>
  <c r="AD371" i="2"/>
  <c r="U344" i="2"/>
  <c r="AD331" i="2"/>
  <c r="AD344" i="2" s="1"/>
  <c r="Z369" i="2"/>
  <c r="Z397" i="2" s="1"/>
  <c r="AF397" i="2" s="1"/>
  <c r="AF373" i="2"/>
  <c r="AI475" i="2"/>
  <c r="X118" i="1"/>
  <c r="S104" i="1"/>
  <c r="S186" i="1"/>
  <c r="AA346" i="2"/>
  <c r="AA117" i="1"/>
  <c r="AA115" i="1" s="1"/>
  <c r="AA142" i="1" s="1"/>
  <c r="AA145" i="1" s="1"/>
  <c r="X346" i="2"/>
  <c r="X341" i="2" s="1"/>
  <c r="X117" i="1"/>
  <c r="U330" i="2"/>
  <c r="U107" i="1"/>
  <c r="AI642" i="2"/>
  <c r="AH111" i="2"/>
  <c r="AH709" i="2"/>
  <c r="AI709" i="2" s="1"/>
  <c r="AG753" i="2"/>
  <c r="X723" i="2"/>
  <c r="X722" i="2" s="1"/>
  <c r="AD584" i="2"/>
  <c r="AH721" i="2"/>
  <c r="AI721" i="2" s="1"/>
  <c r="S546" i="2"/>
  <c r="AD626" i="2"/>
  <c r="X347" i="2"/>
  <c r="AU233" i="2"/>
  <c r="AV233" i="2"/>
  <c r="AX233" i="2"/>
  <c r="AY233" i="2"/>
  <c r="AS1107" i="2"/>
  <c r="AV20" i="2"/>
  <c r="AX20" i="2"/>
  <c r="AU20" i="2"/>
  <c r="AY20" i="2"/>
  <c r="AQ20" i="2"/>
  <c r="AP20" i="2"/>
  <c r="AN20" i="2"/>
  <c r="AM20" i="2"/>
  <c r="AK1107" i="2"/>
  <c r="AP233" i="2"/>
  <c r="AN233" i="2"/>
  <c r="AM233" i="2"/>
  <c r="AQ233" i="2"/>
  <c r="BG132" i="2"/>
  <c r="BD132" i="2"/>
  <c r="BF132" i="2"/>
  <c r="BC132" i="2"/>
  <c r="AH108" i="2"/>
  <c r="AH105" i="2" s="1"/>
  <c r="AG357" i="2"/>
  <c r="AH712" i="2"/>
  <c r="AE524" i="2"/>
  <c r="AE293" i="2"/>
  <c r="AG575" i="2"/>
  <c r="AE555" i="2"/>
  <c r="AA519" i="2"/>
  <c r="AA723" i="2"/>
  <c r="AA722" i="2" s="1"/>
  <c r="Z1022" i="2"/>
  <c r="AI556" i="2"/>
  <c r="S327" i="2"/>
  <c r="W1107" i="2"/>
  <c r="AD632" i="2"/>
  <c r="AA143" i="2"/>
  <c r="AF143" i="2" s="1"/>
  <c r="AH753" i="2"/>
  <c r="AE749" i="2"/>
  <c r="Z216" i="2"/>
  <c r="AG129" i="2"/>
  <c r="U76" i="2"/>
  <c r="AD76" i="2" s="1"/>
  <c r="AF312" i="2"/>
  <c r="AF313" i="2" s="1"/>
  <c r="AF309" i="2"/>
  <c r="AG530" i="2"/>
  <c r="AA58" i="1"/>
  <c r="AI585" i="2"/>
  <c r="AD369" i="2"/>
  <c r="AI745" i="2"/>
  <c r="AC551" i="2"/>
  <c r="W191" i="1"/>
  <c r="AH554" i="2"/>
  <c r="U452" i="2"/>
  <c r="AA271" i="1"/>
  <c r="U547" i="2"/>
  <c r="Z189" i="1"/>
  <c r="AA269" i="1"/>
  <c r="AG712" i="2"/>
  <c r="AA638" i="2"/>
  <c r="AF638" i="2" s="1"/>
  <c r="AG333" i="2"/>
  <c r="AF551" i="2"/>
  <c r="AC691" i="2"/>
  <c r="X569" i="2"/>
  <c r="AA547" i="2"/>
  <c r="R344" i="1"/>
  <c r="R343" i="1" s="1"/>
  <c r="Z67" i="1"/>
  <c r="X20" i="2"/>
  <c r="AE20" i="2" s="1"/>
  <c r="U219" i="1"/>
  <c r="AH505" i="2"/>
  <c r="U584" i="2"/>
  <c r="AH595" i="2"/>
  <c r="AI595" i="2" s="1"/>
  <c r="AG541" i="2"/>
  <c r="X463" i="2"/>
  <c r="X462" i="2" s="1"/>
  <c r="W159" i="1"/>
  <c r="AS302" i="2"/>
  <c r="Z370" i="2" l="1"/>
  <c r="U343" i="2"/>
  <c r="AD330" i="2"/>
  <c r="AA338" i="2"/>
  <c r="AA358" i="2" s="1"/>
  <c r="AF346" i="2"/>
  <c r="X115" i="1"/>
  <c r="X142" i="1" s="1"/>
  <c r="X145" i="1" s="1"/>
  <c r="X16" i="2"/>
  <c r="S18" i="11"/>
  <c r="S14" i="11" s="1"/>
  <c r="AA341" i="2"/>
  <c r="X338" i="2"/>
  <c r="AD343" i="2"/>
  <c r="AF338" i="2"/>
  <c r="AA546" i="2"/>
  <c r="AA156" i="2" s="1"/>
  <c r="AA152" i="2" s="1"/>
  <c r="U186" i="1"/>
  <c r="AI753" i="2"/>
  <c r="AE504" i="2"/>
  <c r="U546" i="2"/>
  <c r="AA186" i="1"/>
  <c r="AG554" i="2"/>
  <c r="AG551" i="2" s="1"/>
  <c r="AA240" i="2"/>
  <c r="AF240" i="2" s="1"/>
  <c r="AX302" i="2"/>
  <c r="AY302" i="2"/>
  <c r="AV302" i="2"/>
  <c r="AS293" i="2"/>
  <c r="AG499" i="2"/>
  <c r="AH553" i="2"/>
  <c r="AI553" i="2" s="1"/>
  <c r="AD332" i="2"/>
  <c r="S340" i="2"/>
  <c r="Z395" i="2"/>
  <c r="Z378" i="2"/>
  <c r="AF378" i="2" s="1"/>
  <c r="AI712" i="2"/>
  <c r="AH233" i="2"/>
  <c r="AQ1107" i="2"/>
  <c r="AN1107" i="2"/>
  <c r="AP1107" i="2"/>
  <c r="AM1107" i="2"/>
  <c r="AG332" i="2"/>
  <c r="AH504" i="2"/>
  <c r="AI505" i="2"/>
  <c r="AI504" i="2" s="1"/>
  <c r="X1107" i="2"/>
  <c r="AH499" i="2"/>
  <c r="AF369" i="2"/>
  <c r="U395" i="2"/>
  <c r="AV1107" i="2"/>
  <c r="AX1107" i="2"/>
  <c r="AU1107" i="2"/>
  <c r="AY1107" i="2"/>
  <c r="AU302" i="2"/>
  <c r="AK302" i="2"/>
  <c r="AA139" i="2" l="1"/>
  <c r="AA146" i="2" s="1"/>
  <c r="Z18" i="11"/>
  <c r="AC18" i="11" s="1"/>
  <c r="AI554" i="2"/>
  <c r="AA226" i="2"/>
  <c r="AQ302" i="2"/>
  <c r="AM302" i="2"/>
  <c r="AN302" i="2"/>
  <c r="AK293" i="2"/>
  <c r="AF395" i="2"/>
  <c r="Z376" i="2"/>
  <c r="Z390" i="2"/>
  <c r="Z251" i="2" s="1"/>
  <c r="Z386" i="2"/>
  <c r="Z169" i="2" s="1"/>
  <c r="Z394" i="2"/>
  <c r="Z314" i="2" s="1"/>
  <c r="Z382" i="2"/>
  <c r="Z115" i="2" s="1"/>
  <c r="AA362" i="2"/>
  <c r="AI499" i="2"/>
  <c r="AX293" i="2"/>
  <c r="AU293" i="2"/>
  <c r="AD395" i="2"/>
  <c r="AH20" i="2"/>
  <c r="AH1107" i="2" s="1"/>
  <c r="AE1107" i="2"/>
  <c r="Z398" i="2"/>
  <c r="Z364" i="2" s="1"/>
  <c r="AP302" i="2"/>
  <c r="AC293" i="2"/>
  <c r="AG302" i="2" l="1"/>
  <c r="AI302" i="2" s="1"/>
  <c r="AI293" i="2" s="1"/>
  <c r="AF376" i="2"/>
  <c r="AF386" i="2"/>
  <c r="AF169" i="2" s="1"/>
  <c r="AF390" i="2"/>
  <c r="AF251" i="2" s="1"/>
  <c r="AF394" i="2"/>
  <c r="AF314" i="2" s="1"/>
  <c r="AF382" i="2"/>
  <c r="AF115" i="2" s="1"/>
  <c r="AP293" i="2"/>
  <c r="AM293" i="2"/>
  <c r="AG293" i="2"/>
  <c r="AF398" i="2"/>
  <c r="AF364" i="2" s="1"/>
  <c r="Z228" i="1"/>
  <c r="X1070" i="2"/>
  <c r="X124" i="2"/>
  <c r="AE124" i="2" s="1"/>
  <c r="X97" i="1"/>
  <c r="X94" i="1" s="1"/>
  <c r="Z469" i="2"/>
  <c r="AH707" i="2"/>
  <c r="X469" i="2"/>
  <c r="AG750" i="2"/>
  <c r="AH605" i="2"/>
  <c r="AF691" i="2"/>
  <c r="U773" i="2"/>
  <c r="AD773" i="2" s="1"/>
  <c r="AD772" i="2" s="1"/>
  <c r="AA274" i="1"/>
  <c r="Z249" i="1"/>
  <c r="AH743" i="2"/>
  <c r="X422" i="2"/>
  <c r="AG743" i="2"/>
  <c r="AE691" i="2"/>
  <c r="X55" i="1"/>
  <c r="X528" i="2"/>
  <c r="AF524" i="2"/>
  <c r="AC480" i="2"/>
  <c r="R276" i="1"/>
  <c r="Z194" i="2"/>
  <c r="AA229" i="2"/>
  <c r="AH656" i="2"/>
  <c r="AI656" i="2" s="1"/>
  <c r="U543" i="2"/>
  <c r="U155" i="2" s="1"/>
  <c r="AD155" i="2" s="1"/>
  <c r="Z340" i="1"/>
  <c r="AG707" i="2"/>
  <c r="X547" i="2"/>
  <c r="AH754" i="2"/>
  <c r="AI754" i="2" s="1"/>
  <c r="AG548" i="2"/>
  <c r="AH517" i="2"/>
  <c r="AI517" i="2" s="1"/>
  <c r="AA252" i="1"/>
  <c r="AA610" i="2"/>
  <c r="U469" i="2"/>
  <c r="AA472" i="2"/>
  <c r="X472" i="2"/>
  <c r="W232" i="2"/>
  <c r="Z472" i="2"/>
  <c r="AH460" i="2"/>
  <c r="W79" i="1"/>
  <c r="AA215" i="2" l="1"/>
  <c r="AF229" i="2"/>
  <c r="W218" i="2"/>
  <c r="AE232" i="2"/>
  <c r="AE218" i="2" s="1"/>
  <c r="Z225" i="2"/>
  <c r="AF194" i="2"/>
  <c r="AA85" i="1"/>
  <c r="Z85" i="1"/>
  <c r="U468" i="2"/>
  <c r="Z84" i="1"/>
  <c r="X85" i="1"/>
  <c r="X186" i="1"/>
  <c r="X84" i="1"/>
  <c r="AI743" i="2"/>
  <c r="U84" i="1"/>
  <c r="U542" i="2"/>
  <c r="AI707" i="2"/>
  <c r="AD691" i="2"/>
  <c r="AG693" i="2"/>
  <c r="AI750" i="2"/>
  <c r="AG749" i="2"/>
  <c r="AH526" i="2"/>
  <c r="AH524" i="2" s="1"/>
  <c r="X143" i="2"/>
  <c r="X421" i="2"/>
  <c r="AH693" i="2"/>
  <c r="AH691" i="2" s="1"/>
  <c r="AD749" i="2"/>
  <c r="Z468" i="2"/>
  <c r="Z467" i="2" s="1"/>
  <c r="AH124" i="2"/>
  <c r="X120" i="2"/>
  <c r="X1066" i="2"/>
  <c r="AE1070" i="2"/>
  <c r="AH1070" i="2" s="1"/>
  <c r="AF610" i="2"/>
  <c r="AA608" i="2"/>
  <c r="AI548" i="2"/>
  <c r="X546" i="2"/>
  <c r="AG482" i="2"/>
  <c r="U772" i="2"/>
  <c r="X468" i="2"/>
  <c r="X467" i="2" s="1"/>
  <c r="X461" i="2" s="1"/>
  <c r="X152" i="1"/>
  <c r="S428" i="2"/>
  <c r="BA108" i="2"/>
  <c r="S58" i="1" l="1"/>
  <c r="BC108" i="2"/>
  <c r="BD108" i="2"/>
  <c r="BF108" i="2"/>
  <c r="BG108" i="2"/>
  <c r="AF225" i="2"/>
  <c r="AF608" i="2"/>
  <c r="AF607" i="2" s="1"/>
  <c r="X121" i="2"/>
  <c r="X381" i="2"/>
  <c r="AG691" i="2"/>
  <c r="AI693" i="2"/>
  <c r="AI691" i="2" s="1"/>
  <c r="AF215" i="2"/>
  <c r="AE1066" i="2"/>
  <c r="X77" i="2"/>
  <c r="AA284" i="1"/>
  <c r="Z164" i="1"/>
  <c r="AA246" i="1"/>
  <c r="AA773" i="2"/>
  <c r="Z284" i="1"/>
  <c r="X164" i="1"/>
  <c r="X190" i="1"/>
  <c r="U480" i="2"/>
  <c r="U90" i="1"/>
  <c r="AG481" i="2"/>
  <c r="X175" i="1"/>
  <c r="S245" i="1"/>
  <c r="Z190" i="1"/>
  <c r="AA164" i="1"/>
  <c r="X340" i="1"/>
  <c r="X768" i="2"/>
  <c r="X767" i="2" s="1"/>
  <c r="AF584" i="2"/>
  <c r="U232" i="2"/>
  <c r="AD232" i="2" s="1"/>
  <c r="AH558" i="2"/>
  <c r="AI558" i="2" s="1"/>
  <c r="X220" i="1"/>
  <c r="X764" i="2"/>
  <c r="X759" i="2" s="1"/>
  <c r="AG526" i="2"/>
  <c r="AI526" i="2" s="1"/>
  <c r="X263" i="1"/>
  <c r="AA182" i="1"/>
  <c r="AG605" i="2"/>
  <c r="AI605" i="2" s="1"/>
  <c r="U249" i="1"/>
  <c r="Z220" i="1"/>
  <c r="X226" i="1"/>
  <c r="S370" i="2"/>
  <c r="X626" i="2"/>
  <c r="X238" i="2" s="1"/>
  <c r="X224" i="2" s="1"/>
  <c r="AA559" i="2"/>
  <c r="X559" i="2"/>
  <c r="Z452" i="2"/>
  <c r="Z443" i="2" s="1"/>
  <c r="Z103" i="2" s="1"/>
  <c r="AA158" i="2"/>
  <c r="W91" i="1"/>
  <c r="AA497" i="2"/>
  <c r="AK158" i="2"/>
  <c r="AS158" i="2"/>
  <c r="AY158" i="2" l="1"/>
  <c r="AX158" i="2"/>
  <c r="AV158" i="2"/>
  <c r="AU158" i="2"/>
  <c r="AQ158" i="2"/>
  <c r="AM158" i="2"/>
  <c r="AP158" i="2"/>
  <c r="AN158" i="2"/>
  <c r="AA154" i="2"/>
  <c r="AF158" i="2"/>
  <c r="AA130" i="2"/>
  <c r="AF130" i="2" s="1"/>
  <c r="X157" i="2"/>
  <c r="X147" i="2" s="1"/>
  <c r="AA157" i="2"/>
  <c r="X194" i="1"/>
  <c r="AA194" i="1"/>
  <c r="AG232" i="2"/>
  <c r="AD218" i="2"/>
  <c r="AH1066" i="2"/>
  <c r="AA156" i="1"/>
  <c r="AD480" i="2"/>
  <c r="X378" i="2"/>
  <c r="X382" i="2" s="1"/>
  <c r="X115" i="2" s="1"/>
  <c r="X379" i="2"/>
  <c r="AA148" i="2"/>
  <c r="AF148" i="2" s="1"/>
  <c r="U218" i="2"/>
  <c r="AG480" i="2"/>
  <c r="AF773" i="2"/>
  <c r="AA758" i="2"/>
  <c r="Z92" i="2"/>
  <c r="AA772" i="2"/>
  <c r="AG742" i="2"/>
  <c r="Z559" i="2"/>
  <c r="AG361" i="2"/>
  <c r="AA340" i="1"/>
  <c r="AH778" i="2"/>
  <c r="X284" i="1"/>
  <c r="AA220" i="1"/>
  <c r="W339" i="1"/>
  <c r="R97" i="1"/>
  <c r="R94" i="1" s="1"/>
  <c r="AA226" i="1"/>
  <c r="Z226" i="1"/>
  <c r="AG544" i="2"/>
  <c r="AA543" i="2"/>
  <c r="AA155" i="2" s="1"/>
  <c r="X206" i="1"/>
  <c r="AA644" i="2"/>
  <c r="AA55" i="1"/>
  <c r="AF350" i="2"/>
  <c r="AF591" i="2"/>
  <c r="AF583" i="2" s="1"/>
  <c r="U255" i="1"/>
  <c r="X74" i="1"/>
  <c r="AC304" i="2"/>
  <c r="U765" i="2"/>
  <c r="AD765" i="2" s="1"/>
  <c r="AH742" i="2"/>
  <c r="AG615" i="2"/>
  <c r="X183" i="2"/>
  <c r="X214" i="2" s="1"/>
  <c r="U701" i="2"/>
  <c r="AG702" i="2"/>
  <c r="U81" i="1"/>
  <c r="AA422" i="2"/>
  <c r="AG455" i="2"/>
  <c r="U76" i="1"/>
  <c r="W104" i="2"/>
  <c r="AS644" i="2"/>
  <c r="AK644" i="2"/>
  <c r="AN644" i="2" l="1"/>
  <c r="AQ644" i="2"/>
  <c r="AP644" i="2"/>
  <c r="AM644" i="2"/>
  <c r="AU644" i="2"/>
  <c r="AY644" i="2"/>
  <c r="AV644" i="2"/>
  <c r="AX644" i="2"/>
  <c r="Z59" i="2"/>
  <c r="Z64" i="2" s="1"/>
  <c r="U21" i="11"/>
  <c r="AA147" i="2"/>
  <c r="X153" i="2"/>
  <c r="AA153" i="2"/>
  <c r="Z157" i="2"/>
  <c r="Z28" i="1"/>
  <c r="U329" i="2"/>
  <c r="U106" i="1"/>
  <c r="Z194" i="1"/>
  <c r="AI742" i="2"/>
  <c r="AH593" i="2"/>
  <c r="AI593" i="2" s="1"/>
  <c r="AG305" i="2"/>
  <c r="AI305" i="2" s="1"/>
  <c r="AI304" i="2" s="1"/>
  <c r="AF370" i="2"/>
  <c r="AF358" i="2"/>
  <c r="AA542" i="2"/>
  <c r="AA518" i="2" s="1"/>
  <c r="AF154" i="2"/>
  <c r="U760" i="2"/>
  <c r="AD760" i="2" s="1"/>
  <c r="AA149" i="2"/>
  <c r="X182" i="2"/>
  <c r="AA421" i="2"/>
  <c r="AI544" i="2"/>
  <c r="AA55" i="2"/>
  <c r="AF55" i="2" s="1"/>
  <c r="AF758" i="2"/>
  <c r="X376" i="2"/>
  <c r="X390" i="2"/>
  <c r="X251" i="2" s="1"/>
  <c r="X394" i="2"/>
  <c r="X314" i="2" s="1"/>
  <c r="X386" i="2"/>
  <c r="X169" i="2" s="1"/>
  <c r="X398" i="2"/>
  <c r="X364" i="2" s="1"/>
  <c r="AA190" i="1"/>
  <c r="Z73" i="1"/>
  <c r="Z81" i="1"/>
  <c r="AA652" i="2"/>
  <c r="AA235" i="2" s="1"/>
  <c r="AF235" i="2" s="1"/>
  <c r="AA232" i="2"/>
  <c r="Z177" i="1"/>
  <c r="AA72" i="1"/>
  <c r="AA249" i="1"/>
  <c r="BA232" i="2"/>
  <c r="AK232" i="2"/>
  <c r="AS232" i="2"/>
  <c r="AU232" i="2" l="1"/>
  <c r="AV232" i="2"/>
  <c r="AY232" i="2"/>
  <c r="AX232" i="2"/>
  <c r="AK218" i="2"/>
  <c r="AP232" i="2"/>
  <c r="AN232" i="2"/>
  <c r="AQ232" i="2"/>
  <c r="AM232" i="2"/>
  <c r="BG232" i="2"/>
  <c r="BC232" i="2"/>
  <c r="BD232" i="2"/>
  <c r="BF232" i="2"/>
  <c r="AF232" i="2"/>
  <c r="AD329" i="2"/>
  <c r="AD342" i="2" s="1"/>
  <c r="Z153" i="2"/>
  <c r="AF157" i="2"/>
  <c r="AF153" i="2" s="1"/>
  <c r="U342" i="2"/>
  <c r="Z147" i="2"/>
  <c r="AF147" i="2" s="1"/>
  <c r="AG304" i="2"/>
  <c r="AH232" i="2"/>
  <c r="AA218" i="2"/>
  <c r="AA54" i="2"/>
  <c r="AF54" i="2" s="1"/>
  <c r="AA651" i="2"/>
  <c r="AA643" i="2" s="1"/>
  <c r="AA77" i="2"/>
  <c r="AF77" i="2" s="1"/>
  <c r="AA163" i="2"/>
  <c r="AA282" i="1"/>
  <c r="BA111" i="2"/>
  <c r="AM218" i="2" l="1"/>
  <c r="AP218" i="2"/>
  <c r="BG111" i="2"/>
  <c r="BD111" i="2"/>
  <c r="BC111" i="2"/>
  <c r="BF111" i="2"/>
  <c r="AA167" i="2"/>
  <c r="AI232" i="2"/>
  <c r="U276" i="1"/>
  <c r="R197" i="1"/>
  <c r="R196" i="1" s="1"/>
  <c r="X246" i="1"/>
  <c r="X229" i="2"/>
  <c r="X227" i="2" s="1"/>
  <c r="BA160" i="2"/>
  <c r="BA1084" i="2" l="1"/>
  <c r="BC160" i="2"/>
  <c r="BG160" i="2"/>
  <c r="BF160" i="2"/>
  <c r="X215" i="2"/>
  <c r="AF452" i="2"/>
  <c r="X213" i="2"/>
  <c r="BD160" i="2"/>
  <c r="R99" i="1"/>
  <c r="Z770" i="2"/>
  <c r="AC716" i="2"/>
  <c r="AH719" i="2"/>
  <c r="Z247" i="1"/>
  <c r="AH603" i="2"/>
  <c r="R63" i="1"/>
  <c r="AG603" i="2"/>
  <c r="U247" i="1"/>
  <c r="AA76" i="1"/>
  <c r="AA765" i="2"/>
  <c r="AF765" i="2" s="1"/>
  <c r="AH451" i="2"/>
  <c r="AI451" i="2" s="1"/>
  <c r="X94" i="2"/>
  <c r="X75" i="1"/>
  <c r="AH477" i="2"/>
  <c r="AK730" i="2"/>
  <c r="AS770" i="2"/>
  <c r="AU770" i="2" l="1"/>
  <c r="AY770" i="2"/>
  <c r="AV770" i="2"/>
  <c r="AX770" i="2"/>
  <c r="AF770" i="2"/>
  <c r="AF767" i="2" s="1"/>
  <c r="AI603" i="2"/>
  <c r="AG719" i="2"/>
  <c r="AI719" i="2" s="1"/>
  <c r="AM730" i="2"/>
  <c r="AN730" i="2"/>
  <c r="AP730" i="2"/>
  <c r="AE476" i="2"/>
  <c r="Z760" i="2"/>
  <c r="Z767" i="2"/>
  <c r="AA760" i="2"/>
  <c r="AH770" i="2"/>
  <c r="BC1084" i="2"/>
  <c r="BA1082" i="2"/>
  <c r="BG1084" i="2"/>
  <c r="BD1084" i="2"/>
  <c r="BF1084" i="2"/>
  <c r="AQ730" i="2"/>
  <c r="S729" i="2"/>
  <c r="AH574" i="2"/>
  <c r="AI574" i="2" s="1"/>
  <c r="AA193" i="1"/>
  <c r="X72" i="1"/>
  <c r="W188" i="1"/>
  <c r="AA272" i="1"/>
  <c r="AH640" i="2"/>
  <c r="AI640" i="2" s="1"/>
  <c r="Z253" i="1"/>
  <c r="AA764" i="2"/>
  <c r="AA759" i="2" s="1"/>
  <c r="Z332" i="2"/>
  <c r="U230" i="2"/>
  <c r="AD230" i="2" s="1"/>
  <c r="W80" i="2"/>
  <c r="AE80" i="2" s="1"/>
  <c r="Z72" i="1"/>
  <c r="AH552" i="2"/>
  <c r="AG717" i="2"/>
  <c r="Z272" i="1"/>
  <c r="AA266" i="1"/>
  <c r="X266" i="1"/>
  <c r="Z88" i="1"/>
  <c r="AA261" i="1"/>
  <c r="AA74" i="1"/>
  <c r="W122" i="2"/>
  <c r="AK80" i="2"/>
  <c r="AS80" i="2"/>
  <c r="AK122" i="2"/>
  <c r="AS122" i="2"/>
  <c r="W120" i="2" l="1"/>
  <c r="AE122" i="2"/>
  <c r="S723" i="2"/>
  <c r="S722" i="2" s="1"/>
  <c r="S117" i="1"/>
  <c r="S115" i="1" s="1"/>
  <c r="S142" i="1" s="1"/>
  <c r="S145" i="1" s="1"/>
  <c r="AV80" i="2"/>
  <c r="AY80" i="2"/>
  <c r="AX80" i="2"/>
  <c r="AU80" i="2"/>
  <c r="AN80" i="2"/>
  <c r="AP80" i="2"/>
  <c r="AM80" i="2"/>
  <c r="AQ80" i="2"/>
  <c r="AP122" i="2"/>
  <c r="AM122" i="2"/>
  <c r="AQ122" i="2"/>
  <c r="AN122" i="2"/>
  <c r="AX122" i="2"/>
  <c r="AV122" i="2"/>
  <c r="AU122" i="2"/>
  <c r="AY122" i="2"/>
  <c r="W381" i="2"/>
  <c r="AE381" i="2" s="1"/>
  <c r="W121" i="2"/>
  <c r="AG230" i="2"/>
  <c r="AD216" i="2"/>
  <c r="AG716" i="2"/>
  <c r="BC1082" i="2"/>
  <c r="BF1082" i="2"/>
  <c r="BG1082" i="2"/>
  <c r="BD1082" i="2"/>
  <c r="AD716" i="2"/>
  <c r="AE551" i="2"/>
  <c r="U216" i="2"/>
  <c r="AF760" i="2"/>
  <c r="AF764" i="2"/>
  <c r="AH551" i="2"/>
  <c r="AI552" i="2"/>
  <c r="AI551" i="2" s="1"/>
  <c r="Z1063" i="2"/>
  <c r="AF1063" i="2" s="1"/>
  <c r="AG81" i="2"/>
  <c r="S346" i="2"/>
  <c r="AC346" i="2" s="1"/>
  <c r="X766" i="2"/>
  <c r="X761" i="2" s="1"/>
  <c r="X1021" i="2" s="1"/>
  <c r="X1022" i="2" s="1"/>
  <c r="W86" i="1"/>
  <c r="Z216" i="1"/>
  <c r="X261" i="1"/>
  <c r="Z774" i="2"/>
  <c r="AF774" i="2" s="1"/>
  <c r="AF772" i="2" s="1"/>
  <c r="U716" i="2"/>
  <c r="AH483" i="2"/>
  <c r="AI483" i="2" s="1"/>
  <c r="Z295" i="1"/>
  <c r="X193" i="1"/>
  <c r="W231" i="2"/>
  <c r="AE231" i="2" s="1"/>
  <c r="AS381" i="2"/>
  <c r="AS231" i="2"/>
  <c r="AK120" i="2"/>
  <c r="AS120" i="2"/>
  <c r="AK381" i="2"/>
  <c r="AK231" i="2"/>
  <c r="AY120" i="2" l="1"/>
  <c r="AU120" i="2"/>
  <c r="AS121" i="2"/>
  <c r="AU121" i="2" s="1"/>
  <c r="AV120" i="2"/>
  <c r="AX120" i="2"/>
  <c r="AP120" i="2"/>
  <c r="AK121" i="2"/>
  <c r="AM121" i="2" s="1"/>
  <c r="AM120" i="2"/>
  <c r="AQ120" i="2"/>
  <c r="AN120" i="2"/>
  <c r="AE120" i="2"/>
  <c r="AM231" i="2"/>
  <c r="AQ231" i="2"/>
  <c r="AP231" i="2"/>
  <c r="AY231" i="2"/>
  <c r="AV231" i="2"/>
  <c r="AU231" i="2"/>
  <c r="AX231" i="2"/>
  <c r="AQ381" i="2"/>
  <c r="AP381" i="2"/>
  <c r="AN381" i="2"/>
  <c r="AM381" i="2"/>
  <c r="AU381" i="2"/>
  <c r="AV381" i="2"/>
  <c r="AY381" i="2"/>
  <c r="AX381" i="2"/>
  <c r="AE121" i="2"/>
  <c r="AH122" i="2"/>
  <c r="AH120" i="2" s="1"/>
  <c r="AH121" i="2" s="1"/>
  <c r="Z772" i="2"/>
  <c r="Z759" i="2"/>
  <c r="AG80" i="2"/>
  <c r="AI81" i="2"/>
  <c r="AI80" i="2" s="1"/>
  <c r="S341" i="2"/>
  <c r="S338" i="2"/>
  <c r="W379" i="2"/>
  <c r="AN231" i="2"/>
  <c r="W248" i="1"/>
  <c r="AH604" i="2"/>
  <c r="AH624" i="2"/>
  <c r="AI624" i="2" s="1"/>
  <c r="X272" i="1"/>
  <c r="S528" i="2"/>
  <c r="S143" i="2" s="1"/>
  <c r="S122" i="2"/>
  <c r="S120" i="2" s="1"/>
  <c r="AA190" i="2"/>
  <c r="AF190" i="2" s="1"/>
  <c r="W220" i="1"/>
  <c r="AG586" i="2"/>
  <c r="AG779" i="2"/>
  <c r="AH509" i="2"/>
  <c r="U79" i="1"/>
  <c r="U18" i="2"/>
  <c r="Z261" i="1"/>
  <c r="W340" i="1"/>
  <c r="U250" i="1"/>
  <c r="S175" i="1"/>
  <c r="AG540" i="2"/>
  <c r="AF480" i="2"/>
  <c r="X520" i="2"/>
  <c r="AH631" i="2"/>
  <c r="AI631" i="2" s="1"/>
  <c r="R292" i="2"/>
  <c r="R337" i="1"/>
  <c r="U104" i="2"/>
  <c r="U332" i="1"/>
  <c r="S766" i="2"/>
  <c r="S761" i="2" s="1"/>
  <c r="S1021" i="2" s="1"/>
  <c r="S1022" i="2" s="1"/>
  <c r="X91" i="1"/>
  <c r="Z266" i="1"/>
  <c r="AF555" i="2"/>
  <c r="U256" i="1"/>
  <c r="Z91" i="1"/>
  <c r="R333" i="1"/>
  <c r="R287" i="2"/>
  <c r="AH592" i="2"/>
  <c r="Z193" i="1"/>
  <c r="U233" i="2"/>
  <c r="U616" i="2"/>
  <c r="U614" i="2" s="1"/>
  <c r="AA576" i="2"/>
  <c r="AA568" i="2" s="1"/>
  <c r="AA212" i="1"/>
  <c r="U286" i="2"/>
  <c r="Z162" i="1"/>
  <c r="X88" i="1"/>
  <c r="AA88" i="1"/>
  <c r="Z178" i="1"/>
  <c r="AD286" i="2"/>
  <c r="Z276" i="1"/>
  <c r="S344" i="1"/>
  <c r="S343" i="1" s="1"/>
  <c r="AH511" i="2"/>
  <c r="AI511" i="2" s="1"/>
  <c r="W225" i="1"/>
  <c r="W78" i="1"/>
  <c r="AF528" i="2"/>
  <c r="S94" i="2"/>
  <c r="S75" i="1"/>
  <c r="AG703" i="2"/>
  <c r="AH703" i="2"/>
  <c r="S304" i="2"/>
  <c r="AC456" i="2"/>
  <c r="AA91" i="1"/>
  <c r="AH540" i="2"/>
  <c r="AH301" i="2"/>
  <c r="AH292" i="2" s="1"/>
  <c r="S233" i="2"/>
  <c r="AH560" i="2"/>
  <c r="AA162" i="1"/>
  <c r="AD448" i="2"/>
  <c r="AH413" i="2"/>
  <c r="S250" i="1"/>
  <c r="X162" i="1"/>
  <c r="X73" i="1"/>
  <c r="W337" i="1"/>
  <c r="W292" i="2"/>
  <c r="U463" i="2"/>
  <c r="U86" i="2" s="1"/>
  <c r="AD86" i="2" s="1"/>
  <c r="BA304" i="2"/>
  <c r="AK379" i="2"/>
  <c r="BA233" i="2"/>
  <c r="AK296" i="2"/>
  <c r="AS379" i="2"/>
  <c r="AD233" i="2" l="1"/>
  <c r="AD219" i="2" s="1"/>
  <c r="U101" i="2"/>
  <c r="AD104" i="2"/>
  <c r="AD101" i="2" s="1"/>
  <c r="S219" i="2"/>
  <c r="AC233" i="2"/>
  <c r="P16" i="11"/>
  <c r="Y16" i="11" s="1"/>
  <c r="AB16" i="11" s="1"/>
  <c r="AD18" i="2"/>
  <c r="AG458" i="2"/>
  <c r="AI540" i="2"/>
  <c r="AH482" i="2"/>
  <c r="AI482" i="2" s="1"/>
  <c r="AQ296" i="2"/>
  <c r="AK287" i="2"/>
  <c r="AM296" i="2"/>
  <c r="AN296" i="2"/>
  <c r="AM379" i="2"/>
  <c r="AP379" i="2"/>
  <c r="AN379" i="2"/>
  <c r="AQ379" i="2"/>
  <c r="AX379" i="2"/>
  <c r="AU379" i="2"/>
  <c r="AY379" i="2"/>
  <c r="AV379" i="2"/>
  <c r="BF233" i="2"/>
  <c r="BG233" i="2"/>
  <c r="BC233" i="2"/>
  <c r="BD233" i="2"/>
  <c r="BG304" i="2"/>
  <c r="BF304" i="2"/>
  <c r="BD304" i="2"/>
  <c r="BC304" i="2"/>
  <c r="S121" i="2"/>
  <c r="S381" i="2"/>
  <c r="AI703" i="2"/>
  <c r="AA221" i="2"/>
  <c r="AH231" i="2"/>
  <c r="AE292" i="2"/>
  <c r="U219" i="2"/>
  <c r="AH557" i="2"/>
  <c r="AI509" i="2"/>
  <c r="AA189" i="2"/>
  <c r="AA181" i="2" s="1"/>
  <c r="AE379" i="2"/>
  <c r="AH381" i="2"/>
  <c r="U462" i="2"/>
  <c r="AH531" i="2"/>
  <c r="AI531" i="2" s="1"/>
  <c r="AH779" i="2"/>
  <c r="AI779" i="2" s="1"/>
  <c r="AH586" i="2"/>
  <c r="AC341" i="2"/>
  <c r="AG346" i="2"/>
  <c r="S308" i="2"/>
  <c r="U85" i="2"/>
  <c r="AD85" i="2" s="1"/>
  <c r="AI560" i="2"/>
  <c r="AD616" i="2"/>
  <c r="AD614" i="2" s="1"/>
  <c r="U1100" i="2"/>
  <c r="S358" i="2"/>
  <c r="AF759" i="2"/>
  <c r="Z757" i="2"/>
  <c r="Z1105" i="2" s="1"/>
  <c r="Z1103" i="2" s="1"/>
  <c r="AP296" i="2"/>
  <c r="AG296" i="2"/>
  <c r="AS301" i="2"/>
  <c r="AC287" i="2" l="1"/>
  <c r="AX301" i="2"/>
  <c r="AV301" i="2"/>
  <c r="AS292" i="2"/>
  <c r="AY301" i="2"/>
  <c r="S309" i="2"/>
  <c r="S312" i="2"/>
  <c r="S313" i="2" s="1"/>
  <c r="AG287" i="2"/>
  <c r="AG18" i="2"/>
  <c r="AD1100" i="2"/>
  <c r="AG233" i="2"/>
  <c r="AI586" i="2"/>
  <c r="AH379" i="2"/>
  <c r="S379" i="2"/>
  <c r="S362" i="2"/>
  <c r="AF221" i="2"/>
  <c r="AP287" i="2"/>
  <c r="AM287" i="2"/>
  <c r="U102" i="2"/>
  <c r="AD102" i="2" s="1"/>
  <c r="AI557" i="2"/>
  <c r="AI555" i="2" s="1"/>
  <c r="AH555" i="2"/>
  <c r="AU301" i="2"/>
  <c r="AK301" i="2"/>
  <c r="AQ301" i="2" l="1"/>
  <c r="AM301" i="2"/>
  <c r="AN301" i="2"/>
  <c r="AK292" i="2"/>
  <c r="AI233" i="2"/>
  <c r="U99" i="2"/>
  <c r="AG1100" i="2"/>
  <c r="AX292" i="2"/>
  <c r="AU292" i="2"/>
  <c r="AP301" i="2"/>
  <c r="AC292" i="2"/>
  <c r="U184" i="1"/>
  <c r="U183" i="1" s="1"/>
  <c r="X452" i="2"/>
  <c r="X443" i="2" s="1"/>
  <c r="X103" i="2" s="1"/>
  <c r="U23" i="2"/>
  <c r="AD23" i="2" s="1"/>
  <c r="AA706" i="2"/>
  <c r="AH296" i="2"/>
  <c r="X706" i="2"/>
  <c r="W333" i="1"/>
  <c r="AS296" i="2"/>
  <c r="P21" i="11" l="1"/>
  <c r="Y21" i="11" s="1"/>
  <c r="AB21" i="11" s="1"/>
  <c r="X330" i="2"/>
  <c r="X343" i="2" s="1"/>
  <c r="X107" i="1"/>
  <c r="AA330" i="2"/>
  <c r="AA107" i="1"/>
  <c r="X92" i="2"/>
  <c r="AG301" i="2"/>
  <c r="AG292" i="2" s="1"/>
  <c r="AX296" i="2"/>
  <c r="AV296" i="2"/>
  <c r="AY296" i="2"/>
  <c r="AS287" i="2"/>
  <c r="AD99" i="2"/>
  <c r="AE287" i="2"/>
  <c r="AM292" i="2"/>
  <c r="AP292" i="2"/>
  <c r="AH287" i="2"/>
  <c r="AI296" i="2"/>
  <c r="AI287" i="2" s="1"/>
  <c r="U59" i="2"/>
  <c r="U64" i="2" s="1"/>
  <c r="AU296" i="2"/>
  <c r="W287" i="2"/>
  <c r="AH360" i="2"/>
  <c r="X184" i="1"/>
  <c r="Z463" i="2"/>
  <c r="Z462" i="2" s="1"/>
  <c r="Z461" i="2" s="1"/>
  <c r="U20" i="2"/>
  <c r="X765" i="2"/>
  <c r="X762" i="2" s="1"/>
  <c r="Z207" i="1"/>
  <c r="S773" i="2"/>
  <c r="S758" i="2" s="1"/>
  <c r="AA184" i="1"/>
  <c r="X76" i="1"/>
  <c r="AF448" i="2"/>
  <c r="S321" i="2"/>
  <c r="S319" i="2" s="1"/>
  <c r="S320" i="2" s="1"/>
  <c r="BA20" i="2"/>
  <c r="AA343" i="2" l="1"/>
  <c r="AF330" i="2"/>
  <c r="P18" i="11"/>
  <c r="Y18" i="11" s="1"/>
  <c r="AB18" i="11" s="1"/>
  <c r="AD18" i="11" s="1"/>
  <c r="AD20" i="2"/>
  <c r="AI301" i="2"/>
  <c r="AI292" i="2" s="1"/>
  <c r="U1107" i="2"/>
  <c r="BA1107" i="2"/>
  <c r="BF20" i="2"/>
  <c r="BG20" i="2"/>
  <c r="BD20" i="2"/>
  <c r="BC20" i="2"/>
  <c r="S55" i="2"/>
  <c r="S54" i="2" s="1"/>
  <c r="S393" i="2"/>
  <c r="X370" i="2"/>
  <c r="X358" i="2"/>
  <c r="S772" i="2"/>
  <c r="X760" i="2"/>
  <c r="AU287" i="2"/>
  <c r="AX287" i="2"/>
  <c r="U16" i="2"/>
  <c r="AD16" i="2" s="1"/>
  <c r="AG23" i="2"/>
  <c r="AD59" i="2"/>
  <c r="AD64" i="2" s="1"/>
  <c r="AF343" i="2"/>
  <c r="X489" i="2"/>
  <c r="X488" i="2" s="1"/>
  <c r="X428" i="2"/>
  <c r="S610" i="2"/>
  <c r="S608" i="2" s="1"/>
  <c r="S252" i="1"/>
  <c r="W228" i="2"/>
  <c r="AF428" i="2"/>
  <c r="W229" i="2"/>
  <c r="AE229" i="2" s="1"/>
  <c r="AK229" i="2"/>
  <c r="AS228" i="2"/>
  <c r="AK228" i="2"/>
  <c r="BA228" i="2"/>
  <c r="AS229" i="2"/>
  <c r="P14" i="11" l="1"/>
  <c r="Y14" i="11" s="1"/>
  <c r="AB14" i="11" s="1"/>
  <c r="AE228" i="2"/>
  <c r="AH228" i="2" s="1"/>
  <c r="AI228" i="2" s="1"/>
  <c r="X58" i="1"/>
  <c r="AQ229" i="2"/>
  <c r="AM229" i="2"/>
  <c r="AN229" i="2"/>
  <c r="AY229" i="2"/>
  <c r="AX229" i="2"/>
  <c r="AU229" i="2"/>
  <c r="AV229" i="2"/>
  <c r="BF228" i="2"/>
  <c r="BC228" i="2"/>
  <c r="BD228" i="2"/>
  <c r="BG228" i="2"/>
  <c r="AQ228" i="2"/>
  <c r="AN228" i="2"/>
  <c r="AM228" i="2"/>
  <c r="AP228" i="2"/>
  <c r="AV228" i="2"/>
  <c r="AU228" i="2"/>
  <c r="AX228" i="2"/>
  <c r="AY228" i="2"/>
  <c r="U28" i="1"/>
  <c r="AG59" i="2"/>
  <c r="AG63" i="2" s="1"/>
  <c r="AG64" i="2" s="1"/>
  <c r="X362" i="2"/>
  <c r="S391" i="2"/>
  <c r="W227" i="2"/>
  <c r="AE227" i="2" s="1"/>
  <c r="AG20" i="2"/>
  <c r="AD1107" i="2"/>
  <c r="BC1107" i="2"/>
  <c r="BF1107" i="2"/>
  <c r="BD1107" i="2"/>
  <c r="BG1107" i="2"/>
  <c r="AP229" i="2"/>
  <c r="Z696" i="2"/>
  <c r="Z78" i="1"/>
  <c r="X190" i="2"/>
  <c r="X189" i="2" s="1"/>
  <c r="X181" i="2" s="1"/>
  <c r="AA152" i="1"/>
  <c r="AF456" i="2"/>
  <c r="X61" i="1"/>
  <c r="Z208" i="1"/>
  <c r="AE600" i="2"/>
  <c r="W246" i="1"/>
  <c r="AG525" i="2"/>
  <c r="U1070" i="2"/>
  <c r="U1066" i="2" s="1"/>
  <c r="AF569" i="2"/>
  <c r="AH715" i="2"/>
  <c r="X576" i="2"/>
  <c r="X568" i="2" s="1"/>
  <c r="X567" i="2" s="1"/>
  <c r="X212" i="1"/>
  <c r="AF701" i="2"/>
  <c r="U97" i="1"/>
  <c r="U94" i="1" s="1"/>
  <c r="U1073" i="2"/>
  <c r="AD1073" i="2" s="1"/>
  <c r="AG1073" i="2" s="1"/>
  <c r="Z286" i="2"/>
  <c r="U252" i="1"/>
  <c r="AG611" i="2"/>
  <c r="X532" i="2"/>
  <c r="X523" i="2" s="1"/>
  <c r="U124" i="2"/>
  <c r="AD124" i="2" s="1"/>
  <c r="AC777" i="2"/>
  <c r="U610" i="2"/>
  <c r="U608" i="2" s="1"/>
  <c r="Z431" i="2"/>
  <c r="W342" i="1"/>
  <c r="R166" i="1"/>
  <c r="AD701" i="2"/>
  <c r="U768" i="2"/>
  <c r="U758" i="2" s="1"/>
  <c r="W77" i="1"/>
  <c r="BA124" i="2"/>
  <c r="AS133" i="2"/>
  <c r="Z427" i="2" l="1"/>
  <c r="Z426" i="2" s="1"/>
  <c r="Z420" i="2" s="1"/>
  <c r="Z105" i="1"/>
  <c r="AD1070" i="2"/>
  <c r="AG1070" i="2" s="1"/>
  <c r="AI1070" i="2" s="1"/>
  <c r="U767" i="2"/>
  <c r="X144" i="2"/>
  <c r="AY133" i="2"/>
  <c r="AX133" i="2"/>
  <c r="AV133" i="2"/>
  <c r="BF124" i="2"/>
  <c r="BD124" i="2"/>
  <c r="BG124" i="2"/>
  <c r="BC124" i="2"/>
  <c r="U235" i="2"/>
  <c r="AD235" i="2" s="1"/>
  <c r="Z59" i="1"/>
  <c r="U120" i="2"/>
  <c r="AD120" i="2" s="1"/>
  <c r="AH229" i="2"/>
  <c r="Z328" i="2"/>
  <c r="AF328" i="2" s="1"/>
  <c r="AG1107" i="2"/>
  <c r="AI20" i="2"/>
  <c r="AI1107" i="2" s="1"/>
  <c r="AG16" i="2"/>
  <c r="AD758" i="2"/>
  <c r="U55" i="2"/>
  <c r="AD55" i="2" s="1"/>
  <c r="AH780" i="2"/>
  <c r="AE777" i="2"/>
  <c r="AG780" i="2"/>
  <c r="AD768" i="2"/>
  <c r="AD767" i="2" s="1"/>
  <c r="AD524" i="2"/>
  <c r="AG124" i="2"/>
  <c r="AI124" i="2" s="1"/>
  <c r="AG108" i="2"/>
  <c r="AD610" i="2"/>
  <c r="AD608" i="2" s="1"/>
  <c r="X156" i="2"/>
  <c r="X519" i="2"/>
  <c r="AD1066" i="2"/>
  <c r="AI525" i="2"/>
  <c r="AI524" i="2" s="1"/>
  <c r="AG524" i="2"/>
  <c r="AH458" i="2"/>
  <c r="AI458" i="2" s="1"/>
  <c r="Z690" i="2"/>
  <c r="Z689" i="2" s="1"/>
  <c r="AU133" i="2"/>
  <c r="AK133" i="2"/>
  <c r="AD121" i="2" l="1"/>
  <c r="AQ133" i="2"/>
  <c r="AM133" i="2"/>
  <c r="AN133" i="2"/>
  <c r="U54" i="2"/>
  <c r="AD54" i="2" s="1"/>
  <c r="Z326" i="2"/>
  <c r="Z341" i="2"/>
  <c r="X139" i="2"/>
  <c r="X146" i="2" s="1"/>
  <c r="X152" i="2"/>
  <c r="U221" i="2"/>
  <c r="AD221" i="2"/>
  <c r="AG1066" i="2"/>
  <c r="AG105" i="2"/>
  <c r="AI108" i="2"/>
  <c r="AI105" i="2" s="1"/>
  <c r="AI780" i="2"/>
  <c r="U121" i="2"/>
  <c r="U381" i="2"/>
  <c r="AD381" i="2" s="1"/>
  <c r="AP133" i="2"/>
  <c r="Z258" i="1"/>
  <c r="AG715" i="2"/>
  <c r="AI715" i="2" s="1"/>
  <c r="AD111" i="2"/>
  <c r="AG111" i="2" s="1"/>
  <c r="AI111" i="2" s="1"/>
  <c r="U99" i="1"/>
  <c r="Z415" i="2"/>
  <c r="AH457" i="2"/>
  <c r="AH456" i="2" s="1"/>
  <c r="X342" i="1"/>
  <c r="Z332" i="1"/>
  <c r="AC286" i="2"/>
  <c r="X179" i="1"/>
  <c r="AH430" i="2"/>
  <c r="AA614" i="2"/>
  <c r="AC428" i="2"/>
  <c r="U260" i="1"/>
  <c r="U622" i="2"/>
  <c r="U620" i="2" s="1"/>
  <c r="AA292" i="1"/>
  <c r="AD428" i="2"/>
  <c r="AA255" i="1"/>
  <c r="AF439" i="2"/>
  <c r="AC701" i="2"/>
  <c r="AA78" i="1"/>
  <c r="R335" i="1"/>
  <c r="R290" i="2"/>
  <c r="Z213" i="1"/>
  <c r="X431" i="2"/>
  <c r="AA431" i="2"/>
  <c r="X415" i="2"/>
  <c r="AA415" i="2"/>
  <c r="AH668" i="2"/>
  <c r="AI668" i="2" s="1"/>
  <c r="X93" i="1"/>
  <c r="S469" i="2"/>
  <c r="X153" i="1"/>
  <c r="AF362" i="2"/>
  <c r="W175" i="1"/>
  <c r="AA258" i="1"/>
  <c r="AA73" i="1"/>
  <c r="AA67" i="1"/>
  <c r="X89" i="1"/>
  <c r="AA68" i="1"/>
  <c r="S55" i="1"/>
  <c r="AH529" i="2"/>
  <c r="AA620" i="2"/>
  <c r="AA237" i="2" s="1"/>
  <c r="AF237" i="2" s="1"/>
  <c r="AA452" i="2"/>
  <c r="AA443" i="2" s="1"/>
  <c r="AH704" i="2"/>
  <c r="U157" i="1"/>
  <c r="AG502" i="2"/>
  <c r="X79" i="1"/>
  <c r="AC569" i="2"/>
  <c r="AC568" i="2" s="1"/>
  <c r="AH89" i="2"/>
  <c r="AH91" i="2" s="1"/>
  <c r="AA342" i="1"/>
  <c r="AA301" i="1"/>
  <c r="AA93" i="1"/>
  <c r="Z68" i="1"/>
  <c r="Z292" i="1"/>
  <c r="AS299" i="2"/>
  <c r="S468" i="2" l="1"/>
  <c r="S467" i="2" s="1"/>
  <c r="AA411" i="2"/>
  <c r="AA410" i="2" s="1"/>
  <c r="X427" i="2"/>
  <c r="X426" i="2" s="1"/>
  <c r="X420" i="2" s="1"/>
  <c r="X411" i="2"/>
  <c r="X410" i="2" s="1"/>
  <c r="Z411" i="2"/>
  <c r="Z410" i="2" s="1"/>
  <c r="Z78" i="2" s="1"/>
  <c r="AA427" i="2"/>
  <c r="AA426" i="2" s="1"/>
  <c r="AA420" i="2" s="1"/>
  <c r="AD622" i="2"/>
  <c r="AE456" i="2"/>
  <c r="Z51" i="1"/>
  <c r="AG295" i="2"/>
  <c r="AG286" i="2" s="1"/>
  <c r="AE91" i="2"/>
  <c r="AA59" i="1"/>
  <c r="AA223" i="2"/>
  <c r="X59" i="1"/>
  <c r="AH441" i="2"/>
  <c r="AI441" i="2" s="1"/>
  <c r="AI439" i="2" s="1"/>
  <c r="S84" i="1"/>
  <c r="AG704" i="2"/>
  <c r="AG701" i="2" s="1"/>
  <c r="AS290" i="2"/>
  <c r="AX299" i="2"/>
  <c r="AV299" i="2"/>
  <c r="AY299" i="2"/>
  <c r="AI1066" i="2"/>
  <c r="X51" i="1"/>
  <c r="AH735" i="2"/>
  <c r="AA236" i="2"/>
  <c r="AF236" i="2" s="1"/>
  <c r="U378" i="2"/>
  <c r="AD378" i="2" s="1"/>
  <c r="U379" i="2"/>
  <c r="Z339" i="2"/>
  <c r="Z359" i="2"/>
  <c r="Z363" i="2"/>
  <c r="AA437" i="2"/>
  <c r="AA51" i="1"/>
  <c r="U607" i="2"/>
  <c r="U599" i="2" s="1"/>
  <c r="AG430" i="2"/>
  <c r="AF341" i="2"/>
  <c r="AG573" i="2"/>
  <c r="AA92" i="2"/>
  <c r="AF92" i="2" s="1"/>
  <c r="AA404" i="2"/>
  <c r="AH578" i="2"/>
  <c r="AG133" i="2"/>
  <c r="AU299" i="2"/>
  <c r="AK299" i="2"/>
  <c r="AA78" i="2" l="1"/>
  <c r="AF78" i="2" s="1"/>
  <c r="AA403" i="2"/>
  <c r="Z404" i="2"/>
  <c r="Z403" i="2" s="1"/>
  <c r="X78" i="2"/>
  <c r="X76" i="2" s="1"/>
  <c r="X404" i="2"/>
  <c r="X403" i="2" s="1"/>
  <c r="AI704" i="2"/>
  <c r="AH439" i="2"/>
  <c r="AK290" i="2"/>
  <c r="AM299" i="2"/>
  <c r="AN299" i="2"/>
  <c r="AQ299" i="2"/>
  <c r="AG569" i="2"/>
  <c r="U390" i="2"/>
  <c r="U251" i="2" s="1"/>
  <c r="U376" i="2"/>
  <c r="AD382" i="2"/>
  <c r="AD115" i="2" s="1"/>
  <c r="U394" i="2"/>
  <c r="U314" i="2" s="1"/>
  <c r="U386" i="2"/>
  <c r="U169" i="2" s="1"/>
  <c r="U398" i="2"/>
  <c r="U364" i="2" s="1"/>
  <c r="AG132" i="2"/>
  <c r="AI133" i="2"/>
  <c r="AI132" i="2" s="1"/>
  <c r="AI578" i="2"/>
  <c r="AG428" i="2"/>
  <c r="AI430" i="2"/>
  <c r="AD379" i="2"/>
  <c r="AA222" i="2"/>
  <c r="Z88" i="2"/>
  <c r="Z76" i="2"/>
  <c r="Z100" i="2"/>
  <c r="AA76" i="2"/>
  <c r="X88" i="2"/>
  <c r="X95" i="2" s="1"/>
  <c r="U382" i="2"/>
  <c r="U115" i="2" s="1"/>
  <c r="AI735" i="2"/>
  <c r="AU290" i="2"/>
  <c r="AX290" i="2"/>
  <c r="AP299" i="2"/>
  <c r="AC290" i="2"/>
  <c r="X301" i="1"/>
  <c r="X104" i="2"/>
  <c r="AE104" i="2" s="1"/>
  <c r="AA61" i="1"/>
  <c r="S644" i="2"/>
  <c r="S422" i="2"/>
  <c r="S421" i="2" s="1"/>
  <c r="AA89" i="1"/>
  <c r="X78" i="1"/>
  <c r="AA259" i="1"/>
  <c r="X296" i="1"/>
  <c r="S197" i="1"/>
  <c r="S196" i="1" s="1"/>
  <c r="AH717" i="2"/>
  <c r="AA626" i="2"/>
  <c r="AA607" i="2" s="1"/>
  <c r="AA599" i="2" s="1"/>
  <c r="AA598" i="2" s="1"/>
  <c r="U749" i="2"/>
  <c r="U722" i="2" s="1"/>
  <c r="X292" i="1"/>
  <c r="Z547" i="2"/>
  <c r="AF76" i="2" l="1"/>
  <c r="X100" i="2"/>
  <c r="Z186" i="1"/>
  <c r="Z546" i="2"/>
  <c r="Z156" i="2" s="1"/>
  <c r="X101" i="2"/>
  <c r="AA238" i="2"/>
  <c r="S77" i="2"/>
  <c r="Z95" i="2"/>
  <c r="AE716" i="2"/>
  <c r="AG299" i="2"/>
  <c r="AH716" i="2"/>
  <c r="AI717" i="2"/>
  <c r="AI716" i="2" s="1"/>
  <c r="Z1062" i="2"/>
  <c r="AF222" i="2"/>
  <c r="AD390" i="2"/>
  <c r="AD251" i="2" s="1"/>
  <c r="AD376" i="2"/>
  <c r="AD394" i="2"/>
  <c r="AD314" i="2" s="1"/>
  <c r="AD386" i="2"/>
  <c r="AD169" i="2" s="1"/>
  <c r="AD398" i="2"/>
  <c r="AD364" i="2" s="1"/>
  <c r="AM290" i="2"/>
  <c r="AP290" i="2"/>
  <c r="U131" i="2"/>
  <c r="AD131" i="2" s="1"/>
  <c r="AC448" i="2"/>
  <c r="AD706" i="2"/>
  <c r="X504" i="2"/>
  <c r="X128" i="2" s="1"/>
  <c r="U777" i="2"/>
  <c r="U303" i="2" s="1"/>
  <c r="AD303" i="2" s="1"/>
  <c r="AG457" i="2"/>
  <c r="AF706" i="2"/>
  <c r="X1074" i="2"/>
  <c r="AE1074" i="2" s="1"/>
  <c r="X100" i="1"/>
  <c r="AH541" i="2"/>
  <c r="AI541" i="2" s="1"/>
  <c r="S652" i="2"/>
  <c r="S235" i="2" s="1"/>
  <c r="AG645" i="2"/>
  <c r="AI645" i="2" s="1"/>
  <c r="AA81" i="1"/>
  <c r="X159" i="1"/>
  <c r="AA305" i="1"/>
  <c r="AD445" i="2"/>
  <c r="AD444" i="2" s="1"/>
  <c r="Z24" i="2"/>
  <c r="AH674" i="2"/>
  <c r="AI674" i="2" s="1"/>
  <c r="AA263" i="1"/>
  <c r="AH450" i="2"/>
  <c r="X24" i="2"/>
  <c r="S22" i="11" s="1"/>
  <c r="Z182" i="1"/>
  <c r="X543" i="2"/>
  <c r="X155" i="2" s="1"/>
  <c r="AA104" i="2"/>
  <c r="S463" i="2"/>
  <c r="S462" i="2" s="1"/>
  <c r="AG653" i="2"/>
  <c r="AI653" i="2" s="1"/>
  <c r="AA99" i="1"/>
  <c r="AA1073" i="2"/>
  <c r="AF1073" i="2" s="1"/>
  <c r="AA711" i="2"/>
  <c r="AA153" i="1"/>
  <c r="AA469" i="2"/>
  <c r="Z296" i="1"/>
  <c r="AA79" i="1"/>
  <c r="Z301" i="1"/>
  <c r="Z439" i="2"/>
  <c r="Z86" i="2" s="1"/>
  <c r="U248" i="1"/>
  <c r="R307" i="1"/>
  <c r="R306" i="1" s="1"/>
  <c r="X187" i="1"/>
  <c r="X68" i="1"/>
  <c r="X305" i="1"/>
  <c r="AH681" i="2"/>
  <c r="AI681" i="2" s="1"/>
  <c r="AA296" i="1"/>
  <c r="Z187" i="1"/>
  <c r="AA1074" i="2"/>
  <c r="AF1074" i="2" s="1"/>
  <c r="AA100" i="1"/>
  <c r="AF476" i="2"/>
  <c r="U576" i="2"/>
  <c r="U568" i="2" s="1"/>
  <c r="U212" i="1"/>
  <c r="AH550" i="2"/>
  <c r="AI550" i="2" s="1"/>
  <c r="Z179" i="1"/>
  <c r="AG728" i="2"/>
  <c r="AG577" i="2"/>
  <c r="AA463" i="2"/>
  <c r="AA86" i="2" s="1"/>
  <c r="AA85" i="2" s="1"/>
  <c r="U159" i="1"/>
  <c r="U73" i="1"/>
  <c r="S157" i="1"/>
  <c r="S706" i="2"/>
  <c r="AF651" i="2"/>
  <c r="S452" i="2"/>
  <c r="S443" i="2" s="1"/>
  <c r="AA172" i="1"/>
  <c r="AA247" i="1"/>
  <c r="S532" i="2"/>
  <c r="S523" i="2" s="1"/>
  <c r="AH484" i="2"/>
  <c r="AI484" i="2" s="1"/>
  <c r="S282" i="1"/>
  <c r="X258" i="1"/>
  <c r="U504" i="2"/>
  <c r="U503" i="2" s="1"/>
  <c r="AG453" i="2"/>
  <c r="S131" i="2"/>
  <c r="S148" i="2" s="1"/>
  <c r="U231" i="2"/>
  <c r="AD231" i="2" s="1"/>
  <c r="Z61" i="1"/>
  <c r="AG242" i="2"/>
  <c r="AA230" i="2"/>
  <c r="AH494" i="2"/>
  <c r="Z219" i="1"/>
  <c r="AG533" i="2"/>
  <c r="AA91" i="2"/>
  <c r="U591" i="2"/>
  <c r="U583" i="2" s="1"/>
  <c r="U225" i="1"/>
  <c r="Z246" i="1"/>
  <c r="Z244" i="1" s="1"/>
  <c r="AD112" i="2"/>
  <c r="AG112" i="2" s="1"/>
  <c r="AI112" i="2" s="1"/>
  <c r="U100" i="1"/>
  <c r="U339" i="1"/>
  <c r="U331" i="1" s="1"/>
  <c r="U347" i="1" s="1"/>
  <c r="U350" i="1" s="1"/>
  <c r="AA23" i="2"/>
  <c r="AF23" i="2" s="1"/>
  <c r="X91" i="2"/>
  <c r="AH435" i="2"/>
  <c r="AI435" i="2" s="1"/>
  <c r="S711" i="2"/>
  <c r="U532" i="2"/>
  <c r="U523" i="2" s="1"/>
  <c r="Z584" i="2"/>
  <c r="Z583" i="2" s="1"/>
  <c r="Z567" i="2" s="1"/>
  <c r="AF332" i="2"/>
  <c r="AF532" i="2"/>
  <c r="AF523" i="2" s="1"/>
  <c r="AH473" i="2"/>
  <c r="AG592" i="2"/>
  <c r="AF600" i="2"/>
  <c r="AF599" i="2" s="1"/>
  <c r="U1074" i="2"/>
  <c r="AD1074" i="2" s="1"/>
  <c r="AG1074" i="2" s="1"/>
  <c r="AG778" i="2"/>
  <c r="Z184" i="1"/>
  <c r="Z89" i="1"/>
  <c r="AG460" i="2"/>
  <c r="AI460" i="2" s="1"/>
  <c r="AC91" i="2"/>
  <c r="Z305" i="1"/>
  <c r="S73" i="1"/>
  <c r="AA24" i="2"/>
  <c r="AA187" i="1"/>
  <c r="U179" i="1"/>
  <c r="S179" i="1"/>
  <c r="AH728" i="2"/>
  <c r="Z93" i="1"/>
  <c r="S159" i="2"/>
  <c r="AC159" i="2" s="1"/>
  <c r="X300" i="1"/>
  <c r="Z153" i="1"/>
  <c r="AF489" i="2"/>
  <c r="X99" i="1"/>
  <c r="X1073" i="2"/>
  <c r="AE1073" i="2" s="1"/>
  <c r="U764" i="2"/>
  <c r="U762" i="2" s="1"/>
  <c r="S91" i="2"/>
  <c r="BA91" i="2"/>
  <c r="BA230" i="2"/>
  <c r="AK91" i="2"/>
  <c r="AK230" i="2"/>
  <c r="BA231" i="2"/>
  <c r="AS230" i="2"/>
  <c r="AS91" i="2"/>
  <c r="AK104" i="2"/>
  <c r="AS89" i="2"/>
  <c r="AS104" i="2"/>
  <c r="BA159" i="2"/>
  <c r="AU91" i="2" l="1"/>
  <c r="AY91" i="2"/>
  <c r="AV91" i="2"/>
  <c r="AX91" i="2"/>
  <c r="AP91" i="2"/>
  <c r="AQ91" i="2"/>
  <c r="AM91" i="2"/>
  <c r="AN91" i="2"/>
  <c r="AV230" i="2"/>
  <c r="AX230" i="2"/>
  <c r="AU230" i="2"/>
  <c r="AY230" i="2"/>
  <c r="AP230" i="2"/>
  <c r="AQ230" i="2"/>
  <c r="AM230" i="2"/>
  <c r="AN230" i="2"/>
  <c r="BC230" i="2"/>
  <c r="BD230" i="2"/>
  <c r="BF230" i="2"/>
  <c r="BG230" i="2"/>
  <c r="AN104" i="2"/>
  <c r="AP104" i="2"/>
  <c r="AM104" i="2"/>
  <c r="AQ104" i="2"/>
  <c r="AY104" i="2"/>
  <c r="AU104" i="2"/>
  <c r="AV104" i="2"/>
  <c r="AX104" i="2"/>
  <c r="AF104" i="2"/>
  <c r="AA216" i="2"/>
  <c r="AF230" i="2"/>
  <c r="AF86" i="2"/>
  <c r="Z152" i="2"/>
  <c r="AF156" i="2"/>
  <c r="AF238" i="2"/>
  <c r="AF224" i="2" s="1"/>
  <c r="AF24" i="2"/>
  <c r="V21" i="11"/>
  <c r="AA21" i="11" s="1"/>
  <c r="Z65" i="2"/>
  <c r="Z70" i="2" s="1"/>
  <c r="Z33" i="1" s="1"/>
  <c r="U22" i="11"/>
  <c r="AA65" i="2"/>
  <c r="AA70" i="2" s="1"/>
  <c r="AA33" i="1" s="1"/>
  <c r="V22" i="11"/>
  <c r="S107" i="1"/>
  <c r="AA108" i="1"/>
  <c r="AA84" i="1"/>
  <c r="S331" i="2"/>
  <c r="S344" i="2" s="1"/>
  <c r="S108" i="1"/>
  <c r="Z139" i="2"/>
  <c r="AF139" i="2" s="1"/>
  <c r="AA234" i="2"/>
  <c r="AH737" i="2"/>
  <c r="AG737" i="2"/>
  <c r="AA224" i="2"/>
  <c r="AG450" i="2"/>
  <c r="AG448" i="2" s="1"/>
  <c r="AG231" i="2"/>
  <c r="AI231" i="2" s="1"/>
  <c r="AD217" i="2"/>
  <c r="AD532" i="2"/>
  <c r="AC241" i="2"/>
  <c r="AD456" i="2"/>
  <c r="U759" i="2"/>
  <c r="AH491" i="2"/>
  <c r="AI491" i="2" s="1"/>
  <c r="AI489" i="2" s="1"/>
  <c r="AD591" i="2"/>
  <c r="AD583" i="2" s="1"/>
  <c r="AA59" i="2"/>
  <c r="AA64" i="2" s="1"/>
  <c r="AA462" i="2"/>
  <c r="AA102" i="2" s="1"/>
  <c r="AA99" i="2" s="1"/>
  <c r="AH335" i="2"/>
  <c r="AI335" i="2" s="1"/>
  <c r="Z438" i="2"/>
  <c r="AA331" i="2"/>
  <c r="X542" i="2"/>
  <c r="X518" i="2" s="1"/>
  <c r="AX89" i="2"/>
  <c r="AY89" i="2"/>
  <c r="AV89" i="2"/>
  <c r="BD91" i="2"/>
  <c r="BG91" i="2"/>
  <c r="BC91" i="2"/>
  <c r="BF91" i="2"/>
  <c r="BD231" i="2"/>
  <c r="BC231" i="2"/>
  <c r="BF231" i="2"/>
  <c r="BG231" i="2"/>
  <c r="BC159" i="2"/>
  <c r="BD159" i="2"/>
  <c r="BF159" i="2"/>
  <c r="BG159" i="2"/>
  <c r="AG241" i="2"/>
  <c r="AI242" i="2"/>
  <c r="AI241" i="2" s="1"/>
  <c r="U298" i="2"/>
  <c r="AD298" i="2" s="1"/>
  <c r="S102" i="2"/>
  <c r="S461" i="2"/>
  <c r="AI778" i="2"/>
  <c r="AG777" i="2"/>
  <c r="X138" i="2"/>
  <c r="X127" i="2"/>
  <c r="X1078" i="2" s="1"/>
  <c r="X1083" i="2" s="1"/>
  <c r="AF59" i="2"/>
  <c r="AF64" i="2" s="1"/>
  <c r="U519" i="2"/>
  <c r="U518" i="2" s="1"/>
  <c r="U156" i="2"/>
  <c r="AD156" i="2" s="1"/>
  <c r="AH1073" i="2"/>
  <c r="AI1073" i="2" s="1"/>
  <c r="AI473" i="2"/>
  <c r="AH686" i="2"/>
  <c r="AI686" i="2" s="1"/>
  <c r="AI728" i="2"/>
  <c r="AH479" i="2"/>
  <c r="X151" i="2"/>
  <c r="S221" i="2"/>
  <c r="X503" i="2"/>
  <c r="X487" i="2" s="1"/>
  <c r="S86" i="2"/>
  <c r="S85" i="2" s="1"/>
  <c r="AI494" i="2"/>
  <c r="AA227" i="2"/>
  <c r="S144" i="2"/>
  <c r="S103" i="2"/>
  <c r="S437" i="2"/>
  <c r="U217" i="2"/>
  <c r="S330" i="2"/>
  <c r="S343" i="2" s="1"/>
  <c r="AD576" i="2"/>
  <c r="AD568" i="2" s="1"/>
  <c r="Z85" i="2"/>
  <c r="AF85" i="2" s="1"/>
  <c r="AF101" i="2"/>
  <c r="AH104" i="2"/>
  <c r="S651" i="2"/>
  <c r="S643" i="2" s="1"/>
  <c r="Z1067" i="2"/>
  <c r="U154" i="2"/>
  <c r="U148" i="2"/>
  <c r="AD148" i="2" s="1"/>
  <c r="AF152" i="2"/>
  <c r="U144" i="2"/>
  <c r="AD144" i="2" s="1"/>
  <c r="S127" i="2"/>
  <c r="S1078" i="2" s="1"/>
  <c r="S1083" i="2" s="1"/>
  <c r="S154" i="2"/>
  <c r="S156" i="2"/>
  <c r="S519" i="2"/>
  <c r="AA468" i="2"/>
  <c r="AA467" i="2" s="1"/>
  <c r="AA103" i="2" s="1"/>
  <c r="AF103" i="2" s="1"/>
  <c r="AI299" i="2"/>
  <c r="AI290" i="2" s="1"/>
  <c r="AG290" i="2"/>
  <c r="AD764" i="2"/>
  <c r="AD762" i="2" s="1"/>
  <c r="AG746" i="2"/>
  <c r="AG89" i="2"/>
  <c r="Z80" i="1"/>
  <c r="AD777" i="2"/>
  <c r="AH602" i="2"/>
  <c r="AH600" i="2" s="1"/>
  <c r="AI592" i="2"/>
  <c r="S92" i="2"/>
  <c r="AI577" i="2"/>
  <c r="AG576" i="2"/>
  <c r="AG568" i="2" s="1"/>
  <c r="U567" i="2"/>
  <c r="AH1074" i="2"/>
  <c r="AI1074" i="2" s="1"/>
  <c r="AA101" i="2"/>
  <c r="X65" i="2"/>
  <c r="X70" i="2" s="1"/>
  <c r="AI457" i="2"/>
  <c r="AI456" i="2" s="1"/>
  <c r="AG456" i="2"/>
  <c r="AD154" i="2"/>
  <c r="AU89" i="2"/>
  <c r="AS227" i="2"/>
  <c r="AK89" i="2"/>
  <c r="AK227" i="2"/>
  <c r="AA22" i="11" l="1"/>
  <c r="AY227" i="2"/>
  <c r="AV227" i="2"/>
  <c r="AX227" i="2"/>
  <c r="AU227" i="2"/>
  <c r="AN227" i="2"/>
  <c r="AM227" i="2"/>
  <c r="AQ227" i="2"/>
  <c r="AP227" i="2"/>
  <c r="AF227" i="2"/>
  <c r="AA344" i="2"/>
  <c r="AF331" i="2"/>
  <c r="AF344" i="2" s="1"/>
  <c r="AA220" i="2"/>
  <c r="AF234" i="2"/>
  <c r="AA28" i="1"/>
  <c r="X33" i="1"/>
  <c r="Z146" i="2"/>
  <c r="AF146" i="2" s="1"/>
  <c r="AH489" i="2"/>
  <c r="AI737" i="2"/>
  <c r="AI450" i="2"/>
  <c r="AA97" i="2"/>
  <c r="AA109" i="2" s="1"/>
  <c r="AD567" i="2"/>
  <c r="AA461" i="2"/>
  <c r="AA436" i="2" s="1"/>
  <c r="Z102" i="2"/>
  <c r="AF102" i="2" s="1"/>
  <c r="Z437" i="2"/>
  <c r="Z436" i="2" s="1"/>
  <c r="U757" i="2"/>
  <c r="U1105" i="2" s="1"/>
  <c r="U1103" i="2" s="1"/>
  <c r="AD759" i="2"/>
  <c r="AD757" i="2" s="1"/>
  <c r="AD1105" i="2" s="1"/>
  <c r="AD1103" i="2" s="1"/>
  <c r="AQ89" i="2"/>
  <c r="AM89" i="2"/>
  <c r="AP89" i="2"/>
  <c r="U152" i="2"/>
  <c r="U139" i="2"/>
  <c r="AD139" i="2" s="1"/>
  <c r="U149" i="2"/>
  <c r="AD149" i="2" s="1"/>
  <c r="AA100" i="2"/>
  <c r="AA88" i="2"/>
  <c r="AF88" i="2" s="1"/>
  <c r="Z84" i="2"/>
  <c r="AA211" i="2"/>
  <c r="AA213" i="2"/>
  <c r="S99" i="2"/>
  <c r="U283" i="2"/>
  <c r="U289" i="2"/>
  <c r="AG91" i="2"/>
  <c r="AI89" i="2"/>
  <c r="AI91" i="2" s="1"/>
  <c r="S152" i="2"/>
  <c r="S139" i="2"/>
  <c r="S436" i="2"/>
  <c r="AF216" i="2"/>
  <c r="AH230" i="2"/>
  <c r="AI479" i="2"/>
  <c r="AH476" i="2"/>
  <c r="AF65" i="2"/>
  <c r="AF70" i="2" s="1"/>
  <c r="AN89" i="2"/>
  <c r="AA14" i="2" l="1"/>
  <c r="AA98" i="2"/>
  <c r="AA1064" i="2"/>
  <c r="AA1071" i="2" s="1"/>
  <c r="Z99" i="2"/>
  <c r="Z97" i="2"/>
  <c r="AF97" i="2" s="1"/>
  <c r="U146" i="2"/>
  <c r="AD146" i="2" s="1"/>
  <c r="AA113" i="2"/>
  <c r="AA114" i="2" s="1"/>
  <c r="AA110" i="2"/>
  <c r="AI230" i="2"/>
  <c r="AA245" i="2"/>
  <c r="AA212" i="2"/>
  <c r="AA1080" i="2"/>
  <c r="AF84" i="2"/>
  <c r="AA84" i="2"/>
  <c r="AF100" i="2"/>
  <c r="AD152" i="2"/>
  <c r="U308" i="2"/>
  <c r="U284" i="2"/>
  <c r="S146" i="2"/>
  <c r="AD283" i="2"/>
  <c r="AD289" i="2"/>
  <c r="AH227" i="2"/>
  <c r="AF211" i="2"/>
  <c r="U163" i="2"/>
  <c r="S765" i="2"/>
  <c r="S762" i="2" s="1"/>
  <c r="Z192" i="2"/>
  <c r="AF192" i="2" s="1"/>
  <c r="AC706" i="2"/>
  <c r="AD452" i="2"/>
  <c r="AD443" i="2" s="1"/>
  <c r="AD437" i="2" s="1"/>
  <c r="U74" i="1"/>
  <c r="X23" i="2"/>
  <c r="AH746" i="2"/>
  <c r="Z214" i="1"/>
  <c r="U696" i="2"/>
  <c r="AG714" i="2"/>
  <c r="AA57" i="1"/>
  <c r="AH449" i="2"/>
  <c r="AA195" i="1"/>
  <c r="X195" i="1"/>
  <c r="AF576" i="2"/>
  <c r="AF568" i="2" s="1"/>
  <c r="AF567" i="2" s="1"/>
  <c r="AA300" i="1"/>
  <c r="X701" i="2"/>
  <c r="AC445" i="2"/>
  <c r="AC444" i="2" s="1"/>
  <c r="Z489" i="2"/>
  <c r="Z128" i="2" s="1"/>
  <c r="AH714" i="2"/>
  <c r="X158" i="2"/>
  <c r="AF421" i="2"/>
  <c r="U246" i="1"/>
  <c r="Z195" i="1"/>
  <c r="Z183" i="1" s="1"/>
  <c r="AE445" i="2"/>
  <c r="AH333" i="2"/>
  <c r="S76" i="1"/>
  <c r="W90" i="1"/>
  <c r="U77" i="1"/>
  <c r="Z210" i="1"/>
  <c r="AH564" i="2"/>
  <c r="AI564" i="2" s="1"/>
  <c r="AH680" i="2"/>
  <c r="AI680" i="2" s="1"/>
  <c r="AA701" i="2"/>
  <c r="AF520" i="2"/>
  <c r="AH481" i="2"/>
  <c r="AA489" i="2"/>
  <c r="AA488" i="2" s="1"/>
  <c r="U24" i="2"/>
  <c r="AD24" i="2" s="1"/>
  <c r="Z172" i="1"/>
  <c r="Z170" i="1" s="1"/>
  <c r="AH619" i="2"/>
  <c r="W258" i="1"/>
  <c r="X182" i="1"/>
  <c r="Z57" i="1"/>
  <c r="U229" i="2"/>
  <c r="U456" i="2"/>
  <c r="U443" i="2" s="1"/>
  <c r="Z187" i="2"/>
  <c r="S701" i="2"/>
  <c r="X620" i="2"/>
  <c r="X237" i="2" s="1"/>
  <c r="X223" i="2" s="1"/>
  <c r="AG529" i="2"/>
  <c r="Z300" i="1"/>
  <c r="AG619" i="2"/>
  <c r="Z543" i="2"/>
  <c r="Z155" i="2" s="1"/>
  <c r="AF155" i="2" s="1"/>
  <c r="U259" i="1"/>
  <c r="S176" i="2"/>
  <c r="S174" i="2" s="1"/>
  <c r="AF445" i="2"/>
  <c r="AF444" i="2" s="1"/>
  <c r="AF443" i="2" s="1"/>
  <c r="X259" i="1"/>
  <c r="AG621" i="2"/>
  <c r="U489" i="2"/>
  <c r="U128" i="2" s="1"/>
  <c r="AD128" i="2" s="1"/>
  <c r="U175" i="1"/>
  <c r="U170" i="1" s="1"/>
  <c r="U200" i="1" s="1"/>
  <c r="U203" i="1" s="1"/>
  <c r="X57" i="1"/>
  <c r="X172" i="1"/>
  <c r="W176" i="2"/>
  <c r="BA158" i="2"/>
  <c r="AK176" i="2"/>
  <c r="AS176" i="2"/>
  <c r="AS187" i="2"/>
  <c r="AU187" i="2" l="1"/>
  <c r="AV187" i="2"/>
  <c r="AY187" i="2"/>
  <c r="AX187" i="2"/>
  <c r="AS218" i="2"/>
  <c r="BG158" i="2"/>
  <c r="BF158" i="2"/>
  <c r="BD158" i="2"/>
  <c r="BC158" i="2"/>
  <c r="AE158" i="2"/>
  <c r="AF187" i="2"/>
  <c r="AF218" i="2" s="1"/>
  <c r="W174" i="2"/>
  <c r="W385" i="2" s="1"/>
  <c r="AE385" i="2" s="1"/>
  <c r="AE176" i="2"/>
  <c r="U227" i="2"/>
  <c r="AD227" i="2" s="1"/>
  <c r="AD229" i="2"/>
  <c r="X59" i="2"/>
  <c r="X64" i="2" s="1"/>
  <c r="X28" i="1" s="1"/>
  <c r="S21" i="11"/>
  <c r="AG24" i="2"/>
  <c r="AG65" i="2" s="1"/>
  <c r="AG70" i="2" s="1"/>
  <c r="P22" i="11"/>
  <c r="Y22" i="11" s="1"/>
  <c r="AB22" i="11" s="1"/>
  <c r="AA21" i="2"/>
  <c r="AA25" i="2" s="1"/>
  <c r="V12" i="11"/>
  <c r="U105" i="1"/>
  <c r="X690" i="2"/>
  <c r="X689" i="2" s="1"/>
  <c r="X106" i="1"/>
  <c r="AA690" i="2"/>
  <c r="AA689" i="2" s="1"/>
  <c r="AA106" i="1"/>
  <c r="S690" i="2"/>
  <c r="S689" i="2" s="1"/>
  <c r="S106" i="1"/>
  <c r="AG351" i="2"/>
  <c r="AG350" i="2" s="1"/>
  <c r="AD350" i="2"/>
  <c r="AI619" i="2"/>
  <c r="Z200" i="1"/>
  <c r="Z203" i="1" s="1"/>
  <c r="U488" i="2"/>
  <c r="U487" i="2" s="1"/>
  <c r="S329" i="2"/>
  <c r="S326" i="2" s="1"/>
  <c r="AG447" i="2"/>
  <c r="AG445" i="2" s="1"/>
  <c r="AG444" i="2" s="1"/>
  <c r="S385" i="2"/>
  <c r="S378" i="2" s="1"/>
  <c r="S390" i="2" s="1"/>
  <c r="S251" i="2" s="1"/>
  <c r="S175" i="2"/>
  <c r="AD528" i="2"/>
  <c r="AD523" i="2" s="1"/>
  <c r="AI714" i="2"/>
  <c r="Z1064" i="2"/>
  <c r="Z98" i="2"/>
  <c r="Z109" i="2"/>
  <c r="Z542" i="2"/>
  <c r="Z518" i="2" s="1"/>
  <c r="U93" i="2"/>
  <c r="AD93" i="2" s="1"/>
  <c r="AH425" i="2"/>
  <c r="AI425" i="2" s="1"/>
  <c r="AI421" i="2" s="1"/>
  <c r="AF99" i="2"/>
  <c r="AP176" i="2"/>
  <c r="AQ176" i="2"/>
  <c r="AM176" i="2"/>
  <c r="AN176" i="2"/>
  <c r="AV176" i="2"/>
  <c r="AX176" i="2"/>
  <c r="AU176" i="2"/>
  <c r="AY176" i="2"/>
  <c r="AH480" i="2"/>
  <c r="AI481" i="2"/>
  <c r="AI480" i="2" s="1"/>
  <c r="X148" i="2"/>
  <c r="X137" i="2" s="1"/>
  <c r="X149" i="2"/>
  <c r="AD163" i="2"/>
  <c r="U65" i="2"/>
  <c r="U70" i="2" s="1"/>
  <c r="AH522" i="2"/>
  <c r="AE332" i="2"/>
  <c r="AD600" i="2"/>
  <c r="AG602" i="2"/>
  <c r="X154" i="2"/>
  <c r="U358" i="2"/>
  <c r="U370" i="2"/>
  <c r="Z223" i="2"/>
  <c r="S760" i="2"/>
  <c r="S757" i="2" s="1"/>
  <c r="S1105" i="2" s="1"/>
  <c r="S1103" i="2" s="1"/>
  <c r="U312" i="2"/>
  <c r="U313" i="2" s="1"/>
  <c r="U309" i="2"/>
  <c r="AA249" i="2"/>
  <c r="AA250" i="2" s="1"/>
  <c r="AA246" i="2"/>
  <c r="U213" i="2"/>
  <c r="U244" i="1"/>
  <c r="U167" i="2"/>
  <c r="U138" i="2"/>
  <c r="AD138" i="2" s="1"/>
  <c r="U127" i="2"/>
  <c r="AD127" i="2" s="1"/>
  <c r="U151" i="2"/>
  <c r="Z151" i="2"/>
  <c r="Z149" i="2"/>
  <c r="AF149" i="2" s="1"/>
  <c r="AG528" i="2"/>
  <c r="AI529" i="2"/>
  <c r="Z218" i="2"/>
  <c r="Z182" i="2"/>
  <c r="AF182" i="2" s="1"/>
  <c r="U437" i="2"/>
  <c r="AA329" i="2"/>
  <c r="AF329" i="2" s="1"/>
  <c r="X329" i="2"/>
  <c r="AH448" i="2"/>
  <c r="AI449" i="2"/>
  <c r="AI448" i="2" s="1"/>
  <c r="U328" i="2"/>
  <c r="AD328" i="2" s="1"/>
  <c r="AI746" i="2"/>
  <c r="AH332" i="2"/>
  <c r="AI333" i="2"/>
  <c r="AI332" i="2" s="1"/>
  <c r="Z138" i="2"/>
  <c r="Z127" i="2"/>
  <c r="U66" i="1"/>
  <c r="AD620" i="2"/>
  <c r="AD607" i="2" s="1"/>
  <c r="AH447" i="2"/>
  <c r="AH445" i="2" s="1"/>
  <c r="U215" i="2"/>
  <c r="AD215" i="2"/>
  <c r="AD65" i="2"/>
  <c r="AD70" i="2" s="1"/>
  <c r="AE480" i="2"/>
  <c r="Z488" i="2"/>
  <c r="Z487" i="2" s="1"/>
  <c r="AE448" i="2"/>
  <c r="AE444" i="2" s="1"/>
  <c r="AG710" i="2"/>
  <c r="U690" i="2"/>
  <c r="U689" i="2" s="1"/>
  <c r="AE706" i="2"/>
  <c r="AH710" i="2"/>
  <c r="AH706" i="2" s="1"/>
  <c r="AF245" i="2"/>
  <c r="AD308" i="2"/>
  <c r="AD284" i="2"/>
  <c r="AA1075" i="2"/>
  <c r="AA1087" i="2"/>
  <c r="AS385" i="2"/>
  <c r="AK174" i="2"/>
  <c r="AK385" i="2"/>
  <c r="AS174" i="2"/>
  <c r="W175" i="2" l="1"/>
  <c r="AU218" i="2"/>
  <c r="AX218" i="2"/>
  <c r="AH187" i="2"/>
  <c r="AH218" i="2" s="1"/>
  <c r="AU174" i="2"/>
  <c r="AV174" i="2"/>
  <c r="AY174" i="2"/>
  <c r="AX174" i="2"/>
  <c r="AS175" i="2"/>
  <c r="AU175" i="2" s="1"/>
  <c r="AP174" i="2"/>
  <c r="AM174" i="2"/>
  <c r="AQ174" i="2"/>
  <c r="AK175" i="2"/>
  <c r="AM175" i="2" s="1"/>
  <c r="AN174" i="2"/>
  <c r="S342" i="2"/>
  <c r="S382" i="2"/>
  <c r="S115" i="2" s="1"/>
  <c r="AH444" i="2"/>
  <c r="S376" i="2"/>
  <c r="S383" i="2"/>
  <c r="S398" i="2"/>
  <c r="S364" i="2" s="1"/>
  <c r="S386" i="2"/>
  <c r="S169" i="2" s="1"/>
  <c r="S394" i="2"/>
  <c r="S314" i="2" s="1"/>
  <c r="AI447" i="2"/>
  <c r="AI445" i="2" s="1"/>
  <c r="AI444" i="2" s="1"/>
  <c r="AH421" i="2"/>
  <c r="Z110" i="2"/>
  <c r="Z113" i="2"/>
  <c r="Z114" i="2" s="1"/>
  <c r="U168" i="2"/>
  <c r="AF98" i="2"/>
  <c r="AF109" i="2"/>
  <c r="AF1064" i="2"/>
  <c r="Z1065" i="2"/>
  <c r="Z1071" i="2"/>
  <c r="AQ385" i="2"/>
  <c r="AM385" i="2"/>
  <c r="AP385" i="2"/>
  <c r="AN385" i="2"/>
  <c r="AV385" i="2"/>
  <c r="AY385" i="2"/>
  <c r="AX385" i="2"/>
  <c r="AU385" i="2"/>
  <c r="AD312" i="2"/>
  <c r="AD313" i="2" s="1"/>
  <c r="AD309" i="2"/>
  <c r="X326" i="2"/>
  <c r="X342" i="2"/>
  <c r="U137" i="2"/>
  <c r="AD137" i="2"/>
  <c r="AH520" i="2"/>
  <c r="AI522" i="2"/>
  <c r="AI520" i="2" s="1"/>
  <c r="AH158" i="2"/>
  <c r="AA1091" i="2"/>
  <c r="S339" i="2"/>
  <c r="S359" i="2"/>
  <c r="S363" i="2"/>
  <c r="Z137" i="2"/>
  <c r="AA30" i="2"/>
  <c r="U326" i="2"/>
  <c r="U359" i="2" s="1"/>
  <c r="U341" i="2"/>
  <c r="V23" i="11"/>
  <c r="AD213" i="2"/>
  <c r="U362" i="2"/>
  <c r="AI602" i="2"/>
  <c r="AD358" i="2"/>
  <c r="AD370" i="2"/>
  <c r="AE174" i="2"/>
  <c r="AE175" i="2" s="1"/>
  <c r="AH176" i="2"/>
  <c r="AH174" i="2" s="1"/>
  <c r="AH175" i="2" s="1"/>
  <c r="AF249" i="2"/>
  <c r="W383" i="2"/>
  <c r="AF223" i="2"/>
  <c r="Z213" i="2"/>
  <c r="Z1080" i="2"/>
  <c r="Z150" i="2"/>
  <c r="Z163" i="2"/>
  <c r="AD150" i="2"/>
  <c r="AD151" i="2"/>
  <c r="AD599" i="2"/>
  <c r="AD167" i="2"/>
  <c r="AG706" i="2"/>
  <c r="AI710" i="2"/>
  <c r="AI706" i="2" s="1"/>
  <c r="AA342" i="2"/>
  <c r="AA326" i="2"/>
  <c r="U1078" i="2"/>
  <c r="U150" i="2"/>
  <c r="U164" i="2"/>
  <c r="X150" i="2"/>
  <c r="X163" i="2"/>
  <c r="AK383" i="2"/>
  <c r="AS383" i="2"/>
  <c r="AK106" i="2"/>
  <c r="AA31" i="2" l="1"/>
  <c r="AA44" i="1" s="1"/>
  <c r="U12" i="11"/>
  <c r="AA12" i="11" s="1"/>
  <c r="AF14" i="2"/>
  <c r="U363" i="2"/>
  <c r="Z1075" i="2"/>
  <c r="AF1075" i="2" s="1"/>
  <c r="Z1072" i="2"/>
  <c r="AF1071" i="2"/>
  <c r="AD168" i="2"/>
  <c r="AF110" i="2"/>
  <c r="AF113" i="2"/>
  <c r="AF114" i="2" s="1"/>
  <c r="AN106" i="2"/>
  <c r="AM106" i="2"/>
  <c r="AQ106" i="2"/>
  <c r="AP383" i="2"/>
  <c r="AM383" i="2"/>
  <c r="AN383" i="2"/>
  <c r="AQ383" i="2"/>
  <c r="AU383" i="2"/>
  <c r="AV383" i="2"/>
  <c r="AX383" i="2"/>
  <c r="AY383" i="2"/>
  <c r="AF213" i="2"/>
  <c r="AF342" i="2"/>
  <c r="AF326" i="2"/>
  <c r="Z1087" i="2"/>
  <c r="AF1080" i="2"/>
  <c r="U33" i="1"/>
  <c r="Z21" i="2"/>
  <c r="AF21" i="2" s="1"/>
  <c r="AD326" i="2"/>
  <c r="AD339" i="2" s="1"/>
  <c r="AD341" i="2"/>
  <c r="AG328" i="2"/>
  <c r="AI158" i="2"/>
  <c r="X339" i="2"/>
  <c r="X359" i="2"/>
  <c r="X363" i="2"/>
  <c r="X11" i="2"/>
  <c r="S9" i="11" s="1"/>
  <c r="X1062" i="2"/>
  <c r="X1067" i="2" s="1"/>
  <c r="AF163" i="2"/>
  <c r="AE383" i="2"/>
  <c r="AH385" i="2"/>
  <c r="X167" i="2"/>
  <c r="X168" i="2" s="1"/>
  <c r="X164" i="2"/>
  <c r="U1083" i="2"/>
  <c r="AD1078" i="2"/>
  <c r="AD1083" i="2" s="1"/>
  <c r="AA339" i="2"/>
  <c r="AA359" i="2"/>
  <c r="AA363" i="2"/>
  <c r="AA1062" i="2"/>
  <c r="AD164" i="2"/>
  <c r="Z164" i="2"/>
  <c r="Z167" i="2"/>
  <c r="Z168" i="2" s="1"/>
  <c r="AD362" i="2"/>
  <c r="V28" i="11"/>
  <c r="U339" i="2"/>
  <c r="U11" i="2"/>
  <c r="U1062" i="2"/>
  <c r="AP106" i="2"/>
  <c r="R122" i="2"/>
  <c r="BA122" i="2"/>
  <c r="AA32" i="2" l="1"/>
  <c r="V29" i="11"/>
  <c r="V30" i="11" s="1"/>
  <c r="P9" i="11"/>
  <c r="Y9" i="11" s="1"/>
  <c r="AD11" i="2"/>
  <c r="R120" i="2"/>
  <c r="R121" i="2" s="1"/>
  <c r="AC122" i="2"/>
  <c r="BF122" i="2"/>
  <c r="BC122" i="2"/>
  <c r="BG122" i="2"/>
  <c r="BD122" i="2"/>
  <c r="U19" i="11"/>
  <c r="AA19" i="11" s="1"/>
  <c r="AF339" i="2"/>
  <c r="AF359" i="2"/>
  <c r="AF363" i="2"/>
  <c r="Z25" i="2"/>
  <c r="AF25" i="2" s="1"/>
  <c r="U1095" i="2"/>
  <c r="U17" i="2"/>
  <c r="AD359" i="2"/>
  <c r="AH383" i="2"/>
  <c r="AD1062" i="2"/>
  <c r="AD1067" i="2" s="1"/>
  <c r="U1067" i="2"/>
  <c r="X1095" i="2"/>
  <c r="X17" i="2"/>
  <c r="AD363" i="2"/>
  <c r="AA1067" i="2"/>
  <c r="AF1062" i="2"/>
  <c r="AA1065" i="2"/>
  <c r="AA1072" i="2"/>
  <c r="AF167" i="2"/>
  <c r="AG341" i="2"/>
  <c r="Z1091" i="2"/>
  <c r="AF1091" i="2" s="1"/>
  <c r="AF1087" i="2"/>
  <c r="R536" i="2"/>
  <c r="BA120" i="2"/>
  <c r="R381" i="2" l="1"/>
  <c r="BF120" i="2"/>
  <c r="BA121" i="2"/>
  <c r="BC121" i="2" s="1"/>
  <c r="BG120" i="2"/>
  <c r="BC120" i="2"/>
  <c r="BD120" i="2"/>
  <c r="AC120" i="2"/>
  <c r="AC121" i="2" s="1"/>
  <c r="AG122" i="2"/>
  <c r="U23" i="11"/>
  <c r="AA23" i="11" s="1"/>
  <c r="AF1067" i="2"/>
  <c r="AF1065" i="2"/>
  <c r="AF1072" i="2"/>
  <c r="U1104" i="2"/>
  <c r="Z30" i="2"/>
  <c r="R379" i="2"/>
  <c r="Y15" i="11"/>
  <c r="P15" i="11"/>
  <c r="R181" i="1"/>
  <c r="S15" i="11"/>
  <c r="AD1095" i="2"/>
  <c r="AD17" i="2"/>
  <c r="R79" i="2"/>
  <c r="AC79" i="2" s="1"/>
  <c r="BA379" i="2"/>
  <c r="BA381" i="2"/>
  <c r="AF30" i="2" l="1"/>
  <c r="Z31" i="2"/>
  <c r="BG381" i="2"/>
  <c r="BD381" i="2"/>
  <c r="BF381" i="2"/>
  <c r="BC381" i="2"/>
  <c r="AC381" i="2"/>
  <c r="AG381" i="2" s="1"/>
  <c r="BD379" i="2"/>
  <c r="BC379" i="2"/>
  <c r="BG379" i="2"/>
  <c r="BF379" i="2"/>
  <c r="AD1104" i="2"/>
  <c r="U28" i="11"/>
  <c r="R101" i="2"/>
  <c r="AG79" i="2"/>
  <c r="Z32" i="2"/>
  <c r="AF32" i="2" s="1"/>
  <c r="AI122" i="2"/>
  <c r="AI120" i="2" s="1"/>
  <c r="AI121" i="2" s="1"/>
  <c r="AG120" i="2"/>
  <c r="AG121" i="2" s="1"/>
  <c r="W298" i="1"/>
  <c r="AH677" i="2"/>
  <c r="AF31" i="2" l="1"/>
  <c r="AH31" i="2" s="1"/>
  <c r="Z44" i="1"/>
  <c r="AA28" i="11"/>
  <c r="U29" i="11"/>
  <c r="AA29" i="11" s="1"/>
  <c r="AC379" i="2"/>
  <c r="AI381" i="2"/>
  <c r="AG379" i="2"/>
  <c r="AI677" i="2"/>
  <c r="U30" i="11" l="1"/>
  <c r="AA30" i="11" s="1"/>
  <c r="AI379" i="2"/>
  <c r="AS305" i="2"/>
  <c r="AX305" i="2" l="1"/>
  <c r="AY305" i="2"/>
  <c r="AV305" i="2"/>
  <c r="AU305" i="2"/>
  <c r="AK305" i="2"/>
  <c r="AM305" i="2" l="1"/>
  <c r="AN305" i="2"/>
  <c r="AQ305" i="2"/>
  <c r="AP305" i="2"/>
  <c r="R321" i="2"/>
  <c r="BA321" i="2"/>
  <c r="R319" i="2" l="1"/>
  <c r="R393" i="2" s="1"/>
  <c r="AC393" i="2" s="1"/>
  <c r="AC321" i="2"/>
  <c r="BD321" i="2"/>
  <c r="BF321" i="2"/>
  <c r="BC321" i="2"/>
  <c r="BG321" i="2"/>
  <c r="R422" i="2"/>
  <c r="R421" i="2" s="1"/>
  <c r="BA393" i="2"/>
  <c r="BA319" i="2"/>
  <c r="R320" i="2" l="1"/>
  <c r="BD319" i="2"/>
  <c r="BA320" i="2"/>
  <c r="BC320" i="2" s="1"/>
  <c r="BC319" i="2"/>
  <c r="BF319" i="2"/>
  <c r="BF320" i="2" s="1"/>
  <c r="BG319" i="2"/>
  <c r="BD393" i="2"/>
  <c r="BF393" i="2"/>
  <c r="BC393" i="2"/>
  <c r="BG393" i="2"/>
  <c r="AG321" i="2"/>
  <c r="AC319" i="2"/>
  <c r="AC320" i="2" s="1"/>
  <c r="R391" i="2"/>
  <c r="R406" i="2"/>
  <c r="BA391" i="2"/>
  <c r="BD391" i="2" l="1"/>
  <c r="BF391" i="2"/>
  <c r="BG391" i="2"/>
  <c r="BC391" i="2"/>
  <c r="AG319" i="2"/>
  <c r="AG320" i="2" s="1"/>
  <c r="AI321" i="2"/>
  <c r="AI319" i="2" s="1"/>
  <c r="AI320" i="2" s="1"/>
  <c r="R405" i="2"/>
  <c r="AG393" i="2"/>
  <c r="AC391" i="2"/>
  <c r="R769" i="2"/>
  <c r="AC769" i="2" s="1"/>
  <c r="AG769" i="2" s="1"/>
  <c r="R77" i="2" l="1"/>
  <c r="AC77" i="2" s="1"/>
  <c r="AI393" i="2"/>
  <c r="AG391" i="2"/>
  <c r="R584" i="2"/>
  <c r="AI391" i="2" l="1"/>
  <c r="R770" i="2"/>
  <c r="AC770" i="2" s="1"/>
  <c r="AG770" i="2" s="1"/>
  <c r="AI770" i="2" s="1"/>
  <c r="BA770" i="2"/>
  <c r="BG770" i="2" l="1"/>
  <c r="BC770" i="2"/>
  <c r="BF770" i="2"/>
  <c r="AG77" i="2"/>
  <c r="BD770" i="2"/>
  <c r="W255" i="1"/>
  <c r="AH615" i="2"/>
  <c r="AI615" i="2" l="1"/>
  <c r="R193" i="2"/>
  <c r="BA193" i="2"/>
  <c r="AC193" i="2" l="1"/>
  <c r="AG193" i="2" s="1"/>
  <c r="AI193" i="2" s="1"/>
  <c r="BC193" i="2"/>
  <c r="BF193" i="2"/>
  <c r="BD193" i="2"/>
  <c r="BG193" i="2"/>
  <c r="R547" i="2"/>
  <c r="R186" i="1" l="1"/>
  <c r="R145" i="2"/>
  <c r="AC145" i="2" l="1"/>
  <c r="AG145" i="2" s="1"/>
  <c r="R600" i="2"/>
  <c r="R87" i="2" l="1"/>
  <c r="AC87" i="2" l="1"/>
  <c r="AG87" i="2" s="1"/>
  <c r="R766" i="2"/>
  <c r="AC766" i="2" l="1"/>
  <c r="AG766" i="2" s="1"/>
  <c r="R186" i="2"/>
  <c r="R217" i="2" l="1"/>
  <c r="AC186" i="2"/>
  <c r="R191" i="2"/>
  <c r="BA191" i="2"/>
  <c r="AC191" i="2" l="1"/>
  <c r="AG191" i="2" s="1"/>
  <c r="AI191" i="2" s="1"/>
  <c r="BF191" i="2"/>
  <c r="BD191" i="2"/>
  <c r="BC191" i="2"/>
  <c r="AC217" i="2"/>
  <c r="AG186" i="2"/>
  <c r="BG191" i="2"/>
  <c r="R749" i="2"/>
  <c r="AG217" i="2" l="1"/>
  <c r="R628" i="2"/>
  <c r="AC628" i="2" l="1"/>
  <c r="R626" i="2"/>
  <c r="R428" i="2"/>
  <c r="R58" i="1" l="1"/>
  <c r="AG628" i="2"/>
  <c r="AC626" i="2"/>
  <c r="R616" i="2"/>
  <c r="AG626" i="2" l="1"/>
  <c r="AC616" i="2"/>
  <c r="R614" i="2"/>
  <c r="W768" i="2"/>
  <c r="AS768" i="2"/>
  <c r="AK768" i="2"/>
  <c r="AN768" i="2" l="1"/>
  <c r="AP768" i="2"/>
  <c r="AM768" i="2"/>
  <c r="AQ768" i="2"/>
  <c r="AY768" i="2"/>
  <c r="AV768" i="2"/>
  <c r="AU768" i="2"/>
  <c r="AX768" i="2"/>
  <c r="AC614" i="2"/>
  <c r="AG616" i="2"/>
  <c r="AE768" i="2"/>
  <c r="AG614" i="2" l="1"/>
  <c r="AH768" i="2"/>
  <c r="R194" i="2"/>
  <c r="AC194" i="2" l="1"/>
  <c r="AG194" i="2" s="1"/>
  <c r="R504" i="2"/>
  <c r="R503" i="2" s="1"/>
  <c r="AH633" i="2" l="1"/>
  <c r="W267" i="1"/>
  <c r="R187" i="2"/>
  <c r="AC187" i="2" s="1"/>
  <c r="BA187" i="2"/>
  <c r="BA218" i="2" l="1"/>
  <c r="BC187" i="2"/>
  <c r="BF187" i="2"/>
  <c r="BG187" i="2"/>
  <c r="AI633" i="2"/>
  <c r="R218" i="2"/>
  <c r="BD187" i="2"/>
  <c r="AC218" i="2" l="1"/>
  <c r="AG187" i="2"/>
  <c r="BF218" i="2"/>
  <c r="BC218" i="2"/>
  <c r="AH659" i="2"/>
  <c r="W286" i="1"/>
  <c r="AG218" i="2" l="1"/>
  <c r="AI187" i="2"/>
  <c r="AI218" i="2" s="1"/>
  <c r="R622" i="2"/>
  <c r="AC622" i="2" l="1"/>
  <c r="R620" i="2"/>
  <c r="R768" i="2"/>
  <c r="BA768" i="2"/>
  <c r="BC768" i="2" l="1"/>
  <c r="BF768" i="2"/>
  <c r="BD768" i="2"/>
  <c r="AC768" i="2"/>
  <c r="AG622" i="2"/>
  <c r="AC620" i="2"/>
  <c r="BG768" i="2"/>
  <c r="AG768" i="2" l="1"/>
  <c r="AG620" i="2"/>
  <c r="AI768" i="2" l="1"/>
  <c r="R559" i="2" l="1"/>
  <c r="R157" i="2" l="1"/>
  <c r="R194" i="1"/>
  <c r="R94" i="2"/>
  <c r="AC94" i="2" l="1"/>
  <c r="AG94" i="2" s="1"/>
  <c r="R666" i="2"/>
  <c r="AC666" i="2" l="1"/>
  <c r="R664" i="2"/>
  <c r="R644" i="2"/>
  <c r="R237" i="2" l="1"/>
  <c r="AC237" i="2" s="1"/>
  <c r="AG666" i="2"/>
  <c r="AC664" i="2"/>
  <c r="R691" i="2"/>
  <c r="R104" i="1" l="1"/>
  <c r="R327" i="2"/>
  <c r="AC327" i="2" s="1"/>
  <c r="R131" i="2"/>
  <c r="AC131" i="2" s="1"/>
  <c r="R154" i="2" l="1"/>
  <c r="R148" i="2"/>
  <c r="AC148" i="2" s="1"/>
  <c r="R190" i="2"/>
  <c r="AC190" i="2" s="1"/>
  <c r="AG131" i="2" l="1"/>
  <c r="AC154" i="2"/>
  <c r="AG190" i="2"/>
  <c r="AG148" i="2"/>
  <c r="AG327" i="2"/>
  <c r="R532" i="2"/>
  <c r="AG154" i="2" l="1"/>
  <c r="R463" i="2"/>
  <c r="R462" i="2" s="1"/>
  <c r="R774" i="2" l="1"/>
  <c r="AC774" i="2" s="1"/>
  <c r="AG774" i="2" s="1"/>
  <c r="R489" i="2" l="1"/>
  <c r="R128" i="2" l="1"/>
  <c r="AC128" i="2" s="1"/>
  <c r="R773" i="2"/>
  <c r="AC773" i="2" l="1"/>
  <c r="R373" i="2"/>
  <c r="AC373" i="2" l="1"/>
  <c r="AG373" i="2" s="1"/>
  <c r="AG128" i="2"/>
  <c r="AG773" i="2"/>
  <c r="R576" i="2"/>
  <c r="AS275" i="2"/>
  <c r="AV275" i="2" l="1"/>
  <c r="AY275" i="2"/>
  <c r="AX275" i="2"/>
  <c r="AU275" i="2"/>
  <c r="AK275" i="2"/>
  <c r="AQ275" i="2" l="1"/>
  <c r="AM275" i="2"/>
  <c r="AN275" i="2"/>
  <c r="AP275" i="2"/>
  <c r="R274" i="2"/>
  <c r="BA274" i="2"/>
  <c r="R273" i="2" l="1"/>
  <c r="AC274" i="2"/>
  <c r="BF274" i="2"/>
  <c r="BC274" i="2"/>
  <c r="BD274" i="2"/>
  <c r="BG274" i="2"/>
  <c r="R543" i="2"/>
  <c r="BA273" i="2"/>
  <c r="BD273" i="2" l="1"/>
  <c r="BG273" i="2"/>
  <c r="BC273" i="2"/>
  <c r="BF273" i="2"/>
  <c r="AC273" i="2"/>
  <c r="AG274" i="2"/>
  <c r="R185" i="2"/>
  <c r="AC185" i="2" s="1"/>
  <c r="R216" i="2" l="1"/>
  <c r="AI274" i="2"/>
  <c r="AI273" i="2" s="1"/>
  <c r="AG273" i="2"/>
  <c r="R332" i="2"/>
  <c r="AC216" i="2" l="1"/>
  <c r="AG185" i="2"/>
  <c r="R1063" i="2"/>
  <c r="R775" i="2"/>
  <c r="AG216" i="2" l="1"/>
  <c r="AC775" i="2"/>
  <c r="R734" i="2"/>
  <c r="R118" i="1" l="1"/>
  <c r="R347" i="2"/>
  <c r="AC347" i="2" s="1"/>
  <c r="AG775" i="2"/>
  <c r="R431" i="2"/>
  <c r="R427" i="2" l="1"/>
  <c r="R426" i="2" s="1"/>
  <c r="AG347" i="2"/>
  <c r="R59" i="1"/>
  <c r="AS730" i="2"/>
  <c r="AX730" i="2" l="1"/>
  <c r="AY730" i="2"/>
  <c r="AV730" i="2"/>
  <c r="R420" i="2"/>
  <c r="AU730" i="2"/>
  <c r="W729" i="2"/>
  <c r="BA729" i="2"/>
  <c r="AK729" i="2"/>
  <c r="AS729" i="2"/>
  <c r="W117" i="1" l="1"/>
  <c r="AP729" i="2"/>
  <c r="AQ729" i="2"/>
  <c r="AM729" i="2"/>
  <c r="AN729" i="2"/>
  <c r="AV729" i="2"/>
  <c r="AY729" i="2"/>
  <c r="AU729" i="2"/>
  <c r="AX729" i="2"/>
  <c r="BG729" i="2"/>
  <c r="BC729" i="2"/>
  <c r="BF729" i="2"/>
  <c r="BD729" i="2"/>
  <c r="W346" i="2"/>
  <c r="AE346" i="2" s="1"/>
  <c r="AK346" i="2"/>
  <c r="BA346" i="2"/>
  <c r="AS346" i="2"/>
  <c r="AQ346" i="2" l="1"/>
  <c r="AN346" i="2"/>
  <c r="AM346" i="2"/>
  <c r="AP346" i="2"/>
  <c r="AY346" i="2"/>
  <c r="AV346" i="2"/>
  <c r="AX346" i="2"/>
  <c r="AU346" i="2"/>
  <c r="BD346" i="2"/>
  <c r="BF346" i="2"/>
  <c r="BC346" i="2"/>
  <c r="BG346" i="2"/>
  <c r="AS160" i="2"/>
  <c r="AX160" i="2" l="1"/>
  <c r="AV160" i="2"/>
  <c r="AY160" i="2"/>
  <c r="AH346" i="2"/>
  <c r="AU160" i="2"/>
  <c r="AK160" i="2"/>
  <c r="AN160" i="2" l="1"/>
  <c r="AM160" i="2"/>
  <c r="AQ160" i="2"/>
  <c r="AI346" i="2"/>
  <c r="AP160" i="2"/>
  <c r="R176" i="2"/>
  <c r="AC176" i="2" s="1"/>
  <c r="BA176" i="2"/>
  <c r="BG176" i="2" l="1"/>
  <c r="BD176" i="2"/>
  <c r="BC176" i="2"/>
  <c r="BF176" i="2"/>
  <c r="R174" i="2"/>
  <c r="BA174" i="2"/>
  <c r="BF174" i="2" l="1"/>
  <c r="BG174" i="2"/>
  <c r="BC174" i="2"/>
  <c r="BD174" i="2"/>
  <c r="BA175" i="2"/>
  <c r="BC175" i="2" s="1"/>
  <c r="R175" i="2"/>
  <c r="R385" i="2"/>
  <c r="AC385" i="2" s="1"/>
  <c r="AG176" i="2"/>
  <c r="AC174" i="2"/>
  <c r="AC175" i="2" s="1"/>
  <c r="BA385" i="2"/>
  <c r="BG385" i="2" l="1"/>
  <c r="BC385" i="2"/>
  <c r="BD385" i="2"/>
  <c r="BF385" i="2"/>
  <c r="AI176" i="2"/>
  <c r="AI174" i="2" s="1"/>
  <c r="AI175" i="2" s="1"/>
  <c r="AG174" i="2"/>
  <c r="AG175" i="2" s="1"/>
  <c r="R383" i="2"/>
  <c r="BA383" i="2"/>
  <c r="BD383" i="2" l="1"/>
  <c r="BC383" i="2"/>
  <c r="BF383" i="2"/>
  <c r="BG383" i="2"/>
  <c r="AG385" i="2"/>
  <c r="AC383" i="2"/>
  <c r="R456" i="2"/>
  <c r="AI385" i="2" l="1"/>
  <c r="AG383" i="2"/>
  <c r="R724" i="2"/>
  <c r="R116" i="1" l="1"/>
  <c r="AI383" i="2"/>
  <c r="R345" i="2"/>
  <c r="AC345" i="2" s="1"/>
  <c r="R765" i="2"/>
  <c r="R340" i="2" l="1"/>
  <c r="AC765" i="2"/>
  <c r="AG765" i="2" s="1"/>
  <c r="R760" i="2"/>
  <c r="R569" i="2"/>
  <c r="R568" i="2" s="1"/>
  <c r="AC760" i="2" l="1"/>
  <c r="AG760" i="2" s="1"/>
  <c r="AG345" i="2"/>
  <c r="AC340" i="2"/>
  <c r="R591" i="2"/>
  <c r="R583" i="2" s="1"/>
  <c r="AG340" i="2" l="1"/>
  <c r="R567" i="2"/>
  <c r="R660" i="2"/>
  <c r="AC660" i="2" l="1"/>
  <c r="R658" i="2"/>
  <c r="R739" i="2"/>
  <c r="R119" i="1" l="1"/>
  <c r="R348" i="2"/>
  <c r="AC348" i="2" s="1"/>
  <c r="R236" i="2"/>
  <c r="AC236" i="2" s="1"/>
  <c r="AG660" i="2"/>
  <c r="AC658" i="2"/>
  <c r="R222" i="2" l="1"/>
  <c r="AS106" i="2"/>
  <c r="AV106" i="2" l="1"/>
  <c r="AY106" i="2"/>
  <c r="AX106" i="2"/>
  <c r="AG348" i="2"/>
  <c r="AC222" i="2"/>
  <c r="AU106" i="2"/>
  <c r="W18" i="2"/>
  <c r="AE18" i="2" s="1"/>
  <c r="BA18" i="2"/>
  <c r="AS18" i="2"/>
  <c r="AK18" i="2"/>
  <c r="W16" i="2" l="1"/>
  <c r="AE16" i="2" s="1"/>
  <c r="R16" i="11"/>
  <c r="Z16" i="11" s="1"/>
  <c r="AC16" i="11" s="1"/>
  <c r="AD16" i="11" s="1"/>
  <c r="AU18" i="2"/>
  <c r="AS1100" i="2"/>
  <c r="AX18" i="2"/>
  <c r="AY18" i="2"/>
  <c r="AV18" i="2"/>
  <c r="AP18" i="2"/>
  <c r="AK1100" i="2"/>
  <c r="AM18" i="2"/>
  <c r="AQ18" i="2"/>
  <c r="AN18" i="2"/>
  <c r="BG18" i="2"/>
  <c r="BF18" i="2"/>
  <c r="BC18" i="2"/>
  <c r="BD18" i="2"/>
  <c r="BA1100" i="2"/>
  <c r="W1100" i="2"/>
  <c r="AK16" i="2"/>
  <c r="AS198" i="2"/>
  <c r="AS16" i="2"/>
  <c r="BA16" i="2"/>
  <c r="AV16" i="2" l="1"/>
  <c r="AY16" i="2"/>
  <c r="AX16" i="2"/>
  <c r="AU16" i="2"/>
  <c r="BF16" i="2"/>
  <c r="BG16" i="2"/>
  <c r="BD16" i="2"/>
  <c r="BC16" i="2"/>
  <c r="AN16" i="2"/>
  <c r="AQ16" i="2"/>
  <c r="AP16" i="2"/>
  <c r="AM16" i="2"/>
  <c r="AV198" i="2"/>
  <c r="AX198" i="2"/>
  <c r="AY198" i="2"/>
  <c r="AH16" i="2"/>
  <c r="AH18" i="2"/>
  <c r="AE1100" i="2"/>
  <c r="BF1100" i="2"/>
  <c r="BG1100" i="2"/>
  <c r="BC1100" i="2"/>
  <c r="BD1100" i="2"/>
  <c r="AP1100" i="2"/>
  <c r="AQ1100" i="2"/>
  <c r="AM1100" i="2"/>
  <c r="AN1100" i="2"/>
  <c r="R14" i="11"/>
  <c r="Z14" i="11" s="1"/>
  <c r="AC14" i="11" s="1"/>
  <c r="AD14" i="11" s="1"/>
  <c r="AX1100" i="2"/>
  <c r="AY1100" i="2"/>
  <c r="AV1100" i="2"/>
  <c r="AU1100" i="2"/>
  <c r="AU198" i="2"/>
  <c r="AK198" i="2"/>
  <c r="AQ198" i="2" l="1"/>
  <c r="AM198" i="2"/>
  <c r="AN198" i="2"/>
  <c r="AH1100" i="2"/>
  <c r="AI18" i="2"/>
  <c r="AI1100" i="2" s="1"/>
  <c r="AI16" i="2"/>
  <c r="AP198" i="2"/>
  <c r="R197" i="2"/>
  <c r="BA197" i="2"/>
  <c r="R196" i="2" l="1"/>
  <c r="AC197" i="2"/>
  <c r="BC197" i="2"/>
  <c r="BG197" i="2"/>
  <c r="BF197" i="2"/>
  <c r="BD197" i="2"/>
  <c r="R528" i="2"/>
  <c r="BA196" i="2"/>
  <c r="BA1079" i="2" l="1"/>
  <c r="BD1079" i="2" s="1"/>
  <c r="BD196" i="2"/>
  <c r="BF196" i="2"/>
  <c r="BG196" i="2"/>
  <c r="BC196" i="2"/>
  <c r="R12" i="2"/>
  <c r="R1079" i="2"/>
  <c r="AC1079" i="2" s="1"/>
  <c r="AG1079" i="2" s="1"/>
  <c r="AG197" i="2"/>
  <c r="AC196" i="2"/>
  <c r="R763" i="2"/>
  <c r="BG1079" i="2" l="1"/>
  <c r="BC1079" i="2"/>
  <c r="BF1079" i="2"/>
  <c r="M10" i="11"/>
  <c r="AC763" i="2"/>
  <c r="R758" i="2"/>
  <c r="AG196" i="2"/>
  <c r="R412" i="2"/>
  <c r="R411" i="2" l="1"/>
  <c r="R410" i="2" s="1"/>
  <c r="AC758" i="2"/>
  <c r="R55" i="2"/>
  <c r="AC55" i="2" s="1"/>
  <c r="AG763" i="2"/>
  <c r="R50" i="1"/>
  <c r="R54" i="2" l="1"/>
  <c r="AC54" i="2" s="1"/>
  <c r="AG55" i="2"/>
  <c r="R78" i="2"/>
  <c r="R404" i="2"/>
  <c r="AG758" i="2"/>
  <c r="AG54" i="2" l="1"/>
  <c r="R403" i="2"/>
  <c r="R76" i="2"/>
  <c r="AS265" i="2"/>
  <c r="AY265" i="2" l="1"/>
  <c r="AV265" i="2"/>
  <c r="AX265" i="2"/>
  <c r="AU265" i="2"/>
  <c r="AK265" i="2"/>
  <c r="AQ265" i="2" l="1"/>
  <c r="AM265" i="2"/>
  <c r="AN265" i="2"/>
  <c r="AP265" i="2"/>
  <c r="R264" i="2"/>
  <c r="BA264" i="2"/>
  <c r="R263" i="2" l="1"/>
  <c r="AC264" i="2"/>
  <c r="BF264" i="2"/>
  <c r="BC264" i="2"/>
  <c r="BG264" i="2"/>
  <c r="BD264" i="2"/>
  <c r="BA285" i="2"/>
  <c r="R285" i="2"/>
  <c r="R497" i="2"/>
  <c r="BA263" i="2"/>
  <c r="BG263" i="2" l="1"/>
  <c r="BC263" i="2"/>
  <c r="BD263" i="2"/>
  <c r="BF263" i="2"/>
  <c r="R130" i="2"/>
  <c r="AC130" i="2" s="1"/>
  <c r="R488" i="2"/>
  <c r="BF285" i="2"/>
  <c r="BC285" i="2"/>
  <c r="R156" i="1"/>
  <c r="AG264" i="2"/>
  <c r="AC263" i="2"/>
  <c r="AC285" i="2"/>
  <c r="R192" i="2"/>
  <c r="AC192" i="2" l="1"/>
  <c r="AC223" i="2" s="1"/>
  <c r="R223" i="2"/>
  <c r="AI264" i="2"/>
  <c r="AG263" i="2"/>
  <c r="AG285" i="2"/>
  <c r="R487" i="2"/>
  <c r="R147" i="2"/>
  <c r="R153" i="2"/>
  <c r="R127" i="2"/>
  <c r="AC127" i="2" s="1"/>
  <c r="R439" i="2"/>
  <c r="AG192" i="2" l="1"/>
  <c r="R438" i="2"/>
  <c r="R86" i="2"/>
  <c r="AC86" i="2" s="1"/>
  <c r="AG130" i="2"/>
  <c r="AI263" i="2"/>
  <c r="AI285" i="2"/>
  <c r="R520" i="2"/>
  <c r="BA520" i="2"/>
  <c r="BG520" i="2" l="1"/>
  <c r="BC520" i="2"/>
  <c r="BD520" i="2"/>
  <c r="AG127" i="2"/>
  <c r="R155" i="2"/>
  <c r="AC155" i="2" s="1"/>
  <c r="AG86" i="2"/>
  <c r="R85" i="2"/>
  <c r="AC85" i="2" s="1"/>
  <c r="R102" i="2"/>
  <c r="AC102" i="2" s="1"/>
  <c r="BF520" i="2"/>
  <c r="W259" i="1"/>
  <c r="AH621" i="2"/>
  <c r="AI621" i="2" l="1"/>
  <c r="R151" i="2"/>
  <c r="R138" i="2"/>
  <c r="AC138" i="2" s="1"/>
  <c r="R99" i="2"/>
  <c r="AG102" i="2" l="1"/>
  <c r="AC99" i="2"/>
  <c r="AG85" i="2"/>
  <c r="AG155" i="2"/>
  <c r="AC151" i="2"/>
  <c r="W547" i="2"/>
  <c r="BA547" i="2"/>
  <c r="AS547" i="2"/>
  <c r="AK547" i="2"/>
  <c r="AQ547" i="2" l="1"/>
  <c r="AM547" i="2"/>
  <c r="AN547" i="2"/>
  <c r="AP547" i="2"/>
  <c r="AU547" i="2"/>
  <c r="AV547" i="2"/>
  <c r="AX547" i="2"/>
  <c r="AY547" i="2"/>
  <c r="BC547" i="2"/>
  <c r="BF547" i="2"/>
  <c r="BD547" i="2"/>
  <c r="BG547" i="2"/>
  <c r="W186" i="1"/>
  <c r="AG138" i="2"/>
  <c r="AG151" i="2"/>
  <c r="AG99" i="2"/>
  <c r="R654" i="2"/>
  <c r="AC654" i="2" l="1"/>
  <c r="R652" i="2"/>
  <c r="R188" i="2"/>
  <c r="R219" i="2" l="1"/>
  <c r="AC188" i="2"/>
  <c r="AC219" i="2" s="1"/>
  <c r="AG654" i="2"/>
  <c r="AC652" i="2"/>
  <c r="R184" i="2"/>
  <c r="AC184" i="2" s="1"/>
  <c r="AG188" i="2" l="1"/>
  <c r="AG219" i="2" s="1"/>
  <c r="AG652" i="2"/>
  <c r="R215" i="2"/>
  <c r="AG184" i="2"/>
  <c r="R96" i="2"/>
  <c r="AC96" i="2" l="1"/>
  <c r="AG96" i="2" s="1"/>
  <c r="R711" i="2"/>
  <c r="R331" i="2" l="1"/>
  <c r="R108" i="1"/>
  <c r="R716" i="2"/>
  <c r="W294" i="1"/>
  <c r="AH671" i="2"/>
  <c r="AC331" i="2" l="1"/>
  <c r="AG331" i="2" s="1"/>
  <c r="AI671" i="2"/>
  <c r="R672" i="2"/>
  <c r="AC672" i="2" l="1"/>
  <c r="R670" i="2"/>
  <c r="R764" i="2"/>
  <c r="R759" i="2" l="1"/>
  <c r="AC764" i="2"/>
  <c r="R762" i="2"/>
  <c r="R238" i="2"/>
  <c r="AC670" i="2"/>
  <c r="AG672" i="2"/>
  <c r="R777" i="2"/>
  <c r="R303" i="2" s="1"/>
  <c r="AC303" i="2" s="1"/>
  <c r="R298" i="2" l="1"/>
  <c r="AC298" i="2" s="1"/>
  <c r="AG303" i="2"/>
  <c r="R224" i="2"/>
  <c r="AG670" i="2"/>
  <c r="AG764" i="2"/>
  <c r="AC762" i="2"/>
  <c r="AC759" i="2"/>
  <c r="R776" i="2"/>
  <c r="R772" i="2" s="1"/>
  <c r="AG762" i="2" l="1"/>
  <c r="AG759" i="2"/>
  <c r="AC776" i="2"/>
  <c r="R289" i="2"/>
  <c r="R283" i="2"/>
  <c r="R682" i="2"/>
  <c r="AC682" i="2" s="1"/>
  <c r="AG682" i="2" s="1"/>
  <c r="AC289" i="2" l="1"/>
  <c r="AG298" i="2"/>
  <c r="AC283" i="2"/>
  <c r="AC772" i="2"/>
  <c r="AG776" i="2"/>
  <c r="R308" i="2"/>
  <c r="R284" i="2"/>
  <c r="R183" i="2"/>
  <c r="AC183" i="2" s="1"/>
  <c r="AG772" i="2" l="1"/>
  <c r="AG289" i="2"/>
  <c r="AG283" i="2"/>
  <c r="R214" i="2"/>
  <c r="R182" i="2"/>
  <c r="AC182" i="2" s="1"/>
  <c r="R312" i="2"/>
  <c r="R309" i="2"/>
  <c r="AC284" i="2"/>
  <c r="AC308" i="2"/>
  <c r="R706" i="2"/>
  <c r="R330" i="2" l="1"/>
  <c r="R107" i="1"/>
  <c r="AC312" i="2"/>
  <c r="AC313" i="2" s="1"/>
  <c r="AC309" i="2"/>
  <c r="AG183" i="2"/>
  <c r="AC214" i="2"/>
  <c r="R213" i="2"/>
  <c r="R313" i="2"/>
  <c r="AG308" i="2"/>
  <c r="AG284" i="2"/>
  <c r="R744" i="2"/>
  <c r="R343" i="2" l="1"/>
  <c r="AC330" i="2"/>
  <c r="R120" i="1"/>
  <c r="R115" i="1" s="1"/>
  <c r="R142" i="1" s="1"/>
  <c r="R145" i="1" s="1"/>
  <c r="AG312" i="2"/>
  <c r="AG313" i="2" s="1"/>
  <c r="AG309" i="2"/>
  <c r="AG330" i="2"/>
  <c r="AC343" i="2"/>
  <c r="R349" i="2"/>
  <c r="AC349" i="2" s="1"/>
  <c r="R723" i="2"/>
  <c r="AG214" i="2"/>
  <c r="AG182" i="2"/>
  <c r="W24" i="2"/>
  <c r="BA24" i="2"/>
  <c r="AS24" i="2"/>
  <c r="AK24" i="2"/>
  <c r="R22" i="11" l="1"/>
  <c r="Z22" i="11" s="1"/>
  <c r="AC22" i="11" s="1"/>
  <c r="AD22" i="11" s="1"/>
  <c r="AE24" i="2"/>
  <c r="AQ24" i="2"/>
  <c r="AM24" i="2"/>
  <c r="AP24" i="2"/>
  <c r="AN24" i="2"/>
  <c r="AU24" i="2"/>
  <c r="AY24" i="2"/>
  <c r="AX24" i="2"/>
  <c r="AV24" i="2"/>
  <c r="BC24" i="2"/>
  <c r="BG24" i="2"/>
  <c r="BD24" i="2"/>
  <c r="BF24" i="2"/>
  <c r="AG343" i="2"/>
  <c r="R722" i="2"/>
  <c r="R344" i="2"/>
  <c r="R338" i="2"/>
  <c r="W65" i="2"/>
  <c r="W70" i="2" s="1"/>
  <c r="AS65" i="2"/>
  <c r="AK65" i="2"/>
  <c r="BA65" i="2"/>
  <c r="AQ65" i="2" l="1"/>
  <c r="AN65" i="2"/>
  <c r="AM65" i="2"/>
  <c r="AP65" i="2"/>
  <c r="BF65" i="2"/>
  <c r="BC65" i="2"/>
  <c r="BD65" i="2"/>
  <c r="BG65" i="2"/>
  <c r="AX65" i="2"/>
  <c r="AU65" i="2"/>
  <c r="AY65" i="2"/>
  <c r="AV65" i="2"/>
  <c r="AC344" i="2"/>
  <c r="AG349" i="2"/>
  <c r="AC338" i="2"/>
  <c r="AE65" i="2"/>
  <c r="AE70" i="2" s="1"/>
  <c r="AH24" i="2"/>
  <c r="R358" i="2"/>
  <c r="W445" i="2"/>
  <c r="AK445" i="2"/>
  <c r="AS70" i="2"/>
  <c r="AK70" i="2"/>
  <c r="BA445" i="2"/>
  <c r="BA70" i="2"/>
  <c r="AS445" i="2"/>
  <c r="AP70" i="2" l="1"/>
  <c r="AQ70" i="2"/>
  <c r="AM70" i="2"/>
  <c r="AN70" i="2"/>
  <c r="AX70" i="2"/>
  <c r="AV70" i="2"/>
  <c r="AY70" i="2"/>
  <c r="AU70" i="2"/>
  <c r="BF70" i="2"/>
  <c r="BG70" i="2"/>
  <c r="BD70" i="2"/>
  <c r="BC70" i="2"/>
  <c r="AN445" i="2"/>
  <c r="AP445" i="2"/>
  <c r="AM445" i="2"/>
  <c r="AQ445" i="2"/>
  <c r="AV445" i="2"/>
  <c r="AX445" i="2"/>
  <c r="AY445" i="2"/>
  <c r="AU445" i="2"/>
  <c r="BC445" i="2"/>
  <c r="BD445" i="2"/>
  <c r="BG445" i="2"/>
  <c r="BF445" i="2"/>
  <c r="AC358" i="2"/>
  <c r="R362" i="2"/>
  <c r="AG344" i="2"/>
  <c r="AG338" i="2"/>
  <c r="W33" i="1"/>
  <c r="W70" i="1"/>
  <c r="AH65" i="2"/>
  <c r="AH70" i="2" s="1"/>
  <c r="AI24" i="2"/>
  <c r="AI65" i="2" s="1"/>
  <c r="AI70" i="2" s="1"/>
  <c r="AG358" i="2" l="1"/>
  <c r="AS242" i="2"/>
  <c r="AX242" i="2" l="1"/>
  <c r="AY242" i="2"/>
  <c r="AV242" i="2"/>
  <c r="AS1084" i="2"/>
  <c r="AU242" i="2"/>
  <c r="AK242" i="2"/>
  <c r="AM242" i="2" l="1"/>
  <c r="AQ242" i="2"/>
  <c r="AN242" i="2"/>
  <c r="AK1084" i="2"/>
  <c r="AX1084" i="2"/>
  <c r="AY1084" i="2"/>
  <c r="AV1084" i="2"/>
  <c r="AS1082" i="2"/>
  <c r="AU1084" i="2"/>
  <c r="AP242" i="2"/>
  <c r="R258" i="2"/>
  <c r="AC258" i="2" s="1"/>
  <c r="BA258" i="2"/>
  <c r="BG258" i="2" l="1"/>
  <c r="BD258" i="2"/>
  <c r="BF258" i="2"/>
  <c r="BC258" i="2"/>
  <c r="AX1082" i="2"/>
  <c r="AV1082" i="2"/>
  <c r="AU1082" i="2"/>
  <c r="AY1082" i="2"/>
  <c r="AK1082" i="2"/>
  <c r="AP1084" i="2"/>
  <c r="AQ1084" i="2"/>
  <c r="AM1084" i="2"/>
  <c r="AN1084" i="2"/>
  <c r="R256" i="2"/>
  <c r="BA256" i="2"/>
  <c r="BF256" i="2" l="1"/>
  <c r="BC256" i="2"/>
  <c r="BD256" i="2"/>
  <c r="BG256" i="2"/>
  <c r="BA257" i="2"/>
  <c r="BC257" i="2" s="1"/>
  <c r="R257" i="2"/>
  <c r="R389" i="2"/>
  <c r="AC389" i="2" s="1"/>
  <c r="AG258" i="2"/>
  <c r="AC256" i="2"/>
  <c r="AC257" i="2" s="1"/>
  <c r="AP1082" i="2"/>
  <c r="AQ1082" i="2"/>
  <c r="AN1082" i="2"/>
  <c r="AM1082" i="2"/>
  <c r="BA389" i="2"/>
  <c r="BC389" i="2" l="1"/>
  <c r="BD389" i="2"/>
  <c r="BG389" i="2"/>
  <c r="BF389" i="2"/>
  <c r="AG256" i="2"/>
  <c r="AG257" i="2" s="1"/>
  <c r="AI258" i="2"/>
  <c r="AI256" i="2" s="1"/>
  <c r="AI257" i="2" s="1"/>
  <c r="R387" i="2"/>
  <c r="R634" i="2"/>
  <c r="BA387" i="2"/>
  <c r="BD387" i="2" l="1"/>
  <c r="BC387" i="2"/>
  <c r="BG387" i="2"/>
  <c r="BF387" i="2"/>
  <c r="AG389" i="2"/>
  <c r="AC387" i="2"/>
  <c r="AC634" i="2"/>
  <c r="R632" i="2"/>
  <c r="R678" i="2"/>
  <c r="AC632" i="2" l="1"/>
  <c r="AG634" i="2"/>
  <c r="AC678" i="2"/>
  <c r="R676" i="2"/>
  <c r="AI389" i="2"/>
  <c r="AG387" i="2"/>
  <c r="R452" i="2"/>
  <c r="R651" i="2" l="1"/>
  <c r="AC676" i="2"/>
  <c r="AG678" i="2"/>
  <c r="AI387" i="2"/>
  <c r="AG632" i="2"/>
  <c r="R443" i="2"/>
  <c r="R239" i="2"/>
  <c r="AC239" i="2" s="1"/>
  <c r="R771" i="2"/>
  <c r="AG676" i="2" l="1"/>
  <c r="AC771" i="2"/>
  <c r="R761" i="2"/>
  <c r="R767" i="2"/>
  <c r="R225" i="2"/>
  <c r="R437" i="2"/>
  <c r="R643" i="2"/>
  <c r="R701" i="2"/>
  <c r="R106" i="1" l="1"/>
  <c r="AC761" i="2"/>
  <c r="R1021" i="2"/>
  <c r="R757" i="2"/>
  <c r="AG771" i="2"/>
  <c r="AC767" i="2"/>
  <c r="AG239" i="2"/>
  <c r="AC225" i="2"/>
  <c r="R329" i="2"/>
  <c r="AC329" i="2" s="1"/>
  <c r="R690" i="2"/>
  <c r="R371" i="2"/>
  <c r="AC371" i="2" s="1"/>
  <c r="AG767" i="2" l="1"/>
  <c r="R1105" i="2"/>
  <c r="R1103" i="2" s="1"/>
  <c r="R689" i="2"/>
  <c r="AG225" i="2"/>
  <c r="R1022" i="2"/>
  <c r="AC1022" i="2" s="1"/>
  <c r="AG1022" i="2" s="1"/>
  <c r="AC1021" i="2"/>
  <c r="AG1021" i="2" s="1"/>
  <c r="R369" i="2"/>
  <c r="R326" i="2"/>
  <c r="R342" i="2"/>
  <c r="AG761" i="2"/>
  <c r="AC757" i="2"/>
  <c r="AC1105" i="2" s="1"/>
  <c r="AC1103" i="2" s="1"/>
  <c r="R469" i="2"/>
  <c r="R468" i="2" l="1"/>
  <c r="R1062" i="2"/>
  <c r="R339" i="2"/>
  <c r="R359" i="2"/>
  <c r="R363" i="2"/>
  <c r="AG757" i="2"/>
  <c r="AG1105" i="2" s="1"/>
  <c r="AG1103" i="2" s="1"/>
  <c r="R84" i="1"/>
  <c r="AG371" i="2"/>
  <c r="AC369" i="2"/>
  <c r="AC370" i="2" s="1"/>
  <c r="AG329" i="2"/>
  <c r="AC326" i="2"/>
  <c r="AC342" i="2"/>
  <c r="R397" i="2"/>
  <c r="AC397" i="2" s="1"/>
  <c r="R370" i="2"/>
  <c r="R638" i="2"/>
  <c r="R240" i="2" l="1"/>
  <c r="AC240" i="2" s="1"/>
  <c r="AC638" i="2"/>
  <c r="AG638" i="2" s="1"/>
  <c r="AC339" i="2"/>
  <c r="AC359" i="2"/>
  <c r="AG326" i="2"/>
  <c r="AG342" i="2"/>
  <c r="R1067" i="2"/>
  <c r="R395" i="2"/>
  <c r="R378" i="2"/>
  <c r="AG369" i="2"/>
  <c r="AG370" i="2" s="1"/>
  <c r="R398" i="2" l="1"/>
  <c r="R364" i="2" s="1"/>
  <c r="AC378" i="2"/>
  <c r="AG397" i="2"/>
  <c r="AC395" i="2"/>
  <c r="AG339" i="2"/>
  <c r="AG359" i="2"/>
  <c r="R376" i="2"/>
  <c r="R382" i="2"/>
  <c r="R115" i="2" s="1"/>
  <c r="R394" i="2"/>
  <c r="R314" i="2" s="1"/>
  <c r="R386" i="2"/>
  <c r="R169" i="2" s="1"/>
  <c r="R390" i="2"/>
  <c r="R251" i="2" s="1"/>
  <c r="AC376" i="2" l="1"/>
  <c r="AG378" i="2"/>
  <c r="AG398" i="2" s="1"/>
  <c r="AG364" i="2" s="1"/>
  <c r="AC382" i="2"/>
  <c r="AC115" i="2" s="1"/>
  <c r="AC394" i="2"/>
  <c r="AC314" i="2" s="1"/>
  <c r="AC386" i="2"/>
  <c r="AC169" i="2" s="1"/>
  <c r="AC390" i="2"/>
  <c r="AC251" i="2" s="1"/>
  <c r="AC398" i="2"/>
  <c r="AC364" i="2" s="1"/>
  <c r="AG240" i="2"/>
  <c r="AG395" i="2"/>
  <c r="AG376" i="2" l="1"/>
  <c r="AG382" i="2"/>
  <c r="AG115" i="2" s="1"/>
  <c r="AG394" i="2"/>
  <c r="AG314" i="2" s="1"/>
  <c r="AG386" i="2"/>
  <c r="AG169" i="2" s="1"/>
  <c r="AG390" i="2"/>
  <c r="AG251" i="2" s="1"/>
  <c r="R524" i="2"/>
  <c r="R141" i="2" s="1"/>
  <c r="AC141" i="2" l="1"/>
  <c r="R142" i="2"/>
  <c r="R523" i="2"/>
  <c r="R519" i="2" s="1"/>
  <c r="R173" i="1"/>
  <c r="R555" i="2"/>
  <c r="R144" i="2" s="1"/>
  <c r="AC144" i="2" s="1"/>
  <c r="AG141" i="2" l="1"/>
  <c r="AC142" i="2"/>
  <c r="AG144" i="2"/>
  <c r="R551" i="2"/>
  <c r="AG142" i="2" l="1"/>
  <c r="R546" i="2"/>
  <c r="R143" i="2"/>
  <c r="AC143" i="2" s="1"/>
  <c r="R610" i="2"/>
  <c r="R542" i="2" l="1"/>
  <c r="R156" i="2"/>
  <c r="AC156" i="2" s="1"/>
  <c r="AC610" i="2"/>
  <c r="R608" i="2"/>
  <c r="AG143" i="2"/>
  <c r="R480" i="2"/>
  <c r="R93" i="2" s="1"/>
  <c r="AC93" i="2" s="1"/>
  <c r="BA480" i="2"/>
  <c r="BD480" i="2" l="1"/>
  <c r="BC480" i="2"/>
  <c r="BG480" i="2"/>
  <c r="R235" i="2"/>
  <c r="AC235" i="2" s="1"/>
  <c r="R607" i="2"/>
  <c r="AC608" i="2"/>
  <c r="AC607" i="2" s="1"/>
  <c r="AG610" i="2"/>
  <c r="AG93" i="2"/>
  <c r="R152" i="2"/>
  <c r="R139" i="2"/>
  <c r="AC139" i="2" s="1"/>
  <c r="R149" i="2"/>
  <c r="R518" i="2"/>
  <c r="BF480" i="2"/>
  <c r="AH627" i="2"/>
  <c r="W263" i="1"/>
  <c r="R150" i="2" l="1"/>
  <c r="R163" i="2"/>
  <c r="R221" i="2"/>
  <c r="R234" i="2"/>
  <c r="R146" i="2"/>
  <c r="AC146" i="2" s="1"/>
  <c r="R137" i="2"/>
  <c r="AG608" i="2"/>
  <c r="AG607" i="2" s="1"/>
  <c r="AI627" i="2"/>
  <c r="AG156" i="2"/>
  <c r="AC152" i="2"/>
  <c r="R599" i="2"/>
  <c r="AG139" i="2" l="1"/>
  <c r="AG152" i="2"/>
  <c r="R211" i="2"/>
  <c r="R167" i="2"/>
  <c r="R164" i="2"/>
  <c r="R598" i="2"/>
  <c r="AG146" i="2"/>
  <c r="AC221" i="2"/>
  <c r="AG235" i="2"/>
  <c r="U332" i="2"/>
  <c r="R245" i="2" l="1"/>
  <c r="R1080" i="2"/>
  <c r="AG221" i="2"/>
  <c r="U1063" i="2"/>
  <c r="AD1063" i="2" s="1"/>
  <c r="U12" i="2"/>
  <c r="R168" i="2"/>
  <c r="R195" i="2"/>
  <c r="AC195" i="2" s="1"/>
  <c r="P10" i="11" l="1"/>
  <c r="Y10" i="11" s="1"/>
  <c r="AD12" i="2"/>
  <c r="R1087" i="2"/>
  <c r="R189" i="2"/>
  <c r="AC189" i="2" s="1"/>
  <c r="R226" i="2"/>
  <c r="R249" i="2"/>
  <c r="R476" i="2"/>
  <c r="R181" i="2" l="1"/>
  <c r="R250" i="2" s="1"/>
  <c r="R220" i="2"/>
  <c r="R92" i="2"/>
  <c r="AC92" i="2" s="1"/>
  <c r="R467" i="2"/>
  <c r="AG195" i="2"/>
  <c r="AC226" i="2"/>
  <c r="R1091" i="2"/>
  <c r="AG226" i="2" l="1"/>
  <c r="R1078" i="2"/>
  <c r="R11" i="2"/>
  <c r="R212" i="2"/>
  <c r="R246" i="2"/>
  <c r="R461" i="2"/>
  <c r="R103" i="2"/>
  <c r="AC103" i="2" s="1"/>
  <c r="AG189" i="2"/>
  <c r="AC181" i="2"/>
  <c r="X439" i="2"/>
  <c r="X86" i="2" s="1"/>
  <c r="X85" i="2" s="1"/>
  <c r="X84" i="2" s="1"/>
  <c r="S263" i="1"/>
  <c r="AS112" i="2"/>
  <c r="M9" i="11" l="1"/>
  <c r="X438" i="2"/>
  <c r="X102" i="2" s="1"/>
  <c r="X97" i="2" s="1"/>
  <c r="AX112" i="2"/>
  <c r="AV112" i="2"/>
  <c r="AY112" i="2"/>
  <c r="AG181" i="2"/>
  <c r="R100" i="2"/>
  <c r="R88" i="2"/>
  <c r="R97" i="2"/>
  <c r="R1095" i="2"/>
  <c r="R17" i="2"/>
  <c r="R436" i="2"/>
  <c r="R1083" i="2"/>
  <c r="AC1078" i="2"/>
  <c r="R1081" i="2"/>
  <c r="R1088" i="2"/>
  <c r="AU112" i="2"/>
  <c r="AK112" i="2"/>
  <c r="X437" i="2" l="1"/>
  <c r="X436" i="2" s="1"/>
  <c r="X99" i="2"/>
  <c r="AQ112" i="2"/>
  <c r="AP112" i="2"/>
  <c r="AN112" i="2"/>
  <c r="AM112" i="2"/>
  <c r="M15" i="11"/>
  <c r="R95" i="2"/>
  <c r="R84" i="2"/>
  <c r="R1104" i="2"/>
  <c r="X1064" i="2"/>
  <c r="X98" i="2"/>
  <c r="X109" i="2"/>
  <c r="AG1078" i="2"/>
  <c r="AC1083" i="2"/>
  <c r="R98" i="2"/>
  <c r="R1064" i="2"/>
  <c r="R109" i="2"/>
  <c r="R14" i="2"/>
  <c r="S626" i="2"/>
  <c r="S238" i="2" s="1"/>
  <c r="AC238" i="2" s="1"/>
  <c r="AD547" i="2"/>
  <c r="AD546" i="2" s="1"/>
  <c r="AK494" i="2"/>
  <c r="M12" i="11" l="1"/>
  <c r="AQ494" i="2"/>
  <c r="AN494" i="2"/>
  <c r="AM494" i="2"/>
  <c r="S234" i="2"/>
  <c r="AC234" i="2" s="1"/>
  <c r="S224" i="2"/>
  <c r="R113" i="2"/>
  <c r="R110" i="2"/>
  <c r="AG1083" i="2"/>
  <c r="R1071" i="2"/>
  <c r="R1065" i="2"/>
  <c r="X113" i="2"/>
  <c r="X114" i="2" s="1"/>
  <c r="X110" i="2"/>
  <c r="S607" i="2"/>
  <c r="R21" i="2"/>
  <c r="R15" i="2"/>
  <c r="R13" i="2"/>
  <c r="X1065" i="2"/>
  <c r="X1071" i="2"/>
  <c r="AP494" i="2"/>
  <c r="BA494" i="2"/>
  <c r="BF494" i="2" l="1"/>
  <c r="BC494" i="2"/>
  <c r="BG494" i="2"/>
  <c r="X1075" i="2"/>
  <c r="X1072" i="2"/>
  <c r="S220" i="2"/>
  <c r="R25" i="2"/>
  <c r="R22" i="2"/>
  <c r="R1075" i="2"/>
  <c r="R1072" i="2"/>
  <c r="R114" i="2"/>
  <c r="M19" i="11"/>
  <c r="M13" i="11"/>
  <c r="M11" i="11"/>
  <c r="R1098" i="2"/>
  <c r="R1096" i="2" s="1"/>
  <c r="S599" i="2"/>
  <c r="AC224" i="2"/>
  <c r="AG238" i="2"/>
  <c r="BD494" i="2"/>
  <c r="U290" i="1"/>
  <c r="U664" i="2"/>
  <c r="X632" i="2"/>
  <c r="X239" i="2" s="1"/>
  <c r="X225" i="2" s="1"/>
  <c r="AG413" i="2"/>
  <c r="AG665" i="2"/>
  <c r="AK111" i="2"/>
  <c r="AQ111" i="2" l="1"/>
  <c r="AP111" i="2"/>
  <c r="AN111" i="2"/>
  <c r="AM111" i="2"/>
  <c r="R1097" i="2"/>
  <c r="R1101" i="2"/>
  <c r="AG664" i="2"/>
  <c r="AI665" i="2"/>
  <c r="AG224" i="2"/>
  <c r="M20" i="11"/>
  <c r="M23" i="11"/>
  <c r="AC220" i="2"/>
  <c r="AI413" i="2"/>
  <c r="U237" i="2"/>
  <c r="AD237" i="2" s="1"/>
  <c r="AD664" i="2"/>
  <c r="S598" i="2"/>
  <c r="R30" i="2"/>
  <c r="R31" i="2" s="1"/>
  <c r="R26" i="2"/>
  <c r="AD711" i="2"/>
  <c r="AC547" i="2"/>
  <c r="AC546" i="2" s="1"/>
  <c r="X267" i="1"/>
  <c r="X644" i="2"/>
  <c r="AD734" i="2"/>
  <c r="X281" i="1"/>
  <c r="AF711" i="2"/>
  <c r="Z52" i="1"/>
  <c r="X52" i="1"/>
  <c r="AA281" i="1"/>
  <c r="AH418" i="2"/>
  <c r="AI418" i="2" s="1"/>
  <c r="X282" i="1"/>
  <c r="X652" i="2"/>
  <c r="X651" i="2" s="1"/>
  <c r="S80" i="2"/>
  <c r="AE547" i="2"/>
  <c r="AE546" i="2" s="1"/>
  <c r="AA52" i="1"/>
  <c r="AE711" i="2"/>
  <c r="AA303" i="1"/>
  <c r="AC711" i="2"/>
  <c r="AF547" i="2"/>
  <c r="AF546" i="2" s="1"/>
  <c r="BA644" i="2"/>
  <c r="AS81" i="2"/>
  <c r="BA80" i="2"/>
  <c r="R44" i="1" l="1"/>
  <c r="BC644" i="2"/>
  <c r="BF644" i="2"/>
  <c r="BD644" i="2"/>
  <c r="BG644" i="2"/>
  <c r="S1063" i="2"/>
  <c r="AC1063" i="2" s="1"/>
  <c r="AG1063" i="2" s="1"/>
  <c r="AC80" i="2"/>
  <c r="X643" i="2"/>
  <c r="AG713" i="2"/>
  <c r="AG711" i="2" s="1"/>
  <c r="S12" i="2"/>
  <c r="AC12" i="2" s="1"/>
  <c r="AX81" i="2"/>
  <c r="AV81" i="2"/>
  <c r="AY81" i="2"/>
  <c r="BF80" i="2"/>
  <c r="BG80" i="2"/>
  <c r="BC80" i="2"/>
  <c r="BD80" i="2"/>
  <c r="R32" i="2"/>
  <c r="AH549" i="2"/>
  <c r="AH547" i="2" s="1"/>
  <c r="AH546" i="2" s="1"/>
  <c r="AH713" i="2"/>
  <c r="U223" i="2"/>
  <c r="AG549" i="2"/>
  <c r="M28" i="11"/>
  <c r="M29" i="11" s="1"/>
  <c r="M24" i="11"/>
  <c r="R1102" i="2"/>
  <c r="R1108" i="2" s="1"/>
  <c r="R1109" i="2" s="1"/>
  <c r="R1110" i="2"/>
  <c r="R1111" i="2" s="1"/>
  <c r="AU81" i="2"/>
  <c r="AK81" i="2"/>
  <c r="N10" i="11" l="1"/>
  <c r="X10" i="11" s="1"/>
  <c r="AB10" i="11" s="1"/>
  <c r="AG12" i="2"/>
  <c r="AP81" i="2"/>
  <c r="AN81" i="2"/>
  <c r="AM81" i="2"/>
  <c r="AG547" i="2"/>
  <c r="AG546" i="2" s="1"/>
  <c r="AI549" i="2"/>
  <c r="AI547" i="2" s="1"/>
  <c r="AI546" i="2" s="1"/>
  <c r="AH711" i="2"/>
  <c r="AI713" i="2"/>
  <c r="AI711" i="2" s="1"/>
  <c r="R33" i="2"/>
  <c r="M30" i="11"/>
  <c r="AD223" i="2"/>
  <c r="AG237" i="2"/>
  <c r="AQ81" i="2"/>
  <c r="S63" i="1"/>
  <c r="AK416" i="2"/>
  <c r="AM416" i="2" l="1"/>
  <c r="AQ416" i="2"/>
  <c r="AN416" i="2"/>
  <c r="M31" i="11"/>
  <c r="AG223" i="2"/>
  <c r="AP416" i="2"/>
  <c r="BA416" i="2"/>
  <c r="BD416" i="2" l="1"/>
  <c r="BC416" i="2"/>
  <c r="BG416" i="2"/>
  <c r="BF416" i="2"/>
  <c r="AH295" i="2"/>
  <c r="AF739" i="2"/>
  <c r="AF508" i="2"/>
  <c r="AF507" i="2" s="1"/>
  <c r="X303" i="1"/>
  <c r="AH647" i="2"/>
  <c r="AI647" i="2" s="1"/>
  <c r="AH675" i="2"/>
  <c r="AI675" i="2" s="1"/>
  <c r="AG659" i="2"/>
  <c r="W286" i="2"/>
  <c r="AG650" i="2"/>
  <c r="AF438" i="2"/>
  <c r="AF437" i="2" s="1"/>
  <c r="S79" i="1"/>
  <c r="S104" i="2"/>
  <c r="AF734" i="2"/>
  <c r="W332" i="1"/>
  <c r="W331" i="1" s="1"/>
  <c r="W347" i="1" s="1"/>
  <c r="W350" i="1" s="1"/>
  <c r="AH561" i="2"/>
  <c r="AA69" i="1"/>
  <c r="AA280" i="1"/>
  <c r="W281" i="1"/>
  <c r="AH650" i="2"/>
  <c r="Z69" i="1"/>
  <c r="Z66" i="1" s="1"/>
  <c r="Z98" i="1" s="1"/>
  <c r="Z101" i="1" s="1"/>
  <c r="BA104" i="2"/>
  <c r="AS108" i="2"/>
  <c r="S101" i="2" l="1"/>
  <c r="AC104" i="2"/>
  <c r="AH442" i="2"/>
  <c r="AH438" i="2" s="1"/>
  <c r="AD658" i="2"/>
  <c r="AD651" i="2" s="1"/>
  <c r="AD643" i="2" s="1"/>
  <c r="AD598" i="2" s="1"/>
  <c r="AI650" i="2"/>
  <c r="AY108" i="2"/>
  <c r="AX108" i="2"/>
  <c r="AV108" i="2"/>
  <c r="BC104" i="2"/>
  <c r="BD104" i="2"/>
  <c r="BF104" i="2"/>
  <c r="BG104" i="2"/>
  <c r="AG658" i="2"/>
  <c r="AI659" i="2"/>
  <c r="AI442" i="2"/>
  <c r="AI438" i="2" s="1"/>
  <c r="AG561" i="2"/>
  <c r="AH510" i="2"/>
  <c r="AH508" i="2" s="1"/>
  <c r="AH507" i="2" s="1"/>
  <c r="AH286" i="2"/>
  <c r="AI295" i="2"/>
  <c r="AI286" i="2" s="1"/>
  <c r="S97" i="2"/>
  <c r="AC97" i="2" s="1"/>
  <c r="AE286" i="2"/>
  <c r="AU108" i="2"/>
  <c r="AK108" i="2"/>
  <c r="AQ108" i="2" l="1"/>
  <c r="AP108" i="2"/>
  <c r="AN108" i="2"/>
  <c r="AM108" i="2"/>
  <c r="AI561" i="2"/>
  <c r="S1064" i="2"/>
  <c r="S109" i="2"/>
  <c r="AC101" i="2"/>
  <c r="AG104" i="2"/>
  <c r="Z278" i="1"/>
  <c r="Z297" i="1"/>
  <c r="U658" i="2"/>
  <c r="U286" i="1"/>
  <c r="U275" i="1" s="1"/>
  <c r="U310" i="1" s="1"/>
  <c r="U313" i="1" s="1"/>
  <c r="AA584" i="2"/>
  <c r="AA583" i="2" s="1"/>
  <c r="AA567" i="2" s="1"/>
  <c r="AA341" i="1"/>
  <c r="AA331" i="1" s="1"/>
  <c r="AA347" i="1" s="1"/>
  <c r="AA350" i="1" s="1"/>
  <c r="X278" i="1"/>
  <c r="AA766" i="2"/>
  <c r="AA761" i="2" s="1"/>
  <c r="AA1021" i="2" s="1"/>
  <c r="AF1021" i="2" s="1"/>
  <c r="Z341" i="1"/>
  <c r="Z331" i="1" s="1"/>
  <c r="Z347" i="1" s="1"/>
  <c r="Z350" i="1" s="1"/>
  <c r="X280" i="1"/>
  <c r="AF777" i="2"/>
  <c r="AA278" i="1"/>
  <c r="U86" i="1"/>
  <c r="U80" i="1" s="1"/>
  <c r="U98" i="1" s="1"/>
  <c r="U101" i="1" s="1"/>
  <c r="U476" i="2"/>
  <c r="AH725" i="2"/>
  <c r="X297" i="1"/>
  <c r="AG477" i="2"/>
  <c r="AA219" i="1"/>
  <c r="AD739" i="2"/>
  <c r="AA504" i="2"/>
  <c r="AA94" i="2"/>
  <c r="AF94" i="2" s="1"/>
  <c r="AA75" i="1"/>
  <c r="AA66" i="1" s="1"/>
  <c r="AA265" i="1"/>
  <c r="AC739" i="2"/>
  <c r="AC734" i="2"/>
  <c r="Z217" i="1"/>
  <c r="AA297" i="1"/>
  <c r="Z283" i="1"/>
  <c r="S57" i="1"/>
  <c r="R286" i="2"/>
  <c r="Z195" i="2"/>
  <c r="AS504" i="2"/>
  <c r="AK504" i="2"/>
  <c r="BA504" i="2"/>
  <c r="AS295" i="2"/>
  <c r="AN504" i="2" l="1"/>
  <c r="AP504" i="2"/>
  <c r="AQ504" i="2"/>
  <c r="AM504" i="2"/>
  <c r="AU504" i="2"/>
  <c r="AV504" i="2"/>
  <c r="AY504" i="2"/>
  <c r="AX504" i="2"/>
  <c r="BG504" i="2"/>
  <c r="BD504" i="2"/>
  <c r="BC504" i="2"/>
  <c r="BF504" i="2"/>
  <c r="AA128" i="2"/>
  <c r="AF128" i="2" s="1"/>
  <c r="AF195" i="2"/>
  <c r="AF226" i="2" s="1"/>
  <c r="AA503" i="2"/>
  <c r="AA487" i="2" s="1"/>
  <c r="AH781" i="2"/>
  <c r="AI781" i="2" s="1"/>
  <c r="AI777" i="2" s="1"/>
  <c r="AS286" i="2"/>
  <c r="AY295" i="2"/>
  <c r="AV295" i="2"/>
  <c r="AX295" i="2"/>
  <c r="AG510" i="2"/>
  <c r="AD508" i="2"/>
  <c r="AD507" i="2" s="1"/>
  <c r="AA138" i="2"/>
  <c r="AF138" i="2" s="1"/>
  <c r="AA127" i="2"/>
  <c r="AF127" i="2" s="1"/>
  <c r="AG476" i="2"/>
  <c r="AI477" i="2"/>
  <c r="AI476" i="2" s="1"/>
  <c r="AI725" i="2"/>
  <c r="AF761" i="2"/>
  <c r="AA757" i="2"/>
  <c r="AA1105" i="2" s="1"/>
  <c r="AA1103" i="2" s="1"/>
  <c r="S113" i="2"/>
  <c r="U92" i="2"/>
  <c r="AD92" i="2" s="1"/>
  <c r="U467" i="2"/>
  <c r="AC109" i="2"/>
  <c r="AG747" i="2"/>
  <c r="AA1022" i="2"/>
  <c r="AF1022" i="2" s="1"/>
  <c r="U651" i="2"/>
  <c r="U236" i="2"/>
  <c r="AD236" i="2" s="1"/>
  <c r="AG101" i="2"/>
  <c r="AI104" i="2"/>
  <c r="S1071" i="2"/>
  <c r="AC1064" i="2"/>
  <c r="Z226" i="2"/>
  <c r="Z189" i="2"/>
  <c r="AF189" i="2" s="1"/>
  <c r="AE739" i="2"/>
  <c r="AH741" i="2"/>
  <c r="AH739" i="2" s="1"/>
  <c r="AG736" i="2"/>
  <c r="AG741" i="2"/>
  <c r="AA95" i="2"/>
  <c r="AF95" i="2" s="1"/>
  <c r="AD476" i="2"/>
  <c r="AF766" i="2"/>
  <c r="AA762" i="2"/>
  <c r="AU295" i="2"/>
  <c r="AK295" i="2"/>
  <c r="AA151" i="2" l="1"/>
  <c r="AH777" i="2"/>
  <c r="AK286" i="2"/>
  <c r="AN295" i="2"/>
  <c r="AM295" i="2"/>
  <c r="AQ295" i="2"/>
  <c r="Z220" i="2"/>
  <c r="Z181" i="2"/>
  <c r="AA1078" i="2"/>
  <c r="AA150" i="2"/>
  <c r="AA164" i="2"/>
  <c r="AA168" i="2"/>
  <c r="AA11" i="2"/>
  <c r="V9" i="11" s="1"/>
  <c r="S1075" i="2"/>
  <c r="AC1075" i="2" s="1"/>
  <c r="AC1071" i="2"/>
  <c r="U643" i="2"/>
  <c r="AC113" i="2"/>
  <c r="AF757" i="2"/>
  <c r="AF1105" i="2" s="1"/>
  <c r="AF1103" i="2" s="1"/>
  <c r="AA137" i="2"/>
  <c r="AF762" i="2"/>
  <c r="U461" i="2"/>
  <c r="U103" i="2"/>
  <c r="AD103" i="2" s="1"/>
  <c r="AF151" i="2"/>
  <c r="U222" i="2"/>
  <c r="U234" i="2"/>
  <c r="AD234" i="2" s="1"/>
  <c r="AG739" i="2"/>
  <c r="AI741" i="2"/>
  <c r="AI739" i="2" s="1"/>
  <c r="AG734" i="2"/>
  <c r="AG92" i="2"/>
  <c r="AI510" i="2"/>
  <c r="AI508" i="2" s="1"/>
  <c r="AI507" i="2" s="1"/>
  <c r="AG508" i="2"/>
  <c r="AG507" i="2" s="1"/>
  <c r="AX286" i="2"/>
  <c r="AU286" i="2"/>
  <c r="AP295" i="2"/>
  <c r="R332" i="1"/>
  <c r="X265" i="1"/>
  <c r="AA159" i="1"/>
  <c r="X341" i="1"/>
  <c r="X331" i="1" s="1"/>
  <c r="X347" i="1" s="1"/>
  <c r="X350" i="1" s="1"/>
  <c r="AH429" i="2"/>
  <c r="R57" i="1"/>
  <c r="X69" i="1"/>
  <c r="X66" i="1" s="1"/>
  <c r="AF749" i="2"/>
  <c r="AS425" i="2"/>
  <c r="AH752" i="2" l="1"/>
  <c r="AH749" i="2" s="1"/>
  <c r="AX425" i="2"/>
  <c r="AV425" i="2"/>
  <c r="AY425" i="2"/>
  <c r="AE428" i="2"/>
  <c r="U220" i="2"/>
  <c r="U211" i="2"/>
  <c r="U100" i="2"/>
  <c r="U88" i="2"/>
  <c r="AD88" i="2" s="1"/>
  <c r="U97" i="2"/>
  <c r="AD97" i="2" s="1"/>
  <c r="AH428" i="2"/>
  <c r="AI429" i="2"/>
  <c r="AI428" i="2" s="1"/>
  <c r="U436" i="2"/>
  <c r="Z212" i="2"/>
  <c r="Z246" i="2"/>
  <c r="Z250" i="2"/>
  <c r="Z11" i="2"/>
  <c r="Z1078" i="2"/>
  <c r="AH747" i="2"/>
  <c r="AD222" i="2"/>
  <c r="AG236" i="2"/>
  <c r="AF137" i="2"/>
  <c r="U598" i="2"/>
  <c r="AA1095" i="2"/>
  <c r="AA13" i="2"/>
  <c r="AA1098" i="2" s="1"/>
  <c r="AA1096" i="2" s="1"/>
  <c r="AA17" i="2"/>
  <c r="AA15" i="2"/>
  <c r="AA22" i="2"/>
  <c r="AA26" i="2"/>
  <c r="AA33" i="2"/>
  <c r="AA1083" i="2"/>
  <c r="AA1081" i="2"/>
  <c r="AA1088" i="2"/>
  <c r="AI752" i="2"/>
  <c r="AI749" i="2" s="1"/>
  <c r="AF150" i="2"/>
  <c r="AF164" i="2"/>
  <c r="AF168" i="2"/>
  <c r="AF220" i="2"/>
  <c r="AF181" i="2"/>
  <c r="AM286" i="2"/>
  <c r="AP286" i="2"/>
  <c r="AU425" i="2"/>
  <c r="AK425" i="2"/>
  <c r="U9" i="11" l="1"/>
  <c r="AA9" i="11" s="1"/>
  <c r="AF11" i="2"/>
  <c r="AA1097" i="2"/>
  <c r="AQ425" i="2"/>
  <c r="AN425" i="2"/>
  <c r="AM425" i="2"/>
  <c r="AF212" i="2"/>
  <c r="AF246" i="2"/>
  <c r="AF250" i="2"/>
  <c r="Z1083" i="2"/>
  <c r="AF1078" i="2"/>
  <c r="Z1081" i="2"/>
  <c r="Z1088" i="2"/>
  <c r="U14" i="2"/>
  <c r="U1064" i="2"/>
  <c r="U109" i="2"/>
  <c r="U98" i="2"/>
  <c r="U212" i="2"/>
  <c r="U245" i="2"/>
  <c r="U1080" i="2"/>
  <c r="Z1095" i="2"/>
  <c r="Z13" i="2"/>
  <c r="AF13" i="2" s="1"/>
  <c r="Z17" i="2"/>
  <c r="Z15" i="2"/>
  <c r="Z22" i="2"/>
  <c r="Z26" i="2"/>
  <c r="Z33" i="2"/>
  <c r="U95" i="2"/>
  <c r="AD95" i="2" s="1"/>
  <c r="AD84" i="2"/>
  <c r="U84" i="2"/>
  <c r="V11" i="11"/>
  <c r="V15" i="11"/>
  <c r="V13" i="11"/>
  <c r="V20" i="11"/>
  <c r="V24" i="11"/>
  <c r="V31" i="11"/>
  <c r="AI747" i="2"/>
  <c r="AD220" i="2"/>
  <c r="AD211" i="2"/>
  <c r="AG234" i="2"/>
  <c r="AA1101" i="2"/>
  <c r="AA1104" i="2"/>
  <c r="AG222" i="2"/>
  <c r="AD100" i="2"/>
  <c r="AG103" i="2"/>
  <c r="AP425" i="2"/>
  <c r="BA425" i="2"/>
  <c r="P12" i="11" l="1"/>
  <c r="Y12" i="11" s="1"/>
  <c r="AD14" i="2"/>
  <c r="AD15" i="2" s="1"/>
  <c r="BF425" i="2"/>
  <c r="BG425" i="2"/>
  <c r="BC425" i="2"/>
  <c r="AA1102" i="2"/>
  <c r="AA1108" i="2" s="1"/>
  <c r="AA1109" i="2" s="1"/>
  <c r="AA1110" i="2"/>
  <c r="AA1111" i="2" s="1"/>
  <c r="Z1104" i="2"/>
  <c r="U21" i="2"/>
  <c r="AD21" i="2" s="1"/>
  <c r="U15" i="2"/>
  <c r="U13" i="2"/>
  <c r="AD13" i="2" s="1"/>
  <c r="AF1083" i="2"/>
  <c r="AF1081" i="2"/>
  <c r="AF1088" i="2"/>
  <c r="AG97" i="2"/>
  <c r="AG220" i="2"/>
  <c r="Z1098" i="2"/>
  <c r="Z1096" i="2" s="1"/>
  <c r="Z1097" i="2" s="1"/>
  <c r="AD212" i="2"/>
  <c r="AD245" i="2"/>
  <c r="U11" i="11"/>
  <c r="AA11" i="11" s="1"/>
  <c r="U15" i="11"/>
  <c r="U13" i="11"/>
  <c r="U20" i="11"/>
  <c r="U24" i="11"/>
  <c r="U31" i="11"/>
  <c r="U1087" i="2"/>
  <c r="AD1080" i="2"/>
  <c r="AD1081" i="2" s="1"/>
  <c r="U1081" i="2"/>
  <c r="U113" i="2"/>
  <c r="U110" i="2"/>
  <c r="AD98" i="2"/>
  <c r="AD109" i="2"/>
  <c r="AF1095" i="2"/>
  <c r="AF17" i="2"/>
  <c r="AF15" i="2"/>
  <c r="AF22" i="2"/>
  <c r="AF26" i="2"/>
  <c r="AF33" i="2"/>
  <c r="U246" i="2"/>
  <c r="U249" i="2"/>
  <c r="U250" i="2" s="1"/>
  <c r="U1065" i="2"/>
  <c r="AD1064" i="2"/>
  <c r="U1071" i="2"/>
  <c r="BD425" i="2"/>
  <c r="X773" i="2"/>
  <c r="X758" i="2" s="1"/>
  <c r="AD696" i="2"/>
  <c r="AD690" i="2" s="1"/>
  <c r="AD689" i="2" s="1"/>
  <c r="Z293" i="1"/>
  <c r="AH669" i="2"/>
  <c r="AI669" i="2" s="1"/>
  <c r="X610" i="2"/>
  <c r="X608" i="2" s="1"/>
  <c r="X252" i="1"/>
  <c r="AK473" i="2"/>
  <c r="AN473" i="2" l="1"/>
  <c r="AM473" i="2"/>
  <c r="AQ473" i="2"/>
  <c r="X235" i="2"/>
  <c r="X607" i="2"/>
  <c r="X599" i="2" s="1"/>
  <c r="X598" i="2" s="1"/>
  <c r="U1075" i="2"/>
  <c r="AD1075" i="2" s="1"/>
  <c r="AG1075" i="2" s="1"/>
  <c r="AD1071" i="2"/>
  <c r="U1072" i="2"/>
  <c r="AD110" i="2"/>
  <c r="AD113" i="2"/>
  <c r="AD114" i="2" s="1"/>
  <c r="AA15" i="11"/>
  <c r="AA13" i="11"/>
  <c r="AA20" i="11"/>
  <c r="AA24" i="11"/>
  <c r="AA31" i="11"/>
  <c r="AG109" i="2"/>
  <c r="X757" i="2"/>
  <c r="X1105" i="2" s="1"/>
  <c r="X1103" i="2" s="1"/>
  <c r="X55" i="2"/>
  <c r="X54" i="2" s="1"/>
  <c r="AD1065" i="2"/>
  <c r="AG1064" i="2"/>
  <c r="AF1098" i="2"/>
  <c r="AF1096" i="2" s="1"/>
  <c r="AF1097" i="2" s="1"/>
  <c r="Z1101" i="2"/>
  <c r="X772" i="2"/>
  <c r="AF1104" i="2"/>
  <c r="AD1087" i="2"/>
  <c r="AD1088" i="2" s="1"/>
  <c r="U1088" i="2"/>
  <c r="U1091" i="2"/>
  <c r="AD1091" i="2" s="1"/>
  <c r="AD249" i="2"/>
  <c r="AD250" i="2" s="1"/>
  <c r="AD246" i="2"/>
  <c r="U25" i="2"/>
  <c r="AD25" i="2" s="1"/>
  <c r="U22" i="2"/>
  <c r="AD22" i="2"/>
  <c r="U114" i="2"/>
  <c r="AD1098" i="2"/>
  <c r="AD1096" i="2" s="1"/>
  <c r="U1098" i="2"/>
  <c r="U1096" i="2" s="1"/>
  <c r="P19" i="11"/>
  <c r="Y19" i="11" s="1"/>
  <c r="Y13" i="11"/>
  <c r="P13" i="11"/>
  <c r="P11" i="11"/>
  <c r="Y11" i="11" s="1"/>
  <c r="AP473" i="2"/>
  <c r="BA473" i="2"/>
  <c r="AF1101" i="2" l="1"/>
  <c r="AF1102" i="2" s="1"/>
  <c r="AF1108" i="2" s="1"/>
  <c r="AF1109" i="2" s="1"/>
  <c r="BD473" i="2"/>
  <c r="BF473" i="2"/>
  <c r="BG473" i="2"/>
  <c r="AD1097" i="2"/>
  <c r="AD1101" i="2"/>
  <c r="U30" i="2"/>
  <c r="AD26" i="2"/>
  <c r="U26" i="2"/>
  <c r="X234" i="2"/>
  <c r="X221" i="2"/>
  <c r="X1104" i="2"/>
  <c r="AD1072" i="2"/>
  <c r="AG1071" i="2"/>
  <c r="P23" i="11"/>
  <c r="Y23" i="11" s="1"/>
  <c r="P20" i="11"/>
  <c r="Y20" i="11"/>
  <c r="Z1102" i="2"/>
  <c r="Z1108" i="2" s="1"/>
  <c r="Z1109" i="2" s="1"/>
  <c r="Z1110" i="2"/>
  <c r="Z1111" i="2" s="1"/>
  <c r="U1097" i="2"/>
  <c r="U1101" i="2"/>
  <c r="AG113" i="2"/>
  <c r="BC473" i="2"/>
  <c r="AH501" i="2"/>
  <c r="AH702" i="2"/>
  <c r="AG501" i="2"/>
  <c r="AF431" i="2"/>
  <c r="AF427" i="2" s="1"/>
  <c r="AF426" i="2" s="1"/>
  <c r="AF420" i="2" s="1"/>
  <c r="AK544" i="2"/>
  <c r="AD30" i="2" l="1"/>
  <c r="U31" i="2"/>
  <c r="AF1110" i="2"/>
  <c r="AF1111" i="2" s="1"/>
  <c r="AI501" i="2"/>
  <c r="AM544" i="2"/>
  <c r="AN544" i="2"/>
  <c r="AQ544" i="2"/>
  <c r="AI702" i="2"/>
  <c r="AI701" i="2" s="1"/>
  <c r="AH701" i="2"/>
  <c r="AE734" i="2"/>
  <c r="AH736" i="2"/>
  <c r="U1102" i="2"/>
  <c r="U1108" i="2" s="1"/>
  <c r="U1109" i="2" s="1"/>
  <c r="U1110" i="2"/>
  <c r="U1111" i="2" s="1"/>
  <c r="P28" i="11"/>
  <c r="P24" i="11"/>
  <c r="Y24" i="11"/>
  <c r="AE701" i="2"/>
  <c r="U32" i="2"/>
  <c r="AD32" i="2" s="1"/>
  <c r="X220" i="2"/>
  <c r="X211" i="2"/>
  <c r="AD1102" i="2"/>
  <c r="AD1108" i="2" s="1"/>
  <c r="AD1109" i="2" s="1"/>
  <c r="AD1110" i="2"/>
  <c r="AD1111" i="2" s="1"/>
  <c r="AP544" i="2"/>
  <c r="BA544" i="2"/>
  <c r="AD31" i="2" l="1"/>
  <c r="U44" i="1"/>
  <c r="Y28" i="11"/>
  <c r="P29" i="11"/>
  <c r="Y29" i="11" s="1"/>
  <c r="BF544" i="2"/>
  <c r="BC544" i="2"/>
  <c r="BG544" i="2"/>
  <c r="AH734" i="2"/>
  <c r="AI736" i="2"/>
  <c r="AI734" i="2" s="1"/>
  <c r="X212" i="2"/>
  <c r="X245" i="2"/>
  <c r="X1080" i="2"/>
  <c r="X14" i="2"/>
  <c r="S12" i="11" s="1"/>
  <c r="U33" i="2"/>
  <c r="BD544" i="2"/>
  <c r="Z280" i="1"/>
  <c r="AF644" i="2"/>
  <c r="AF643" i="2" s="1"/>
  <c r="AF598" i="2" s="1"/>
  <c r="AA293" i="1"/>
  <c r="W283" i="1"/>
  <c r="AH655" i="2"/>
  <c r="AI655" i="2" s="1"/>
  <c r="R283" i="1"/>
  <c r="AF696" i="2"/>
  <c r="AF690" i="2" s="1"/>
  <c r="AF689" i="2" s="1"/>
  <c r="AK655" i="2"/>
  <c r="P30" i="11" l="1"/>
  <c r="Y30" i="11" s="1"/>
  <c r="Y31" i="11" s="1"/>
  <c r="AQ655" i="2"/>
  <c r="AM655" i="2"/>
  <c r="AN655" i="2"/>
  <c r="X15" i="2"/>
  <c r="X21" i="2"/>
  <c r="X13" i="2"/>
  <c r="X1098" i="2" s="1"/>
  <c r="X1096" i="2" s="1"/>
  <c r="AH649" i="2"/>
  <c r="AI649" i="2" s="1"/>
  <c r="X1081" i="2"/>
  <c r="X1087" i="2"/>
  <c r="AD33" i="2"/>
  <c r="X246" i="2"/>
  <c r="X249" i="2"/>
  <c r="X250" i="2" s="1"/>
  <c r="AP655" i="2"/>
  <c r="BA655" i="2"/>
  <c r="P31" i="11" l="1"/>
  <c r="BC655" i="2"/>
  <c r="BG655" i="2"/>
  <c r="BF655" i="2"/>
  <c r="X1091" i="2"/>
  <c r="X1088" i="2"/>
  <c r="X1097" i="2"/>
  <c r="X1101" i="2"/>
  <c r="X25" i="2"/>
  <c r="X22" i="2"/>
  <c r="S19" i="11"/>
  <c r="S13" i="11"/>
  <c r="S11" i="11"/>
  <c r="BD655" i="2"/>
  <c r="AD431" i="2"/>
  <c r="AD427" i="2" s="1"/>
  <c r="AD426" i="2" s="1"/>
  <c r="AD420" i="2" s="1"/>
  <c r="AC696" i="2"/>
  <c r="AC690" i="2" s="1"/>
  <c r="AC689" i="2" s="1"/>
  <c r="R213" i="1"/>
  <c r="S206" i="1"/>
  <c r="S229" i="2"/>
  <c r="AC229" i="2" s="1"/>
  <c r="S246" i="1"/>
  <c r="S569" i="2"/>
  <c r="S568" i="2" s="1"/>
  <c r="S567" i="2" s="1"/>
  <c r="AS578" i="2"/>
  <c r="BA229" i="2"/>
  <c r="AV578" i="2" l="1"/>
  <c r="AY578" i="2"/>
  <c r="AX578" i="2"/>
  <c r="BG229" i="2"/>
  <c r="BF229" i="2"/>
  <c r="BD229" i="2"/>
  <c r="BC229" i="2"/>
  <c r="S227" i="2"/>
  <c r="AC227" i="2" s="1"/>
  <c r="X26" i="2"/>
  <c r="X30" i="2"/>
  <c r="X32" i="2" s="1"/>
  <c r="X33" i="2" s="1"/>
  <c r="S215" i="2"/>
  <c r="AE696" i="2"/>
  <c r="AE690" i="2" s="1"/>
  <c r="AE689" i="2" s="1"/>
  <c r="AH698" i="2"/>
  <c r="AH696" i="2" s="1"/>
  <c r="AH690" i="2" s="1"/>
  <c r="AH689" i="2" s="1"/>
  <c r="X1110" i="2"/>
  <c r="X1111" i="2" s="1"/>
  <c r="X1102" i="2"/>
  <c r="X1108" i="2" s="1"/>
  <c r="X1109" i="2" s="1"/>
  <c r="S23" i="11"/>
  <c r="S20" i="11"/>
  <c r="AG698" i="2"/>
  <c r="AU578" i="2"/>
  <c r="AK578" i="2"/>
  <c r="BA227" i="2"/>
  <c r="AQ578" i="2" l="1"/>
  <c r="AN578" i="2"/>
  <c r="AM578" i="2"/>
  <c r="BC227" i="2"/>
  <c r="BG227" i="2"/>
  <c r="BD227" i="2"/>
  <c r="BF227" i="2"/>
  <c r="S28" i="11"/>
  <c r="S24" i="11"/>
  <c r="AG229" i="2"/>
  <c r="AC215" i="2"/>
  <c r="AG696" i="2"/>
  <c r="AG690" i="2" s="1"/>
  <c r="AG689" i="2" s="1"/>
  <c r="AI698" i="2"/>
  <c r="AI696" i="2" s="1"/>
  <c r="AI690" i="2" s="1"/>
  <c r="AI689" i="2" s="1"/>
  <c r="S213" i="2"/>
  <c r="S211" i="2"/>
  <c r="AP578" i="2"/>
  <c r="BA578" i="2"/>
  <c r="S29" i="11" l="1"/>
  <c r="S30" i="11" s="1"/>
  <c r="S31" i="11" s="1"/>
  <c r="BF578" i="2"/>
  <c r="BD578" i="2"/>
  <c r="BG578" i="2"/>
  <c r="S245" i="2"/>
  <c r="S212" i="2"/>
  <c r="AG215" i="2"/>
  <c r="AI229" i="2"/>
  <c r="AG227" i="2"/>
  <c r="AC211" i="2"/>
  <c r="AC213" i="2"/>
  <c r="BC578" i="2"/>
  <c r="AG630" i="2"/>
  <c r="S87" i="1"/>
  <c r="R87" i="1"/>
  <c r="Z303" i="1"/>
  <c r="Z275" i="1" s="1"/>
  <c r="Z310" i="1" s="1"/>
  <c r="Z313" i="1" s="1"/>
  <c r="AH684" i="2"/>
  <c r="AI684" i="2" s="1"/>
  <c r="AS478" i="2"/>
  <c r="AY478" i="2" l="1"/>
  <c r="AV478" i="2"/>
  <c r="AX478" i="2"/>
  <c r="AI227" i="2"/>
  <c r="AG213" i="2"/>
  <c r="AG211" i="2"/>
  <c r="S249" i="2"/>
  <c r="S246" i="2"/>
  <c r="AC212" i="2"/>
  <c r="AC245" i="2"/>
  <c r="AU478" i="2"/>
  <c r="AK478" i="2"/>
  <c r="AN478" i="2" l="1"/>
  <c r="AM478" i="2"/>
  <c r="AQ478" i="2"/>
  <c r="S250" i="2"/>
  <c r="AG212" i="2"/>
  <c r="AG245" i="2"/>
  <c r="AC249" i="2"/>
  <c r="AC250" i="2" s="1"/>
  <c r="AC246" i="2"/>
  <c r="AP478" i="2"/>
  <c r="BA478" i="2"/>
  <c r="BC478" i="2" l="1"/>
  <c r="BF478" i="2"/>
  <c r="BG478" i="2"/>
  <c r="AG246" i="2"/>
  <c r="AG249" i="2"/>
  <c r="AG250" i="2" s="1"/>
  <c r="BD478" i="2"/>
  <c r="W265" i="1"/>
  <c r="AH630" i="2"/>
  <c r="AI630" i="2" s="1"/>
  <c r="AH433" i="2"/>
  <c r="AC431" i="2"/>
  <c r="AC427" i="2" s="1"/>
  <c r="X293" i="1"/>
  <c r="S195" i="1"/>
  <c r="AK537" i="2"/>
  <c r="AG433" i="2" l="1"/>
  <c r="AG431" i="2" s="1"/>
  <c r="AG427" i="2" s="1"/>
  <c r="AQ537" i="2"/>
  <c r="AM537" i="2"/>
  <c r="AN537" i="2"/>
  <c r="AP537" i="2"/>
  <c r="BA537" i="2"/>
  <c r="AI433" i="2" l="1"/>
  <c r="BC537" i="2"/>
  <c r="BF537" i="2"/>
  <c r="BD537" i="2"/>
  <c r="BG537" i="2"/>
  <c r="R195" i="1"/>
  <c r="AS564" i="2"/>
  <c r="AV564" i="2" l="1"/>
  <c r="AX564" i="2"/>
  <c r="AY564" i="2"/>
  <c r="AU564" i="2"/>
  <c r="AK564" i="2"/>
  <c r="AQ564" i="2" l="1"/>
  <c r="AN564" i="2"/>
  <c r="AM564" i="2"/>
  <c r="AP564" i="2"/>
  <c r="BA564" i="2"/>
  <c r="BF564" i="2" l="1"/>
  <c r="BG564" i="2"/>
  <c r="BC564" i="2"/>
  <c r="BD564" i="2"/>
  <c r="R209" i="1"/>
  <c r="AH573" i="2"/>
  <c r="AI573" i="2" s="1"/>
  <c r="W209" i="1"/>
  <c r="AK573" i="2"/>
  <c r="AQ573" i="2" l="1"/>
  <c r="AN573" i="2"/>
  <c r="AM573" i="2"/>
  <c r="AP573" i="2"/>
  <c r="BA573" i="2"/>
  <c r="BD573" i="2" l="1"/>
  <c r="BF573" i="2"/>
  <c r="BC573" i="2"/>
  <c r="BG573" i="2"/>
  <c r="AS433" i="2"/>
  <c r="AX433" i="2" l="1"/>
  <c r="AY433" i="2"/>
  <c r="AV433" i="2"/>
  <c r="AU433" i="2"/>
  <c r="AK433" i="2"/>
  <c r="AM433" i="2" l="1"/>
  <c r="AQ433" i="2"/>
  <c r="AN433" i="2"/>
  <c r="AP433" i="2"/>
  <c r="BA433" i="2"/>
  <c r="BF433" i="2" l="1"/>
  <c r="BC433" i="2"/>
  <c r="BD433" i="2"/>
  <c r="BG433" i="2"/>
  <c r="R79" i="1"/>
  <c r="AS460" i="2"/>
  <c r="AX460" i="2" l="1"/>
  <c r="AV460" i="2"/>
  <c r="AY460" i="2"/>
  <c r="AU460" i="2"/>
  <c r="AK460" i="2"/>
  <c r="AQ460" i="2" l="1"/>
  <c r="AN460" i="2"/>
  <c r="AM460" i="2"/>
  <c r="AP460" i="2"/>
  <c r="BA460" i="2"/>
  <c r="BG460" i="2" l="1"/>
  <c r="BC460" i="2"/>
  <c r="BF460" i="2"/>
  <c r="BD460" i="2"/>
  <c r="BA709" i="2"/>
  <c r="BC709" i="2" l="1"/>
  <c r="BD709" i="2"/>
  <c r="BF709" i="2"/>
  <c r="BG709" i="2"/>
  <c r="AS709" i="2"/>
  <c r="AV709" i="2" l="1"/>
  <c r="AX709" i="2"/>
  <c r="AY709" i="2"/>
  <c r="AU709" i="2"/>
  <c r="AK709" i="2"/>
  <c r="AP709" i="2" l="1"/>
  <c r="AQ709" i="2"/>
  <c r="AM709" i="2"/>
  <c r="AN709" i="2"/>
  <c r="R208" i="1"/>
  <c r="AH572" i="2"/>
  <c r="AI572" i="2" s="1"/>
  <c r="W208" i="1"/>
  <c r="AK572" i="2"/>
  <c r="AQ572" i="2" l="1"/>
  <c r="AN572" i="2"/>
  <c r="AM572" i="2"/>
  <c r="AP572" i="2"/>
  <c r="BA572" i="2"/>
  <c r="BC572" i="2" l="1"/>
  <c r="BF572" i="2"/>
  <c r="BG572" i="2"/>
  <c r="BD572" i="2"/>
  <c r="R68" i="1"/>
  <c r="S68" i="1"/>
  <c r="BA441" i="2"/>
  <c r="BD441" i="2" l="1"/>
  <c r="BF441" i="2"/>
  <c r="BG441" i="2"/>
  <c r="BC441" i="2"/>
  <c r="AS441" i="2"/>
  <c r="AX441" i="2" l="1"/>
  <c r="AY441" i="2"/>
  <c r="AV441" i="2"/>
  <c r="AU441" i="2"/>
  <c r="AK441" i="2"/>
  <c r="AQ441" i="2" l="1"/>
  <c r="AP441" i="2"/>
  <c r="AM441" i="2"/>
  <c r="AN441" i="2"/>
  <c r="AS705" i="2"/>
  <c r="AV705" i="2" l="1"/>
  <c r="AX705" i="2"/>
  <c r="AY705" i="2"/>
  <c r="AU705" i="2"/>
  <c r="AK705" i="2"/>
  <c r="AQ705" i="2" l="1"/>
  <c r="AN705" i="2"/>
  <c r="AM705" i="2"/>
  <c r="AP705" i="2"/>
  <c r="BA705" i="2"/>
  <c r="BF705" i="2" l="1"/>
  <c r="BC705" i="2"/>
  <c r="BD705" i="2"/>
  <c r="BG705" i="2"/>
  <c r="R267" i="1"/>
  <c r="S162" i="1"/>
  <c r="AS633" i="2"/>
  <c r="AX633" i="2" l="1"/>
  <c r="AY633" i="2"/>
  <c r="AV633" i="2"/>
  <c r="AG726" i="2"/>
  <c r="AH726" i="2"/>
  <c r="AU633" i="2"/>
  <c r="AK633" i="2"/>
  <c r="AM633" i="2" l="1"/>
  <c r="AN633" i="2"/>
  <c r="AQ633" i="2"/>
  <c r="AI726" i="2"/>
  <c r="AP633" i="2"/>
  <c r="BA633" i="2"/>
  <c r="BC633" i="2" l="1"/>
  <c r="BF633" i="2"/>
  <c r="BG633" i="2"/>
  <c r="BD633" i="2"/>
  <c r="R162" i="1"/>
  <c r="AS511" i="2"/>
  <c r="AX511" i="2" l="1"/>
  <c r="AY511" i="2"/>
  <c r="AV511" i="2"/>
  <c r="AU511" i="2"/>
  <c r="AK511" i="2"/>
  <c r="AM511" i="2" l="1"/>
  <c r="AQ511" i="2"/>
  <c r="AN511" i="2"/>
  <c r="AP511" i="2"/>
  <c r="BA511" i="2"/>
  <c r="BC511" i="2" l="1"/>
  <c r="BF511" i="2"/>
  <c r="BG511" i="2"/>
  <c r="BD511" i="2"/>
  <c r="R164" i="1"/>
  <c r="S164" i="1"/>
  <c r="BA517" i="2"/>
  <c r="BD517" i="2" l="1"/>
  <c r="BG517" i="2"/>
  <c r="BC517" i="2"/>
  <c r="BF517" i="2"/>
  <c r="AS517" i="2"/>
  <c r="AX517" i="2" l="1"/>
  <c r="AY517" i="2"/>
  <c r="AV517" i="2"/>
  <c r="AU517" i="2"/>
  <c r="AK517" i="2"/>
  <c r="AQ517" i="2" l="1"/>
  <c r="AP517" i="2"/>
  <c r="AN517" i="2"/>
  <c r="AM517" i="2"/>
  <c r="R90" i="1"/>
  <c r="S190" i="1"/>
  <c r="AS481" i="2"/>
  <c r="AY481" i="2" l="1"/>
  <c r="AV481" i="2"/>
  <c r="AX481" i="2"/>
  <c r="AU481" i="2"/>
  <c r="AK481" i="2"/>
  <c r="AQ481" i="2" l="1"/>
  <c r="AM481" i="2"/>
  <c r="AN481" i="2"/>
  <c r="AP481" i="2"/>
  <c r="BA481" i="2"/>
  <c r="BC481" i="2" l="1"/>
  <c r="BF481" i="2"/>
  <c r="BG481" i="2"/>
  <c r="BD481" i="2"/>
  <c r="R175" i="1"/>
  <c r="AK529" i="2"/>
  <c r="AM529" i="2" l="1"/>
  <c r="AN529" i="2"/>
  <c r="AQ529" i="2"/>
  <c r="AP529" i="2"/>
  <c r="BA529" i="2"/>
  <c r="BD529" i="2" l="1"/>
  <c r="BC529" i="2"/>
  <c r="BG529" i="2"/>
  <c r="BF529" i="2"/>
  <c r="R266" i="1"/>
  <c r="S266" i="1"/>
  <c r="AS631" i="2"/>
  <c r="AV631" i="2" l="1"/>
  <c r="AY631" i="2"/>
  <c r="AX631" i="2"/>
  <c r="AU631" i="2"/>
  <c r="AK631" i="2"/>
  <c r="AN631" i="2" l="1"/>
  <c r="AM631" i="2"/>
  <c r="AQ631" i="2"/>
  <c r="AP631" i="2"/>
  <c r="BA631" i="2"/>
  <c r="BC631" i="2" l="1"/>
  <c r="BD631" i="2"/>
  <c r="BG631" i="2"/>
  <c r="BF631" i="2"/>
  <c r="AG679" i="2"/>
  <c r="R190" i="1"/>
  <c r="AS558" i="2"/>
  <c r="AV558" i="2" l="1"/>
  <c r="AX558" i="2"/>
  <c r="AY558" i="2"/>
  <c r="AU558" i="2"/>
  <c r="AK558" i="2"/>
  <c r="AN558" i="2" l="1"/>
  <c r="AQ558" i="2"/>
  <c r="AM558" i="2"/>
  <c r="AP558" i="2"/>
  <c r="BA558" i="2"/>
  <c r="BF558" i="2" l="1"/>
  <c r="BD558" i="2"/>
  <c r="BG558" i="2"/>
  <c r="BC558" i="2"/>
  <c r="R299" i="1"/>
  <c r="W299" i="1"/>
  <c r="AH679" i="2"/>
  <c r="AI679" i="2" s="1"/>
  <c r="AK679" i="2"/>
  <c r="AQ679" i="2" l="1"/>
  <c r="AM679" i="2"/>
  <c r="AN679" i="2"/>
  <c r="AP679" i="2"/>
  <c r="BA679" i="2"/>
  <c r="BF679" i="2" l="1"/>
  <c r="BG679" i="2"/>
  <c r="BD679" i="2"/>
  <c r="BC679" i="2"/>
  <c r="R160" i="1"/>
  <c r="W176" i="1"/>
  <c r="AA224" i="1"/>
  <c r="BA506" i="2"/>
  <c r="BF506" i="2" l="1"/>
  <c r="BD506" i="2"/>
  <c r="BG506" i="2"/>
  <c r="AH530" i="2"/>
  <c r="AE528" i="2"/>
  <c r="BC506" i="2"/>
  <c r="BA693" i="2"/>
  <c r="BG693" i="2" l="1"/>
  <c r="BD693" i="2"/>
  <c r="BC693" i="2"/>
  <c r="AI530" i="2"/>
  <c r="AI528" i="2" s="1"/>
  <c r="AH528" i="2"/>
  <c r="BF693" i="2"/>
  <c r="AH590" i="2"/>
  <c r="W224" i="1"/>
  <c r="AS506" i="2"/>
  <c r="AX506" i="2" l="1"/>
  <c r="AY506" i="2"/>
  <c r="AV506" i="2"/>
  <c r="AU506" i="2"/>
  <c r="AK506" i="2"/>
  <c r="AP506" i="2" l="1"/>
  <c r="AM506" i="2"/>
  <c r="AN506" i="2"/>
  <c r="AQ506" i="2"/>
  <c r="S160" i="1"/>
  <c r="S224" i="1"/>
  <c r="AS693" i="2"/>
  <c r="AV693" i="2" l="1"/>
  <c r="AY693" i="2"/>
  <c r="AX693" i="2"/>
  <c r="AU693" i="2"/>
  <c r="AK693" i="2"/>
  <c r="AP693" i="2" l="1"/>
  <c r="AM693" i="2"/>
  <c r="AN693" i="2"/>
  <c r="AQ693" i="2"/>
  <c r="BA590" i="2"/>
  <c r="BC590" i="2" l="1"/>
  <c r="BD590" i="2"/>
  <c r="BG590" i="2"/>
  <c r="BF590" i="2"/>
  <c r="R224" i="1"/>
  <c r="AK590" i="2"/>
  <c r="AQ590" i="2" l="1"/>
  <c r="AM590" i="2"/>
  <c r="AN590" i="2"/>
  <c r="AP590" i="2"/>
  <c r="AG590" i="2"/>
  <c r="AI590" i="2" s="1"/>
  <c r="R176" i="1"/>
  <c r="AS590" i="2"/>
  <c r="AX590" i="2" l="1"/>
  <c r="AY590" i="2"/>
  <c r="AU590" i="2"/>
  <c r="AV590" i="2"/>
  <c r="X224" i="1"/>
  <c r="AK530" i="2"/>
  <c r="AQ530" i="2" l="1"/>
  <c r="AN530" i="2"/>
  <c r="AM530" i="2"/>
  <c r="AP530" i="2"/>
  <c r="BA530" i="2"/>
  <c r="BF530" i="2" l="1"/>
  <c r="BD530" i="2"/>
  <c r="BC530" i="2"/>
  <c r="BG530" i="2"/>
  <c r="R76" i="1"/>
  <c r="W76" i="1"/>
  <c r="AH455" i="2"/>
  <c r="AI455" i="2" s="1"/>
  <c r="AK455" i="2"/>
  <c r="AM455" i="2" l="1"/>
  <c r="AQ455" i="2"/>
  <c r="AN455" i="2"/>
  <c r="AP455" i="2"/>
  <c r="BA455" i="2"/>
  <c r="BD455" i="2" l="1"/>
  <c r="BF455" i="2"/>
  <c r="BC455" i="2"/>
  <c r="BG455" i="2"/>
  <c r="AC362" i="2"/>
  <c r="AC363" i="2" s="1"/>
  <c r="BA360" i="2"/>
  <c r="BA1073" i="2" l="1"/>
  <c r="BF360" i="2"/>
  <c r="BD360" i="2"/>
  <c r="BG360" i="2"/>
  <c r="AG360" i="2"/>
  <c r="BC360" i="2"/>
  <c r="AS360" i="2"/>
  <c r="AX360" i="2" l="1"/>
  <c r="AV360" i="2"/>
  <c r="AY360" i="2"/>
  <c r="AG362" i="2"/>
  <c r="AG363" i="2" s="1"/>
  <c r="AI360" i="2"/>
  <c r="BD1073" i="2"/>
  <c r="BF1073" i="2"/>
  <c r="BC1073" i="2"/>
  <c r="BG1073" i="2"/>
  <c r="AU360" i="2"/>
  <c r="AK360" i="2"/>
  <c r="AQ360" i="2" l="1"/>
  <c r="AK1073" i="2"/>
  <c r="AN360" i="2"/>
  <c r="AM360" i="2"/>
  <c r="AP360" i="2"/>
  <c r="AK413" i="2"/>
  <c r="AM413" i="2" l="1"/>
  <c r="AQ413" i="2"/>
  <c r="AN413" i="2"/>
  <c r="AN1073" i="2"/>
  <c r="AQ1073" i="2"/>
  <c r="AP1073" i="2"/>
  <c r="AM1073" i="2"/>
  <c r="AP413" i="2"/>
  <c r="BA413" i="2"/>
  <c r="BF413" i="2" l="1"/>
  <c r="BC413" i="2"/>
  <c r="BD413" i="2"/>
  <c r="BG413" i="2"/>
  <c r="R61" i="1"/>
  <c r="BA435" i="2"/>
  <c r="BD435" i="2" l="1"/>
  <c r="BC435" i="2"/>
  <c r="BG435" i="2"/>
  <c r="BF435" i="2"/>
  <c r="S61" i="1"/>
  <c r="AS435" i="2"/>
  <c r="AV435" i="2" l="1"/>
  <c r="AY435" i="2"/>
  <c r="AX435" i="2"/>
  <c r="AU435" i="2"/>
  <c r="AK435" i="2"/>
  <c r="AP435" i="2" l="1"/>
  <c r="AQ435" i="2"/>
  <c r="AN435" i="2"/>
  <c r="AM435" i="2"/>
  <c r="AH453" i="2"/>
  <c r="W73" i="1"/>
  <c r="R73" i="1"/>
  <c r="AK453" i="2"/>
  <c r="AM453" i="2" l="1"/>
  <c r="AN453" i="2"/>
  <c r="AQ453" i="2"/>
  <c r="AH452" i="2"/>
  <c r="AI453" i="2"/>
  <c r="AE452" i="2"/>
  <c r="AP453" i="2"/>
  <c r="BA453" i="2"/>
  <c r="BD453" i="2" l="1"/>
  <c r="BC453" i="2"/>
  <c r="BG453" i="2"/>
  <c r="BF453" i="2"/>
  <c r="AS548" i="2"/>
  <c r="AY548" i="2" l="1"/>
  <c r="AV548" i="2"/>
  <c r="AX548" i="2"/>
  <c r="AU548" i="2"/>
  <c r="AK548" i="2"/>
  <c r="AQ548" i="2" l="1"/>
  <c r="AN548" i="2"/>
  <c r="AM548" i="2"/>
  <c r="AP548" i="2"/>
  <c r="BA548" i="2"/>
  <c r="BF548" i="2" l="1"/>
  <c r="BC548" i="2"/>
  <c r="BD548" i="2"/>
  <c r="BG548" i="2"/>
  <c r="R340" i="1"/>
  <c r="S340" i="1"/>
  <c r="AS779" i="2"/>
  <c r="AX779" i="2" l="1"/>
  <c r="AV779" i="2"/>
  <c r="AY779" i="2"/>
  <c r="AU779" i="2"/>
  <c r="AK779" i="2"/>
  <c r="AM779" i="2" l="1"/>
  <c r="AN779" i="2"/>
  <c r="AQ779" i="2"/>
  <c r="AP779" i="2"/>
  <c r="BA779" i="2"/>
  <c r="BG779" i="2" l="1"/>
  <c r="BC779" i="2"/>
  <c r="BD779" i="2"/>
  <c r="BF779" i="2"/>
  <c r="R177" i="1"/>
  <c r="AK535" i="2"/>
  <c r="AQ535" i="2" l="1"/>
  <c r="AM535" i="2"/>
  <c r="AN535" i="2"/>
  <c r="AP535" i="2"/>
  <c r="BA535" i="2"/>
  <c r="BG535" i="2" l="1"/>
  <c r="BC535" i="2"/>
  <c r="BD535" i="2"/>
  <c r="BF535" i="2"/>
  <c r="W177" i="1"/>
  <c r="AH535" i="2"/>
  <c r="AI535" i="2" s="1"/>
  <c r="AK440" i="2"/>
  <c r="AN440" i="2" l="1"/>
  <c r="AM440" i="2"/>
  <c r="AQ440" i="2"/>
  <c r="AP440" i="2"/>
  <c r="BA440" i="2"/>
  <c r="BD440" i="2" l="1"/>
  <c r="BF440" i="2"/>
  <c r="BC440" i="2"/>
  <c r="BG440" i="2"/>
  <c r="S93" i="1"/>
  <c r="AS736" i="2"/>
  <c r="AV736" i="2" l="1"/>
  <c r="AX736" i="2"/>
  <c r="AY736" i="2"/>
  <c r="AU736" i="2"/>
  <c r="AK736" i="2"/>
  <c r="AQ736" i="2" l="1"/>
  <c r="AN736" i="2"/>
  <c r="AM736" i="2"/>
  <c r="AP736" i="2"/>
  <c r="BA736" i="2"/>
  <c r="BF736" i="2" l="1"/>
  <c r="BG736" i="2"/>
  <c r="BD736" i="2"/>
  <c r="BC736" i="2"/>
  <c r="R93" i="1"/>
  <c r="AS484" i="2"/>
  <c r="AY484" i="2" l="1"/>
  <c r="AV484" i="2"/>
  <c r="AX484" i="2"/>
  <c r="AU484" i="2"/>
  <c r="AK484" i="2"/>
  <c r="AN484" i="2" l="1"/>
  <c r="AQ484" i="2"/>
  <c r="AM484" i="2"/>
  <c r="AP484" i="2"/>
  <c r="BA484" i="2"/>
  <c r="BF484" i="2" l="1"/>
  <c r="BD484" i="2"/>
  <c r="BC484" i="2"/>
  <c r="BG484" i="2"/>
  <c r="R189" i="1"/>
  <c r="BA553" i="2"/>
  <c r="BC553" i="2" l="1"/>
  <c r="BG553" i="2"/>
  <c r="BD553" i="2"/>
  <c r="BF553" i="2"/>
  <c r="R225" i="1"/>
  <c r="AK592" i="2"/>
  <c r="AQ592" i="2" l="1"/>
  <c r="AN592" i="2"/>
  <c r="AM592" i="2"/>
  <c r="AP592" i="2"/>
  <c r="BA592" i="2"/>
  <c r="BC592" i="2" l="1"/>
  <c r="BD592" i="2"/>
  <c r="BG592" i="2"/>
  <c r="BF592" i="2"/>
  <c r="AF415" i="2"/>
  <c r="AD415" i="2"/>
  <c r="S304" i="1"/>
  <c r="S189" i="1"/>
  <c r="AS553" i="2"/>
  <c r="AV553" i="2" l="1"/>
  <c r="AY553" i="2"/>
  <c r="AX553" i="2"/>
  <c r="AH417" i="2"/>
  <c r="AU553" i="2"/>
  <c r="AK553" i="2"/>
  <c r="AP553" i="2" l="1"/>
  <c r="AQ553" i="2"/>
  <c r="AM553" i="2"/>
  <c r="AN553" i="2"/>
  <c r="BA417" i="2"/>
  <c r="BG417" i="2" l="1"/>
  <c r="BC417" i="2"/>
  <c r="BF417" i="2"/>
  <c r="BD417" i="2"/>
  <c r="AA304" i="1"/>
  <c r="AK417" i="2"/>
  <c r="AQ417" i="2" l="1"/>
  <c r="AM417" i="2"/>
  <c r="AN417" i="2"/>
  <c r="AP417" i="2"/>
  <c r="X304" i="1"/>
  <c r="R304" i="1"/>
  <c r="W304" i="1"/>
  <c r="AH685" i="2"/>
  <c r="AS417" i="2"/>
  <c r="AX417" i="2" l="1"/>
  <c r="AV417" i="2"/>
  <c r="AU417" i="2"/>
  <c r="AC415" i="2"/>
  <c r="AG417" i="2"/>
  <c r="AY417" i="2"/>
  <c r="AC651" i="2"/>
  <c r="AS685" i="2"/>
  <c r="AG685" i="2" l="1"/>
  <c r="AG651" i="2" s="1"/>
  <c r="AX685" i="2"/>
  <c r="AY685" i="2"/>
  <c r="AV685" i="2"/>
  <c r="AG415" i="2"/>
  <c r="AI417" i="2"/>
  <c r="AU685" i="2"/>
  <c r="AK685" i="2"/>
  <c r="AI685" i="2" l="1"/>
  <c r="AQ685" i="2"/>
  <c r="AN685" i="2"/>
  <c r="AM685" i="2"/>
  <c r="AP685" i="2"/>
  <c r="BA685" i="2"/>
  <c r="BF685" i="2" l="1"/>
  <c r="BG685" i="2"/>
  <c r="BD685" i="2"/>
  <c r="BC685" i="2"/>
  <c r="R192" i="1"/>
  <c r="AK556" i="2"/>
  <c r="AQ556" i="2" l="1"/>
  <c r="AN556" i="2"/>
  <c r="AM556" i="2"/>
  <c r="AP556" i="2"/>
  <c r="BA556" i="2"/>
  <c r="BF556" i="2" l="1"/>
  <c r="BD556" i="2"/>
  <c r="BC556" i="2"/>
  <c r="BG556" i="2"/>
  <c r="AK702" i="2"/>
  <c r="AN702" i="2" l="1"/>
  <c r="AQ702" i="2"/>
  <c r="AM702" i="2"/>
  <c r="AP702" i="2"/>
  <c r="BA702" i="2"/>
  <c r="BC702" i="2" l="1"/>
  <c r="BG702" i="2"/>
  <c r="BD702" i="2"/>
  <c r="BF702" i="2"/>
  <c r="R228" i="1"/>
  <c r="BA595" i="2"/>
  <c r="BC595" i="2" l="1"/>
  <c r="BF595" i="2"/>
  <c r="BG595" i="2"/>
  <c r="BD595" i="2"/>
  <c r="S228" i="1"/>
  <c r="S153" i="1"/>
  <c r="AS595" i="2"/>
  <c r="AV595" i="2" l="1"/>
  <c r="AY595" i="2"/>
  <c r="AX595" i="2"/>
  <c r="AU595" i="2"/>
  <c r="AK595" i="2"/>
  <c r="AP595" i="2" l="1"/>
  <c r="AM595" i="2"/>
  <c r="AQ595" i="2"/>
  <c r="AN595" i="2"/>
  <c r="AS726" i="2"/>
  <c r="AY726" i="2" l="1"/>
  <c r="AV726" i="2"/>
  <c r="AX726" i="2"/>
  <c r="AU726" i="2"/>
  <c r="AK726" i="2"/>
  <c r="AQ726" i="2" l="1"/>
  <c r="AN726" i="2"/>
  <c r="AM726" i="2"/>
  <c r="AP726" i="2"/>
  <c r="BA726" i="2"/>
  <c r="BC726" i="2" l="1"/>
  <c r="BF726" i="2"/>
  <c r="BD726" i="2"/>
  <c r="BG726" i="2"/>
  <c r="R251" i="1"/>
  <c r="AS609" i="2"/>
  <c r="AX609" i="2" l="1"/>
  <c r="AV609" i="2"/>
  <c r="AY609" i="2"/>
  <c r="AU609" i="2"/>
  <c r="AK609" i="2"/>
  <c r="AN609" i="2" l="1"/>
  <c r="AM609" i="2"/>
  <c r="AQ609" i="2"/>
  <c r="AP609" i="2"/>
  <c r="BA609" i="2"/>
  <c r="BG609" i="2" l="1"/>
  <c r="BD609" i="2"/>
  <c r="BF609" i="2"/>
  <c r="BC609" i="2"/>
  <c r="R153" i="1"/>
  <c r="S227" i="1"/>
  <c r="AS491" i="2"/>
  <c r="AV491" i="2" l="1"/>
  <c r="AY491" i="2"/>
  <c r="AX491" i="2"/>
  <c r="AU491" i="2"/>
  <c r="AK491" i="2"/>
  <c r="AQ491" i="2" l="1"/>
  <c r="AM491" i="2"/>
  <c r="AN491" i="2"/>
  <c r="AP491" i="2"/>
  <c r="BA491" i="2"/>
  <c r="BC491" i="2" l="1"/>
  <c r="BF491" i="2"/>
  <c r="BD491" i="2"/>
  <c r="BG491" i="2"/>
  <c r="R227" i="1"/>
  <c r="AS594" i="2"/>
  <c r="AX594" i="2" l="1"/>
  <c r="AY594" i="2"/>
  <c r="AV594" i="2"/>
  <c r="AU594" i="2"/>
  <c r="AK594" i="2"/>
  <c r="AN594" i="2" l="1"/>
  <c r="AQ594" i="2"/>
  <c r="AM594" i="2"/>
  <c r="AP594" i="2"/>
  <c r="BA594" i="2"/>
  <c r="BD594" i="2" l="1"/>
  <c r="BF594" i="2"/>
  <c r="BG594" i="2"/>
  <c r="BC594" i="2"/>
  <c r="AK712" i="2"/>
  <c r="AM712" i="2" l="1"/>
  <c r="AN712" i="2"/>
  <c r="AQ712" i="2"/>
  <c r="AP712" i="2"/>
  <c r="BA712" i="2"/>
  <c r="BF712" i="2" l="1"/>
  <c r="BG712" i="2"/>
  <c r="BC712" i="2"/>
  <c r="BD712" i="2"/>
  <c r="AS703" i="2"/>
  <c r="AV703" i="2" l="1"/>
  <c r="AY703" i="2"/>
  <c r="AX703" i="2"/>
  <c r="AU703" i="2"/>
  <c r="AK703" i="2"/>
  <c r="AN703" i="2" l="1"/>
  <c r="AQ703" i="2"/>
  <c r="AM703" i="2"/>
  <c r="AP703" i="2"/>
  <c r="BA703" i="2"/>
  <c r="BG703" i="2" l="1"/>
  <c r="BF703" i="2"/>
  <c r="BC703" i="2"/>
  <c r="BD703" i="2"/>
  <c r="S292" i="1"/>
  <c r="BA335" i="2"/>
  <c r="BC335" i="2" l="1"/>
  <c r="BF335" i="2"/>
  <c r="BG335" i="2"/>
  <c r="BD335" i="2"/>
  <c r="AS335" i="2"/>
  <c r="AV335" i="2" l="1"/>
  <c r="AY335" i="2"/>
  <c r="AX335" i="2"/>
  <c r="AU335" i="2"/>
  <c r="AK335" i="2"/>
  <c r="AQ335" i="2" l="1"/>
  <c r="AP335" i="2"/>
  <c r="AN335" i="2"/>
  <c r="AM335" i="2"/>
  <c r="R292" i="1"/>
  <c r="AS668" i="2"/>
  <c r="AY668" i="2" l="1"/>
  <c r="AX668" i="2"/>
  <c r="AV668" i="2"/>
  <c r="AU668" i="2"/>
  <c r="AK668" i="2"/>
  <c r="AN668" i="2" l="1"/>
  <c r="AM668" i="2"/>
  <c r="AQ668" i="2"/>
  <c r="AP668" i="2"/>
  <c r="BA668" i="2"/>
  <c r="BC668" i="2" l="1"/>
  <c r="BD668" i="2"/>
  <c r="BG668" i="2"/>
  <c r="BF668" i="2"/>
  <c r="AS450" i="2"/>
  <c r="AY450" i="2" l="1"/>
  <c r="AX450" i="2"/>
  <c r="AV450" i="2"/>
  <c r="AU450" i="2"/>
  <c r="AK450" i="2"/>
  <c r="AM450" i="2" l="1"/>
  <c r="AN450" i="2"/>
  <c r="AQ450" i="2"/>
  <c r="AP450" i="2"/>
  <c r="BA450" i="2"/>
  <c r="BD450" i="2" l="1"/>
  <c r="BC450" i="2"/>
  <c r="BF450" i="2"/>
  <c r="BG450" i="2"/>
  <c r="R247" i="1"/>
  <c r="AS603" i="2"/>
  <c r="AV603" i="2" l="1"/>
  <c r="AX603" i="2"/>
  <c r="AY603" i="2"/>
  <c r="AU603" i="2"/>
  <c r="AK603" i="2"/>
  <c r="AQ603" i="2" l="1"/>
  <c r="AN603" i="2"/>
  <c r="AM603" i="2"/>
  <c r="AP603" i="2"/>
  <c r="BA603" i="2"/>
  <c r="BF603" i="2" l="1"/>
  <c r="BD603" i="2"/>
  <c r="BG603" i="2"/>
  <c r="BC603" i="2"/>
  <c r="AK717" i="2"/>
  <c r="AQ717" i="2" l="1"/>
  <c r="AM717" i="2"/>
  <c r="AN717" i="2"/>
  <c r="AP717" i="2"/>
  <c r="BA717" i="2"/>
  <c r="BC717" i="2" l="1"/>
  <c r="BG717" i="2"/>
  <c r="BD717" i="2"/>
  <c r="BF717" i="2"/>
  <c r="AH516" i="2"/>
  <c r="AG516" i="2"/>
  <c r="AS516" i="2"/>
  <c r="AI516" i="2" l="1"/>
  <c r="AV516" i="2"/>
  <c r="AX516" i="2"/>
  <c r="AY516" i="2"/>
  <c r="AU516" i="2"/>
  <c r="AK516" i="2"/>
  <c r="AQ516" i="2" l="1"/>
  <c r="AM516" i="2"/>
  <c r="AN516" i="2"/>
  <c r="AP516" i="2"/>
  <c r="BA516" i="2"/>
  <c r="BG516" i="2" l="1"/>
  <c r="BF516" i="2"/>
  <c r="BD516" i="2"/>
  <c r="BC516" i="2"/>
  <c r="R172" i="1"/>
  <c r="BA522" i="2"/>
  <c r="BC522" i="2" l="1"/>
  <c r="BD522" i="2"/>
  <c r="BF522" i="2"/>
  <c r="BG522" i="2"/>
  <c r="AE724" i="2"/>
  <c r="S172" i="1"/>
  <c r="AC724" i="2"/>
  <c r="AK727" i="2"/>
  <c r="AN727" i="2" l="1"/>
  <c r="AM727" i="2"/>
  <c r="AQ727" i="2"/>
  <c r="AP727" i="2"/>
  <c r="BA727" i="2"/>
  <c r="BF727" i="2" l="1"/>
  <c r="BC727" i="2"/>
  <c r="BD727" i="2"/>
  <c r="BG727" i="2"/>
  <c r="AF724" i="2"/>
  <c r="AS522" i="2"/>
  <c r="AH727" i="2" l="1"/>
  <c r="AH724" i="2" s="1"/>
  <c r="AY522" i="2"/>
  <c r="AX522" i="2"/>
  <c r="AV522" i="2"/>
  <c r="AU522" i="2"/>
  <c r="AK522" i="2"/>
  <c r="AP522" i="2" l="1"/>
  <c r="AQ522" i="2"/>
  <c r="AN522" i="2"/>
  <c r="AM522" i="2"/>
  <c r="AS727" i="2"/>
  <c r="AY727" i="2" l="1"/>
  <c r="AV727" i="2"/>
  <c r="AX727" i="2"/>
  <c r="AU727" i="2"/>
  <c r="R272" i="1"/>
  <c r="BA640" i="2"/>
  <c r="BF640" i="2" l="1"/>
  <c r="BC640" i="2"/>
  <c r="BD640" i="2"/>
  <c r="AD724" i="2"/>
  <c r="AG727" i="2"/>
  <c r="BG640" i="2"/>
  <c r="S220" i="1"/>
  <c r="AS698" i="2"/>
  <c r="AV698" i="2" l="1"/>
  <c r="AX698" i="2"/>
  <c r="AY698" i="2"/>
  <c r="AG724" i="2"/>
  <c r="AI727" i="2"/>
  <c r="AI724" i="2" s="1"/>
  <c r="AU698" i="2"/>
  <c r="AK698" i="2"/>
  <c r="AQ698" i="2" l="1"/>
  <c r="AM698" i="2"/>
  <c r="AN698" i="2"/>
  <c r="AP698" i="2"/>
  <c r="BA698" i="2"/>
  <c r="BC698" i="2" l="1"/>
  <c r="BD698" i="2"/>
  <c r="BG698" i="2"/>
  <c r="BF698" i="2"/>
  <c r="R220" i="1"/>
  <c r="AS586" i="2"/>
  <c r="AV586" i="2" l="1"/>
  <c r="AX586" i="2"/>
  <c r="AY586" i="2"/>
  <c r="AU586" i="2"/>
  <c r="AK586" i="2"/>
  <c r="AQ586" i="2" l="1"/>
  <c r="AN586" i="2"/>
  <c r="AM586" i="2"/>
  <c r="AP586" i="2"/>
  <c r="BA586" i="2"/>
  <c r="BG586" i="2" l="1"/>
  <c r="BC586" i="2"/>
  <c r="BD586" i="2"/>
  <c r="BF586" i="2"/>
  <c r="AS640" i="2"/>
  <c r="AY640" i="2" l="1"/>
  <c r="AX640" i="2"/>
  <c r="AV640" i="2"/>
  <c r="AU640" i="2"/>
  <c r="AK640" i="2"/>
  <c r="AP640" i="2" l="1"/>
  <c r="AN640" i="2"/>
  <c r="AM640" i="2"/>
  <c r="AQ640" i="2"/>
  <c r="S272" i="1"/>
  <c r="AS708" i="2"/>
  <c r="AV708" i="2" l="1"/>
  <c r="AX708" i="2"/>
  <c r="AY708" i="2"/>
  <c r="AU708" i="2"/>
  <c r="AK708" i="2"/>
  <c r="AQ708" i="2" l="1"/>
  <c r="AM708" i="2"/>
  <c r="AN708" i="2"/>
  <c r="AP708" i="2"/>
  <c r="BA708" i="2"/>
  <c r="BD708" i="2" l="1"/>
  <c r="BC708" i="2"/>
  <c r="BG708" i="2"/>
  <c r="BF708" i="2"/>
  <c r="AG617" i="2"/>
  <c r="R256" i="1"/>
  <c r="AK617" i="2"/>
  <c r="AQ617" i="2" l="1"/>
  <c r="AM617" i="2"/>
  <c r="AN617" i="2"/>
  <c r="AP617" i="2"/>
  <c r="BA617" i="2"/>
  <c r="BG617" i="2" l="1"/>
  <c r="BF617" i="2"/>
  <c r="BC617" i="2"/>
  <c r="BD617" i="2"/>
  <c r="AH617" i="2"/>
  <c r="AI617" i="2" s="1"/>
  <c r="W256" i="1"/>
  <c r="AK498" i="2"/>
  <c r="AN498" i="2" l="1"/>
  <c r="AM498" i="2"/>
  <c r="AQ498" i="2"/>
  <c r="AP498" i="2"/>
  <c r="BA498" i="2"/>
  <c r="BD498" i="2" l="1"/>
  <c r="BF498" i="2"/>
  <c r="BG498" i="2"/>
  <c r="BC498" i="2"/>
  <c r="W75" i="1"/>
  <c r="R75" i="1"/>
  <c r="AK459" i="2"/>
  <c r="AN459" i="2" l="1"/>
  <c r="AM459" i="2"/>
  <c r="AQ459" i="2"/>
  <c r="AH459" i="2"/>
  <c r="AE443" i="2"/>
  <c r="AE437" i="2" s="1"/>
  <c r="AP459" i="2"/>
  <c r="BA459" i="2"/>
  <c r="BF459" i="2" l="1"/>
  <c r="BG459" i="2"/>
  <c r="BC459" i="2"/>
  <c r="AI459" i="2"/>
  <c r="AH443" i="2"/>
  <c r="AH437" i="2" s="1"/>
  <c r="BD459" i="2"/>
  <c r="R159" i="1"/>
  <c r="AS505" i="2"/>
  <c r="AX505" i="2" l="1"/>
  <c r="AV505" i="2"/>
  <c r="AY505" i="2"/>
  <c r="AU505" i="2"/>
  <c r="AK505" i="2"/>
  <c r="AM505" i="2" l="1"/>
  <c r="AN505" i="2"/>
  <c r="AQ505" i="2"/>
  <c r="AP505" i="2"/>
  <c r="BA505" i="2"/>
  <c r="BC505" i="2" l="1"/>
  <c r="BG505" i="2"/>
  <c r="BF505" i="2"/>
  <c r="BD505" i="2"/>
  <c r="AS728" i="2"/>
  <c r="AV728" i="2" l="1"/>
  <c r="AX728" i="2"/>
  <c r="AY728" i="2"/>
  <c r="AU728" i="2"/>
  <c r="AK728" i="2"/>
  <c r="AN728" i="2" l="1"/>
  <c r="AQ728" i="2"/>
  <c r="AM728" i="2"/>
  <c r="AP728" i="2"/>
  <c r="BA728" i="2"/>
  <c r="BG728" i="2" l="1"/>
  <c r="BC728" i="2"/>
  <c r="BD728" i="2"/>
  <c r="BF728" i="2"/>
  <c r="AS694" i="2"/>
  <c r="AY694" i="2" l="1"/>
  <c r="AV694" i="2"/>
  <c r="AX694" i="2"/>
  <c r="AU694" i="2"/>
  <c r="AK694" i="2"/>
  <c r="AM694" i="2" l="1"/>
  <c r="AN694" i="2"/>
  <c r="AQ694" i="2"/>
  <c r="AP694" i="2"/>
  <c r="BA694" i="2"/>
  <c r="BD694" i="2" l="1"/>
  <c r="BF694" i="2"/>
  <c r="BG694" i="2"/>
  <c r="BC694" i="2"/>
  <c r="R216" i="1"/>
  <c r="AK581" i="2"/>
  <c r="AQ581" i="2" l="1"/>
  <c r="AM581" i="2"/>
  <c r="AN581" i="2"/>
  <c r="AP581" i="2"/>
  <c r="BA581" i="2"/>
  <c r="BC581" i="2" l="1"/>
  <c r="BG581" i="2"/>
  <c r="BD581" i="2"/>
  <c r="BF581" i="2"/>
  <c r="W216" i="1"/>
  <c r="AH581" i="2"/>
  <c r="AI581" i="2" s="1"/>
  <c r="R217" i="1"/>
  <c r="S89" i="1"/>
  <c r="AH582" i="2"/>
  <c r="AI582" i="2" s="1"/>
  <c r="W217" i="1"/>
  <c r="AK582" i="2"/>
  <c r="AQ582" i="2" l="1"/>
  <c r="AN582" i="2"/>
  <c r="AM582" i="2"/>
  <c r="AP582" i="2"/>
  <c r="BA582" i="2"/>
  <c r="BD582" i="2" l="1"/>
  <c r="BC582" i="2"/>
  <c r="BG582" i="2"/>
  <c r="BF582" i="2"/>
  <c r="R89" i="1"/>
  <c r="S559" i="2"/>
  <c r="AS479" i="2"/>
  <c r="S194" i="1" l="1"/>
  <c r="AV479" i="2"/>
  <c r="AY479" i="2"/>
  <c r="AX479" i="2"/>
  <c r="S157" i="2"/>
  <c r="AC157" i="2" s="1"/>
  <c r="S542" i="2"/>
  <c r="AU479" i="2"/>
  <c r="AK479" i="2"/>
  <c r="AQ479" i="2" l="1"/>
  <c r="AM479" i="2"/>
  <c r="AN479" i="2"/>
  <c r="S147" i="2"/>
  <c r="AC147" i="2" s="1"/>
  <c r="S153" i="2"/>
  <c r="S149" i="2"/>
  <c r="AC149" i="2" s="1"/>
  <c r="S518" i="2"/>
  <c r="AP479" i="2"/>
  <c r="BA479" i="2"/>
  <c r="BD479" i="2" l="1"/>
  <c r="BC479" i="2"/>
  <c r="BG479" i="2"/>
  <c r="S137" i="2"/>
  <c r="AG157" i="2"/>
  <c r="AC153" i="2"/>
  <c r="S1080" i="2"/>
  <c r="S163" i="2"/>
  <c r="S150" i="2"/>
  <c r="S14" i="2"/>
  <c r="BF479" i="2"/>
  <c r="R182" i="1"/>
  <c r="AG409" i="2"/>
  <c r="AS541" i="2"/>
  <c r="N12" i="11" l="1"/>
  <c r="X12" i="11" s="1"/>
  <c r="AB12" i="11" s="1"/>
  <c r="AC14" i="2"/>
  <c r="AY541" i="2"/>
  <c r="AX541" i="2"/>
  <c r="AV541" i="2"/>
  <c r="AC150" i="2"/>
  <c r="AC163" i="2"/>
  <c r="S167" i="2"/>
  <c r="S164" i="2"/>
  <c r="AG153" i="2"/>
  <c r="AG149" i="2"/>
  <c r="S21" i="2"/>
  <c r="AC21" i="2" s="1"/>
  <c r="S1087" i="2"/>
  <c r="S1081" i="2"/>
  <c r="AC1080" i="2"/>
  <c r="AG147" i="2"/>
  <c r="AC137" i="2"/>
  <c r="AU541" i="2"/>
  <c r="AK541" i="2"/>
  <c r="AM541" i="2" l="1"/>
  <c r="AQ541" i="2"/>
  <c r="AN541" i="2"/>
  <c r="N19" i="11"/>
  <c r="X19" i="11" s="1"/>
  <c r="AB19" i="11" s="1"/>
  <c r="AG137" i="2"/>
  <c r="AG14" i="2"/>
  <c r="AG150" i="2"/>
  <c r="AG163" i="2"/>
  <c r="S168" i="2"/>
  <c r="S1088" i="2"/>
  <c r="S1091" i="2"/>
  <c r="AC1091" i="2" s="1"/>
  <c r="AG1091" i="2" s="1"/>
  <c r="AC1087" i="2"/>
  <c r="S25" i="2"/>
  <c r="AC25" i="2" s="1"/>
  <c r="AC164" i="2"/>
  <c r="AC167" i="2"/>
  <c r="AC168" i="2" s="1"/>
  <c r="AG1080" i="2"/>
  <c r="AC1081" i="2"/>
  <c r="AP541" i="2"/>
  <c r="BA541" i="2"/>
  <c r="BG541" i="2" l="1"/>
  <c r="BC541" i="2"/>
  <c r="BD541" i="2"/>
  <c r="AG167" i="2"/>
  <c r="AG168" i="2" s="1"/>
  <c r="AG164" i="2"/>
  <c r="AG1087" i="2"/>
  <c r="AC1088" i="2"/>
  <c r="AG21" i="2"/>
  <c r="AG1081" i="2"/>
  <c r="S30" i="2"/>
  <c r="N23" i="11"/>
  <c r="X23" i="11" s="1"/>
  <c r="AB23" i="11" s="1"/>
  <c r="BF541" i="2"/>
  <c r="R49" i="1"/>
  <c r="AK409" i="2"/>
  <c r="AC30" i="2" l="1"/>
  <c r="S31" i="2"/>
  <c r="S32" i="2" s="1"/>
  <c r="AC32" i="2" s="1"/>
  <c r="AQ409" i="2"/>
  <c r="AM409" i="2"/>
  <c r="AN409" i="2"/>
  <c r="N28" i="11"/>
  <c r="AG30" i="2"/>
  <c r="AG25" i="2"/>
  <c r="AG1088" i="2"/>
  <c r="AP409" i="2"/>
  <c r="BA409" i="2"/>
  <c r="X28" i="11" l="1"/>
  <c r="AB28" i="11" s="1"/>
  <c r="N29" i="11"/>
  <c r="S44" i="1"/>
  <c r="X29" i="11"/>
  <c r="AB29" i="11" s="1"/>
  <c r="AC31" i="2"/>
  <c r="AG31" i="2" s="1"/>
  <c r="AI31" i="2" s="1"/>
  <c r="BG409" i="2"/>
  <c r="BC409" i="2"/>
  <c r="BF409" i="2"/>
  <c r="N30" i="11"/>
  <c r="X30" i="11" s="1"/>
  <c r="AB30" i="11" s="1"/>
  <c r="BD409" i="2"/>
  <c r="W49" i="1"/>
  <c r="AH409" i="2"/>
  <c r="AI409" i="2" s="1"/>
  <c r="AK560" i="2"/>
  <c r="AQ560" i="2" l="1"/>
  <c r="AN560" i="2"/>
  <c r="AM560" i="2"/>
  <c r="AG32" i="2"/>
  <c r="AP560" i="2"/>
  <c r="BA560" i="2"/>
  <c r="BD560" i="2" l="1"/>
  <c r="BF560" i="2"/>
  <c r="BC560" i="2"/>
  <c r="BG560" i="2"/>
  <c r="AD497" i="2"/>
  <c r="AE497" i="2"/>
  <c r="AC497" i="2"/>
  <c r="AF497" i="2"/>
  <c r="AG667" i="2"/>
  <c r="AK500" i="2"/>
  <c r="AG500" i="2" l="1"/>
  <c r="AG497" i="2" s="1"/>
  <c r="AN500" i="2"/>
  <c r="AM500" i="2"/>
  <c r="AQ500" i="2"/>
  <c r="AH500" i="2"/>
  <c r="AP500" i="2"/>
  <c r="BA500" i="2"/>
  <c r="BC500" i="2" l="1"/>
  <c r="BD500" i="2"/>
  <c r="BF500" i="2"/>
  <c r="AH497" i="2"/>
  <c r="AI500" i="2"/>
  <c r="AI497" i="2" s="1"/>
  <c r="BG500" i="2"/>
  <c r="AS500" i="2"/>
  <c r="AV500" i="2" l="1"/>
  <c r="AX500" i="2"/>
  <c r="AU500" i="2"/>
  <c r="AY500" i="2"/>
  <c r="R291" i="1"/>
  <c r="AK667" i="2"/>
  <c r="AQ667" i="2" l="1"/>
  <c r="AN667" i="2"/>
  <c r="AM667" i="2"/>
  <c r="AP667" i="2"/>
  <c r="BA667" i="2"/>
  <c r="BD667" i="2" l="1"/>
  <c r="BG667" i="2"/>
  <c r="BF667" i="2"/>
  <c r="BC667" i="2"/>
  <c r="AH667" i="2"/>
  <c r="AI667" i="2" s="1"/>
  <c r="W291" i="1"/>
  <c r="X48" i="1"/>
  <c r="AK449" i="2"/>
  <c r="AQ449" i="2" l="1"/>
  <c r="AN449" i="2"/>
  <c r="AM449" i="2"/>
  <c r="AP449" i="2"/>
  <c r="BA449" i="2"/>
  <c r="BF449" i="2" l="1"/>
  <c r="BD449" i="2"/>
  <c r="BC449" i="2"/>
  <c r="BG449" i="2"/>
  <c r="AH357" i="2"/>
  <c r="AI357" i="2" s="1"/>
  <c r="AK357" i="2"/>
  <c r="AQ357" i="2" l="1"/>
  <c r="AN357" i="2"/>
  <c r="AM357" i="2"/>
  <c r="AK1070" i="2"/>
  <c r="AP357" i="2"/>
  <c r="BA357" i="2"/>
  <c r="BA1070" i="2" l="1"/>
  <c r="BD357" i="2"/>
  <c r="BF357" i="2"/>
  <c r="BC357" i="2"/>
  <c r="AQ1070" i="2"/>
  <c r="AN1070" i="2"/>
  <c r="AM1070" i="2"/>
  <c r="AP1070" i="2"/>
  <c r="BG357" i="2"/>
  <c r="W48" i="1"/>
  <c r="AC406" i="2"/>
  <c r="AC405" i="2" s="1"/>
  <c r="AA48" i="1"/>
  <c r="R48" i="1"/>
  <c r="BA408" i="2"/>
  <c r="BF408" i="2" l="1"/>
  <c r="BC408" i="2"/>
  <c r="BD408" i="2"/>
  <c r="AH408" i="2"/>
  <c r="AH406" i="2" s="1"/>
  <c r="AH405" i="2" s="1"/>
  <c r="AE406" i="2"/>
  <c r="AE405" i="2" s="1"/>
  <c r="AG408" i="2"/>
  <c r="BG1070" i="2"/>
  <c r="BC1070" i="2"/>
  <c r="BF1070" i="2"/>
  <c r="BD1070" i="2"/>
  <c r="BG408" i="2"/>
  <c r="AS408" i="2"/>
  <c r="AX408" i="2" l="1"/>
  <c r="AV408" i="2"/>
  <c r="AY408" i="2"/>
  <c r="AG406" i="2"/>
  <c r="AG405" i="2" s="1"/>
  <c r="AI408" i="2"/>
  <c r="AI406" i="2" s="1"/>
  <c r="AI405" i="2" s="1"/>
  <c r="AU408" i="2"/>
  <c r="AK408" i="2"/>
  <c r="AP408" i="2" l="1"/>
  <c r="AM408" i="2"/>
  <c r="AN408" i="2"/>
  <c r="AQ408" i="2"/>
  <c r="S48" i="1"/>
  <c r="AS540" i="2"/>
  <c r="AV540" i="2" l="1"/>
  <c r="AY540" i="2"/>
  <c r="AX540" i="2"/>
  <c r="AU540" i="2"/>
  <c r="AK540" i="2"/>
  <c r="AQ540" i="2" l="1"/>
  <c r="AM540" i="2"/>
  <c r="AN540" i="2"/>
  <c r="AP540" i="2"/>
  <c r="BA540" i="2"/>
  <c r="BC540" i="2" l="1"/>
  <c r="BD540" i="2"/>
  <c r="BG540" i="2"/>
  <c r="BF540" i="2"/>
  <c r="AS446" i="2"/>
  <c r="AY446" i="2" l="1"/>
  <c r="AV446" i="2"/>
  <c r="AX446" i="2"/>
  <c r="AU446" i="2"/>
  <c r="AK446" i="2"/>
  <c r="AM446" i="2" l="1"/>
  <c r="AQ446" i="2"/>
  <c r="AN446" i="2"/>
  <c r="AP446" i="2"/>
  <c r="BA446" i="2"/>
  <c r="BC446" i="2" l="1"/>
  <c r="BF446" i="2"/>
  <c r="BD446" i="2"/>
  <c r="BG446" i="2"/>
  <c r="AS737" i="2"/>
  <c r="AV737" i="2" l="1"/>
  <c r="AY737" i="2"/>
  <c r="AX737" i="2"/>
  <c r="AU737" i="2"/>
  <c r="AK737" i="2"/>
  <c r="AM737" i="2" l="1"/>
  <c r="AN737" i="2"/>
  <c r="AQ737" i="2"/>
  <c r="AP737" i="2"/>
  <c r="BA737" i="2"/>
  <c r="BG737" i="2" l="1"/>
  <c r="BD737" i="2"/>
  <c r="BC737" i="2"/>
  <c r="BF737" i="2"/>
  <c r="R210" i="1"/>
  <c r="AS574" i="2"/>
  <c r="AY574" i="2" l="1"/>
  <c r="AV574" i="2"/>
  <c r="AX574" i="2"/>
  <c r="AU574" i="2"/>
  <c r="AK574" i="2"/>
  <c r="AQ574" i="2" l="1"/>
  <c r="AM574" i="2"/>
  <c r="AN574" i="2"/>
  <c r="AP574" i="2"/>
  <c r="BA574" i="2"/>
  <c r="BC574" i="2" l="1"/>
  <c r="BD574" i="2"/>
  <c r="BG574" i="2"/>
  <c r="BF574" i="2"/>
  <c r="AS720" i="2"/>
  <c r="AX720" i="2" l="1"/>
  <c r="AV720" i="2"/>
  <c r="AY720" i="2"/>
  <c r="AU720" i="2"/>
  <c r="AK720" i="2"/>
  <c r="AN720" i="2" l="1"/>
  <c r="AM720" i="2"/>
  <c r="AQ720" i="2"/>
  <c r="AP720" i="2"/>
  <c r="BA720" i="2"/>
  <c r="BC720" i="2" l="1"/>
  <c r="BG720" i="2"/>
  <c r="BF720" i="2"/>
  <c r="BD720" i="2"/>
  <c r="AS742" i="2"/>
  <c r="AY742" i="2" l="1"/>
  <c r="AV742" i="2"/>
  <c r="AX742" i="2"/>
  <c r="AU742" i="2"/>
  <c r="AK742" i="2"/>
  <c r="AQ742" i="2" l="1"/>
  <c r="AN742" i="2"/>
  <c r="AM742" i="2"/>
  <c r="AP742" i="2"/>
  <c r="BA742" i="2"/>
  <c r="BC742" i="2" l="1"/>
  <c r="BD742" i="2"/>
  <c r="BF742" i="2"/>
  <c r="BG742" i="2"/>
  <c r="R249" i="1"/>
  <c r="AC452" i="2"/>
  <c r="AC443" i="2" s="1"/>
  <c r="AC437" i="2" s="1"/>
  <c r="AS605" i="2"/>
  <c r="AV605" i="2" l="1"/>
  <c r="AX605" i="2"/>
  <c r="AY605" i="2"/>
  <c r="AG454" i="2"/>
  <c r="AU605" i="2"/>
  <c r="AK605" i="2"/>
  <c r="AQ605" i="2" l="1"/>
  <c r="AN605" i="2"/>
  <c r="AM605" i="2"/>
  <c r="AG452" i="2"/>
  <c r="AG443" i="2" s="1"/>
  <c r="AG437" i="2" s="1"/>
  <c r="AI454" i="2"/>
  <c r="AI452" i="2" s="1"/>
  <c r="AI443" i="2" s="1"/>
  <c r="AI437" i="2" s="1"/>
  <c r="AP605" i="2"/>
  <c r="BA605" i="2"/>
  <c r="BD605" i="2" l="1"/>
  <c r="BF605" i="2"/>
  <c r="BC605" i="2"/>
  <c r="BG605" i="2"/>
  <c r="R339" i="1"/>
  <c r="AK778" i="2"/>
  <c r="AQ778" i="2" l="1"/>
  <c r="AN778" i="2"/>
  <c r="AM778" i="2"/>
  <c r="AP778" i="2"/>
  <c r="BA778" i="2"/>
  <c r="BD778" i="2" l="1"/>
  <c r="BF778" i="2"/>
  <c r="BG778" i="2"/>
  <c r="BC778" i="2"/>
  <c r="R74" i="1"/>
  <c r="AK454" i="2"/>
  <c r="AQ454" i="2" l="1"/>
  <c r="AN454" i="2"/>
  <c r="AM454" i="2"/>
  <c r="AP454" i="2"/>
  <c r="BA454" i="2"/>
  <c r="BF454" i="2" l="1"/>
  <c r="BG454" i="2"/>
  <c r="BC454" i="2"/>
  <c r="BD454" i="2"/>
  <c r="R273" i="1"/>
  <c r="AG419" i="2"/>
  <c r="AK641" i="2"/>
  <c r="AQ641" i="2" l="1"/>
  <c r="AN641" i="2"/>
  <c r="AM641" i="2"/>
  <c r="AP641" i="2"/>
  <c r="BA641" i="2"/>
  <c r="BD641" i="2" l="1"/>
  <c r="BG641" i="2"/>
  <c r="BC641" i="2"/>
  <c r="BF641" i="2"/>
  <c r="W273" i="1"/>
  <c r="AH641" i="2"/>
  <c r="AI641" i="2" s="1"/>
  <c r="R255" i="1"/>
  <c r="AS615" i="2"/>
  <c r="AV615" i="2" l="1"/>
  <c r="AX615" i="2"/>
  <c r="AY615" i="2"/>
  <c r="AU615" i="2"/>
  <c r="AK615" i="2"/>
  <c r="AQ615" i="2" l="1"/>
  <c r="AM615" i="2"/>
  <c r="AN615" i="2"/>
  <c r="AP615" i="2"/>
  <c r="BA615" i="2"/>
  <c r="BG615" i="2" l="1"/>
  <c r="BF615" i="2"/>
  <c r="BD615" i="2"/>
  <c r="BC615" i="2"/>
  <c r="R47" i="1"/>
  <c r="AK407" i="2"/>
  <c r="AM407" i="2" l="1"/>
  <c r="AN407" i="2"/>
  <c r="AQ407" i="2"/>
  <c r="AP407" i="2"/>
  <c r="BA407" i="2"/>
  <c r="BF407" i="2" l="1"/>
  <c r="BC407" i="2"/>
  <c r="BD407" i="2"/>
  <c r="BG407" i="2"/>
  <c r="R53" i="1"/>
  <c r="AH419" i="2"/>
  <c r="AI419" i="2" s="1"/>
  <c r="W53" i="1"/>
  <c r="AC591" i="2"/>
  <c r="AK419" i="2"/>
  <c r="AQ419" i="2" l="1"/>
  <c r="AM419" i="2"/>
  <c r="AN419" i="2"/>
  <c r="AG596" i="2"/>
  <c r="AP419" i="2"/>
  <c r="BA419" i="2"/>
  <c r="BC419" i="2" l="1"/>
  <c r="BG419" i="2"/>
  <c r="BD419" i="2"/>
  <c r="AG591" i="2"/>
  <c r="BF419" i="2"/>
  <c r="S229" i="1"/>
  <c r="S342" i="1"/>
  <c r="AA229" i="1"/>
  <c r="AH683" i="2"/>
  <c r="AI683" i="2" s="1"/>
  <c r="W302" i="1"/>
  <c r="X229" i="1"/>
  <c r="BA596" i="2"/>
  <c r="BG596" i="2" l="1"/>
  <c r="BD596" i="2"/>
  <c r="BC596" i="2"/>
  <c r="BF596" i="2"/>
  <c r="AK596" i="2"/>
  <c r="AM596" i="2" l="1"/>
  <c r="AN596" i="2"/>
  <c r="AQ596" i="2"/>
  <c r="AP596" i="2"/>
  <c r="R229" i="1"/>
  <c r="AS596" i="2"/>
  <c r="AX596" i="2" l="1"/>
  <c r="AV596" i="2"/>
  <c r="AY596" i="2"/>
  <c r="AH596" i="2"/>
  <c r="AE591" i="2"/>
  <c r="AU596" i="2"/>
  <c r="W229" i="1"/>
  <c r="R302" i="1"/>
  <c r="AK683" i="2"/>
  <c r="AQ683" i="2" l="1"/>
  <c r="AN683" i="2"/>
  <c r="AM683" i="2"/>
  <c r="AH591" i="2"/>
  <c r="AI596" i="2"/>
  <c r="AI591" i="2" s="1"/>
  <c r="AP683" i="2"/>
  <c r="BA683" i="2"/>
  <c r="BD683" i="2" l="1"/>
  <c r="BF683" i="2"/>
  <c r="BC683" i="2"/>
  <c r="BG683" i="2"/>
  <c r="R206" i="1"/>
  <c r="AK570" i="2"/>
  <c r="AN570" i="2" l="1"/>
  <c r="AM570" i="2"/>
  <c r="AQ570" i="2"/>
  <c r="AP570" i="2"/>
  <c r="BA570" i="2"/>
  <c r="BD570" i="2" l="1"/>
  <c r="BC570" i="2"/>
  <c r="BG570" i="2"/>
  <c r="BF570" i="2"/>
  <c r="R342" i="1"/>
  <c r="AS780" i="2"/>
  <c r="AX780" i="2" l="1"/>
  <c r="AY780" i="2"/>
  <c r="AV780" i="2"/>
  <c r="AU780" i="2"/>
  <c r="AK780" i="2"/>
  <c r="AQ780" i="2" l="1"/>
  <c r="AN780" i="2"/>
  <c r="AM780" i="2"/>
  <c r="AP780" i="2"/>
  <c r="BA780" i="2"/>
  <c r="BC780" i="2" l="1"/>
  <c r="BG780" i="2"/>
  <c r="BD780" i="2"/>
  <c r="BF780" i="2"/>
  <c r="BA563" i="2"/>
  <c r="BD563" i="2" l="1"/>
  <c r="BC563" i="2"/>
  <c r="BG563" i="2"/>
  <c r="BF563" i="2"/>
  <c r="AK563" i="2"/>
  <c r="AN563" i="2" l="1"/>
  <c r="AM563" i="2"/>
  <c r="AQ563" i="2"/>
  <c r="AP563" i="2"/>
  <c r="AG563" i="2"/>
  <c r="AH563" i="2"/>
  <c r="AS563" i="2"/>
  <c r="AI563" i="2" l="1"/>
  <c r="AH515" i="2"/>
  <c r="AY563" i="2"/>
  <c r="AU563" i="2"/>
  <c r="AX563" i="2"/>
  <c r="AV563" i="2"/>
  <c r="BA515" i="2"/>
  <c r="AG515" i="2" l="1"/>
  <c r="AI515" i="2" s="1"/>
  <c r="BD515" i="2"/>
  <c r="BG515" i="2"/>
  <c r="BF515" i="2"/>
  <c r="BC515" i="2"/>
  <c r="AK515" i="2"/>
  <c r="AQ515" i="2" l="1"/>
  <c r="AP515" i="2"/>
  <c r="AN515" i="2"/>
  <c r="AM515" i="2"/>
  <c r="R219" i="1"/>
  <c r="AS515" i="2"/>
  <c r="AV515" i="2" l="1"/>
  <c r="AX515" i="2"/>
  <c r="AU515" i="2"/>
  <c r="AY515" i="2"/>
  <c r="AK585" i="2"/>
  <c r="AQ585" i="2" l="1"/>
  <c r="AN585" i="2"/>
  <c r="AM585" i="2"/>
  <c r="AP585" i="2"/>
  <c r="BA585" i="2"/>
  <c r="BD585" i="2" l="1"/>
  <c r="BC585" i="2"/>
  <c r="BG585" i="2"/>
  <c r="BF585" i="2"/>
  <c r="R294" i="1"/>
  <c r="AS671" i="2"/>
  <c r="AV671" i="2" l="1"/>
  <c r="AY671" i="2"/>
  <c r="AX671" i="2"/>
  <c r="AU671" i="2"/>
  <c r="AK671" i="2"/>
  <c r="AQ671" i="2" l="1"/>
  <c r="AN671" i="2"/>
  <c r="AM671" i="2"/>
  <c r="AP671" i="2"/>
  <c r="BA671" i="2"/>
  <c r="BD671" i="2" l="1"/>
  <c r="BF671" i="2"/>
  <c r="BC671" i="2"/>
  <c r="BG671" i="2"/>
  <c r="R246" i="1"/>
  <c r="AS602" i="2"/>
  <c r="AY602" i="2" l="1"/>
  <c r="AV602" i="2"/>
  <c r="AX602" i="2"/>
  <c r="AU602" i="2"/>
  <c r="AK602" i="2"/>
  <c r="AM602" i="2" l="1"/>
  <c r="AQ602" i="2"/>
  <c r="AN602" i="2"/>
  <c r="AP602" i="2"/>
  <c r="BA602" i="2"/>
  <c r="BD602" i="2" l="1"/>
  <c r="BG602" i="2"/>
  <c r="BC602" i="2"/>
  <c r="BF602" i="2"/>
  <c r="AS754" i="2"/>
  <c r="AX754" i="2" l="1"/>
  <c r="AV754" i="2"/>
  <c r="AY754" i="2"/>
  <c r="AU754" i="2"/>
  <c r="AK754" i="2"/>
  <c r="AN754" i="2" l="1"/>
  <c r="AM754" i="2"/>
  <c r="AQ754" i="2"/>
  <c r="AP754" i="2"/>
  <c r="BA754" i="2"/>
  <c r="BF754" i="2" l="1"/>
  <c r="BC754" i="2"/>
  <c r="BG754" i="2"/>
  <c r="BD754" i="2"/>
  <c r="AS499" i="2"/>
  <c r="AX499" i="2" l="1"/>
  <c r="AY499" i="2"/>
  <c r="AV499" i="2"/>
  <c r="AU499" i="2"/>
  <c r="AK499" i="2"/>
  <c r="AQ499" i="2" l="1"/>
  <c r="AM499" i="2"/>
  <c r="AN499" i="2"/>
  <c r="AP499" i="2"/>
  <c r="BA499" i="2"/>
  <c r="BD499" i="2" l="1"/>
  <c r="BG499" i="2"/>
  <c r="BF499" i="2"/>
  <c r="BC499" i="2"/>
  <c r="X279" i="1"/>
  <c r="AF559" i="2"/>
  <c r="AF542" i="2" s="1"/>
  <c r="AG648" i="2"/>
  <c r="R279" i="1"/>
  <c r="AD559" i="2"/>
  <c r="AD542" i="2" s="1"/>
  <c r="BA648" i="2"/>
  <c r="BG648" i="2" l="1"/>
  <c r="BF648" i="2"/>
  <c r="BC648" i="2"/>
  <c r="BD648" i="2"/>
  <c r="AA279" i="1"/>
  <c r="AH648" i="2"/>
  <c r="AI648" i="2" s="1"/>
  <c r="W279" i="1"/>
  <c r="AC559" i="2"/>
  <c r="S279" i="1"/>
  <c r="AS648" i="2"/>
  <c r="AX648" i="2" l="1"/>
  <c r="AV648" i="2"/>
  <c r="AY648" i="2"/>
  <c r="AG562" i="2"/>
  <c r="AE559" i="2"/>
  <c r="AH562" i="2"/>
  <c r="AH559" i="2" s="1"/>
  <c r="AU648" i="2"/>
  <c r="AK648" i="2"/>
  <c r="AP648" i="2" l="1"/>
  <c r="AQ648" i="2"/>
  <c r="AM648" i="2"/>
  <c r="AG559" i="2"/>
  <c r="AI562" i="2"/>
  <c r="AI559" i="2" s="1"/>
  <c r="AN648" i="2"/>
  <c r="AG661" i="2"/>
  <c r="AK562" i="2"/>
  <c r="AM562" i="2" l="1"/>
  <c r="AQ562" i="2"/>
  <c r="AN562" i="2"/>
  <c r="AP562" i="2"/>
  <c r="BA562" i="2"/>
  <c r="BF562" i="2" l="1"/>
  <c r="BG562" i="2"/>
  <c r="BD562" i="2"/>
  <c r="BC562" i="2"/>
  <c r="R287" i="1"/>
  <c r="AS562" i="2"/>
  <c r="AX562" i="2" l="1"/>
  <c r="AY562" i="2"/>
  <c r="AU562" i="2"/>
  <c r="AV562" i="2"/>
  <c r="AK661" i="2"/>
  <c r="AQ661" i="2" l="1"/>
  <c r="AN661" i="2"/>
  <c r="AM661" i="2"/>
  <c r="AP661" i="2"/>
  <c r="BA661" i="2"/>
  <c r="BF661" i="2" l="1"/>
  <c r="BD661" i="2"/>
  <c r="BG661" i="2"/>
  <c r="BC661" i="2"/>
  <c r="AH661" i="2"/>
  <c r="AI661" i="2" s="1"/>
  <c r="W287" i="1"/>
  <c r="R178" i="1"/>
  <c r="AS531" i="2"/>
  <c r="AV531" i="2" l="1"/>
  <c r="AY531" i="2"/>
  <c r="AX531" i="2"/>
  <c r="AU531" i="2"/>
  <c r="AK531" i="2"/>
  <c r="AQ531" i="2" l="1"/>
  <c r="AN531" i="2"/>
  <c r="AM531" i="2"/>
  <c r="AP531" i="2"/>
  <c r="BA531" i="2"/>
  <c r="BD531" i="2" l="1"/>
  <c r="BG531" i="2"/>
  <c r="BF531" i="2"/>
  <c r="BC531" i="2"/>
  <c r="R298" i="1"/>
  <c r="AS677" i="2"/>
  <c r="AV677" i="2" l="1"/>
  <c r="AY677" i="2"/>
  <c r="AX677" i="2"/>
  <c r="AU677" i="2"/>
  <c r="AK677" i="2"/>
  <c r="AQ677" i="2" l="1"/>
  <c r="AM677" i="2"/>
  <c r="AN677" i="2"/>
  <c r="AP677" i="2"/>
  <c r="BA677" i="2"/>
  <c r="BC677" i="2" l="1"/>
  <c r="BD677" i="2"/>
  <c r="BG677" i="2"/>
  <c r="BF677" i="2"/>
  <c r="R252" i="1"/>
  <c r="W252" i="1"/>
  <c r="AH611" i="2"/>
  <c r="AI611" i="2" s="1"/>
  <c r="AK611" i="2"/>
  <c r="AM611" i="2" l="1"/>
  <c r="AN611" i="2"/>
  <c r="AQ611" i="2"/>
  <c r="AP611" i="2"/>
  <c r="BA611" i="2"/>
  <c r="BD611" i="2" l="1"/>
  <c r="BG611" i="2"/>
  <c r="BC611" i="2"/>
  <c r="BF611" i="2"/>
  <c r="S257" i="1"/>
  <c r="AS715" i="2"/>
  <c r="AV715" i="2" l="1"/>
  <c r="AY715" i="2"/>
  <c r="AX715" i="2"/>
  <c r="AU715" i="2"/>
  <c r="AK715" i="2"/>
  <c r="AQ715" i="2" l="1"/>
  <c r="AN715" i="2"/>
  <c r="AM715" i="2"/>
  <c r="AP715" i="2"/>
  <c r="BA715" i="2"/>
  <c r="BF715" i="2" l="1"/>
  <c r="BG715" i="2"/>
  <c r="BC715" i="2"/>
  <c r="BD715" i="2"/>
  <c r="R257" i="1"/>
  <c r="AS618" i="2"/>
  <c r="AV618" i="2" l="1"/>
  <c r="AX618" i="2"/>
  <c r="AY618" i="2"/>
  <c r="AU618" i="2"/>
  <c r="AK618" i="2"/>
  <c r="AQ618" i="2" l="1"/>
  <c r="AM618" i="2"/>
  <c r="AN618" i="2"/>
  <c r="AP618" i="2"/>
  <c r="BA618" i="2"/>
  <c r="BD618" i="2" l="1"/>
  <c r="BF618" i="2"/>
  <c r="BG618" i="2"/>
  <c r="BC618" i="2"/>
  <c r="R300" i="1"/>
  <c r="BA680" i="2"/>
  <c r="BC680" i="2" l="1"/>
  <c r="BD680" i="2"/>
  <c r="BF680" i="2"/>
  <c r="BG680" i="2"/>
  <c r="AS680" i="2"/>
  <c r="AV680" i="2" l="1"/>
  <c r="AY680" i="2"/>
  <c r="AX680" i="2"/>
  <c r="AU680" i="2"/>
  <c r="AK680" i="2"/>
  <c r="AP680" i="2" l="1"/>
  <c r="AN680" i="2"/>
  <c r="AM680" i="2"/>
  <c r="AQ680" i="2"/>
  <c r="S300" i="1"/>
  <c r="AS738" i="2"/>
  <c r="AY738" i="2" l="1"/>
  <c r="AX738" i="2"/>
  <c r="AV738" i="2"/>
  <c r="AU738" i="2"/>
  <c r="AK738" i="2"/>
  <c r="AN738" i="2" l="1"/>
  <c r="AM738" i="2"/>
  <c r="AQ738" i="2"/>
  <c r="AP738" i="2"/>
  <c r="BA738" i="2"/>
  <c r="BF738" i="2" l="1"/>
  <c r="BD738" i="2"/>
  <c r="BG738" i="2"/>
  <c r="BC738" i="2"/>
  <c r="S88" i="1"/>
  <c r="AK464" i="2"/>
  <c r="AN464" i="2" l="1"/>
  <c r="AM464" i="2"/>
  <c r="AQ464" i="2"/>
  <c r="AP464" i="2"/>
  <c r="BA464" i="2"/>
  <c r="BD464" i="2" l="1"/>
  <c r="BG464" i="2"/>
  <c r="BF464" i="2"/>
  <c r="BC464" i="2"/>
  <c r="R88" i="1"/>
  <c r="AS483" i="2"/>
  <c r="AX483" i="2" l="1"/>
  <c r="AY483" i="2"/>
  <c r="AV483" i="2"/>
  <c r="AU483" i="2"/>
  <c r="AK483" i="2"/>
  <c r="AQ483" i="2" l="1"/>
  <c r="AM483" i="2"/>
  <c r="AN483" i="2"/>
  <c r="AP483" i="2"/>
  <c r="BA483" i="2"/>
  <c r="BD483" i="2" l="1"/>
  <c r="BG483" i="2"/>
  <c r="BC483" i="2"/>
  <c r="BF483" i="2"/>
  <c r="AS510" i="2"/>
  <c r="AV510" i="2" l="1"/>
  <c r="AY510" i="2"/>
  <c r="AX510" i="2"/>
  <c r="AU510" i="2"/>
  <c r="AK510" i="2"/>
  <c r="AM510" i="2" l="1"/>
  <c r="AQ510" i="2"/>
  <c r="AN510" i="2"/>
  <c r="AP510" i="2"/>
  <c r="BA510" i="2"/>
  <c r="BD510" i="2" l="1"/>
  <c r="BF510" i="2"/>
  <c r="BG510" i="2"/>
  <c r="BC510" i="2"/>
  <c r="R188" i="1"/>
  <c r="AK552" i="2"/>
  <c r="AQ552" i="2" l="1"/>
  <c r="AN552" i="2"/>
  <c r="AM552" i="2"/>
  <c r="AP552" i="2"/>
  <c r="BA552" i="2"/>
  <c r="BC552" i="2" l="1"/>
  <c r="BF552" i="2"/>
  <c r="BD552" i="2"/>
  <c r="BG552" i="2"/>
  <c r="BA496" i="2"/>
  <c r="BF496" i="2" l="1"/>
  <c r="BD496" i="2"/>
  <c r="BG496" i="2"/>
  <c r="BC496" i="2"/>
  <c r="S155" i="1"/>
  <c r="AG496" i="2"/>
  <c r="AA155" i="1"/>
  <c r="X155" i="1"/>
  <c r="AK496" i="2"/>
  <c r="AM496" i="2" l="1"/>
  <c r="AN496" i="2"/>
  <c r="AQ496" i="2"/>
  <c r="AP496" i="2"/>
  <c r="R155" i="1"/>
  <c r="W288" i="1"/>
  <c r="AH662" i="2"/>
  <c r="S288" i="1"/>
  <c r="W155" i="1"/>
  <c r="AS496" i="2"/>
  <c r="AX496" i="2" l="1"/>
  <c r="AV496" i="2"/>
  <c r="AY496" i="2"/>
  <c r="AU496" i="2"/>
  <c r="AH496" i="2"/>
  <c r="AI496" i="2" s="1"/>
  <c r="AA288" i="1"/>
  <c r="AG662" i="2"/>
  <c r="AI662" i="2" s="1"/>
  <c r="BA662" i="2"/>
  <c r="BF662" i="2" l="1"/>
  <c r="BG662" i="2"/>
  <c r="BC662" i="2"/>
  <c r="BD662" i="2"/>
  <c r="AK662" i="2"/>
  <c r="AQ662" i="2" l="1"/>
  <c r="AM662" i="2"/>
  <c r="AN662" i="2"/>
  <c r="AP662" i="2"/>
  <c r="R288" i="1"/>
  <c r="S265" i="1"/>
  <c r="AS561" i="2"/>
  <c r="AX561" i="2" l="1"/>
  <c r="AY561" i="2"/>
  <c r="AV561" i="2"/>
  <c r="AU561" i="2"/>
  <c r="AK561" i="2"/>
  <c r="AQ561" i="2" l="1"/>
  <c r="AM561" i="2"/>
  <c r="AN561" i="2"/>
  <c r="AP561" i="2"/>
  <c r="BA561" i="2"/>
  <c r="BF561" i="2" l="1"/>
  <c r="BD561" i="2"/>
  <c r="BC561" i="2"/>
  <c r="BG561" i="2"/>
  <c r="AS662" i="2"/>
  <c r="AX662" i="2" l="1"/>
  <c r="AY662" i="2"/>
  <c r="AU662" i="2"/>
  <c r="AV662" i="2"/>
  <c r="X288" i="1"/>
  <c r="R265" i="1"/>
  <c r="BA630" i="2"/>
  <c r="BC630" i="2" l="1"/>
  <c r="BG630" i="2"/>
  <c r="BF630" i="2"/>
  <c r="BD630" i="2"/>
  <c r="AS630" i="2"/>
  <c r="AX630" i="2" l="1"/>
  <c r="AY630" i="2"/>
  <c r="AV630" i="2"/>
  <c r="AU630" i="2"/>
  <c r="AK630" i="2"/>
  <c r="AQ630" i="2" l="1"/>
  <c r="AP630" i="2"/>
  <c r="AM630" i="2"/>
  <c r="AN630" i="2"/>
  <c r="R215" i="1"/>
  <c r="AS580" i="2"/>
  <c r="AY580" i="2" l="1"/>
  <c r="AV580" i="2"/>
  <c r="AX580" i="2"/>
  <c r="AU580" i="2"/>
  <c r="AK580" i="2"/>
  <c r="AQ580" i="2" l="1"/>
  <c r="AN580" i="2"/>
  <c r="AM580" i="2"/>
  <c r="AP580" i="2"/>
  <c r="BA580" i="2"/>
  <c r="BF580" i="2" l="1"/>
  <c r="BD580" i="2"/>
  <c r="BC580" i="2"/>
  <c r="BG580" i="2"/>
  <c r="AS704" i="2"/>
  <c r="AX704" i="2" l="1"/>
  <c r="AV704" i="2"/>
  <c r="AY704" i="2"/>
  <c r="AU704" i="2"/>
  <c r="AK704" i="2"/>
  <c r="AM704" i="2" l="1"/>
  <c r="AN704" i="2"/>
  <c r="AQ704" i="2"/>
  <c r="AP704" i="2"/>
  <c r="BA704" i="2"/>
  <c r="BF704" i="2" l="1"/>
  <c r="BD704" i="2"/>
  <c r="BG704" i="2"/>
  <c r="BC704" i="2"/>
  <c r="R191" i="1"/>
  <c r="S191" i="1"/>
  <c r="AS554" i="2"/>
  <c r="AY554" i="2" l="1"/>
  <c r="AX554" i="2"/>
  <c r="AV554" i="2"/>
  <c r="AU554" i="2"/>
  <c r="AK554" i="2"/>
  <c r="AM554" i="2" l="1"/>
  <c r="AQ554" i="2"/>
  <c r="AN554" i="2"/>
  <c r="AP554" i="2"/>
  <c r="BA554" i="2"/>
  <c r="BF554" i="2" l="1"/>
  <c r="BG554" i="2"/>
  <c r="BC554" i="2"/>
  <c r="BD554" i="2"/>
  <c r="AG635" i="2"/>
  <c r="AS501" i="2"/>
  <c r="AX501" i="2" l="1"/>
  <c r="AY501" i="2"/>
  <c r="AV501" i="2"/>
  <c r="AU501" i="2"/>
  <c r="AK501" i="2"/>
  <c r="AQ501" i="2" l="1"/>
  <c r="AN501" i="2"/>
  <c r="AM501" i="2"/>
  <c r="AP501" i="2"/>
  <c r="BA501" i="2"/>
  <c r="BG501" i="2" l="1"/>
  <c r="BF501" i="2"/>
  <c r="BC501" i="2"/>
  <c r="BD501" i="2"/>
  <c r="R293" i="1"/>
  <c r="S293" i="1"/>
  <c r="AA185" i="1"/>
  <c r="AA183" i="1" s="1"/>
  <c r="BA669" i="2"/>
  <c r="BC669" i="2" l="1"/>
  <c r="BD669" i="2"/>
  <c r="BG669" i="2"/>
  <c r="BF669" i="2"/>
  <c r="AS669" i="2"/>
  <c r="AX669" i="2" l="1"/>
  <c r="AY669" i="2"/>
  <c r="AV669" i="2"/>
  <c r="AU669" i="2"/>
  <c r="AK669" i="2"/>
  <c r="AP669" i="2" l="1"/>
  <c r="AQ669" i="2"/>
  <c r="AM669" i="2"/>
  <c r="AN669" i="2"/>
  <c r="AD412" i="2"/>
  <c r="AD411" i="2" s="1"/>
  <c r="AD410" i="2" s="1"/>
  <c r="AD404" i="2" s="1"/>
  <c r="AD403" i="2" s="1"/>
  <c r="AC412" i="2"/>
  <c r="AC411" i="2" s="1"/>
  <c r="AC410" i="2" s="1"/>
  <c r="AC404" i="2" s="1"/>
  <c r="AE412" i="2"/>
  <c r="AF412" i="2"/>
  <c r="AF411" i="2" s="1"/>
  <c r="AF410" i="2" s="1"/>
  <c r="AF404" i="2" s="1"/>
  <c r="AF403" i="2" s="1"/>
  <c r="BA414" i="2"/>
  <c r="AG414" i="2" l="1"/>
  <c r="AG412" i="2" s="1"/>
  <c r="AG411" i="2" s="1"/>
  <c r="AG410" i="2" s="1"/>
  <c r="AG404" i="2" s="1"/>
  <c r="BF414" i="2"/>
  <c r="BD414" i="2"/>
  <c r="BC414" i="2"/>
  <c r="AH414" i="2"/>
  <c r="BG414" i="2"/>
  <c r="AK414" i="2"/>
  <c r="AQ414" i="2" l="1"/>
  <c r="AP414" i="2"/>
  <c r="AN414" i="2"/>
  <c r="AH412" i="2"/>
  <c r="AI414" i="2"/>
  <c r="AI412" i="2" s="1"/>
  <c r="AM414" i="2"/>
  <c r="AS414" i="2"/>
  <c r="AY414" i="2" l="1"/>
  <c r="AX414" i="2"/>
  <c r="AU414" i="2"/>
  <c r="AV414" i="2"/>
  <c r="R268" i="1"/>
  <c r="AH635" i="2"/>
  <c r="AI635" i="2" s="1"/>
  <c r="W268" i="1"/>
  <c r="AK635" i="2"/>
  <c r="AQ635" i="2" l="1"/>
  <c r="AN635" i="2"/>
  <c r="AM635" i="2"/>
  <c r="AP635" i="2"/>
  <c r="BA635" i="2"/>
  <c r="BG635" i="2" l="1"/>
  <c r="BC635" i="2"/>
  <c r="BF635" i="2"/>
  <c r="BD635" i="2"/>
  <c r="AC543" i="2"/>
  <c r="AC542" i="2" s="1"/>
  <c r="AG589" i="2"/>
  <c r="S185" i="1"/>
  <c r="S223" i="1"/>
  <c r="AG623" i="2"/>
  <c r="X223" i="1"/>
  <c r="W185" i="1"/>
  <c r="BA545" i="2"/>
  <c r="BG545" i="2" l="1"/>
  <c r="BF545" i="2"/>
  <c r="BC545" i="2"/>
  <c r="AH545" i="2"/>
  <c r="AH543" i="2" s="1"/>
  <c r="AH542" i="2" s="1"/>
  <c r="AE543" i="2"/>
  <c r="AE542" i="2" s="1"/>
  <c r="AG545" i="2"/>
  <c r="BD545" i="2"/>
  <c r="AK545" i="2"/>
  <c r="AM545" i="2" l="1"/>
  <c r="AN545" i="2"/>
  <c r="AQ545" i="2"/>
  <c r="AG543" i="2"/>
  <c r="AG542" i="2" s="1"/>
  <c r="AI545" i="2"/>
  <c r="AI543" i="2" s="1"/>
  <c r="AI542" i="2" s="1"/>
  <c r="AP545" i="2"/>
  <c r="R185" i="1"/>
  <c r="AS545" i="2"/>
  <c r="AX545" i="2" l="1"/>
  <c r="AY545" i="2"/>
  <c r="AU545" i="2"/>
  <c r="AV545" i="2"/>
  <c r="X185" i="1"/>
  <c r="X183" i="1" s="1"/>
  <c r="R223" i="1"/>
  <c r="S258" i="1"/>
  <c r="AK589" i="2"/>
  <c r="AQ589" i="2" l="1"/>
  <c r="AN589" i="2"/>
  <c r="AM589" i="2"/>
  <c r="AP589" i="2"/>
  <c r="BA589" i="2"/>
  <c r="BC589" i="2" l="1"/>
  <c r="BG589" i="2"/>
  <c r="BF589" i="2"/>
  <c r="BD589" i="2"/>
  <c r="W223" i="1"/>
  <c r="AH589" i="2"/>
  <c r="AI589" i="2" s="1"/>
  <c r="AS589" i="2"/>
  <c r="AX589" i="2" l="1"/>
  <c r="AV589" i="2"/>
  <c r="AU589" i="2"/>
  <c r="AY589" i="2"/>
  <c r="AA223" i="1"/>
  <c r="R226" i="1"/>
  <c r="S226" i="1"/>
  <c r="BA593" i="2"/>
  <c r="BF593" i="2" l="1"/>
  <c r="BD593" i="2"/>
  <c r="BG593" i="2"/>
  <c r="BC593" i="2"/>
  <c r="AS593" i="2"/>
  <c r="AV593" i="2" l="1"/>
  <c r="AX593" i="2"/>
  <c r="AY593" i="2"/>
  <c r="AU593" i="2"/>
  <c r="AK593" i="2"/>
  <c r="AP593" i="2" l="1"/>
  <c r="AQ593" i="2"/>
  <c r="AN593" i="2"/>
  <c r="AM593" i="2"/>
  <c r="R260" i="1"/>
  <c r="AK623" i="2"/>
  <c r="AQ623" i="2" l="1"/>
  <c r="AM623" i="2"/>
  <c r="AN623" i="2"/>
  <c r="AP623" i="2"/>
  <c r="BA623" i="2"/>
  <c r="BF623" i="2" l="1"/>
  <c r="BC623" i="2"/>
  <c r="BD623" i="2"/>
  <c r="BG623" i="2"/>
  <c r="AH623" i="2"/>
  <c r="AI623" i="2" s="1"/>
  <c r="W260" i="1"/>
  <c r="R258" i="1"/>
  <c r="AS619" i="2"/>
  <c r="AX619" i="2" l="1"/>
  <c r="AY619" i="2"/>
  <c r="AV619" i="2"/>
  <c r="AU619" i="2"/>
  <c r="AK619" i="2"/>
  <c r="AQ619" i="2" l="1"/>
  <c r="AM619" i="2"/>
  <c r="AN619" i="2"/>
  <c r="AP619" i="2"/>
  <c r="BA619" i="2"/>
  <c r="BC619" i="2" l="1"/>
  <c r="BF619" i="2"/>
  <c r="BD619" i="2"/>
  <c r="BG619" i="2"/>
  <c r="S284" i="1"/>
  <c r="AS753" i="2"/>
  <c r="AX753" i="2" l="1"/>
  <c r="AY753" i="2"/>
  <c r="AV753" i="2"/>
  <c r="AU753" i="2"/>
  <c r="AK753" i="2"/>
  <c r="AM753" i="2" l="1"/>
  <c r="AQ753" i="2"/>
  <c r="AN753" i="2"/>
  <c r="AP753" i="2"/>
  <c r="BA753" i="2"/>
  <c r="BG753" i="2" l="1"/>
  <c r="BF753" i="2"/>
  <c r="BD753" i="2"/>
  <c r="BC753" i="2"/>
  <c r="R284" i="1"/>
  <c r="BA656" i="2"/>
  <c r="BF656" i="2" l="1"/>
  <c r="BC656" i="2"/>
  <c r="BG656" i="2"/>
  <c r="BD656" i="2"/>
  <c r="AS656" i="2"/>
  <c r="AX656" i="2" l="1"/>
  <c r="AY656" i="2"/>
  <c r="AV656" i="2"/>
  <c r="AU656" i="2"/>
  <c r="AK656" i="2"/>
  <c r="AQ656" i="2" l="1"/>
  <c r="AP656" i="2"/>
  <c r="AM656" i="2"/>
  <c r="AN656" i="2"/>
  <c r="S91" i="1"/>
  <c r="AK333" i="2"/>
  <c r="AQ333" i="2" l="1"/>
  <c r="AN333" i="2"/>
  <c r="AM333" i="2"/>
  <c r="AP333" i="2"/>
  <c r="BA333" i="2"/>
  <c r="BD333" i="2" l="1"/>
  <c r="BF333" i="2"/>
  <c r="BC333" i="2"/>
  <c r="BG333" i="2"/>
  <c r="R91" i="1"/>
  <c r="AS482" i="2"/>
  <c r="AV482" i="2" l="1"/>
  <c r="AY482" i="2"/>
  <c r="AX482" i="2"/>
  <c r="AU482" i="2"/>
  <c r="AK482" i="2"/>
  <c r="AQ482" i="2" l="1"/>
  <c r="AN482" i="2"/>
  <c r="AM482" i="2"/>
  <c r="AP482" i="2"/>
  <c r="BA482" i="2"/>
  <c r="BG482" i="2" l="1"/>
  <c r="BF482" i="2"/>
  <c r="BD482" i="2"/>
  <c r="BC482" i="2"/>
  <c r="S278" i="1"/>
  <c r="AK697" i="2"/>
  <c r="AN697" i="2" l="1"/>
  <c r="AM697" i="2"/>
  <c r="AQ697" i="2"/>
  <c r="AP697" i="2"/>
  <c r="BA697" i="2"/>
  <c r="BC697" i="2" l="1"/>
  <c r="BD697" i="2"/>
  <c r="BG697" i="2"/>
  <c r="BF697" i="2"/>
  <c r="R278" i="1"/>
  <c r="AS647" i="2"/>
  <c r="AV647" i="2" l="1"/>
  <c r="AY647" i="2"/>
  <c r="AX647" i="2"/>
  <c r="AU647" i="2"/>
  <c r="AK647" i="2"/>
  <c r="AQ647" i="2" l="1"/>
  <c r="AM647" i="2"/>
  <c r="AN647" i="2"/>
  <c r="AP647" i="2"/>
  <c r="BA647" i="2"/>
  <c r="BF647" i="2" l="1"/>
  <c r="BG647" i="2"/>
  <c r="BD647" i="2"/>
  <c r="BC647" i="2"/>
  <c r="R341" i="1"/>
  <c r="R331" i="1" s="1"/>
  <c r="R347" i="1" s="1"/>
  <c r="R350" i="1" s="1"/>
  <c r="S341" i="1"/>
  <c r="S331" i="1" s="1"/>
  <c r="S347" i="1" s="1"/>
  <c r="S350" i="1" s="1"/>
  <c r="AS781" i="2"/>
  <c r="AX781" i="2" l="1"/>
  <c r="AY781" i="2"/>
  <c r="AV781" i="2"/>
  <c r="AU781" i="2"/>
  <c r="AK781" i="2"/>
  <c r="AM781" i="2" l="1"/>
  <c r="AN781" i="2"/>
  <c r="AQ781" i="2"/>
  <c r="AP781" i="2"/>
  <c r="BA781" i="2"/>
  <c r="BF781" i="2" l="1"/>
  <c r="BC781" i="2"/>
  <c r="BG781" i="2"/>
  <c r="BD781" i="2"/>
  <c r="R274" i="1"/>
  <c r="BA642" i="2"/>
  <c r="BF642" i="2" l="1"/>
  <c r="BD642" i="2"/>
  <c r="BG642" i="2"/>
  <c r="BC642" i="2"/>
  <c r="R211" i="1"/>
  <c r="AG606" i="2"/>
  <c r="AI606" i="2" s="1"/>
  <c r="AG613" i="2"/>
  <c r="AH575" i="2"/>
  <c r="AI575" i="2" s="1"/>
  <c r="W211" i="1"/>
  <c r="AK575" i="2"/>
  <c r="AQ575" i="2" l="1"/>
  <c r="AM575" i="2"/>
  <c r="AN575" i="2"/>
  <c r="AP575" i="2"/>
  <c r="BA575" i="2"/>
  <c r="BG575" i="2" l="1"/>
  <c r="BF575" i="2"/>
  <c r="BC575" i="2"/>
  <c r="BD575" i="2"/>
  <c r="R250" i="1"/>
  <c r="AE472" i="2"/>
  <c r="AD472" i="2"/>
  <c r="AS606" i="2"/>
  <c r="AY606" i="2" l="1"/>
  <c r="AV606" i="2"/>
  <c r="AX606" i="2"/>
  <c r="AU606" i="2"/>
  <c r="AK606" i="2"/>
  <c r="AN606" i="2" l="1"/>
  <c r="AM606" i="2"/>
  <c r="AQ606" i="2"/>
  <c r="AP606" i="2"/>
  <c r="BA606" i="2"/>
  <c r="BF606" i="2" l="1"/>
  <c r="BG606" i="2"/>
  <c r="BC606" i="2"/>
  <c r="BD606" i="2"/>
  <c r="AS642" i="2"/>
  <c r="AX642" i="2" l="1"/>
  <c r="AV642" i="2"/>
  <c r="AY642" i="2"/>
  <c r="AU642" i="2"/>
  <c r="AK642" i="2"/>
  <c r="AP642" i="2" l="1"/>
  <c r="AN642" i="2"/>
  <c r="AM642" i="2"/>
  <c r="AQ642" i="2"/>
  <c r="S274" i="1"/>
  <c r="R254" i="1"/>
  <c r="AK613" i="2"/>
  <c r="AQ613" i="2" l="1"/>
  <c r="AN613" i="2"/>
  <c r="AM613" i="2"/>
  <c r="AP613" i="2"/>
  <c r="BA613" i="2"/>
  <c r="BG613" i="2" l="1"/>
  <c r="BD613" i="2"/>
  <c r="BF613" i="2"/>
  <c r="BC613" i="2"/>
  <c r="AH613" i="2"/>
  <c r="AI613" i="2" s="1"/>
  <c r="W254" i="1"/>
  <c r="AC472" i="2"/>
  <c r="AK474" i="2"/>
  <c r="AQ474" i="2" l="1"/>
  <c r="AM474" i="2"/>
  <c r="AN474" i="2"/>
  <c r="AG474" i="2"/>
  <c r="AP474" i="2"/>
  <c r="BA474" i="2"/>
  <c r="BF474" i="2" l="1"/>
  <c r="BD474" i="2"/>
  <c r="BC474" i="2"/>
  <c r="AG472" i="2"/>
  <c r="BG474" i="2"/>
  <c r="AS474" i="2"/>
  <c r="AV474" i="2" l="1"/>
  <c r="AY474" i="2"/>
  <c r="AU474" i="2"/>
  <c r="AX474" i="2"/>
  <c r="AF472" i="2"/>
  <c r="X60" i="1"/>
  <c r="AC469" i="2"/>
  <c r="AC468" i="2" s="1"/>
  <c r="AC467" i="2" s="1"/>
  <c r="AE469" i="2"/>
  <c r="AE468" i="2" s="1"/>
  <c r="AE467" i="2" s="1"/>
  <c r="AK471" i="2"/>
  <c r="AH474" i="2" l="1"/>
  <c r="AI474" i="2" s="1"/>
  <c r="AI472" i="2" s="1"/>
  <c r="AQ471" i="2"/>
  <c r="AN471" i="2"/>
  <c r="AM471" i="2"/>
  <c r="AP471" i="2"/>
  <c r="BA471" i="2"/>
  <c r="AH472" i="2" l="1"/>
  <c r="BC471" i="2"/>
  <c r="BD471" i="2"/>
  <c r="BF471" i="2"/>
  <c r="BG471" i="2"/>
  <c r="W60" i="1"/>
  <c r="AH434" i="2"/>
  <c r="AA60" i="1"/>
  <c r="AC426" i="2"/>
  <c r="AC420" i="2" s="1"/>
  <c r="AC403" i="2" s="1"/>
  <c r="BA434" i="2"/>
  <c r="AG434" i="2" l="1"/>
  <c r="AG426" i="2" s="1"/>
  <c r="AG420" i="2" s="1"/>
  <c r="AG403" i="2" s="1"/>
  <c r="BC434" i="2"/>
  <c r="BF434" i="2"/>
  <c r="BG434" i="2"/>
  <c r="BD434" i="2"/>
  <c r="R60" i="1"/>
  <c r="AS434" i="2"/>
  <c r="AI434" i="2" l="1"/>
  <c r="AX434" i="2"/>
  <c r="AV434" i="2"/>
  <c r="AY434" i="2"/>
  <c r="AD469" i="2"/>
  <c r="AD468" i="2" s="1"/>
  <c r="AD467" i="2" s="1"/>
  <c r="AD461" i="2" s="1"/>
  <c r="AD436" i="2" s="1"/>
  <c r="AG471" i="2"/>
  <c r="AU434" i="2"/>
  <c r="AK434" i="2"/>
  <c r="AN434" i="2" l="1"/>
  <c r="AM434" i="2"/>
  <c r="AP434" i="2"/>
  <c r="AG469" i="2"/>
  <c r="AG468" i="2" s="1"/>
  <c r="AG467" i="2" s="1"/>
  <c r="AQ434" i="2"/>
  <c r="S60" i="1"/>
  <c r="AK750" i="2"/>
  <c r="AQ750" i="2" l="1"/>
  <c r="AM750" i="2"/>
  <c r="AN750" i="2"/>
  <c r="AP750" i="2"/>
  <c r="BA750" i="2"/>
  <c r="BG750" i="2" l="1"/>
  <c r="BC750" i="2"/>
  <c r="BF750" i="2"/>
  <c r="BD750" i="2"/>
  <c r="R207" i="1"/>
  <c r="W207" i="1"/>
  <c r="AS471" i="2"/>
  <c r="AV471" i="2" l="1"/>
  <c r="AY471" i="2"/>
  <c r="AU471" i="2"/>
  <c r="AE569" i="2"/>
  <c r="AH571" i="2"/>
  <c r="AX471" i="2"/>
  <c r="AF469" i="2"/>
  <c r="AF468" i="2" s="1"/>
  <c r="AF467" i="2" s="1"/>
  <c r="AF461" i="2" s="1"/>
  <c r="AF436" i="2" s="1"/>
  <c r="AK571" i="2"/>
  <c r="AQ571" i="2" l="1"/>
  <c r="AM571" i="2"/>
  <c r="AN571" i="2"/>
  <c r="AH471" i="2"/>
  <c r="AH569" i="2"/>
  <c r="AI571" i="2"/>
  <c r="AI569" i="2" s="1"/>
  <c r="AP571" i="2"/>
  <c r="BA571" i="2"/>
  <c r="BG571" i="2" l="1"/>
  <c r="BF571" i="2"/>
  <c r="BD571" i="2"/>
  <c r="AH469" i="2"/>
  <c r="AH468" i="2" s="1"/>
  <c r="AH467" i="2" s="1"/>
  <c r="AI471" i="2"/>
  <c r="AI469" i="2" s="1"/>
  <c r="AI468" i="2" s="1"/>
  <c r="AI467" i="2" s="1"/>
  <c r="BC571" i="2"/>
  <c r="R263" i="1"/>
  <c r="AS627" i="2"/>
  <c r="AX627" i="2" l="1"/>
  <c r="AV627" i="2"/>
  <c r="AY627" i="2"/>
  <c r="AU627" i="2"/>
  <c r="AK627" i="2"/>
  <c r="AN627" i="2" l="1"/>
  <c r="AM627" i="2"/>
  <c r="AQ627" i="2"/>
  <c r="AP627" i="2"/>
  <c r="BA627" i="2"/>
  <c r="BC627" i="2" l="1"/>
  <c r="BG627" i="2"/>
  <c r="BF627" i="2"/>
  <c r="BD627" i="2"/>
  <c r="S270" i="1"/>
  <c r="AG637" i="2"/>
  <c r="AH637" i="2"/>
  <c r="W270" i="1"/>
  <c r="BA336" i="2"/>
  <c r="AI637" i="2" l="1"/>
  <c r="BG336" i="2"/>
  <c r="BF336" i="2"/>
  <c r="BD336" i="2"/>
  <c r="BC336" i="2"/>
  <c r="AS336" i="2"/>
  <c r="AY336" i="2" l="1"/>
  <c r="AX336" i="2"/>
  <c r="AV336" i="2"/>
  <c r="AU336" i="2"/>
  <c r="AK336" i="2"/>
  <c r="AQ336" i="2" l="1"/>
  <c r="AP336" i="2"/>
  <c r="AM336" i="2"/>
  <c r="AN336" i="2"/>
  <c r="R270" i="1"/>
  <c r="S174" i="1"/>
  <c r="AK637" i="2"/>
  <c r="AN637" i="2" l="1"/>
  <c r="AQ637" i="2"/>
  <c r="AM637" i="2"/>
  <c r="AP637" i="2"/>
  <c r="BA637" i="2"/>
  <c r="BF637" i="2" l="1"/>
  <c r="BC637" i="2"/>
  <c r="BG637" i="2"/>
  <c r="BD637" i="2"/>
  <c r="AA174" i="1"/>
  <c r="X270" i="1"/>
  <c r="R174" i="1"/>
  <c r="AS637" i="2"/>
  <c r="AX637" i="2" l="1"/>
  <c r="AV637" i="2"/>
  <c r="AU637" i="2"/>
  <c r="AG527" i="2"/>
  <c r="AY637" i="2"/>
  <c r="AA270" i="1"/>
  <c r="AK527" i="2"/>
  <c r="AQ527" i="2" l="1"/>
  <c r="AN527" i="2"/>
  <c r="AM527" i="2"/>
  <c r="AP527" i="2"/>
  <c r="BA527" i="2"/>
  <c r="BD527" i="2" l="1"/>
  <c r="BG527" i="2"/>
  <c r="BC527" i="2"/>
  <c r="BF527" i="2"/>
  <c r="X174" i="1"/>
  <c r="AS527" i="2"/>
  <c r="AX527" i="2" l="1"/>
  <c r="AY527" i="2"/>
  <c r="AV527" i="2"/>
  <c r="AH527" i="2"/>
  <c r="AU527" i="2"/>
  <c r="W174" i="1"/>
  <c r="AS526" i="2"/>
  <c r="AX526" i="2" l="1"/>
  <c r="AY526" i="2"/>
  <c r="AV526" i="2"/>
  <c r="AI527" i="2"/>
  <c r="AU526" i="2"/>
  <c r="AK526" i="2"/>
  <c r="AM526" i="2" l="1"/>
  <c r="AN526" i="2"/>
  <c r="AQ526" i="2"/>
  <c r="AP526" i="2"/>
  <c r="BA526" i="2"/>
  <c r="BD526" i="2" l="1"/>
  <c r="BG526" i="2"/>
  <c r="BC526" i="2"/>
  <c r="BF526" i="2"/>
  <c r="AS721" i="2"/>
  <c r="AV721" i="2" l="1"/>
  <c r="AX721" i="2"/>
  <c r="AY721" i="2"/>
  <c r="AU721" i="2"/>
  <c r="AK721" i="2"/>
  <c r="AQ721" i="2" l="1"/>
  <c r="AM721" i="2"/>
  <c r="AN721" i="2"/>
  <c r="AP721" i="2"/>
  <c r="BA721" i="2"/>
  <c r="BG721" i="2" l="1"/>
  <c r="BC721" i="2"/>
  <c r="BD721" i="2"/>
  <c r="BF721" i="2"/>
  <c r="AK735" i="2"/>
  <c r="AM735" i="2" l="1"/>
  <c r="AQ735" i="2"/>
  <c r="AN735" i="2"/>
  <c r="AP735" i="2"/>
  <c r="BA735" i="2"/>
  <c r="BF735" i="2" l="1"/>
  <c r="BC735" i="2"/>
  <c r="BD735" i="2"/>
  <c r="BG735" i="2"/>
  <c r="R269" i="1"/>
  <c r="S269" i="1"/>
  <c r="AS636" i="2"/>
  <c r="AV636" i="2" l="1"/>
  <c r="AX636" i="2"/>
  <c r="AY636" i="2"/>
  <c r="AU636" i="2"/>
  <c r="AK636" i="2"/>
  <c r="AN636" i="2" l="1"/>
  <c r="AM636" i="2"/>
  <c r="AQ636" i="2"/>
  <c r="AP636" i="2"/>
  <c r="BA636" i="2"/>
  <c r="BF636" i="2" l="1"/>
  <c r="BD636" i="2"/>
  <c r="BC636" i="2"/>
  <c r="BG636" i="2"/>
  <c r="AK509" i="2"/>
  <c r="AQ509" i="2" l="1"/>
  <c r="AM509" i="2"/>
  <c r="AN509" i="2"/>
  <c r="AP509" i="2"/>
  <c r="BA509" i="2"/>
  <c r="BC509" i="2" l="1"/>
  <c r="BF509" i="2"/>
  <c r="BG509" i="2"/>
  <c r="BD509" i="2"/>
  <c r="AG629" i="2"/>
  <c r="AH629" i="2"/>
  <c r="W264" i="1"/>
  <c r="AK525" i="2"/>
  <c r="AI629" i="2" l="1"/>
  <c r="AQ525" i="2"/>
  <c r="AN525" i="2"/>
  <c r="AM525" i="2"/>
  <c r="AP525" i="2"/>
  <c r="BA525" i="2"/>
  <c r="BG525" i="2" l="1"/>
  <c r="BD525" i="2"/>
  <c r="BF525" i="2"/>
  <c r="BC525" i="2"/>
  <c r="R264" i="1"/>
  <c r="S296" i="1"/>
  <c r="AK629" i="2"/>
  <c r="AQ629" i="2" l="1"/>
  <c r="AN629" i="2"/>
  <c r="AM629" i="2"/>
  <c r="AP629" i="2"/>
  <c r="BA629" i="2"/>
  <c r="BC629" i="2" l="1"/>
  <c r="BD629" i="2"/>
  <c r="BG629" i="2"/>
  <c r="BF629" i="2"/>
  <c r="AC600" i="2"/>
  <c r="AC599" i="2" s="1"/>
  <c r="R296" i="1"/>
  <c r="AS674" i="2"/>
  <c r="AV674" i="2" l="1"/>
  <c r="AY674" i="2"/>
  <c r="AX674" i="2"/>
  <c r="AG604" i="2"/>
  <c r="AU674" i="2"/>
  <c r="AK674" i="2"/>
  <c r="AQ674" i="2" l="1"/>
  <c r="AN674" i="2"/>
  <c r="AM674" i="2"/>
  <c r="AG600" i="2"/>
  <c r="AG599" i="2" s="1"/>
  <c r="AI604" i="2"/>
  <c r="AI600" i="2" s="1"/>
  <c r="AP674" i="2"/>
  <c r="BA674" i="2"/>
  <c r="BC674" i="2" l="1"/>
  <c r="BD674" i="2"/>
  <c r="BF674" i="2"/>
  <c r="BG674" i="2"/>
  <c r="R248" i="1"/>
  <c r="AS604" i="2"/>
  <c r="AY604" i="2" l="1"/>
  <c r="AX604" i="2"/>
  <c r="AV604" i="2"/>
  <c r="AU604" i="2"/>
  <c r="AK604" i="2"/>
  <c r="AQ604" i="2" l="1"/>
  <c r="AM604" i="2"/>
  <c r="AN604" i="2"/>
  <c r="AP604" i="2"/>
  <c r="BA604" i="2"/>
  <c r="BF604" i="2" l="1"/>
  <c r="BC604" i="2"/>
  <c r="BD604" i="2"/>
  <c r="BG604" i="2"/>
  <c r="AS741" i="2"/>
  <c r="AX741" i="2" l="1"/>
  <c r="AV741" i="2"/>
  <c r="AY741" i="2"/>
  <c r="AU741" i="2"/>
  <c r="AK741" i="2"/>
  <c r="AM741" i="2" l="1"/>
  <c r="AQ741" i="2"/>
  <c r="AN741" i="2"/>
  <c r="AP741" i="2"/>
  <c r="BA741" i="2"/>
  <c r="BC741" i="2" l="1"/>
  <c r="BF741" i="2"/>
  <c r="BD741" i="2"/>
  <c r="BG741" i="2"/>
  <c r="X289" i="1"/>
  <c r="BA747" i="2"/>
  <c r="BC747" i="2" l="1"/>
  <c r="BF747" i="2"/>
  <c r="BD747" i="2"/>
  <c r="BG747" i="2"/>
  <c r="AS747" i="2"/>
  <c r="AV747" i="2" l="1"/>
  <c r="AY747" i="2"/>
  <c r="AX747" i="2"/>
  <c r="AU747" i="2"/>
  <c r="AK747" i="2"/>
  <c r="AQ747" i="2" l="1"/>
  <c r="AP747" i="2"/>
  <c r="AM747" i="2"/>
  <c r="AN747" i="2"/>
  <c r="S289" i="1"/>
  <c r="AK429" i="2"/>
  <c r="AQ429" i="2" l="1"/>
  <c r="AN429" i="2"/>
  <c r="AM429" i="2"/>
  <c r="AP429" i="2"/>
  <c r="BA429" i="2"/>
  <c r="BC429" i="2" l="1"/>
  <c r="BD429" i="2"/>
  <c r="BG429" i="2"/>
  <c r="BF429" i="2"/>
  <c r="AG663" i="2"/>
  <c r="R289" i="1"/>
  <c r="AF512" i="2"/>
  <c r="AF503" i="2" s="1"/>
  <c r="AK663" i="2"/>
  <c r="AQ663" i="2" l="1"/>
  <c r="AM663" i="2"/>
  <c r="AN663" i="2"/>
  <c r="AP663" i="2"/>
  <c r="BA663" i="2"/>
  <c r="BG663" i="2" l="1"/>
  <c r="BD663" i="2"/>
  <c r="BC663" i="2"/>
  <c r="BF663" i="2"/>
  <c r="AH663" i="2"/>
  <c r="AI663" i="2" s="1"/>
  <c r="W289" i="1"/>
  <c r="AC512" i="2"/>
  <c r="AC503" i="2" s="1"/>
  <c r="BA514" i="2"/>
  <c r="BD514" i="2" l="1"/>
  <c r="BF514" i="2"/>
  <c r="BC514" i="2"/>
  <c r="AE512" i="2"/>
  <c r="AE503" i="2" s="1"/>
  <c r="AH514" i="2"/>
  <c r="AH512" i="2" s="1"/>
  <c r="AH503" i="2" s="1"/>
  <c r="BG514" i="2"/>
  <c r="AS663" i="2"/>
  <c r="AX663" i="2" l="1"/>
  <c r="AV663" i="2"/>
  <c r="AU663" i="2"/>
  <c r="AY663" i="2"/>
  <c r="AA289" i="1"/>
  <c r="AK514" i="2"/>
  <c r="AP514" i="2" l="1"/>
  <c r="AQ514" i="2"/>
  <c r="AM514" i="2"/>
  <c r="AN514" i="2"/>
  <c r="R72" i="1"/>
  <c r="AS514" i="2"/>
  <c r="AX514" i="2" l="1"/>
  <c r="AV514" i="2"/>
  <c r="AU514" i="2"/>
  <c r="AD512" i="2"/>
  <c r="AD503" i="2" s="1"/>
  <c r="AG514" i="2"/>
  <c r="AY514" i="2"/>
  <c r="BA451" i="2"/>
  <c r="BC451" i="2" l="1"/>
  <c r="BF451" i="2"/>
  <c r="BD451" i="2"/>
  <c r="AG512" i="2"/>
  <c r="AG503" i="2" s="1"/>
  <c r="AI514" i="2"/>
  <c r="AI512" i="2" s="1"/>
  <c r="AI503" i="2" s="1"/>
  <c r="BG451" i="2"/>
  <c r="AF493" i="2"/>
  <c r="AF492" i="2" s="1"/>
  <c r="AF488" i="2" s="1"/>
  <c r="AF487" i="2" s="1"/>
  <c r="BA639" i="2"/>
  <c r="BG639" i="2" l="1"/>
  <c r="BD639" i="2"/>
  <c r="BC639" i="2"/>
  <c r="BF639" i="2"/>
  <c r="R271" i="1"/>
  <c r="S72" i="1"/>
  <c r="AS451" i="2"/>
  <c r="AY451" i="2" l="1"/>
  <c r="AV451" i="2"/>
  <c r="AX451" i="2"/>
  <c r="AU451" i="2"/>
  <c r="AK451" i="2"/>
  <c r="AP451" i="2" l="1"/>
  <c r="AN451" i="2"/>
  <c r="AM451" i="2"/>
  <c r="AQ451" i="2"/>
  <c r="AD493" i="2"/>
  <c r="AD492" i="2" s="1"/>
  <c r="AD488" i="2" s="1"/>
  <c r="AD487" i="2" s="1"/>
  <c r="AK639" i="2"/>
  <c r="AQ639" i="2" l="1"/>
  <c r="AM639" i="2"/>
  <c r="AN639" i="2"/>
  <c r="AP639" i="2"/>
  <c r="AG639" i="2"/>
  <c r="AI639" i="2" s="1"/>
  <c r="BA495" i="2"/>
  <c r="BF495" i="2" l="1"/>
  <c r="BC495" i="2"/>
  <c r="BD495" i="2"/>
  <c r="AE493" i="2"/>
  <c r="AE492" i="2" s="1"/>
  <c r="AH495" i="2"/>
  <c r="AH493" i="2" s="1"/>
  <c r="AH492" i="2" s="1"/>
  <c r="BG495" i="2"/>
  <c r="R193" i="1"/>
  <c r="S193" i="1"/>
  <c r="AC493" i="2"/>
  <c r="AC492" i="2" s="1"/>
  <c r="AC488" i="2" s="1"/>
  <c r="AC487" i="2" s="1"/>
  <c r="AS557" i="2"/>
  <c r="AG495" i="2" l="1"/>
  <c r="AG493" i="2" s="1"/>
  <c r="AG492" i="2" s="1"/>
  <c r="AG488" i="2" s="1"/>
  <c r="AG487" i="2" s="1"/>
  <c r="AY557" i="2"/>
  <c r="AV557" i="2"/>
  <c r="AX557" i="2"/>
  <c r="AU557" i="2"/>
  <c r="AK557" i="2"/>
  <c r="AI495" i="2" l="1"/>
  <c r="AI493" i="2" s="1"/>
  <c r="AI492" i="2" s="1"/>
  <c r="AQ557" i="2"/>
  <c r="AM557" i="2"/>
  <c r="AN557" i="2"/>
  <c r="AP557" i="2"/>
  <c r="BA557" i="2"/>
  <c r="BG557" i="2" l="1"/>
  <c r="BF557" i="2"/>
  <c r="BD557" i="2"/>
  <c r="BC557" i="2"/>
  <c r="AS719" i="2"/>
  <c r="AX719" i="2" l="1"/>
  <c r="AY719" i="2"/>
  <c r="AV719" i="2"/>
  <c r="AU719" i="2"/>
  <c r="AK719" i="2"/>
  <c r="AQ719" i="2" l="1"/>
  <c r="AM719" i="2"/>
  <c r="AN719" i="2"/>
  <c r="AP719" i="2"/>
  <c r="BA719" i="2"/>
  <c r="BF719" i="2" l="1"/>
  <c r="BG719" i="2"/>
  <c r="BD719" i="2"/>
  <c r="BC719" i="2"/>
  <c r="AS495" i="2"/>
  <c r="AX495" i="2" l="1"/>
  <c r="AY495" i="2"/>
  <c r="AV495" i="2"/>
  <c r="AU495" i="2"/>
  <c r="AK495" i="2"/>
  <c r="AP495" i="2" l="1"/>
  <c r="AM495" i="2"/>
  <c r="AN495" i="2"/>
  <c r="AQ495" i="2"/>
  <c r="AK470" i="2"/>
  <c r="AM470" i="2" l="1"/>
  <c r="AQ470" i="2"/>
  <c r="AN470" i="2"/>
  <c r="AP470" i="2"/>
  <c r="BA470" i="2"/>
  <c r="BC470" i="2" l="1"/>
  <c r="BF470" i="2"/>
  <c r="BG470" i="2"/>
  <c r="BD470" i="2"/>
  <c r="R77" i="1"/>
  <c r="S303" i="1"/>
  <c r="AK457" i="2"/>
  <c r="AN457" i="2" l="1"/>
  <c r="AQ457" i="2"/>
  <c r="AM457" i="2"/>
  <c r="AP457" i="2"/>
  <c r="BA457" i="2"/>
  <c r="BF457" i="2" l="1"/>
  <c r="BG457" i="2"/>
  <c r="BD457" i="2"/>
  <c r="BC457" i="2"/>
  <c r="BA337" i="2"/>
  <c r="BD337" i="2" l="1"/>
  <c r="BG337" i="2"/>
  <c r="BC337" i="2"/>
  <c r="BF337" i="2"/>
  <c r="R303" i="1"/>
  <c r="AS337" i="2"/>
  <c r="AV337" i="2" l="1"/>
  <c r="AY337" i="2"/>
  <c r="AX337" i="2"/>
  <c r="AU337" i="2"/>
  <c r="AK337" i="2"/>
  <c r="AP337" i="2" l="1"/>
  <c r="AN337" i="2"/>
  <c r="AM337" i="2"/>
  <c r="AQ337" i="2"/>
  <c r="AS684" i="2"/>
  <c r="AY684" i="2" l="1"/>
  <c r="AV684" i="2"/>
  <c r="AX684" i="2"/>
  <c r="AU684" i="2"/>
  <c r="AK684" i="2"/>
  <c r="AQ684" i="2" l="1"/>
  <c r="AN684" i="2"/>
  <c r="AM684" i="2"/>
  <c r="AP684" i="2"/>
  <c r="BA684" i="2"/>
  <c r="BD684" i="2" l="1"/>
  <c r="BG684" i="2"/>
  <c r="BC684" i="2"/>
  <c r="BF684" i="2"/>
  <c r="AS746" i="2"/>
  <c r="AY746" i="2" l="1"/>
  <c r="AV746" i="2"/>
  <c r="AX746" i="2"/>
  <c r="AU746" i="2"/>
  <c r="AK746" i="2"/>
  <c r="AN746" i="2" l="1"/>
  <c r="AM746" i="2"/>
  <c r="AQ746" i="2"/>
  <c r="AP746" i="2"/>
  <c r="BA746" i="2"/>
  <c r="BF746" i="2" l="1"/>
  <c r="BD746" i="2"/>
  <c r="BC746" i="2"/>
  <c r="BG746" i="2"/>
  <c r="R286" i="1"/>
  <c r="AS659" i="2"/>
  <c r="AY659" i="2" l="1"/>
  <c r="AV659" i="2"/>
  <c r="AX659" i="2"/>
  <c r="AU659" i="2"/>
  <c r="AK659" i="2"/>
  <c r="AQ659" i="2" l="1"/>
  <c r="AM659" i="2"/>
  <c r="AN659" i="2"/>
  <c r="AP659" i="2"/>
  <c r="BA659" i="2"/>
  <c r="BG659" i="2" l="1"/>
  <c r="BC659" i="2"/>
  <c r="BF659" i="2"/>
  <c r="BD659" i="2"/>
  <c r="R55" i="1"/>
  <c r="AH673" i="2"/>
  <c r="AI673" i="2" s="1"/>
  <c r="W295" i="1"/>
  <c r="AK423" i="2"/>
  <c r="AN423" i="2" l="1"/>
  <c r="AM423" i="2"/>
  <c r="AQ423" i="2"/>
  <c r="AP423" i="2"/>
  <c r="BA423" i="2"/>
  <c r="BF423" i="2" l="1"/>
  <c r="BC423" i="2"/>
  <c r="BG423" i="2"/>
  <c r="BD423" i="2"/>
  <c r="R295" i="1"/>
  <c r="AK673" i="2"/>
  <c r="AQ673" i="2" l="1"/>
  <c r="AN673" i="2"/>
  <c r="AM673" i="2"/>
  <c r="AP673" i="2"/>
  <c r="BA673" i="2"/>
  <c r="BD673" i="2" l="1"/>
  <c r="BF673" i="2"/>
  <c r="BC673" i="2"/>
  <c r="BG673" i="2"/>
  <c r="AS430" i="2"/>
  <c r="AY430" i="2" l="1"/>
  <c r="AX430" i="2"/>
  <c r="AV430" i="2"/>
  <c r="AU430" i="2"/>
  <c r="AK430" i="2"/>
  <c r="AN430" i="2" l="1"/>
  <c r="AM430" i="2"/>
  <c r="AQ430" i="2"/>
  <c r="AP430" i="2"/>
  <c r="BA430" i="2"/>
  <c r="BF430" i="2" l="1"/>
  <c r="BG430" i="2"/>
  <c r="BD430" i="2"/>
  <c r="BC430" i="2"/>
  <c r="AK725" i="2"/>
  <c r="AQ725" i="2" l="1"/>
  <c r="AN725" i="2"/>
  <c r="AM725" i="2"/>
  <c r="AP725" i="2"/>
  <c r="BA725" i="2"/>
  <c r="BG725" i="2" l="1"/>
  <c r="BC725" i="2"/>
  <c r="BD725" i="2"/>
  <c r="BF725" i="2"/>
  <c r="R282" i="1"/>
  <c r="AS653" i="2"/>
  <c r="AX653" i="2" l="1"/>
  <c r="AY653" i="2"/>
  <c r="AV653" i="2"/>
  <c r="AU653" i="2"/>
  <c r="AK653" i="2"/>
  <c r="AM653" i="2" l="1"/>
  <c r="AQ653" i="2"/>
  <c r="AN653" i="2"/>
  <c r="AP653" i="2"/>
  <c r="BA653" i="2"/>
  <c r="BC653" i="2" l="1"/>
  <c r="BF653" i="2"/>
  <c r="BG653" i="2"/>
  <c r="BD653" i="2"/>
  <c r="AS713" i="2"/>
  <c r="AY713" i="2" l="1"/>
  <c r="AV713" i="2"/>
  <c r="AX713" i="2"/>
  <c r="AU713" i="2"/>
  <c r="AK713" i="2"/>
  <c r="AN713" i="2" l="1"/>
  <c r="AM713" i="2"/>
  <c r="AQ713" i="2"/>
  <c r="AP713" i="2"/>
  <c r="BA713" i="2"/>
  <c r="BG713" i="2" l="1"/>
  <c r="BF713" i="2"/>
  <c r="BD713" i="2"/>
  <c r="BC713" i="2"/>
  <c r="AK538" i="2"/>
  <c r="AQ538" i="2" l="1"/>
  <c r="AN538" i="2"/>
  <c r="AM538" i="2"/>
  <c r="AP538" i="2"/>
  <c r="BA538" i="2"/>
  <c r="BG538" i="2" l="1"/>
  <c r="BF538" i="2"/>
  <c r="BC538" i="2"/>
  <c r="BD538" i="2"/>
  <c r="AS538" i="2"/>
  <c r="AY538" i="2" l="1"/>
  <c r="AV538" i="2"/>
  <c r="AU538" i="2"/>
  <c r="AX538" i="2"/>
  <c r="AH538" i="2"/>
  <c r="AK513" i="2"/>
  <c r="AQ513" i="2" l="1"/>
  <c r="AM513" i="2"/>
  <c r="AN513" i="2"/>
  <c r="AG538" i="2"/>
  <c r="AP513" i="2"/>
  <c r="BA513" i="2"/>
  <c r="BF513" i="2" l="1"/>
  <c r="BD513" i="2"/>
  <c r="BG513" i="2"/>
  <c r="AI538" i="2"/>
  <c r="BC513" i="2"/>
  <c r="R290" i="1"/>
  <c r="AS665" i="2"/>
  <c r="AX665" i="2" l="1"/>
  <c r="AV665" i="2"/>
  <c r="AY665" i="2"/>
  <c r="AU665" i="2"/>
  <c r="AK665" i="2"/>
  <c r="AQ665" i="2" l="1"/>
  <c r="AN665" i="2"/>
  <c r="AM665" i="2"/>
  <c r="AP665" i="2"/>
  <c r="BA665" i="2"/>
  <c r="BF665" i="2" l="1"/>
  <c r="BC665" i="2"/>
  <c r="BG665" i="2"/>
  <c r="BD665" i="2"/>
  <c r="S280" i="1"/>
  <c r="AS695" i="2"/>
  <c r="AV695" i="2" l="1"/>
  <c r="AY695" i="2"/>
  <c r="AX695" i="2"/>
  <c r="AU695" i="2"/>
  <c r="AK695" i="2"/>
  <c r="AQ695" i="2" l="1"/>
  <c r="AM695" i="2"/>
  <c r="AN695" i="2"/>
  <c r="AP695" i="2"/>
  <c r="BA695" i="2"/>
  <c r="BC695" i="2" l="1"/>
  <c r="BF695" i="2"/>
  <c r="BG695" i="2"/>
  <c r="BD695" i="2"/>
  <c r="R280" i="1"/>
  <c r="AS649" i="2"/>
  <c r="AY649" i="2" l="1"/>
  <c r="AV649" i="2"/>
  <c r="AX649" i="2"/>
  <c r="AU649" i="2"/>
  <c r="AK649" i="2"/>
  <c r="AQ649" i="2" l="1"/>
  <c r="AN649" i="2"/>
  <c r="AM649" i="2"/>
  <c r="AP649" i="2"/>
  <c r="BA649" i="2"/>
  <c r="BG649" i="2" l="1"/>
  <c r="BF649" i="2"/>
  <c r="BC649" i="2"/>
  <c r="BD649" i="2"/>
  <c r="S56" i="1"/>
  <c r="AH361" i="2"/>
  <c r="AI361" i="2" s="1"/>
  <c r="AS361" i="2"/>
  <c r="AV361" i="2" l="1"/>
  <c r="AY361" i="2"/>
  <c r="AX361" i="2"/>
  <c r="AS1074" i="2"/>
  <c r="AU361" i="2"/>
  <c r="AK361" i="2"/>
  <c r="AN361" i="2" l="1"/>
  <c r="AQ361" i="2"/>
  <c r="AM361" i="2"/>
  <c r="AK1074" i="2"/>
  <c r="AV1074" i="2"/>
  <c r="AY1074" i="2"/>
  <c r="AX1074" i="2"/>
  <c r="AU1074" i="2"/>
  <c r="AP361" i="2"/>
  <c r="BA361" i="2"/>
  <c r="BA1074" i="2" l="1"/>
  <c r="BD361" i="2"/>
  <c r="BF361" i="2"/>
  <c r="BC361" i="2"/>
  <c r="AM1074" i="2"/>
  <c r="AN1074" i="2"/>
  <c r="AQ1074" i="2"/>
  <c r="AP1074" i="2"/>
  <c r="BG361" i="2"/>
  <c r="R253" i="1"/>
  <c r="AH612" i="2"/>
  <c r="AI612" i="2" s="1"/>
  <c r="W253" i="1"/>
  <c r="AK612" i="2"/>
  <c r="AQ612" i="2" l="1"/>
  <c r="AM612" i="2"/>
  <c r="AN612" i="2"/>
  <c r="BF1074" i="2"/>
  <c r="BD1074" i="2"/>
  <c r="BG1074" i="2"/>
  <c r="BC1074" i="2"/>
  <c r="AP612" i="2"/>
  <c r="BA612" i="2"/>
  <c r="BF612" i="2" l="1"/>
  <c r="BD612" i="2"/>
  <c r="BC612" i="2"/>
  <c r="BG612" i="2"/>
  <c r="R56" i="1"/>
  <c r="AS424" i="2"/>
  <c r="AV424" i="2" l="1"/>
  <c r="AY424" i="2"/>
  <c r="AX424" i="2"/>
  <c r="AU424" i="2"/>
  <c r="AK424" i="2"/>
  <c r="AQ424" i="2" l="1"/>
  <c r="AM424" i="2"/>
  <c r="AN424" i="2"/>
  <c r="AP424" i="2"/>
  <c r="BA424" i="2"/>
  <c r="BF424" i="2" l="1"/>
  <c r="BC424" i="2"/>
  <c r="BG424" i="2"/>
  <c r="BD424" i="2"/>
  <c r="AS645" i="2"/>
  <c r="AY645" i="2" l="1"/>
  <c r="AX645" i="2"/>
  <c r="AV645" i="2"/>
  <c r="AU645" i="2"/>
  <c r="AK645" i="2"/>
  <c r="AN645" i="2" l="1"/>
  <c r="AM645" i="2"/>
  <c r="AQ645" i="2"/>
  <c r="AP645" i="2"/>
  <c r="BA645" i="2"/>
  <c r="BD645" i="2" l="1"/>
  <c r="BC645" i="2"/>
  <c r="BF645" i="2"/>
  <c r="BG645" i="2"/>
  <c r="R214" i="1"/>
  <c r="W214" i="1"/>
  <c r="AK579" i="2"/>
  <c r="AQ579" i="2" l="1"/>
  <c r="AM579" i="2"/>
  <c r="AN579" i="2"/>
  <c r="AE576" i="2"/>
  <c r="AE568" i="2" s="1"/>
  <c r="AH579" i="2"/>
  <c r="AP579" i="2"/>
  <c r="BA579" i="2"/>
  <c r="BF579" i="2" l="1"/>
  <c r="BG579" i="2"/>
  <c r="BC579" i="2"/>
  <c r="AI579" i="2"/>
  <c r="AI576" i="2" s="1"/>
  <c r="AI568" i="2" s="1"/>
  <c r="AH576" i="2"/>
  <c r="AH568" i="2" s="1"/>
  <c r="BD579" i="2"/>
  <c r="AE536" i="2"/>
  <c r="AD536" i="2"/>
  <c r="AD519" i="2" s="1"/>
  <c r="AD518" i="2" s="1"/>
  <c r="S281" i="1"/>
  <c r="AC536" i="2"/>
  <c r="AF536" i="2"/>
  <c r="AF519" i="2" s="1"/>
  <c r="AF518" i="2" s="1"/>
  <c r="AS539" i="2"/>
  <c r="AG539" i="2" l="1"/>
  <c r="AG536" i="2" s="1"/>
  <c r="AH539" i="2"/>
  <c r="AH536" i="2" s="1"/>
  <c r="AY539" i="2"/>
  <c r="AX539" i="2"/>
  <c r="AV539" i="2"/>
  <c r="AU539" i="2"/>
  <c r="AK539" i="2"/>
  <c r="AI539" i="2" l="1"/>
  <c r="AI536" i="2" s="1"/>
  <c r="AN539" i="2"/>
  <c r="AM539" i="2"/>
  <c r="AQ539" i="2"/>
  <c r="AP539" i="2"/>
  <c r="BA539" i="2"/>
  <c r="BC539" i="2" l="1"/>
  <c r="BD539" i="2"/>
  <c r="BG539" i="2"/>
  <c r="BF539" i="2"/>
  <c r="R281" i="1"/>
  <c r="AS650" i="2"/>
  <c r="AX650" i="2" l="1"/>
  <c r="AV650" i="2"/>
  <c r="AY650" i="2"/>
  <c r="AU650" i="2"/>
  <c r="AK650" i="2"/>
  <c r="AQ650" i="2" l="1"/>
  <c r="AN650" i="2"/>
  <c r="AM650" i="2"/>
  <c r="AP650" i="2"/>
  <c r="BA650" i="2"/>
  <c r="BG650" i="2" l="1"/>
  <c r="BC650" i="2"/>
  <c r="BF650" i="2"/>
  <c r="BD650" i="2"/>
  <c r="AC744" i="2"/>
  <c r="AC723" i="2" s="1"/>
  <c r="AC722" i="2" s="1"/>
  <c r="AA277" i="1"/>
  <c r="AA275" i="1" s="1"/>
  <c r="AD744" i="2"/>
  <c r="AD723" i="2" s="1"/>
  <c r="AD722" i="2" s="1"/>
  <c r="AF744" i="2"/>
  <c r="AF723" i="2" s="1"/>
  <c r="AF722" i="2" s="1"/>
  <c r="AE744" i="2"/>
  <c r="AE723" i="2" s="1"/>
  <c r="AE722" i="2" s="1"/>
  <c r="BA748" i="2"/>
  <c r="BG748" i="2" l="1"/>
  <c r="BD748" i="2"/>
  <c r="BC748" i="2"/>
  <c r="AG748" i="2"/>
  <c r="AH748" i="2"/>
  <c r="AH744" i="2" s="1"/>
  <c r="AH723" i="2" s="1"/>
  <c r="AH722" i="2" s="1"/>
  <c r="BF748" i="2"/>
  <c r="AS748" i="2"/>
  <c r="AY748" i="2" l="1"/>
  <c r="AV748" i="2"/>
  <c r="AX748" i="2"/>
  <c r="AG744" i="2"/>
  <c r="AG723" i="2" s="1"/>
  <c r="AG722" i="2" s="1"/>
  <c r="AI748" i="2"/>
  <c r="AI744" i="2" s="1"/>
  <c r="AI723" i="2" s="1"/>
  <c r="AI722" i="2" s="1"/>
  <c r="AU748" i="2"/>
  <c r="AK748" i="2"/>
  <c r="AP748" i="2" l="1"/>
  <c r="AQ748" i="2"/>
  <c r="AM748" i="2"/>
  <c r="AN748" i="2"/>
  <c r="X277" i="1"/>
  <c r="X275" i="1" s="1"/>
  <c r="AC644" i="2"/>
  <c r="AC643" i="2" s="1"/>
  <c r="AC598" i="2" s="1"/>
  <c r="R277" i="1"/>
  <c r="W277" i="1"/>
  <c r="W275" i="1" s="1"/>
  <c r="BA646" i="2"/>
  <c r="BC646" i="2" l="1"/>
  <c r="BG646" i="2"/>
  <c r="BD646" i="2"/>
  <c r="AH646" i="2"/>
  <c r="AH644" i="2" s="1"/>
  <c r="AE644" i="2"/>
  <c r="AG646" i="2"/>
  <c r="BF646" i="2"/>
  <c r="S277" i="1"/>
  <c r="S262" i="1"/>
  <c r="AS646" i="2"/>
  <c r="AX646" i="2" l="1"/>
  <c r="AY646" i="2"/>
  <c r="AV646" i="2"/>
  <c r="AG644" i="2"/>
  <c r="AG643" i="2" s="1"/>
  <c r="AG598" i="2" s="1"/>
  <c r="AI646" i="2"/>
  <c r="AI644" i="2" s="1"/>
  <c r="AU646" i="2"/>
  <c r="AK646" i="2"/>
  <c r="AP646" i="2" l="1"/>
  <c r="AN646" i="2"/>
  <c r="AQ646" i="2"/>
  <c r="AM646" i="2"/>
  <c r="AG625" i="2"/>
  <c r="AH625" i="2"/>
  <c r="W262" i="1"/>
  <c r="W244" i="1" s="1"/>
  <c r="W310" i="1" s="1"/>
  <c r="W313" i="1" s="1"/>
  <c r="BA625" i="2"/>
  <c r="AI625" i="2" l="1"/>
  <c r="BF625" i="2"/>
  <c r="BG625" i="2"/>
  <c r="BC625" i="2"/>
  <c r="BD625" i="2"/>
  <c r="AK625" i="2"/>
  <c r="AQ625" i="2" l="1"/>
  <c r="AN625" i="2"/>
  <c r="AM625" i="2"/>
  <c r="AP625" i="2"/>
  <c r="R262" i="1"/>
  <c r="AC584" i="2"/>
  <c r="AC583" i="2" s="1"/>
  <c r="AC567" i="2" s="1"/>
  <c r="X262" i="1"/>
  <c r="X244" i="1" s="1"/>
  <c r="X310" i="1" s="1"/>
  <c r="X313" i="1" s="1"/>
  <c r="S221" i="1"/>
  <c r="W221" i="1"/>
  <c r="R221" i="1"/>
  <c r="AA221" i="1"/>
  <c r="X221" i="1"/>
  <c r="AA262" i="1"/>
  <c r="AA244" i="1" s="1"/>
  <c r="AA310" i="1" s="1"/>
  <c r="AA313" i="1" s="1"/>
  <c r="AS625" i="2"/>
  <c r="AG587" i="2" l="1"/>
  <c r="AG584" i="2" s="1"/>
  <c r="AG583" i="2" s="1"/>
  <c r="AG567" i="2" s="1"/>
  <c r="AX625" i="2"/>
  <c r="AV625" i="2"/>
  <c r="AU625" i="2"/>
  <c r="AH587" i="2"/>
  <c r="AH584" i="2" s="1"/>
  <c r="AH583" i="2" s="1"/>
  <c r="AH567" i="2" s="1"/>
  <c r="AE584" i="2"/>
  <c r="AE583" i="2" s="1"/>
  <c r="AE567" i="2" s="1"/>
  <c r="AY625" i="2"/>
  <c r="AS587" i="2"/>
  <c r="AI587" i="2" l="1"/>
  <c r="AI584" i="2" s="1"/>
  <c r="AI583" i="2" s="1"/>
  <c r="AI567" i="2" s="1"/>
  <c r="AX587" i="2"/>
  <c r="AY587" i="2"/>
  <c r="AV587" i="2"/>
  <c r="AU587" i="2"/>
  <c r="AK587" i="2"/>
  <c r="AN587" i="2" l="1"/>
  <c r="AQ587" i="2"/>
  <c r="AM587" i="2"/>
  <c r="AP587" i="2"/>
  <c r="BA587" i="2"/>
  <c r="BG587" i="2" l="1"/>
  <c r="BC587" i="2"/>
  <c r="BD587" i="2"/>
  <c r="BF587" i="2"/>
  <c r="AC532" i="2"/>
  <c r="AC523" i="2" s="1"/>
  <c r="AC519" i="2" s="1"/>
  <c r="AC518" i="2" s="1"/>
  <c r="AA180" i="1"/>
  <c r="AA170" i="1" s="1"/>
  <c r="AA200" i="1" s="1"/>
  <c r="AA203" i="1" s="1"/>
  <c r="S180" i="1"/>
  <c r="S170" i="1" s="1"/>
  <c r="X180" i="1"/>
  <c r="X170" i="1" s="1"/>
  <c r="X200" i="1" s="1"/>
  <c r="X203" i="1" s="1"/>
  <c r="BA534" i="2"/>
  <c r="AG534" i="2" l="1"/>
  <c r="AG532" i="2" s="1"/>
  <c r="AG523" i="2" s="1"/>
  <c r="AG519" i="2" s="1"/>
  <c r="AG518" i="2" s="1"/>
  <c r="BD534" i="2"/>
  <c r="BC534" i="2"/>
  <c r="BF534" i="2"/>
  <c r="BG534" i="2"/>
  <c r="AA82" i="1"/>
  <c r="W180" i="1"/>
  <c r="AH534" i="2"/>
  <c r="S52" i="1"/>
  <c r="R180" i="1"/>
  <c r="AS534" i="2"/>
  <c r="AI534" i="2" l="1"/>
  <c r="AX534" i="2"/>
  <c r="AY534" i="2"/>
  <c r="AV534" i="2"/>
  <c r="AU534" i="2"/>
  <c r="AK534" i="2"/>
  <c r="AQ534" i="2" l="1"/>
  <c r="AN534" i="2"/>
  <c r="AP534" i="2"/>
  <c r="AM534" i="2"/>
  <c r="R52" i="1"/>
  <c r="AS418" i="2"/>
  <c r="AY418" i="2" l="1"/>
  <c r="AV418" i="2"/>
  <c r="AX418" i="2"/>
  <c r="AU418" i="2"/>
  <c r="AK418" i="2"/>
  <c r="AQ418" i="2" l="1"/>
  <c r="AM418" i="2"/>
  <c r="AN418" i="2"/>
  <c r="AP418" i="2"/>
  <c r="BA418" i="2"/>
  <c r="BD418" i="2" l="1"/>
  <c r="BG418" i="2"/>
  <c r="BC418" i="2"/>
  <c r="BF418" i="2"/>
  <c r="BA465" i="2"/>
  <c r="BC465" i="2" l="1"/>
  <c r="BG465" i="2"/>
  <c r="BF465" i="2"/>
  <c r="BD465" i="2"/>
  <c r="S82" i="1"/>
  <c r="AC463" i="2"/>
  <c r="W82" i="1"/>
  <c r="AK465" i="2"/>
  <c r="AM465" i="2" l="1"/>
  <c r="AQ465" i="2"/>
  <c r="AN465" i="2"/>
  <c r="AG465" i="2"/>
  <c r="AH465" i="2"/>
  <c r="AH463" i="2" s="1"/>
  <c r="AE463" i="2"/>
  <c r="AP465" i="2"/>
  <c r="R82" i="1"/>
  <c r="AS465" i="2"/>
  <c r="AX465" i="2" l="1"/>
  <c r="AY465" i="2"/>
  <c r="AU465" i="2"/>
  <c r="AG463" i="2"/>
  <c r="AI465" i="2"/>
  <c r="AI463" i="2" s="1"/>
  <c r="AV465" i="2"/>
  <c r="X82" i="1"/>
  <c r="S92" i="1"/>
  <c r="AS710" i="2"/>
  <c r="AY710" i="2" l="1"/>
  <c r="AV710" i="2"/>
  <c r="AX710" i="2"/>
  <c r="AU710" i="2"/>
  <c r="AK710" i="2"/>
  <c r="AM710" i="2" l="1"/>
  <c r="AQ710" i="2"/>
  <c r="AN710" i="2"/>
  <c r="AP710" i="2"/>
  <c r="BA710" i="2"/>
  <c r="BD710" i="2" l="1"/>
  <c r="BC710" i="2"/>
  <c r="BF710" i="2"/>
  <c r="BG710" i="2"/>
  <c r="R92" i="1"/>
  <c r="AS475" i="2"/>
  <c r="AX475" i="2" l="1"/>
  <c r="AY475" i="2"/>
  <c r="AV475" i="2"/>
  <c r="AU475" i="2"/>
  <c r="AK475" i="2"/>
  <c r="AQ475" i="2" l="1"/>
  <c r="AM475" i="2"/>
  <c r="AN475" i="2"/>
  <c r="AP475" i="2"/>
  <c r="BA475" i="2"/>
  <c r="BG475" i="2" l="1"/>
  <c r="BF475" i="2"/>
  <c r="BD475" i="2"/>
  <c r="BC475" i="2"/>
  <c r="S285" i="1"/>
  <c r="AS549" i="2"/>
  <c r="AV549" i="2" l="1"/>
  <c r="AX549" i="2"/>
  <c r="AY549" i="2"/>
  <c r="AU549" i="2"/>
  <c r="AK549" i="2"/>
  <c r="AQ549" i="2" l="1"/>
  <c r="AN549" i="2"/>
  <c r="AM549" i="2"/>
  <c r="AP549" i="2"/>
  <c r="BA549" i="2"/>
  <c r="BF549" i="2" l="1"/>
  <c r="BC549" i="2"/>
  <c r="BG549" i="2"/>
  <c r="BD549" i="2"/>
  <c r="R285" i="1"/>
  <c r="S69" i="1"/>
  <c r="AS657" i="2"/>
  <c r="AY657" i="2" l="1"/>
  <c r="AV657" i="2"/>
  <c r="AX657" i="2"/>
  <c r="AU657" i="2"/>
  <c r="AK657" i="2"/>
  <c r="AQ657" i="2" l="1"/>
  <c r="AN657" i="2"/>
  <c r="AM657" i="2"/>
  <c r="AP657" i="2"/>
  <c r="BA657" i="2"/>
  <c r="BD657" i="2" l="1"/>
  <c r="BF657" i="2"/>
  <c r="BC657" i="2"/>
  <c r="BG657" i="2"/>
  <c r="R78" i="1"/>
  <c r="BA458" i="2"/>
  <c r="BD458" i="2" l="1"/>
  <c r="BC458" i="2"/>
  <c r="BG458" i="2"/>
  <c r="BF458" i="2"/>
  <c r="R69" i="1"/>
  <c r="R66" i="1" s="1"/>
  <c r="S78" i="1"/>
  <c r="S66" i="1" s="1"/>
  <c r="S301" i="1"/>
  <c r="AS442" i="2"/>
  <c r="AY442" i="2" l="1"/>
  <c r="AX442" i="2"/>
  <c r="AV442" i="2"/>
  <c r="AU442" i="2"/>
  <c r="AK442" i="2"/>
  <c r="AN442" i="2" l="1"/>
  <c r="AQ442" i="2"/>
  <c r="AM442" i="2"/>
  <c r="AP442" i="2"/>
  <c r="BA442" i="2"/>
  <c r="BG442" i="2" l="1"/>
  <c r="BD442" i="2"/>
  <c r="BC442" i="2"/>
  <c r="BF442" i="2"/>
  <c r="AS458" i="2"/>
  <c r="AX458" i="2" l="1"/>
  <c r="AY458" i="2"/>
  <c r="AV458" i="2"/>
  <c r="AU458" i="2"/>
  <c r="AK458" i="2"/>
  <c r="AP458" i="2" l="1"/>
  <c r="AQ458" i="2"/>
  <c r="AN458" i="2"/>
  <c r="AM458" i="2"/>
  <c r="R301" i="1"/>
  <c r="AS681" i="2"/>
  <c r="AY681" i="2" l="1"/>
  <c r="AV681" i="2"/>
  <c r="AX681" i="2"/>
  <c r="AU681" i="2"/>
  <c r="AK681" i="2"/>
  <c r="AM681" i="2" l="1"/>
  <c r="AQ681" i="2"/>
  <c r="AN681" i="2"/>
  <c r="AP681" i="2"/>
  <c r="BA681" i="2"/>
  <c r="BG681" i="2" l="1"/>
  <c r="BC681" i="2"/>
  <c r="BD681" i="2"/>
  <c r="BF681" i="2"/>
  <c r="BA743" i="2"/>
  <c r="BF743" i="2" l="1"/>
  <c r="BG743" i="2"/>
  <c r="BC743" i="2"/>
  <c r="BD743" i="2"/>
  <c r="AS743" i="2"/>
  <c r="AX743" i="2" l="1"/>
  <c r="AY743" i="2"/>
  <c r="AV743" i="2"/>
  <c r="AU743" i="2"/>
  <c r="AK743" i="2"/>
  <c r="AQ743" i="2" l="1"/>
  <c r="AP743" i="2"/>
  <c r="AM743" i="2"/>
  <c r="AN743" i="2"/>
  <c r="S187" i="1"/>
  <c r="S183" i="1" s="1"/>
  <c r="S200" i="1" s="1"/>
  <c r="S203" i="1" s="1"/>
  <c r="AK692" i="2"/>
  <c r="AQ692" i="2" l="1"/>
  <c r="AM692" i="2"/>
  <c r="AN692" i="2"/>
  <c r="AP692" i="2"/>
  <c r="BA692" i="2"/>
  <c r="BC692" i="2" l="1"/>
  <c r="BG692" i="2"/>
  <c r="BD692" i="2"/>
  <c r="BF692" i="2"/>
  <c r="R187" i="1"/>
  <c r="R183" i="1" s="1"/>
  <c r="AS550" i="2"/>
  <c r="AX550" i="2" l="1"/>
  <c r="AY550" i="2"/>
  <c r="AV550" i="2"/>
  <c r="AU550" i="2"/>
  <c r="AK550" i="2"/>
  <c r="AQ550" i="2" l="1"/>
  <c r="AN550" i="2"/>
  <c r="AM550" i="2"/>
  <c r="AP550" i="2"/>
  <c r="BA550" i="2"/>
  <c r="BC550" i="2" l="1"/>
  <c r="BF550" i="2"/>
  <c r="BG550" i="2"/>
  <c r="BD550" i="2"/>
  <c r="R259" i="1"/>
  <c r="AS621" i="2"/>
  <c r="AX621" i="2" l="1"/>
  <c r="AY621" i="2"/>
  <c r="AV621" i="2"/>
  <c r="AU621" i="2"/>
  <c r="AK621" i="2"/>
  <c r="AN621" i="2" l="1"/>
  <c r="AQ621" i="2"/>
  <c r="AM621" i="2"/>
  <c r="AP621" i="2"/>
  <c r="BA621" i="2"/>
  <c r="BF621" i="2" l="1"/>
  <c r="BC621" i="2"/>
  <c r="BD621" i="2"/>
  <c r="BG621" i="2"/>
  <c r="AK351" i="2"/>
  <c r="AN351" i="2" l="1"/>
  <c r="AM351" i="2"/>
  <c r="AQ351" i="2"/>
  <c r="AK1068" i="2"/>
  <c r="AP351" i="2"/>
  <c r="BA351" i="2"/>
  <c r="BA1068" i="2" l="1"/>
  <c r="BD351" i="2"/>
  <c r="BF351" i="2"/>
  <c r="BC351" i="2"/>
  <c r="AM1068" i="2"/>
  <c r="AN1068" i="2"/>
  <c r="AP1068" i="2"/>
  <c r="AK1066" i="2"/>
  <c r="AQ1068" i="2"/>
  <c r="BG351" i="2"/>
  <c r="R152" i="1"/>
  <c r="AK490" i="2"/>
  <c r="AN490" i="2" l="1"/>
  <c r="AM490" i="2"/>
  <c r="AQ490" i="2"/>
  <c r="AN1066" i="2"/>
  <c r="AQ1066" i="2"/>
  <c r="AP1066" i="2"/>
  <c r="AM1066" i="2"/>
  <c r="BG1068" i="2"/>
  <c r="BA1066" i="2"/>
  <c r="BD1068" i="2"/>
  <c r="BF1068" i="2"/>
  <c r="BC1068" i="2"/>
  <c r="AP490" i="2"/>
  <c r="BA490" i="2"/>
  <c r="BG490" i="2" l="1"/>
  <c r="BD490" i="2"/>
  <c r="BF490" i="2"/>
  <c r="BD1066" i="2"/>
  <c r="BG1066" i="2"/>
  <c r="BF1066" i="2"/>
  <c r="BC1066" i="2"/>
  <c r="BC490" i="2"/>
  <c r="R212" i="1"/>
  <c r="S297" i="1"/>
  <c r="AK577" i="2"/>
  <c r="AM577" i="2" l="1"/>
  <c r="AN577" i="2"/>
  <c r="AQ577" i="2"/>
  <c r="AP577" i="2"/>
  <c r="BA577" i="2"/>
  <c r="BF577" i="2" l="1"/>
  <c r="BG577" i="2"/>
  <c r="BC577" i="2"/>
  <c r="BD577" i="2"/>
  <c r="R297" i="1"/>
  <c r="AS675" i="2"/>
  <c r="AX675" i="2" l="1"/>
  <c r="AY675" i="2"/>
  <c r="AV675" i="2"/>
  <c r="AU675" i="2"/>
  <c r="AK675" i="2"/>
  <c r="AM675" i="2" l="1"/>
  <c r="AN675" i="2"/>
  <c r="AQ675" i="2"/>
  <c r="AP675" i="2"/>
  <c r="BA675" i="2"/>
  <c r="BD675" i="2" l="1"/>
  <c r="BC675" i="2"/>
  <c r="BG675" i="2"/>
  <c r="BF675" i="2"/>
  <c r="AS714" i="2"/>
  <c r="AV714" i="2" l="1"/>
  <c r="AX714" i="2"/>
  <c r="AY714" i="2"/>
  <c r="AU714" i="2"/>
  <c r="AK714" i="2"/>
  <c r="AQ714" i="2" l="1"/>
  <c r="AM714" i="2"/>
  <c r="AN714" i="2"/>
  <c r="AP714" i="2"/>
  <c r="BA714" i="2"/>
  <c r="BC714" i="2" l="1"/>
  <c r="BF714" i="2"/>
  <c r="BD714" i="2"/>
  <c r="BG714" i="2"/>
  <c r="R305" i="1"/>
  <c r="R275" i="1" s="1"/>
  <c r="S305" i="1"/>
  <c r="S275" i="1" s="1"/>
  <c r="AS686" i="2"/>
  <c r="AX686" i="2" l="1"/>
  <c r="AV686" i="2"/>
  <c r="AY686" i="2"/>
  <c r="AU686" i="2"/>
  <c r="AK686" i="2"/>
  <c r="AN686" i="2" l="1"/>
  <c r="AQ686" i="2"/>
  <c r="AM686" i="2"/>
  <c r="AP686" i="2"/>
  <c r="BA686" i="2"/>
  <c r="BF686" i="2" l="1"/>
  <c r="BG686" i="2"/>
  <c r="BC686" i="2"/>
  <c r="BD686" i="2"/>
  <c r="R86" i="1"/>
  <c r="AK477" i="2"/>
  <c r="AQ477" i="2" l="1"/>
  <c r="AN477" i="2"/>
  <c r="AM477" i="2"/>
  <c r="AP477" i="2"/>
  <c r="BA477" i="2"/>
  <c r="BG477" i="2" l="1"/>
  <c r="BC477" i="2"/>
  <c r="BF477" i="2"/>
  <c r="BD477" i="2"/>
  <c r="S431" i="2"/>
  <c r="AK432" i="2"/>
  <c r="S59" i="1" l="1"/>
  <c r="AN432" i="2"/>
  <c r="AM432" i="2"/>
  <c r="AQ432" i="2"/>
  <c r="S427" i="2"/>
  <c r="AP432" i="2"/>
  <c r="BA432" i="2"/>
  <c r="BF432" i="2" l="1"/>
  <c r="BD432" i="2"/>
  <c r="BG432" i="2"/>
  <c r="S426" i="2"/>
  <c r="BC432" i="2"/>
  <c r="R157" i="1"/>
  <c r="AH533" i="2"/>
  <c r="W157" i="1"/>
  <c r="AK502" i="2"/>
  <c r="AN502" i="2" l="1"/>
  <c r="AQ502" i="2"/>
  <c r="AM502" i="2"/>
  <c r="S78" i="2"/>
  <c r="AC78" i="2" s="1"/>
  <c r="S420" i="2"/>
  <c r="AH532" i="2"/>
  <c r="AH523" i="2" s="1"/>
  <c r="AH519" i="2" s="1"/>
  <c r="AH518" i="2" s="1"/>
  <c r="AI533" i="2"/>
  <c r="AI532" i="2" s="1"/>
  <c r="AI523" i="2" s="1"/>
  <c r="AI519" i="2" s="1"/>
  <c r="AI518" i="2" s="1"/>
  <c r="AE532" i="2"/>
  <c r="AE523" i="2" s="1"/>
  <c r="AE519" i="2" s="1"/>
  <c r="AE518" i="2" s="1"/>
  <c r="AH502" i="2"/>
  <c r="AE488" i="2"/>
  <c r="AE487" i="2" s="1"/>
  <c r="AP502" i="2"/>
  <c r="BA502" i="2"/>
  <c r="BF502" i="2" l="1"/>
  <c r="BD502" i="2"/>
  <c r="BC502" i="2"/>
  <c r="S88" i="2"/>
  <c r="AC88" i="2" s="1"/>
  <c r="S76" i="2"/>
  <c r="AC76" i="2" s="1"/>
  <c r="S100" i="2"/>
  <c r="AI502" i="2"/>
  <c r="AI488" i="2" s="1"/>
  <c r="AI487" i="2" s="1"/>
  <c r="AH488" i="2"/>
  <c r="AH487" i="2" s="1"/>
  <c r="S403" i="2"/>
  <c r="BG502" i="2"/>
  <c r="W179" i="1"/>
  <c r="R179" i="1"/>
  <c r="R170" i="1" s="1"/>
  <c r="R200" i="1" s="1"/>
  <c r="R203" i="1" s="1"/>
  <c r="S230" i="1"/>
  <c r="AK533" i="2"/>
  <c r="AN533" i="2" l="1"/>
  <c r="AM533" i="2"/>
  <c r="AQ533" i="2"/>
  <c r="S95" i="2"/>
  <c r="AC95" i="2" s="1"/>
  <c r="S84" i="2"/>
  <c r="AG78" i="2"/>
  <c r="AC100" i="2"/>
  <c r="S1062" i="2"/>
  <c r="S11" i="2"/>
  <c r="S98" i="2"/>
  <c r="S110" i="2"/>
  <c r="S114" i="2"/>
  <c r="AP533" i="2"/>
  <c r="BA533" i="2"/>
  <c r="N9" i="11" l="1"/>
  <c r="X9" i="11" s="1"/>
  <c r="AB9" i="11" s="1"/>
  <c r="AC11" i="2"/>
  <c r="BC533" i="2"/>
  <c r="BD533" i="2"/>
  <c r="BF533" i="2"/>
  <c r="S1095" i="2"/>
  <c r="S13" i="2"/>
  <c r="AC13" i="2" s="1"/>
  <c r="S17" i="2"/>
  <c r="S15" i="2"/>
  <c r="S22" i="2"/>
  <c r="S26" i="2"/>
  <c r="S33" i="2"/>
  <c r="AG76" i="2"/>
  <c r="AG100" i="2"/>
  <c r="AC98" i="2"/>
  <c r="AC110" i="2"/>
  <c r="AC114" i="2"/>
  <c r="S1067" i="2"/>
  <c r="AC1062" i="2"/>
  <c r="S1065" i="2"/>
  <c r="S1072" i="2"/>
  <c r="AG88" i="2"/>
  <c r="AC84" i="2"/>
  <c r="AG95" i="2"/>
  <c r="BG533" i="2"/>
  <c r="R230" i="1"/>
  <c r="AS597" i="2"/>
  <c r="AY597" i="2" l="1"/>
  <c r="AV597" i="2"/>
  <c r="AX597" i="2"/>
  <c r="AG1062" i="2"/>
  <c r="AC1067" i="2"/>
  <c r="AC1065" i="2"/>
  <c r="AC1072" i="2"/>
  <c r="AC1095" i="2"/>
  <c r="AG11" i="2"/>
  <c r="AC17" i="2"/>
  <c r="AC15" i="2"/>
  <c r="AC22" i="2"/>
  <c r="AC26" i="2"/>
  <c r="AC33" i="2"/>
  <c r="S1104" i="2"/>
  <c r="AG84" i="2"/>
  <c r="AG98" i="2"/>
  <c r="AG110" i="2"/>
  <c r="AG114" i="2"/>
  <c r="N11" i="11"/>
  <c r="X11" i="11" s="1"/>
  <c r="AB11" i="11" s="1"/>
  <c r="N15" i="11"/>
  <c r="N13" i="11"/>
  <c r="N20" i="11"/>
  <c r="N24" i="11"/>
  <c r="N31" i="11"/>
  <c r="S1098" i="2"/>
  <c r="S1096" i="2" s="1"/>
  <c r="S1097" i="2" s="1"/>
  <c r="AU597" i="2"/>
  <c r="AK597" i="2"/>
  <c r="AQ597" i="2" l="1"/>
  <c r="AM597" i="2"/>
  <c r="AN597" i="2"/>
  <c r="X15" i="11"/>
  <c r="X13" i="11"/>
  <c r="X20" i="11"/>
  <c r="X24" i="11"/>
  <c r="X31" i="11"/>
  <c r="AC1104" i="2"/>
  <c r="AG1067" i="2"/>
  <c r="AG1065" i="2"/>
  <c r="AG1072" i="2"/>
  <c r="AG13" i="2"/>
  <c r="AC1098" i="2"/>
  <c r="AC1096" i="2" s="1"/>
  <c r="AC1097" i="2" s="1"/>
  <c r="S1101" i="2"/>
  <c r="AG1095" i="2"/>
  <c r="AG17" i="2"/>
  <c r="AG15" i="2"/>
  <c r="AG22" i="2"/>
  <c r="AG26" i="2"/>
  <c r="AG33" i="2"/>
  <c r="AP597" i="2"/>
  <c r="BA597" i="2"/>
  <c r="BF597" i="2" l="1"/>
  <c r="BG597" i="2"/>
  <c r="BC597" i="2"/>
  <c r="AG1104" i="2"/>
  <c r="AG1098" i="2"/>
  <c r="AG1096" i="2" s="1"/>
  <c r="AG1097" i="2" s="1"/>
  <c r="AB15" i="11"/>
  <c r="AB13" i="11"/>
  <c r="AB20" i="11"/>
  <c r="AB24" i="11"/>
  <c r="AB31" i="11"/>
  <c r="S1110" i="2"/>
  <c r="S1111" i="2" s="1"/>
  <c r="S1102" i="2"/>
  <c r="S1108" i="2" s="1"/>
  <c r="S1109" i="2" s="1"/>
  <c r="AC1101" i="2"/>
  <c r="BD597" i="2"/>
  <c r="AS521" i="2"/>
  <c r="AY521" i="2" l="1"/>
  <c r="AX521" i="2"/>
  <c r="AV521" i="2"/>
  <c r="AC1102" i="2"/>
  <c r="AC1108" i="2" s="1"/>
  <c r="AC1109" i="2" s="1"/>
  <c r="AC1110" i="2"/>
  <c r="AC1111" i="2" s="1"/>
  <c r="AG1101" i="2"/>
  <c r="AU521" i="2"/>
  <c r="AK521" i="2"/>
  <c r="AM521" i="2" l="1"/>
  <c r="AN521" i="2"/>
  <c r="AQ521" i="2"/>
  <c r="AG1110" i="2"/>
  <c r="AG1111" i="2" s="1"/>
  <c r="AG1102" i="2"/>
  <c r="AG1108" i="2" s="1"/>
  <c r="AG1109" i="2" s="1"/>
  <c r="AP521" i="2"/>
  <c r="BA521" i="2"/>
  <c r="BC521" i="2" l="1"/>
  <c r="BG521" i="2"/>
  <c r="BD521" i="2"/>
  <c r="BF521" i="2"/>
  <c r="BA447" i="2"/>
  <c r="BD447" i="2" l="1"/>
  <c r="BC447" i="2"/>
  <c r="BG447" i="2"/>
  <c r="BF447" i="2"/>
  <c r="AK601" i="2"/>
  <c r="AN601" i="2" l="1"/>
  <c r="AM601" i="2"/>
  <c r="AQ601" i="2"/>
  <c r="AP601" i="2"/>
  <c r="BA601" i="2"/>
  <c r="BC601" i="2" l="1"/>
  <c r="BF601" i="2"/>
  <c r="BD601" i="2"/>
  <c r="BG601" i="2"/>
  <c r="AS447" i="2"/>
  <c r="AV447" i="2" l="1"/>
  <c r="AY447" i="2"/>
  <c r="AX447" i="2"/>
  <c r="AU447" i="2"/>
  <c r="AK447" i="2"/>
  <c r="AP447" i="2" l="1"/>
  <c r="AN447" i="2"/>
  <c r="AM447" i="2"/>
  <c r="AQ447" i="2"/>
  <c r="AS752" i="2"/>
  <c r="AY752" i="2" l="1"/>
  <c r="AV752" i="2"/>
  <c r="AX752" i="2"/>
  <c r="AU752" i="2"/>
  <c r="AK752" i="2"/>
  <c r="AN752" i="2" l="1"/>
  <c r="AQ752" i="2"/>
  <c r="AM752" i="2"/>
  <c r="AP752" i="2"/>
  <c r="BA752" i="2"/>
  <c r="BC752" i="2" l="1"/>
  <c r="BF752" i="2"/>
  <c r="BD752" i="2"/>
  <c r="BG752" i="2"/>
  <c r="AK740" i="2"/>
  <c r="AN740" i="2" l="1"/>
  <c r="AQ740" i="2"/>
  <c r="AM740" i="2"/>
  <c r="AP740" i="2"/>
  <c r="BA740" i="2"/>
  <c r="BC740" i="2" l="1"/>
  <c r="BF740" i="2"/>
  <c r="BG740" i="2"/>
  <c r="BD740" i="2"/>
  <c r="S222" i="1"/>
  <c r="AK707" i="2"/>
  <c r="AM707" i="2" l="1"/>
  <c r="AN707" i="2"/>
  <c r="AQ707" i="2"/>
  <c r="AP707" i="2"/>
  <c r="BA707" i="2"/>
  <c r="BD707" i="2" l="1"/>
  <c r="BG707" i="2"/>
  <c r="BF707" i="2"/>
  <c r="BC707" i="2"/>
  <c r="R222" i="1"/>
  <c r="AS588" i="2"/>
  <c r="AY588" i="2" l="1"/>
  <c r="AV588" i="2"/>
  <c r="AX588" i="2"/>
  <c r="AU588" i="2"/>
  <c r="AK588" i="2"/>
  <c r="AN588" i="2" l="1"/>
  <c r="AM588" i="2"/>
  <c r="AQ588" i="2"/>
  <c r="AP588" i="2"/>
  <c r="BA588" i="2"/>
  <c r="BC588" i="2" l="1"/>
  <c r="BG588" i="2"/>
  <c r="BD588" i="2"/>
  <c r="BF588" i="2"/>
  <c r="R261" i="1"/>
  <c r="R244" i="1" s="1"/>
  <c r="R310" i="1" s="1"/>
  <c r="R313" i="1" s="1"/>
  <c r="S261" i="1"/>
  <c r="S244" i="1" s="1"/>
  <c r="S310" i="1" s="1"/>
  <c r="S313" i="1" s="1"/>
  <c r="AA83" i="1"/>
  <c r="AA80" i="1" s="1"/>
  <c r="AA98" i="1" s="1"/>
  <c r="AA101" i="1" s="1"/>
  <c r="AS624" i="2"/>
  <c r="AY624" i="2" l="1"/>
  <c r="AV624" i="2"/>
  <c r="AX624" i="2"/>
  <c r="AU624" i="2"/>
  <c r="AK624" i="2"/>
  <c r="AM624" i="2" l="1"/>
  <c r="AQ624" i="2"/>
  <c r="AN624" i="2"/>
  <c r="AP624" i="2"/>
  <c r="BA624" i="2"/>
  <c r="BD624" i="2" l="1"/>
  <c r="BF624" i="2"/>
  <c r="BC624" i="2"/>
  <c r="BG624" i="2"/>
  <c r="X83" i="1"/>
  <c r="X80" i="1" s="1"/>
  <c r="X98" i="1" s="1"/>
  <c r="X101" i="1" s="1"/>
  <c r="AK745" i="2"/>
  <c r="AM745" i="2" l="1"/>
  <c r="AN745" i="2"/>
  <c r="AQ745" i="2"/>
  <c r="AP745" i="2"/>
  <c r="BA745" i="2"/>
  <c r="BF745" i="2" l="1"/>
  <c r="BD745" i="2"/>
  <c r="BC745" i="2"/>
  <c r="BG745" i="2"/>
  <c r="W83" i="1"/>
  <c r="R83" i="1"/>
  <c r="R80" i="1" s="1"/>
  <c r="R98" i="1" s="1"/>
  <c r="R101" i="1" s="1"/>
  <c r="AC462" i="2"/>
  <c r="AC461" i="2" s="1"/>
  <c r="AC436" i="2" s="1"/>
  <c r="BA466" i="2"/>
  <c r="BD466" i="2" l="1"/>
  <c r="BF466" i="2"/>
  <c r="BC466" i="2"/>
  <c r="AG466" i="2"/>
  <c r="AH466" i="2"/>
  <c r="AH462" i="2" s="1"/>
  <c r="AH461" i="2" s="1"/>
  <c r="AH436" i="2" s="1"/>
  <c r="AE462" i="2"/>
  <c r="AE461" i="2" s="1"/>
  <c r="AE436" i="2" s="1"/>
  <c r="BG466" i="2"/>
  <c r="S83" i="1"/>
  <c r="S80" i="1" s="1"/>
  <c r="S98" i="1" s="1"/>
  <c r="S101" i="1" s="1"/>
  <c r="AS466" i="2"/>
  <c r="AX466" i="2" l="1"/>
  <c r="AY466" i="2"/>
  <c r="AV466" i="2"/>
  <c r="AG462" i="2"/>
  <c r="AG461" i="2" s="1"/>
  <c r="AG436" i="2" s="1"/>
  <c r="AI466" i="2"/>
  <c r="AI462" i="2" s="1"/>
  <c r="AI461" i="2" s="1"/>
  <c r="AI436" i="2" s="1"/>
  <c r="AU466" i="2"/>
  <c r="AK466" i="2"/>
  <c r="AP466" i="2" l="1"/>
  <c r="AM466" i="2"/>
  <c r="AN466" i="2"/>
  <c r="AQ466" i="2"/>
  <c r="AS560" i="2"/>
  <c r="AV560" i="2" l="1"/>
  <c r="AY560" i="2"/>
  <c r="AX560" i="2"/>
  <c r="AU560" i="2"/>
  <c r="W559" i="2"/>
  <c r="BA559" i="2"/>
  <c r="AS559" i="2"/>
  <c r="AK559" i="2"/>
  <c r="AM559" i="2" l="1"/>
  <c r="AP559" i="2"/>
  <c r="AN559" i="2"/>
  <c r="AX559" i="2"/>
  <c r="AY559" i="2"/>
  <c r="AU559" i="2"/>
  <c r="AV559" i="2"/>
  <c r="BF559" i="2"/>
  <c r="BG559" i="2"/>
  <c r="BD559" i="2"/>
  <c r="BC559" i="2"/>
  <c r="W194" i="1"/>
  <c r="W183" i="1" s="1"/>
  <c r="AQ559" i="2"/>
  <c r="W79" i="2"/>
  <c r="AE79" i="2" s="1"/>
  <c r="AK79" i="2"/>
  <c r="AS79" i="2"/>
  <c r="BA79" i="2"/>
  <c r="AK101" i="2" l="1"/>
  <c r="AN79" i="2"/>
  <c r="AP79" i="2"/>
  <c r="AM79" i="2"/>
  <c r="AV79" i="2"/>
  <c r="AX79" i="2"/>
  <c r="AY79" i="2"/>
  <c r="AU79" i="2"/>
  <c r="AS101" i="2"/>
  <c r="BF79" i="2"/>
  <c r="BG79" i="2"/>
  <c r="BC79" i="2"/>
  <c r="BD79" i="2"/>
  <c r="BA101" i="2"/>
  <c r="AH79" i="2"/>
  <c r="AE101" i="2"/>
  <c r="W101" i="2"/>
  <c r="AQ79" i="2"/>
  <c r="AS490" i="2"/>
  <c r="AV490" i="2" l="1"/>
  <c r="AY490" i="2"/>
  <c r="AX490" i="2"/>
  <c r="AH101" i="2"/>
  <c r="AI79" i="2"/>
  <c r="AI101" i="2" s="1"/>
  <c r="BC101" i="2"/>
  <c r="BF101" i="2"/>
  <c r="BF121" i="2" s="1"/>
  <c r="AU101" i="2"/>
  <c r="AX101" i="2"/>
  <c r="AX121" i="2" s="1"/>
  <c r="AP101" i="2"/>
  <c r="AP121" i="2" s="1"/>
  <c r="AM101" i="2"/>
  <c r="AU490" i="2"/>
  <c r="W489" i="2"/>
  <c r="AK489" i="2"/>
  <c r="BA489" i="2"/>
  <c r="AS489" i="2"/>
  <c r="AP489" i="2" l="1"/>
  <c r="AN489" i="2"/>
  <c r="AQ489" i="2"/>
  <c r="AU489" i="2"/>
  <c r="AX489" i="2"/>
  <c r="AV489" i="2"/>
  <c r="AY489" i="2"/>
  <c r="BG489" i="2"/>
  <c r="BC489" i="2"/>
  <c r="BF489" i="2"/>
  <c r="BD489" i="2"/>
  <c r="W128" i="2"/>
  <c r="AE128" i="2" s="1"/>
  <c r="AM489" i="2"/>
  <c r="AK128" i="2"/>
  <c r="BA128" i="2"/>
  <c r="AS556" i="2"/>
  <c r="AS128" i="2"/>
  <c r="AY556" i="2" l="1"/>
  <c r="AV556" i="2"/>
  <c r="AX556" i="2"/>
  <c r="AN128" i="2"/>
  <c r="AP128" i="2"/>
  <c r="AM128" i="2"/>
  <c r="AQ128" i="2"/>
  <c r="AY128" i="2"/>
  <c r="AU128" i="2"/>
  <c r="AX128" i="2"/>
  <c r="AV128" i="2"/>
  <c r="BG128" i="2"/>
  <c r="BD128" i="2"/>
  <c r="BF128" i="2"/>
  <c r="BC128" i="2"/>
  <c r="AU556" i="2"/>
  <c r="W555" i="2"/>
  <c r="AK555" i="2"/>
  <c r="BA555" i="2"/>
  <c r="AS555" i="2"/>
  <c r="AQ555" i="2" l="1"/>
  <c r="AN555" i="2"/>
  <c r="AM555" i="2"/>
  <c r="AY555" i="2"/>
  <c r="AV555" i="2"/>
  <c r="AX555" i="2"/>
  <c r="AU555" i="2"/>
  <c r="BG555" i="2"/>
  <c r="BF555" i="2"/>
  <c r="BD555" i="2"/>
  <c r="BC555" i="2"/>
  <c r="AH128" i="2"/>
  <c r="AP555" i="2"/>
  <c r="AS457" i="2"/>
  <c r="AY457" i="2" l="1"/>
  <c r="AV457" i="2"/>
  <c r="AX457" i="2"/>
  <c r="AI128" i="2"/>
  <c r="AU457" i="2"/>
  <c r="W456" i="2"/>
  <c r="AS456" i="2"/>
  <c r="BA456" i="2"/>
  <c r="AK456" i="2"/>
  <c r="AQ456" i="2" l="1"/>
  <c r="AM456" i="2"/>
  <c r="AP456" i="2"/>
  <c r="AX456" i="2"/>
  <c r="AV456" i="2"/>
  <c r="AY456" i="2"/>
  <c r="AU456" i="2"/>
  <c r="BD456" i="2"/>
  <c r="BG456" i="2"/>
  <c r="BC456" i="2"/>
  <c r="BF456" i="2"/>
  <c r="W93" i="2"/>
  <c r="AE93" i="2" s="1"/>
  <c r="AN456" i="2"/>
  <c r="AS498" i="2"/>
  <c r="AK93" i="2"/>
  <c r="BA93" i="2"/>
  <c r="AS93" i="2"/>
  <c r="AV498" i="2" l="1"/>
  <c r="AX498" i="2"/>
  <c r="AY498" i="2"/>
  <c r="AP93" i="2"/>
  <c r="AN93" i="2"/>
  <c r="AQ93" i="2"/>
  <c r="AM93" i="2"/>
  <c r="AY93" i="2"/>
  <c r="AU93" i="2"/>
  <c r="AX93" i="2"/>
  <c r="AV93" i="2"/>
  <c r="BF93" i="2"/>
  <c r="BC93" i="2"/>
  <c r="BG93" i="2"/>
  <c r="BD93" i="2"/>
  <c r="AH93" i="2"/>
  <c r="AI93" i="2" s="1"/>
  <c r="AU498" i="2"/>
  <c r="W497" i="2"/>
  <c r="BA497" i="2"/>
  <c r="AS497" i="2"/>
  <c r="AK497" i="2"/>
  <c r="AP497" i="2" l="1"/>
  <c r="AM497" i="2"/>
  <c r="AN497" i="2"/>
  <c r="AY497" i="2"/>
  <c r="AX497" i="2"/>
  <c r="AV497" i="2"/>
  <c r="AU497" i="2"/>
  <c r="BD497" i="2"/>
  <c r="BF497" i="2"/>
  <c r="BG497" i="2"/>
  <c r="BC497" i="2"/>
  <c r="W156" i="1"/>
  <c r="AQ497" i="2"/>
  <c r="AH416" i="2"/>
  <c r="AS416" i="2"/>
  <c r="AE415" i="2" l="1"/>
  <c r="AE411" i="2" s="1"/>
  <c r="AE410" i="2" s="1"/>
  <c r="AE404" i="2" s="1"/>
  <c r="AV416" i="2"/>
  <c r="AY416" i="2"/>
  <c r="AX416" i="2"/>
  <c r="AI416" i="2"/>
  <c r="AI415" i="2" s="1"/>
  <c r="AI411" i="2" s="1"/>
  <c r="AI410" i="2" s="1"/>
  <c r="AI404" i="2" s="1"/>
  <c r="AH415" i="2"/>
  <c r="AH411" i="2" s="1"/>
  <c r="AH410" i="2" s="1"/>
  <c r="AH404" i="2" s="1"/>
  <c r="AU416" i="2"/>
  <c r="W415" i="2"/>
  <c r="BA415" i="2"/>
  <c r="AS415" i="2"/>
  <c r="AK415" i="2"/>
  <c r="AN415" i="2" l="1"/>
  <c r="AP415" i="2"/>
  <c r="AQ415" i="2"/>
  <c r="AV415" i="2"/>
  <c r="AY415" i="2"/>
  <c r="AX415" i="2"/>
  <c r="AU415" i="2"/>
  <c r="BF415" i="2"/>
  <c r="BG415" i="2"/>
  <c r="BD415" i="2"/>
  <c r="BC415" i="2"/>
  <c r="W51" i="1"/>
  <c r="AM415" i="2"/>
  <c r="AS623" i="2"/>
  <c r="AV623" i="2" l="1"/>
  <c r="AY623" i="2"/>
  <c r="AX623" i="2"/>
  <c r="AU623" i="2"/>
  <c r="W622" i="2"/>
  <c r="BA622" i="2"/>
  <c r="AK622" i="2"/>
  <c r="AS622" i="2"/>
  <c r="AN622" i="2" l="1"/>
  <c r="AM622" i="2"/>
  <c r="AQ622" i="2"/>
  <c r="AY622" i="2"/>
  <c r="AU622" i="2"/>
  <c r="AV622" i="2"/>
  <c r="AX622" i="2"/>
  <c r="BC622" i="2"/>
  <c r="BG622" i="2"/>
  <c r="BF622" i="2"/>
  <c r="BD622" i="2"/>
  <c r="W620" i="2"/>
  <c r="AE622" i="2"/>
  <c r="AP622" i="2"/>
  <c r="W190" i="2"/>
  <c r="AK620" i="2"/>
  <c r="AS190" i="2"/>
  <c r="BA190" i="2"/>
  <c r="AS620" i="2"/>
  <c r="BA620" i="2"/>
  <c r="AK190" i="2"/>
  <c r="AE190" i="2" l="1"/>
  <c r="AH190" i="2" s="1"/>
  <c r="AI190" i="2" s="1"/>
  <c r="AN190" i="2"/>
  <c r="AQ190" i="2"/>
  <c r="AM190" i="2"/>
  <c r="BD620" i="2"/>
  <c r="BG620" i="2"/>
  <c r="BC620" i="2"/>
  <c r="BF620" i="2"/>
  <c r="AU620" i="2"/>
  <c r="AX620" i="2"/>
  <c r="AV620" i="2"/>
  <c r="AY620" i="2"/>
  <c r="AN620" i="2"/>
  <c r="AP620" i="2"/>
  <c r="AM620" i="2"/>
  <c r="AQ620" i="2"/>
  <c r="AV190" i="2"/>
  <c r="AX190" i="2"/>
  <c r="AY190" i="2"/>
  <c r="AU190" i="2"/>
  <c r="BG190" i="2"/>
  <c r="BF190" i="2"/>
  <c r="BC190" i="2"/>
  <c r="BD190" i="2"/>
  <c r="AH622" i="2"/>
  <c r="AE620" i="2"/>
  <c r="AP190" i="2"/>
  <c r="AS477" i="2"/>
  <c r="AY477" i="2" l="1"/>
  <c r="AV477" i="2"/>
  <c r="AX477" i="2"/>
  <c r="AI622" i="2"/>
  <c r="AI620" i="2" s="1"/>
  <c r="AH620" i="2"/>
  <c r="AU477" i="2"/>
  <c r="W476" i="2"/>
  <c r="BA476" i="2"/>
  <c r="AS476" i="2"/>
  <c r="AK476" i="2"/>
  <c r="AN476" i="2" l="1"/>
  <c r="AP476" i="2"/>
  <c r="AQ476" i="2"/>
  <c r="AY476" i="2"/>
  <c r="AV476" i="2"/>
  <c r="AX476" i="2"/>
  <c r="AU476" i="2"/>
  <c r="BF476" i="2"/>
  <c r="BD476" i="2"/>
  <c r="BG476" i="2"/>
  <c r="BC476" i="2"/>
  <c r="AM476" i="2"/>
  <c r="AS601" i="2"/>
  <c r="AX601" i="2" l="1"/>
  <c r="AV601" i="2"/>
  <c r="AY601" i="2"/>
  <c r="AU601" i="2"/>
  <c r="W600" i="2"/>
  <c r="AS600" i="2"/>
  <c r="BA600" i="2"/>
  <c r="AK600" i="2"/>
  <c r="AN600" i="2" l="1"/>
  <c r="AM600" i="2"/>
  <c r="AP600" i="2"/>
  <c r="AV600" i="2"/>
  <c r="AX600" i="2"/>
  <c r="AY600" i="2"/>
  <c r="AU600" i="2"/>
  <c r="BF600" i="2"/>
  <c r="BC600" i="2"/>
  <c r="BG600" i="2"/>
  <c r="BD600" i="2"/>
  <c r="AQ600" i="2"/>
  <c r="AS707" i="2"/>
  <c r="AX707" i="2" l="1"/>
  <c r="AY707" i="2"/>
  <c r="AV707" i="2"/>
  <c r="AU707" i="2"/>
  <c r="W706" i="2"/>
  <c r="AK706" i="2"/>
  <c r="BA706" i="2"/>
  <c r="AS706" i="2"/>
  <c r="W107" i="1" l="1"/>
  <c r="AM706" i="2"/>
  <c r="AN706" i="2"/>
  <c r="AQ706" i="2"/>
  <c r="AV706" i="2"/>
  <c r="AY706" i="2"/>
  <c r="AU706" i="2"/>
  <c r="AX706" i="2"/>
  <c r="BC706" i="2"/>
  <c r="BD706" i="2"/>
  <c r="BF706" i="2"/>
  <c r="BG706" i="2"/>
  <c r="W330" i="2"/>
  <c r="AE330" i="2" s="1"/>
  <c r="AP706" i="2"/>
  <c r="W773" i="2"/>
  <c r="AK330" i="2"/>
  <c r="BA773" i="2"/>
  <c r="BA330" i="2"/>
  <c r="AS773" i="2"/>
  <c r="AS330" i="2"/>
  <c r="AK773" i="2"/>
  <c r="AP773" i="2" l="1"/>
  <c r="AN773" i="2"/>
  <c r="AM773" i="2"/>
  <c r="AN330" i="2"/>
  <c r="AQ330" i="2"/>
  <c r="AM330" i="2"/>
  <c r="AP330" i="2"/>
  <c r="AY330" i="2"/>
  <c r="AV330" i="2"/>
  <c r="AX330" i="2"/>
  <c r="AU330" i="2"/>
  <c r="BD330" i="2"/>
  <c r="BG330" i="2"/>
  <c r="BC330" i="2"/>
  <c r="BF330" i="2"/>
  <c r="AY773" i="2"/>
  <c r="AU773" i="2"/>
  <c r="AX773" i="2"/>
  <c r="AV773" i="2"/>
  <c r="BF773" i="2"/>
  <c r="BD773" i="2"/>
  <c r="BC773" i="2"/>
  <c r="BG773" i="2"/>
  <c r="AH330" i="2"/>
  <c r="AI330" i="2" s="1"/>
  <c r="AE773" i="2"/>
  <c r="AQ773" i="2"/>
  <c r="AS473" i="2"/>
  <c r="AV473" i="2" l="1"/>
  <c r="AY473" i="2"/>
  <c r="AX473" i="2"/>
  <c r="AH773" i="2"/>
  <c r="AU473" i="2"/>
  <c r="W472" i="2"/>
  <c r="AK472" i="2"/>
  <c r="AS472" i="2"/>
  <c r="BA472" i="2"/>
  <c r="AM472" i="2" l="1"/>
  <c r="AN472" i="2"/>
  <c r="AQ472" i="2"/>
  <c r="AX472" i="2"/>
  <c r="AU472" i="2"/>
  <c r="AV472" i="2"/>
  <c r="AY472" i="2"/>
  <c r="BF472" i="2"/>
  <c r="BD472" i="2"/>
  <c r="BC472" i="2"/>
  <c r="BG472" i="2"/>
  <c r="W85" i="1"/>
  <c r="AI773" i="2"/>
  <c r="AP472" i="2"/>
  <c r="AS655" i="2"/>
  <c r="AY655" i="2" l="1"/>
  <c r="AV655" i="2"/>
  <c r="AX655" i="2"/>
  <c r="AU655" i="2"/>
  <c r="W654" i="2"/>
  <c r="BA654" i="2"/>
  <c r="AK654" i="2"/>
  <c r="AS654" i="2"/>
  <c r="AN654" i="2" l="1"/>
  <c r="AP654" i="2"/>
  <c r="AQ654" i="2"/>
  <c r="AX654" i="2"/>
  <c r="AY654" i="2"/>
  <c r="AV654" i="2"/>
  <c r="AU654" i="2"/>
  <c r="BF654" i="2"/>
  <c r="BD654" i="2"/>
  <c r="BG654" i="2"/>
  <c r="BC654" i="2"/>
  <c r="W652" i="2"/>
  <c r="AE654" i="2"/>
  <c r="AM654" i="2"/>
  <c r="AK652" i="2"/>
  <c r="AS652" i="2"/>
  <c r="BA652" i="2"/>
  <c r="AS673" i="2"/>
  <c r="AY673" i="2" l="1"/>
  <c r="AV673" i="2"/>
  <c r="AX673" i="2"/>
  <c r="AP652" i="2"/>
  <c r="AQ652" i="2"/>
  <c r="AN652" i="2"/>
  <c r="AM652" i="2"/>
  <c r="AV652" i="2"/>
  <c r="AU652" i="2"/>
  <c r="AY652" i="2"/>
  <c r="AX652" i="2"/>
  <c r="BD652" i="2"/>
  <c r="BF652" i="2"/>
  <c r="BC652" i="2"/>
  <c r="BG652" i="2"/>
  <c r="AE652" i="2"/>
  <c r="AH654" i="2"/>
  <c r="AU673" i="2"/>
  <c r="W672" i="2"/>
  <c r="BA672" i="2"/>
  <c r="AS672" i="2"/>
  <c r="AK672" i="2"/>
  <c r="AQ672" i="2" l="1"/>
  <c r="AP672" i="2"/>
  <c r="AN672" i="2"/>
  <c r="AY672" i="2"/>
  <c r="AV672" i="2"/>
  <c r="AU672" i="2"/>
  <c r="AX672" i="2"/>
  <c r="BD672" i="2"/>
  <c r="BG672" i="2"/>
  <c r="BC672" i="2"/>
  <c r="BF672" i="2"/>
  <c r="W670" i="2"/>
  <c r="AE672" i="2"/>
  <c r="AH652" i="2"/>
  <c r="AI654" i="2"/>
  <c r="AI652" i="2" s="1"/>
  <c r="AM672" i="2"/>
  <c r="BA670" i="2"/>
  <c r="AS670" i="2"/>
  <c r="AK670" i="2"/>
  <c r="AS612" i="2"/>
  <c r="AV612" i="2" l="1"/>
  <c r="AY612" i="2"/>
  <c r="AX612" i="2"/>
  <c r="AM670" i="2"/>
  <c r="AQ670" i="2"/>
  <c r="AP670" i="2"/>
  <c r="AN670" i="2"/>
  <c r="AY670" i="2"/>
  <c r="AX670" i="2"/>
  <c r="AV670" i="2"/>
  <c r="AU670" i="2"/>
  <c r="BD670" i="2"/>
  <c r="BC670" i="2"/>
  <c r="BG670" i="2"/>
  <c r="BF670" i="2"/>
  <c r="AH672" i="2"/>
  <c r="AE670" i="2"/>
  <c r="AU612" i="2"/>
  <c r="W774" i="2"/>
  <c r="AK774" i="2"/>
  <c r="BA774" i="2"/>
  <c r="AS774" i="2"/>
  <c r="AM774" i="2" l="1"/>
  <c r="AN774" i="2"/>
  <c r="AP774" i="2"/>
  <c r="AY774" i="2"/>
  <c r="AV774" i="2"/>
  <c r="AX774" i="2"/>
  <c r="AU774" i="2"/>
  <c r="BG774" i="2"/>
  <c r="BC774" i="2"/>
  <c r="BF774" i="2"/>
  <c r="BD774" i="2"/>
  <c r="AH670" i="2"/>
  <c r="AI672" i="2"/>
  <c r="AI670" i="2" s="1"/>
  <c r="AE774" i="2"/>
  <c r="AQ774" i="2"/>
  <c r="AS641" i="2"/>
  <c r="AY641" i="2" l="1"/>
  <c r="AV641" i="2"/>
  <c r="AX641" i="2"/>
  <c r="AH774" i="2"/>
  <c r="AU641" i="2"/>
  <c r="W776" i="2"/>
  <c r="AK776" i="2"/>
  <c r="AS776" i="2"/>
  <c r="BA776" i="2"/>
  <c r="AP776" i="2" l="1"/>
  <c r="AM776" i="2"/>
  <c r="AN776" i="2"/>
  <c r="AY776" i="2"/>
  <c r="AX776" i="2"/>
  <c r="AU776" i="2"/>
  <c r="AV776" i="2"/>
  <c r="BF776" i="2"/>
  <c r="BC776" i="2"/>
  <c r="BD776" i="2"/>
  <c r="BG776" i="2"/>
  <c r="AI774" i="2"/>
  <c r="AE776" i="2"/>
  <c r="AH776" i="2" s="1"/>
  <c r="AI776" i="2" s="1"/>
  <c r="AQ776" i="2"/>
  <c r="W452" i="2"/>
  <c r="BA452" i="2"/>
  <c r="AK452" i="2"/>
  <c r="AS452" i="2"/>
  <c r="AQ452" i="2" l="1"/>
  <c r="AP452" i="2"/>
  <c r="AM452" i="2"/>
  <c r="AY452" i="2"/>
  <c r="AX452" i="2"/>
  <c r="AV452" i="2"/>
  <c r="AU452" i="2"/>
  <c r="BD452" i="2"/>
  <c r="BF452" i="2"/>
  <c r="BC452" i="2"/>
  <c r="BG452" i="2"/>
  <c r="W92" i="2"/>
  <c r="AE92" i="2" s="1"/>
  <c r="AN452" i="2"/>
  <c r="BA92" i="2"/>
  <c r="AS92" i="2"/>
  <c r="AS692" i="2"/>
  <c r="AK92" i="2"/>
  <c r="AY692" i="2" l="1"/>
  <c r="AV692" i="2"/>
  <c r="AX692" i="2"/>
  <c r="AN92" i="2"/>
  <c r="AM92" i="2"/>
  <c r="AP92" i="2"/>
  <c r="AQ92" i="2"/>
  <c r="AX92" i="2"/>
  <c r="AU92" i="2"/>
  <c r="AY92" i="2"/>
  <c r="AV92" i="2"/>
  <c r="BC92" i="2"/>
  <c r="BG92" i="2"/>
  <c r="BF92" i="2"/>
  <c r="BD92" i="2"/>
  <c r="AH92" i="2"/>
  <c r="AI92" i="2" s="1"/>
  <c r="AU692" i="2"/>
  <c r="W691" i="2"/>
  <c r="AS691" i="2"/>
  <c r="BA691" i="2"/>
  <c r="AK691" i="2"/>
  <c r="W104" i="1" l="1"/>
  <c r="AQ691" i="2"/>
  <c r="AP691" i="2"/>
  <c r="AN691" i="2"/>
  <c r="AU691" i="2"/>
  <c r="AX691" i="2"/>
  <c r="AV691" i="2"/>
  <c r="AY691" i="2"/>
  <c r="BF691" i="2"/>
  <c r="BC691" i="2"/>
  <c r="BG691" i="2"/>
  <c r="BD691" i="2"/>
  <c r="W327" i="2"/>
  <c r="AE327" i="2" s="1"/>
  <c r="AM691" i="2"/>
  <c r="BA327" i="2"/>
  <c r="AS327" i="2"/>
  <c r="AK327" i="2"/>
  <c r="AS429" i="2"/>
  <c r="AY429" i="2" l="1"/>
  <c r="AX429" i="2"/>
  <c r="AV429" i="2"/>
  <c r="AM327" i="2"/>
  <c r="AN327" i="2"/>
  <c r="AP327" i="2"/>
  <c r="AQ327" i="2"/>
  <c r="AV327" i="2"/>
  <c r="AX327" i="2"/>
  <c r="AU327" i="2"/>
  <c r="AY327" i="2"/>
  <c r="BC327" i="2"/>
  <c r="BG327" i="2"/>
  <c r="BF327" i="2"/>
  <c r="BD327" i="2"/>
  <c r="AU429" i="2"/>
  <c r="W428" i="2"/>
  <c r="AK428" i="2"/>
  <c r="AS428" i="2"/>
  <c r="BA428" i="2"/>
  <c r="AM428" i="2" l="1"/>
  <c r="AQ428" i="2"/>
  <c r="AP428" i="2"/>
  <c r="AU428" i="2"/>
  <c r="AV428" i="2"/>
  <c r="AX428" i="2"/>
  <c r="AY428" i="2"/>
  <c r="BC428" i="2"/>
  <c r="BD428" i="2"/>
  <c r="BG428" i="2"/>
  <c r="BF428" i="2"/>
  <c r="AH327" i="2"/>
  <c r="W58" i="1"/>
  <c r="AN428" i="2"/>
  <c r="AS717" i="2"/>
  <c r="AY717" i="2" l="1"/>
  <c r="AV717" i="2"/>
  <c r="AX717" i="2"/>
  <c r="AI327" i="2"/>
  <c r="AU717" i="2"/>
  <c r="W716" i="2"/>
  <c r="AK716" i="2"/>
  <c r="BA716" i="2"/>
  <c r="AS716" i="2"/>
  <c r="AN716" i="2" l="1"/>
  <c r="AM716" i="2"/>
  <c r="AQ716" i="2"/>
  <c r="AV716" i="2"/>
  <c r="AX716" i="2"/>
  <c r="AU716" i="2"/>
  <c r="AY716" i="2"/>
  <c r="BC716" i="2"/>
  <c r="BD716" i="2"/>
  <c r="BG716" i="2"/>
  <c r="BF716" i="2"/>
  <c r="AP716" i="2"/>
  <c r="AS582" i="2"/>
  <c r="AY582" i="2" l="1"/>
  <c r="AV582" i="2"/>
  <c r="AX582" i="2"/>
  <c r="AU582" i="2"/>
  <c r="W195" i="2"/>
  <c r="AE195" i="2" s="1"/>
  <c r="AS195" i="2"/>
  <c r="AK195" i="2"/>
  <c r="BA195" i="2"/>
  <c r="AN195" i="2" l="1"/>
  <c r="AM195" i="2"/>
  <c r="AQ195" i="2"/>
  <c r="AU195" i="2"/>
  <c r="AV195" i="2"/>
  <c r="AX195" i="2"/>
  <c r="AY195" i="2"/>
  <c r="BC195" i="2"/>
  <c r="BD195" i="2"/>
  <c r="BG195" i="2"/>
  <c r="BF195" i="2"/>
  <c r="AH195" i="2"/>
  <c r="AI195" i="2" s="1"/>
  <c r="AP195" i="2"/>
  <c r="AS585" i="2"/>
  <c r="AV585" i="2" l="1"/>
  <c r="AX585" i="2"/>
  <c r="AY585" i="2"/>
  <c r="AU585" i="2"/>
  <c r="W584" i="2"/>
  <c r="AK584" i="2"/>
  <c r="BA584" i="2"/>
  <c r="AS584" i="2"/>
  <c r="AM584" i="2" l="1"/>
  <c r="AQ584" i="2"/>
  <c r="AP584" i="2"/>
  <c r="AV584" i="2"/>
  <c r="AX584" i="2"/>
  <c r="AY584" i="2"/>
  <c r="AU584" i="2"/>
  <c r="BD584" i="2"/>
  <c r="BC584" i="2"/>
  <c r="BG584" i="2"/>
  <c r="BF584" i="2"/>
  <c r="AN584" i="2"/>
  <c r="AS350" i="2"/>
  <c r="AK350" i="2"/>
  <c r="BA350" i="2"/>
  <c r="AQ350" i="2" l="1"/>
  <c r="AP350" i="2"/>
  <c r="AN350" i="2"/>
  <c r="AY350" i="2"/>
  <c r="AV350" i="2"/>
  <c r="AU350" i="2"/>
  <c r="AX350" i="2"/>
  <c r="BG350" i="2"/>
  <c r="BD350" i="2"/>
  <c r="BF350" i="2"/>
  <c r="BC350" i="2"/>
  <c r="AM350" i="2"/>
  <c r="AS513" i="2"/>
  <c r="AV513" i="2" l="1"/>
  <c r="AY513" i="2"/>
  <c r="AX513" i="2"/>
  <c r="AU513" i="2"/>
  <c r="W512" i="2"/>
  <c r="BA512" i="2"/>
  <c r="AS512" i="2"/>
  <c r="AK512" i="2"/>
  <c r="AQ512" i="2" l="1"/>
  <c r="AM512" i="2"/>
  <c r="AP512" i="2"/>
  <c r="AY512" i="2"/>
  <c r="AU512" i="2"/>
  <c r="AV512" i="2"/>
  <c r="AX512" i="2"/>
  <c r="BD512" i="2"/>
  <c r="BF512" i="2"/>
  <c r="BC512" i="2"/>
  <c r="BG512" i="2"/>
  <c r="W130" i="2"/>
  <c r="AE130" i="2" s="1"/>
  <c r="W163" i="1"/>
  <c r="AN512" i="2"/>
  <c r="BA130" i="2"/>
  <c r="AS635" i="2"/>
  <c r="AS130" i="2"/>
  <c r="AK130" i="2"/>
  <c r="AH351" i="2" l="1"/>
  <c r="AH350" i="2" s="1"/>
  <c r="AE350" i="2"/>
  <c r="AY635" i="2"/>
  <c r="AV635" i="2"/>
  <c r="AX635" i="2"/>
  <c r="AM130" i="2"/>
  <c r="AN130" i="2"/>
  <c r="AP130" i="2"/>
  <c r="AQ130" i="2"/>
  <c r="BF130" i="2"/>
  <c r="BC130" i="2"/>
  <c r="BG130" i="2"/>
  <c r="BD130" i="2"/>
  <c r="AX130" i="2"/>
  <c r="AU130" i="2"/>
  <c r="AY130" i="2"/>
  <c r="AV130" i="2"/>
  <c r="AH130" i="2"/>
  <c r="AI130" i="2" s="1"/>
  <c r="AU635" i="2"/>
  <c r="W634" i="2"/>
  <c r="AS634" i="2"/>
  <c r="BA634" i="2"/>
  <c r="AK634" i="2"/>
  <c r="AI351" i="2" l="1"/>
  <c r="AI350" i="2" s="1"/>
  <c r="AM634" i="2"/>
  <c r="AQ634" i="2"/>
  <c r="AN634" i="2"/>
  <c r="AU634" i="2"/>
  <c r="AX634" i="2"/>
  <c r="AY634" i="2"/>
  <c r="AV634" i="2"/>
  <c r="BF634" i="2"/>
  <c r="BG634" i="2"/>
  <c r="BC634" i="2"/>
  <c r="BD634" i="2"/>
  <c r="W632" i="2"/>
  <c r="AE634" i="2"/>
  <c r="AP634" i="2"/>
  <c r="AS632" i="2"/>
  <c r="AK632" i="2"/>
  <c r="BA632" i="2"/>
  <c r="AS575" i="2"/>
  <c r="AY575" i="2" l="1"/>
  <c r="AV575" i="2"/>
  <c r="AX575" i="2"/>
  <c r="AN632" i="2"/>
  <c r="AM632" i="2"/>
  <c r="AQ632" i="2"/>
  <c r="AP632" i="2"/>
  <c r="AY632" i="2"/>
  <c r="AX632" i="2"/>
  <c r="AU632" i="2"/>
  <c r="AV632" i="2"/>
  <c r="BG632" i="2"/>
  <c r="BC632" i="2"/>
  <c r="BF632" i="2"/>
  <c r="BD632" i="2"/>
  <c r="AH634" i="2"/>
  <c r="AE632" i="2"/>
  <c r="AU575" i="2"/>
  <c r="W188" i="2"/>
  <c r="AE188" i="2" s="1"/>
  <c r="BA188" i="2"/>
  <c r="AS188" i="2"/>
  <c r="AK188" i="2"/>
  <c r="AK219" i="2" l="1"/>
  <c r="AM188" i="2"/>
  <c r="AQ188" i="2"/>
  <c r="AP188" i="2"/>
  <c r="AX188" i="2"/>
  <c r="AY188" i="2"/>
  <c r="AV188" i="2"/>
  <c r="AU188" i="2"/>
  <c r="AS219" i="2"/>
  <c r="BA219" i="2"/>
  <c r="BG188" i="2"/>
  <c r="BD188" i="2"/>
  <c r="BC188" i="2"/>
  <c r="BF188" i="2"/>
  <c r="W219" i="2"/>
  <c r="AH632" i="2"/>
  <c r="AI634" i="2"/>
  <c r="AI632" i="2" s="1"/>
  <c r="AN188" i="2"/>
  <c r="AS454" i="2"/>
  <c r="AX454" i="2" l="1"/>
  <c r="AV454" i="2"/>
  <c r="AY454" i="2"/>
  <c r="AH188" i="2"/>
  <c r="AE219" i="2"/>
  <c r="BC219" i="2"/>
  <c r="BF219" i="2"/>
  <c r="AX219" i="2"/>
  <c r="AU219" i="2"/>
  <c r="AM219" i="2"/>
  <c r="AP219" i="2"/>
  <c r="AU454" i="2"/>
  <c r="W764" i="2"/>
  <c r="AK764" i="2"/>
  <c r="BA764" i="2"/>
  <c r="AS764" i="2"/>
  <c r="AQ764" i="2" l="1"/>
  <c r="AM764" i="2"/>
  <c r="AP764" i="2"/>
  <c r="AU764" i="2"/>
  <c r="AV764" i="2"/>
  <c r="AX764" i="2"/>
  <c r="AY764" i="2"/>
  <c r="BD764" i="2"/>
  <c r="BF764" i="2"/>
  <c r="BG764" i="2"/>
  <c r="BC764" i="2"/>
  <c r="AH219" i="2"/>
  <c r="AI188" i="2"/>
  <c r="AI219" i="2" s="1"/>
  <c r="AE764" i="2"/>
  <c r="AH764" i="2" s="1"/>
  <c r="AI764" i="2" s="1"/>
  <c r="AN764" i="2"/>
  <c r="AS111" i="2"/>
  <c r="AS1073" i="2" l="1"/>
  <c r="AX111" i="2"/>
  <c r="AY111" i="2"/>
  <c r="AV111" i="2"/>
  <c r="AU111" i="2"/>
  <c r="W23" i="2"/>
  <c r="BA23" i="2"/>
  <c r="AK23" i="2"/>
  <c r="AS23" i="2"/>
  <c r="R21" i="11" l="1"/>
  <c r="Z21" i="11" s="1"/>
  <c r="AC21" i="11" s="1"/>
  <c r="AD21" i="11" s="1"/>
  <c r="AE23" i="2"/>
  <c r="AN23" i="2"/>
  <c r="AM23" i="2"/>
  <c r="AQ23" i="2"/>
  <c r="AU23" i="2"/>
  <c r="AX23" i="2"/>
  <c r="AY23" i="2"/>
  <c r="AV23" i="2"/>
  <c r="BD23" i="2"/>
  <c r="BF23" i="2"/>
  <c r="BC23" i="2"/>
  <c r="BG23" i="2"/>
  <c r="W59" i="2"/>
  <c r="W64" i="2" s="1"/>
  <c r="AY1073" i="2"/>
  <c r="AX1073" i="2"/>
  <c r="AU1073" i="2"/>
  <c r="AV1073" i="2"/>
  <c r="AP23" i="2"/>
  <c r="W94" i="2"/>
  <c r="AE94" i="2" s="1"/>
  <c r="AS94" i="2"/>
  <c r="BA94" i="2"/>
  <c r="AK94" i="2"/>
  <c r="AK59" i="2"/>
  <c r="AS59" i="2"/>
  <c r="BA59" i="2"/>
  <c r="AN94" i="2" l="1"/>
  <c r="AM94" i="2"/>
  <c r="AP94" i="2"/>
  <c r="AV94" i="2"/>
  <c r="AY94" i="2"/>
  <c r="AX94" i="2"/>
  <c r="AU94" i="2"/>
  <c r="BC94" i="2"/>
  <c r="BF94" i="2"/>
  <c r="BD94" i="2"/>
  <c r="BG94" i="2"/>
  <c r="AN59" i="2"/>
  <c r="AQ59" i="2"/>
  <c r="AP59" i="2"/>
  <c r="AM59" i="2"/>
  <c r="BG59" i="2"/>
  <c r="BF59" i="2"/>
  <c r="BC59" i="2"/>
  <c r="BD59" i="2"/>
  <c r="AV59" i="2"/>
  <c r="AX59" i="2"/>
  <c r="AY59" i="2"/>
  <c r="AU59" i="2"/>
  <c r="AH94" i="2"/>
  <c r="AI94" i="2" s="1"/>
  <c r="AH23" i="2"/>
  <c r="AE59" i="2"/>
  <c r="AQ94" i="2"/>
  <c r="BA64" i="2"/>
  <c r="AS423" i="2"/>
  <c r="AK64" i="2"/>
  <c r="AS64" i="2"/>
  <c r="AE64" i="2" l="1"/>
  <c r="AX423" i="2"/>
  <c r="AV423" i="2"/>
  <c r="AY423" i="2"/>
  <c r="AM64" i="2"/>
  <c r="AQ64" i="2"/>
  <c r="AN64" i="2"/>
  <c r="AP64" i="2"/>
  <c r="AX64" i="2"/>
  <c r="AY64" i="2"/>
  <c r="AV64" i="2"/>
  <c r="AU64" i="2"/>
  <c r="BD64" i="2"/>
  <c r="BF64" i="2"/>
  <c r="BG64" i="2"/>
  <c r="BC64" i="2"/>
  <c r="AH59" i="2"/>
  <c r="AH63" i="2" s="1"/>
  <c r="AH64" i="2" s="1"/>
  <c r="AI23" i="2"/>
  <c r="AI59" i="2" s="1"/>
  <c r="W28" i="1"/>
  <c r="AU423" i="2"/>
  <c r="W422" i="2"/>
  <c r="AK422" i="2"/>
  <c r="AS422" i="2"/>
  <c r="BA422" i="2"/>
  <c r="AI63" i="2" l="1"/>
  <c r="AI64" i="2" s="1"/>
  <c r="AM422" i="2"/>
  <c r="AP422" i="2"/>
  <c r="AQ422" i="2"/>
  <c r="AY422" i="2"/>
  <c r="AV422" i="2"/>
  <c r="AU422" i="2"/>
  <c r="AX422" i="2"/>
  <c r="BC422" i="2"/>
  <c r="BF422" i="2"/>
  <c r="BG422" i="2"/>
  <c r="BD422" i="2"/>
  <c r="W421" i="2"/>
  <c r="AN422" i="2"/>
  <c r="BA421" i="2"/>
  <c r="AK421" i="2"/>
  <c r="AS421" i="2"/>
  <c r="AS667" i="2"/>
  <c r="AY667" i="2" l="1"/>
  <c r="AV667" i="2"/>
  <c r="AX667" i="2"/>
  <c r="AQ421" i="2"/>
  <c r="AP421" i="2"/>
  <c r="AN421" i="2"/>
  <c r="AM421" i="2"/>
  <c r="BG421" i="2"/>
  <c r="BC421" i="2"/>
  <c r="BD421" i="2"/>
  <c r="BF421" i="2"/>
  <c r="AV421" i="2"/>
  <c r="AX421" i="2"/>
  <c r="AU421" i="2"/>
  <c r="AY421" i="2"/>
  <c r="AU667" i="2"/>
  <c r="W666" i="2"/>
  <c r="BA666" i="2"/>
  <c r="AK666" i="2"/>
  <c r="AS666" i="2"/>
  <c r="AM666" i="2" l="1"/>
  <c r="AP666" i="2"/>
  <c r="AQ666" i="2"/>
  <c r="AV666" i="2"/>
  <c r="AY666" i="2"/>
  <c r="AU666" i="2"/>
  <c r="AX666" i="2"/>
  <c r="BF666" i="2"/>
  <c r="BC666" i="2"/>
  <c r="BG666" i="2"/>
  <c r="BD666" i="2"/>
  <c r="W664" i="2"/>
  <c r="AE666" i="2"/>
  <c r="AN666" i="2"/>
  <c r="AS449" i="2"/>
  <c r="BA664" i="2"/>
  <c r="AS664" i="2"/>
  <c r="AK664" i="2"/>
  <c r="AY449" i="2" l="1"/>
  <c r="AV449" i="2"/>
  <c r="AX449" i="2"/>
  <c r="AP664" i="2"/>
  <c r="AM664" i="2"/>
  <c r="AN664" i="2"/>
  <c r="AQ664" i="2"/>
  <c r="AX664" i="2"/>
  <c r="AU664" i="2"/>
  <c r="AY664" i="2"/>
  <c r="AV664" i="2"/>
  <c r="BG664" i="2"/>
  <c r="BC664" i="2"/>
  <c r="BD664" i="2"/>
  <c r="BF664" i="2"/>
  <c r="W237" i="2"/>
  <c r="AE237" i="2" s="1"/>
  <c r="AH666" i="2"/>
  <c r="AE664" i="2"/>
  <c r="AU449" i="2"/>
  <c r="W448" i="2"/>
  <c r="AK237" i="2"/>
  <c r="AS448" i="2"/>
  <c r="BA237" i="2"/>
  <c r="AK448" i="2"/>
  <c r="BA448" i="2"/>
  <c r="AS237" i="2"/>
  <c r="AP448" i="2" l="1"/>
  <c r="AN448" i="2"/>
  <c r="AM448" i="2"/>
  <c r="AV448" i="2"/>
  <c r="AX448" i="2"/>
  <c r="AY448" i="2"/>
  <c r="AU448" i="2"/>
  <c r="BD448" i="2"/>
  <c r="BF448" i="2"/>
  <c r="BG448" i="2"/>
  <c r="BC448" i="2"/>
  <c r="AQ237" i="2"/>
  <c r="AN237" i="2"/>
  <c r="AP237" i="2"/>
  <c r="AP257" i="2" s="1"/>
  <c r="AM237" i="2"/>
  <c r="AU237" i="2"/>
  <c r="AX237" i="2"/>
  <c r="AX257" i="2" s="1"/>
  <c r="AV237" i="2"/>
  <c r="AY237" i="2"/>
  <c r="BF237" i="2"/>
  <c r="BF257" i="2" s="1"/>
  <c r="BD237" i="2"/>
  <c r="BG237" i="2"/>
  <c r="BC237" i="2"/>
  <c r="W444" i="2"/>
  <c r="W71" i="1"/>
  <c r="W66" i="1" s="1"/>
  <c r="AH664" i="2"/>
  <c r="AI666" i="2"/>
  <c r="AI664" i="2" s="1"/>
  <c r="AQ448" i="2"/>
  <c r="AK444" i="2"/>
  <c r="AS683" i="2"/>
  <c r="AS444" i="2"/>
  <c r="BA444" i="2"/>
  <c r="AY683" i="2" l="1"/>
  <c r="AV683" i="2"/>
  <c r="AX683" i="2"/>
  <c r="AM444" i="2"/>
  <c r="AQ444" i="2"/>
  <c r="AN444" i="2"/>
  <c r="AP444" i="2"/>
  <c r="BC444" i="2"/>
  <c r="BF444" i="2"/>
  <c r="BD444" i="2"/>
  <c r="BG444" i="2"/>
  <c r="AX444" i="2"/>
  <c r="AU444" i="2"/>
  <c r="AY444" i="2"/>
  <c r="AV444" i="2"/>
  <c r="W443" i="2"/>
  <c r="AH237" i="2"/>
  <c r="AU683" i="2"/>
  <c r="W682" i="2"/>
  <c r="AS682" i="2"/>
  <c r="BA443" i="2"/>
  <c r="AS443" i="2"/>
  <c r="BA682" i="2"/>
  <c r="AK443" i="2"/>
  <c r="AK682" i="2"/>
  <c r="AQ682" i="2" l="1"/>
  <c r="AP682" i="2"/>
  <c r="AM682" i="2"/>
  <c r="AV682" i="2"/>
  <c r="AY682" i="2"/>
  <c r="AX682" i="2"/>
  <c r="AU682" i="2"/>
  <c r="BF682" i="2"/>
  <c r="BC682" i="2"/>
  <c r="BG682" i="2"/>
  <c r="BD682" i="2"/>
  <c r="AQ443" i="2"/>
  <c r="AM443" i="2"/>
  <c r="AP443" i="2"/>
  <c r="AN443" i="2"/>
  <c r="AY443" i="2"/>
  <c r="AU443" i="2"/>
  <c r="AX443" i="2"/>
  <c r="AV443" i="2"/>
  <c r="BF443" i="2"/>
  <c r="BG443" i="2"/>
  <c r="BD443" i="2"/>
  <c r="BC443" i="2"/>
  <c r="AI237" i="2"/>
  <c r="AE682" i="2"/>
  <c r="AH682" i="2" s="1"/>
  <c r="AI682" i="2" s="1"/>
  <c r="AN682" i="2"/>
  <c r="AS571" i="2"/>
  <c r="AV571" i="2" l="1"/>
  <c r="AY571" i="2"/>
  <c r="AX571" i="2"/>
  <c r="AU571" i="2"/>
  <c r="W184" i="2"/>
  <c r="AE184" i="2" s="1"/>
  <c r="BA184" i="2"/>
  <c r="AS184" i="2"/>
  <c r="AK184" i="2"/>
  <c r="AK215" i="2" l="1"/>
  <c r="AQ184" i="2"/>
  <c r="AM184" i="2"/>
  <c r="AN184" i="2"/>
  <c r="AU184" i="2"/>
  <c r="AY184" i="2"/>
  <c r="AX184" i="2"/>
  <c r="AV184" i="2"/>
  <c r="AS215" i="2"/>
  <c r="BG184" i="2"/>
  <c r="BD184" i="2"/>
  <c r="BF184" i="2"/>
  <c r="BC184" i="2"/>
  <c r="BA215" i="2"/>
  <c r="W215" i="2"/>
  <c r="AP184" i="2"/>
  <c r="AS639" i="2"/>
  <c r="AV639" i="2" l="1"/>
  <c r="AX639" i="2"/>
  <c r="AY639" i="2"/>
  <c r="AH184" i="2"/>
  <c r="AE215" i="2"/>
  <c r="BF215" i="2"/>
  <c r="BC215" i="2"/>
  <c r="AX215" i="2"/>
  <c r="AU215" i="2"/>
  <c r="AP215" i="2"/>
  <c r="AM215" i="2"/>
  <c r="AU639" i="2"/>
  <c r="W638" i="2"/>
  <c r="BA638" i="2"/>
  <c r="AS638" i="2"/>
  <c r="AK638" i="2"/>
  <c r="AP638" i="2" l="1"/>
  <c r="AM638" i="2"/>
  <c r="AQ638" i="2"/>
  <c r="AY638" i="2"/>
  <c r="AU638" i="2"/>
  <c r="AV638" i="2"/>
  <c r="AX638" i="2"/>
  <c r="BF638" i="2"/>
  <c r="BC638" i="2"/>
  <c r="BD638" i="2"/>
  <c r="BG638" i="2"/>
  <c r="AH215" i="2"/>
  <c r="AI184" i="2"/>
  <c r="AI215" i="2" s="1"/>
  <c r="W240" i="2"/>
  <c r="AE240" i="2" s="1"/>
  <c r="AE638" i="2"/>
  <c r="AH638" i="2" s="1"/>
  <c r="AI638" i="2" s="1"/>
  <c r="AN638" i="2"/>
  <c r="BA240" i="2"/>
  <c r="AS240" i="2"/>
  <c r="AS544" i="2"/>
  <c r="AK240" i="2"/>
  <c r="AY544" i="2" l="1"/>
  <c r="AV544" i="2"/>
  <c r="AX544" i="2"/>
  <c r="AM240" i="2"/>
  <c r="AN240" i="2"/>
  <c r="AQ240" i="2"/>
  <c r="AP240" i="2"/>
  <c r="AK226" i="2"/>
  <c r="AX240" i="2"/>
  <c r="AU240" i="2"/>
  <c r="AY240" i="2"/>
  <c r="AV240" i="2"/>
  <c r="AS226" i="2"/>
  <c r="BA226" i="2"/>
  <c r="BD240" i="2"/>
  <c r="BG240" i="2"/>
  <c r="BF240" i="2"/>
  <c r="BC240" i="2"/>
  <c r="W226" i="2"/>
  <c r="AU544" i="2"/>
  <c r="W543" i="2"/>
  <c r="AS543" i="2"/>
  <c r="BA543" i="2"/>
  <c r="AK543" i="2"/>
  <c r="AN543" i="2" l="1"/>
  <c r="AM543" i="2"/>
  <c r="AP543" i="2"/>
  <c r="AV543" i="2"/>
  <c r="AX543" i="2"/>
  <c r="AU543" i="2"/>
  <c r="AY543" i="2"/>
  <c r="BC543" i="2"/>
  <c r="BG543" i="2"/>
  <c r="BF543" i="2"/>
  <c r="BD543" i="2"/>
  <c r="AP226" i="2"/>
  <c r="AM226" i="2"/>
  <c r="AE226" i="2"/>
  <c r="AH240" i="2"/>
  <c r="BF226" i="2"/>
  <c r="BC226" i="2"/>
  <c r="W155" i="2"/>
  <c r="AE155" i="2" s="1"/>
  <c r="AU226" i="2"/>
  <c r="AX226" i="2"/>
  <c r="AQ543" i="2"/>
  <c r="AS697" i="2"/>
  <c r="AS155" i="2"/>
  <c r="AK155" i="2"/>
  <c r="BA155" i="2"/>
  <c r="AY697" i="2" l="1"/>
  <c r="AV697" i="2"/>
  <c r="AX697" i="2"/>
  <c r="AX155" i="2"/>
  <c r="AX175" i="2" s="1"/>
  <c r="AV155" i="2"/>
  <c r="AU155" i="2"/>
  <c r="AY155" i="2"/>
  <c r="AS151" i="2"/>
  <c r="AM155" i="2"/>
  <c r="AP155" i="2"/>
  <c r="AP175" i="2" s="1"/>
  <c r="AK151" i="2"/>
  <c r="AQ155" i="2"/>
  <c r="AN155" i="2"/>
  <c r="BC155" i="2"/>
  <c r="BA151" i="2"/>
  <c r="BD155" i="2"/>
  <c r="BG155" i="2"/>
  <c r="BF155" i="2"/>
  <c r="BF175" i="2" s="1"/>
  <c r="AH226" i="2"/>
  <c r="AI240" i="2"/>
  <c r="AI226" i="2" s="1"/>
  <c r="W151" i="2"/>
  <c r="W138" i="2"/>
  <c r="AE138" i="2" s="1"/>
  <c r="AU697" i="2"/>
  <c r="W696" i="2"/>
  <c r="AS696" i="2"/>
  <c r="AK138" i="2"/>
  <c r="BA138" i="2"/>
  <c r="BA696" i="2"/>
  <c r="AS138" i="2"/>
  <c r="AK696" i="2"/>
  <c r="W105" i="1" l="1"/>
  <c r="AQ696" i="2"/>
  <c r="AM696" i="2"/>
  <c r="AP696" i="2"/>
  <c r="AM138" i="2"/>
  <c r="AP138" i="2"/>
  <c r="AQ138" i="2"/>
  <c r="AN138" i="2"/>
  <c r="AY138" i="2"/>
  <c r="AV138" i="2"/>
  <c r="AX138" i="2"/>
  <c r="AU138" i="2"/>
  <c r="BD138" i="2"/>
  <c r="BG138" i="2"/>
  <c r="BF138" i="2"/>
  <c r="BC138" i="2"/>
  <c r="AV696" i="2"/>
  <c r="AX696" i="2"/>
  <c r="AY696" i="2"/>
  <c r="AU696" i="2"/>
  <c r="BD696" i="2"/>
  <c r="BG696" i="2"/>
  <c r="BC696" i="2"/>
  <c r="BF696" i="2"/>
  <c r="AU151" i="2"/>
  <c r="AX151" i="2"/>
  <c r="BC151" i="2"/>
  <c r="BF151" i="2"/>
  <c r="AP151" i="2"/>
  <c r="AM151" i="2"/>
  <c r="W328" i="2"/>
  <c r="AE328" i="2" s="1"/>
  <c r="AE151" i="2"/>
  <c r="AH155" i="2"/>
  <c r="AN696" i="2"/>
  <c r="W771" i="2"/>
  <c r="AE771" i="2" s="1"/>
  <c r="AH771" i="2" s="1"/>
  <c r="AI771" i="2" s="1"/>
  <c r="AS328" i="2"/>
  <c r="AS771" i="2"/>
  <c r="AK328" i="2"/>
  <c r="AK771" i="2"/>
  <c r="BA328" i="2"/>
  <c r="BA771" i="2"/>
  <c r="AP771" i="2" l="1"/>
  <c r="AQ771" i="2"/>
  <c r="AM771" i="2"/>
  <c r="AN328" i="2"/>
  <c r="AQ328" i="2"/>
  <c r="AP328" i="2"/>
  <c r="AM328" i="2"/>
  <c r="AK341" i="2"/>
  <c r="BG328" i="2"/>
  <c r="BF328" i="2"/>
  <c r="BD328" i="2"/>
  <c r="BC328" i="2"/>
  <c r="BA341" i="2"/>
  <c r="AX328" i="2"/>
  <c r="AY328" i="2"/>
  <c r="AU328" i="2"/>
  <c r="AV328" i="2"/>
  <c r="AS341" i="2"/>
  <c r="AU771" i="2"/>
  <c r="AX771" i="2"/>
  <c r="AY771" i="2"/>
  <c r="AV771" i="2"/>
  <c r="BF771" i="2"/>
  <c r="BD771" i="2"/>
  <c r="BG771" i="2"/>
  <c r="BC771" i="2"/>
  <c r="W341" i="2"/>
  <c r="AH138" i="2"/>
  <c r="AH151" i="2"/>
  <c r="AI155" i="2"/>
  <c r="AN771" i="2"/>
  <c r="AH432" i="2"/>
  <c r="AS432" i="2"/>
  <c r="AY432" i="2" l="1"/>
  <c r="AV432" i="2"/>
  <c r="AX432" i="2"/>
  <c r="AP341" i="2"/>
  <c r="AM341" i="2"/>
  <c r="AI138" i="2"/>
  <c r="AH328" i="2"/>
  <c r="AE341" i="2"/>
  <c r="AE431" i="2"/>
  <c r="AE427" i="2" s="1"/>
  <c r="AE426" i="2" s="1"/>
  <c r="AE420" i="2" s="1"/>
  <c r="AE403" i="2" s="1"/>
  <c r="AI151" i="2"/>
  <c r="AU341" i="2"/>
  <c r="AX341" i="2"/>
  <c r="AI432" i="2"/>
  <c r="AI431" i="2" s="1"/>
  <c r="AI427" i="2" s="1"/>
  <c r="AI426" i="2" s="1"/>
  <c r="AI420" i="2" s="1"/>
  <c r="AI403" i="2" s="1"/>
  <c r="AH431" i="2"/>
  <c r="AH427" i="2" s="1"/>
  <c r="AH426" i="2" s="1"/>
  <c r="AH420" i="2" s="1"/>
  <c r="AH403" i="2" s="1"/>
  <c r="BC341" i="2"/>
  <c r="BF341" i="2"/>
  <c r="AU432" i="2"/>
  <c r="W431" i="2"/>
  <c r="AK431" i="2"/>
  <c r="AS431" i="2"/>
  <c r="BA431" i="2"/>
  <c r="AP431" i="2" l="1"/>
  <c r="AM431" i="2"/>
  <c r="AN431" i="2"/>
  <c r="AV431" i="2"/>
  <c r="AY431" i="2"/>
  <c r="AX431" i="2"/>
  <c r="AU431" i="2"/>
  <c r="BC431" i="2"/>
  <c r="BG431" i="2"/>
  <c r="BD431" i="2"/>
  <c r="BF431" i="2"/>
  <c r="AI328" i="2"/>
  <c r="AH341" i="2"/>
  <c r="W427" i="2"/>
  <c r="W59" i="1"/>
  <c r="AQ431" i="2"/>
  <c r="AK427" i="2"/>
  <c r="AS579" i="2"/>
  <c r="BA427" i="2"/>
  <c r="AS427" i="2"/>
  <c r="AY579" i="2" l="1"/>
  <c r="AV579" i="2"/>
  <c r="AX579" i="2"/>
  <c r="AP427" i="2"/>
  <c r="AQ427" i="2"/>
  <c r="AM427" i="2"/>
  <c r="AN427" i="2"/>
  <c r="AX427" i="2"/>
  <c r="AV427" i="2"/>
  <c r="AU427" i="2"/>
  <c r="AY427" i="2"/>
  <c r="BC427" i="2"/>
  <c r="BG427" i="2"/>
  <c r="BF427" i="2"/>
  <c r="BD427" i="2"/>
  <c r="W426" i="2"/>
  <c r="AI341" i="2"/>
  <c r="AU579" i="2"/>
  <c r="W192" i="2"/>
  <c r="AE192" i="2" s="1"/>
  <c r="BA192" i="2"/>
  <c r="AK426" i="2"/>
  <c r="AS192" i="2"/>
  <c r="AK192" i="2"/>
  <c r="BA426" i="2"/>
  <c r="AS426" i="2"/>
  <c r="AK223" i="2" l="1"/>
  <c r="AQ192" i="2"/>
  <c r="AN192" i="2"/>
  <c r="AM192" i="2"/>
  <c r="AP426" i="2"/>
  <c r="AM426" i="2"/>
  <c r="AQ426" i="2"/>
  <c r="AN426" i="2"/>
  <c r="AX426" i="2"/>
  <c r="AV426" i="2"/>
  <c r="AY426" i="2"/>
  <c r="AU426" i="2"/>
  <c r="BG426" i="2"/>
  <c r="BC426" i="2"/>
  <c r="BD426" i="2"/>
  <c r="BF426" i="2"/>
  <c r="AX192" i="2"/>
  <c r="AU192" i="2"/>
  <c r="AY192" i="2"/>
  <c r="AV192" i="2"/>
  <c r="AS223" i="2"/>
  <c r="BD192" i="2"/>
  <c r="BC192" i="2"/>
  <c r="BF192" i="2"/>
  <c r="BG192" i="2"/>
  <c r="BA223" i="2"/>
  <c r="W420" i="2"/>
  <c r="W223" i="2"/>
  <c r="AP192" i="2"/>
  <c r="AS525" i="2"/>
  <c r="BA420" i="2"/>
  <c r="AS420" i="2"/>
  <c r="AK420" i="2"/>
  <c r="AY525" i="2" l="1"/>
  <c r="AV525" i="2"/>
  <c r="AX525" i="2"/>
  <c r="AQ420" i="2"/>
  <c r="AN420" i="2"/>
  <c r="AM420" i="2"/>
  <c r="AP420" i="2"/>
  <c r="AV420" i="2"/>
  <c r="AY420" i="2"/>
  <c r="AX420" i="2"/>
  <c r="AU420" i="2"/>
  <c r="BD420" i="2"/>
  <c r="BF420" i="2"/>
  <c r="BG420" i="2"/>
  <c r="BC420" i="2"/>
  <c r="AH192" i="2"/>
  <c r="AE223" i="2"/>
  <c r="BF223" i="2"/>
  <c r="BC223" i="2"/>
  <c r="AU223" i="2"/>
  <c r="AX223" i="2"/>
  <c r="AP223" i="2"/>
  <c r="AM223" i="2"/>
  <c r="AU525" i="2"/>
  <c r="W524" i="2"/>
  <c r="AS524" i="2"/>
  <c r="AK524" i="2"/>
  <c r="BA524" i="2"/>
  <c r="AN524" i="2" l="1"/>
  <c r="AM524" i="2"/>
  <c r="AQ524" i="2"/>
  <c r="AV524" i="2"/>
  <c r="AY524" i="2"/>
  <c r="AX524" i="2"/>
  <c r="AU524" i="2"/>
  <c r="BD524" i="2"/>
  <c r="BG524" i="2"/>
  <c r="BF524" i="2"/>
  <c r="BC524" i="2"/>
  <c r="AI192" i="2"/>
  <c r="AI223" i="2" s="1"/>
  <c r="AH223" i="2"/>
  <c r="W173" i="1"/>
  <c r="AP524" i="2"/>
  <c r="AS351" i="2"/>
  <c r="AY351" i="2" l="1"/>
  <c r="AX351" i="2"/>
  <c r="AV351" i="2"/>
  <c r="AS1068" i="2"/>
  <c r="AU351" i="2"/>
  <c r="W371" i="2"/>
  <c r="AE371" i="2" s="1"/>
  <c r="BA371" i="2"/>
  <c r="AK371" i="2"/>
  <c r="AS371" i="2"/>
  <c r="AQ371" i="2" l="1"/>
  <c r="AN371" i="2"/>
  <c r="AP371" i="2"/>
  <c r="AX371" i="2"/>
  <c r="AU371" i="2"/>
  <c r="AV371" i="2"/>
  <c r="AY371" i="2"/>
  <c r="BD371" i="2"/>
  <c r="BC371" i="2"/>
  <c r="BF371" i="2"/>
  <c r="BG371" i="2"/>
  <c r="AX1068" i="2"/>
  <c r="AV1068" i="2"/>
  <c r="AU1068" i="2"/>
  <c r="AY1068" i="2"/>
  <c r="AM371" i="2"/>
  <c r="AS529" i="2"/>
  <c r="AX529" i="2" l="1"/>
  <c r="AY529" i="2"/>
  <c r="AV529" i="2"/>
  <c r="AH371" i="2"/>
  <c r="AU529" i="2"/>
  <c r="W528" i="2"/>
  <c r="BA528" i="2"/>
  <c r="AK528" i="2"/>
  <c r="AS528" i="2"/>
  <c r="AQ528" i="2" l="1"/>
  <c r="AM528" i="2"/>
  <c r="AP528" i="2"/>
  <c r="AX528" i="2"/>
  <c r="AV528" i="2"/>
  <c r="AY528" i="2"/>
  <c r="AU528" i="2"/>
  <c r="BC528" i="2"/>
  <c r="BG528" i="2"/>
  <c r="BD528" i="2"/>
  <c r="BF528" i="2"/>
  <c r="AI371" i="2"/>
  <c r="AN528" i="2"/>
  <c r="AS509" i="2"/>
  <c r="AV509" i="2" l="1"/>
  <c r="AY509" i="2"/>
  <c r="AX509" i="2"/>
  <c r="AU509" i="2"/>
  <c r="W508" i="2"/>
  <c r="BA508" i="2"/>
  <c r="AS508" i="2"/>
  <c r="AK508" i="2"/>
  <c r="AP508" i="2" l="1"/>
  <c r="AN508" i="2"/>
  <c r="AQ508" i="2"/>
  <c r="AY508" i="2"/>
  <c r="AV508" i="2"/>
  <c r="AU508" i="2"/>
  <c r="AX508" i="2"/>
  <c r="BD508" i="2"/>
  <c r="BF508" i="2"/>
  <c r="BC508" i="2"/>
  <c r="BG508" i="2"/>
  <c r="W507" i="2"/>
  <c r="W161" i="1"/>
  <c r="AM508" i="2"/>
  <c r="AS592" i="2"/>
  <c r="AS507" i="2"/>
  <c r="BA507" i="2"/>
  <c r="AK507" i="2"/>
  <c r="AY592" i="2" l="1"/>
  <c r="AV592" i="2"/>
  <c r="AX592" i="2"/>
  <c r="AM507" i="2"/>
  <c r="AP507" i="2"/>
  <c r="AN507" i="2"/>
  <c r="AQ507" i="2"/>
  <c r="BC507" i="2"/>
  <c r="BF507" i="2"/>
  <c r="BD507" i="2"/>
  <c r="BG507" i="2"/>
  <c r="AX507" i="2"/>
  <c r="AU507" i="2"/>
  <c r="AY507" i="2"/>
  <c r="AV507" i="2"/>
  <c r="W503" i="2"/>
  <c r="AU592" i="2"/>
  <c r="W591" i="2"/>
  <c r="BA503" i="2"/>
  <c r="AS591" i="2"/>
  <c r="AK591" i="2"/>
  <c r="AS503" i="2"/>
  <c r="BA591" i="2"/>
  <c r="AK503" i="2"/>
  <c r="AP591" i="2" l="1"/>
  <c r="AQ591" i="2"/>
  <c r="AM591" i="2"/>
  <c r="AY503" i="2"/>
  <c r="AX503" i="2"/>
  <c r="AU503" i="2"/>
  <c r="AV503" i="2"/>
  <c r="AM503" i="2"/>
  <c r="AN503" i="2"/>
  <c r="AQ503" i="2"/>
  <c r="AP503" i="2"/>
  <c r="BD503" i="2"/>
  <c r="BF503" i="2"/>
  <c r="BC503" i="2"/>
  <c r="BG503" i="2"/>
  <c r="AU591" i="2"/>
  <c r="AY591" i="2"/>
  <c r="AX591" i="2"/>
  <c r="AV591" i="2"/>
  <c r="BD591" i="2"/>
  <c r="BC591" i="2"/>
  <c r="BG591" i="2"/>
  <c r="BF591" i="2"/>
  <c r="W583" i="2"/>
  <c r="AN591" i="2"/>
  <c r="BA583" i="2"/>
  <c r="AS583" i="2"/>
  <c r="AS470" i="2"/>
  <c r="AK583" i="2"/>
  <c r="AX470" i="2" l="1"/>
  <c r="AV470" i="2"/>
  <c r="AY470" i="2"/>
  <c r="AM583" i="2"/>
  <c r="AP583" i="2"/>
  <c r="AQ583" i="2"/>
  <c r="AN583" i="2"/>
  <c r="BF583" i="2"/>
  <c r="BC583" i="2"/>
  <c r="BG583" i="2"/>
  <c r="BD583" i="2"/>
  <c r="AX583" i="2"/>
  <c r="AU583" i="2"/>
  <c r="AV583" i="2"/>
  <c r="AY583" i="2"/>
  <c r="AU470" i="2"/>
  <c r="W469" i="2"/>
  <c r="AK469" i="2"/>
  <c r="BA469" i="2"/>
  <c r="AS469" i="2"/>
  <c r="AN469" i="2" l="1"/>
  <c r="AQ469" i="2"/>
  <c r="AM469" i="2"/>
  <c r="AX469" i="2"/>
  <c r="AY469" i="2"/>
  <c r="AV469" i="2"/>
  <c r="AU469" i="2"/>
  <c r="BD469" i="2"/>
  <c r="BC469" i="2"/>
  <c r="BF469" i="2"/>
  <c r="BG469" i="2"/>
  <c r="W468" i="2"/>
  <c r="W84" i="1"/>
  <c r="W80" i="1" s="1"/>
  <c r="W98" i="1" s="1"/>
  <c r="W101" i="1" s="1"/>
  <c r="AP469" i="2"/>
  <c r="AK468" i="2"/>
  <c r="AS573" i="2"/>
  <c r="AS468" i="2"/>
  <c r="BA468" i="2"/>
  <c r="AV573" i="2" l="1"/>
  <c r="AY573" i="2"/>
  <c r="AX573" i="2"/>
  <c r="AN468" i="2"/>
  <c r="AM468" i="2"/>
  <c r="AQ468" i="2"/>
  <c r="AP468" i="2"/>
  <c r="AY468" i="2"/>
  <c r="AX468" i="2"/>
  <c r="AV468" i="2"/>
  <c r="AU468" i="2"/>
  <c r="BD468" i="2"/>
  <c r="BC468" i="2"/>
  <c r="BF468" i="2"/>
  <c r="BG468" i="2"/>
  <c r="W467" i="2"/>
  <c r="AU573" i="2"/>
  <c r="W186" i="2"/>
  <c r="AE186" i="2" s="1"/>
  <c r="AK186" i="2"/>
  <c r="AS186" i="2"/>
  <c r="AK467" i="2"/>
  <c r="BA186" i="2"/>
  <c r="BA467" i="2"/>
  <c r="AS467" i="2"/>
  <c r="AK217" i="2" l="1"/>
  <c r="AQ186" i="2"/>
  <c r="AN186" i="2"/>
  <c r="AM186" i="2"/>
  <c r="AQ467" i="2"/>
  <c r="AP467" i="2"/>
  <c r="AM467" i="2"/>
  <c r="AN467" i="2"/>
  <c r="AX467" i="2"/>
  <c r="AY467" i="2"/>
  <c r="AV467" i="2"/>
  <c r="AU467" i="2"/>
  <c r="BG467" i="2"/>
  <c r="BD467" i="2"/>
  <c r="BC467" i="2"/>
  <c r="BF467" i="2"/>
  <c r="AX186" i="2"/>
  <c r="AV186" i="2"/>
  <c r="AY186" i="2"/>
  <c r="AU186" i="2"/>
  <c r="AS217" i="2"/>
  <c r="BA217" i="2"/>
  <c r="BF186" i="2"/>
  <c r="BG186" i="2"/>
  <c r="BD186" i="2"/>
  <c r="BC186" i="2"/>
  <c r="W103" i="2"/>
  <c r="AE103" i="2" s="1"/>
  <c r="W217" i="2"/>
  <c r="AP186" i="2"/>
  <c r="AS613" i="2"/>
  <c r="BA103" i="2"/>
  <c r="AK103" i="2"/>
  <c r="AS103" i="2"/>
  <c r="AY613" i="2" l="1"/>
  <c r="AV613" i="2"/>
  <c r="AX613" i="2"/>
  <c r="AY103" i="2"/>
  <c r="AV103" i="2"/>
  <c r="AX103" i="2"/>
  <c r="AU103" i="2"/>
  <c r="AP103" i="2"/>
  <c r="AM103" i="2"/>
  <c r="AQ103" i="2"/>
  <c r="AN103" i="2"/>
  <c r="BF103" i="2"/>
  <c r="BG103" i="2"/>
  <c r="BC103" i="2"/>
  <c r="BD103" i="2"/>
  <c r="BF217" i="2"/>
  <c r="BC217" i="2"/>
  <c r="AH186" i="2"/>
  <c r="AE217" i="2"/>
  <c r="AU217" i="2"/>
  <c r="AX217" i="2"/>
  <c r="AM217" i="2"/>
  <c r="AP217" i="2"/>
  <c r="AU613" i="2"/>
  <c r="W775" i="2"/>
  <c r="BA775" i="2"/>
  <c r="AK775" i="2"/>
  <c r="AS775" i="2"/>
  <c r="AQ775" i="2" l="1"/>
  <c r="AP775" i="2"/>
  <c r="AM775" i="2"/>
  <c r="AX775" i="2"/>
  <c r="AY775" i="2"/>
  <c r="AV775" i="2"/>
  <c r="AU775" i="2"/>
  <c r="BC775" i="2"/>
  <c r="BG775" i="2"/>
  <c r="BF775" i="2"/>
  <c r="BD775" i="2"/>
  <c r="AH217" i="2"/>
  <c r="AI186" i="2"/>
  <c r="AI217" i="2" s="1"/>
  <c r="W772" i="2"/>
  <c r="AE775" i="2"/>
  <c r="AH103" i="2"/>
  <c r="AN775" i="2"/>
  <c r="BA772" i="2"/>
  <c r="AS772" i="2"/>
  <c r="AK772" i="2"/>
  <c r="AS407" i="2"/>
  <c r="AV407" i="2" l="1"/>
  <c r="AY407" i="2"/>
  <c r="AX407" i="2"/>
  <c r="AQ772" i="2"/>
  <c r="AP772" i="2"/>
  <c r="AM772" i="2"/>
  <c r="AN772" i="2"/>
  <c r="AU772" i="2"/>
  <c r="AV772" i="2"/>
  <c r="AY772" i="2"/>
  <c r="AX772" i="2"/>
  <c r="BG772" i="2"/>
  <c r="BF772" i="2"/>
  <c r="BD772" i="2"/>
  <c r="BC772" i="2"/>
  <c r="AH775" i="2"/>
  <c r="AE772" i="2"/>
  <c r="AI103" i="2"/>
  <c r="AU407" i="2"/>
  <c r="W406" i="2"/>
  <c r="AK406" i="2"/>
  <c r="AS406" i="2"/>
  <c r="BA406" i="2"/>
  <c r="AP406" i="2" l="1"/>
  <c r="AM406" i="2"/>
  <c r="AQ406" i="2"/>
  <c r="AU406" i="2"/>
  <c r="AV406" i="2"/>
  <c r="AX406" i="2"/>
  <c r="AY406" i="2"/>
  <c r="BD406" i="2"/>
  <c r="BF406" i="2"/>
  <c r="BG406" i="2"/>
  <c r="BC406" i="2"/>
  <c r="AI775" i="2"/>
  <c r="AI772" i="2" s="1"/>
  <c r="AH772" i="2"/>
  <c r="W405" i="2"/>
  <c r="AN406" i="2"/>
  <c r="AK405" i="2"/>
  <c r="AS405" i="2"/>
  <c r="BA405" i="2"/>
  <c r="AS413" i="2"/>
  <c r="AV413" i="2" l="1"/>
  <c r="AY413" i="2"/>
  <c r="AX413" i="2"/>
  <c r="AN405" i="2"/>
  <c r="AQ405" i="2"/>
  <c r="AM405" i="2"/>
  <c r="AP405" i="2"/>
  <c r="BF405" i="2"/>
  <c r="BC405" i="2"/>
  <c r="BD405" i="2"/>
  <c r="BG405" i="2"/>
  <c r="AU405" i="2"/>
  <c r="AV405" i="2"/>
  <c r="AX405" i="2"/>
  <c r="AY405" i="2"/>
  <c r="W77" i="2"/>
  <c r="AE77" i="2" s="1"/>
  <c r="AU413" i="2"/>
  <c r="W412" i="2"/>
  <c r="AK412" i="2"/>
  <c r="BA412" i="2"/>
  <c r="BA77" i="2"/>
  <c r="AK77" i="2"/>
  <c r="AS412" i="2"/>
  <c r="AS77" i="2"/>
  <c r="AM412" i="2" l="1"/>
  <c r="AQ412" i="2"/>
  <c r="AN412" i="2"/>
  <c r="AU412" i="2"/>
  <c r="AV412" i="2"/>
  <c r="AY412" i="2"/>
  <c r="AX412" i="2"/>
  <c r="BF412" i="2"/>
  <c r="BC412" i="2"/>
  <c r="BG412" i="2"/>
  <c r="BD412" i="2"/>
  <c r="AM77" i="2"/>
  <c r="AN77" i="2"/>
  <c r="AQ77" i="2"/>
  <c r="AP77" i="2"/>
  <c r="AY77" i="2"/>
  <c r="AU77" i="2"/>
  <c r="AX77" i="2"/>
  <c r="AV77" i="2"/>
  <c r="BD77" i="2"/>
  <c r="BF77" i="2"/>
  <c r="BG77" i="2"/>
  <c r="BC77" i="2"/>
  <c r="W411" i="2"/>
  <c r="W50" i="1"/>
  <c r="AP412" i="2"/>
  <c r="BA411" i="2"/>
  <c r="AK411" i="2"/>
  <c r="AS440" i="2"/>
  <c r="AS411" i="2"/>
  <c r="AY440" i="2" l="1"/>
  <c r="AX440" i="2"/>
  <c r="AV440" i="2"/>
  <c r="AM411" i="2"/>
  <c r="AN411" i="2"/>
  <c r="AQ411" i="2"/>
  <c r="AP411" i="2"/>
  <c r="AX411" i="2"/>
  <c r="AY411" i="2"/>
  <c r="AV411" i="2"/>
  <c r="AU411" i="2"/>
  <c r="BC411" i="2"/>
  <c r="BF411" i="2"/>
  <c r="BD411" i="2"/>
  <c r="BG411" i="2"/>
  <c r="W410" i="2"/>
  <c r="AH77" i="2"/>
  <c r="AU440" i="2"/>
  <c r="W439" i="2"/>
  <c r="AK410" i="2"/>
  <c r="AS410" i="2"/>
  <c r="BA439" i="2"/>
  <c r="AS439" i="2"/>
  <c r="BA410" i="2"/>
  <c r="AK439" i="2"/>
  <c r="AM439" i="2" l="1"/>
  <c r="AN439" i="2"/>
  <c r="AP439" i="2"/>
  <c r="AP410" i="2"/>
  <c r="AN410" i="2"/>
  <c r="AM410" i="2"/>
  <c r="AQ410" i="2"/>
  <c r="AX410" i="2"/>
  <c r="AU410" i="2"/>
  <c r="AY410" i="2"/>
  <c r="AV410" i="2"/>
  <c r="BF410" i="2"/>
  <c r="BC410" i="2"/>
  <c r="BD410" i="2"/>
  <c r="BG410" i="2"/>
  <c r="AX439" i="2"/>
  <c r="AV439" i="2"/>
  <c r="AU439" i="2"/>
  <c r="AY439" i="2"/>
  <c r="BC439" i="2"/>
  <c r="BG439" i="2"/>
  <c r="BD439" i="2"/>
  <c r="BF439" i="2"/>
  <c r="W78" i="2"/>
  <c r="AE78" i="2" s="1"/>
  <c r="W404" i="2"/>
  <c r="W438" i="2"/>
  <c r="AI77" i="2"/>
  <c r="AQ439" i="2"/>
  <c r="BA404" i="2"/>
  <c r="AS404" i="2"/>
  <c r="BA438" i="2"/>
  <c r="BA78" i="2"/>
  <c r="AK438" i="2"/>
  <c r="AS438" i="2"/>
  <c r="AS78" i="2"/>
  <c r="AS629" i="2"/>
  <c r="AK78" i="2"/>
  <c r="AK404" i="2"/>
  <c r="AY629" i="2" l="1"/>
  <c r="AV629" i="2"/>
  <c r="AX629" i="2"/>
  <c r="AN78" i="2"/>
  <c r="AP78" i="2"/>
  <c r="AM78" i="2"/>
  <c r="AQ78" i="2"/>
  <c r="AK100" i="2"/>
  <c r="AX78" i="2"/>
  <c r="AY78" i="2"/>
  <c r="AV78" i="2"/>
  <c r="AU78" i="2"/>
  <c r="AS100" i="2"/>
  <c r="BC78" i="2"/>
  <c r="BG78" i="2"/>
  <c r="BD78" i="2"/>
  <c r="BF78" i="2"/>
  <c r="BA100" i="2"/>
  <c r="AN438" i="2"/>
  <c r="AM438" i="2"/>
  <c r="AQ438" i="2"/>
  <c r="AP438" i="2"/>
  <c r="BF438" i="2"/>
  <c r="BG438" i="2"/>
  <c r="BD438" i="2"/>
  <c r="BC438" i="2"/>
  <c r="AV438" i="2"/>
  <c r="AU438" i="2"/>
  <c r="AX438" i="2"/>
  <c r="AY438" i="2"/>
  <c r="AU404" i="2"/>
  <c r="AX404" i="2"/>
  <c r="AV404" i="2"/>
  <c r="AY404" i="2"/>
  <c r="AM404" i="2"/>
  <c r="AP404" i="2"/>
  <c r="AQ404" i="2"/>
  <c r="AN404" i="2"/>
  <c r="BD404" i="2"/>
  <c r="BG404" i="2"/>
  <c r="BF404" i="2"/>
  <c r="BC404" i="2"/>
  <c r="W88" i="2"/>
  <c r="AE88" i="2" s="1"/>
  <c r="W100" i="2"/>
  <c r="W76" i="2"/>
  <c r="AE76" i="2" s="1"/>
  <c r="W437" i="2"/>
  <c r="W403" i="2"/>
  <c r="AU629" i="2"/>
  <c r="W628" i="2"/>
  <c r="BA628" i="2"/>
  <c r="BA76" i="2"/>
  <c r="BA88" i="2"/>
  <c r="AK76" i="2"/>
  <c r="AK628" i="2"/>
  <c r="AK403" i="2"/>
  <c r="AS88" i="2"/>
  <c r="BA437" i="2"/>
  <c r="AS437" i="2"/>
  <c r="AS628" i="2"/>
  <c r="BA403" i="2"/>
  <c r="AS403" i="2"/>
  <c r="AK88" i="2"/>
  <c r="AK437" i="2"/>
  <c r="AS76" i="2"/>
  <c r="AM628" i="2" l="1"/>
  <c r="AN628" i="2"/>
  <c r="AQ628" i="2"/>
  <c r="AN437" i="2"/>
  <c r="AM437" i="2"/>
  <c r="AP437" i="2"/>
  <c r="AQ437" i="2"/>
  <c r="AY437" i="2"/>
  <c r="AV437" i="2"/>
  <c r="AU437" i="2"/>
  <c r="AX437" i="2"/>
  <c r="BG437" i="2"/>
  <c r="BD437" i="2"/>
  <c r="BF437" i="2"/>
  <c r="BC437" i="2"/>
  <c r="AY628" i="2"/>
  <c r="AX628" i="2"/>
  <c r="AV628" i="2"/>
  <c r="AU628" i="2"/>
  <c r="BC628" i="2"/>
  <c r="BG628" i="2"/>
  <c r="BF628" i="2"/>
  <c r="BD628" i="2"/>
  <c r="AN88" i="2"/>
  <c r="AP88" i="2"/>
  <c r="AQ88" i="2"/>
  <c r="AM88" i="2"/>
  <c r="AU88" i="2"/>
  <c r="AY88" i="2"/>
  <c r="AX88" i="2"/>
  <c r="AV88" i="2"/>
  <c r="BF88" i="2"/>
  <c r="BG88" i="2"/>
  <c r="BD88" i="2"/>
  <c r="BC88" i="2"/>
  <c r="AN76" i="2"/>
  <c r="AM76" i="2"/>
  <c r="AQ76" i="2"/>
  <c r="AP76" i="2"/>
  <c r="AU76" i="2"/>
  <c r="AV76" i="2"/>
  <c r="AY76" i="2"/>
  <c r="AX76" i="2"/>
  <c r="BD76" i="2"/>
  <c r="BF76" i="2"/>
  <c r="BG76" i="2"/>
  <c r="BC76" i="2"/>
  <c r="AU403" i="2"/>
  <c r="AX403" i="2"/>
  <c r="AY403" i="2"/>
  <c r="AV403" i="2"/>
  <c r="AM403" i="2"/>
  <c r="AP403" i="2"/>
  <c r="AN403" i="2"/>
  <c r="AQ403" i="2"/>
  <c r="BG403" i="2"/>
  <c r="BD403" i="2"/>
  <c r="BC403" i="2"/>
  <c r="BF403" i="2"/>
  <c r="AH78" i="2"/>
  <c r="AE100" i="2"/>
  <c r="AP100" i="2"/>
  <c r="AM100" i="2"/>
  <c r="W626" i="2"/>
  <c r="AE628" i="2"/>
  <c r="W95" i="2"/>
  <c r="AE95" i="2" s="1"/>
  <c r="AH88" i="2"/>
  <c r="AI88" i="2" s="1"/>
  <c r="BF100" i="2"/>
  <c r="BC100" i="2"/>
  <c r="AU100" i="2"/>
  <c r="AX100" i="2"/>
  <c r="AP628" i="2"/>
  <c r="BA95" i="2"/>
  <c r="AS617" i="2"/>
  <c r="AS626" i="2"/>
  <c r="AS95" i="2"/>
  <c r="BA626" i="2"/>
  <c r="AK626" i="2"/>
  <c r="AK95" i="2"/>
  <c r="AY617" i="2" l="1"/>
  <c r="AV617" i="2"/>
  <c r="AX617" i="2"/>
  <c r="AM95" i="2"/>
  <c r="AP95" i="2"/>
  <c r="AQ95" i="2"/>
  <c r="AN95" i="2"/>
  <c r="AY95" i="2"/>
  <c r="AU95" i="2"/>
  <c r="AV95" i="2"/>
  <c r="AX95" i="2"/>
  <c r="BD95" i="2"/>
  <c r="BF95" i="2"/>
  <c r="BG95" i="2"/>
  <c r="BC95" i="2"/>
  <c r="AM626" i="2"/>
  <c r="AN626" i="2"/>
  <c r="AP626" i="2"/>
  <c r="AQ626" i="2"/>
  <c r="AX626" i="2"/>
  <c r="AU626" i="2"/>
  <c r="AY626" i="2"/>
  <c r="AV626" i="2"/>
  <c r="BD626" i="2"/>
  <c r="BC626" i="2"/>
  <c r="BG626" i="2"/>
  <c r="BF626" i="2"/>
  <c r="AI78" i="2"/>
  <c r="AH100" i="2"/>
  <c r="AH76" i="2"/>
  <c r="AH95" i="2"/>
  <c r="AI95" i="2" s="1"/>
  <c r="AH628" i="2"/>
  <c r="AE626" i="2"/>
  <c r="W238" i="2"/>
  <c r="AE238" i="2" s="1"/>
  <c r="AU617" i="2"/>
  <c r="W616" i="2"/>
  <c r="BA238" i="2"/>
  <c r="AK238" i="2"/>
  <c r="AS238" i="2"/>
  <c r="BA616" i="2"/>
  <c r="AK616" i="2"/>
  <c r="AS616" i="2"/>
  <c r="AQ616" i="2" l="1"/>
  <c r="AP616" i="2"/>
  <c r="AN616" i="2"/>
  <c r="AY616" i="2"/>
  <c r="AU616" i="2"/>
  <c r="AV616" i="2"/>
  <c r="AX616" i="2"/>
  <c r="BF616" i="2"/>
  <c r="BC616" i="2"/>
  <c r="BG616" i="2"/>
  <c r="BD616" i="2"/>
  <c r="AY238" i="2"/>
  <c r="AV238" i="2"/>
  <c r="AX238" i="2"/>
  <c r="AU238" i="2"/>
  <c r="AS224" i="2"/>
  <c r="AQ238" i="2"/>
  <c r="AP238" i="2"/>
  <c r="AM238" i="2"/>
  <c r="AN238" i="2"/>
  <c r="AK224" i="2"/>
  <c r="BD238" i="2"/>
  <c r="BF238" i="2"/>
  <c r="BA224" i="2"/>
  <c r="BG238" i="2"/>
  <c r="BC238" i="2"/>
  <c r="AI628" i="2"/>
  <c r="AI626" i="2" s="1"/>
  <c r="AH626" i="2"/>
  <c r="AI100" i="2"/>
  <c r="AI76" i="2"/>
  <c r="W614" i="2"/>
  <c r="AE616" i="2"/>
  <c r="W224" i="2"/>
  <c r="AM616" i="2"/>
  <c r="AS614" i="2"/>
  <c r="AK614" i="2"/>
  <c r="AS750" i="2"/>
  <c r="BA614" i="2"/>
  <c r="AV750" i="2" l="1"/>
  <c r="AY750" i="2"/>
  <c r="AX750" i="2"/>
  <c r="AP614" i="2"/>
  <c r="AN614" i="2"/>
  <c r="AQ614" i="2"/>
  <c r="AM614" i="2"/>
  <c r="AX614" i="2"/>
  <c r="AY614" i="2"/>
  <c r="AV614" i="2"/>
  <c r="AU614" i="2"/>
  <c r="BD614" i="2"/>
  <c r="BC614" i="2"/>
  <c r="BF614" i="2"/>
  <c r="BG614" i="2"/>
  <c r="AH616" i="2"/>
  <c r="AE614" i="2"/>
  <c r="BF224" i="2"/>
  <c r="BC224" i="2"/>
  <c r="AU224" i="2"/>
  <c r="AX224" i="2"/>
  <c r="AE224" i="2"/>
  <c r="AH238" i="2"/>
  <c r="AM224" i="2"/>
  <c r="AP224" i="2"/>
  <c r="AU750" i="2"/>
  <c r="W749" i="2"/>
  <c r="BA749" i="2"/>
  <c r="AS749" i="2"/>
  <c r="AK749" i="2"/>
  <c r="AM749" i="2" l="1"/>
  <c r="AQ749" i="2"/>
  <c r="AP749" i="2"/>
  <c r="AV749" i="2"/>
  <c r="AX749" i="2"/>
  <c r="AU749" i="2"/>
  <c r="AY749" i="2"/>
  <c r="BF749" i="2"/>
  <c r="BC749" i="2"/>
  <c r="BG749" i="2"/>
  <c r="BD749" i="2"/>
  <c r="AH224" i="2"/>
  <c r="AI238" i="2"/>
  <c r="AI224" i="2" s="1"/>
  <c r="AH614" i="2"/>
  <c r="AI616" i="2"/>
  <c r="AI614" i="2" s="1"/>
  <c r="AN749" i="2"/>
  <c r="W569" i="2"/>
  <c r="AK569" i="2"/>
  <c r="AS569" i="2"/>
  <c r="BA569" i="2"/>
  <c r="AP569" i="2" l="1"/>
  <c r="AN569" i="2"/>
  <c r="AQ569" i="2"/>
  <c r="AU569" i="2"/>
  <c r="AV569" i="2"/>
  <c r="AX569" i="2"/>
  <c r="AY569" i="2"/>
  <c r="BD569" i="2"/>
  <c r="BF569" i="2"/>
  <c r="BG569" i="2"/>
  <c r="BC569" i="2"/>
  <c r="AM569" i="2"/>
  <c r="AS581" i="2"/>
  <c r="AV581" i="2" l="1"/>
  <c r="AY581" i="2"/>
  <c r="AX581" i="2"/>
  <c r="AU581" i="2"/>
  <c r="W194" i="2"/>
  <c r="AE194" i="2" s="1"/>
  <c r="BA194" i="2"/>
  <c r="AK194" i="2"/>
  <c r="AS194" i="2"/>
  <c r="AM194" i="2" l="1"/>
  <c r="AN194" i="2"/>
  <c r="AQ194" i="2"/>
  <c r="AV194" i="2"/>
  <c r="AY194" i="2"/>
  <c r="AX194" i="2"/>
  <c r="AU194" i="2"/>
  <c r="BD194" i="2"/>
  <c r="BG194" i="2"/>
  <c r="BF194" i="2"/>
  <c r="BC194" i="2"/>
  <c r="W189" i="2"/>
  <c r="AE189" i="2" s="1"/>
  <c r="AH194" i="2"/>
  <c r="AI194" i="2" s="1"/>
  <c r="AP194" i="2"/>
  <c r="AK189" i="2"/>
  <c r="AS189" i="2"/>
  <c r="AS537" i="2"/>
  <c r="BA189" i="2"/>
  <c r="AV537" i="2" l="1"/>
  <c r="AY537" i="2"/>
  <c r="AX537" i="2"/>
  <c r="AP189" i="2"/>
  <c r="AN189" i="2"/>
  <c r="AQ189" i="2"/>
  <c r="AM189" i="2"/>
  <c r="AU189" i="2"/>
  <c r="AY189" i="2"/>
  <c r="AX189" i="2"/>
  <c r="AV189" i="2"/>
  <c r="BF189" i="2"/>
  <c r="BD189" i="2"/>
  <c r="BG189" i="2"/>
  <c r="BC189" i="2"/>
  <c r="AH189" i="2"/>
  <c r="AI189" i="2" s="1"/>
  <c r="AU537" i="2"/>
  <c r="W536" i="2"/>
  <c r="AS536" i="2"/>
  <c r="BA536" i="2"/>
  <c r="AK536" i="2"/>
  <c r="AM536" i="2" l="1"/>
  <c r="AP536" i="2"/>
  <c r="AN536" i="2"/>
  <c r="AV536" i="2"/>
  <c r="AX536" i="2"/>
  <c r="AY536" i="2"/>
  <c r="AU536" i="2"/>
  <c r="BG536" i="2"/>
  <c r="BD536" i="2"/>
  <c r="BF536" i="2"/>
  <c r="BC536" i="2"/>
  <c r="W157" i="2"/>
  <c r="AE157" i="2" s="1"/>
  <c r="W181" i="1"/>
  <c r="W170" i="1" s="1"/>
  <c r="W200" i="1" s="1"/>
  <c r="W203" i="1" s="1"/>
  <c r="AQ536" i="2"/>
  <c r="AS157" i="2"/>
  <c r="BA157" i="2"/>
  <c r="AK157" i="2"/>
  <c r="AS333" i="2"/>
  <c r="AY333" i="2" l="1"/>
  <c r="AV333" i="2"/>
  <c r="AX333" i="2"/>
  <c r="AV157" i="2"/>
  <c r="AY157" i="2"/>
  <c r="AU157" i="2"/>
  <c r="AS153" i="2"/>
  <c r="AX157" i="2"/>
  <c r="AK153" i="2"/>
  <c r="AN157" i="2"/>
  <c r="AM157" i="2"/>
  <c r="AQ157" i="2"/>
  <c r="AP157" i="2"/>
  <c r="BA153" i="2"/>
  <c r="BC157" i="2"/>
  <c r="BD157" i="2"/>
  <c r="BF157" i="2"/>
  <c r="BG157" i="2"/>
  <c r="W153" i="2"/>
  <c r="W147" i="2"/>
  <c r="AE147" i="2" s="1"/>
  <c r="AU333" i="2"/>
  <c r="W332" i="2"/>
  <c r="BA147" i="2"/>
  <c r="AK147" i="2"/>
  <c r="AS147" i="2"/>
  <c r="BA332" i="2"/>
  <c r="AS332" i="2"/>
  <c r="AK332" i="2"/>
  <c r="AK1063" i="2" l="1"/>
  <c r="AM332" i="2"/>
  <c r="AP332" i="2"/>
  <c r="AQ332" i="2"/>
  <c r="AX332" i="2"/>
  <c r="AU332" i="2"/>
  <c r="AY332" i="2"/>
  <c r="AV332" i="2"/>
  <c r="AS1063" i="2"/>
  <c r="BG332" i="2"/>
  <c r="BC332" i="2"/>
  <c r="BF332" i="2"/>
  <c r="BD332" i="2"/>
  <c r="BA1063" i="2"/>
  <c r="AQ147" i="2"/>
  <c r="AN147" i="2"/>
  <c r="AM147" i="2"/>
  <c r="AP147" i="2"/>
  <c r="AV147" i="2"/>
  <c r="AY147" i="2"/>
  <c r="AX147" i="2"/>
  <c r="AU147" i="2"/>
  <c r="BF147" i="2"/>
  <c r="BG147" i="2"/>
  <c r="BD147" i="2"/>
  <c r="BC147" i="2"/>
  <c r="W1063" i="2"/>
  <c r="AE1063" i="2" s="1"/>
  <c r="AH1063" i="2" s="1"/>
  <c r="AI1063" i="2" s="1"/>
  <c r="W12" i="2"/>
  <c r="AX153" i="2"/>
  <c r="AU153" i="2"/>
  <c r="BC153" i="2"/>
  <c r="BF153" i="2"/>
  <c r="AE153" i="2"/>
  <c r="AH157" i="2"/>
  <c r="AH147" i="2"/>
  <c r="AI147" i="2" s="1"/>
  <c r="AM153" i="2"/>
  <c r="AP153" i="2"/>
  <c r="AN332" i="2"/>
  <c r="AS12" i="2"/>
  <c r="AK12" i="2"/>
  <c r="BA12" i="2"/>
  <c r="AS453" i="2"/>
  <c r="R10" i="11" l="1"/>
  <c r="Z10" i="11" s="1"/>
  <c r="AE12" i="2"/>
  <c r="AX453" i="2"/>
  <c r="AV453" i="2"/>
  <c r="AY453" i="2"/>
  <c r="AN12" i="2"/>
  <c r="AP12" i="2"/>
  <c r="AQ12" i="2"/>
  <c r="AM12" i="2"/>
  <c r="AX12" i="2"/>
  <c r="AV12" i="2"/>
  <c r="AY12" i="2"/>
  <c r="AU12" i="2"/>
  <c r="BD12" i="2"/>
  <c r="BF12" i="2"/>
  <c r="BG12" i="2"/>
  <c r="BC12" i="2"/>
  <c r="AH153" i="2"/>
  <c r="AI157" i="2"/>
  <c r="AI153" i="2" s="1"/>
  <c r="BC1063" i="2"/>
  <c r="BG1063" i="2"/>
  <c r="BD1063" i="2"/>
  <c r="BF1063" i="2"/>
  <c r="AX1063" i="2"/>
  <c r="AY1063" i="2"/>
  <c r="AV1063" i="2"/>
  <c r="AU1063" i="2"/>
  <c r="AQ1063" i="2"/>
  <c r="AN1063" i="2"/>
  <c r="AP1063" i="2"/>
  <c r="AM1063" i="2"/>
  <c r="AU453" i="2"/>
  <c r="W763" i="2"/>
  <c r="AS763" i="2"/>
  <c r="AK763" i="2"/>
  <c r="BA763" i="2"/>
  <c r="AP763" i="2" l="1"/>
  <c r="AQ763" i="2"/>
  <c r="AM763" i="2"/>
  <c r="AV763" i="2"/>
  <c r="AY763" i="2"/>
  <c r="AX763" i="2"/>
  <c r="AU763" i="2"/>
  <c r="BF763" i="2"/>
  <c r="BG763" i="2"/>
  <c r="BD763" i="2"/>
  <c r="BC763" i="2"/>
  <c r="AE763" i="2"/>
  <c r="W758" i="2"/>
  <c r="AN763" i="2"/>
  <c r="AS535" i="2"/>
  <c r="BA758" i="2"/>
  <c r="AS758" i="2"/>
  <c r="AK758" i="2"/>
  <c r="AY535" i="2" l="1"/>
  <c r="AV535" i="2"/>
  <c r="AX535" i="2"/>
  <c r="AN758" i="2"/>
  <c r="AM758" i="2"/>
  <c r="AP758" i="2"/>
  <c r="AQ758" i="2"/>
  <c r="AY758" i="2"/>
  <c r="AX758" i="2"/>
  <c r="AV758" i="2"/>
  <c r="AU758" i="2"/>
  <c r="BD758" i="2"/>
  <c r="BG758" i="2"/>
  <c r="BF758" i="2"/>
  <c r="BC758" i="2"/>
  <c r="AH763" i="2"/>
  <c r="AE758" i="2"/>
  <c r="W55" i="2"/>
  <c r="AE55" i="2" s="1"/>
  <c r="AU535" i="2"/>
  <c r="W145" i="2"/>
  <c r="AE145" i="2" s="1"/>
  <c r="BA145" i="2"/>
  <c r="AS55" i="2"/>
  <c r="BA55" i="2"/>
  <c r="AK145" i="2"/>
  <c r="AS145" i="2"/>
  <c r="AK55" i="2"/>
  <c r="AN145" i="2" l="1"/>
  <c r="AM145" i="2"/>
  <c r="AP145" i="2"/>
  <c r="AQ55" i="2"/>
  <c r="AM55" i="2"/>
  <c r="AP55" i="2"/>
  <c r="AN55" i="2"/>
  <c r="AV55" i="2"/>
  <c r="AU55" i="2"/>
  <c r="AX55" i="2"/>
  <c r="AY55" i="2"/>
  <c r="BD55" i="2"/>
  <c r="BF55" i="2"/>
  <c r="BC55" i="2"/>
  <c r="BG55" i="2"/>
  <c r="AV145" i="2"/>
  <c r="AU145" i="2"/>
  <c r="AX145" i="2"/>
  <c r="AY145" i="2"/>
  <c r="BG145" i="2"/>
  <c r="BF145" i="2"/>
  <c r="BC145" i="2"/>
  <c r="BD145" i="2"/>
  <c r="W54" i="2"/>
  <c r="AE54" i="2" s="1"/>
  <c r="AH55" i="2"/>
  <c r="AI55" i="2" s="1"/>
  <c r="AI763" i="2"/>
  <c r="AH145" i="2"/>
  <c r="AI145" i="2" s="1"/>
  <c r="AH758" i="2"/>
  <c r="AQ145" i="2"/>
  <c r="AS54" i="2"/>
  <c r="AK54" i="2"/>
  <c r="BA54" i="2"/>
  <c r="AS502" i="2"/>
  <c r="AY502" i="2" l="1"/>
  <c r="AV502" i="2"/>
  <c r="AX502" i="2"/>
  <c r="AN54" i="2"/>
  <c r="AQ54" i="2"/>
  <c r="AM54" i="2"/>
  <c r="AP54" i="2"/>
  <c r="AV54" i="2"/>
  <c r="AY54" i="2"/>
  <c r="AX54" i="2"/>
  <c r="AU54" i="2"/>
  <c r="BD54" i="2"/>
  <c r="BC54" i="2"/>
  <c r="BG54" i="2"/>
  <c r="BF54" i="2"/>
  <c r="AH54" i="2"/>
  <c r="AI54" i="2" s="1"/>
  <c r="AI758" i="2"/>
  <c r="AU502" i="2"/>
  <c r="W131" i="2"/>
  <c r="AE131" i="2" s="1"/>
  <c r="AK131" i="2"/>
  <c r="AS131" i="2"/>
  <c r="BA131" i="2"/>
  <c r="AK154" i="2" l="1"/>
  <c r="AM131" i="2"/>
  <c r="AQ131" i="2"/>
  <c r="AP131" i="2"/>
  <c r="AY131" i="2"/>
  <c r="AX131" i="2"/>
  <c r="AV131" i="2"/>
  <c r="AU131" i="2"/>
  <c r="AS154" i="2"/>
  <c r="BA154" i="2"/>
  <c r="BG131" i="2"/>
  <c r="BD131" i="2"/>
  <c r="BC131" i="2"/>
  <c r="BF131" i="2"/>
  <c r="W154" i="2"/>
  <c r="W148" i="2"/>
  <c r="AE148" i="2" s="1"/>
  <c r="AN131" i="2"/>
  <c r="AS533" i="2"/>
  <c r="BA148" i="2"/>
  <c r="AS148" i="2"/>
  <c r="AK148" i="2"/>
  <c r="AY533" i="2" l="1"/>
  <c r="AV533" i="2"/>
  <c r="AX533" i="2"/>
  <c r="AP148" i="2"/>
  <c r="AN148" i="2"/>
  <c r="AQ148" i="2"/>
  <c r="AM148" i="2"/>
  <c r="BD148" i="2"/>
  <c r="BG148" i="2"/>
  <c r="BC148" i="2"/>
  <c r="BF148" i="2"/>
  <c r="AU148" i="2"/>
  <c r="AX148" i="2"/>
  <c r="AV148" i="2"/>
  <c r="AY148" i="2"/>
  <c r="AH131" i="2"/>
  <c r="AE154" i="2"/>
  <c r="BC154" i="2"/>
  <c r="BF154" i="2"/>
  <c r="AH148" i="2"/>
  <c r="AI148" i="2" s="1"/>
  <c r="AX154" i="2"/>
  <c r="AU154" i="2"/>
  <c r="AP154" i="2"/>
  <c r="AM154" i="2"/>
  <c r="AU533" i="2"/>
  <c r="W532" i="2"/>
  <c r="AK532" i="2"/>
  <c r="AS532" i="2"/>
  <c r="BA532" i="2"/>
  <c r="AP532" i="2" l="1"/>
  <c r="AN532" i="2"/>
  <c r="AM532" i="2"/>
  <c r="AU532" i="2"/>
  <c r="AV532" i="2"/>
  <c r="AY532" i="2"/>
  <c r="AX532" i="2"/>
  <c r="BD532" i="2"/>
  <c r="BG532" i="2"/>
  <c r="BF532" i="2"/>
  <c r="BC532" i="2"/>
  <c r="AH154" i="2"/>
  <c r="AI131" i="2"/>
  <c r="AI154" i="2" s="1"/>
  <c r="W144" i="2"/>
  <c r="AE144" i="2" s="1"/>
  <c r="W523" i="2"/>
  <c r="AQ532" i="2"/>
  <c r="AS144" i="2"/>
  <c r="AS725" i="2"/>
  <c r="AS523" i="2"/>
  <c r="AK523" i="2"/>
  <c r="BA523" i="2"/>
  <c r="AK144" i="2"/>
  <c r="BA144" i="2"/>
  <c r="AY725" i="2" l="1"/>
  <c r="AV725" i="2"/>
  <c r="AX725" i="2"/>
  <c r="AP523" i="2"/>
  <c r="AM523" i="2"/>
  <c r="AQ523" i="2"/>
  <c r="AN523" i="2"/>
  <c r="AX523" i="2"/>
  <c r="AY523" i="2"/>
  <c r="AV523" i="2"/>
  <c r="AU523" i="2"/>
  <c r="BC523" i="2"/>
  <c r="BF523" i="2"/>
  <c r="BG523" i="2"/>
  <c r="BD523" i="2"/>
  <c r="AQ144" i="2"/>
  <c r="AN144" i="2"/>
  <c r="AP144" i="2"/>
  <c r="AM144" i="2"/>
  <c r="AX144" i="2"/>
  <c r="AV144" i="2"/>
  <c r="AY144" i="2"/>
  <c r="AU144" i="2"/>
  <c r="BG144" i="2"/>
  <c r="BD144" i="2"/>
  <c r="BC144" i="2"/>
  <c r="BF144" i="2"/>
  <c r="W519" i="2"/>
  <c r="AH144" i="2"/>
  <c r="AI144" i="2" s="1"/>
  <c r="AU725" i="2"/>
  <c r="W724" i="2"/>
  <c r="AK519" i="2"/>
  <c r="BA519" i="2"/>
  <c r="AS724" i="2"/>
  <c r="BA724" i="2"/>
  <c r="AS519" i="2"/>
  <c r="AK724" i="2"/>
  <c r="W116" i="1" l="1"/>
  <c r="AQ724" i="2"/>
  <c r="AP724" i="2"/>
  <c r="AN724" i="2"/>
  <c r="AP519" i="2"/>
  <c r="AQ519" i="2"/>
  <c r="AM519" i="2"/>
  <c r="AN519" i="2"/>
  <c r="AX519" i="2"/>
  <c r="AY519" i="2"/>
  <c r="AV519" i="2"/>
  <c r="AU519" i="2"/>
  <c r="BC519" i="2"/>
  <c r="BF519" i="2"/>
  <c r="BD519" i="2"/>
  <c r="BG519" i="2"/>
  <c r="AY724" i="2"/>
  <c r="AX724" i="2"/>
  <c r="AU724" i="2"/>
  <c r="AV724" i="2"/>
  <c r="BF724" i="2"/>
  <c r="BC724" i="2"/>
  <c r="BD724" i="2"/>
  <c r="BG724" i="2"/>
  <c r="W345" i="2"/>
  <c r="AE345" i="2" s="1"/>
  <c r="AM724" i="2"/>
  <c r="AS345" i="2"/>
  <c r="AS778" i="2"/>
  <c r="BA345" i="2"/>
  <c r="AK345" i="2"/>
  <c r="AY778" i="2" l="1"/>
  <c r="AV778" i="2"/>
  <c r="AX778" i="2"/>
  <c r="AY345" i="2"/>
  <c r="AV345" i="2"/>
  <c r="AX345" i="2"/>
  <c r="AU345" i="2"/>
  <c r="AS340" i="2"/>
  <c r="AP345" i="2"/>
  <c r="AQ345" i="2"/>
  <c r="AK340" i="2"/>
  <c r="AM345" i="2"/>
  <c r="AN345" i="2"/>
  <c r="BD345" i="2"/>
  <c r="BG345" i="2"/>
  <c r="BC345" i="2"/>
  <c r="BF345" i="2"/>
  <c r="BA340" i="2"/>
  <c r="W340" i="2"/>
  <c r="AU778" i="2"/>
  <c r="W777" i="2"/>
  <c r="AS777" i="2"/>
  <c r="BA777" i="2"/>
  <c r="AK777" i="2"/>
  <c r="AQ777" i="2" l="1"/>
  <c r="AN777" i="2"/>
  <c r="AP777" i="2"/>
  <c r="AX777" i="2"/>
  <c r="AY777" i="2"/>
  <c r="AU777" i="2"/>
  <c r="AV777" i="2"/>
  <c r="BC777" i="2"/>
  <c r="BD777" i="2"/>
  <c r="BF777" i="2"/>
  <c r="BG777" i="2"/>
  <c r="AX340" i="2"/>
  <c r="AU340" i="2"/>
  <c r="AE340" i="2"/>
  <c r="AH345" i="2"/>
  <c r="AP340" i="2"/>
  <c r="AM340" i="2"/>
  <c r="BC340" i="2"/>
  <c r="BF340" i="2"/>
  <c r="W303" i="2"/>
  <c r="AE303" i="2" s="1"/>
  <c r="AM777" i="2"/>
  <c r="BA303" i="2"/>
  <c r="AS735" i="2"/>
  <c r="AK303" i="2"/>
  <c r="AS303" i="2"/>
  <c r="AY735" i="2" l="1"/>
  <c r="AV735" i="2"/>
  <c r="AX735" i="2"/>
  <c r="AQ303" i="2"/>
  <c r="AM303" i="2"/>
  <c r="AN303" i="2"/>
  <c r="AP303" i="2"/>
  <c r="AX303" i="2"/>
  <c r="AV303" i="2"/>
  <c r="AY303" i="2"/>
  <c r="AU303" i="2"/>
  <c r="BD303" i="2"/>
  <c r="BG303" i="2"/>
  <c r="BC303" i="2"/>
  <c r="BF303" i="2"/>
  <c r="AH340" i="2"/>
  <c r="AI345" i="2"/>
  <c r="W298" i="2"/>
  <c r="AE298" i="2" s="1"/>
  <c r="AH303" i="2"/>
  <c r="AI303" i="2" s="1"/>
  <c r="AU735" i="2"/>
  <c r="W734" i="2"/>
  <c r="AK298" i="2"/>
  <c r="BA734" i="2"/>
  <c r="AS298" i="2"/>
  <c r="BA298" i="2"/>
  <c r="AS734" i="2"/>
  <c r="AK734" i="2"/>
  <c r="W118" i="1" l="1"/>
  <c r="AM734" i="2"/>
  <c r="AN734" i="2"/>
  <c r="AQ734" i="2"/>
  <c r="AN298" i="2"/>
  <c r="AK289" i="2"/>
  <c r="AM298" i="2"/>
  <c r="AP298" i="2"/>
  <c r="AQ298" i="2"/>
  <c r="AS289" i="2"/>
  <c r="AV298" i="2"/>
  <c r="AX298" i="2"/>
  <c r="AY298" i="2"/>
  <c r="AU298" i="2"/>
  <c r="BC298" i="2"/>
  <c r="BD298" i="2"/>
  <c r="BA289" i="2"/>
  <c r="BG298" i="2"/>
  <c r="BF298" i="2"/>
  <c r="AU734" i="2"/>
  <c r="AY734" i="2"/>
  <c r="AV734" i="2"/>
  <c r="AX734" i="2"/>
  <c r="BF734" i="2"/>
  <c r="BG734" i="2"/>
  <c r="BC734" i="2"/>
  <c r="BD734" i="2"/>
  <c r="W283" i="2"/>
  <c r="W289" i="2"/>
  <c r="AI340" i="2"/>
  <c r="W347" i="2"/>
  <c r="AE347" i="2" s="1"/>
  <c r="AP734" i="2"/>
  <c r="AK283" i="2"/>
  <c r="BA283" i="2"/>
  <c r="AS347" i="2"/>
  <c r="BA347" i="2"/>
  <c r="AK347" i="2"/>
  <c r="AS464" i="2"/>
  <c r="AS283" i="2"/>
  <c r="AV464" i="2" l="1"/>
  <c r="AX464" i="2"/>
  <c r="AY464" i="2"/>
  <c r="AQ347" i="2"/>
  <c r="AM347" i="2"/>
  <c r="AP347" i="2"/>
  <c r="AN347" i="2"/>
  <c r="AX347" i="2"/>
  <c r="AV347" i="2"/>
  <c r="AU347" i="2"/>
  <c r="AY347" i="2"/>
  <c r="BF347" i="2"/>
  <c r="BC347" i="2"/>
  <c r="BD347" i="2"/>
  <c r="BG347" i="2"/>
  <c r="AQ283" i="2"/>
  <c r="AK284" i="2"/>
  <c r="AP283" i="2"/>
  <c r="AN283" i="2"/>
  <c r="AM283" i="2"/>
  <c r="AV283" i="2"/>
  <c r="AX283" i="2"/>
  <c r="AU283" i="2"/>
  <c r="AY283" i="2"/>
  <c r="AS284" i="2"/>
  <c r="BA284" i="2"/>
  <c r="BC283" i="2"/>
  <c r="BD283" i="2"/>
  <c r="BG283" i="2"/>
  <c r="BF283" i="2"/>
  <c r="BF289" i="2"/>
  <c r="BC289" i="2"/>
  <c r="W308" i="2"/>
  <c r="W284" i="2"/>
  <c r="AE289" i="2"/>
  <c r="AE283" i="2"/>
  <c r="AH298" i="2"/>
  <c r="AX289" i="2"/>
  <c r="AU289" i="2"/>
  <c r="AP289" i="2"/>
  <c r="AM289" i="2"/>
  <c r="AU464" i="2"/>
  <c r="W463" i="2"/>
  <c r="AS463" i="2"/>
  <c r="BA308" i="2"/>
  <c r="AK308" i="2"/>
  <c r="BA463" i="2"/>
  <c r="AK463" i="2"/>
  <c r="AS308" i="2"/>
  <c r="AQ463" i="2" l="1"/>
  <c r="AM463" i="2"/>
  <c r="AN463" i="2"/>
  <c r="AU308" i="2"/>
  <c r="AV308" i="2"/>
  <c r="AY308" i="2"/>
  <c r="AX308" i="2"/>
  <c r="AS309" i="2"/>
  <c r="AK309" i="2"/>
  <c r="AP308" i="2"/>
  <c r="AN308" i="2"/>
  <c r="AM308" i="2"/>
  <c r="AQ308" i="2"/>
  <c r="BA309" i="2"/>
  <c r="BC308" i="2"/>
  <c r="BD308" i="2"/>
  <c r="BG308" i="2"/>
  <c r="BF308" i="2"/>
  <c r="AX463" i="2"/>
  <c r="AY463" i="2"/>
  <c r="AV463" i="2"/>
  <c r="AU463" i="2"/>
  <c r="BC463" i="2"/>
  <c r="BD463" i="2"/>
  <c r="BG463" i="2"/>
  <c r="BF463" i="2"/>
  <c r="AH289" i="2"/>
  <c r="AH283" i="2"/>
  <c r="AI298" i="2"/>
  <c r="AU284" i="2"/>
  <c r="AX284" i="2"/>
  <c r="AM284" i="2"/>
  <c r="AP284" i="2"/>
  <c r="W312" i="2"/>
  <c r="W309" i="2"/>
  <c r="AH347" i="2"/>
  <c r="AE284" i="2"/>
  <c r="AE308" i="2"/>
  <c r="W462" i="2"/>
  <c r="W86" i="2"/>
  <c r="AE86" i="2" s="1"/>
  <c r="BF284" i="2"/>
  <c r="BC284" i="2"/>
  <c r="AP463" i="2"/>
  <c r="AS462" i="2"/>
  <c r="AS312" i="2"/>
  <c r="AK86" i="2"/>
  <c r="AK462" i="2"/>
  <c r="BA312" i="2"/>
  <c r="BA462" i="2"/>
  <c r="AK312" i="2"/>
  <c r="AS409" i="2"/>
  <c r="BA86" i="2"/>
  <c r="AS86" i="2"/>
  <c r="AY409" i="2" l="1"/>
  <c r="AV409" i="2"/>
  <c r="AX409" i="2"/>
  <c r="AN86" i="2"/>
  <c r="AP86" i="2"/>
  <c r="AM86" i="2"/>
  <c r="AQ86" i="2"/>
  <c r="AV86" i="2"/>
  <c r="AY86" i="2"/>
  <c r="AU86" i="2"/>
  <c r="AX86" i="2"/>
  <c r="BD86" i="2"/>
  <c r="BF86" i="2"/>
  <c r="BC86" i="2"/>
  <c r="BG86" i="2"/>
  <c r="AU312" i="2"/>
  <c r="AS313" i="2"/>
  <c r="AX312" i="2"/>
  <c r="AV312" i="2"/>
  <c r="AY312" i="2"/>
  <c r="AP312" i="2"/>
  <c r="AQ312" i="2"/>
  <c r="AK313" i="2"/>
  <c r="AM312" i="2"/>
  <c r="AN312" i="2"/>
  <c r="BF312" i="2"/>
  <c r="BG312" i="2"/>
  <c r="BA313" i="2"/>
  <c r="BC312" i="2"/>
  <c r="BD312" i="2"/>
  <c r="AQ462" i="2"/>
  <c r="AP462" i="2"/>
  <c r="AN462" i="2"/>
  <c r="AM462" i="2"/>
  <c r="AU462" i="2"/>
  <c r="AY462" i="2"/>
  <c r="AV462" i="2"/>
  <c r="AX462" i="2"/>
  <c r="BG462" i="2"/>
  <c r="BD462" i="2"/>
  <c r="BC462" i="2"/>
  <c r="BF462" i="2"/>
  <c r="AE312" i="2"/>
  <c r="AE313" i="2" s="1"/>
  <c r="AE309" i="2"/>
  <c r="AI347" i="2"/>
  <c r="AH284" i="2"/>
  <c r="AH308" i="2"/>
  <c r="AX309" i="2"/>
  <c r="AU309" i="2"/>
  <c r="AH86" i="2"/>
  <c r="AI86" i="2" s="1"/>
  <c r="W313" i="2"/>
  <c r="BC309" i="2"/>
  <c r="BF309" i="2"/>
  <c r="W461" i="2"/>
  <c r="W102" i="2"/>
  <c r="AE102" i="2" s="1"/>
  <c r="AI289" i="2"/>
  <c r="AI283" i="2"/>
  <c r="AP309" i="2"/>
  <c r="AM309" i="2"/>
  <c r="AU409" i="2"/>
  <c r="W87" i="2"/>
  <c r="AK102" i="2"/>
  <c r="BA102" i="2"/>
  <c r="AS102" i="2"/>
  <c r="BA461" i="2"/>
  <c r="AS461" i="2"/>
  <c r="AS87" i="2"/>
  <c r="AK87" i="2"/>
  <c r="AK461" i="2"/>
  <c r="BA87" i="2"/>
  <c r="W85" i="2" l="1"/>
  <c r="AE87" i="2"/>
  <c r="AQ87" i="2"/>
  <c r="AM87" i="2"/>
  <c r="AP87" i="2"/>
  <c r="AV87" i="2"/>
  <c r="AY87" i="2"/>
  <c r="AX87" i="2"/>
  <c r="AU87" i="2"/>
  <c r="BD87" i="2"/>
  <c r="BC87" i="2"/>
  <c r="BG87" i="2"/>
  <c r="BF87" i="2"/>
  <c r="AM102" i="2"/>
  <c r="AK99" i="2"/>
  <c r="AN102" i="2"/>
  <c r="AP102" i="2"/>
  <c r="AQ102" i="2"/>
  <c r="AU102" i="2"/>
  <c r="AS99" i="2"/>
  <c r="AX102" i="2"/>
  <c r="AY102" i="2"/>
  <c r="AV102" i="2"/>
  <c r="BD102" i="2"/>
  <c r="BA99" i="2"/>
  <c r="BG102" i="2"/>
  <c r="BC102" i="2"/>
  <c r="BF102" i="2"/>
  <c r="AN461" i="2"/>
  <c r="AP461" i="2"/>
  <c r="AM461" i="2"/>
  <c r="AQ461" i="2"/>
  <c r="AX461" i="2"/>
  <c r="AY461" i="2"/>
  <c r="AV461" i="2"/>
  <c r="AU461" i="2"/>
  <c r="BG461" i="2"/>
  <c r="BC461" i="2"/>
  <c r="BD461" i="2"/>
  <c r="BF461" i="2"/>
  <c r="AI308" i="2"/>
  <c r="AI284" i="2"/>
  <c r="BF313" i="2"/>
  <c r="BC313" i="2"/>
  <c r="AP313" i="2"/>
  <c r="AM313" i="2"/>
  <c r="AH87" i="2"/>
  <c r="AI87" i="2" s="1"/>
  <c r="W97" i="2"/>
  <c r="AE97" i="2" s="1"/>
  <c r="W99" i="2"/>
  <c r="W436" i="2"/>
  <c r="AH312" i="2"/>
  <c r="AH313" i="2" s="1"/>
  <c r="AH309" i="2"/>
  <c r="AU313" i="2"/>
  <c r="AX313" i="2"/>
  <c r="AN87" i="2"/>
  <c r="AK436" i="2"/>
  <c r="AS679" i="2"/>
  <c r="BA436" i="2"/>
  <c r="AK85" i="2"/>
  <c r="AS97" i="2"/>
  <c r="BA85" i="2"/>
  <c r="AS85" i="2"/>
  <c r="BA97" i="2"/>
  <c r="AS436" i="2"/>
  <c r="AK97" i="2"/>
  <c r="AU85" i="2" l="1"/>
  <c r="AV85" i="2"/>
  <c r="AY85" i="2"/>
  <c r="AX85" i="2"/>
  <c r="AN85" i="2"/>
  <c r="AP85" i="2"/>
  <c r="AM85" i="2"/>
  <c r="AQ85" i="2"/>
  <c r="BC85" i="2"/>
  <c r="BD85" i="2"/>
  <c r="BF85" i="2"/>
  <c r="BG85" i="2"/>
  <c r="AE85" i="2"/>
  <c r="AV679" i="2"/>
  <c r="AY679" i="2"/>
  <c r="AX679" i="2"/>
  <c r="AN436" i="2"/>
  <c r="AM436" i="2"/>
  <c r="AQ436" i="2"/>
  <c r="AP436" i="2"/>
  <c r="AY436" i="2"/>
  <c r="AV436" i="2"/>
  <c r="AX436" i="2"/>
  <c r="AU436" i="2"/>
  <c r="BD436" i="2"/>
  <c r="BF436" i="2"/>
  <c r="BC436" i="2"/>
  <c r="BG436" i="2"/>
  <c r="AS98" i="2"/>
  <c r="AV97" i="2"/>
  <c r="AU97" i="2"/>
  <c r="AY97" i="2"/>
  <c r="AX97" i="2"/>
  <c r="AN97" i="2"/>
  <c r="AQ97" i="2"/>
  <c r="AP97" i="2"/>
  <c r="AM97" i="2"/>
  <c r="AK98" i="2"/>
  <c r="BA98" i="2"/>
  <c r="BF97" i="2"/>
  <c r="BC97" i="2"/>
  <c r="BD97" i="2"/>
  <c r="BG97" i="2"/>
  <c r="AE99" i="2"/>
  <c r="AH102" i="2"/>
  <c r="AH85" i="2"/>
  <c r="BC99" i="2"/>
  <c r="BF99" i="2"/>
  <c r="AX99" i="2"/>
  <c r="AU99" i="2"/>
  <c r="W98" i="2"/>
  <c r="W109" i="2"/>
  <c r="AI309" i="2"/>
  <c r="AI312" i="2"/>
  <c r="AI313" i="2" s="1"/>
  <c r="AM99" i="2"/>
  <c r="AP99" i="2"/>
  <c r="AU679" i="2"/>
  <c r="W678" i="2"/>
  <c r="AS109" i="2"/>
  <c r="AS678" i="2"/>
  <c r="BA678" i="2"/>
  <c r="AK678" i="2"/>
  <c r="BA109" i="2"/>
  <c r="AK109" i="2"/>
  <c r="AP678" i="2" l="1"/>
  <c r="AM678" i="2"/>
  <c r="AQ678" i="2"/>
  <c r="AY109" i="2"/>
  <c r="AS110" i="2"/>
  <c r="AU109" i="2"/>
  <c r="AX109" i="2"/>
  <c r="AV109" i="2"/>
  <c r="AK110" i="2"/>
  <c r="AP109" i="2"/>
  <c r="AN109" i="2"/>
  <c r="AQ109" i="2"/>
  <c r="AM109" i="2"/>
  <c r="BG109" i="2"/>
  <c r="BD109" i="2"/>
  <c r="BC109" i="2"/>
  <c r="BF109" i="2"/>
  <c r="BA110" i="2"/>
  <c r="AU678" i="2"/>
  <c r="AX678" i="2"/>
  <c r="AV678" i="2"/>
  <c r="AY678" i="2"/>
  <c r="BC678" i="2"/>
  <c r="BG678" i="2"/>
  <c r="BF678" i="2"/>
  <c r="BD678" i="2"/>
  <c r="W113" i="2"/>
  <c r="W110" i="2"/>
  <c r="AH99" i="2"/>
  <c r="AH97" i="2"/>
  <c r="AI102" i="2"/>
  <c r="AE98" i="2"/>
  <c r="AE109" i="2"/>
  <c r="AP98" i="2"/>
  <c r="AM98" i="2"/>
  <c r="W676" i="2"/>
  <c r="AE678" i="2"/>
  <c r="AI85" i="2"/>
  <c r="BC98" i="2"/>
  <c r="BF98" i="2"/>
  <c r="AX98" i="2"/>
  <c r="AU98" i="2"/>
  <c r="AN678" i="2"/>
  <c r="AK676" i="2"/>
  <c r="BA113" i="2"/>
  <c r="AK113" i="2"/>
  <c r="AS676" i="2"/>
  <c r="BA676" i="2"/>
  <c r="AS113" i="2"/>
  <c r="AS530" i="2"/>
  <c r="AV530" i="2" l="1"/>
  <c r="AY530" i="2"/>
  <c r="AX530" i="2"/>
  <c r="AP676" i="2"/>
  <c r="AM676" i="2"/>
  <c r="AN676" i="2"/>
  <c r="AQ676" i="2"/>
  <c r="AY676" i="2"/>
  <c r="AU676" i="2"/>
  <c r="AX676" i="2"/>
  <c r="AV676" i="2"/>
  <c r="BF676" i="2"/>
  <c r="BC676" i="2"/>
  <c r="BD676" i="2"/>
  <c r="BG676" i="2"/>
  <c r="AU113" i="2"/>
  <c r="AS114" i="2"/>
  <c r="AY113" i="2"/>
  <c r="AV113" i="2"/>
  <c r="AX113" i="2"/>
  <c r="AN113" i="2"/>
  <c r="AQ113" i="2"/>
  <c r="AK114" i="2"/>
  <c r="AM113" i="2"/>
  <c r="AP113" i="2"/>
  <c r="BA114" i="2"/>
  <c r="BF113" i="2"/>
  <c r="BG113" i="2"/>
  <c r="BD113" i="2"/>
  <c r="BC113" i="2"/>
  <c r="W239" i="2"/>
  <c r="AE239" i="2" s="1"/>
  <c r="AI97" i="2"/>
  <c r="AI99" i="2"/>
  <c r="W114" i="2"/>
  <c r="AH109" i="2"/>
  <c r="AH98" i="2"/>
  <c r="BF110" i="2"/>
  <c r="BC110" i="2"/>
  <c r="AH678" i="2"/>
  <c r="AE676" i="2"/>
  <c r="AE113" i="2"/>
  <c r="AE114" i="2" s="1"/>
  <c r="AE110" i="2"/>
  <c r="AP110" i="2"/>
  <c r="AM110" i="2"/>
  <c r="AX110" i="2"/>
  <c r="AU110" i="2"/>
  <c r="AU530" i="2"/>
  <c r="W769" i="2"/>
  <c r="BA769" i="2"/>
  <c r="BA239" i="2"/>
  <c r="AK239" i="2"/>
  <c r="AS239" i="2"/>
  <c r="AS769" i="2"/>
  <c r="AK769" i="2"/>
  <c r="AP769" i="2" l="1"/>
  <c r="AN769" i="2"/>
  <c r="AQ769" i="2"/>
  <c r="AV239" i="2"/>
  <c r="AY239" i="2"/>
  <c r="AX239" i="2"/>
  <c r="AS225" i="2"/>
  <c r="AU239" i="2"/>
  <c r="AK225" i="2"/>
  <c r="AQ239" i="2"/>
  <c r="AM239" i="2"/>
  <c r="AP239" i="2"/>
  <c r="AN239" i="2"/>
  <c r="BC239" i="2"/>
  <c r="BF239" i="2"/>
  <c r="BA225" i="2"/>
  <c r="BD239" i="2"/>
  <c r="BG239" i="2"/>
  <c r="AU769" i="2"/>
  <c r="AV769" i="2"/>
  <c r="AY769" i="2"/>
  <c r="AX769" i="2"/>
  <c r="BD769" i="2"/>
  <c r="BG769" i="2"/>
  <c r="BF769" i="2"/>
  <c r="BC769" i="2"/>
  <c r="AH676" i="2"/>
  <c r="AI678" i="2"/>
  <c r="AI676" i="2" s="1"/>
  <c r="AH113" i="2"/>
  <c r="AH114" i="2" s="1"/>
  <c r="AH110" i="2"/>
  <c r="AI98" i="2"/>
  <c r="AI109" i="2"/>
  <c r="W225" i="2"/>
  <c r="AM114" i="2"/>
  <c r="AP114" i="2"/>
  <c r="BC114" i="2"/>
  <c r="BF114" i="2"/>
  <c r="W767" i="2"/>
  <c r="W759" i="2"/>
  <c r="AE769" i="2"/>
  <c r="AX114" i="2"/>
  <c r="AU114" i="2"/>
  <c r="AM769" i="2"/>
  <c r="AK759" i="2"/>
  <c r="BA759" i="2"/>
  <c r="AK767" i="2"/>
  <c r="AS455" i="2"/>
  <c r="AS759" i="2"/>
  <c r="AS767" i="2"/>
  <c r="BA767" i="2"/>
  <c r="AX455" i="2" l="1"/>
  <c r="AY455" i="2"/>
  <c r="AV455" i="2"/>
  <c r="AM759" i="2"/>
  <c r="AN759" i="2"/>
  <c r="AQ759" i="2"/>
  <c r="AP759" i="2"/>
  <c r="AX759" i="2"/>
  <c r="AU759" i="2"/>
  <c r="AY759" i="2"/>
  <c r="AV759" i="2"/>
  <c r="BC759" i="2"/>
  <c r="BF759" i="2"/>
  <c r="BG759" i="2"/>
  <c r="BD759" i="2"/>
  <c r="AP767" i="2"/>
  <c r="AQ767" i="2"/>
  <c r="AN767" i="2"/>
  <c r="AM767" i="2"/>
  <c r="AY767" i="2"/>
  <c r="AU767" i="2"/>
  <c r="AX767" i="2"/>
  <c r="AV767" i="2"/>
  <c r="BG767" i="2"/>
  <c r="BC767" i="2"/>
  <c r="BD767" i="2"/>
  <c r="BF767" i="2"/>
  <c r="AE759" i="2"/>
  <c r="AI110" i="2"/>
  <c r="AI113" i="2"/>
  <c r="AI114" i="2" s="1"/>
  <c r="BF225" i="2"/>
  <c r="BC225" i="2"/>
  <c r="AX225" i="2"/>
  <c r="AU225" i="2"/>
  <c r="AH769" i="2"/>
  <c r="AE767" i="2"/>
  <c r="AH239" i="2"/>
  <c r="AE225" i="2"/>
  <c r="AP225" i="2"/>
  <c r="AM225" i="2"/>
  <c r="AU455" i="2"/>
  <c r="W765" i="2"/>
  <c r="BA765" i="2"/>
  <c r="AS765" i="2"/>
  <c r="AK765" i="2"/>
  <c r="AP765" i="2" l="1"/>
  <c r="AN765" i="2"/>
  <c r="AM765" i="2"/>
  <c r="AY765" i="2"/>
  <c r="AX765" i="2"/>
  <c r="AU765" i="2"/>
  <c r="AV765" i="2"/>
  <c r="BF765" i="2"/>
  <c r="BC765" i="2"/>
  <c r="BD765" i="2"/>
  <c r="BG765" i="2"/>
  <c r="AI769" i="2"/>
  <c r="AI767" i="2" s="1"/>
  <c r="AH767" i="2"/>
  <c r="AH759" i="2"/>
  <c r="W760" i="2"/>
  <c r="AE765" i="2"/>
  <c r="AH225" i="2"/>
  <c r="AI239" i="2"/>
  <c r="AI225" i="2" s="1"/>
  <c r="AQ765" i="2"/>
  <c r="AK760" i="2"/>
  <c r="AS419" i="2"/>
  <c r="BA760" i="2"/>
  <c r="AS760" i="2"/>
  <c r="AY419" i="2" l="1"/>
  <c r="AV419" i="2"/>
  <c r="AX419" i="2"/>
  <c r="AP760" i="2"/>
  <c r="AQ760" i="2"/>
  <c r="AM760" i="2"/>
  <c r="AN760" i="2"/>
  <c r="AU760" i="2"/>
  <c r="AV760" i="2"/>
  <c r="AY760" i="2"/>
  <c r="AX760" i="2"/>
  <c r="BF760" i="2"/>
  <c r="BD760" i="2"/>
  <c r="BC760" i="2"/>
  <c r="BG760" i="2"/>
  <c r="AE760" i="2"/>
  <c r="AH765" i="2"/>
  <c r="AI759" i="2"/>
  <c r="AU419" i="2"/>
  <c r="W96" i="2"/>
  <c r="AE96" i="2" s="1"/>
  <c r="AS96" i="2"/>
  <c r="BA96" i="2"/>
  <c r="AK96" i="2"/>
  <c r="AM96" i="2" l="1"/>
  <c r="AP96" i="2"/>
  <c r="AN96" i="2"/>
  <c r="AU96" i="2"/>
  <c r="AX96" i="2"/>
  <c r="AV96" i="2"/>
  <c r="AY96" i="2"/>
  <c r="BD96" i="2"/>
  <c r="BC96" i="2"/>
  <c r="BF96" i="2"/>
  <c r="BG96" i="2"/>
  <c r="AH760" i="2"/>
  <c r="W84" i="2"/>
  <c r="AI765" i="2"/>
  <c r="AQ96" i="2"/>
  <c r="AS84" i="2"/>
  <c r="BA84" i="2"/>
  <c r="AS745" i="2"/>
  <c r="AK84" i="2"/>
  <c r="AV745" i="2" l="1"/>
  <c r="AY745" i="2"/>
  <c r="AX745" i="2"/>
  <c r="AP84" i="2"/>
  <c r="AM84" i="2"/>
  <c r="AQ84" i="2"/>
  <c r="AN84" i="2"/>
  <c r="AV84" i="2"/>
  <c r="AX84" i="2"/>
  <c r="AU84" i="2"/>
  <c r="AY84" i="2"/>
  <c r="BG84" i="2"/>
  <c r="BC84" i="2"/>
  <c r="BD84" i="2"/>
  <c r="BF84" i="2"/>
  <c r="AI760" i="2"/>
  <c r="AH96" i="2"/>
  <c r="AE84" i="2"/>
  <c r="AU745" i="2"/>
  <c r="W744" i="2"/>
  <c r="AS744" i="2"/>
  <c r="AK744" i="2"/>
  <c r="BA744" i="2"/>
  <c r="W120" i="1" l="1"/>
  <c r="AN744" i="2"/>
  <c r="AP744" i="2"/>
  <c r="AM744" i="2"/>
  <c r="AV744" i="2"/>
  <c r="AX744" i="2"/>
  <c r="AY744" i="2"/>
  <c r="AU744" i="2"/>
  <c r="BD744" i="2"/>
  <c r="BC744" i="2"/>
  <c r="BF744" i="2"/>
  <c r="BG744" i="2"/>
  <c r="AI96" i="2"/>
  <c r="AI84" i="2" s="1"/>
  <c r="AH84" i="2"/>
  <c r="W349" i="2"/>
  <c r="AE349" i="2" s="1"/>
  <c r="AQ744" i="2"/>
  <c r="AS552" i="2"/>
  <c r="AS349" i="2"/>
  <c r="AK349" i="2"/>
  <c r="BA349" i="2"/>
  <c r="AY552" i="2" l="1"/>
  <c r="AV552" i="2"/>
  <c r="AX552" i="2"/>
  <c r="AP349" i="2"/>
  <c r="AN349" i="2"/>
  <c r="AQ349" i="2"/>
  <c r="AM349" i="2"/>
  <c r="AU349" i="2"/>
  <c r="AY349" i="2"/>
  <c r="AV349" i="2"/>
  <c r="AX349" i="2"/>
  <c r="BD349" i="2"/>
  <c r="BF349" i="2"/>
  <c r="BC349" i="2"/>
  <c r="BG349" i="2"/>
  <c r="AU552" i="2"/>
  <c r="W551" i="2"/>
  <c r="AS551" i="2"/>
  <c r="AK551" i="2"/>
  <c r="BA551" i="2"/>
  <c r="AN551" i="2" l="1"/>
  <c r="AQ551" i="2"/>
  <c r="AP551" i="2"/>
  <c r="AX551" i="2"/>
  <c r="AU551" i="2"/>
  <c r="AV551" i="2"/>
  <c r="AY551" i="2"/>
  <c r="BC551" i="2"/>
  <c r="BG551" i="2"/>
  <c r="BD551" i="2"/>
  <c r="BF551" i="2"/>
  <c r="AH349" i="2"/>
  <c r="W546" i="2"/>
  <c r="W143" i="2"/>
  <c r="AE143" i="2" s="1"/>
  <c r="AM551" i="2"/>
  <c r="AK546" i="2"/>
  <c r="AS546" i="2"/>
  <c r="BA546" i="2"/>
  <c r="AK143" i="2"/>
  <c r="BA143" i="2"/>
  <c r="AS494" i="2"/>
  <c r="AS143" i="2"/>
  <c r="AY494" i="2" l="1"/>
  <c r="AV494" i="2"/>
  <c r="AX494" i="2"/>
  <c r="AM143" i="2"/>
  <c r="AP143" i="2"/>
  <c r="AN143" i="2"/>
  <c r="AQ143" i="2"/>
  <c r="AV143" i="2"/>
  <c r="AX143" i="2"/>
  <c r="AU143" i="2"/>
  <c r="AY143" i="2"/>
  <c r="BG143" i="2"/>
  <c r="BC143" i="2"/>
  <c r="BD143" i="2"/>
  <c r="BF143" i="2"/>
  <c r="AM546" i="2"/>
  <c r="AN546" i="2"/>
  <c r="AP546" i="2"/>
  <c r="AQ546" i="2"/>
  <c r="AV546" i="2"/>
  <c r="AU546" i="2"/>
  <c r="AX546" i="2"/>
  <c r="AY546" i="2"/>
  <c r="BG546" i="2"/>
  <c r="BC546" i="2"/>
  <c r="BF546" i="2"/>
  <c r="BD546" i="2"/>
  <c r="AH143" i="2"/>
  <c r="AI143" i="2" s="1"/>
  <c r="W542" i="2"/>
  <c r="W156" i="2"/>
  <c r="AE156" i="2" s="1"/>
  <c r="AI349" i="2"/>
  <c r="AU494" i="2"/>
  <c r="W493" i="2"/>
  <c r="W141" i="2" s="1"/>
  <c r="AK542" i="2"/>
  <c r="BA156" i="2"/>
  <c r="BA493" i="2"/>
  <c r="AK493" i="2"/>
  <c r="AS493" i="2"/>
  <c r="AK156" i="2"/>
  <c r="BA542" i="2"/>
  <c r="AS542" i="2"/>
  <c r="AS156" i="2"/>
  <c r="AE141" i="2" l="1"/>
  <c r="W142" i="2"/>
  <c r="AQ493" i="2"/>
  <c r="AP493" i="2"/>
  <c r="AM493" i="2"/>
  <c r="AV493" i="2"/>
  <c r="AU493" i="2"/>
  <c r="AX493" i="2"/>
  <c r="AY493" i="2"/>
  <c r="BD493" i="2"/>
  <c r="BG493" i="2"/>
  <c r="BC493" i="2"/>
  <c r="BF493" i="2"/>
  <c r="AY156" i="2"/>
  <c r="AU156" i="2"/>
  <c r="AV156" i="2"/>
  <c r="AX156" i="2"/>
  <c r="AM156" i="2"/>
  <c r="AN156" i="2"/>
  <c r="AP156" i="2"/>
  <c r="AQ156" i="2"/>
  <c r="BC156" i="2"/>
  <c r="BG156" i="2"/>
  <c r="BD156" i="2"/>
  <c r="BF156" i="2"/>
  <c r="AM542" i="2"/>
  <c r="AQ542" i="2"/>
  <c r="AP542" i="2"/>
  <c r="AN542" i="2"/>
  <c r="AU542" i="2"/>
  <c r="AY542" i="2"/>
  <c r="AV542" i="2"/>
  <c r="AX542" i="2"/>
  <c r="BD542" i="2"/>
  <c r="BG542" i="2"/>
  <c r="BC542" i="2"/>
  <c r="BF542" i="2"/>
  <c r="W492" i="2"/>
  <c r="W154" i="1"/>
  <c r="W149" i="2"/>
  <c r="AE149" i="2" s="1"/>
  <c r="W518" i="2"/>
  <c r="AN493" i="2"/>
  <c r="AS459" i="2"/>
  <c r="AS492" i="2"/>
  <c r="AK518" i="2"/>
  <c r="AS518" i="2"/>
  <c r="AS149" i="2"/>
  <c r="BA149" i="2"/>
  <c r="AK492" i="2"/>
  <c r="BA492" i="2"/>
  <c r="BA518" i="2"/>
  <c r="AK149" i="2"/>
  <c r="AH141" i="2" l="1"/>
  <c r="AE142" i="2"/>
  <c r="AX459" i="2"/>
  <c r="AV459" i="2"/>
  <c r="AY459" i="2"/>
  <c r="AQ149" i="2"/>
  <c r="AP149" i="2"/>
  <c r="AN149" i="2"/>
  <c r="AM149" i="2"/>
  <c r="AV149" i="2"/>
  <c r="AX149" i="2"/>
  <c r="AY149" i="2"/>
  <c r="AU149" i="2"/>
  <c r="BG149" i="2"/>
  <c r="BC149" i="2"/>
  <c r="BF149" i="2"/>
  <c r="BD149" i="2"/>
  <c r="BF492" i="2"/>
  <c r="BC492" i="2"/>
  <c r="BD492" i="2"/>
  <c r="BG492" i="2"/>
  <c r="AN492" i="2"/>
  <c r="AM492" i="2"/>
  <c r="AP492" i="2"/>
  <c r="AQ492" i="2"/>
  <c r="AU492" i="2"/>
  <c r="AY492" i="2"/>
  <c r="AX492" i="2"/>
  <c r="AV492" i="2"/>
  <c r="AM518" i="2"/>
  <c r="AQ518" i="2"/>
  <c r="AP518" i="2"/>
  <c r="AN518" i="2"/>
  <c r="AX518" i="2"/>
  <c r="AU518" i="2"/>
  <c r="AV518" i="2"/>
  <c r="AY518" i="2"/>
  <c r="BD518" i="2"/>
  <c r="BC518" i="2"/>
  <c r="BG518" i="2"/>
  <c r="BF518" i="2"/>
  <c r="W163" i="2"/>
  <c r="W129" i="2"/>
  <c r="AE129" i="2" s="1"/>
  <c r="W488" i="2"/>
  <c r="AH156" i="2"/>
  <c r="AU459" i="2"/>
  <c r="W766" i="2"/>
  <c r="BA488" i="2"/>
  <c r="AK129" i="2"/>
  <c r="BA766" i="2"/>
  <c r="AS488" i="2"/>
  <c r="AK163" i="2"/>
  <c r="AS129" i="2"/>
  <c r="BA163" i="2"/>
  <c r="BA129" i="2"/>
  <c r="AS163" i="2"/>
  <c r="AS766" i="2"/>
  <c r="AK766" i="2"/>
  <c r="AK488" i="2"/>
  <c r="AH142" i="2" l="1"/>
  <c r="AI141" i="2"/>
  <c r="AI142" i="2" s="1"/>
  <c r="AN766" i="2"/>
  <c r="AP766" i="2"/>
  <c r="AQ766" i="2"/>
  <c r="AM163" i="2"/>
  <c r="AQ163" i="2"/>
  <c r="AP163" i="2"/>
  <c r="AN163" i="2"/>
  <c r="AY163" i="2"/>
  <c r="AX163" i="2"/>
  <c r="AU163" i="2"/>
  <c r="AV163" i="2"/>
  <c r="BG163" i="2"/>
  <c r="BF163" i="2"/>
  <c r="BC163" i="2"/>
  <c r="BD163" i="2"/>
  <c r="AX766" i="2"/>
  <c r="AY766" i="2"/>
  <c r="AV766" i="2"/>
  <c r="AU766" i="2"/>
  <c r="BC766" i="2"/>
  <c r="BG766" i="2"/>
  <c r="BD766" i="2"/>
  <c r="BF766" i="2"/>
  <c r="AQ488" i="2"/>
  <c r="AN488" i="2"/>
  <c r="AP488" i="2"/>
  <c r="AM488" i="2"/>
  <c r="BD488" i="2"/>
  <c r="BC488" i="2"/>
  <c r="BF488" i="2"/>
  <c r="BG488" i="2"/>
  <c r="AU488" i="2"/>
  <c r="AY488" i="2"/>
  <c r="AV488" i="2"/>
  <c r="AX488" i="2"/>
  <c r="AP129" i="2"/>
  <c r="AM129" i="2"/>
  <c r="AN129" i="2"/>
  <c r="AQ129" i="2"/>
  <c r="AK152" i="2"/>
  <c r="AU129" i="2"/>
  <c r="AV129" i="2"/>
  <c r="AX129" i="2"/>
  <c r="AY129" i="2"/>
  <c r="AS152" i="2"/>
  <c r="BG129" i="2"/>
  <c r="BF129" i="2"/>
  <c r="BD129" i="2"/>
  <c r="BC129" i="2"/>
  <c r="BA152" i="2"/>
  <c r="AI156" i="2"/>
  <c r="AH149" i="2"/>
  <c r="W167" i="2"/>
  <c r="W761" i="2"/>
  <c r="W762" i="2"/>
  <c r="AE766" i="2"/>
  <c r="W487" i="2"/>
  <c r="AE163" i="2"/>
  <c r="W139" i="2"/>
  <c r="AE139" i="2" s="1"/>
  <c r="W127" i="2"/>
  <c r="AE127" i="2" s="1"/>
  <c r="W152" i="2"/>
  <c r="AM766" i="2"/>
  <c r="AK127" i="2"/>
  <c r="BA762" i="2"/>
  <c r="BA487" i="2"/>
  <c r="AS762" i="2"/>
  <c r="BA167" i="2"/>
  <c r="AK761" i="2"/>
  <c r="AS139" i="2"/>
  <c r="AK762" i="2"/>
  <c r="AS487" i="2"/>
  <c r="AS167" i="2"/>
  <c r="AS761" i="2"/>
  <c r="AS127" i="2"/>
  <c r="AK167" i="2"/>
  <c r="AK487" i="2"/>
  <c r="BA761" i="2"/>
  <c r="BA139" i="2"/>
  <c r="AK139" i="2"/>
  <c r="BA127" i="2"/>
  <c r="AS572" i="2"/>
  <c r="AY572" i="2" l="1"/>
  <c r="AV572" i="2"/>
  <c r="AX572" i="2"/>
  <c r="AM762" i="2"/>
  <c r="AP762" i="2"/>
  <c r="AQ762" i="2"/>
  <c r="AN762" i="2"/>
  <c r="AU762" i="2"/>
  <c r="AX762" i="2"/>
  <c r="AY762" i="2"/>
  <c r="AV762" i="2"/>
  <c r="BF762" i="2"/>
  <c r="BD762" i="2"/>
  <c r="BG762" i="2"/>
  <c r="BC762" i="2"/>
  <c r="AQ761" i="2"/>
  <c r="AM761" i="2"/>
  <c r="AN761" i="2"/>
  <c r="AP761" i="2"/>
  <c r="AY761" i="2"/>
  <c r="AV761" i="2"/>
  <c r="AX761" i="2"/>
  <c r="AU761" i="2"/>
  <c r="BC761" i="2"/>
  <c r="BF761" i="2"/>
  <c r="BD761" i="2"/>
  <c r="BG761" i="2"/>
  <c r="AU127" i="2"/>
  <c r="AY127" i="2"/>
  <c r="AX127" i="2"/>
  <c r="AV127" i="2"/>
  <c r="AS150" i="2"/>
  <c r="AS164" i="2"/>
  <c r="AN127" i="2"/>
  <c r="AM127" i="2"/>
  <c r="AP127" i="2"/>
  <c r="AQ127" i="2"/>
  <c r="AK150" i="2"/>
  <c r="AK164" i="2"/>
  <c r="BC127" i="2"/>
  <c r="BF127" i="2"/>
  <c r="BG127" i="2"/>
  <c r="BD127" i="2"/>
  <c r="BA150" i="2"/>
  <c r="BA164" i="2"/>
  <c r="AN487" i="2"/>
  <c r="AP487" i="2"/>
  <c r="AQ487" i="2"/>
  <c r="AM487" i="2"/>
  <c r="AU487" i="2"/>
  <c r="AV487" i="2"/>
  <c r="AX487" i="2"/>
  <c r="AY487" i="2"/>
  <c r="BD487" i="2"/>
  <c r="BG487" i="2"/>
  <c r="BC487" i="2"/>
  <c r="BF487" i="2"/>
  <c r="AQ139" i="2"/>
  <c r="AP139" i="2"/>
  <c r="AN139" i="2"/>
  <c r="AM139" i="2"/>
  <c r="AX139" i="2"/>
  <c r="AU139" i="2"/>
  <c r="AV139" i="2"/>
  <c r="AY139" i="2"/>
  <c r="BD139" i="2"/>
  <c r="BC139" i="2"/>
  <c r="BF139" i="2"/>
  <c r="BG139" i="2"/>
  <c r="AP167" i="2"/>
  <c r="AN167" i="2"/>
  <c r="AM167" i="2"/>
  <c r="AQ167" i="2"/>
  <c r="AK168" i="2"/>
  <c r="AU167" i="2"/>
  <c r="AS168" i="2"/>
  <c r="AV167" i="2"/>
  <c r="AY167" i="2"/>
  <c r="AX167" i="2"/>
  <c r="BC167" i="2"/>
  <c r="BG167" i="2"/>
  <c r="BF167" i="2"/>
  <c r="BD167" i="2"/>
  <c r="BA168" i="2"/>
  <c r="AE167" i="2"/>
  <c r="AH163" i="2"/>
  <c r="AU152" i="2"/>
  <c r="AX152" i="2"/>
  <c r="AE761" i="2"/>
  <c r="W1021" i="2"/>
  <c r="W757" i="2"/>
  <c r="AI149" i="2"/>
  <c r="AP152" i="2"/>
  <c r="AM152" i="2"/>
  <c r="W150" i="2"/>
  <c r="AH129" i="2"/>
  <c r="AE150" i="2"/>
  <c r="AE152" i="2"/>
  <c r="W164" i="2"/>
  <c r="W146" i="2"/>
  <c r="AE146" i="2" s="1"/>
  <c r="W137" i="2"/>
  <c r="AH766" i="2"/>
  <c r="AE762" i="2"/>
  <c r="W168" i="2"/>
  <c r="BF152" i="2"/>
  <c r="BC152" i="2"/>
  <c r="AU572" i="2"/>
  <c r="W185" i="2"/>
  <c r="AE185" i="2" s="1"/>
  <c r="AK757" i="2"/>
  <c r="AK185" i="2"/>
  <c r="BA185" i="2"/>
  <c r="AS185" i="2"/>
  <c r="AS146" i="2"/>
  <c r="AK146" i="2"/>
  <c r="BA146" i="2"/>
  <c r="AK137" i="2"/>
  <c r="BA137" i="2"/>
  <c r="AS137" i="2"/>
  <c r="BA757" i="2"/>
  <c r="AS757" i="2"/>
  <c r="AK216" i="2" l="1"/>
  <c r="AP185" i="2"/>
  <c r="AN185" i="2"/>
  <c r="AQ185" i="2"/>
  <c r="AU185" i="2"/>
  <c r="AV185" i="2"/>
  <c r="AX185" i="2"/>
  <c r="AY185" i="2"/>
  <c r="AS216" i="2"/>
  <c r="BA216" i="2"/>
  <c r="BF185" i="2"/>
  <c r="BC185" i="2"/>
  <c r="BG185" i="2"/>
  <c r="BD185" i="2"/>
  <c r="AN757" i="2"/>
  <c r="AM757" i="2"/>
  <c r="AP757" i="2"/>
  <c r="AQ757" i="2"/>
  <c r="AK1105" i="2"/>
  <c r="AU757" i="2"/>
  <c r="AX757" i="2"/>
  <c r="AY757" i="2"/>
  <c r="AV757" i="2"/>
  <c r="AS1105" i="2"/>
  <c r="BA1105" i="2"/>
  <c r="BD757" i="2"/>
  <c r="BC757" i="2"/>
  <c r="BF757" i="2"/>
  <c r="BG757" i="2"/>
  <c r="AP146" i="2"/>
  <c r="AN146" i="2"/>
  <c r="AM146" i="2"/>
  <c r="AQ146" i="2"/>
  <c r="AU146" i="2"/>
  <c r="AV146" i="2"/>
  <c r="AX146" i="2"/>
  <c r="AY146" i="2"/>
  <c r="BF146" i="2"/>
  <c r="BC146" i="2"/>
  <c r="BG146" i="2"/>
  <c r="BD146" i="2"/>
  <c r="AM137" i="2"/>
  <c r="AN137" i="2"/>
  <c r="AQ137" i="2"/>
  <c r="AP137" i="2"/>
  <c r="AY137" i="2"/>
  <c r="AX137" i="2"/>
  <c r="AU137" i="2"/>
  <c r="AV137" i="2"/>
  <c r="BG137" i="2"/>
  <c r="BC137" i="2"/>
  <c r="BD137" i="2"/>
  <c r="BF137" i="2"/>
  <c r="W216" i="2"/>
  <c r="AH139" i="2"/>
  <c r="AE137" i="2"/>
  <c r="W1105" i="2"/>
  <c r="W1103" i="2" s="1"/>
  <c r="AE168" i="2"/>
  <c r="BC164" i="2"/>
  <c r="BF164" i="2"/>
  <c r="AP150" i="2"/>
  <c r="AM150" i="2"/>
  <c r="AH146" i="2"/>
  <c r="AI146" i="2" s="1"/>
  <c r="W1022" i="2"/>
  <c r="AE1022" i="2" s="1"/>
  <c r="AH1022" i="2" s="1"/>
  <c r="AI1022" i="2" s="1"/>
  <c r="AE1021" i="2"/>
  <c r="AH1021" i="2" s="1"/>
  <c r="AI1021" i="2" s="1"/>
  <c r="AH167" i="2"/>
  <c r="BF168" i="2"/>
  <c r="BC168" i="2"/>
  <c r="AX168" i="2"/>
  <c r="AU168" i="2"/>
  <c r="BF150" i="2"/>
  <c r="BC150" i="2"/>
  <c r="AI766" i="2"/>
  <c r="AI762" i="2" s="1"/>
  <c r="AH762" i="2"/>
  <c r="AI163" i="2"/>
  <c r="AH761" i="2"/>
  <c r="AE757" i="2"/>
  <c r="AE1105" i="2" s="1"/>
  <c r="AE1103" i="2" s="1"/>
  <c r="AU164" i="2"/>
  <c r="AX164" i="2"/>
  <c r="AI129" i="2"/>
  <c r="AH127" i="2"/>
  <c r="AH150" i="2" s="1"/>
  <c r="AH152" i="2"/>
  <c r="AE164" i="2"/>
  <c r="AP168" i="2"/>
  <c r="AM168" i="2"/>
  <c r="AM164" i="2"/>
  <c r="AP164" i="2"/>
  <c r="AU150" i="2"/>
  <c r="AX150" i="2"/>
  <c r="AM185" i="2"/>
  <c r="AS357" i="2"/>
  <c r="AH168" i="2" l="1"/>
  <c r="AV357" i="2"/>
  <c r="AY357" i="2"/>
  <c r="AX357" i="2"/>
  <c r="AS1070" i="2"/>
  <c r="AE216" i="2"/>
  <c r="AH185" i="2"/>
  <c r="AI127" i="2"/>
  <c r="AI150" i="2" s="1"/>
  <c r="AI152" i="2"/>
  <c r="AI761" i="2"/>
  <c r="AI757" i="2" s="1"/>
  <c r="AI1105" i="2" s="1"/>
  <c r="AI1103" i="2" s="1"/>
  <c r="AH757" i="2"/>
  <c r="AH1105" i="2" s="1"/>
  <c r="AH1103" i="2" s="1"/>
  <c r="AH164" i="2"/>
  <c r="AI139" i="2"/>
  <c r="AI137" i="2" s="1"/>
  <c r="AH137" i="2"/>
  <c r="AS1103" i="2"/>
  <c r="AU1105" i="2"/>
  <c r="AX1105" i="2"/>
  <c r="AV1105" i="2"/>
  <c r="AY1105" i="2"/>
  <c r="AN1105" i="2"/>
  <c r="AP1105" i="2"/>
  <c r="AQ1105" i="2"/>
  <c r="AM1105" i="2"/>
  <c r="AK1103" i="2"/>
  <c r="BC216" i="2"/>
  <c r="BF216" i="2"/>
  <c r="AI167" i="2"/>
  <c r="BF1105" i="2"/>
  <c r="BG1105" i="2"/>
  <c r="BD1105" i="2"/>
  <c r="BC1105" i="2"/>
  <c r="BA1103" i="2"/>
  <c r="AX216" i="2"/>
  <c r="AU216" i="2"/>
  <c r="AP216" i="2"/>
  <c r="AM216" i="2"/>
  <c r="AU357" i="2"/>
  <c r="W373" i="2"/>
  <c r="AE373" i="2" s="1"/>
  <c r="BA373" i="2"/>
  <c r="AK373" i="2"/>
  <c r="AS373" i="2"/>
  <c r="AI164" i="2" l="1"/>
  <c r="AI168" i="2"/>
  <c r="AN373" i="2"/>
  <c r="AP373" i="2"/>
  <c r="AQ373" i="2"/>
  <c r="AX373" i="2"/>
  <c r="AU373" i="2"/>
  <c r="AV373" i="2"/>
  <c r="AY373" i="2"/>
  <c r="BF373" i="2"/>
  <c r="BG373" i="2"/>
  <c r="BD373" i="2"/>
  <c r="BC373" i="2"/>
  <c r="W369" i="2"/>
  <c r="AY1070" i="2"/>
  <c r="AV1070" i="2"/>
  <c r="AX1070" i="2"/>
  <c r="AU1070" i="2"/>
  <c r="AS1066" i="2"/>
  <c r="BG1103" i="2"/>
  <c r="BD1103" i="2"/>
  <c r="BF1103" i="2"/>
  <c r="BC1103" i="2"/>
  <c r="AV1103" i="2"/>
  <c r="AU1103" i="2"/>
  <c r="AY1103" i="2"/>
  <c r="AX1103" i="2"/>
  <c r="AH216" i="2"/>
  <c r="AI185" i="2"/>
  <c r="AI216" i="2" s="1"/>
  <c r="AQ1103" i="2"/>
  <c r="AN1103" i="2"/>
  <c r="AP1103" i="2"/>
  <c r="AM1103" i="2"/>
  <c r="AM373" i="2"/>
  <c r="BA369" i="2"/>
  <c r="AS369" i="2"/>
  <c r="AK369" i="2"/>
  <c r="AS570" i="2"/>
  <c r="AX570" i="2" l="1"/>
  <c r="AY570" i="2"/>
  <c r="AV570" i="2"/>
  <c r="AN369" i="2"/>
  <c r="AM369" i="2"/>
  <c r="AK370" i="2"/>
  <c r="AM370" i="2" s="1"/>
  <c r="AP369" i="2"/>
  <c r="AP370" i="2" s="1"/>
  <c r="AQ369" i="2"/>
  <c r="AS370" i="2"/>
  <c r="AU370" i="2" s="1"/>
  <c r="AX369" i="2"/>
  <c r="AX370" i="2" s="1"/>
  <c r="AU369" i="2"/>
  <c r="AY369" i="2"/>
  <c r="AV369" i="2"/>
  <c r="BA370" i="2"/>
  <c r="BC370" i="2" s="1"/>
  <c r="BF369" i="2"/>
  <c r="BF370" i="2" s="1"/>
  <c r="BG369" i="2"/>
  <c r="BC369" i="2"/>
  <c r="BD369" i="2"/>
  <c r="W397" i="2"/>
  <c r="AE397" i="2" s="1"/>
  <c r="W370" i="2"/>
  <c r="AU1066" i="2"/>
  <c r="AY1066" i="2"/>
  <c r="AV1066" i="2"/>
  <c r="AX1066" i="2"/>
  <c r="AH373" i="2"/>
  <c r="AE369" i="2"/>
  <c r="AE370" i="2" s="1"/>
  <c r="AU570" i="2"/>
  <c r="W183" i="2"/>
  <c r="AE183" i="2" s="1"/>
  <c r="BA183" i="2"/>
  <c r="BA397" i="2"/>
  <c r="AK183" i="2"/>
  <c r="AK397" i="2"/>
  <c r="AS183" i="2"/>
  <c r="AS397" i="2"/>
  <c r="AK214" i="2" l="1"/>
  <c r="AQ183" i="2"/>
  <c r="AN183" i="2"/>
  <c r="AP183" i="2"/>
  <c r="AU397" i="2"/>
  <c r="AV397" i="2"/>
  <c r="AY397" i="2"/>
  <c r="AX397" i="2"/>
  <c r="AQ397" i="2"/>
  <c r="AP397" i="2"/>
  <c r="AM397" i="2"/>
  <c r="AN397" i="2"/>
  <c r="BF397" i="2"/>
  <c r="BD397" i="2"/>
  <c r="BC397" i="2"/>
  <c r="BG397" i="2"/>
  <c r="AY183" i="2"/>
  <c r="AV183" i="2"/>
  <c r="AU183" i="2"/>
  <c r="AX183" i="2"/>
  <c r="AS214" i="2"/>
  <c r="BA214" i="2"/>
  <c r="BG183" i="2"/>
  <c r="BC183" i="2"/>
  <c r="BD183" i="2"/>
  <c r="BF183" i="2"/>
  <c r="AI373" i="2"/>
  <c r="AI369" i="2" s="1"/>
  <c r="AI370" i="2" s="1"/>
  <c r="AH369" i="2"/>
  <c r="AH370" i="2" s="1"/>
  <c r="W395" i="2"/>
  <c r="W378" i="2"/>
  <c r="AE378" i="2" s="1"/>
  <c r="W214" i="2"/>
  <c r="W182" i="2"/>
  <c r="AE182" i="2" s="1"/>
  <c r="AM183" i="2"/>
  <c r="AS702" i="2"/>
  <c r="BA378" i="2"/>
  <c r="AS378" i="2"/>
  <c r="AS395" i="2"/>
  <c r="AK182" i="2"/>
  <c r="AS182" i="2"/>
  <c r="BA182" i="2"/>
  <c r="BA395" i="2"/>
  <c r="AK378" i="2"/>
  <c r="AK395" i="2"/>
  <c r="AX702" i="2" l="1"/>
  <c r="AV702" i="2"/>
  <c r="AY702" i="2"/>
  <c r="AS394" i="2"/>
  <c r="AX378" i="2"/>
  <c r="AU378" i="2"/>
  <c r="AY378" i="2"/>
  <c r="AV378" i="2"/>
  <c r="AS390" i="2"/>
  <c r="AS382" i="2"/>
  <c r="AS386" i="2"/>
  <c r="AS398" i="2"/>
  <c r="AK394" i="2"/>
  <c r="AN378" i="2"/>
  <c r="AP378" i="2"/>
  <c r="AM378" i="2"/>
  <c r="AQ378" i="2"/>
  <c r="AK390" i="2"/>
  <c r="AK382" i="2"/>
  <c r="AK386" i="2"/>
  <c r="AK398" i="2"/>
  <c r="BC378" i="2"/>
  <c r="BF378" i="2"/>
  <c r="BG378" i="2"/>
  <c r="BD378" i="2"/>
  <c r="BA382" i="2"/>
  <c r="BA394" i="2"/>
  <c r="BA386" i="2"/>
  <c r="BA390" i="2"/>
  <c r="BA398" i="2"/>
  <c r="AN182" i="2"/>
  <c r="AP182" i="2"/>
  <c r="AQ182" i="2"/>
  <c r="AM182" i="2"/>
  <c r="AK213" i="2"/>
  <c r="AS213" i="2"/>
  <c r="AX182" i="2"/>
  <c r="AU182" i="2"/>
  <c r="AY182" i="2"/>
  <c r="AV182" i="2"/>
  <c r="BD182" i="2"/>
  <c r="BF182" i="2"/>
  <c r="BC182" i="2"/>
  <c r="BG182" i="2"/>
  <c r="BA213" i="2"/>
  <c r="AV395" i="2"/>
  <c r="AU395" i="2"/>
  <c r="AX395" i="2"/>
  <c r="AY395" i="2"/>
  <c r="AP395" i="2"/>
  <c r="AN395" i="2"/>
  <c r="AQ395" i="2"/>
  <c r="AM395" i="2"/>
  <c r="BF395" i="2"/>
  <c r="BD395" i="2"/>
  <c r="BG395" i="2"/>
  <c r="BC395" i="2"/>
  <c r="AE395" i="2"/>
  <c r="AH397" i="2"/>
  <c r="AU214" i="2"/>
  <c r="AX214" i="2"/>
  <c r="W394" i="2"/>
  <c r="W314" i="2" s="1"/>
  <c r="W376" i="2"/>
  <c r="W390" i="2"/>
  <c r="W251" i="2" s="1"/>
  <c r="W382" i="2"/>
  <c r="W115" i="2" s="1"/>
  <c r="W386" i="2"/>
  <c r="W169" i="2" s="1"/>
  <c r="AH183" i="2"/>
  <c r="AE214" i="2"/>
  <c r="W398" i="2"/>
  <c r="W364" i="2" s="1"/>
  <c r="W181" i="2"/>
  <c r="W213" i="2"/>
  <c r="BF214" i="2"/>
  <c r="BC214" i="2"/>
  <c r="AP214" i="2"/>
  <c r="AM214" i="2"/>
  <c r="AU702" i="2"/>
  <c r="W701" i="2"/>
  <c r="AK181" i="2"/>
  <c r="AS181" i="2"/>
  <c r="BA181" i="2"/>
  <c r="AS701" i="2"/>
  <c r="AK701" i="2"/>
  <c r="BA376" i="2"/>
  <c r="AK376" i="2"/>
  <c r="BA701" i="2"/>
  <c r="AS376" i="2"/>
  <c r="W106" i="1" l="1"/>
  <c r="AN701" i="2"/>
  <c r="AM701" i="2"/>
  <c r="AP701" i="2"/>
  <c r="AX701" i="2"/>
  <c r="AU701" i="2"/>
  <c r="AY701" i="2"/>
  <c r="AV701" i="2"/>
  <c r="BD701" i="2"/>
  <c r="BC701" i="2"/>
  <c r="BF701" i="2"/>
  <c r="BG701" i="2"/>
  <c r="AQ181" i="2"/>
  <c r="AP181" i="2"/>
  <c r="AN181" i="2"/>
  <c r="AM181" i="2"/>
  <c r="AK1078" i="2"/>
  <c r="AY181" i="2"/>
  <c r="AU181" i="2"/>
  <c r="AX181" i="2"/>
  <c r="AV181" i="2"/>
  <c r="AS1078" i="2"/>
  <c r="BC181" i="2"/>
  <c r="BG181" i="2"/>
  <c r="BF181" i="2"/>
  <c r="BD181" i="2"/>
  <c r="BA1078" i="2"/>
  <c r="AY376" i="2"/>
  <c r="AX376" i="2"/>
  <c r="AU376" i="2"/>
  <c r="AV376" i="2"/>
  <c r="AQ376" i="2"/>
  <c r="AM376" i="2"/>
  <c r="AN376" i="2"/>
  <c r="AP376" i="2"/>
  <c r="BC376" i="2"/>
  <c r="BF376" i="2"/>
  <c r="BG376" i="2"/>
  <c r="BD376" i="2"/>
  <c r="W329" i="2"/>
  <c r="AE329" i="2" s="1"/>
  <c r="W1078" i="2"/>
  <c r="AH395" i="2"/>
  <c r="AI397" i="2"/>
  <c r="AU213" i="2"/>
  <c r="AX213" i="2"/>
  <c r="BC386" i="2"/>
  <c r="BF386" i="2"/>
  <c r="BA169" i="2"/>
  <c r="AK169" i="2"/>
  <c r="AP386" i="2"/>
  <c r="AM386" i="2"/>
  <c r="AS364" i="2"/>
  <c r="AX398" i="2"/>
  <c r="AU398" i="2"/>
  <c r="AU394" i="2"/>
  <c r="AX394" i="2"/>
  <c r="AS314" i="2"/>
  <c r="AE376" i="2"/>
  <c r="AE394" i="2"/>
  <c r="AE314" i="2" s="1"/>
  <c r="AE390" i="2"/>
  <c r="AE251" i="2" s="1"/>
  <c r="AH378" i="2"/>
  <c r="AE382" i="2"/>
  <c r="AE115" i="2" s="1"/>
  <c r="AE386" i="2"/>
  <c r="AE169" i="2" s="1"/>
  <c r="AE398" i="2"/>
  <c r="AE364" i="2" s="1"/>
  <c r="AP213" i="2"/>
  <c r="AM213" i="2"/>
  <c r="BA314" i="2"/>
  <c r="BF394" i="2"/>
  <c r="BC394" i="2"/>
  <c r="AP382" i="2"/>
  <c r="AM382" i="2"/>
  <c r="AK115" i="2"/>
  <c r="AU386" i="2"/>
  <c r="AS169" i="2"/>
  <c r="AX386" i="2"/>
  <c r="BF398" i="2"/>
  <c r="BC398" i="2"/>
  <c r="BA364" i="2"/>
  <c r="BC382" i="2"/>
  <c r="BF382" i="2"/>
  <c r="BA115" i="2"/>
  <c r="AP390" i="2"/>
  <c r="AK251" i="2"/>
  <c r="AM390" i="2"/>
  <c r="AX382" i="2"/>
  <c r="AU382" i="2"/>
  <c r="AS115" i="2"/>
  <c r="AE213" i="2"/>
  <c r="AH182" i="2"/>
  <c r="AE181" i="2"/>
  <c r="AH214" i="2"/>
  <c r="AI183" i="2"/>
  <c r="AI214" i="2" s="1"/>
  <c r="BC213" i="2"/>
  <c r="BF213" i="2"/>
  <c r="BF390" i="2"/>
  <c r="BA251" i="2"/>
  <c r="BC390" i="2"/>
  <c r="AK364" i="2"/>
  <c r="AP398" i="2"/>
  <c r="AM398" i="2"/>
  <c r="AM394" i="2"/>
  <c r="AK314" i="2"/>
  <c r="AP394" i="2"/>
  <c r="AU390" i="2"/>
  <c r="AX390" i="2"/>
  <c r="AS251" i="2"/>
  <c r="AQ701" i="2"/>
  <c r="AS329" i="2"/>
  <c r="AS577" i="2"/>
  <c r="AK329" i="2"/>
  <c r="BA329" i="2"/>
  <c r="AX577" i="2" l="1"/>
  <c r="AY577" i="2"/>
  <c r="AV577" i="2"/>
  <c r="AN329" i="2"/>
  <c r="AP329" i="2"/>
  <c r="AQ329" i="2"/>
  <c r="AM329" i="2"/>
  <c r="AK342" i="2"/>
  <c r="AU329" i="2"/>
  <c r="AY329" i="2"/>
  <c r="AX329" i="2"/>
  <c r="AV329" i="2"/>
  <c r="AS342" i="2"/>
  <c r="BD329" i="2"/>
  <c r="BF329" i="2"/>
  <c r="BC329" i="2"/>
  <c r="BG329" i="2"/>
  <c r="BA342" i="2"/>
  <c r="AX251" i="2"/>
  <c r="AU251" i="2"/>
  <c r="AP364" i="2"/>
  <c r="AM364" i="2"/>
  <c r="BC364" i="2"/>
  <c r="BF364" i="2"/>
  <c r="AU169" i="2"/>
  <c r="AX169" i="2"/>
  <c r="AP1078" i="2"/>
  <c r="AN1078" i="2"/>
  <c r="AQ1078" i="2"/>
  <c r="AM1078" i="2"/>
  <c r="AK1083" i="2"/>
  <c r="AH181" i="2"/>
  <c r="AH213" i="2"/>
  <c r="AI182" i="2"/>
  <c r="BF115" i="2"/>
  <c r="BC115" i="2"/>
  <c r="AH376" i="2"/>
  <c r="AH394" i="2"/>
  <c r="AH314" i="2" s="1"/>
  <c r="AH390" i="2"/>
  <c r="AH251" i="2" s="1"/>
  <c r="AH382" i="2"/>
  <c r="AH115" i="2" s="1"/>
  <c r="AH386" i="2"/>
  <c r="AH169" i="2" s="1"/>
  <c r="AI378" i="2"/>
  <c r="AI398" i="2" s="1"/>
  <c r="AI364" i="2" s="1"/>
  <c r="AU314" i="2"/>
  <c r="AX314" i="2"/>
  <c r="AP169" i="2"/>
  <c r="AM169" i="2"/>
  <c r="AH398" i="2"/>
  <c r="AH364" i="2" s="1"/>
  <c r="W342" i="2"/>
  <c r="AP314" i="2"/>
  <c r="AM314" i="2"/>
  <c r="BC251" i="2"/>
  <c r="BF251" i="2"/>
  <c r="AP115" i="2"/>
  <c r="AM115" i="2"/>
  <c r="AU364" i="2"/>
  <c r="AX364" i="2"/>
  <c r="BF169" i="2"/>
  <c r="BC169" i="2"/>
  <c r="AE1078" i="2"/>
  <c r="W1083" i="2"/>
  <c r="BD1078" i="2"/>
  <c r="BG1078" i="2"/>
  <c r="BC1078" i="2"/>
  <c r="BF1078" i="2"/>
  <c r="BA1083" i="2"/>
  <c r="AU115" i="2"/>
  <c r="AX115" i="2"/>
  <c r="AP251" i="2"/>
  <c r="AM251" i="2"/>
  <c r="BC314" i="2"/>
  <c r="BF314" i="2"/>
  <c r="AI395" i="2"/>
  <c r="AX1078" i="2"/>
  <c r="AY1078" i="2"/>
  <c r="AU1078" i="2"/>
  <c r="AV1078" i="2"/>
  <c r="AS1083" i="2"/>
  <c r="AU577" i="2"/>
  <c r="W576" i="2"/>
  <c r="BA576" i="2"/>
  <c r="AS576" i="2"/>
  <c r="AK576" i="2"/>
  <c r="AN576" i="2" l="1"/>
  <c r="AQ576" i="2"/>
  <c r="AM576" i="2"/>
  <c r="AY576" i="2"/>
  <c r="AU576" i="2"/>
  <c r="AX576" i="2"/>
  <c r="AV576" i="2"/>
  <c r="BC576" i="2"/>
  <c r="BD576" i="2"/>
  <c r="BF576" i="2"/>
  <c r="BG576" i="2"/>
  <c r="AH329" i="2"/>
  <c r="AE342" i="2"/>
  <c r="AP342" i="2"/>
  <c r="AM342" i="2"/>
  <c r="W568" i="2"/>
  <c r="AI376" i="2"/>
  <c r="AI382" i="2"/>
  <c r="AI115" i="2" s="1"/>
  <c r="AI394" i="2"/>
  <c r="AI314" i="2" s="1"/>
  <c r="AI386" i="2"/>
  <c r="AI169" i="2" s="1"/>
  <c r="AI390" i="2"/>
  <c r="AI251" i="2" s="1"/>
  <c r="AI213" i="2"/>
  <c r="BC342" i="2"/>
  <c r="BF342" i="2"/>
  <c r="AE1083" i="2"/>
  <c r="AH1078" i="2"/>
  <c r="AU342" i="2"/>
  <c r="AX342" i="2"/>
  <c r="AP576" i="2"/>
  <c r="AK568" i="2"/>
  <c r="AS661" i="2"/>
  <c r="AS568" i="2"/>
  <c r="BA568" i="2"/>
  <c r="AY661" i="2" l="1"/>
  <c r="AV661" i="2"/>
  <c r="AX661" i="2"/>
  <c r="AQ568" i="2"/>
  <c r="AN568" i="2"/>
  <c r="AP568" i="2"/>
  <c r="AM568" i="2"/>
  <c r="AX568" i="2"/>
  <c r="AV568" i="2"/>
  <c r="AU568" i="2"/>
  <c r="AY568" i="2"/>
  <c r="BD568" i="2"/>
  <c r="BC568" i="2"/>
  <c r="BG568" i="2"/>
  <c r="BF568" i="2"/>
  <c r="AH1083" i="2"/>
  <c r="AI1078" i="2"/>
  <c r="AI1083" i="2" s="1"/>
  <c r="AI329" i="2"/>
  <c r="AH342" i="2"/>
  <c r="W567" i="2"/>
  <c r="AU661" i="2"/>
  <c r="W660" i="2"/>
  <c r="AK567" i="2"/>
  <c r="BA567" i="2"/>
  <c r="BA660" i="2"/>
  <c r="AS660" i="2"/>
  <c r="AS567" i="2"/>
  <c r="AK660" i="2"/>
  <c r="AQ660" i="2" l="1"/>
  <c r="AP660" i="2"/>
  <c r="AM660" i="2"/>
  <c r="AV660" i="2"/>
  <c r="AU660" i="2"/>
  <c r="AX660" i="2"/>
  <c r="AY660" i="2"/>
  <c r="BG660" i="2"/>
  <c r="BC660" i="2"/>
  <c r="BF660" i="2"/>
  <c r="BD660" i="2"/>
  <c r="AQ567" i="2"/>
  <c r="AP567" i="2"/>
  <c r="AM567" i="2"/>
  <c r="AN567" i="2"/>
  <c r="AY567" i="2"/>
  <c r="AX567" i="2"/>
  <c r="AV567" i="2"/>
  <c r="AU567" i="2"/>
  <c r="BG567" i="2"/>
  <c r="BD567" i="2"/>
  <c r="BC567" i="2"/>
  <c r="BF567" i="2"/>
  <c r="W658" i="2"/>
  <c r="AE660" i="2"/>
  <c r="AI342" i="2"/>
  <c r="AN660" i="2"/>
  <c r="AS740" i="2"/>
  <c r="AK658" i="2"/>
  <c r="BA658" i="2"/>
  <c r="AS658" i="2"/>
  <c r="AV740" i="2" l="1"/>
  <c r="AX740" i="2"/>
  <c r="AY740" i="2"/>
  <c r="AQ658" i="2"/>
  <c r="AM658" i="2"/>
  <c r="AP658" i="2"/>
  <c r="AN658" i="2"/>
  <c r="AX658" i="2"/>
  <c r="AY658" i="2"/>
  <c r="AV658" i="2"/>
  <c r="AU658" i="2"/>
  <c r="BG658" i="2"/>
  <c r="BF658" i="2"/>
  <c r="BD658" i="2"/>
  <c r="BC658" i="2"/>
  <c r="W651" i="2"/>
  <c r="W236" i="2"/>
  <c r="AE236" i="2" s="1"/>
  <c r="AH660" i="2"/>
  <c r="AE658" i="2"/>
  <c r="AE651" i="2" s="1"/>
  <c r="AE643" i="2" s="1"/>
  <c r="AU740" i="2"/>
  <c r="W739" i="2"/>
  <c r="AS236" i="2"/>
  <c r="AK651" i="2"/>
  <c r="AS651" i="2"/>
  <c r="AK236" i="2"/>
  <c r="AS739" i="2"/>
  <c r="BA739" i="2"/>
  <c r="BA651" i="2"/>
  <c r="AK739" i="2"/>
  <c r="BA236" i="2"/>
  <c r="W119" i="1" l="1"/>
  <c r="W115" i="1" s="1"/>
  <c r="W142" i="1" s="1"/>
  <c r="W145" i="1" s="1"/>
  <c r="AQ739" i="2"/>
  <c r="AN739" i="2"/>
  <c r="AP739" i="2"/>
  <c r="AN651" i="2"/>
  <c r="AM651" i="2"/>
  <c r="AQ651" i="2"/>
  <c r="AP651" i="2"/>
  <c r="AV651" i="2"/>
  <c r="AX651" i="2"/>
  <c r="AU651" i="2"/>
  <c r="AY651" i="2"/>
  <c r="BC651" i="2"/>
  <c r="BG651" i="2"/>
  <c r="BF651" i="2"/>
  <c r="BD651" i="2"/>
  <c r="AU739" i="2"/>
  <c r="AV739" i="2"/>
  <c r="AY739" i="2"/>
  <c r="AX739" i="2"/>
  <c r="BG739" i="2"/>
  <c r="BF739" i="2"/>
  <c r="BD739" i="2"/>
  <c r="BC739" i="2"/>
  <c r="AV236" i="2"/>
  <c r="AS222" i="2"/>
  <c r="AU236" i="2"/>
  <c r="AX236" i="2"/>
  <c r="AY236" i="2"/>
  <c r="AK222" i="2"/>
  <c r="AM236" i="2"/>
  <c r="AP236" i="2"/>
  <c r="AN236" i="2"/>
  <c r="AQ236" i="2"/>
  <c r="BG236" i="2"/>
  <c r="BD236" i="2"/>
  <c r="BC236" i="2"/>
  <c r="BF236" i="2"/>
  <c r="BA222" i="2"/>
  <c r="W643" i="2"/>
  <c r="AH658" i="2"/>
  <c r="AH651" i="2" s="1"/>
  <c r="AH643" i="2" s="1"/>
  <c r="AI660" i="2"/>
  <c r="AI658" i="2" s="1"/>
  <c r="AI651" i="2" s="1"/>
  <c r="AI643" i="2" s="1"/>
  <c r="W348" i="2"/>
  <c r="AE348" i="2" s="1"/>
  <c r="W723" i="2"/>
  <c r="W222" i="2"/>
  <c r="AM739" i="2"/>
  <c r="BA723" i="2"/>
  <c r="AS348" i="2"/>
  <c r="BA348" i="2"/>
  <c r="AK643" i="2"/>
  <c r="AK348" i="2"/>
  <c r="BA643" i="2"/>
  <c r="AS723" i="2"/>
  <c r="AK723" i="2"/>
  <c r="AS611" i="2"/>
  <c r="AS643" i="2"/>
  <c r="AX611" i="2" l="1"/>
  <c r="AY611" i="2"/>
  <c r="AV611" i="2"/>
  <c r="AQ723" i="2"/>
  <c r="AM723" i="2"/>
  <c r="AP723" i="2"/>
  <c r="AN723" i="2"/>
  <c r="AU723" i="2"/>
  <c r="AV723" i="2"/>
  <c r="AY723" i="2"/>
  <c r="AX723" i="2"/>
  <c r="BF723" i="2"/>
  <c r="BD723" i="2"/>
  <c r="BC723" i="2"/>
  <c r="BG723" i="2"/>
  <c r="AN643" i="2"/>
  <c r="AM643" i="2"/>
  <c r="AQ643" i="2"/>
  <c r="AP643" i="2"/>
  <c r="AU643" i="2"/>
  <c r="AY643" i="2"/>
  <c r="AX643" i="2"/>
  <c r="AV643" i="2"/>
  <c r="BC643" i="2"/>
  <c r="BD643" i="2"/>
  <c r="BG643" i="2"/>
  <c r="BF643" i="2"/>
  <c r="AK343" i="2"/>
  <c r="AN348" i="2"/>
  <c r="AQ348" i="2"/>
  <c r="AM348" i="2"/>
  <c r="AP348" i="2"/>
  <c r="AV348" i="2"/>
  <c r="AX348" i="2"/>
  <c r="AY348" i="2"/>
  <c r="AU348" i="2"/>
  <c r="AS343" i="2"/>
  <c r="BG348" i="2"/>
  <c r="BF348" i="2"/>
  <c r="BC348" i="2"/>
  <c r="BD348" i="2"/>
  <c r="BA343" i="2"/>
  <c r="W722" i="2"/>
  <c r="AE222" i="2"/>
  <c r="AH236" i="2"/>
  <c r="W343" i="2"/>
  <c r="W338" i="2"/>
  <c r="BF222" i="2"/>
  <c r="BC222" i="2"/>
  <c r="AP222" i="2"/>
  <c r="AM222" i="2"/>
  <c r="AU222" i="2"/>
  <c r="AX222" i="2"/>
  <c r="AU611" i="2"/>
  <c r="W610" i="2"/>
  <c r="AS610" i="2"/>
  <c r="AK610" i="2"/>
  <c r="BA610" i="2"/>
  <c r="AK338" i="2"/>
  <c r="AS722" i="2"/>
  <c r="BA722" i="2"/>
  <c r="AK722" i="2"/>
  <c r="BA338" i="2"/>
  <c r="AS338" i="2"/>
  <c r="AP610" i="2" l="1"/>
  <c r="AN610" i="2"/>
  <c r="AQ610" i="2"/>
  <c r="AV338" i="2"/>
  <c r="AY338" i="2"/>
  <c r="AX338" i="2"/>
  <c r="AU338" i="2"/>
  <c r="AS1064" i="2"/>
  <c r="AN338" i="2"/>
  <c r="AP338" i="2"/>
  <c r="AM338" i="2"/>
  <c r="AQ338" i="2"/>
  <c r="AK1064" i="2"/>
  <c r="BD338" i="2"/>
  <c r="BC338" i="2"/>
  <c r="BF338" i="2"/>
  <c r="BG338" i="2"/>
  <c r="BA1064" i="2"/>
  <c r="AQ722" i="2"/>
  <c r="AP722" i="2"/>
  <c r="AM722" i="2"/>
  <c r="AN722" i="2"/>
  <c r="AY722" i="2"/>
  <c r="AV722" i="2"/>
  <c r="AX722" i="2"/>
  <c r="AU722" i="2"/>
  <c r="BC722" i="2"/>
  <c r="BF722" i="2"/>
  <c r="BD722" i="2"/>
  <c r="BG722" i="2"/>
  <c r="AX610" i="2"/>
  <c r="AU610" i="2"/>
  <c r="AV610" i="2"/>
  <c r="AY610" i="2"/>
  <c r="BF610" i="2"/>
  <c r="BG610" i="2"/>
  <c r="BC610" i="2"/>
  <c r="BD610" i="2"/>
  <c r="W358" i="2"/>
  <c r="W1064" i="2"/>
  <c r="AM343" i="2"/>
  <c r="AP343" i="2"/>
  <c r="AE343" i="2"/>
  <c r="AH348" i="2"/>
  <c r="AE338" i="2"/>
  <c r="BC343" i="2"/>
  <c r="BF343" i="2"/>
  <c r="W608" i="2"/>
  <c r="AE610" i="2"/>
  <c r="AH222" i="2"/>
  <c r="AI236" i="2"/>
  <c r="AI222" i="2" s="1"/>
  <c r="AU343" i="2"/>
  <c r="AX343" i="2"/>
  <c r="AM610" i="2"/>
  <c r="AS358" i="2"/>
  <c r="BA608" i="2"/>
  <c r="AK608" i="2"/>
  <c r="AK358" i="2"/>
  <c r="BA358" i="2"/>
  <c r="AS712" i="2"/>
  <c r="AS608" i="2"/>
  <c r="AV712" i="2" l="1"/>
  <c r="AX712" i="2"/>
  <c r="AY712" i="2"/>
  <c r="AM358" i="2"/>
  <c r="AP358" i="2"/>
  <c r="AQ358" i="2"/>
  <c r="AN358" i="2"/>
  <c r="AX358" i="2"/>
  <c r="AV358" i="2"/>
  <c r="AU358" i="2"/>
  <c r="AY358" i="2"/>
  <c r="BD358" i="2"/>
  <c r="BC358" i="2"/>
  <c r="BG358" i="2"/>
  <c r="BF358" i="2"/>
  <c r="AV608" i="2"/>
  <c r="AY608" i="2"/>
  <c r="AX608" i="2"/>
  <c r="AU608" i="2"/>
  <c r="AP608" i="2"/>
  <c r="AN608" i="2"/>
  <c r="AQ608" i="2"/>
  <c r="AM608" i="2"/>
  <c r="BF608" i="2"/>
  <c r="BD608" i="2"/>
  <c r="BG608" i="2"/>
  <c r="BC608" i="2"/>
  <c r="AK1071" i="2"/>
  <c r="AQ1064" i="2"/>
  <c r="AN1064" i="2"/>
  <c r="AP1064" i="2"/>
  <c r="AM1064" i="2"/>
  <c r="AE608" i="2"/>
  <c r="AE607" i="2" s="1"/>
  <c r="AE599" i="2" s="1"/>
  <c r="AE598" i="2" s="1"/>
  <c r="AH610" i="2"/>
  <c r="AE358" i="2"/>
  <c r="W362" i="2"/>
  <c r="W607" i="2"/>
  <c r="W235" i="2"/>
  <c r="AE235" i="2" s="1"/>
  <c r="AH343" i="2"/>
  <c r="AI348" i="2"/>
  <c r="AH338" i="2"/>
  <c r="AE1064" i="2"/>
  <c r="W1071" i="2"/>
  <c r="BG1064" i="2"/>
  <c r="BD1064" i="2"/>
  <c r="BC1064" i="2"/>
  <c r="BF1064" i="2"/>
  <c r="BA1071" i="2"/>
  <c r="AX1064" i="2"/>
  <c r="AU1064" i="2"/>
  <c r="AY1064" i="2"/>
  <c r="AV1064" i="2"/>
  <c r="AS1071" i="2"/>
  <c r="AU712" i="2"/>
  <c r="W711" i="2"/>
  <c r="AK235" i="2"/>
  <c r="BA607" i="2"/>
  <c r="BA235" i="2"/>
  <c r="AS711" i="2"/>
  <c r="BA362" i="2"/>
  <c r="AS362" i="2"/>
  <c r="AS607" i="2"/>
  <c r="AS235" i="2"/>
  <c r="AK362" i="2"/>
  <c r="BA711" i="2"/>
  <c r="AK607" i="2"/>
  <c r="AK711" i="2"/>
  <c r="W108" i="1" l="1"/>
  <c r="AP711" i="2"/>
  <c r="AQ711" i="2"/>
  <c r="AM711" i="2"/>
  <c r="AY362" i="2"/>
  <c r="AU362" i="2"/>
  <c r="AX362" i="2"/>
  <c r="AV362" i="2"/>
  <c r="AM362" i="2"/>
  <c r="AQ362" i="2"/>
  <c r="AN362" i="2"/>
  <c r="AP362" i="2"/>
  <c r="BF362" i="2"/>
  <c r="BD362" i="2"/>
  <c r="BC362" i="2"/>
  <c r="BG362" i="2"/>
  <c r="AV711" i="2"/>
  <c r="AU711" i="2"/>
  <c r="AY711" i="2"/>
  <c r="AX711" i="2"/>
  <c r="BG711" i="2"/>
  <c r="BF711" i="2"/>
  <c r="BD711" i="2"/>
  <c r="BC711" i="2"/>
  <c r="AX235" i="2"/>
  <c r="AV235" i="2"/>
  <c r="AU235" i="2"/>
  <c r="AY235" i="2"/>
  <c r="AS221" i="2"/>
  <c r="AP235" i="2"/>
  <c r="AQ235" i="2"/>
  <c r="AN235" i="2"/>
  <c r="AM235" i="2"/>
  <c r="AK221" i="2"/>
  <c r="BA221" i="2"/>
  <c r="BG235" i="2"/>
  <c r="BD235" i="2"/>
  <c r="BF235" i="2"/>
  <c r="BC235" i="2"/>
  <c r="AN607" i="2"/>
  <c r="AM607" i="2"/>
  <c r="AP607" i="2"/>
  <c r="AQ607" i="2"/>
  <c r="AV607" i="2"/>
  <c r="AX607" i="2"/>
  <c r="AU607" i="2"/>
  <c r="AY607" i="2"/>
  <c r="BF607" i="2"/>
  <c r="BG607" i="2"/>
  <c r="BC607" i="2"/>
  <c r="BD607" i="2"/>
  <c r="W331" i="2"/>
  <c r="AE331" i="2" s="1"/>
  <c r="W690" i="2"/>
  <c r="BA1075" i="2"/>
  <c r="BD1071" i="2"/>
  <c r="BC1071" i="2"/>
  <c r="BG1071" i="2"/>
  <c r="BF1071" i="2"/>
  <c r="AH1064" i="2"/>
  <c r="W234" i="2"/>
  <c r="AE234" i="2" s="1"/>
  <c r="W221" i="2"/>
  <c r="W599" i="2"/>
  <c r="AE362" i="2"/>
  <c r="AM1071" i="2"/>
  <c r="AK1075" i="2"/>
  <c r="AQ1071" i="2"/>
  <c r="AN1071" i="2"/>
  <c r="AP1071" i="2"/>
  <c r="AH358" i="2"/>
  <c r="AV1071" i="2"/>
  <c r="AS1075" i="2"/>
  <c r="AU1071" i="2"/>
  <c r="AX1071" i="2"/>
  <c r="AY1071" i="2"/>
  <c r="W1075" i="2"/>
  <c r="AE1075" i="2" s="1"/>
  <c r="AH1075" i="2" s="1"/>
  <c r="AI1075" i="2" s="1"/>
  <c r="AE1071" i="2"/>
  <c r="AI343" i="2"/>
  <c r="AI338" i="2"/>
  <c r="AH608" i="2"/>
  <c r="AH607" i="2" s="1"/>
  <c r="AH599" i="2" s="1"/>
  <c r="AH598" i="2" s="1"/>
  <c r="AI610" i="2"/>
  <c r="AI608" i="2" s="1"/>
  <c r="AI607" i="2" s="1"/>
  <c r="AI599" i="2" s="1"/>
  <c r="AI598" i="2" s="1"/>
  <c r="AN711" i="2"/>
  <c r="BA234" i="2"/>
  <c r="AS690" i="2"/>
  <c r="BA599" i="2"/>
  <c r="AS331" i="2"/>
  <c r="AS234" i="2"/>
  <c r="BA331" i="2"/>
  <c r="AK690" i="2"/>
  <c r="AK234" i="2"/>
  <c r="AK331" i="2"/>
  <c r="AS599" i="2"/>
  <c r="AK599" i="2"/>
  <c r="BA690" i="2"/>
  <c r="AM690" i="2" l="1"/>
  <c r="AN690" i="2"/>
  <c r="AP690" i="2"/>
  <c r="AQ690" i="2"/>
  <c r="AV690" i="2"/>
  <c r="AX690" i="2"/>
  <c r="AY690" i="2"/>
  <c r="AU690" i="2"/>
  <c r="BD690" i="2"/>
  <c r="BF690" i="2"/>
  <c r="BC690" i="2"/>
  <c r="BG690" i="2"/>
  <c r="AQ331" i="2"/>
  <c r="AM331" i="2"/>
  <c r="AP331" i="2"/>
  <c r="AN331" i="2"/>
  <c r="AK344" i="2"/>
  <c r="BF331" i="2"/>
  <c r="BC331" i="2"/>
  <c r="BG331" i="2"/>
  <c r="BD331" i="2"/>
  <c r="BA344" i="2"/>
  <c r="AU331" i="2"/>
  <c r="AX331" i="2"/>
  <c r="AV331" i="2"/>
  <c r="AY331" i="2"/>
  <c r="AS344" i="2"/>
  <c r="AN234" i="2"/>
  <c r="AM234" i="2"/>
  <c r="AQ234" i="2"/>
  <c r="AP234" i="2"/>
  <c r="AX234" i="2"/>
  <c r="AU234" i="2"/>
  <c r="AY234" i="2"/>
  <c r="AV234" i="2"/>
  <c r="BF234" i="2"/>
  <c r="BC234" i="2"/>
  <c r="BD234" i="2"/>
  <c r="BG234" i="2"/>
  <c r="AM599" i="2"/>
  <c r="AN599" i="2"/>
  <c r="AP599" i="2"/>
  <c r="AQ599" i="2"/>
  <c r="AV599" i="2"/>
  <c r="AY599" i="2"/>
  <c r="AX599" i="2"/>
  <c r="AU599" i="2"/>
  <c r="BF599" i="2"/>
  <c r="BC599" i="2"/>
  <c r="BD599" i="2"/>
  <c r="BG599" i="2"/>
  <c r="AH1071" i="2"/>
  <c r="AE221" i="2"/>
  <c r="AH235" i="2"/>
  <c r="W689" i="2"/>
  <c r="AM221" i="2"/>
  <c r="AP221" i="2"/>
  <c r="AH362" i="2"/>
  <c r="W344" i="2"/>
  <c r="W326" i="2"/>
  <c r="AX221" i="2"/>
  <c r="AU221" i="2"/>
  <c r="AY1075" i="2"/>
  <c r="AV1075" i="2"/>
  <c r="AX1075" i="2"/>
  <c r="AU1075" i="2"/>
  <c r="W220" i="2"/>
  <c r="W211" i="2"/>
  <c r="BC1075" i="2"/>
  <c r="BD1075" i="2"/>
  <c r="BG1075" i="2"/>
  <c r="BF1075" i="2"/>
  <c r="AI358" i="2"/>
  <c r="AN1075" i="2"/>
  <c r="AM1075" i="2"/>
  <c r="AP1075" i="2"/>
  <c r="AQ1075" i="2"/>
  <c r="W598" i="2"/>
  <c r="AI1064" i="2"/>
  <c r="BC221" i="2"/>
  <c r="BF221" i="2"/>
  <c r="AK598" i="2"/>
  <c r="AS689" i="2"/>
  <c r="AS220" i="2"/>
  <c r="BA689" i="2"/>
  <c r="AK689" i="2"/>
  <c r="BA598" i="2"/>
  <c r="AS211" i="2"/>
  <c r="AS598" i="2"/>
  <c r="AK220" i="2"/>
  <c r="BA211" i="2"/>
  <c r="AK211" i="2"/>
  <c r="AK326" i="2"/>
  <c r="BA326" i="2"/>
  <c r="AS326" i="2"/>
  <c r="BA220" i="2"/>
  <c r="AV598" i="2" l="1"/>
  <c r="AX598" i="2"/>
  <c r="AY598" i="2"/>
  <c r="AU598" i="2"/>
  <c r="AM598" i="2"/>
  <c r="AN598" i="2"/>
  <c r="AP598" i="2"/>
  <c r="AQ598" i="2"/>
  <c r="BD598" i="2"/>
  <c r="BC598" i="2"/>
  <c r="BF598" i="2"/>
  <c r="BG598" i="2"/>
  <c r="AM689" i="2"/>
  <c r="AQ689" i="2"/>
  <c r="AP689" i="2"/>
  <c r="AN689" i="2"/>
  <c r="AX689" i="2"/>
  <c r="AV689" i="2"/>
  <c r="AY689" i="2"/>
  <c r="AU689" i="2"/>
  <c r="BD689" i="2"/>
  <c r="BF689" i="2"/>
  <c r="BC689" i="2"/>
  <c r="BG689" i="2"/>
  <c r="AP220" i="2"/>
  <c r="AM220" i="2"/>
  <c r="AU220" i="2"/>
  <c r="AX220" i="2"/>
  <c r="BF220" i="2"/>
  <c r="BC220" i="2"/>
  <c r="AM326" i="2"/>
  <c r="AQ326" i="2"/>
  <c r="AP326" i="2"/>
  <c r="AN326" i="2"/>
  <c r="AK1062" i="2"/>
  <c r="AK339" i="2"/>
  <c r="AK359" i="2"/>
  <c r="AK363" i="2"/>
  <c r="AU326" i="2"/>
  <c r="AV326" i="2"/>
  <c r="AY326" i="2"/>
  <c r="AX326" i="2"/>
  <c r="AS1062" i="2"/>
  <c r="AS339" i="2"/>
  <c r="AS359" i="2"/>
  <c r="AS363" i="2"/>
  <c r="BD326" i="2"/>
  <c r="BF326" i="2"/>
  <c r="BC326" i="2"/>
  <c r="BG326" i="2"/>
  <c r="BA1062" i="2"/>
  <c r="BA339" i="2"/>
  <c r="BA359" i="2"/>
  <c r="BA363" i="2"/>
  <c r="AN211" i="2"/>
  <c r="AK212" i="2"/>
  <c r="AM211" i="2"/>
  <c r="AP211" i="2"/>
  <c r="AQ211" i="2"/>
  <c r="AK1080" i="2"/>
  <c r="AV211" i="2"/>
  <c r="AS212" i="2"/>
  <c r="AX211" i="2"/>
  <c r="AY211" i="2"/>
  <c r="AU211" i="2"/>
  <c r="AS1080" i="2"/>
  <c r="BA212" i="2"/>
  <c r="BF211" i="2"/>
  <c r="BD211" i="2"/>
  <c r="BC211" i="2"/>
  <c r="BG211" i="2"/>
  <c r="BA1080" i="2"/>
  <c r="AE220" i="2"/>
  <c r="AE211" i="2"/>
  <c r="AH234" i="2"/>
  <c r="W1062" i="2"/>
  <c r="W11" i="2"/>
  <c r="W339" i="2"/>
  <c r="W359" i="2"/>
  <c r="W363" i="2"/>
  <c r="AH221" i="2"/>
  <c r="AI235" i="2"/>
  <c r="AI221" i="2" s="1"/>
  <c r="AU344" i="2"/>
  <c r="AX344" i="2"/>
  <c r="AI362" i="2"/>
  <c r="BF344" i="2"/>
  <c r="BC344" i="2"/>
  <c r="W245" i="2"/>
  <c r="W212" i="2"/>
  <c r="W1080" i="2"/>
  <c r="W14" i="2"/>
  <c r="AH331" i="2"/>
  <c r="AE344" i="2"/>
  <c r="AE326" i="2"/>
  <c r="AI1071" i="2"/>
  <c r="AM344" i="2"/>
  <c r="AP344" i="2"/>
  <c r="AS14" i="2"/>
  <c r="AK245" i="2"/>
  <c r="BA245" i="2"/>
  <c r="BA14" i="2"/>
  <c r="BA11" i="2"/>
  <c r="AK14" i="2"/>
  <c r="AK11" i="2"/>
  <c r="AS245" i="2"/>
  <c r="AS11" i="2"/>
  <c r="R12" i="11" l="1"/>
  <c r="Z12" i="11" s="1"/>
  <c r="AC12" i="11" s="1"/>
  <c r="AD12" i="11" s="1"/>
  <c r="AE14" i="2"/>
  <c r="Z9" i="11"/>
  <c r="AC9" i="11" s="1"/>
  <c r="AD9" i="11" s="1"/>
  <c r="AE11" i="2"/>
  <c r="AP245" i="2"/>
  <c r="AQ245" i="2"/>
  <c r="AN245" i="2"/>
  <c r="AM245" i="2"/>
  <c r="AK246" i="2"/>
  <c r="AU245" i="2"/>
  <c r="AX245" i="2"/>
  <c r="AV245" i="2"/>
  <c r="AY245" i="2"/>
  <c r="AS246" i="2"/>
  <c r="BG245" i="2"/>
  <c r="BC245" i="2"/>
  <c r="BA246" i="2"/>
  <c r="BF245" i="2"/>
  <c r="BD245" i="2"/>
  <c r="AY14" i="2"/>
  <c r="AS15" i="2"/>
  <c r="AV14" i="2"/>
  <c r="AU14" i="2"/>
  <c r="AX14" i="2"/>
  <c r="AK15" i="2"/>
  <c r="AN14" i="2"/>
  <c r="AQ14" i="2"/>
  <c r="AP14" i="2"/>
  <c r="AM14" i="2"/>
  <c r="BD14" i="2"/>
  <c r="BF14" i="2"/>
  <c r="BC14" i="2"/>
  <c r="BG14" i="2"/>
  <c r="BA15" i="2"/>
  <c r="AY11" i="2"/>
  <c r="AV11" i="2"/>
  <c r="AX11" i="2"/>
  <c r="AU11" i="2"/>
  <c r="AS1095" i="2"/>
  <c r="AM11" i="2"/>
  <c r="AN11" i="2"/>
  <c r="AQ11" i="2"/>
  <c r="AP11" i="2"/>
  <c r="AK1095" i="2"/>
  <c r="BG11" i="2"/>
  <c r="BD11" i="2"/>
  <c r="BF11" i="2"/>
  <c r="BC11" i="2"/>
  <c r="BA1095" i="2"/>
  <c r="BA17" i="2"/>
  <c r="AE1062" i="2"/>
  <c r="W1067" i="2"/>
  <c r="W1065" i="2"/>
  <c r="W1072" i="2"/>
  <c r="BC1080" i="2"/>
  <c r="BA1081" i="2"/>
  <c r="BA1087" i="2"/>
  <c r="BD1080" i="2"/>
  <c r="BG1080" i="2"/>
  <c r="BF1080" i="2"/>
  <c r="AK1081" i="2"/>
  <c r="AQ1080" i="2"/>
  <c r="AP1080" i="2"/>
  <c r="AN1080" i="2"/>
  <c r="AM1080" i="2"/>
  <c r="AK1087" i="2"/>
  <c r="AM212" i="2"/>
  <c r="AP212" i="2"/>
  <c r="BF339" i="2"/>
  <c r="BC339" i="2"/>
  <c r="AU339" i="2"/>
  <c r="AX339" i="2"/>
  <c r="AP339" i="2"/>
  <c r="AM339" i="2"/>
  <c r="AI331" i="2"/>
  <c r="AH344" i="2"/>
  <c r="AH326" i="2"/>
  <c r="AH220" i="2"/>
  <c r="AH211" i="2"/>
  <c r="AI234" i="2"/>
  <c r="BF212" i="2"/>
  <c r="BC212" i="2"/>
  <c r="BG1062" i="2"/>
  <c r="BD1062" i="2"/>
  <c r="BF1062" i="2"/>
  <c r="BC1062" i="2"/>
  <c r="BA1067" i="2"/>
  <c r="BA1065" i="2"/>
  <c r="BA1072" i="2"/>
  <c r="AV1062" i="2"/>
  <c r="AY1062" i="2"/>
  <c r="AU1062" i="2"/>
  <c r="AX1062" i="2"/>
  <c r="AS1067" i="2"/>
  <c r="AS1065" i="2"/>
  <c r="AS1072" i="2"/>
  <c r="AM1062" i="2"/>
  <c r="AQ1062" i="2"/>
  <c r="AP1062" i="2"/>
  <c r="AN1062" i="2"/>
  <c r="AK1067" i="2"/>
  <c r="AK1065" i="2"/>
  <c r="AK1072" i="2"/>
  <c r="W249" i="2"/>
  <c r="W246" i="2"/>
  <c r="W15" i="2"/>
  <c r="W21" i="2"/>
  <c r="AE21" i="2" s="1"/>
  <c r="AE245" i="2"/>
  <c r="AE212" i="2"/>
  <c r="AU1080" i="2"/>
  <c r="AS1081" i="2"/>
  <c r="AY1080" i="2"/>
  <c r="AV1080" i="2"/>
  <c r="AX1080" i="2"/>
  <c r="AS1087" i="2"/>
  <c r="AX212" i="2"/>
  <c r="AU212" i="2"/>
  <c r="BF363" i="2"/>
  <c r="BC363" i="2"/>
  <c r="AU363" i="2"/>
  <c r="AX363" i="2"/>
  <c r="AM363" i="2"/>
  <c r="AP363" i="2"/>
  <c r="AE339" i="2"/>
  <c r="AE359" i="2"/>
  <c r="AE363" i="2"/>
  <c r="W1087" i="2"/>
  <c r="AE1080" i="2"/>
  <c r="W1081" i="2"/>
  <c r="W1095" i="2"/>
  <c r="W13" i="2"/>
  <c r="AE13" i="2" s="1"/>
  <c r="W17" i="2"/>
  <c r="BF359" i="2"/>
  <c r="BC359" i="2"/>
  <c r="AU359" i="2"/>
  <c r="AX359" i="2"/>
  <c r="AM359" i="2"/>
  <c r="AP359" i="2"/>
  <c r="BA249" i="2"/>
  <c r="AK21" i="2"/>
  <c r="BA13" i="2"/>
  <c r="AS249" i="2"/>
  <c r="AS13" i="2"/>
  <c r="AS17" i="2"/>
  <c r="AK17" i="2"/>
  <c r="BA21" i="2"/>
  <c r="AS21" i="2"/>
  <c r="AK249" i="2"/>
  <c r="AK13" i="2"/>
  <c r="AS22" i="2" l="1"/>
  <c r="AX21" i="2"/>
  <c r="AU21" i="2"/>
  <c r="AY21" i="2"/>
  <c r="AV21" i="2"/>
  <c r="AQ21" i="2"/>
  <c r="AP21" i="2"/>
  <c r="AN21" i="2"/>
  <c r="AM21" i="2"/>
  <c r="AK22" i="2"/>
  <c r="BD21" i="2"/>
  <c r="BG21" i="2"/>
  <c r="BF21" i="2"/>
  <c r="BC21" i="2"/>
  <c r="BA22" i="2"/>
  <c r="AS250" i="2"/>
  <c r="AV249" i="2"/>
  <c r="AU249" i="2"/>
  <c r="AX249" i="2"/>
  <c r="AY249" i="2"/>
  <c r="AK250" i="2"/>
  <c r="AN249" i="2"/>
  <c r="AP249" i="2"/>
  <c r="AM249" i="2"/>
  <c r="AQ249" i="2"/>
  <c r="BG249" i="2"/>
  <c r="BA250" i="2"/>
  <c r="BF249" i="2"/>
  <c r="BD249" i="2"/>
  <c r="BC249" i="2"/>
  <c r="AM17" i="2"/>
  <c r="AP17" i="2"/>
  <c r="AU17" i="2"/>
  <c r="AX17" i="2"/>
  <c r="AS1098" i="2"/>
  <c r="AY13" i="2"/>
  <c r="AU13" i="2"/>
  <c r="AX13" i="2"/>
  <c r="AV13" i="2"/>
  <c r="AP13" i="2"/>
  <c r="AM13" i="2"/>
  <c r="AQ13" i="2"/>
  <c r="AN13" i="2"/>
  <c r="AK1098" i="2"/>
  <c r="BF13" i="2"/>
  <c r="BC13" i="2"/>
  <c r="BD13" i="2"/>
  <c r="BG13" i="2"/>
  <c r="BA1098" i="2"/>
  <c r="R11" i="11"/>
  <c r="Z11" i="11" s="1"/>
  <c r="AC11" i="11" s="1"/>
  <c r="AD11" i="11" s="1"/>
  <c r="R15" i="11"/>
  <c r="AE1081" i="2"/>
  <c r="AH1080" i="2"/>
  <c r="AE249" i="2"/>
  <c r="AE250" i="2" s="1"/>
  <c r="AE246" i="2"/>
  <c r="R13" i="11"/>
  <c r="R19" i="11"/>
  <c r="Z19" i="11" s="1"/>
  <c r="AC19" i="11" s="1"/>
  <c r="AD19" i="11" s="1"/>
  <c r="AM1087" i="2"/>
  <c r="AN1087" i="2"/>
  <c r="AP1087" i="2"/>
  <c r="AQ1087" i="2"/>
  <c r="AK1088" i="2"/>
  <c r="AK1091" i="2"/>
  <c r="AN1095" i="2"/>
  <c r="AQ1095" i="2"/>
  <c r="AP1095" i="2"/>
  <c r="AM1095" i="2"/>
  <c r="AK1104" i="2"/>
  <c r="W1104" i="2"/>
  <c r="W1091" i="2"/>
  <c r="AE1091" i="2" s="1"/>
  <c r="AH1091" i="2" s="1"/>
  <c r="AI1091" i="2" s="1"/>
  <c r="W1088" i="2"/>
  <c r="AE1087" i="2"/>
  <c r="AS1091" i="2"/>
  <c r="AX1087" i="2"/>
  <c r="AS1088" i="2"/>
  <c r="AV1087" i="2"/>
  <c r="AU1087" i="2"/>
  <c r="AY1087" i="2"/>
  <c r="W25" i="2"/>
  <c r="AE25" i="2" s="1"/>
  <c r="W22" i="2"/>
  <c r="AH339" i="2"/>
  <c r="AH359" i="2"/>
  <c r="AH363" i="2"/>
  <c r="BA1091" i="2"/>
  <c r="BA1088" i="2"/>
  <c r="BD1087" i="2"/>
  <c r="BG1087" i="2"/>
  <c r="BC1087" i="2"/>
  <c r="BF1087" i="2"/>
  <c r="AX1095" i="2"/>
  <c r="AY1095" i="2"/>
  <c r="AU1095" i="2"/>
  <c r="AV1095" i="2"/>
  <c r="AS1104" i="2"/>
  <c r="AE1095" i="2"/>
  <c r="AE17" i="2"/>
  <c r="AH11" i="2"/>
  <c r="W250" i="2"/>
  <c r="AI220" i="2"/>
  <c r="AI211" i="2"/>
  <c r="BC17" i="2"/>
  <c r="BF17" i="2"/>
  <c r="BF15" i="2"/>
  <c r="BC15" i="2"/>
  <c r="AU246" i="2"/>
  <c r="AX246" i="2"/>
  <c r="W1098" i="2"/>
  <c r="W1096" i="2" s="1"/>
  <c r="W1097" i="2" s="1"/>
  <c r="AE15" i="2"/>
  <c r="AH14" i="2"/>
  <c r="AH212" i="2"/>
  <c r="AH245" i="2"/>
  <c r="AI344" i="2"/>
  <c r="AI326" i="2"/>
  <c r="AE1067" i="2"/>
  <c r="AH1062" i="2"/>
  <c r="AE1065" i="2"/>
  <c r="AE1072" i="2"/>
  <c r="BC1095" i="2"/>
  <c r="BF1095" i="2"/>
  <c r="BG1095" i="2"/>
  <c r="BD1095" i="2"/>
  <c r="BA1104" i="2"/>
  <c r="AM15" i="2"/>
  <c r="AP15" i="2"/>
  <c r="AX15" i="2"/>
  <c r="AU15" i="2"/>
  <c r="BC246" i="2"/>
  <c r="BF246" i="2"/>
  <c r="AP246" i="2"/>
  <c r="AM246" i="2"/>
  <c r="BA25" i="2"/>
  <c r="AK25" i="2"/>
  <c r="AS25" i="2"/>
  <c r="AQ25" i="2" l="1"/>
  <c r="AK26" i="2"/>
  <c r="AM25" i="2"/>
  <c r="AN25" i="2"/>
  <c r="AP25" i="2"/>
  <c r="AV25" i="2"/>
  <c r="AX25" i="2"/>
  <c r="AU25" i="2"/>
  <c r="AY25" i="2"/>
  <c r="AS26" i="2"/>
  <c r="BC25" i="2"/>
  <c r="BA26" i="2"/>
  <c r="BG25" i="2"/>
  <c r="BF25" i="2"/>
  <c r="BD25" i="2"/>
  <c r="AE1104" i="2"/>
  <c r="AU1091" i="2"/>
  <c r="AV1091" i="2"/>
  <c r="AX1091" i="2"/>
  <c r="AY1091" i="2"/>
  <c r="AN1091" i="2"/>
  <c r="AM1091" i="2"/>
  <c r="AP1091" i="2"/>
  <c r="AQ1091" i="2"/>
  <c r="BG1098" i="2"/>
  <c r="BC1098" i="2"/>
  <c r="BF1098" i="2"/>
  <c r="BD1098" i="2"/>
  <c r="BA1096" i="2"/>
  <c r="AM250" i="2"/>
  <c r="AP250" i="2"/>
  <c r="AX22" i="2"/>
  <c r="AU22" i="2"/>
  <c r="AI339" i="2"/>
  <c r="AI359" i="2"/>
  <c r="AI363" i="2"/>
  <c r="AH15" i="2"/>
  <c r="AI14" i="2"/>
  <c r="AX1104" i="2"/>
  <c r="AU1104" i="2"/>
  <c r="AE1088" i="2"/>
  <c r="AH1087" i="2"/>
  <c r="W1101" i="2"/>
  <c r="AM1098" i="2"/>
  <c r="AQ1098" i="2"/>
  <c r="AN1098" i="2"/>
  <c r="AP1098" i="2"/>
  <c r="AK1096" i="2"/>
  <c r="AU250" i="2"/>
  <c r="AX250" i="2"/>
  <c r="AE1098" i="2"/>
  <c r="AE1096" i="2" s="1"/>
  <c r="AE1097" i="2" s="1"/>
  <c r="AH13" i="2"/>
  <c r="AE22" i="2"/>
  <c r="AH21" i="2"/>
  <c r="R23" i="11"/>
  <c r="Z23" i="11" s="1"/>
  <c r="AC23" i="11" s="1"/>
  <c r="AD23" i="11" s="1"/>
  <c r="R20" i="11"/>
  <c r="Z15" i="11"/>
  <c r="AS1096" i="2"/>
  <c r="AX1098" i="2"/>
  <c r="AV1098" i="2"/>
  <c r="AY1098" i="2"/>
  <c r="AU1098" i="2"/>
  <c r="BF250" i="2"/>
  <c r="BC250" i="2"/>
  <c r="BC22" i="2"/>
  <c r="BF22" i="2"/>
  <c r="BC1091" i="2"/>
  <c r="BD1091" i="2"/>
  <c r="BG1091" i="2"/>
  <c r="BF1091" i="2"/>
  <c r="AH1095" i="2"/>
  <c r="AH17" i="2"/>
  <c r="AI11" i="2"/>
  <c r="W30" i="2"/>
  <c r="AE30" i="2" s="1"/>
  <c r="W26" i="2"/>
  <c r="AP1104" i="2"/>
  <c r="AM1104" i="2"/>
  <c r="BC1104" i="2"/>
  <c r="BF1104" i="2"/>
  <c r="AH1067" i="2"/>
  <c r="AI1062" i="2"/>
  <c r="AH1065" i="2"/>
  <c r="AH1072" i="2"/>
  <c r="AH249" i="2"/>
  <c r="AH250" i="2" s="1"/>
  <c r="AH246" i="2"/>
  <c r="AI212" i="2"/>
  <c r="AI245" i="2"/>
  <c r="Z13" i="11"/>
  <c r="AH1081" i="2"/>
  <c r="AI1080" i="2"/>
  <c r="AI1081" i="2" s="1"/>
  <c r="AP22" i="2"/>
  <c r="AM22" i="2"/>
  <c r="AS30" i="2"/>
  <c r="BA30" i="2"/>
  <c r="AK30" i="2"/>
  <c r="AX30" i="2" l="1"/>
  <c r="AV30" i="2"/>
  <c r="AU30" i="2"/>
  <c r="AY30" i="2"/>
  <c r="AM30" i="2"/>
  <c r="AP30" i="2"/>
  <c r="AQ30" i="2"/>
  <c r="AN30" i="2"/>
  <c r="BD30" i="2"/>
  <c r="BC30" i="2"/>
  <c r="BF30" i="2"/>
  <c r="BG30" i="2"/>
  <c r="AI1095" i="2"/>
  <c r="AI17" i="2"/>
  <c r="AC15" i="11"/>
  <c r="AD15" i="11"/>
  <c r="R28" i="11"/>
  <c r="R24" i="11"/>
  <c r="W1110" i="2"/>
  <c r="W1111" i="2" s="1"/>
  <c r="W1102" i="2"/>
  <c r="W1108" i="2" s="1"/>
  <c r="W1109" i="2" s="1"/>
  <c r="AE1101" i="2"/>
  <c r="BF26" i="2"/>
  <c r="BC26" i="2"/>
  <c r="AH22" i="2"/>
  <c r="AI21" i="2"/>
  <c r="AI22" i="2" s="1"/>
  <c r="AH1088" i="2"/>
  <c r="AI1087" i="2"/>
  <c r="AI1088" i="2" s="1"/>
  <c r="AI15" i="2"/>
  <c r="AI246" i="2"/>
  <c r="AI249" i="2"/>
  <c r="AI250" i="2" s="1"/>
  <c r="AH1104" i="2"/>
  <c r="BC1096" i="2"/>
  <c r="BA1097" i="2"/>
  <c r="BG1096" i="2"/>
  <c r="BF1096" i="2"/>
  <c r="BD1096" i="2"/>
  <c r="BA1101" i="2"/>
  <c r="AU26" i="2"/>
  <c r="AX26" i="2"/>
  <c r="AP26" i="2"/>
  <c r="AM26" i="2"/>
  <c r="AE26" i="2"/>
  <c r="AH25" i="2"/>
  <c r="AC13" i="11"/>
  <c r="AI1067" i="2"/>
  <c r="AI1065" i="2"/>
  <c r="AI1072" i="2"/>
  <c r="AE32" i="2"/>
  <c r="AH30" i="2"/>
  <c r="AI30" i="2" s="1"/>
  <c r="AX1096" i="2"/>
  <c r="AY1096" i="2"/>
  <c r="AS1097" i="2"/>
  <c r="AV1096" i="2"/>
  <c r="AU1096" i="2"/>
  <c r="AS1101" i="2"/>
  <c r="Z20" i="11"/>
  <c r="AH1098" i="2"/>
  <c r="AH1096" i="2" s="1"/>
  <c r="AH1097" i="2" s="1"/>
  <c r="AI13" i="2"/>
  <c r="AI1098" i="2" s="1"/>
  <c r="AI1096" i="2" s="1"/>
  <c r="AQ1096" i="2"/>
  <c r="AN1096" i="2"/>
  <c r="AM1096" i="2"/>
  <c r="AP1096" i="2"/>
  <c r="AK1097" i="2"/>
  <c r="AK1101" i="2"/>
  <c r="BA32" i="2"/>
  <c r="AS32" i="2"/>
  <c r="AK32" i="2"/>
  <c r="Z28" i="11" l="1"/>
  <c r="AC28" i="11" s="1"/>
  <c r="AD28" i="11" s="1"/>
  <c r="R29" i="11"/>
  <c r="Z29" i="11" s="1"/>
  <c r="AC29" i="11" s="1"/>
  <c r="AD29" i="11" s="1"/>
  <c r="AI1097" i="2"/>
  <c r="AD13" i="11"/>
  <c r="AN32" i="2"/>
  <c r="AK33" i="2"/>
  <c r="AM32" i="2"/>
  <c r="AP32" i="2"/>
  <c r="AQ32" i="2"/>
  <c r="AS33" i="2"/>
  <c r="AY32" i="2"/>
  <c r="AX32" i="2"/>
  <c r="AU32" i="2"/>
  <c r="AV32" i="2"/>
  <c r="BF32" i="2"/>
  <c r="BD32" i="2"/>
  <c r="BG32" i="2"/>
  <c r="BC32" i="2"/>
  <c r="BA33" i="2"/>
  <c r="AC20" i="11"/>
  <c r="AD20" i="11"/>
  <c r="AH1101" i="2"/>
  <c r="W33" i="2"/>
  <c r="BA1102" i="2"/>
  <c r="BF1101" i="2"/>
  <c r="BD1101" i="2"/>
  <c r="BC1101" i="2"/>
  <c r="BG1101" i="2"/>
  <c r="BA1110" i="2"/>
  <c r="BF1097" i="2"/>
  <c r="BC1097" i="2"/>
  <c r="Z24" i="11"/>
  <c r="AK1110" i="2"/>
  <c r="AM1101" i="2"/>
  <c r="AQ1101" i="2"/>
  <c r="AP1101" i="2"/>
  <c r="AN1101" i="2"/>
  <c r="AK1102" i="2"/>
  <c r="AM1097" i="2"/>
  <c r="AP1097" i="2"/>
  <c r="AU1097" i="2"/>
  <c r="AX1097" i="2"/>
  <c r="AS1110" i="2"/>
  <c r="AX1101" i="2"/>
  <c r="AY1101" i="2"/>
  <c r="AU1101" i="2"/>
  <c r="AV1101" i="2"/>
  <c r="AS1102" i="2"/>
  <c r="AE1110" i="2"/>
  <c r="AE1111" i="2" s="1"/>
  <c r="AE1102" i="2"/>
  <c r="AE1108" i="2" s="1"/>
  <c r="AE1109" i="2" s="1"/>
  <c r="AH26" i="2"/>
  <c r="AI25" i="2"/>
  <c r="AI26" i="2" s="1"/>
  <c r="AI1101" i="2"/>
  <c r="AI1104" i="2"/>
  <c r="R30" i="11" l="1"/>
  <c r="Z30" i="11" s="1"/>
  <c r="AC30" i="11" s="1"/>
  <c r="AD30" i="11" s="1"/>
  <c r="AP1102" i="2"/>
  <c r="AM1102" i="2"/>
  <c r="AK1108" i="2"/>
  <c r="AE33" i="2"/>
  <c r="AH32" i="2"/>
  <c r="AP1110" i="2"/>
  <c r="AN1110" i="2"/>
  <c r="AK1111" i="2"/>
  <c r="AQ1110" i="2"/>
  <c r="AM1110" i="2"/>
  <c r="BF33" i="2"/>
  <c r="BC33" i="2"/>
  <c r="AX1102" i="2"/>
  <c r="AU1102" i="2"/>
  <c r="AS1108" i="2"/>
  <c r="AC24" i="11"/>
  <c r="AD24" i="11"/>
  <c r="BA1111" i="2"/>
  <c r="BD1110" i="2"/>
  <c r="BF1110" i="2"/>
  <c r="BG1110" i="2"/>
  <c r="BC1110" i="2"/>
  <c r="AH1102" i="2"/>
  <c r="AH1108" i="2" s="1"/>
  <c r="AH1109" i="2" s="1"/>
  <c r="AH1110" i="2"/>
  <c r="AH1111" i="2" s="1"/>
  <c r="AX33" i="2"/>
  <c r="AU33" i="2"/>
  <c r="AM33" i="2"/>
  <c r="AP33" i="2"/>
  <c r="R31" i="11"/>
  <c r="AI1110" i="2"/>
  <c r="AI1111" i="2" s="1"/>
  <c r="AI1102" i="2"/>
  <c r="AI1108" i="2" s="1"/>
  <c r="AI1109" i="2" s="1"/>
  <c r="AY1110" i="2"/>
  <c r="AU1110" i="2"/>
  <c r="AS1111" i="2"/>
  <c r="AX1110" i="2"/>
  <c r="AV1110" i="2"/>
  <c r="BF1102" i="2"/>
  <c r="BC1102" i="2"/>
  <c r="BA1108" i="2"/>
  <c r="BF1108" i="2" l="1"/>
  <c r="BC1108" i="2"/>
  <c r="BG1108" i="2"/>
  <c r="BA1109" i="2"/>
  <c r="BD1108" i="2"/>
  <c r="AU1111" i="2"/>
  <c r="AX1111" i="2"/>
  <c r="AY1108" i="2"/>
  <c r="AV1108" i="2"/>
  <c r="AX1108" i="2"/>
  <c r="AU1108" i="2"/>
  <c r="AS1109" i="2"/>
  <c r="BC1111" i="2"/>
  <c r="BF1111" i="2"/>
  <c r="AM1108" i="2"/>
  <c r="AQ1108" i="2"/>
  <c r="AP1108" i="2"/>
  <c r="AK1109" i="2"/>
  <c r="AN1108" i="2"/>
  <c r="Z31" i="11"/>
  <c r="AH33" i="2"/>
  <c r="AI32" i="2"/>
  <c r="AI33" i="2" s="1"/>
  <c r="AM1111" i="2"/>
  <c r="AP1111" i="2"/>
  <c r="AU1109" i="2" l="1"/>
  <c r="AX1109" i="2"/>
  <c r="BC1109" i="2"/>
  <c r="BF1109" i="2"/>
  <c r="AP1109" i="2"/>
  <c r="AM1109" i="2"/>
  <c r="AC31" i="11"/>
  <c r="AD31" i="11"/>
  <c r="AF197" i="2" l="1"/>
  <c r="AF196" i="2" s="1"/>
  <c r="AF203" i="2"/>
  <c r="AH203" i="2" s="1"/>
  <c r="AI203" i="2" s="1"/>
  <c r="Z197" i="2"/>
  <c r="Z196" i="2" s="1"/>
  <c r="Z237" i="1"/>
  <c r="Z12" i="2" l="1"/>
  <c r="Z1079" i="2"/>
  <c r="AF1079" i="2" s="1"/>
  <c r="AH1079" i="2" s="1"/>
  <c r="AI1079" i="2" s="1"/>
  <c r="AH197" i="2"/>
  <c r="AH196" i="2" l="1"/>
  <c r="AI197" i="2"/>
  <c r="AI196" i="2" s="1"/>
  <c r="AF12" i="2"/>
  <c r="AH12" i="2" s="1"/>
  <c r="AI12" i="2" s="1"/>
  <c r="U10" i="11"/>
  <c r="AA10" i="11" s="1"/>
  <c r="AC10" i="11" s="1"/>
  <c r="AD10" i="11" s="1"/>
  <c r="S65" i="12" l="1"/>
  <c r="S58" i="12"/>
  <c r="S90" i="12" s="1"/>
</calcChain>
</file>

<file path=xl/sharedStrings.xml><?xml version="1.0" encoding="utf-8"?>
<sst xmlns="http://schemas.openxmlformats.org/spreadsheetml/2006/main" count="11554" uniqueCount="1272">
  <si>
    <t>May</t>
  </si>
  <si>
    <t>Other Financial Income</t>
  </si>
  <si>
    <t>Non-Product</t>
  </si>
  <si>
    <t>Non-Channel</t>
  </si>
  <si>
    <t>Non-HW/NH</t>
  </si>
  <si>
    <t>Non-Segment</t>
  </si>
  <si>
    <t>Other Financial Expenses</t>
  </si>
  <si>
    <t>GE_None</t>
  </si>
  <si>
    <t>Taxes and Others</t>
  </si>
  <si>
    <t>Net Sales</t>
  </si>
  <si>
    <t>Operating Profit</t>
  </si>
  <si>
    <t>Others</t>
  </si>
  <si>
    <t>IMS</t>
  </si>
  <si>
    <t>MCS</t>
  </si>
  <si>
    <t>Selling Expenses</t>
  </si>
  <si>
    <t>Adverting Expenses</t>
  </si>
  <si>
    <t>Logistics Expense</t>
  </si>
  <si>
    <t>Variable Wages &amp; Salaries</t>
  </si>
  <si>
    <t>Fixed Wages &amp; Salaries</t>
  </si>
  <si>
    <t>Retirement Benefit Cost</t>
  </si>
  <si>
    <t>Repair and Maintenance</t>
  </si>
  <si>
    <t>Rent Expenses</t>
  </si>
  <si>
    <t>Other Expenses.</t>
  </si>
  <si>
    <t>Other Non-Operating Income</t>
  </si>
  <si>
    <t>Other Non-Operating Expenses</t>
  </si>
  <si>
    <t>Other Variable Expenses</t>
  </si>
  <si>
    <t>Other Wages &amp; Salaries</t>
  </si>
  <si>
    <t>Other Fixed Expenses</t>
  </si>
  <si>
    <t>OFFICE A3</t>
  </si>
  <si>
    <t>KMI (Direct)</t>
  </si>
  <si>
    <t>Hardware</t>
  </si>
  <si>
    <t>GP(2)</t>
  </si>
  <si>
    <t>KMI (Indirect)</t>
  </si>
  <si>
    <t>Aftermarket(NH)</t>
  </si>
  <si>
    <t>OFFICE A4</t>
  </si>
  <si>
    <t>3rd Party (Direct)</t>
  </si>
  <si>
    <t>3rd Party(Indirect)</t>
  </si>
  <si>
    <t>Outside Segment</t>
  </si>
  <si>
    <t>For analysis</t>
  </si>
  <si>
    <t>Gross Sales</t>
  </si>
  <si>
    <t>Service (Project)</t>
  </si>
  <si>
    <t>Service (Recurring)</t>
  </si>
  <si>
    <t>Rent income from Property, Plant and Equipment</t>
  </si>
  <si>
    <t>Commissions and Fees Income</t>
  </si>
  <si>
    <t>Gains on Sales of Asset</t>
  </si>
  <si>
    <t>Impairment Loss</t>
  </si>
  <si>
    <t>SG&amp;A Total</t>
  </si>
  <si>
    <t>GP</t>
  </si>
  <si>
    <t>BCP</t>
  </si>
  <si>
    <t>ITS</t>
  </si>
  <si>
    <t>Traveling Expenses</t>
  </si>
  <si>
    <t>Depreciation &amp; Amortization</t>
  </si>
  <si>
    <t>Service Charges and Fees</t>
  </si>
  <si>
    <t>Losses on Sales of Asset, Disposal of Asset</t>
  </si>
  <si>
    <t>Office(A3+A4)</t>
  </si>
  <si>
    <t>PP</t>
  </si>
  <si>
    <t>IP</t>
  </si>
  <si>
    <t>KM-1</t>
  </si>
  <si>
    <t>MS</t>
  </si>
  <si>
    <t>Procurement</t>
  </si>
  <si>
    <t>Production</t>
  </si>
  <si>
    <t>On Demand Printing</t>
  </si>
  <si>
    <t>HeadCount</t>
  </si>
  <si>
    <t>Department Total</t>
  </si>
  <si>
    <t>Sales Total</t>
  </si>
  <si>
    <t>Direct Sales Rep.</t>
  </si>
  <si>
    <t>Direct Sales Engineers</t>
  </si>
  <si>
    <t>Dealer(Indirect) Sales Rep.</t>
  </si>
  <si>
    <t>Sales Admin</t>
  </si>
  <si>
    <t>Onsite Engineer</t>
  </si>
  <si>
    <t>Remote Engineer</t>
  </si>
  <si>
    <t>Technical Support</t>
  </si>
  <si>
    <t>Dealer(Indirect) Support</t>
  </si>
  <si>
    <t>Service Admin</t>
  </si>
  <si>
    <t>Marketing dept.</t>
  </si>
  <si>
    <t>Administration Total</t>
  </si>
  <si>
    <t>IT</t>
  </si>
  <si>
    <t>Finance</t>
  </si>
  <si>
    <t>HR</t>
  </si>
  <si>
    <t>Training (Academy)</t>
  </si>
  <si>
    <t>Admin Others</t>
  </si>
  <si>
    <t>Administration</t>
  </si>
  <si>
    <t>Warehouse</t>
  </si>
  <si>
    <t>Workshop</t>
  </si>
  <si>
    <t>Inventories Total</t>
  </si>
  <si>
    <t>Product Total</t>
  </si>
  <si>
    <t>Inventories from 3rd Party</t>
  </si>
  <si>
    <t>Solution</t>
  </si>
  <si>
    <t>Services Total</t>
  </si>
  <si>
    <t>Logistics Dept Total</t>
  </si>
  <si>
    <t>ITS(All)</t>
  </si>
  <si>
    <t>Variable Expenses Total</t>
  </si>
  <si>
    <t>Wages &amp; Salaries Total</t>
  </si>
  <si>
    <t>Fixed Expenses Total</t>
  </si>
  <si>
    <t>Restructuring Expense</t>
  </si>
  <si>
    <t>1-2.SGA Expenses Details</t>
  </si>
  <si>
    <t>1-1. P/L Statement</t>
  </si>
  <si>
    <t>Non-hard</t>
  </si>
  <si>
    <t>Wages &amp; Salaries</t>
  </si>
  <si>
    <t>SGA Expenses</t>
  </si>
  <si>
    <t>(1) Office</t>
  </si>
  <si>
    <t>(0) Total</t>
  </si>
  <si>
    <t>2nd H</t>
  </si>
  <si>
    <t>1st H</t>
  </si>
  <si>
    <t>Q4</t>
  </si>
  <si>
    <t>Q3</t>
  </si>
  <si>
    <t>Q2</t>
  </si>
  <si>
    <t>Q1</t>
  </si>
  <si>
    <t>Cost of Sales</t>
  </si>
  <si>
    <t>Mar</t>
  </si>
  <si>
    <t>Feb</t>
  </si>
  <si>
    <t>Jan</t>
  </si>
  <si>
    <t>Dec</t>
  </si>
  <si>
    <t>Nov</t>
  </si>
  <si>
    <t>Oct</t>
  </si>
  <si>
    <t>Sep</t>
  </si>
  <si>
    <t>Aug</t>
  </si>
  <si>
    <t>Jul</t>
  </si>
  <si>
    <t>Jun</t>
  </si>
  <si>
    <t xml:space="preserve">    OPS%</t>
  </si>
  <si>
    <t>Net Sales by OPS (Office Direct Sales)</t>
  </si>
  <si>
    <t>Total Office Direct Sales</t>
  </si>
  <si>
    <t>Purchased from BT cons. companies</t>
    <phoneticPr fontId="107"/>
  </si>
  <si>
    <t>Yr.</t>
  </si>
  <si>
    <t>Information Technology</t>
  </si>
  <si>
    <t>Administration/Others</t>
  </si>
  <si>
    <t>Dealer(Indirect) support</t>
  </si>
  <si>
    <t>Technical support</t>
  </si>
  <si>
    <t>Dealer(Indirect) sales rep.</t>
  </si>
  <si>
    <t>Direct sales engineers</t>
  </si>
  <si>
    <t>Direct sales rep.</t>
  </si>
  <si>
    <t>Sales Total</t>
    <phoneticPr fontId="107"/>
  </si>
  <si>
    <t>Total</t>
    <phoneticPr fontId="2"/>
  </si>
  <si>
    <t>BT Consolidated Sales</t>
  </si>
  <si>
    <t>BT Consolidated Sales</t>
    <phoneticPr fontId="107"/>
  </si>
  <si>
    <t>(0) Total</t>
    <phoneticPr fontId="107"/>
  </si>
  <si>
    <t>Others</t>
    <phoneticPr fontId="107"/>
  </si>
  <si>
    <t>MGI</t>
    <phoneticPr fontId="107"/>
  </si>
  <si>
    <t>Hardware</t>
    <phoneticPr fontId="107"/>
  </si>
  <si>
    <t>Gross Profit</t>
  </si>
  <si>
    <t>(%)</t>
  </si>
  <si>
    <t>Business Contribution Profit</t>
  </si>
  <si>
    <t>Hard</t>
  </si>
  <si>
    <t xml:space="preserve">Other income </t>
    <phoneticPr fontId="2"/>
  </si>
  <si>
    <t>Gains on Sales of Asset</t>
    <phoneticPr fontId="2"/>
  </si>
  <si>
    <t>Commissions and Fees Income</t>
    <phoneticPr fontId="2"/>
  </si>
  <si>
    <t>Personnel Costs Total</t>
  </si>
  <si>
    <t>Fixed Expenses</t>
  </si>
  <si>
    <t>Variable Expenses</t>
  </si>
  <si>
    <t>Profit before Taxes</t>
  </si>
  <si>
    <t xml:space="preserve"> Input fields</t>
  </si>
  <si>
    <t>3rd Party</t>
  </si>
  <si>
    <t>BUS</t>
  </si>
  <si>
    <t>(Unit: 1,000 Local currency)</t>
  </si>
  <si>
    <t>Others(3rd Party)</t>
    <phoneticPr fontId="107"/>
  </si>
  <si>
    <t>Incidental Cost</t>
    <phoneticPr fontId="2"/>
  </si>
  <si>
    <t>Inventory Analysis</t>
    <phoneticPr fontId="2"/>
  </si>
  <si>
    <t>Supplies</t>
  </si>
  <si>
    <t>Option</t>
  </si>
  <si>
    <t>Machine</t>
  </si>
  <si>
    <t>Detail of Purchase</t>
    <phoneticPr fontId="2"/>
  </si>
  <si>
    <t>Other Expenses</t>
    <phoneticPr fontId="107"/>
  </si>
  <si>
    <t>Allocation method</t>
  </si>
  <si>
    <t>EFI VUTEk</t>
  </si>
  <si>
    <t>Label Printer related businesses</t>
  </si>
  <si>
    <t>Marketing solution services such as; Marketing planning, Customer insight, Creative, Planning, Data, and Technology</t>
  </si>
  <si>
    <t>Marketing production services such as; Onsite studio, Central creative production agency, Pre-Media, Asset creation, and Marketing technology</t>
  </si>
  <si>
    <t>EX)Color Care, Page Pro NDPS, Print Shop</t>
  </si>
  <si>
    <t>Color Management/Variable Data Printing/Print Automation/Make Ready/Web to print</t>
  </si>
  <si>
    <t>Application S/W, Application S/W related H/W, S/W Licensees related to PP</t>
  </si>
  <si>
    <t>Non-Contract service for Office products classified by item code. Including Office products installation fees (Including contracted MIFs)</t>
  </si>
  <si>
    <t>Click business for Office products classified by item code or allocated for Office(A3/A4). Minimum commitment and over volume included. (KMJ: Kit contract included)</t>
  </si>
  <si>
    <t>KMJ</t>
  </si>
  <si>
    <t>Input</t>
    <phoneticPr fontId="2"/>
  </si>
  <si>
    <t>GE_None</t>
    <phoneticPr fontId="2"/>
  </si>
  <si>
    <t>Before Recovery</t>
    <phoneticPr fontId="2"/>
  </si>
  <si>
    <t>(Unit:1000LC)</t>
    <phoneticPr fontId="107"/>
  </si>
  <si>
    <t>1-1. P/L Statement</t>
    <phoneticPr fontId="107"/>
  </si>
  <si>
    <t>Variable Expenses</t>
    <phoneticPr fontId="107"/>
  </si>
  <si>
    <t>Wages &amp; Salaries</t>
    <phoneticPr fontId="107"/>
  </si>
  <si>
    <t>Fixed Expenses</t>
    <phoneticPr fontId="107"/>
  </si>
  <si>
    <t>Business Contribution Profit</t>
    <phoneticPr fontId="107"/>
  </si>
  <si>
    <t>Other Income</t>
    <phoneticPr fontId="107"/>
  </si>
  <si>
    <t>Other Expenses</t>
    <phoneticPr fontId="107"/>
  </si>
  <si>
    <t>Operating Profit</t>
    <phoneticPr fontId="107"/>
  </si>
  <si>
    <t>Financial Income (Expenses), net</t>
    <phoneticPr fontId="107"/>
  </si>
  <si>
    <t>Financial Income</t>
    <phoneticPr fontId="107"/>
  </si>
  <si>
    <t>Financial Expenses</t>
    <phoneticPr fontId="107"/>
  </si>
  <si>
    <t>Tax Expenses &amp; Others</t>
    <phoneticPr fontId="107"/>
  </si>
  <si>
    <t>Net Profit</t>
    <phoneticPr fontId="107"/>
  </si>
  <si>
    <t>Selling Expenses</t>
    <phoneticPr fontId="2"/>
  </si>
  <si>
    <t>Adverting Expenses</t>
    <phoneticPr fontId="2"/>
  </si>
  <si>
    <t>Logistics Expense</t>
    <phoneticPr fontId="2"/>
  </si>
  <si>
    <t>Variable Wages &amp; Salaries</t>
    <phoneticPr fontId="2"/>
  </si>
  <si>
    <t>Fixed Wages &amp; Salaries</t>
    <phoneticPr fontId="2"/>
  </si>
  <si>
    <t>Retirement Benefit Cost</t>
    <phoneticPr fontId="2"/>
  </si>
  <si>
    <t xml:space="preserve">Traveling Expenses </t>
    <phoneticPr fontId="2"/>
  </si>
  <si>
    <t xml:space="preserve">Depreciation &amp; Amortization </t>
    <phoneticPr fontId="2"/>
  </si>
  <si>
    <t>Repair and Maintenance</t>
    <phoneticPr fontId="2"/>
  </si>
  <si>
    <t>Rent Expenses</t>
    <phoneticPr fontId="2"/>
  </si>
  <si>
    <t>Other Expenses</t>
    <phoneticPr fontId="2"/>
  </si>
  <si>
    <t>Rent income from Property, Plant and Equipment</t>
    <phoneticPr fontId="2"/>
  </si>
  <si>
    <t>Other Expense</t>
    <phoneticPr fontId="2"/>
  </si>
  <si>
    <t xml:space="preserve">Losses on Sales of Asset, Disposal of Asset </t>
    <phoneticPr fontId="2"/>
  </si>
  <si>
    <t>Impairment Loss</t>
    <phoneticPr fontId="2"/>
  </si>
  <si>
    <t>Other Expense</t>
    <phoneticPr fontId="2"/>
  </si>
  <si>
    <t>(%)</t>
    <phoneticPr fontId="107"/>
  </si>
  <si>
    <t>Variable Expenses</t>
    <phoneticPr fontId="107"/>
  </si>
  <si>
    <t>Wages &amp; Salaries</t>
    <phoneticPr fontId="107"/>
  </si>
  <si>
    <t>Fixed Expenses</t>
    <phoneticPr fontId="107"/>
  </si>
  <si>
    <t>Other Income</t>
    <phoneticPr fontId="107"/>
  </si>
  <si>
    <t>Other Expenses</t>
    <phoneticPr fontId="107"/>
  </si>
  <si>
    <t>Operating Profit</t>
    <phoneticPr fontId="107"/>
  </si>
  <si>
    <t>Others</t>
    <phoneticPr fontId="107"/>
  </si>
  <si>
    <t>Procurement</t>
    <phoneticPr fontId="107"/>
  </si>
  <si>
    <t>Production</t>
    <phoneticPr fontId="107"/>
  </si>
  <si>
    <t>Solution</t>
    <phoneticPr fontId="107"/>
  </si>
  <si>
    <t>KM-1</t>
    <phoneticPr fontId="107"/>
  </si>
  <si>
    <t>Label Printer</t>
    <phoneticPr fontId="107"/>
  </si>
  <si>
    <t>EFI/LF</t>
    <phoneticPr fontId="107"/>
  </si>
  <si>
    <t>Net Sales</t>
    <phoneticPr fontId="107"/>
  </si>
  <si>
    <t>Direct</t>
    <phoneticPr fontId="107"/>
  </si>
  <si>
    <t>Hard</t>
    <phoneticPr fontId="107"/>
  </si>
  <si>
    <t>KMI</t>
    <phoneticPr fontId="107"/>
  </si>
  <si>
    <t>Office A3</t>
    <phoneticPr fontId="107"/>
  </si>
  <si>
    <t>Office A4</t>
    <phoneticPr fontId="107"/>
  </si>
  <si>
    <t>3rd Party</t>
    <phoneticPr fontId="107"/>
  </si>
  <si>
    <t>Non-hard</t>
    <phoneticPr fontId="107"/>
  </si>
  <si>
    <t>Copy Click (Kit)</t>
    <phoneticPr fontId="107"/>
  </si>
  <si>
    <t>Non Contract</t>
    <phoneticPr fontId="107"/>
  </si>
  <si>
    <t>Indirect</t>
    <phoneticPr fontId="107"/>
  </si>
  <si>
    <t>Consumables</t>
    <phoneticPr fontId="107"/>
  </si>
  <si>
    <t>Parts</t>
    <phoneticPr fontId="107"/>
  </si>
  <si>
    <t>Gross Profit</t>
    <phoneticPr fontId="107"/>
  </si>
  <si>
    <t>Field Service Cost (-)</t>
    <phoneticPr fontId="107"/>
  </si>
  <si>
    <t>Software</t>
    <phoneticPr fontId="107"/>
  </si>
  <si>
    <t>Professional Service</t>
    <phoneticPr fontId="107"/>
  </si>
  <si>
    <t>(0) Total</t>
    <phoneticPr fontId="107"/>
  </si>
  <si>
    <t>1. Headcount Details</t>
    <phoneticPr fontId="107"/>
  </si>
  <si>
    <t>Service Total</t>
    <phoneticPr fontId="107"/>
  </si>
  <si>
    <t>Onsite Engineer</t>
    <phoneticPr fontId="107"/>
  </si>
  <si>
    <t>Remote Engineer</t>
    <phoneticPr fontId="107"/>
  </si>
  <si>
    <t>Administration Total</t>
    <phoneticPr fontId="107"/>
  </si>
  <si>
    <t>Logistics Total</t>
    <phoneticPr fontId="107"/>
  </si>
  <si>
    <t>Logistics Total</t>
    <phoneticPr fontId="107"/>
  </si>
  <si>
    <t>Sales Total</t>
    <phoneticPr fontId="107"/>
  </si>
  <si>
    <t>Service Total</t>
    <phoneticPr fontId="107"/>
  </si>
  <si>
    <t>Administration Total</t>
    <phoneticPr fontId="107"/>
  </si>
  <si>
    <t>(0) Total Inventories</t>
    <phoneticPr fontId="107"/>
  </si>
  <si>
    <t>3rd Party</t>
    <phoneticPr fontId="107"/>
  </si>
  <si>
    <t>3rd Party</t>
    <phoneticPr fontId="107"/>
  </si>
  <si>
    <t>Purchased from BT cons. companies</t>
    <phoneticPr fontId="107"/>
  </si>
  <si>
    <t xml:space="preserve">    GP%</t>
    <phoneticPr fontId="107"/>
  </si>
  <si>
    <t>Number of OPS customers in Direct sales channel</t>
    <phoneticPr fontId="107"/>
  </si>
  <si>
    <t>(Unit:1000LC)</t>
    <phoneticPr fontId="107"/>
  </si>
  <si>
    <t>K_EUR</t>
    <phoneticPr fontId="2"/>
  </si>
  <si>
    <t>IJIT</t>
    <phoneticPr fontId="2"/>
  </si>
  <si>
    <t>K_RMB</t>
    <phoneticPr fontId="2"/>
  </si>
  <si>
    <t>K_EUR12</t>
    <phoneticPr fontId="2"/>
  </si>
  <si>
    <t>MGI</t>
    <phoneticPr fontId="2"/>
  </si>
  <si>
    <t>K_AUD</t>
    <phoneticPr fontId="2"/>
  </si>
  <si>
    <t>BEAU</t>
  </si>
  <si>
    <t>K_KRW</t>
    <phoneticPr fontId="2"/>
  </si>
  <si>
    <t>BPKR</t>
  </si>
  <si>
    <t>BKK</t>
  </si>
  <si>
    <t>K_BRL</t>
    <phoneticPr fontId="2"/>
  </si>
  <si>
    <t>BBR</t>
  </si>
  <si>
    <t>BAU</t>
  </si>
  <si>
    <t>K_HKD</t>
    <phoneticPr fontId="2"/>
  </si>
  <si>
    <t>BHK</t>
  </si>
  <si>
    <t>BCN</t>
  </si>
  <si>
    <t>K_INR</t>
    <phoneticPr fontId="2"/>
  </si>
  <si>
    <t>BIN</t>
  </si>
  <si>
    <t>K_USD</t>
    <phoneticPr fontId="2"/>
  </si>
  <si>
    <t>BME</t>
  </si>
  <si>
    <t>K_THB</t>
    <phoneticPr fontId="2"/>
  </si>
  <si>
    <t>BTH</t>
  </si>
  <si>
    <t>K_MYR</t>
    <phoneticPr fontId="2"/>
  </si>
  <si>
    <t>BMY</t>
  </si>
  <si>
    <t>BSA</t>
  </si>
  <si>
    <t>BEU-Cons</t>
    <phoneticPr fontId="2"/>
  </si>
  <si>
    <t>BEU</t>
    <phoneticPr fontId="57"/>
  </si>
  <si>
    <t>BCHUS</t>
  </si>
  <si>
    <t>K_JPY</t>
    <phoneticPr fontId="2"/>
  </si>
  <si>
    <t>BEJ</t>
  </si>
  <si>
    <t>BKJ</t>
  </si>
  <si>
    <t>Currency</t>
    <phoneticPr fontId="2"/>
  </si>
  <si>
    <t>for Others</t>
    <phoneticPr fontId="2"/>
  </si>
  <si>
    <t>for BBR</t>
    <phoneticPr fontId="2"/>
  </si>
  <si>
    <t>Initial period of fiscal year</t>
    <phoneticPr fontId="2"/>
  </si>
  <si>
    <t>Office Solution</t>
  </si>
  <si>
    <t>Business Development</t>
    <phoneticPr fontId="2"/>
  </si>
  <si>
    <t>Channel Marketing</t>
    <phoneticPr fontId="2"/>
  </si>
  <si>
    <t>Product Marketing</t>
    <phoneticPr fontId="2"/>
  </si>
  <si>
    <t>Marketing Communication / Others</t>
    <phoneticPr fontId="2"/>
  </si>
  <si>
    <t>Marketing Total</t>
    <phoneticPr fontId="107"/>
  </si>
  <si>
    <t>1-1. P/L Statement</t>
    <phoneticPr fontId="107"/>
  </si>
  <si>
    <t>(%)</t>
    <phoneticPr fontId="107"/>
  </si>
  <si>
    <t>Variable Expenses</t>
    <phoneticPr fontId="107"/>
  </si>
  <si>
    <t>Business Contribution Profit</t>
    <phoneticPr fontId="107"/>
  </si>
  <si>
    <t>Financial Income</t>
  </si>
  <si>
    <t>Financial Expenses</t>
  </si>
  <si>
    <t>Financial Expenses</t>
    <phoneticPr fontId="107"/>
  </si>
  <si>
    <t>Tax Expenses &amp; Others</t>
    <phoneticPr fontId="107"/>
  </si>
  <si>
    <t>Net Profit</t>
    <phoneticPr fontId="107"/>
  </si>
  <si>
    <t>Net Profit</t>
  </si>
  <si>
    <t>1. Headcount Details</t>
    <phoneticPr fontId="107"/>
  </si>
  <si>
    <t>(0) Total</t>
    <phoneticPr fontId="107"/>
  </si>
  <si>
    <t>Sales Total</t>
    <phoneticPr fontId="107"/>
  </si>
  <si>
    <t>Service Total</t>
    <phoneticPr fontId="107"/>
  </si>
  <si>
    <t>Administration Total</t>
    <phoneticPr fontId="107"/>
  </si>
  <si>
    <t>Logistics Total</t>
    <phoneticPr fontId="107"/>
  </si>
  <si>
    <t>(%)</t>
    <phoneticPr fontId="107"/>
  </si>
  <si>
    <t>Textile Printer</t>
    <phoneticPr fontId="107"/>
  </si>
  <si>
    <t>Textile Printer</t>
    <phoneticPr fontId="107"/>
  </si>
  <si>
    <t>Non-hard</t>
    <phoneticPr fontId="107"/>
  </si>
  <si>
    <t>KMJ's special products only.</t>
  </si>
  <si>
    <t>Semi-Full-Time/Part-Time Employees /Contractors</t>
    <phoneticPr fontId="2"/>
  </si>
  <si>
    <t>Marketing Total</t>
    <phoneticPr fontId="107"/>
  </si>
  <si>
    <t>Hard</t>
    <phoneticPr fontId="2"/>
  </si>
  <si>
    <t>KMI</t>
    <phoneticPr fontId="2"/>
  </si>
  <si>
    <t>KM1</t>
    <phoneticPr fontId="107"/>
  </si>
  <si>
    <t>MGI</t>
    <phoneticPr fontId="107"/>
  </si>
  <si>
    <t>EFI/LF</t>
    <phoneticPr fontId="107"/>
  </si>
  <si>
    <t xml:space="preserve">Service Charges and Fees </t>
    <phoneticPr fontId="2"/>
  </si>
  <si>
    <t xml:space="preserve">Restructuring Expense </t>
    <phoneticPr fontId="2"/>
  </si>
  <si>
    <t>Hard &amp; Solution</t>
    <phoneticPr fontId="2"/>
  </si>
  <si>
    <t>Hard &amp; Solution</t>
    <phoneticPr fontId="107"/>
  </si>
  <si>
    <t>Non-hard</t>
    <phoneticPr fontId="2"/>
  </si>
  <si>
    <t>KM-1</t>
    <phoneticPr fontId="107"/>
  </si>
  <si>
    <t>Non-hard</t>
    <phoneticPr fontId="107"/>
  </si>
  <si>
    <t>For KMJ Only</t>
    <phoneticPr fontId="2"/>
  </si>
  <si>
    <t>&lt;Direct&gt; Field Service Cost (-)</t>
    <phoneticPr fontId="107"/>
  </si>
  <si>
    <t>&lt;Indirect&gt; Field Service Cost (-)</t>
    <phoneticPr fontId="107"/>
  </si>
  <si>
    <r>
      <t>Included in SG&amp;</t>
    </r>
    <r>
      <rPr>
        <sz val="11"/>
        <rFont val="Arial"/>
        <family val="2"/>
      </rPr>
      <t>A (Wages &amp; Salaries</t>
    </r>
    <r>
      <rPr>
        <sz val="11"/>
        <rFont val="ＭＳ Ｐゴシック"/>
        <family val="3"/>
        <charset val="128"/>
      </rPr>
      <t>）</t>
    </r>
    <phoneticPr fontId="2"/>
  </si>
  <si>
    <t>Non-RR</t>
  </si>
  <si>
    <t>Purchase for South Africa</t>
  </si>
  <si>
    <t>Purchase for Oli</t>
  </si>
  <si>
    <t>①Supplier = BT</t>
  </si>
  <si>
    <t>KM1(IP)</t>
  </si>
  <si>
    <t>Label Printer(IP)</t>
  </si>
  <si>
    <t>MGI(IP)</t>
  </si>
  <si>
    <t>EFI/LF(IP)</t>
  </si>
  <si>
    <t>Textile Printer(IP)</t>
  </si>
  <si>
    <t>Others(IP)</t>
  </si>
  <si>
    <t>Non-Currency</t>
  </si>
  <si>
    <t>Business Development</t>
  </si>
  <si>
    <t>Channel Marketing</t>
  </si>
  <si>
    <t>Product Marketing</t>
  </si>
  <si>
    <t>Marketing Communication / Others</t>
  </si>
  <si>
    <t>Semi/Part/Contractors</t>
  </si>
  <si>
    <r>
      <t>OPS Gross Profit (Office Direct Sales</t>
    </r>
    <r>
      <rPr>
        <sz val="11"/>
        <rFont val="Calibri"/>
        <family val="2"/>
      </rPr>
      <t>）</t>
    </r>
    <phoneticPr fontId="107"/>
  </si>
  <si>
    <t>Full-Time Employees / Temporary Transfer from Other Company</t>
  </si>
  <si>
    <t>Full-Time Employees / Temporary Transfer from Other Company</t>
    <phoneticPr fontId="107"/>
  </si>
  <si>
    <t>Technical support</t>
    <phoneticPr fontId="107"/>
  </si>
  <si>
    <t>Service Total</t>
  </si>
  <si>
    <t>Marketing Total</t>
  </si>
  <si>
    <t>Logistics Total</t>
  </si>
  <si>
    <t>Semi-Full-Time/Part-Time Employees /Contractors</t>
    <phoneticPr fontId="2"/>
  </si>
  <si>
    <t>Marketing</t>
  </si>
  <si>
    <t>Hard</t>
    <phoneticPr fontId="107"/>
  </si>
  <si>
    <t>KMI</t>
    <phoneticPr fontId="107"/>
  </si>
  <si>
    <t>3rd Party</t>
    <phoneticPr fontId="107"/>
  </si>
  <si>
    <t>Non-hard</t>
    <phoneticPr fontId="107"/>
  </si>
  <si>
    <t>Consumables</t>
    <phoneticPr fontId="107"/>
  </si>
  <si>
    <t>Parts</t>
    <phoneticPr fontId="107"/>
  </si>
  <si>
    <t>Solution</t>
    <phoneticPr fontId="107"/>
  </si>
  <si>
    <t>Hardware</t>
    <phoneticPr fontId="107"/>
  </si>
  <si>
    <t>Software</t>
    <phoneticPr fontId="107"/>
  </si>
  <si>
    <t>Professional Service</t>
    <phoneticPr fontId="107"/>
  </si>
  <si>
    <t>Others</t>
    <phoneticPr fontId="107"/>
  </si>
  <si>
    <t>Hard</t>
    <phoneticPr fontId="107"/>
  </si>
  <si>
    <t>KMI</t>
    <phoneticPr fontId="107"/>
  </si>
  <si>
    <t>3rd Party</t>
    <phoneticPr fontId="107"/>
  </si>
  <si>
    <t>Non-hard</t>
    <phoneticPr fontId="107"/>
  </si>
  <si>
    <t>Copy Click (Kit)</t>
    <phoneticPr fontId="107"/>
  </si>
  <si>
    <t>Non Contract</t>
    <phoneticPr fontId="107"/>
  </si>
  <si>
    <t>Office A3</t>
    <phoneticPr fontId="107"/>
  </si>
  <si>
    <t>Office A4</t>
    <phoneticPr fontId="107"/>
  </si>
  <si>
    <t>Hard</t>
    <phoneticPr fontId="107"/>
  </si>
  <si>
    <t>KMI</t>
    <phoneticPr fontId="107"/>
  </si>
  <si>
    <t>Office A3</t>
    <phoneticPr fontId="107"/>
  </si>
  <si>
    <t>Office A4</t>
    <phoneticPr fontId="107"/>
  </si>
  <si>
    <t>3rd Party</t>
    <phoneticPr fontId="107"/>
  </si>
  <si>
    <t>Non-hard</t>
    <phoneticPr fontId="107"/>
  </si>
  <si>
    <t>Copy Click (Kit)</t>
    <phoneticPr fontId="107"/>
  </si>
  <si>
    <t>Non Contract</t>
    <phoneticPr fontId="107"/>
  </si>
  <si>
    <t>Others</t>
    <phoneticPr fontId="107"/>
  </si>
  <si>
    <t>Label Printer</t>
    <phoneticPr fontId="107"/>
  </si>
  <si>
    <t>Field Service Cost (-)</t>
    <phoneticPr fontId="107"/>
  </si>
  <si>
    <t>Textile Printer</t>
    <phoneticPr fontId="107"/>
  </si>
  <si>
    <t>Field Service Cost (-)</t>
    <phoneticPr fontId="107"/>
  </si>
  <si>
    <t>KM-1</t>
    <phoneticPr fontId="107"/>
  </si>
  <si>
    <t>Field Service Cost (-)</t>
    <phoneticPr fontId="107"/>
  </si>
  <si>
    <t>Label Printer</t>
    <phoneticPr fontId="107"/>
  </si>
  <si>
    <t>MGI</t>
    <phoneticPr fontId="107"/>
  </si>
  <si>
    <t>EFI/LF</t>
    <phoneticPr fontId="107"/>
  </si>
  <si>
    <t>Textile Printer</t>
    <phoneticPr fontId="107"/>
  </si>
  <si>
    <t>Field Service Cost</t>
    <phoneticPr fontId="2"/>
  </si>
  <si>
    <t>Service Desk Cost</t>
    <phoneticPr fontId="2"/>
  </si>
  <si>
    <t>Full-Time Employees / Temporary Transfer from Other Company</t>
    <phoneticPr fontId="107"/>
  </si>
  <si>
    <t>Charge by annual sales ratio allocation bases to BU. Allocation% should be same for  each month in FY18</t>
  </si>
  <si>
    <t>BVN</t>
    <phoneticPr fontId="2"/>
  </si>
  <si>
    <t>K_VND</t>
    <phoneticPr fontId="2"/>
  </si>
  <si>
    <t>Personnel Costs(Service)</t>
    <phoneticPr fontId="107"/>
  </si>
  <si>
    <t>Traveling Expenses(Service)</t>
    <phoneticPr fontId="107"/>
  </si>
  <si>
    <t>KM-1</t>
    <phoneticPr fontId="2"/>
  </si>
  <si>
    <t xml:space="preserve">Label Printer </t>
    <phoneticPr fontId="2"/>
  </si>
  <si>
    <t>MGI</t>
    <phoneticPr fontId="2"/>
  </si>
  <si>
    <t>EFI/LF</t>
    <phoneticPr fontId="2"/>
  </si>
  <si>
    <t>Textile Printer</t>
    <phoneticPr fontId="2"/>
  </si>
  <si>
    <t>KM-1</t>
    <phoneticPr fontId="2"/>
  </si>
  <si>
    <t>Label Printer</t>
    <phoneticPr fontId="2"/>
  </si>
  <si>
    <t>Textile Printer</t>
    <phoneticPr fontId="2"/>
  </si>
  <si>
    <t>Other Fixed Costs(Service)</t>
    <phoneticPr fontId="107"/>
  </si>
  <si>
    <t>&lt;Indirect&gt; Service Desk Cost (-)</t>
    <phoneticPr fontId="107"/>
  </si>
  <si>
    <t>Included in COGS [Personnel Costs(Service)]</t>
    <phoneticPr fontId="107"/>
  </si>
  <si>
    <t>Included in COGS [Traveling Expenses(Service)]</t>
    <phoneticPr fontId="107"/>
  </si>
  <si>
    <t>Included in COGS [Other Fixed Costs(Service)]</t>
    <phoneticPr fontId="107"/>
  </si>
  <si>
    <t>Personnel Costs(Service)</t>
  </si>
  <si>
    <t>Personnel Costs(Service)</t>
    <phoneticPr fontId="107"/>
  </si>
  <si>
    <t>Other Fixed Costs(Service)</t>
  </si>
  <si>
    <t>(0) Total</t>
    <phoneticPr fontId="107"/>
  </si>
  <si>
    <t>2. P/L(2)- Overview by BU</t>
    <phoneticPr fontId="107"/>
  </si>
  <si>
    <t>2-1. P/L Statement by BU</t>
    <phoneticPr fontId="107"/>
  </si>
  <si>
    <t>2-2. Sales/GP Details by BU</t>
    <phoneticPr fontId="107"/>
  </si>
  <si>
    <t xml:space="preserve">3. Headcount </t>
    <phoneticPr fontId="107"/>
  </si>
  <si>
    <t>3-1. Headcount Details</t>
    <phoneticPr fontId="107"/>
  </si>
  <si>
    <t>3-2. Headcount by BU</t>
    <phoneticPr fontId="107"/>
  </si>
  <si>
    <t>4. B/S (1) - Inventories</t>
    <phoneticPr fontId="107"/>
  </si>
  <si>
    <t>Q1</t>
    <phoneticPr fontId="107"/>
  </si>
  <si>
    <t>(1) Office</t>
    <phoneticPr fontId="2"/>
  </si>
  <si>
    <t>RR</t>
    <phoneticPr fontId="2"/>
  </si>
  <si>
    <t>Non-RR</t>
    <phoneticPr fontId="2"/>
  </si>
  <si>
    <t>Others</t>
    <phoneticPr fontId="2"/>
  </si>
  <si>
    <t>BT Support/Discount</t>
    <phoneticPr fontId="2"/>
  </si>
  <si>
    <t>Parts</t>
    <phoneticPr fontId="2"/>
  </si>
  <si>
    <t>Others(KM1,EFI/LF,Textile,others)</t>
    <phoneticPr fontId="2"/>
  </si>
  <si>
    <t>Additional Purchase information</t>
    <phoneticPr fontId="2"/>
  </si>
  <si>
    <t>RR Purchase</t>
    <phoneticPr fontId="107"/>
  </si>
  <si>
    <t>(for BEU)</t>
    <phoneticPr fontId="107"/>
  </si>
  <si>
    <t>(for BEU)</t>
    <phoneticPr fontId="2"/>
  </si>
  <si>
    <t>Purchase for Aurora</t>
    <phoneticPr fontId="107"/>
  </si>
  <si>
    <t>(for BCN)</t>
    <phoneticPr fontId="107"/>
  </si>
  <si>
    <t>Purchase for Murata</t>
    <phoneticPr fontId="107"/>
  </si>
  <si>
    <t>(for KMJ)</t>
    <phoneticPr fontId="107"/>
  </si>
  <si>
    <t>(for KMJ/BEU/BCN)</t>
    <phoneticPr fontId="2"/>
  </si>
  <si>
    <t>CHK--&gt;</t>
    <phoneticPr fontId="107"/>
  </si>
  <si>
    <t>OUT Total</t>
    <phoneticPr fontId="2"/>
  </si>
  <si>
    <t>balance CHK--&gt;</t>
    <phoneticPr fontId="107"/>
  </si>
  <si>
    <t>Apr</t>
    <phoneticPr fontId="2"/>
  </si>
  <si>
    <t>IP(All)</t>
  </si>
  <si>
    <t>Personnel Costs(Service)</t>
    <phoneticPr fontId="107"/>
  </si>
  <si>
    <t>Traveling Expenses(Service)</t>
    <phoneticPr fontId="107"/>
  </si>
  <si>
    <t>Other Fixed Costs(Service)</t>
    <phoneticPr fontId="107"/>
  </si>
  <si>
    <t>FieldSC_Personnel Costs</t>
  </si>
  <si>
    <t>FieldSC_Traveling Expenses</t>
  </si>
  <si>
    <t>FieldSC_Depreciation &amp; Amortization</t>
  </si>
  <si>
    <t>FieldSC_Other Fixed Costs</t>
  </si>
  <si>
    <t>ServiceDC_Personnel Costs</t>
  </si>
  <si>
    <t>ServiceDC_Other Fixed Costs</t>
  </si>
  <si>
    <t>IP</t>
    <phoneticPr fontId="2"/>
  </si>
  <si>
    <t>MS</t>
    <phoneticPr fontId="2"/>
  </si>
  <si>
    <t>Office</t>
    <phoneticPr fontId="2"/>
  </si>
  <si>
    <t>PP</t>
    <phoneticPr fontId="2"/>
  </si>
  <si>
    <t>Segment(Hyp)</t>
    <phoneticPr fontId="2"/>
  </si>
  <si>
    <t>Actual</t>
    <phoneticPr fontId="2"/>
  </si>
  <si>
    <t>Fixed Cost in COGS</t>
    <phoneticPr fontId="107"/>
  </si>
  <si>
    <t>②Other BT-Gr Suppliers (BSF/BCUS)</t>
  </si>
  <si>
    <t>③Other BT-Gr Suppliers (MGI)</t>
  </si>
  <si>
    <r>
      <t>Total Purchase amount (</t>
    </r>
    <r>
      <rPr>
        <b/>
        <sz val="11"/>
        <rFont val="ＭＳ Ｐゴシック"/>
        <family val="3"/>
        <charset val="128"/>
      </rPr>
      <t>①</t>
    </r>
    <r>
      <rPr>
        <b/>
        <sz val="11"/>
        <rFont val="Arial"/>
        <family val="2"/>
      </rPr>
      <t>+</t>
    </r>
    <r>
      <rPr>
        <b/>
        <sz val="11"/>
        <rFont val="ＭＳ Ｐゴシック"/>
        <family val="3"/>
        <charset val="128"/>
      </rPr>
      <t>②</t>
    </r>
    <r>
      <rPr>
        <b/>
        <sz val="11"/>
        <rFont val="Arial"/>
        <family val="2"/>
      </rPr>
      <t>+</t>
    </r>
    <r>
      <rPr>
        <b/>
        <sz val="11"/>
        <rFont val="ＭＳ Ｐゴシック"/>
        <family val="3"/>
        <charset val="128"/>
      </rPr>
      <t>③</t>
    </r>
    <r>
      <rPr>
        <b/>
        <sz val="11"/>
        <rFont val="Arial"/>
        <family val="2"/>
      </rPr>
      <t>+</t>
    </r>
    <r>
      <rPr>
        <b/>
        <sz val="11"/>
        <rFont val="ＭＳ Ｐゴシック"/>
        <family val="3"/>
        <charset val="128"/>
      </rPr>
      <t>④</t>
    </r>
    <r>
      <rPr>
        <b/>
        <sz val="11"/>
        <rFont val="Arial"/>
        <family val="2"/>
      </rPr>
      <t>)</t>
    </r>
    <phoneticPr fontId="2"/>
  </si>
  <si>
    <r>
      <t>①</t>
    </r>
    <r>
      <rPr>
        <b/>
        <sz val="11"/>
        <rFont val="Arial"/>
        <family val="2"/>
      </rPr>
      <t>Supplier = BT</t>
    </r>
  </si>
  <si>
    <r>
      <rPr>
        <b/>
        <sz val="11"/>
        <rFont val="ＭＳ Ｐゴシック"/>
        <family val="3"/>
        <charset val="128"/>
      </rPr>
      <t>④</t>
    </r>
    <r>
      <rPr>
        <b/>
        <sz val="11"/>
        <rFont val="Arial"/>
        <family val="2"/>
      </rPr>
      <t>Other (3rd Party</t>
    </r>
    <r>
      <rPr>
        <b/>
        <sz val="11"/>
        <rFont val="ＭＳ Ｐゴシック"/>
        <family val="3"/>
        <charset val="128"/>
      </rPr>
      <t>）</t>
    </r>
    <r>
      <rPr>
        <b/>
        <sz val="11"/>
        <rFont val="Arial"/>
        <family val="2"/>
      </rPr>
      <t xml:space="preserve"> Suppliers</t>
    </r>
    <phoneticPr fontId="2"/>
  </si>
  <si>
    <t>IN Total</t>
    <phoneticPr fontId="2"/>
  </si>
  <si>
    <t>Inventories from BT(exc.MGI)</t>
  </si>
  <si>
    <t>MarketingTotal</t>
    <phoneticPr fontId="107"/>
  </si>
  <si>
    <r>
      <t>Purchased from BT cons. companies</t>
    </r>
    <r>
      <rPr>
        <sz val="11"/>
        <color rgb="FFFF0000"/>
        <rFont val="Arial"/>
        <family val="2"/>
      </rPr>
      <t xml:space="preserve"> &lt;exclude MGI&gt;</t>
    </r>
    <phoneticPr fontId="107"/>
  </si>
  <si>
    <r>
      <t>Purchased from</t>
    </r>
    <r>
      <rPr>
        <sz val="11"/>
        <color rgb="FFFF0000"/>
        <rFont val="Arial"/>
        <family val="2"/>
      </rPr>
      <t xml:space="preserve"> MGI</t>
    </r>
    <r>
      <rPr>
        <sz val="11"/>
        <rFont val="Arial"/>
        <family val="2"/>
      </rPr>
      <t xml:space="preserve"> (BT-Gr)</t>
    </r>
    <phoneticPr fontId="107"/>
  </si>
  <si>
    <r>
      <t>Purchased from BT cons. companies</t>
    </r>
    <r>
      <rPr>
        <sz val="11"/>
        <color rgb="FFFF0000"/>
        <rFont val="Arial"/>
        <family val="2"/>
      </rPr>
      <t xml:space="preserve"> &lt;exclude MGI&gt;</t>
    </r>
    <phoneticPr fontId="107"/>
  </si>
  <si>
    <r>
      <t>Purchased from</t>
    </r>
    <r>
      <rPr>
        <sz val="11"/>
        <color rgb="FFFF0000"/>
        <rFont val="Arial"/>
        <family val="2"/>
      </rPr>
      <t xml:space="preserve"> MGI</t>
    </r>
    <r>
      <rPr>
        <sz val="11"/>
        <rFont val="Arial"/>
        <family val="2"/>
      </rPr>
      <t xml:space="preserve"> (BT-Gr)</t>
    </r>
    <phoneticPr fontId="107"/>
  </si>
  <si>
    <t>BSA-Cons</t>
    <phoneticPr fontId="2"/>
  </si>
  <si>
    <t>From BT-Gr (Include BSF/BCUS/MGI)</t>
  </si>
  <si>
    <t>4-1. Inventories</t>
    <phoneticPr fontId="107"/>
  </si>
  <si>
    <t>Inventory at the beginning</t>
  </si>
  <si>
    <t>Purchase</t>
  </si>
  <si>
    <t>Loss &amp; Disposal of Inventories</t>
  </si>
  <si>
    <t>Inventory at the end</t>
  </si>
  <si>
    <t>Same Segment</t>
  </si>
  <si>
    <t>Inter Segment</t>
  </si>
  <si>
    <t>Outside</t>
  </si>
  <si>
    <t>&lt; free input                            &gt;</t>
    <phoneticPr fontId="2"/>
  </si>
  <si>
    <t>Others</t>
    <phoneticPr fontId="2"/>
  </si>
  <si>
    <t>New</t>
    <phoneticPr fontId="107"/>
  </si>
  <si>
    <t>Material Cost(Toner, Parts, Consumable)</t>
  </si>
  <si>
    <t>Direct</t>
    <phoneticPr fontId="107"/>
  </si>
  <si>
    <t>Indirect</t>
    <phoneticPr fontId="107"/>
  </si>
  <si>
    <t>Others</t>
    <phoneticPr fontId="107"/>
  </si>
  <si>
    <t>Cost of Sales</t>
    <phoneticPr fontId="2"/>
  </si>
  <si>
    <t>Depreciation &amp; Amortization</t>
    <phoneticPr fontId="107"/>
  </si>
  <si>
    <t>Included in COGS [Other Fixed Costs(Service)]</t>
    <phoneticPr fontId="107"/>
  </si>
  <si>
    <t>Included in COGS [Other Fixed Costs(Service)]</t>
    <phoneticPr fontId="107"/>
  </si>
  <si>
    <t>&lt;Direct&gt;Field Service Cost (-)</t>
    <phoneticPr fontId="107"/>
  </si>
  <si>
    <t>&lt;Direct&gt;Service Desk Cost (-)</t>
    <phoneticPr fontId="107"/>
  </si>
  <si>
    <t>&lt;Indirect&gt;Field Service Cost (-)</t>
    <phoneticPr fontId="107"/>
  </si>
  <si>
    <t>&lt;Indirect&gt;Service Desk Cost (-)</t>
    <phoneticPr fontId="107"/>
  </si>
  <si>
    <t>&lt;Direct&gt; Service Desk Cost (-)</t>
    <phoneticPr fontId="107"/>
  </si>
  <si>
    <t>&lt;Direct&gt; Service Desk Cost (-)</t>
    <phoneticPr fontId="2"/>
  </si>
  <si>
    <t>&lt;Indirect&gt; Service Desk Cost (-)</t>
    <phoneticPr fontId="2"/>
  </si>
  <si>
    <t>(1) BIC</t>
    <phoneticPr fontId="2"/>
  </si>
  <si>
    <t>(1) BIC</t>
    <phoneticPr fontId="2"/>
  </si>
  <si>
    <t>BT Support</t>
    <phoneticPr fontId="2"/>
  </si>
  <si>
    <t xml:space="preserve">Not include Incidental Cost </t>
    <phoneticPr fontId="2"/>
  </si>
  <si>
    <r>
      <t>KMJ/BUS/BEU Stand Alone/BAU/BCN/BHK/BSA/BME/BIN/BBR</t>
    </r>
    <r>
      <rPr>
        <b/>
        <sz val="14"/>
        <rFont val="Calibri"/>
        <family val="2"/>
        <charset val="128"/>
        <scheme val="minor"/>
      </rPr>
      <t>　</t>
    </r>
    <r>
      <rPr>
        <b/>
        <sz val="14"/>
        <rFont val="Arial"/>
        <family val="2"/>
      </rPr>
      <t>ONLY</t>
    </r>
    <phoneticPr fontId="107"/>
  </si>
  <si>
    <r>
      <t>KMJ/</t>
    </r>
    <r>
      <rPr>
        <b/>
        <sz val="11"/>
        <color rgb="FFFF0000"/>
        <rFont val="Arial"/>
        <family val="2"/>
      </rPr>
      <t>BEU Stand Alone</t>
    </r>
    <r>
      <rPr>
        <b/>
        <sz val="11"/>
        <rFont val="Arial"/>
        <family val="2"/>
      </rPr>
      <t>/BCN</t>
    </r>
    <phoneticPr fontId="107"/>
  </si>
  <si>
    <t>except BT Support (HW, NH)</t>
    <phoneticPr fontId="2"/>
  </si>
  <si>
    <t>(2) PP</t>
    <phoneticPr fontId="107"/>
  </si>
  <si>
    <t>(3) IP</t>
    <phoneticPr fontId="107"/>
  </si>
  <si>
    <t>(4) MS (Marketing Service)</t>
    <phoneticPr fontId="107"/>
  </si>
  <si>
    <t>(2) PP</t>
    <phoneticPr fontId="107"/>
  </si>
  <si>
    <t>(2) PP</t>
    <phoneticPr fontId="107"/>
  </si>
  <si>
    <t>(4) MS</t>
    <phoneticPr fontId="107"/>
  </si>
  <si>
    <t>(3) IP</t>
    <phoneticPr fontId="107"/>
  </si>
  <si>
    <t>(4) MS (Marketing Service)</t>
    <phoneticPr fontId="107"/>
  </si>
  <si>
    <t>(2) PP</t>
    <phoneticPr fontId="107"/>
  </si>
  <si>
    <t>we revised as follows to confirm inventory estimation and In-Out balance consistency by each BU in order to solve this problem.</t>
  </si>
  <si>
    <t>In calculating unrealized profit by each BU of KMI(FY2018), there is a huge gap between monthly estimation (from Rolling Forecast) and Actual result.</t>
    <phoneticPr fontId="2"/>
  </si>
  <si>
    <t>Remote technician, 1st and 2nd level call agent, catch &amp; dispatch</t>
  </si>
  <si>
    <t>Product specialists, Problem manager</t>
  </si>
  <si>
    <t>District/Regional Service Managers, other</t>
  </si>
  <si>
    <t>This fields require the cost related to Toner, Parts and Consumables used during the service for products in field.</t>
  </si>
  <si>
    <t xml:space="preserve">Please enter both total of the following: </t>
  </si>
  <si>
    <t xml:space="preserve">  Cost of goods that engineer use at customers</t>
  </si>
  <si>
    <t xml:space="preserve">  Cost of goods that sent directly to customers</t>
  </si>
  <si>
    <t>Please enter by each business unit and by direct / indirect.</t>
  </si>
  <si>
    <t>Material Cost</t>
  </si>
  <si>
    <t>1-3.Total Personnel Costs</t>
    <phoneticPr fontId="2"/>
  </si>
  <si>
    <t>1-4.Break-down of Other Income, Other Expense</t>
    <phoneticPr fontId="2"/>
  </si>
  <si>
    <t>Transfer from Inventory</t>
    <phoneticPr fontId="2"/>
  </si>
  <si>
    <t>KMJ/BUS/BEU Stand Alone/BCN/BSA-Cons/BAU/BIN</t>
    <phoneticPr fontId="107"/>
  </si>
  <si>
    <t>SG&amp;A</t>
    <phoneticPr fontId="2"/>
  </si>
  <si>
    <r>
      <t>Total BT-Gr Purchase amount</t>
    </r>
    <r>
      <rPr>
        <b/>
        <sz val="11"/>
        <color theme="1"/>
        <rFont val="Calibri"/>
        <family val="2"/>
        <charset val="128"/>
        <scheme val="minor"/>
      </rPr>
      <t>（①</t>
    </r>
    <r>
      <rPr>
        <b/>
        <sz val="11"/>
        <rFont val="Arial"/>
        <family val="2"/>
      </rPr>
      <t>+</t>
    </r>
    <r>
      <rPr>
        <b/>
        <sz val="11"/>
        <color theme="1"/>
        <rFont val="Calibri"/>
        <family val="2"/>
        <charset val="128"/>
        <scheme val="minor"/>
      </rPr>
      <t>②</t>
    </r>
    <r>
      <rPr>
        <b/>
        <sz val="11"/>
        <color theme="1"/>
        <rFont val="Calibri"/>
        <family val="2"/>
        <scheme val="minor"/>
      </rPr>
      <t>+③</t>
    </r>
    <r>
      <rPr>
        <b/>
        <sz val="11"/>
        <color theme="1"/>
        <rFont val="Calibri"/>
        <family val="2"/>
        <charset val="128"/>
        <scheme val="minor"/>
      </rPr>
      <t>）</t>
    </r>
    <phoneticPr fontId="107"/>
  </si>
  <si>
    <t>Other Income</t>
  </si>
  <si>
    <t>ALL</t>
    <phoneticPr fontId="2"/>
  </si>
  <si>
    <t>Net Sales</t>
    <phoneticPr fontId="2"/>
  </si>
  <si>
    <t>HeadCount</t>
    <phoneticPr fontId="2"/>
  </si>
  <si>
    <t>Employees</t>
    <phoneticPr fontId="2"/>
  </si>
  <si>
    <t>Inventories</t>
    <phoneticPr fontId="2"/>
  </si>
  <si>
    <t>from 3rd Party</t>
    <phoneticPr fontId="2"/>
  </si>
  <si>
    <t>Non-Hard</t>
    <phoneticPr fontId="2"/>
  </si>
  <si>
    <t>PL</t>
    <phoneticPr fontId="2"/>
  </si>
  <si>
    <t>from BT</t>
    <phoneticPr fontId="2"/>
  </si>
  <si>
    <t>分類</t>
    <rPh sb="0" eb="2">
      <t>ブンルイ</t>
    </rPh>
    <phoneticPr fontId="137"/>
  </si>
  <si>
    <t>SBU</t>
  </si>
  <si>
    <t>明細</t>
    <rPh sb="0" eb="2">
      <t>メイサイ</t>
    </rPh>
    <phoneticPr fontId="137"/>
  </si>
  <si>
    <t>科目分類</t>
    <rPh sb="0" eb="2">
      <t>カモク</t>
    </rPh>
    <rPh sb="2" eb="4">
      <t>ブンルイ</t>
    </rPh>
    <phoneticPr fontId="137"/>
  </si>
  <si>
    <t>A</t>
  </si>
  <si>
    <t>B</t>
  </si>
  <si>
    <t>C</t>
  </si>
  <si>
    <t>D</t>
  </si>
  <si>
    <t>会社</t>
    <rPh sb="0" eb="2">
      <t>カイシャ</t>
    </rPh>
    <phoneticPr fontId="0"/>
  </si>
  <si>
    <t>通貨</t>
    <rPh sb="0" eb="2">
      <t>ツウカ</t>
    </rPh>
    <phoneticPr fontId="0"/>
  </si>
  <si>
    <t>Non-Hard</t>
  </si>
  <si>
    <t>2-3. Fixed Cost in COGS(Cost of Goods Sales) by BU</t>
  </si>
  <si>
    <t>Included in COGS [Depreciation &amp; Amortization]</t>
    <phoneticPr fontId="107"/>
  </si>
  <si>
    <t>Investment</t>
  </si>
  <si>
    <t>New Channel Acquisition</t>
  </si>
  <si>
    <t>Rental Machinery</t>
  </si>
  <si>
    <t>(Formula: Gross Profit / Net Sales)</t>
    <phoneticPr fontId="107"/>
  </si>
  <si>
    <t>(Includes Sales to BT-Gr. Companies)</t>
  </si>
  <si>
    <t>(Includes Sales to BT-Gr. Companies)</t>
    <phoneticPr fontId="107"/>
  </si>
  <si>
    <t>(Excludes Sales to BT-Gr. Companies)</t>
  </si>
  <si>
    <t>(Excludes Sales to BT-Gr. Companies)</t>
    <phoneticPr fontId="107"/>
  </si>
  <si>
    <t>&lt;Direct&gt;Depreciation &amp; Amortization (-)</t>
    <phoneticPr fontId="107"/>
  </si>
  <si>
    <t>&lt;Indirect&gt;Depreciation &amp; Amortization (-)</t>
    <phoneticPr fontId="107"/>
  </si>
  <si>
    <t>&lt;Direct&gt;Depreciation &amp; Amortization (-)</t>
    <phoneticPr fontId="107"/>
  </si>
  <si>
    <t>&lt;Indirect&gt;Depreciation &amp; Amortization (-)</t>
    <phoneticPr fontId="107"/>
  </si>
  <si>
    <t>&lt;Direct&gt; Depreciation &amp; Amortization (-)</t>
    <phoneticPr fontId="107"/>
  </si>
  <si>
    <t>&lt;Indirect&gt; Depreciation &amp; Amortization (-)</t>
    <phoneticPr fontId="107"/>
  </si>
  <si>
    <t>1. P/L (1) - Overview</t>
    <phoneticPr fontId="107"/>
  </si>
  <si>
    <t>Product (one-off)</t>
  </si>
  <si>
    <t>Product (Recurring)</t>
  </si>
  <si>
    <r>
      <t xml:space="preserve">Included in COGS </t>
    </r>
    <r>
      <rPr>
        <sz val="11"/>
        <rFont val="ＭＳ Ｐゴシック"/>
        <family val="3"/>
        <charset val="128"/>
      </rPr>
      <t>（</t>
    </r>
    <r>
      <rPr>
        <sz val="11"/>
        <rFont val="Arial"/>
        <family val="2"/>
      </rPr>
      <t>Field Service cost /Service Desk Cost</t>
    </r>
    <r>
      <rPr>
        <sz val="11"/>
        <rFont val="ＭＳ Ｐゴシック"/>
        <family val="3"/>
        <charset val="128"/>
      </rPr>
      <t>）</t>
    </r>
    <phoneticPr fontId="2"/>
  </si>
  <si>
    <t>Variable Expenses</t>
    <phoneticPr fontId="107"/>
  </si>
  <si>
    <t>Wages &amp; Salaries</t>
    <phoneticPr fontId="107"/>
  </si>
  <si>
    <t>Fixed Expenses</t>
    <phoneticPr fontId="107"/>
  </si>
  <si>
    <t>breakdown by Service Line (please allocate each Service Line)</t>
    <phoneticPr fontId="107"/>
  </si>
  <si>
    <t>Material Cost(Toner, Parts, Consumable)</t>
    <phoneticPr fontId="107"/>
  </si>
  <si>
    <t>Direct chargeable cost</t>
  </si>
  <si>
    <t>Non-direct chargeable cost</t>
  </si>
  <si>
    <t>Common fields for all BU</t>
    <phoneticPr fontId="2"/>
  </si>
  <si>
    <t>Field Service Cost</t>
    <phoneticPr fontId="2"/>
  </si>
  <si>
    <t>Wages &amp; Salaries, Travel expenses, Communication fee for Onsite Engineers</t>
    <phoneticPr fontId="2"/>
  </si>
  <si>
    <t>included in COGS</t>
    <phoneticPr fontId="2"/>
  </si>
  <si>
    <t>Wages &amp; Salaries, Communication fee for Remote Engineers</t>
    <phoneticPr fontId="2"/>
  </si>
  <si>
    <t>Headcount</t>
    <phoneticPr fontId="2"/>
  </si>
  <si>
    <t>Items</t>
    <phoneticPr fontId="2"/>
  </si>
  <si>
    <t>Dedicated employee</t>
    <phoneticPr fontId="2"/>
  </si>
  <si>
    <t>Common function employee</t>
    <phoneticPr fontId="2"/>
  </si>
  <si>
    <t>Direct chargeable cost</t>
    <phoneticPr fontId="2"/>
  </si>
  <si>
    <t>Direct charge to Service Line (IMS, MCS…)</t>
    <phoneticPr fontId="2"/>
  </si>
  <si>
    <t>Service Headcount Definition</t>
    <phoneticPr fontId="2"/>
  </si>
  <si>
    <t>Definition</t>
    <phoneticPr fontId="2"/>
  </si>
  <si>
    <t xml:space="preserve">  Service Total</t>
    <phoneticPr fontId="107"/>
  </si>
  <si>
    <t xml:space="preserve"> -</t>
    <phoneticPr fontId="2"/>
  </si>
  <si>
    <t>Technicians who visit customers and maintain machines.</t>
    <phoneticPr fontId="2"/>
  </si>
  <si>
    <t>Included in COGS [Depreciation &amp; Amortization]</t>
    <phoneticPr fontId="107"/>
  </si>
  <si>
    <t>Hard (%)</t>
    <phoneticPr fontId="107"/>
  </si>
  <si>
    <t>Non-hard (%)</t>
    <phoneticPr fontId="107"/>
  </si>
  <si>
    <t>Others (%)</t>
    <phoneticPr fontId="107"/>
  </si>
  <si>
    <t>Solution</t>
    <phoneticPr fontId="107"/>
  </si>
  <si>
    <t>Solution (%)</t>
    <phoneticPr fontId="107"/>
  </si>
  <si>
    <t>(%)</t>
    <phoneticPr fontId="107"/>
  </si>
  <si>
    <t>Hard &amp; Solution (%)</t>
    <phoneticPr fontId="107"/>
  </si>
  <si>
    <t>KM-1 (%)</t>
    <phoneticPr fontId="107"/>
  </si>
  <si>
    <t>Label Printer (%)</t>
    <phoneticPr fontId="107"/>
  </si>
  <si>
    <t>MGI (%)</t>
    <phoneticPr fontId="107"/>
  </si>
  <si>
    <t>EFI/LF (%)</t>
    <phoneticPr fontId="107"/>
  </si>
  <si>
    <t>Textile Printer (%)</t>
    <phoneticPr fontId="107"/>
  </si>
  <si>
    <t>Others (%)</t>
    <phoneticPr fontId="107"/>
  </si>
  <si>
    <t>Non-hard (%)</t>
    <phoneticPr fontId="107"/>
  </si>
  <si>
    <t>Procurement (%)</t>
    <phoneticPr fontId="107"/>
  </si>
  <si>
    <t>Production (%)</t>
    <phoneticPr fontId="107"/>
  </si>
  <si>
    <t>On Demand Printing (%)</t>
    <phoneticPr fontId="107"/>
  </si>
  <si>
    <t>(%)</t>
    <phoneticPr fontId="107"/>
  </si>
  <si>
    <t>Other Income</t>
    <phoneticPr fontId="107"/>
  </si>
  <si>
    <t>Operating Profit</t>
    <phoneticPr fontId="107"/>
  </si>
  <si>
    <t>Fixed Expenses</t>
    <phoneticPr fontId="107"/>
  </si>
  <si>
    <t>Variable Expenses</t>
    <phoneticPr fontId="107"/>
  </si>
  <si>
    <t>Wages &amp; Salaries</t>
    <phoneticPr fontId="107"/>
  </si>
  <si>
    <t>Other Expenses</t>
    <phoneticPr fontId="107"/>
  </si>
  <si>
    <t>Operating Profit</t>
    <phoneticPr fontId="107"/>
  </si>
  <si>
    <t>Office &lt;OUT&gt;</t>
    <phoneticPr fontId="2"/>
  </si>
  <si>
    <t>PP &lt;OUT&gt;</t>
    <phoneticPr fontId="2"/>
  </si>
  <si>
    <t>Others &lt;OUT&gt;</t>
    <phoneticPr fontId="2"/>
  </si>
  <si>
    <t>Others of Others</t>
    <phoneticPr fontId="2"/>
  </si>
  <si>
    <t>difference check.</t>
    <phoneticPr fontId="2"/>
  </si>
  <si>
    <t>OUT check by BU</t>
    <phoneticPr fontId="2"/>
  </si>
  <si>
    <t>Input fields, but not affect PL</t>
    <phoneticPr fontId="107"/>
  </si>
  <si>
    <t xml:space="preserve">Classification </t>
    <phoneticPr fontId="2"/>
  </si>
  <si>
    <t>Classified by item code (by products)</t>
    <phoneticPr fontId="2"/>
  </si>
  <si>
    <t>Non Contract</t>
    <phoneticPr fontId="107"/>
  </si>
  <si>
    <t>Purchased from KMI</t>
    <phoneticPr fontId="2"/>
  </si>
  <si>
    <t>Purchased from KMI</t>
    <phoneticPr fontId="2"/>
  </si>
  <si>
    <t>Purchased from Other Vendors</t>
    <phoneticPr fontId="2"/>
  </si>
  <si>
    <t>(2) PP</t>
    <phoneticPr fontId="2"/>
  </si>
  <si>
    <t>Classified by items code (by products)</t>
    <phoneticPr fontId="2"/>
  </si>
  <si>
    <t>Other</t>
    <phoneticPr fontId="2"/>
  </si>
  <si>
    <t>KIP,EPSON,WF</t>
    <phoneticPr fontId="2"/>
  </si>
  <si>
    <t>KMJ's special products only.</t>
    <phoneticPr fontId="2"/>
  </si>
  <si>
    <t>(3) IP</t>
    <phoneticPr fontId="2"/>
  </si>
  <si>
    <t>KM-1 related businesses. This includes KM-1s</t>
    <phoneticPr fontId="2"/>
  </si>
  <si>
    <t>Label Printer</t>
    <phoneticPr fontId="107"/>
  </si>
  <si>
    <t>MGI related businesses (Meteor / Digi-iFOIL)</t>
    <phoneticPr fontId="2"/>
  </si>
  <si>
    <t>IJ-PP Textile Printer</t>
    <phoneticPr fontId="2"/>
  </si>
  <si>
    <t>3D Printers, Other local equipment</t>
    <phoneticPr fontId="2"/>
  </si>
  <si>
    <t>(4) MS (Marketing Service)</t>
    <phoneticPr fontId="2"/>
  </si>
  <si>
    <t xml:space="preserve">Marketing procurement services such as; Marketing printing, POS, Direct mail, PPOS, Merchandise, and Packaging </t>
    <phoneticPr fontId="2"/>
  </si>
  <si>
    <t>Full-Time Employees
/ Temporary Transfer from Other Company</t>
    <phoneticPr fontId="2"/>
  </si>
  <si>
    <t xml:space="preserve">This is the same as Stravis definition.
Include "Full-Time Employees" and "Temporary Transfer from Other Company"
1) Please enter the number of employees whose personnel cost is borne by your company. 
2) Please do NOT include "Transferred To Other Company" in "Full-Time."
3) Please do NOT include directors, employees on long-term leave, employees who resigned on the end of the period.
4) Those who are re-employed by consolidated company upon resigning the original company on the end of the period should be counted as employees at original company.  </t>
    <phoneticPr fontId="2"/>
  </si>
  <si>
    <t>Semi-Full-Time/Part-Time Employees /Contractors</t>
    <phoneticPr fontId="2"/>
  </si>
  <si>
    <t>Include "Semi-Full-Time/Part-Time Employees" and "Contractors"</t>
    <phoneticPr fontId="2"/>
  </si>
  <si>
    <t>Headcount allocation bases by SBU</t>
    <phoneticPr fontId="2"/>
  </si>
  <si>
    <t>Direct charge to SBU</t>
    <phoneticPr fontId="2"/>
  </si>
  <si>
    <t>Non-dedicated (concurrent post) employee</t>
    <phoneticPr fontId="2"/>
  </si>
  <si>
    <t>Charge  to main SBU</t>
    <phoneticPr fontId="2"/>
  </si>
  <si>
    <t>Items</t>
    <phoneticPr fontId="2"/>
  </si>
  <si>
    <t>Dedicated employee</t>
    <phoneticPr fontId="2"/>
  </si>
  <si>
    <t>Direct charge to SBU</t>
    <phoneticPr fontId="2"/>
  </si>
  <si>
    <t>Common function</t>
    <phoneticPr fontId="2"/>
  </si>
  <si>
    <t>Non-dedicated employee</t>
    <phoneticPr fontId="2"/>
  </si>
  <si>
    <t>Direct charge to SBU</t>
    <phoneticPr fontId="2"/>
  </si>
  <si>
    <t>Non-direct chargeable cost</t>
    <phoneticPr fontId="2"/>
  </si>
  <si>
    <t>DWP) SGA allocation bases by Service Line in ITS &amp; WPH</t>
    <phoneticPr fontId="2"/>
  </si>
  <si>
    <t>Items</t>
    <phoneticPr fontId="2"/>
  </si>
  <si>
    <t>Remote Engineer</t>
    <phoneticPr fontId="2"/>
  </si>
  <si>
    <t>WPH Hardware and Software</t>
  </si>
  <si>
    <t>Refer to Definition</t>
  </si>
  <si>
    <t>Accounts(Hyp)</t>
    <phoneticPr fontId="2"/>
  </si>
  <si>
    <t>SBU(Hyp)</t>
    <phoneticPr fontId="2"/>
  </si>
  <si>
    <t>Channel(Hyp)</t>
    <phoneticPr fontId="2"/>
  </si>
  <si>
    <t>HW,NH(Hyp)</t>
    <phoneticPr fontId="2"/>
  </si>
  <si>
    <t>PL</t>
    <phoneticPr fontId="2"/>
  </si>
  <si>
    <t>Other Financial</t>
    <phoneticPr fontId="2"/>
  </si>
  <si>
    <t>ALL</t>
    <phoneticPr fontId="2"/>
  </si>
  <si>
    <t>Other Financial</t>
    <phoneticPr fontId="2"/>
  </si>
  <si>
    <t>ALL</t>
    <phoneticPr fontId="2"/>
  </si>
  <si>
    <t>Taxes and Others</t>
    <phoneticPr fontId="2"/>
  </si>
  <si>
    <t>Analysis</t>
    <phoneticPr fontId="2"/>
  </si>
  <si>
    <t>SG&amp;A</t>
    <phoneticPr fontId="2"/>
  </si>
  <si>
    <t>Analysis</t>
    <phoneticPr fontId="2"/>
  </si>
  <si>
    <t>SG&amp;A</t>
    <phoneticPr fontId="2"/>
  </si>
  <si>
    <t>Analysis</t>
    <phoneticPr fontId="2"/>
  </si>
  <si>
    <t>Other Income</t>
    <phoneticPr fontId="2"/>
  </si>
  <si>
    <t>Other Expenses</t>
    <phoneticPr fontId="2"/>
  </si>
  <si>
    <t>Other Expenses</t>
    <phoneticPr fontId="2"/>
  </si>
  <si>
    <t>PL</t>
    <phoneticPr fontId="2"/>
  </si>
  <si>
    <t>Hard</t>
    <phoneticPr fontId="2"/>
  </si>
  <si>
    <t>Office</t>
    <phoneticPr fontId="2"/>
  </si>
  <si>
    <t>Non-Hard</t>
    <phoneticPr fontId="2"/>
  </si>
  <si>
    <t>Non-Hard</t>
    <phoneticPr fontId="2"/>
  </si>
  <si>
    <t>PL</t>
    <phoneticPr fontId="2"/>
  </si>
  <si>
    <t>Office</t>
    <phoneticPr fontId="2"/>
  </si>
  <si>
    <t>Office</t>
    <phoneticPr fontId="2"/>
  </si>
  <si>
    <t>PL</t>
    <phoneticPr fontId="2"/>
  </si>
  <si>
    <t>Others</t>
    <phoneticPr fontId="2"/>
  </si>
  <si>
    <t>Office</t>
    <phoneticPr fontId="2"/>
  </si>
  <si>
    <t>Non-Hard</t>
    <phoneticPr fontId="2"/>
  </si>
  <si>
    <t>Others</t>
    <phoneticPr fontId="2"/>
  </si>
  <si>
    <t>IMS</t>
    <phoneticPr fontId="2"/>
  </si>
  <si>
    <t>IMS</t>
    <phoneticPr fontId="2"/>
  </si>
  <si>
    <t>ALL</t>
    <phoneticPr fontId="2"/>
  </si>
  <si>
    <t>SG&amp;A</t>
    <phoneticPr fontId="2"/>
  </si>
  <si>
    <t>Other Expenses</t>
    <phoneticPr fontId="2"/>
  </si>
  <si>
    <t>Net Sales</t>
    <phoneticPr fontId="2"/>
  </si>
  <si>
    <t>PP</t>
    <phoneticPr fontId="2"/>
  </si>
  <si>
    <t>PP</t>
    <phoneticPr fontId="2"/>
  </si>
  <si>
    <t>PP</t>
    <phoneticPr fontId="2"/>
  </si>
  <si>
    <t>Non-Hard</t>
    <phoneticPr fontId="2"/>
  </si>
  <si>
    <t>Others</t>
    <phoneticPr fontId="2"/>
  </si>
  <si>
    <t>PP</t>
    <phoneticPr fontId="2"/>
  </si>
  <si>
    <t>IP</t>
    <phoneticPr fontId="2"/>
  </si>
  <si>
    <t>Hard</t>
    <phoneticPr fontId="2"/>
  </si>
  <si>
    <t>Hard</t>
    <phoneticPr fontId="2"/>
  </si>
  <si>
    <t>IP</t>
    <phoneticPr fontId="2"/>
  </si>
  <si>
    <t>IP</t>
    <phoneticPr fontId="2"/>
  </si>
  <si>
    <t>IP</t>
    <phoneticPr fontId="2"/>
  </si>
  <si>
    <t>PL</t>
    <phoneticPr fontId="2"/>
  </si>
  <si>
    <t>Non-Hard</t>
    <phoneticPr fontId="2"/>
  </si>
  <si>
    <t>IP</t>
    <phoneticPr fontId="2"/>
  </si>
  <si>
    <t>SG&amp;A</t>
    <phoneticPr fontId="2"/>
  </si>
  <si>
    <t>MS</t>
    <phoneticPr fontId="2"/>
  </si>
  <si>
    <t>MS</t>
    <phoneticPr fontId="2"/>
  </si>
  <si>
    <t>HeadCount</t>
    <phoneticPr fontId="2"/>
  </si>
  <si>
    <t>HeadCount</t>
    <phoneticPr fontId="2"/>
  </si>
  <si>
    <t>Employees</t>
    <phoneticPr fontId="2"/>
  </si>
  <si>
    <t>Office</t>
    <phoneticPr fontId="2"/>
  </si>
  <si>
    <t>Employees</t>
    <phoneticPr fontId="2"/>
  </si>
  <si>
    <t>Inventories</t>
    <phoneticPr fontId="2"/>
  </si>
  <si>
    <t>Inventories</t>
    <phoneticPr fontId="2"/>
  </si>
  <si>
    <t>from 3rd Party</t>
    <phoneticPr fontId="2"/>
  </si>
  <si>
    <t>from BT(MGI)</t>
    <phoneticPr fontId="2"/>
  </si>
  <si>
    <t>Inventories from BT(MGI)</t>
    <phoneticPr fontId="2"/>
  </si>
  <si>
    <t>Investment</t>
    <phoneticPr fontId="2"/>
  </si>
  <si>
    <t>Office</t>
  </si>
  <si>
    <t>Ch.1/ WPH #1</t>
  </si>
  <si>
    <t>Ch.1/ WPH #1</t>
    <phoneticPr fontId="107"/>
  </si>
  <si>
    <t>Ch.1/ ITS-IMS</t>
  </si>
  <si>
    <t>Ch.1/ ITS-IMS</t>
    <phoneticPr fontId="107"/>
  </si>
  <si>
    <t>Ch.2/ ITS-MCS</t>
  </si>
  <si>
    <t>Ch.2/ ITS-MCS</t>
    <phoneticPr fontId="107"/>
  </si>
  <si>
    <t>Ch.2/ ITS-BPS</t>
  </si>
  <si>
    <t>Ch.2/ ITS-BPS</t>
    <phoneticPr fontId="107"/>
  </si>
  <si>
    <t>Ch.2/ ITS-Office Solution</t>
  </si>
  <si>
    <t>Ch.2/ ITS-Office Solution</t>
    <phoneticPr fontId="107"/>
  </si>
  <si>
    <t>1-2. P/L Statement by BU</t>
    <phoneticPr fontId="107"/>
  </si>
  <si>
    <t>Ch.1</t>
    <phoneticPr fontId="2"/>
  </si>
  <si>
    <t>WPH #1</t>
    <phoneticPr fontId="2"/>
  </si>
  <si>
    <t>Consolidated Sales</t>
    <phoneticPr fontId="2"/>
  </si>
  <si>
    <t>(Excludes Sales to KM-Gr. Companies)</t>
  </si>
  <si>
    <t>Consolidated Sales</t>
  </si>
  <si>
    <t>MPM</t>
    <phoneticPr fontId="107"/>
  </si>
  <si>
    <t>ODP</t>
    <phoneticPr fontId="107"/>
  </si>
  <si>
    <t>Marketing Service</t>
  </si>
  <si>
    <t>Digital Solution</t>
  </si>
  <si>
    <t>ODP New Business</t>
  </si>
  <si>
    <t>MPM(%)</t>
    <phoneticPr fontId="107"/>
  </si>
  <si>
    <t>ODP(%)</t>
    <phoneticPr fontId="107"/>
  </si>
  <si>
    <t>Marketing Service (%)</t>
    <phoneticPr fontId="107"/>
  </si>
  <si>
    <t>Digital Solution (%)</t>
    <phoneticPr fontId="107"/>
  </si>
  <si>
    <t>ODP New Business (%)</t>
    <phoneticPr fontId="107"/>
  </si>
  <si>
    <t>Ch.1/ IMS</t>
  </si>
  <si>
    <t>Ch.2/ MCS</t>
  </si>
  <si>
    <t>Ch.2/ BPS</t>
  </si>
  <si>
    <t>Ch.2/ Office Solution</t>
  </si>
  <si>
    <t>Ch.1/ IMS (%)</t>
    <phoneticPr fontId="107"/>
  </si>
  <si>
    <t>Ch.2/ MCS (%)</t>
    <phoneticPr fontId="107"/>
  </si>
  <si>
    <t>Ch.2/ BPS (%)</t>
    <phoneticPr fontId="107"/>
  </si>
  <si>
    <t>Ch.2/ Office Solution (%)</t>
    <phoneticPr fontId="107"/>
  </si>
  <si>
    <t>(6) DWP-ITS (Digital Workplace-ITS)</t>
    <phoneticPr fontId="107"/>
  </si>
  <si>
    <t>(5) DWP-WPH (Digital Workplace-WPH)</t>
    <phoneticPr fontId="107"/>
  </si>
  <si>
    <t>(5) DWP-WPH</t>
    <phoneticPr fontId="107"/>
  </si>
  <si>
    <t>(6) DWP-ITS</t>
    <phoneticPr fontId="107"/>
  </si>
  <si>
    <t>Ch.3/ WPH #3</t>
  </si>
  <si>
    <t>Ch.3/ WPH #3</t>
    <phoneticPr fontId="107"/>
  </si>
  <si>
    <t>Ch.1/ WPH #1(%)</t>
    <phoneticPr fontId="107"/>
  </si>
  <si>
    <t>Ch.3/ WPH #3(%)</t>
    <phoneticPr fontId="107"/>
  </si>
  <si>
    <t>Ch.2</t>
    <phoneticPr fontId="2"/>
  </si>
  <si>
    <t>SG&amp;A2</t>
  </si>
  <si>
    <t>SG&amp;A2</t>
    <phoneticPr fontId="2"/>
  </si>
  <si>
    <t>WPH #1</t>
  </si>
  <si>
    <t>Ch.1</t>
    <phoneticPr fontId="2"/>
  </si>
  <si>
    <t>GP(2)</t>
    <phoneticPr fontId="2"/>
  </si>
  <si>
    <t>BCP</t>
    <phoneticPr fontId="2"/>
  </si>
  <si>
    <t>ALL</t>
  </si>
  <si>
    <t>SG&amp;A Total</t>
    <phoneticPr fontId="2"/>
  </si>
  <si>
    <t>PL</t>
  </si>
  <si>
    <t>Operating Profit</t>
    <phoneticPr fontId="2"/>
  </si>
  <si>
    <t>Non-Channel</t>
    <phoneticPr fontId="2"/>
  </si>
  <si>
    <t>Production</t>
    <phoneticPr fontId="2"/>
  </si>
  <si>
    <t>MS-MPM</t>
    <phoneticPr fontId="2"/>
  </si>
  <si>
    <t>MS-ODP</t>
    <phoneticPr fontId="2"/>
  </si>
  <si>
    <t>Others(IP)</t>
    <phoneticPr fontId="2"/>
  </si>
  <si>
    <t>ITS(All)</t>
    <phoneticPr fontId="2"/>
  </si>
  <si>
    <t>Office(A3+A4)</t>
    <phoneticPr fontId="2"/>
  </si>
  <si>
    <t>(5) DWP-DWH</t>
    <phoneticPr fontId="107"/>
  </si>
  <si>
    <t>Capital Investment</t>
    <phoneticPr fontId="2"/>
  </si>
  <si>
    <t>Capital Investment</t>
  </si>
  <si>
    <t>IT Software</t>
  </si>
  <si>
    <t>IT Software</t>
    <phoneticPr fontId="2"/>
  </si>
  <si>
    <t>IT Hardware/Others</t>
  </si>
  <si>
    <t>IT Hardware/Others</t>
    <phoneticPr fontId="2"/>
  </si>
  <si>
    <t>Office Move/Renovation</t>
  </si>
  <si>
    <t>Office Move/Renovation</t>
    <phoneticPr fontId="2"/>
  </si>
  <si>
    <t>Office Fixtures</t>
  </si>
  <si>
    <t>Office Fixtures</t>
    <phoneticPr fontId="2"/>
  </si>
  <si>
    <t>Showroom related</t>
  </si>
  <si>
    <t>Showroom related</t>
    <phoneticPr fontId="2"/>
  </si>
  <si>
    <t>Capital Others</t>
  </si>
  <si>
    <t>Capital Others</t>
    <phoneticPr fontId="2"/>
  </si>
  <si>
    <t>KMJS</t>
    <phoneticPr fontId="2"/>
  </si>
  <si>
    <t>Offer a single bundled and fixed rate Invoice (not only traditional MFP hardware and service, but also unlimited value added KM services such as ECM, MIT etc. for the future)</t>
    <phoneticPr fontId="2"/>
  </si>
  <si>
    <t>HW(One Rate)</t>
  </si>
  <si>
    <t>NH(One Rate)</t>
  </si>
  <si>
    <t>6. OPS</t>
    <phoneticPr fontId="107"/>
  </si>
  <si>
    <t>One Rate</t>
    <phoneticPr fontId="2"/>
  </si>
  <si>
    <t>5-1. One Rate  (included in Office/ITS)</t>
    <phoneticPr fontId="107"/>
  </si>
  <si>
    <t>5-2. Free to Fee  (included in Office/ITS)</t>
    <phoneticPr fontId="107"/>
  </si>
  <si>
    <t>(Unit)</t>
    <phoneticPr fontId="107"/>
  </si>
  <si>
    <r>
      <t>Unit Sales</t>
    </r>
    <r>
      <rPr>
        <sz val="11"/>
        <rFont val="Arial"/>
        <family val="2"/>
      </rPr>
      <t xml:space="preserve"> (One Rate)</t>
    </r>
    <phoneticPr fontId="107"/>
  </si>
  <si>
    <r>
      <t>Net Sales</t>
    </r>
    <r>
      <rPr>
        <sz val="11"/>
        <rFont val="Arial"/>
        <family val="2"/>
      </rPr>
      <t xml:space="preserve"> (One Rate)</t>
    </r>
    <phoneticPr fontId="107"/>
  </si>
  <si>
    <t>Ending Balance</t>
  </si>
  <si>
    <r>
      <t xml:space="preserve">Net Sales </t>
    </r>
    <r>
      <rPr>
        <sz val="11"/>
        <rFont val="Arial"/>
        <family val="2"/>
      </rPr>
      <t>(Free to Fee)</t>
    </r>
    <phoneticPr fontId="107"/>
  </si>
  <si>
    <t>Financial Position</t>
    <phoneticPr fontId="2"/>
  </si>
  <si>
    <t>Account Receivable</t>
  </si>
  <si>
    <t>Outside Segment</t>
    <phoneticPr fontId="2"/>
  </si>
  <si>
    <t>FP</t>
    <phoneticPr fontId="2"/>
  </si>
  <si>
    <t>Account Receivable</t>
    <phoneticPr fontId="2"/>
  </si>
  <si>
    <t>not yet Overdue</t>
  </si>
  <si>
    <t>Overdue(1-30 days)</t>
    <phoneticPr fontId="2"/>
  </si>
  <si>
    <t>Overdue(31-90 days)</t>
    <phoneticPr fontId="2"/>
  </si>
  <si>
    <t>Overdue(91-180 days)</t>
    <phoneticPr fontId="2"/>
  </si>
  <si>
    <t>Overdue(over 180 days)</t>
    <phoneticPr fontId="2"/>
  </si>
  <si>
    <t>Overdue(Allowance)</t>
    <phoneticPr fontId="2"/>
  </si>
  <si>
    <t>Accounts Payable</t>
  </si>
  <si>
    <t>Acquisition Purchase</t>
  </si>
  <si>
    <t>Acquisition Purchase</t>
    <phoneticPr fontId="2"/>
  </si>
  <si>
    <t>Depreciation</t>
  </si>
  <si>
    <t>Depreciation</t>
    <phoneticPr fontId="2"/>
  </si>
  <si>
    <t>Sales/Disposal</t>
  </si>
  <si>
    <t>Sales/Disposal</t>
    <phoneticPr fontId="2"/>
  </si>
  <si>
    <t>Others: Transfers/Impairment loss</t>
  </si>
  <si>
    <t>Others: Transfers/Impairment loss</t>
    <phoneticPr fontId="2"/>
  </si>
  <si>
    <t>Tangible Assets(Lease)</t>
    <phoneticPr fontId="2"/>
  </si>
  <si>
    <t>Tangible Assets(Rental)</t>
    <phoneticPr fontId="2"/>
  </si>
  <si>
    <t>Tangible Assets(Others)</t>
    <phoneticPr fontId="2"/>
  </si>
  <si>
    <t>Intangible Assets</t>
    <phoneticPr fontId="2"/>
  </si>
  <si>
    <t>Amortization</t>
    <phoneticPr fontId="2"/>
  </si>
  <si>
    <t>Fixed Assets</t>
    <phoneticPr fontId="2"/>
  </si>
  <si>
    <t>Borrowings</t>
  </si>
  <si>
    <t>Borrowings</t>
    <phoneticPr fontId="2"/>
  </si>
  <si>
    <t>Account Receivable(Segment)</t>
    <phoneticPr fontId="2"/>
  </si>
  <si>
    <t>Account Receivable(Overdue)</t>
    <phoneticPr fontId="2"/>
  </si>
  <si>
    <t>SG&amp;A ALL</t>
    <phoneticPr fontId="2"/>
  </si>
  <si>
    <t>Other Income/Expenses</t>
    <phoneticPr fontId="2"/>
  </si>
  <si>
    <t>Unit Sales</t>
    <phoneticPr fontId="2"/>
  </si>
  <si>
    <t>Free to Fee</t>
    <phoneticPr fontId="2"/>
  </si>
  <si>
    <t>Net Sales(One Rate)</t>
    <phoneticPr fontId="2"/>
  </si>
  <si>
    <t>Net Sales(Free to Fee)</t>
    <phoneticPr fontId="2"/>
  </si>
  <si>
    <t>Unit Sales(One Rate)</t>
    <phoneticPr fontId="2"/>
  </si>
  <si>
    <t>5. One Rate / Free to Fee</t>
    <phoneticPr fontId="107"/>
  </si>
  <si>
    <t>Invoice Fee</t>
  </si>
  <si>
    <t>Old MIF Fee</t>
  </si>
  <si>
    <t>Scan Fee</t>
  </si>
  <si>
    <t>Counter Estimation Fee</t>
  </si>
  <si>
    <t>Invoice / Administration fee to handle/generate invoice(both Paper based and Electric based included)</t>
    <phoneticPr fontId="2"/>
  </si>
  <si>
    <t>IMACD Services</t>
  </si>
  <si>
    <r>
      <rPr>
        <sz val="12"/>
        <color rgb="FF0000FF"/>
        <rFont val="ＭＳ Ｐゴシック"/>
        <family val="3"/>
        <charset val="128"/>
      </rPr>
      <t>★</t>
    </r>
    <phoneticPr fontId="2"/>
  </si>
  <si>
    <t>Training</t>
  </si>
  <si>
    <t>End user training on the operation of devices, workflow, and software associated with a solution</t>
  </si>
  <si>
    <t>price per year for units older than X years - cover cost of older parts and increased service</t>
    <phoneticPr fontId="2"/>
  </si>
  <si>
    <t>price per month to scan, incl XXXX scan / month</t>
    <phoneticPr fontId="2"/>
  </si>
  <si>
    <t>Others</t>
    <phoneticPr fontId="2"/>
  </si>
  <si>
    <t>Install, Move, Add, Change or Dispose work for any HW, SW or Service</t>
    <phoneticPr fontId="2"/>
  </si>
  <si>
    <t>Initiatives to secure revenue by firmly charging services that were previously offered free of charge except for click charge.
Service items may vary depending on the region. Please refer to the examples as below:</t>
    <phoneticPr fontId="2"/>
  </si>
  <si>
    <t>Refer to Definition</t>
    <phoneticPr fontId="107"/>
  </si>
  <si>
    <t>MPM</t>
    <phoneticPr fontId="2"/>
  </si>
  <si>
    <t>ODP</t>
    <phoneticPr fontId="2"/>
  </si>
  <si>
    <r>
      <t>For Kinko's (BKK BKJ)
Original printing business such as Copy &amp; Print, Business card,  etc</t>
    </r>
    <r>
      <rPr>
        <sz val="11"/>
        <color theme="1"/>
        <rFont val="ＭＳ ゴシック"/>
        <family val="2"/>
        <charset val="128"/>
      </rPr>
      <t>　（</t>
    </r>
    <r>
      <rPr>
        <sz val="11"/>
        <color theme="1"/>
        <rFont val="Arial"/>
        <family val="2"/>
      </rPr>
      <t>All Business except below 3 categories</t>
    </r>
    <r>
      <rPr>
        <sz val="11"/>
        <color theme="1"/>
        <rFont val="ＭＳ ゴシック"/>
        <family val="2"/>
        <charset val="128"/>
      </rPr>
      <t>）</t>
    </r>
    <phoneticPr fontId="2"/>
  </si>
  <si>
    <t>For Kinko's (BKK BKJ)
Sign &amp; Graphic(Display) exclude Ondemand MPM</t>
    <phoneticPr fontId="2"/>
  </si>
  <si>
    <t>For Kinko's (BKK BKJ)
ODP New Business such as TSUKURU</t>
    <phoneticPr fontId="2"/>
  </si>
  <si>
    <t>Ch.1</t>
  </si>
  <si>
    <t>24 hours / 7 days service ,etc.</t>
    <phoneticPr fontId="2"/>
  </si>
  <si>
    <t>Fee if customer who do not have CSRC is not sending us counters</t>
    <phoneticPr fontId="2"/>
  </si>
  <si>
    <t>For Kinko's (BKK BKJ)
Ondemand MPM(POSM), WiL, Kinko's commerce, Mobotix, C3-Value, etc.</t>
  </si>
  <si>
    <t>Office Solution</t>
    <phoneticPr fontId="107"/>
  </si>
  <si>
    <t>IMS</t>
    <phoneticPr fontId="107"/>
  </si>
  <si>
    <t>MCS</t>
    <phoneticPr fontId="107"/>
  </si>
  <si>
    <t>OP</t>
    <phoneticPr fontId="107"/>
  </si>
  <si>
    <t>vs OP</t>
    <phoneticPr fontId="107"/>
  </si>
  <si>
    <t>single month</t>
    <phoneticPr fontId="107"/>
  </si>
  <si>
    <t>Quarter (QTD)</t>
    <phoneticPr fontId="107"/>
  </si>
  <si>
    <t>Annual Year (YTD)</t>
    <phoneticPr fontId="107"/>
  </si>
  <si>
    <t>Prev</t>
    <phoneticPr fontId="107"/>
  </si>
  <si>
    <t>Result</t>
    <phoneticPr fontId="107"/>
  </si>
  <si>
    <t>Select period (1-12)</t>
    <phoneticPr fontId="107"/>
  </si>
  <si>
    <t>'OP'!</t>
    <phoneticPr fontId="107"/>
  </si>
  <si>
    <t>'Previous'!</t>
    <phoneticPr fontId="107"/>
  </si>
  <si>
    <t>Period</t>
    <phoneticPr fontId="2"/>
  </si>
  <si>
    <t>OP</t>
    <phoneticPr fontId="2"/>
  </si>
  <si>
    <t>Previous</t>
    <phoneticPr fontId="2"/>
  </si>
  <si>
    <t>single month</t>
    <phoneticPr fontId="2"/>
  </si>
  <si>
    <t>Quarter</t>
    <phoneticPr fontId="2"/>
  </si>
  <si>
    <t>Annual Year</t>
    <phoneticPr fontId="2"/>
  </si>
  <si>
    <t>P</t>
  </si>
  <si>
    <t>Q</t>
    <phoneticPr fontId="2"/>
  </si>
  <si>
    <t>S</t>
  </si>
  <si>
    <t>T</t>
    <phoneticPr fontId="2"/>
  </si>
  <si>
    <t>V</t>
  </si>
  <si>
    <t>W</t>
    <phoneticPr fontId="2"/>
  </si>
  <si>
    <t>Result</t>
    <phoneticPr fontId="2"/>
  </si>
  <si>
    <t>Z</t>
    <phoneticPr fontId="2"/>
  </si>
  <si>
    <t>Y</t>
  </si>
  <si>
    <t>1</t>
    <phoneticPr fontId="2"/>
  </si>
  <si>
    <t>2</t>
    <phoneticPr fontId="2"/>
  </si>
  <si>
    <t>3</t>
    <phoneticPr fontId="2"/>
  </si>
  <si>
    <t>4</t>
    <phoneticPr fontId="2"/>
  </si>
  <si>
    <t>5</t>
    <phoneticPr fontId="2"/>
  </si>
  <si>
    <t>6</t>
    <phoneticPr fontId="2"/>
  </si>
  <si>
    <t>7</t>
    <phoneticPr fontId="2"/>
  </si>
  <si>
    <t>8</t>
    <phoneticPr fontId="2"/>
  </si>
  <si>
    <t>9</t>
    <phoneticPr fontId="2"/>
  </si>
  <si>
    <t>10</t>
    <phoneticPr fontId="2"/>
  </si>
  <si>
    <t>11</t>
    <phoneticPr fontId="2"/>
  </si>
  <si>
    <t>12</t>
    <phoneticPr fontId="2"/>
  </si>
  <si>
    <t>Period-Start</t>
    <phoneticPr fontId="2"/>
  </si>
  <si>
    <t>Period-End</t>
    <phoneticPr fontId="2"/>
  </si>
  <si>
    <t>%</t>
    <phoneticPr fontId="107"/>
  </si>
  <si>
    <t>ex. Apr -&gt;1, Feb -&gt;2 ,,,Mar -&gt;12  *BBR: Jan -&gt;1, Feb -&gt;2 ,,,Dec -&gt;12</t>
    <phoneticPr fontId="107"/>
  </si>
  <si>
    <t>7. Rolling forecast only</t>
    <phoneticPr fontId="107"/>
  </si>
  <si>
    <t>Total</t>
    <phoneticPr fontId="107"/>
  </si>
  <si>
    <t>Depreciation &amp; Amortization  included in COCS</t>
    <phoneticPr fontId="107"/>
  </si>
  <si>
    <t>Depreciation &amp; Amortization  included in SGA</t>
    <phoneticPr fontId="107"/>
  </si>
  <si>
    <t>7-1. Depreciation &amp; Amortization</t>
    <phoneticPr fontId="107"/>
  </si>
  <si>
    <t>Same Segment</t>
    <phoneticPr fontId="107"/>
  </si>
  <si>
    <t>Inter Segment &amp; Outside</t>
    <phoneticPr fontId="107"/>
  </si>
  <si>
    <t>Product Name</t>
  </si>
  <si>
    <t>Codename</t>
  </si>
  <si>
    <t>Ac Jet KM-1</t>
  </si>
  <si>
    <t>Ac Jet KM-1e</t>
  </si>
  <si>
    <t>KM-2</t>
  </si>
  <si>
    <t>bh PRESS C71cf/AccurioLabel 190</t>
    <phoneticPr fontId="107"/>
  </si>
  <si>
    <t>Degas R2R</t>
  </si>
  <si>
    <t>Accurio Label 230</t>
  </si>
  <si>
    <t>Degas-e MLK R2R</t>
  </si>
  <si>
    <t>Meteor Unlimited Color</t>
  </si>
  <si>
    <t>MUC</t>
  </si>
  <si>
    <t>JETvarnish 3DS</t>
  </si>
  <si>
    <t>JV3DS</t>
  </si>
  <si>
    <t>JETvarnish 3D Evolution52</t>
  </si>
  <si>
    <t>JV3D Evo52</t>
  </si>
  <si>
    <t>JETvarnish 3D Evolution64</t>
  </si>
  <si>
    <t>JV3D Evo64</t>
  </si>
  <si>
    <t>JETvarnish 3D Evolution75</t>
  </si>
  <si>
    <t>JV3D Evo75</t>
  </si>
  <si>
    <t>JETvarnish 3DW</t>
  </si>
  <si>
    <t>JV3DW</t>
  </si>
  <si>
    <t>JETvarnish 3D</t>
  </si>
  <si>
    <t>JV3D</t>
  </si>
  <si>
    <t>JETvarnish 3DL</t>
  </si>
  <si>
    <t>JV3DL</t>
  </si>
  <si>
    <t>H1625LED</t>
  </si>
  <si>
    <t>AccurioWide 200</t>
  </si>
  <si>
    <t>Agfa WF200(BUS)</t>
  </si>
  <si>
    <t>AccurioWide 160</t>
  </si>
  <si>
    <t>Agfa WF160(BUS)</t>
  </si>
  <si>
    <t>Textile Printer</t>
  </si>
  <si>
    <t xml:space="preserve">Nassenger PRO 120 </t>
  </si>
  <si>
    <t>LIBRA2</t>
  </si>
  <si>
    <t>Nassenger PRO 1000</t>
  </si>
  <si>
    <t>TP-9</t>
  </si>
  <si>
    <t>Nassenger 10</t>
  </si>
  <si>
    <t>TP-10</t>
  </si>
  <si>
    <t>Nassenger 8</t>
  </si>
  <si>
    <t>LIBRA3</t>
  </si>
  <si>
    <t>Nassenger SP-1</t>
  </si>
  <si>
    <t>STP</t>
  </si>
  <si>
    <t>7-2. Notes and Accounts Receivable-Trade</t>
    <phoneticPr fontId="107"/>
  </si>
  <si>
    <t>7-3. Notes and Accounts Payable-Trade</t>
    <phoneticPr fontId="107"/>
  </si>
  <si>
    <t>7-4. IP Unit</t>
    <phoneticPr fontId="107"/>
  </si>
  <si>
    <t>dummy</t>
    <phoneticPr fontId="107"/>
  </si>
  <si>
    <t>8. Reference</t>
    <phoneticPr fontId="107"/>
  </si>
  <si>
    <t>8-2. Professional Print Business HQ (PP+IP)</t>
    <phoneticPr fontId="107"/>
  </si>
  <si>
    <t>Variable Cost</t>
    <phoneticPr fontId="107"/>
  </si>
  <si>
    <t>Marginal Profit</t>
    <phoneticPr fontId="107"/>
  </si>
  <si>
    <t>Fixed Cost</t>
    <phoneticPr fontId="107"/>
  </si>
  <si>
    <t>BCP</t>
    <phoneticPr fontId="107"/>
  </si>
  <si>
    <t>COGS (ex. field service cost/ Service desk cost)</t>
    <phoneticPr fontId="107"/>
  </si>
  <si>
    <t>9. Variable Costing Income Statement</t>
    <phoneticPr fontId="107"/>
  </si>
  <si>
    <t>8-1. Digital Workplace Business HQ (Office+ITS+WPH)</t>
  </si>
  <si>
    <t>COGS (material cost)</t>
    <phoneticPr fontId="107"/>
  </si>
  <si>
    <t>Wages &amp; Salaries (SG&amp;A - variable)</t>
    <phoneticPr fontId="107"/>
  </si>
  <si>
    <t>Wages &amp; Salaries (SG&amp;A - fixed)</t>
    <phoneticPr fontId="107"/>
  </si>
  <si>
    <t>SG&amp;A variable (ex.Selling expenses/ Advertising expenses)</t>
    <phoneticPr fontId="107"/>
  </si>
  <si>
    <t>SG&amp;A fixed (ex.SG&amp;A Fixed expenses)</t>
    <phoneticPr fontId="107"/>
  </si>
  <si>
    <t>A</t>
    <phoneticPr fontId="107"/>
  </si>
  <si>
    <t>B</t>
    <phoneticPr fontId="107"/>
  </si>
  <si>
    <t>C = A - B</t>
    <phoneticPr fontId="107"/>
  </si>
  <si>
    <t>D = C / A</t>
    <phoneticPr fontId="107"/>
  </si>
  <si>
    <t>E</t>
    <phoneticPr fontId="107"/>
  </si>
  <si>
    <t>F = E / D</t>
    <phoneticPr fontId="107"/>
  </si>
  <si>
    <t>Break-even Point Net Sales</t>
    <phoneticPr fontId="107"/>
  </si>
  <si>
    <t>G = F / A</t>
    <phoneticPr fontId="107"/>
  </si>
  <si>
    <t>H = C - D</t>
    <phoneticPr fontId="107"/>
  </si>
  <si>
    <t>Please copy&amp;paste "OP" sheet and "Previous" sheet as they are</t>
    <phoneticPr fontId="107"/>
  </si>
  <si>
    <t>This is the same as allocation method with FY20 original plan.
Charge by annual sales ratio allocation bases to BU. Allocation% should be same for  each month in FY20</t>
  </si>
  <si>
    <t>Charge by annual sales ratio allocation bases to Service Line. Allocation% should be same for  each month in FY20</t>
  </si>
  <si>
    <r>
      <t xml:space="preserve">FY2021 Original Plan </t>
    </r>
    <r>
      <rPr>
        <b/>
        <u/>
        <sz val="14"/>
        <rFont val="Arial"/>
        <family val="2"/>
      </rPr>
      <t>ver1.0</t>
    </r>
    <phoneticPr fontId="2"/>
  </si>
  <si>
    <t>SG&amp;A: Directly assigned</t>
  </si>
  <si>
    <t>SG&amp;A: Allocation</t>
    <phoneticPr fontId="107"/>
  </si>
  <si>
    <t>Cost Allocation Ratio [Allocation to Office] (%)</t>
    <phoneticPr fontId="107"/>
  </si>
  <si>
    <t>RF</t>
    <phoneticPr fontId="107"/>
  </si>
  <si>
    <t>Allocation cost in total SGA (%)</t>
    <phoneticPr fontId="107"/>
  </si>
  <si>
    <t>Cost Allocation Ratio [Allocation to PP] (%)</t>
    <phoneticPr fontId="107"/>
  </si>
  <si>
    <t>Cost Allocation Ratio [Allocation to IP] (%)</t>
    <phoneticPr fontId="107"/>
  </si>
  <si>
    <t>Cost Allocation Ratio [Allocation to MS] (%)</t>
    <phoneticPr fontId="107"/>
  </si>
  <si>
    <t>(1) Office</t>
    <phoneticPr fontId="107"/>
  </si>
  <si>
    <t>(0) Total</t>
    <phoneticPr fontId="107"/>
  </si>
  <si>
    <t>Directly assigned</t>
  </si>
  <si>
    <t>Allocation cost</t>
    <phoneticPr fontId="107"/>
  </si>
  <si>
    <t>Allocation rate to Office (%)</t>
    <phoneticPr fontId="107"/>
  </si>
  <si>
    <t>2-2. SG&amp;A: Allocation by BU</t>
    <phoneticPr fontId="107"/>
  </si>
  <si>
    <t>2-3. Sales/GP Details by BU</t>
    <phoneticPr fontId="107"/>
  </si>
  <si>
    <t>Sales</t>
  </si>
  <si>
    <t>Pre-sales / Consultant</t>
  </si>
  <si>
    <t>Marketing / Business Development</t>
  </si>
  <si>
    <t>Admin / Others</t>
  </si>
  <si>
    <t>one shot product (HW/SW License)</t>
  </si>
  <si>
    <t>recurring product (SaaS/Cloud)</t>
  </si>
  <si>
    <t>one shot professional service</t>
  </si>
  <si>
    <t>recurring professional service</t>
  </si>
  <si>
    <t>Chg</t>
    <phoneticPr fontId="107"/>
  </si>
  <si>
    <t>This is the same as Stravis definition.</t>
    <phoneticPr fontId="2"/>
  </si>
  <si>
    <t>SG&amp;A account definition</t>
    <phoneticPr fontId="2"/>
  </si>
  <si>
    <t>SG&amp;A allocation bases by SBU</t>
    <phoneticPr fontId="2"/>
  </si>
  <si>
    <t>Selling Expenses / Advertising Expenses / Logistics Expenses</t>
    <phoneticPr fontId="2"/>
  </si>
  <si>
    <r>
      <rPr>
        <u/>
        <sz val="11"/>
        <rFont val="Arial"/>
        <family val="2"/>
      </rPr>
      <t>Fixed W&amp;S</t>
    </r>
    <r>
      <rPr>
        <sz val="11"/>
        <rFont val="Arial"/>
        <family val="2"/>
      </rPr>
      <t xml:space="preserve">: Wages and Salaries / Outsourcing Expenses / Accrued Vacation Pay, and so on.
</t>
    </r>
    <r>
      <rPr>
        <u/>
        <sz val="11"/>
        <rFont val="Arial"/>
        <family val="2"/>
      </rPr>
      <t>Variable W&amp;S</t>
    </r>
    <r>
      <rPr>
        <sz val="11"/>
        <rFont val="Arial"/>
        <family val="2"/>
      </rPr>
      <t>: Profit-sharing Bonus</t>
    </r>
    <phoneticPr fontId="2"/>
  </si>
  <si>
    <t>Depreciation &amp; Amortization / Travel Expenses / Service Charges and Fees / Rent Expenses, and so on.</t>
    <phoneticPr fontId="2"/>
  </si>
  <si>
    <t>Q</t>
  </si>
  <si>
    <t>R</t>
  </si>
  <si>
    <t>T</t>
  </si>
  <si>
    <t>U</t>
  </si>
  <si>
    <t>W</t>
  </si>
  <si>
    <t>X</t>
  </si>
  <si>
    <t>Z</t>
  </si>
  <si>
    <t>AA</t>
  </si>
  <si>
    <r>
      <t xml:space="preserve">FY2020 Monthly Actual </t>
    </r>
    <r>
      <rPr>
        <b/>
        <u/>
        <sz val="14"/>
        <rFont val="Arial"/>
        <family val="2"/>
      </rPr>
      <t>ver</t>
    </r>
    <r>
      <rPr>
        <b/>
        <u/>
        <sz val="14"/>
        <rFont val="游ゴシック"/>
        <family val="2"/>
        <charset val="128"/>
      </rPr>
      <t>1.0</t>
    </r>
    <phoneticPr fontId="2"/>
  </si>
  <si>
    <t>WPH #1</t>
    <phoneticPr fontId="107"/>
  </si>
  <si>
    <t>BPS / WPH #3</t>
  </si>
  <si>
    <t>(5) DW-DX</t>
    <phoneticPr fontId="107"/>
  </si>
  <si>
    <t>BPS / WPH #3</t>
    <phoneticPr fontId="107"/>
  </si>
  <si>
    <t>IMS (%)</t>
    <phoneticPr fontId="107"/>
  </si>
  <si>
    <t>WPH #1 (%)</t>
    <phoneticPr fontId="107"/>
  </si>
  <si>
    <t>MCS (%)</t>
    <phoneticPr fontId="107"/>
  </si>
  <si>
    <t>BPS / WPH #3 (%)</t>
    <phoneticPr fontId="107"/>
  </si>
  <si>
    <t>Office Solution (%)</t>
    <phoneticPr fontId="107"/>
  </si>
  <si>
    <t>DW-DX</t>
    <phoneticPr fontId="2"/>
  </si>
  <si>
    <t>(5) DW-DX</t>
    <phoneticPr fontId="2"/>
  </si>
  <si>
    <t>Chg</t>
    <phoneticPr fontId="2"/>
  </si>
  <si>
    <r>
      <t xml:space="preserve">IP, </t>
    </r>
    <r>
      <rPr>
        <sz val="11"/>
        <color rgb="FFFF0000"/>
        <rFont val="Arial"/>
        <family val="2"/>
      </rPr>
      <t>DW-DX</t>
    </r>
    <r>
      <rPr>
        <sz val="11"/>
        <rFont val="Arial"/>
        <family val="2"/>
      </rPr>
      <t>, Others</t>
    </r>
    <phoneticPr fontId="2"/>
  </si>
  <si>
    <t>(5) DWDX</t>
    <phoneticPr fontId="2"/>
  </si>
  <si>
    <t>"Infrastructure Management Services" that provides IT infrastructure and its management.
EX) Infrastructure as a service, Helpdesk service, IT security service, Data management etc.</t>
    <phoneticPr fontId="2"/>
  </si>
  <si>
    <r>
      <t xml:space="preserve">"Managed Contents Services" that supports distributing and managing information and contents. This category includes ECM, Document Management, Scan &amp; Capture, DPO (Document Process Outsourcing).
EX) SharePoint, Square 9, OnBase, Dispatcher Phoenix, Open Bee Scan, eCopy, Document Navigator, Komi Doc/Scan, Autostore, </t>
    </r>
    <r>
      <rPr>
        <sz val="11"/>
        <color rgb="FFFF0000"/>
        <rFont val="ＭＳ Ｐゴシック"/>
        <family val="3"/>
        <charset val="128"/>
      </rPr>
      <t>仕訳名人</t>
    </r>
    <r>
      <rPr>
        <sz val="11"/>
        <color rgb="FFFF0000"/>
        <rFont val="Arial"/>
        <family val="2"/>
      </rPr>
      <t xml:space="preserve"> etc.</t>
    </r>
    <rPh sb="317" eb="319">
      <t>シワケ</t>
    </rPh>
    <rPh sb="319" eb="321">
      <t>メイジン</t>
    </rPh>
    <phoneticPr fontId="2"/>
  </si>
  <si>
    <t>BPS / WPH #3</t>
    <phoneticPr fontId="2"/>
  </si>
  <si>
    <r>
      <t>"Business Process Services" that improves customer’s business critical processes</t>
    </r>
    <r>
      <rPr>
        <sz val="11"/>
        <rFont val="ＭＳ Ｐゴシック"/>
        <family val="3"/>
        <charset val="128"/>
      </rPr>
      <t>、</t>
    </r>
    <r>
      <rPr>
        <sz val="11"/>
        <rFont val="Arial"/>
        <family val="2"/>
      </rPr>
      <t xml:space="preserve">EX) ERP, CRM, BI, etc.
</t>
    </r>
    <r>
      <rPr>
        <sz val="11"/>
        <color rgb="FFFF0000"/>
        <rFont val="Arial"/>
        <family val="2"/>
      </rPr>
      <t xml:space="preserve">"WPH #3 services" that improves/reforms customers' workflows or way of working by utilizing existing data or data being newly collected from customers' workplace.  </t>
    </r>
    <phoneticPr fontId="2"/>
  </si>
  <si>
    <r>
      <t xml:space="preserve">S/W &amp; H/W related to Office MFP
</t>
    </r>
    <r>
      <rPr>
        <sz val="11"/>
        <color rgb="FFFF0000"/>
        <rFont val="Arial"/>
        <family val="2"/>
      </rPr>
      <t>EX) Dispatcher Paragon</t>
    </r>
    <r>
      <rPr>
        <sz val="11"/>
        <color rgb="FFFF0000"/>
        <rFont val="ＭＳ Ｐゴシック"/>
        <family val="3"/>
        <charset val="128"/>
      </rPr>
      <t>、</t>
    </r>
    <r>
      <rPr>
        <sz val="11"/>
        <color rgb="FFFF0000"/>
        <rFont val="Arial"/>
        <family val="2"/>
      </rPr>
      <t>Papercut</t>
    </r>
    <r>
      <rPr>
        <sz val="11"/>
        <color rgb="FFFF0000"/>
        <rFont val="ＭＳ Ｐゴシック"/>
        <family val="3"/>
        <charset val="128"/>
      </rPr>
      <t>、</t>
    </r>
    <r>
      <rPr>
        <sz val="11"/>
        <color rgb="FFFF0000"/>
        <rFont val="Arial"/>
        <family val="2"/>
      </rPr>
      <t>Output Manager</t>
    </r>
    <phoneticPr fontId="2"/>
  </si>
  <si>
    <t>product category</t>
  </si>
  <si>
    <t>Chgd</t>
    <phoneticPr fontId="107"/>
  </si>
  <si>
    <t>vs OP / vs FY20</t>
    <phoneticPr fontId="107"/>
  </si>
  <si>
    <t>FY20</t>
  </si>
  <si>
    <t>vs FY20</t>
  </si>
  <si>
    <t>Chg</t>
  </si>
  <si>
    <t>SG&amp;A: Allocation rate to DW-DX (%)</t>
    <phoneticPr fontId="107"/>
  </si>
  <si>
    <t>Mov</t>
    <phoneticPr fontId="107"/>
  </si>
  <si>
    <t>Direct sales engineers (Pre-sales/Consultant)</t>
    <phoneticPr fontId="107"/>
  </si>
  <si>
    <t>Remote Engineer (Help Desk, Customer support)</t>
    <phoneticPr fontId="107"/>
  </si>
  <si>
    <t>6. Rolling forecast only</t>
  </si>
  <si>
    <t>6-1. Depreciation &amp; Amortization</t>
  </si>
  <si>
    <t>6-2. Notes and Accounts Receivable-Trade</t>
  </si>
  <si>
    <t>6-3. Notes and Accounts Payable-Trade</t>
  </si>
  <si>
    <t>6-4. IP Unit</t>
  </si>
  <si>
    <t>7. Reference</t>
    <phoneticPr fontId="107"/>
  </si>
  <si>
    <t>FY2021</t>
    <phoneticPr fontId="2"/>
  </si>
  <si>
    <t>4-2. IP Inventories by product</t>
  </si>
  <si>
    <t>from BT</t>
    <phoneticPr fontId="146"/>
  </si>
  <si>
    <t>KM-1</t>
    <phoneticPr fontId="146"/>
  </si>
  <si>
    <t>Label</t>
    <phoneticPr fontId="146"/>
  </si>
  <si>
    <t>MGI</t>
    <phoneticPr fontId="146"/>
  </si>
  <si>
    <t>Others</t>
    <phoneticPr fontId="146"/>
  </si>
  <si>
    <t>from 3rd Party</t>
    <phoneticPr fontId="146"/>
  </si>
  <si>
    <t>New</t>
    <phoneticPr fontId="107"/>
  </si>
  <si>
    <t>Allocation rate to PP (%)</t>
    <phoneticPr fontId="107"/>
  </si>
  <si>
    <t>Allocation rate to IP (%)</t>
    <phoneticPr fontId="107"/>
  </si>
  <si>
    <t>Allocation rate to MS (%)</t>
    <phoneticPr fontId="107"/>
  </si>
  <si>
    <t>Allocation rate to DW-DX (%)</t>
    <phoneticPr fontId="107"/>
  </si>
  <si>
    <t>Added</t>
    <phoneticPr fontId="146"/>
  </si>
  <si>
    <t>Delete</t>
    <phoneticPr fontId="146"/>
  </si>
  <si>
    <t>1)</t>
  </si>
  <si>
    <t>2)</t>
  </si>
  <si>
    <t>3. Move "Cost Allocation" section to "PL_INV" sheet</t>
    <phoneticPr fontId="2"/>
  </si>
  <si>
    <t>DW-DX SGA Expenses</t>
    <phoneticPr fontId="2"/>
  </si>
  <si>
    <t>Add 4 categories of W&amp;S in DW-DX</t>
    <phoneticPr fontId="2"/>
  </si>
  <si>
    <t>2. DW-DX SG&amp;A change</t>
    <phoneticPr fontId="2"/>
  </si>
  <si>
    <t>Delete breakdown of SG&amp;A by service level in DW-DX</t>
    <phoneticPr fontId="2"/>
  </si>
  <si>
    <t>4. Add IP inventories by product</t>
    <phoneticPr fontId="2"/>
  </si>
  <si>
    <t>FY21 new topic</t>
    <phoneticPr fontId="2"/>
  </si>
  <si>
    <t>BNZL</t>
    <phoneticPr fontId="2"/>
  </si>
  <si>
    <t>K_NZD</t>
    <phoneticPr fontId="2"/>
  </si>
  <si>
    <t>8-1. Digital Workplace Business HQ (Office+DWDX)</t>
    <phoneticPr fontId="107"/>
  </si>
  <si>
    <t>2-4. Fixed Cost in COGS(Cost of Goods Sales) by BU</t>
    <phoneticPr fontId="107"/>
  </si>
  <si>
    <t>DW-DX</t>
  </si>
  <si>
    <t>AB</t>
  </si>
  <si>
    <t>AB</t>
    <phoneticPr fontId="2"/>
  </si>
  <si>
    <t>BPS / WPH #3</t>
    <phoneticPr fontId="107"/>
  </si>
  <si>
    <t>BPS / WPH #3</t>
    <phoneticPr fontId="2"/>
  </si>
  <si>
    <t>DX)Sales</t>
    <phoneticPr fontId="2"/>
  </si>
  <si>
    <t>DX)Pre-sales / Consultant</t>
    <phoneticPr fontId="2"/>
  </si>
  <si>
    <t>DX)Marketing / Business Development</t>
    <phoneticPr fontId="2"/>
  </si>
  <si>
    <t>DX)Admin / Others</t>
    <phoneticPr fontId="2"/>
  </si>
  <si>
    <t>Government support</t>
    <phoneticPr fontId="2"/>
  </si>
  <si>
    <t>Expense for layoff benefit</t>
    <phoneticPr fontId="107"/>
  </si>
  <si>
    <t>This is optional sheet. Please use it if you want to confirm the whole value including another segments( BIC, IIS(Mobotix, DM).</t>
    <phoneticPr fontId="2"/>
  </si>
  <si>
    <t>(2) IIS (Imaging-IoT Solution)</t>
    <phoneticPr fontId="2"/>
  </si>
  <si>
    <r>
      <t xml:space="preserve">1. P/L - Overview: includes BIC, </t>
    </r>
    <r>
      <rPr>
        <b/>
        <sz val="14"/>
        <color rgb="FFFF0000"/>
        <rFont val="Arial"/>
        <family val="2"/>
      </rPr>
      <t>IIS(Mobotix and DM)</t>
    </r>
    <phoneticPr fontId="107"/>
  </si>
  <si>
    <r>
      <t xml:space="preserve">2. Headcount </t>
    </r>
    <r>
      <rPr>
        <b/>
        <sz val="14"/>
        <rFont val="Arial"/>
        <family val="3"/>
      </rPr>
      <t xml:space="preserve">: includes BIC, </t>
    </r>
    <r>
      <rPr>
        <b/>
        <sz val="14"/>
        <color rgb="FFFF0000"/>
        <rFont val="Arial"/>
        <family val="2"/>
      </rPr>
      <t>IIS(Mobotix and DM)</t>
    </r>
    <phoneticPr fontId="107"/>
  </si>
  <si>
    <t>*Mobotix and DM have been merged into IIS</t>
    <phoneticPr fontId="2"/>
  </si>
  <si>
    <t>Skip</t>
    <phoneticPr fontId="2"/>
  </si>
  <si>
    <t>OPS</t>
    <phoneticPr fontId="2"/>
  </si>
  <si>
    <t>1. BU structure change</t>
    <phoneticPr fontId="2"/>
  </si>
  <si>
    <t>(1)  ITS and WPH merged to DW-DX</t>
    <phoneticPr fontId="2"/>
  </si>
  <si>
    <t>(2) Mobotix and DM have been merged into IIS (Imaging-IoT Solution)</t>
    <phoneticPr fontId="2"/>
  </si>
  <si>
    <t>5. Add account items in "1-4.Break-down of Other Income, Other Expense"</t>
    <phoneticPr fontId="2"/>
  </si>
  <si>
    <t>Normal retirement cost different from structural reform</t>
    <phoneticPr fontId="2"/>
  </si>
  <si>
    <t>6. Add BU other than BT to Investment sheet</t>
    <phoneticPr fontId="2"/>
  </si>
  <si>
    <t>This sheet includes BT(5BU), BIC, IIS(Mobotix and DM)</t>
    <phoneticPr fontId="2"/>
  </si>
  <si>
    <t>BDSG</t>
    <phoneticPr fontId="2"/>
  </si>
  <si>
    <t>K_SGD12</t>
    <phoneticPr fontId="2"/>
  </si>
  <si>
    <t>BAU-Cons</t>
    <phoneticPr fontId="2"/>
  </si>
  <si>
    <r>
      <t xml:space="preserve">FY2021 Monthly Actual </t>
    </r>
    <r>
      <rPr>
        <b/>
        <u/>
        <sz val="14"/>
        <rFont val="Arial"/>
        <family val="2"/>
      </rPr>
      <t>ver1.0</t>
    </r>
    <phoneticPr fontId="2"/>
  </si>
  <si>
    <r>
      <t xml:space="preserve">One time product sales including software and hardware, such as PC, server, perpetual SW license and its maintenance.
</t>
    </r>
    <r>
      <rPr>
        <sz val="11"/>
        <color rgb="FFFF0000"/>
        <rFont val="Arial"/>
        <family val="2"/>
      </rPr>
      <t>Please note that If license renewal cycle is longer than a year, it is considered as One-shot.
The following global products fall into this category; Dispatcher Phoenix, ScanTrip, Dispatcher Paragon, YSoft SafeQ, Dispatcher Suite, bizhub SECURE Notifier, Shield Guard at one-time payment, Personalize at one-time payment</t>
    </r>
    <phoneticPr fontId="2"/>
  </si>
  <si>
    <r>
      <t xml:space="preserve">Recurring type of product sales, such as SaaS or PaaS. Payment cycle may vary.
</t>
    </r>
    <r>
      <rPr>
        <sz val="11"/>
        <color rgb="FFFF0000"/>
        <rFont val="Arial"/>
        <family val="2"/>
      </rPr>
      <t>The following global products fall into this category; Dispatcher Paragon Cloud, Workplace Go, Shield Guard at subscription, Personalize at subscription, bizhub Evolution, Dispatcher Phoenix Cloud SaaS (service name is TBD)</t>
    </r>
    <phoneticPr fontId="2"/>
  </si>
  <si>
    <r>
      <t>One time professional services such as consultation, implementation or training. One shot DPO falls into this category.</t>
    </r>
    <r>
      <rPr>
        <sz val="11"/>
        <color rgb="FFFF0000"/>
        <rFont val="Arial"/>
        <family val="2"/>
      </rPr>
      <t xml:space="preserve">
Please note that if the contract renewal cycle is longer than a year, it is considered as One-shot.</t>
    </r>
    <phoneticPr fontId="2"/>
  </si>
  <si>
    <r>
      <t>Recurring type of professional services, such as Managed IT Service, resource fulfillment, DPO with cyclic billing, or cloud hosting service.</t>
    </r>
    <r>
      <rPr>
        <sz val="11"/>
        <color rgb="FFFF0000"/>
        <rFont val="Arial"/>
        <family val="2"/>
      </rPr>
      <t xml:space="preserve">
Please note that if the contract renewal cycle is less than a year, such as monthly or quarterly, it is considered as Recurring.</t>
    </r>
  </si>
  <si>
    <t>Direct</t>
    <phoneticPr fontId="2"/>
  </si>
  <si>
    <t>MX</t>
    <phoneticPr fontId="2"/>
  </si>
  <si>
    <t>Product</t>
    <phoneticPr fontId="2"/>
  </si>
  <si>
    <t>Camera Device</t>
    <phoneticPr fontId="2"/>
  </si>
  <si>
    <t>Others</t>
    <phoneticPr fontId="2"/>
  </si>
  <si>
    <t>Non-hard</t>
    <phoneticPr fontId="2"/>
  </si>
  <si>
    <t>SW/Apps</t>
    <phoneticPr fontId="2"/>
  </si>
  <si>
    <t>Service</t>
    <phoneticPr fontId="2"/>
  </si>
  <si>
    <t>Onetime</t>
    <phoneticPr fontId="2"/>
  </si>
  <si>
    <t>Recurring</t>
    <phoneticPr fontId="2"/>
  </si>
  <si>
    <t>Indirect</t>
    <phoneticPr fontId="2"/>
  </si>
  <si>
    <t>DM</t>
    <phoneticPr fontId="2"/>
  </si>
  <si>
    <t>Gas</t>
    <phoneticPr fontId="2"/>
  </si>
  <si>
    <t>Product</t>
    <phoneticPr fontId="2"/>
  </si>
  <si>
    <t>Hard</t>
    <phoneticPr fontId="2"/>
  </si>
  <si>
    <t>Hardware/device, such as thermal camera, outdoor camera, gas-monitoring camera,etc. and other optional devices</t>
  </si>
  <si>
    <t>Software, application</t>
  </si>
  <si>
    <t>Onetime-offer services, such as installtion, solution proposal, maintenance and inspection services</t>
    <phoneticPr fontId="2"/>
  </si>
  <si>
    <t>Recurring type of services, such as AI, data service, etc. with monthly/quarterly  billing contract</t>
    <phoneticPr fontId="2"/>
  </si>
  <si>
    <t>1</t>
    <phoneticPr fontId="107"/>
  </si>
  <si>
    <t>Due date of FY21 submission</t>
    <phoneticPr fontId="146"/>
  </si>
  <si>
    <r>
      <t xml:space="preserve">Due date of </t>
    </r>
    <r>
      <rPr>
        <b/>
        <u/>
        <sz val="14"/>
        <color theme="4"/>
        <rFont val="Arial"/>
        <family val="2"/>
      </rPr>
      <t>Unit Report</t>
    </r>
    <phoneticPr fontId="146"/>
  </si>
  <si>
    <r>
      <t xml:space="preserve">Due date of </t>
    </r>
    <r>
      <rPr>
        <b/>
        <u/>
        <sz val="14"/>
        <color theme="4"/>
        <rFont val="Arial"/>
        <family val="2"/>
      </rPr>
      <t>BT-Package</t>
    </r>
    <phoneticPr fontId="146"/>
  </si>
  <si>
    <r>
      <t xml:space="preserve">Due date of </t>
    </r>
    <r>
      <rPr>
        <b/>
        <u/>
        <sz val="14"/>
        <color theme="4"/>
        <rFont val="Arial"/>
        <family val="2"/>
      </rPr>
      <t>CEO Report</t>
    </r>
    <phoneticPr fontId="146"/>
  </si>
  <si>
    <t>Reference: Stravis-Link</t>
    <phoneticPr fontId="146"/>
  </si>
  <si>
    <t>[BUS/BEU/KMJ/BCN/BHK/BSA/BAU/BIN]</t>
    <phoneticPr fontId="146"/>
  </si>
  <si>
    <t>Reporting Period</t>
    <phoneticPr fontId="2"/>
  </si>
  <si>
    <r>
      <rPr>
        <sz val="11"/>
        <rFont val="Arial"/>
        <family val="2"/>
      </rPr>
      <t xml:space="preserve">Due date of </t>
    </r>
    <r>
      <rPr>
        <b/>
        <sz val="11"/>
        <rFont val="Arial"/>
        <family val="2"/>
      </rPr>
      <t>Unit Report</t>
    </r>
    <phoneticPr fontId="2"/>
  </si>
  <si>
    <r>
      <rPr>
        <sz val="11"/>
        <rFont val="Arial"/>
        <family val="2"/>
      </rPr>
      <t xml:space="preserve">Due date of </t>
    </r>
    <r>
      <rPr>
        <b/>
        <sz val="11"/>
        <rFont val="Arial"/>
        <family val="2"/>
      </rPr>
      <t>BT-Package</t>
    </r>
    <phoneticPr fontId="146"/>
  </si>
  <si>
    <r>
      <rPr>
        <sz val="11"/>
        <rFont val="Arial"/>
        <family val="2"/>
      </rPr>
      <t xml:space="preserve">Due date of </t>
    </r>
    <r>
      <rPr>
        <b/>
        <sz val="11"/>
        <rFont val="Arial"/>
        <family val="2"/>
      </rPr>
      <t>CEO Report</t>
    </r>
    <phoneticPr fontId="146"/>
  </si>
  <si>
    <t>Due date of Stravis-Link</t>
    <phoneticPr fontId="146"/>
  </si>
  <si>
    <t>1st Month</t>
    <phoneticPr fontId="146"/>
  </si>
  <si>
    <t>April, 2021</t>
  </si>
  <si>
    <t>May 6, 2021
(Japan: May 11, 2021)</t>
    <phoneticPr fontId="146"/>
  </si>
  <si>
    <t>May 10, 2021
(Japan: May 12, 2021)</t>
    <phoneticPr fontId="146"/>
  </si>
  <si>
    <r>
      <t xml:space="preserve">May 10, 2021
</t>
    </r>
    <r>
      <rPr>
        <sz val="11"/>
        <rFont val="Calibri"/>
        <family val="2"/>
      </rPr>
      <t>（</t>
    </r>
    <r>
      <rPr>
        <sz val="11"/>
        <rFont val="Arial"/>
        <family val="2"/>
      </rPr>
      <t>Japan: May 12, 2021)</t>
    </r>
    <phoneticPr fontId="2"/>
  </si>
  <si>
    <t>2nd Month</t>
  </si>
  <si>
    <t>May, 2021</t>
  </si>
  <si>
    <t>June 7, 2021</t>
    <phoneticPr fontId="2"/>
  </si>
  <si>
    <t>3rd Month</t>
  </si>
  <si>
    <t>Jun, 2021</t>
  </si>
  <si>
    <t>July 6, 2021
(US: July 7, 2021)</t>
    <phoneticPr fontId="146"/>
  </si>
  <si>
    <t>July 13, 2021
(US: July 14, 2021)</t>
    <phoneticPr fontId="146"/>
  </si>
  <si>
    <t>July 8, 2021</t>
    <phoneticPr fontId="2"/>
  </si>
  <si>
    <t>4th Month</t>
  </si>
  <si>
    <t>July, 2021</t>
  </si>
  <si>
    <t>August 13, 2021
(Japan: August 16, 2021)</t>
    <phoneticPr fontId="146"/>
  </si>
  <si>
    <r>
      <t xml:space="preserve">August 6, 2021
</t>
    </r>
    <r>
      <rPr>
        <sz val="11"/>
        <rFont val="Calibri"/>
        <family val="2"/>
      </rPr>
      <t>（</t>
    </r>
    <r>
      <rPr>
        <sz val="11"/>
        <rFont val="Arial"/>
        <family val="2"/>
      </rPr>
      <t>Japan: August 16, 2021)</t>
    </r>
    <phoneticPr fontId="2"/>
  </si>
  <si>
    <t>5th Month</t>
  </si>
  <si>
    <t>August, 2021</t>
  </si>
  <si>
    <t>September 6, 2021
(US: September 7, 2021)</t>
  </si>
  <si>
    <t>September 7, 2021
(US: September 8, 2021)</t>
    <phoneticPr fontId="146"/>
  </si>
  <si>
    <t>September 10, 2021
(US: September 13, 2021)</t>
    <phoneticPr fontId="146"/>
  </si>
  <si>
    <t>September 7, 2021
(US: September 8, 2021)</t>
    <phoneticPr fontId="2"/>
  </si>
  <si>
    <t>6th Month</t>
  </si>
  <si>
    <t>September, 2021</t>
  </si>
  <si>
    <t>October 13, 2021
(US: October 14, 2021)</t>
    <phoneticPr fontId="146"/>
  </si>
  <si>
    <t>October 8, 2021</t>
    <phoneticPr fontId="2"/>
  </si>
  <si>
    <t>7th Month</t>
  </si>
  <si>
    <t>October, 2021</t>
  </si>
  <si>
    <t>November 4, 2021
(Japan: November 5, 2021)</t>
    <phoneticPr fontId="146"/>
  </si>
  <si>
    <t>November 11, 2021
(US: November 12, 2021)</t>
    <phoneticPr fontId="146"/>
  </si>
  <si>
    <t>November 8, 2021</t>
    <phoneticPr fontId="2"/>
  </si>
  <si>
    <t>8th Month</t>
  </si>
  <si>
    <t>November, 2021</t>
  </si>
  <si>
    <t>December 7, 2021</t>
    <phoneticPr fontId="2"/>
  </si>
  <si>
    <t>9th Month</t>
  </si>
  <si>
    <t>December, 2021</t>
  </si>
  <si>
    <t>January 6, 2022
(Japan: January 7, 2022)</t>
    <phoneticPr fontId="107"/>
  </si>
  <si>
    <t>January 10, 2022
(Japan: January 11, 2022)</t>
    <phoneticPr fontId="107"/>
  </si>
  <si>
    <t>10th Month</t>
  </si>
  <si>
    <t>January, 2022</t>
  </si>
  <si>
    <t>February 7, 2022</t>
    <phoneticPr fontId="2"/>
  </si>
  <si>
    <t>11th Month</t>
  </si>
  <si>
    <t>February, 2022</t>
  </si>
  <si>
    <t>March 7, 2022</t>
    <phoneticPr fontId="2"/>
  </si>
  <si>
    <t>12th Month</t>
  </si>
  <si>
    <t>March, 2022</t>
  </si>
  <si>
    <t>April 6, 2022
(US: April 7, 2022)</t>
    <phoneticPr fontId="146"/>
  </si>
  <si>
    <t>TBD</t>
    <phoneticPr fontId="146"/>
  </si>
  <si>
    <t xml:space="preserve">[BBR Only] </t>
  </si>
  <si>
    <r>
      <rPr>
        <sz val="10"/>
        <rFont val="Arial"/>
        <family val="2"/>
      </rPr>
      <t xml:space="preserve">Due date of </t>
    </r>
    <r>
      <rPr>
        <b/>
        <sz val="10"/>
        <rFont val="Arial"/>
        <family val="2"/>
      </rPr>
      <t>Unit Report</t>
    </r>
    <phoneticPr fontId="2"/>
  </si>
  <si>
    <r>
      <rPr>
        <sz val="10"/>
        <rFont val="Arial"/>
        <family val="2"/>
      </rPr>
      <t xml:space="preserve">Due date of </t>
    </r>
    <r>
      <rPr>
        <b/>
        <sz val="10"/>
        <rFont val="Arial"/>
        <family val="2"/>
      </rPr>
      <t>BT-Package</t>
    </r>
    <phoneticPr fontId="146"/>
  </si>
  <si>
    <t>1st Month</t>
  </si>
  <si>
    <t>Apr, 2020</t>
    <phoneticPr fontId="146"/>
  </si>
  <si>
    <t>May 3, 2021</t>
  </si>
  <si>
    <t>May 3, 2021</t>
    <phoneticPr fontId="2"/>
  </si>
  <si>
    <t>May, 2020</t>
    <phoneticPr fontId="146"/>
  </si>
  <si>
    <t>June 1, 2021</t>
  </si>
  <si>
    <t>Jun, 2020</t>
    <phoneticPr fontId="146"/>
  </si>
  <si>
    <t>July 1, 2021</t>
  </si>
  <si>
    <t>July 1, 2021</t>
    <phoneticPr fontId="146"/>
  </si>
  <si>
    <t>Jul, 2020</t>
    <phoneticPr fontId="146"/>
  </si>
  <si>
    <t>August 2, 2021</t>
  </si>
  <si>
    <t>Aug, 2020</t>
    <phoneticPr fontId="146"/>
  </si>
  <si>
    <t>September 1, 2021</t>
  </si>
  <si>
    <t>Sep, 2020</t>
    <phoneticPr fontId="146"/>
  </si>
  <si>
    <t>October 1, 2021</t>
  </si>
  <si>
    <t>October 1, 2021</t>
    <phoneticPr fontId="146"/>
  </si>
  <si>
    <t>Oct, 2020</t>
    <phoneticPr fontId="146"/>
  </si>
  <si>
    <t>November 1, 2021</t>
  </si>
  <si>
    <t>Nov, 2020</t>
    <phoneticPr fontId="146"/>
  </si>
  <si>
    <t>December 1, 2021</t>
  </si>
  <si>
    <t>Dec, 2020</t>
    <phoneticPr fontId="146"/>
  </si>
  <si>
    <t>January 4, 2021</t>
  </si>
  <si>
    <t>January 4, 2021</t>
    <phoneticPr fontId="146"/>
  </si>
  <si>
    <t>Jan, 2021</t>
    <phoneticPr fontId="146"/>
  </si>
  <si>
    <t>February 1, 2022</t>
  </si>
  <si>
    <t>Feb, 2021</t>
    <phoneticPr fontId="146"/>
  </si>
  <si>
    <t>March 1, 2022</t>
  </si>
  <si>
    <t>Mar, 2021</t>
    <phoneticPr fontId="146"/>
  </si>
  <si>
    <t>Apr 1, 2022</t>
  </si>
  <si>
    <t>Apr 1, 2022</t>
    <phoneticPr fontId="146"/>
  </si>
  <si>
    <t>April 11, 2022
(US: April 13, 2022)</t>
    <phoneticPr fontId="146"/>
  </si>
  <si>
    <r>
      <t xml:space="preserve">January 10, 2022
</t>
    </r>
    <r>
      <rPr>
        <sz val="11"/>
        <rFont val="ＭＳ ゴシック"/>
        <family val="3"/>
        <charset val="128"/>
      </rPr>
      <t>（</t>
    </r>
    <r>
      <rPr>
        <sz val="11"/>
        <rFont val="Arial"/>
        <family val="2"/>
      </rPr>
      <t>Japan: January 11, 2022)</t>
    </r>
    <phoneticPr fontId="2"/>
  </si>
  <si>
    <t>February 10, 2022
(US: February 11, 2022)</t>
    <phoneticPr fontId="2"/>
  </si>
  <si>
    <t>April 14, 2022
(US: TBD)</t>
    <phoneticPr fontId="2"/>
  </si>
  <si>
    <t>Government compensation program for COVID-19</t>
    <phoneticPr fontId="2"/>
  </si>
  <si>
    <t>K_INR</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</si>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</sst>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5">
    <numFmt numFmtId="41" formatCode="_(* #,##0_);_(* \(#,##0\);_(* &quot;-&quot;_);_(@_)"/>
    <numFmt numFmtId="43" formatCode="_(* #,##0.00_);_(* \(#,##0.00\);_(* &quot;-&quot;??_);_(@_)"/>
    <numFmt numFmtId="164" formatCode="_ * #,##0_ ;_ * \-#,##0_ ;_ * &quot;-&quot;_ ;_ @_ "/>
    <numFmt numFmtId="165" formatCode="_ * #,##0.00_ ;_ * \-#,##0.00_ ;_ * &quot;-&quot;??_ ;_ @_ "/>
    <numFmt numFmtId="166" formatCode="_-* #,##0_-;\-* #,##0_-;_-* &quot;-&quot;_-;_-@_-"/>
    <numFmt numFmtId="167" formatCode="&quot;$&quot;#,##0_);[Red]\(&quot;$&quot;#,##0\)"/>
    <numFmt numFmtId="168" formatCode="&quot;$&quot;#,##0.00_);[Red]\(&quot;$&quot;#,##0.00\)"/>
    <numFmt numFmtId="169" formatCode="_(&quot;$&quot;* #,##0.00_);_(&quot;$&quot;* \(#,##0.00\);_(&quot;$&quot;* &quot;-&quot;??_);_(@_)"/>
    <numFmt numFmtId="170" formatCode="&quot;¥&quot;#,##0.00;[Red]&quot;¥&quot;\-#,##0.00"/>
    <numFmt numFmtId="171" formatCode="_ &quot;¥&quot;* #,##0_ ;_ &quot;¥&quot;* \-#,##0_ ;_ &quot;¥&quot;* &quot;-&quot;_ ;_ @_ "/>
    <numFmt numFmtId="172" formatCode="_ &quot;¥&quot;* #,##0.00_ ;_ &quot;¥&quot;* \-#,##0.00_ ;_ &quot;¥&quot;* &quot;-&quot;??_ ;_ @_ "/>
    <numFmt numFmtId="173" formatCode="0.00000"/>
    <numFmt numFmtId="174" formatCode="_(* #,##0.0_);_(* \(#,##0.0\);_(* &quot;-&quot;??_);_(@_)"/>
    <numFmt numFmtId="175" formatCode="&quot;$&quot;#,##0;\-&quot;$&quot;#,##0"/>
    <numFmt numFmtId="176" formatCode="_-* #,##0\ _z_3_-;\-* #,##0\ _z_3_-;_-* &quot;-&quot;\ _z_3_-;_-@_-"/>
    <numFmt numFmtId="177" formatCode="_-* #,##0.00\ _z_ł_-;\-* #,##0.00\ _z_ł_-;_-* &quot;-&quot;??\ _z_ł_-;_-@_-"/>
    <numFmt numFmtId="178" formatCode="#,##0.0_);\(#,##0.0\);;\ \ @"/>
    <numFmt numFmtId="179" formatCode="#,##0_);\(#,##0\);\-_)"/>
    <numFmt numFmtId="180" formatCode="_ &quot;$&quot;\ * #,##0_ ;_ &quot;$&quot;\ * \-#,##0_ ;_ &quot;$&quot;\ * &quot;-&quot;_ ;_ @_ "/>
    <numFmt numFmtId="181" formatCode="#,##0.00,,_-;[Red]\(#,##0.00,,\)"/>
    <numFmt numFmtId="182" formatCode="#,##0.00,,_-;[Red]\(#,##0.00,,\);"/>
    <numFmt numFmtId="183" formatCode="0.000000E+00"/>
    <numFmt numFmtId="184" formatCode="0.00_);[Red]\(0.00\)"/>
    <numFmt numFmtId="185" formatCode="0%;[Red]\-0%"/>
    <numFmt numFmtId="186" formatCode="_(&quot;£&quot;* #,##0_);_(&quot;£&quot;* \(#,##0\);_(&quot;£&quot;* &quot;-&quot;_);_(@_)"/>
    <numFmt numFmtId="187" formatCode="_(&quot;£&quot;* #,##0.00_);_(&quot;£&quot;* \(#,##0.00\);_(&quot;£&quot;* &quot;-&quot;??_);_(@_)"/>
    <numFmt numFmtId="188" formatCode="_-* #,##0\ &quot;z3&quot;_-;\-* #,##0\ &quot;z3&quot;_-;_-* &quot;-&quot;\ &quot;z3&quot;_-;_-@_-"/>
    <numFmt numFmtId="189" formatCode="_-* #,##0.00\ &quot;z3&quot;_-;\-* #,##0.00\ &quot;z3&quot;_-;_-* &quot;-&quot;??\ &quot;z3&quot;_-;_-@_-"/>
    <numFmt numFmtId="190" formatCode=";;;"/>
    <numFmt numFmtId="191" formatCode="#,##0,"/>
    <numFmt numFmtId="192" formatCode="0.00%;[Red]\-0.00%;&quot;－&quot;"/>
    <numFmt numFmtId="193" formatCode="_-&quot;$&quot;* #,##0_-;\-&quot;$&quot;* #,##0_-;_-&quot;$&quot;* &quot;-&quot;_-;_-@_-"/>
    <numFmt numFmtId="194" formatCode="_-&quot;$&quot;* #,##0.00_-;\-&quot;$&quot;* #,##0.00_-;_-&quot;$&quot;* &quot;-&quot;??_-;_-@_-"/>
    <numFmt numFmtId="195" formatCode="0.0%"/>
    <numFmt numFmtId="196" formatCode="General_)"/>
    <numFmt numFmtId="197" formatCode="#,##0.0_);[Red]\(#,##0.0\)"/>
    <numFmt numFmtId="198" formatCode="#,##0_ ;[Red]\-#,##0\ "/>
    <numFmt numFmtId="199" formatCode="[$-409]mmm;@"/>
    <numFmt numFmtId="200" formatCode="0.0"/>
    <numFmt numFmtId="201" formatCode="#,##0.000;[Red]\-#,##0.000"/>
    <numFmt numFmtId="202" formatCode="0_);[Red]\(0\)"/>
    <numFmt numFmtId="203" formatCode="0_ ;[Red]\-0\ "/>
    <numFmt numFmtId="204" formatCode="\+#,##0;[Red]\-#,##0"/>
    <numFmt numFmtId="205" formatCode="#,##0.0;[Red]\-#,##0.0"/>
    <numFmt numFmtId="206" formatCode="[$-409]mmmm\ d\,\ yyyy;@"/>
  </numFmts>
  <fonts count="229">
    <font>
      <sz val="11"/>
      <color theme="1"/>
      <name val="Calibri"/>
      <family val="2"/>
      <charset val="128"/>
      <scheme val="minor"/>
    </font>
    <font>
      <sz val="11"/>
      <color theme="1"/>
      <name val="Calibri"/>
      <family val="2"/>
      <scheme val="minor"/>
    </font>
    <font>
      <sz val="6"/>
      <name val="Calibri"/>
      <family val="2"/>
      <charset val="128"/>
      <scheme val="minor"/>
    </font>
    <font>
      <sz val="10"/>
      <name val="Times New Roman"/>
      <family val="1"/>
    </font>
    <font>
      <sz val="10"/>
      <name val="Arial"/>
      <family val="2"/>
    </font>
    <font>
      <sz val="10"/>
      <name val="Helv"/>
      <family val="2"/>
    </font>
    <font>
      <sz val="10"/>
      <color indexed="8"/>
      <name val="Arial"/>
      <family val="2"/>
    </font>
    <font>
      <sz val="12"/>
      <name val="Times New Roman"/>
      <family val="1"/>
    </font>
    <font>
      <sz val="10"/>
      <name val="MS Sans Serif"/>
      <family val="2"/>
    </font>
    <font>
      <sz val="11"/>
      <color indexed="8"/>
      <name val="Calibri"/>
      <family val="2"/>
    </font>
    <font>
      <sz val="11"/>
      <color theme="1"/>
      <name val="Calibri"/>
      <family val="3"/>
      <charset val="128"/>
      <scheme val="minor"/>
    </font>
    <font>
      <sz val="11"/>
      <color indexed="8"/>
      <name val="ＭＳ Ｐゴシック"/>
      <family val="3"/>
      <charset val="128"/>
    </font>
    <font>
      <sz val="12"/>
      <color indexed="8"/>
      <name val="新細明體"/>
      <family val="1"/>
    </font>
    <font>
      <sz val="11"/>
      <color indexed="9"/>
      <name val="Calibri"/>
      <family val="2"/>
    </font>
    <font>
      <sz val="11"/>
      <color indexed="9"/>
      <name val="ＭＳ Ｐゴシック"/>
      <family val="3"/>
      <charset val="128"/>
    </font>
    <font>
      <sz val="12"/>
      <color indexed="9"/>
      <name val="新細明體"/>
      <family val="1"/>
    </font>
    <font>
      <sz val="11"/>
      <color indexed="20"/>
      <name val="Calibri"/>
      <family val="2"/>
    </font>
    <font>
      <sz val="11"/>
      <name val="ＭＳ Ｐ明朝"/>
      <family val="1"/>
      <charset val="128"/>
    </font>
    <font>
      <b/>
      <sz val="11"/>
      <color indexed="52"/>
      <name val="Calibri"/>
      <family val="2"/>
    </font>
    <font>
      <b/>
      <sz val="11"/>
      <color indexed="9"/>
      <name val="Calibri"/>
      <family val="2"/>
    </font>
    <font>
      <b/>
      <sz val="8"/>
      <name val="Arial"/>
      <family val="2"/>
    </font>
    <font>
      <sz val="10"/>
      <name val="Courier New"/>
      <family val="3"/>
    </font>
    <font>
      <sz val="10"/>
      <name val="BERNHARD"/>
      <family val="2"/>
    </font>
    <font>
      <sz val="10"/>
      <color indexed="12"/>
      <name val="Arial"/>
      <family val="2"/>
    </font>
    <font>
      <i/>
      <sz val="10"/>
      <name val="Arial"/>
      <family val="2"/>
    </font>
    <font>
      <sz val="8"/>
      <name val="Arial"/>
      <family val="2"/>
    </font>
    <font>
      <sz val="1"/>
      <color indexed="8"/>
      <name val="Courier"/>
      <family val="3"/>
    </font>
    <font>
      <sz val="10"/>
      <name val="Arial CE"/>
      <family val="2"/>
      <charset val="238"/>
    </font>
    <font>
      <b/>
      <sz val="11"/>
      <color indexed="8"/>
      <name val="Calibri"/>
      <family val="2"/>
    </font>
    <font>
      <b/>
      <sz val="1"/>
      <color indexed="8"/>
      <name val="Courier"/>
      <family val="3"/>
    </font>
    <font>
      <u/>
      <sz val="9"/>
      <name val="Geneva"/>
      <family val="2"/>
    </font>
    <font>
      <i/>
      <sz val="11"/>
      <color indexed="23"/>
      <name val="Calibri"/>
      <family val="2"/>
    </font>
    <font>
      <sz val="11"/>
      <color indexed="17"/>
      <name val="Calibri"/>
      <family val="2"/>
    </font>
    <font>
      <b/>
      <sz val="12"/>
      <name val="Arial"/>
      <family val="2"/>
    </font>
    <font>
      <b/>
      <sz val="15"/>
      <color indexed="56"/>
      <name val="Calibri"/>
      <family val="2"/>
    </font>
    <font>
      <b/>
      <sz val="13"/>
      <color indexed="56"/>
      <name val="Calibri"/>
      <family val="2"/>
    </font>
    <font>
      <b/>
      <sz val="11"/>
      <color indexed="56"/>
      <name val="Calibri"/>
      <family val="2"/>
    </font>
    <font>
      <sz val="10"/>
      <color indexed="37"/>
      <name val="Courier New"/>
      <family val="3"/>
    </font>
    <font>
      <sz val="10"/>
      <name val="Courier"/>
      <family val="3"/>
    </font>
    <font>
      <sz val="11"/>
      <color indexed="62"/>
      <name val="Calibri"/>
      <family val="2"/>
    </font>
    <font>
      <sz val="11"/>
      <color indexed="52"/>
      <name val="Calibri"/>
      <family val="2"/>
    </font>
    <font>
      <sz val="11"/>
      <color indexed="60"/>
      <name val="Calibri"/>
      <family val="2"/>
    </font>
    <font>
      <sz val="7"/>
      <name val="Small Fonts"/>
      <family val="2"/>
    </font>
    <font>
      <sz val="14"/>
      <name val="Terminal"/>
      <family val="3"/>
      <charset val="255"/>
    </font>
    <font>
      <sz val="11"/>
      <name val="明朝"/>
      <family val="3"/>
      <charset val="128"/>
    </font>
    <font>
      <sz val="10"/>
      <name val="Arial MT"/>
      <family val="2"/>
    </font>
    <font>
      <b/>
      <sz val="11"/>
      <color indexed="63"/>
      <name val="Calibri"/>
      <family val="2"/>
    </font>
    <font>
      <b/>
      <sz val="10"/>
      <color indexed="8"/>
      <name val="Arial"/>
      <family val="2"/>
    </font>
    <font>
      <b/>
      <sz val="18"/>
      <color indexed="62"/>
      <name val="Cambria"/>
      <family val="1"/>
    </font>
    <font>
      <sz val="11"/>
      <name val="–¾’©"/>
      <family val="3"/>
      <charset val="128"/>
    </font>
    <font>
      <b/>
      <sz val="11"/>
      <name val="Helv"/>
      <family val="2"/>
    </font>
    <font>
      <b/>
      <u/>
      <sz val="14"/>
      <color indexed="16"/>
      <name val="ＭＳ Ｐゴシック"/>
      <family val="3"/>
      <charset val="128"/>
    </font>
    <font>
      <b/>
      <sz val="18"/>
      <color indexed="56"/>
      <name val="Cambria"/>
      <family val="1"/>
    </font>
    <font>
      <sz val="11"/>
      <color indexed="10"/>
      <name val="Calibri"/>
      <family val="2"/>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1"/>
      <color theme="1"/>
      <name val="ＭＳ ゴシック"/>
      <family val="3"/>
      <charset val="128"/>
    </font>
    <font>
      <sz val="11"/>
      <name val="ＭＳ ゴシック"/>
      <family val="3"/>
      <charset val="128"/>
    </font>
    <font>
      <u/>
      <sz val="11"/>
      <color theme="10"/>
      <name val="ＭＳ Ｐゴシック"/>
      <family val="3"/>
      <charset val="128"/>
    </font>
    <font>
      <sz val="11"/>
      <color indexed="52"/>
      <name val="ＭＳ Ｐゴシック"/>
      <family val="3"/>
      <charset val="128"/>
    </font>
    <font>
      <sz val="11"/>
      <color indexed="20"/>
      <name val="ＭＳ Ｐゴシック"/>
      <family val="3"/>
      <charset val="128"/>
    </font>
    <font>
      <sz val="12"/>
      <name val="宋体"/>
      <family val="3"/>
      <charset val="128"/>
    </font>
    <font>
      <sz val="12"/>
      <name val="新細明體"/>
      <family val="1"/>
    </font>
    <font>
      <sz val="12"/>
      <name val="ＭＳ ゴシック"/>
      <family val="3"/>
      <charset val="128"/>
    </font>
    <font>
      <b/>
      <sz val="11"/>
      <color indexed="52"/>
      <name val="ＭＳ Ｐゴシック"/>
      <family val="3"/>
      <charset val="128"/>
    </font>
    <font>
      <b/>
      <sz val="12"/>
      <color indexed="52"/>
      <name val="新細明體"/>
      <family val="1"/>
    </font>
    <font>
      <sz val="11"/>
      <color indexed="10"/>
      <name val="ＭＳ Ｐゴシック"/>
      <family val="3"/>
      <charset val="128"/>
    </font>
    <font>
      <sz val="12"/>
      <color indexed="10"/>
      <name val="新細明體"/>
      <family val="1"/>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4"/>
      <name val="ＭＳ Ｐゴシック"/>
      <family val="3"/>
      <charset val="128"/>
    </font>
    <font>
      <sz val="12"/>
      <color indexed="17"/>
      <name val="新細明體"/>
      <family val="1"/>
    </font>
    <font>
      <b/>
      <sz val="12"/>
      <color indexed="8"/>
      <name val="新細明體"/>
      <family val="1"/>
    </font>
    <font>
      <b/>
      <sz val="11"/>
      <color indexed="8"/>
      <name val="ＭＳ Ｐゴシック"/>
      <family val="3"/>
      <charset val="128"/>
    </font>
    <font>
      <b/>
      <sz val="11"/>
      <color indexed="63"/>
      <name val="ＭＳ Ｐゴシック"/>
      <family val="3"/>
      <charset val="128"/>
    </font>
    <font>
      <sz val="12"/>
      <name val="Helv"/>
      <family val="2"/>
    </font>
    <font>
      <i/>
      <sz val="11"/>
      <color indexed="23"/>
      <name val="ＭＳ Ｐゴシック"/>
      <family val="3"/>
      <charset val="128"/>
    </font>
    <font>
      <sz val="12"/>
      <color indexed="60"/>
      <name val="新細明體"/>
      <family val="1"/>
    </font>
    <font>
      <u/>
      <sz val="12"/>
      <color indexed="12"/>
      <name val="新細明體"/>
      <family val="1"/>
    </font>
    <font>
      <sz val="11"/>
      <color indexed="62"/>
      <name val="ＭＳ Ｐゴシック"/>
      <family val="3"/>
      <charset val="128"/>
    </font>
    <font>
      <sz val="11"/>
      <color theme="1"/>
      <name val="ＭＳ Ｐゴシック"/>
      <family val="3"/>
      <charset val="128"/>
    </font>
    <font>
      <sz val="10"/>
      <color theme="1"/>
      <name val="Meiryo UI"/>
      <family val="3"/>
      <charset val="128"/>
    </font>
    <font>
      <sz val="12"/>
      <name val="ＭＳ Ｐゴシック"/>
      <family val="3"/>
      <charset val="128"/>
    </font>
    <font>
      <sz val="10"/>
      <name val="ＭＳ Ｐゴシック"/>
      <family val="3"/>
      <charset val="128"/>
    </font>
    <font>
      <b/>
      <sz val="18"/>
      <color indexed="56"/>
      <name val="新細明體"/>
      <family val="1"/>
    </font>
    <font>
      <b/>
      <sz val="15"/>
      <color indexed="56"/>
      <name val="新細明體"/>
      <family val="1"/>
    </font>
    <font>
      <b/>
      <sz val="13"/>
      <color indexed="56"/>
      <name val="新細明體"/>
      <family val="1"/>
    </font>
    <font>
      <b/>
      <sz val="11"/>
      <color indexed="56"/>
      <name val="新細明體"/>
      <family val="1"/>
    </font>
    <font>
      <sz val="14"/>
      <name val="ＭＳ ・団"/>
      <family val="1"/>
      <charset val="128"/>
    </font>
    <font>
      <sz val="14"/>
      <name val="ＭＳ 明朝"/>
      <family val="1"/>
      <charset val="128"/>
    </font>
    <font>
      <b/>
      <sz val="12"/>
      <color indexed="63"/>
      <name val="新細明體"/>
      <family val="1"/>
    </font>
    <font>
      <sz val="12"/>
      <color indexed="62"/>
      <name val="新細明體"/>
      <family val="1"/>
    </font>
    <font>
      <sz val="11"/>
      <color indexed="17"/>
      <name val="ＭＳ Ｐゴシック"/>
      <family val="3"/>
      <charset val="128"/>
    </font>
    <font>
      <sz val="12"/>
      <color indexed="52"/>
      <name val="新細明體"/>
      <family val="1"/>
    </font>
    <font>
      <sz val="12"/>
      <color indexed="20"/>
      <name val="新細明體"/>
      <family val="1"/>
    </font>
    <font>
      <b/>
      <sz val="12"/>
      <color indexed="9"/>
      <name val="新細明體"/>
      <family val="1"/>
    </font>
    <font>
      <u/>
      <sz val="12"/>
      <color indexed="36"/>
      <name val="新細明體"/>
      <family val="1"/>
    </font>
    <font>
      <i/>
      <sz val="12"/>
      <color indexed="23"/>
      <name val="新細明體"/>
      <family val="1"/>
    </font>
    <font>
      <sz val="11"/>
      <color theme="1"/>
      <name val="Calibri"/>
      <family val="2"/>
      <charset val="128"/>
      <scheme val="minor"/>
    </font>
    <font>
      <sz val="11"/>
      <name val="Arial"/>
      <family val="2"/>
    </font>
    <font>
      <b/>
      <sz val="11"/>
      <name val="Arial"/>
      <family val="2"/>
    </font>
    <font>
      <b/>
      <sz val="11"/>
      <color theme="0"/>
      <name val="Arial"/>
      <family val="2"/>
    </font>
    <font>
      <sz val="11"/>
      <color theme="0"/>
      <name val="Arial"/>
      <family val="2"/>
    </font>
    <font>
      <sz val="11"/>
      <name val="Calibri"/>
      <family val="2"/>
    </font>
    <font>
      <sz val="6"/>
      <name val="ＭＳ Ｐゴシック"/>
      <family val="3"/>
      <charset val="128"/>
    </font>
    <font>
      <b/>
      <sz val="14"/>
      <name val="Arial"/>
      <family val="2"/>
    </font>
    <font>
      <sz val="11"/>
      <color theme="1"/>
      <name val="Arial"/>
      <family val="2"/>
    </font>
    <font>
      <b/>
      <sz val="20"/>
      <name val="Arial"/>
      <family val="2"/>
    </font>
    <font>
      <i/>
      <sz val="11"/>
      <name val="Arial"/>
      <family val="2"/>
    </font>
    <font>
      <sz val="11"/>
      <color rgb="FFFF0000"/>
      <name val="Arial"/>
      <family val="2"/>
    </font>
    <font>
      <b/>
      <i/>
      <sz val="11"/>
      <color theme="9" tint="-0.249977111117893"/>
      <name val="Arial"/>
      <family val="2"/>
    </font>
    <font>
      <i/>
      <sz val="11"/>
      <color theme="9" tint="-0.249977111117893"/>
      <name val="Arial"/>
      <family val="2"/>
    </font>
    <font>
      <u/>
      <sz val="11"/>
      <color theme="10"/>
      <name val="Arial"/>
      <family val="2"/>
    </font>
    <font>
      <b/>
      <sz val="14"/>
      <color rgb="FFFF0000"/>
      <name val="Arial"/>
      <family val="2"/>
    </font>
    <font>
      <b/>
      <u/>
      <sz val="14"/>
      <color theme="10"/>
      <name val="Arial"/>
      <family val="2"/>
    </font>
    <font>
      <b/>
      <sz val="16"/>
      <name val="Arial"/>
      <family val="2"/>
    </font>
    <font>
      <b/>
      <u/>
      <sz val="16"/>
      <name val="Arial"/>
      <family val="2"/>
    </font>
    <font>
      <sz val="11"/>
      <color indexed="10"/>
      <name val="Arial"/>
      <family val="2"/>
    </font>
    <font>
      <b/>
      <sz val="11"/>
      <color rgb="FFFF0000"/>
      <name val="Arial"/>
      <family val="2"/>
    </font>
    <font>
      <sz val="11"/>
      <color theme="0"/>
      <name val="ＭＳ Ｐゴシック"/>
      <family val="3"/>
      <charset val="128"/>
    </font>
    <font>
      <b/>
      <u/>
      <sz val="16"/>
      <color theme="1"/>
      <name val="Arial"/>
      <family val="2"/>
    </font>
    <font>
      <sz val="11"/>
      <color theme="1"/>
      <name val="Calibri"/>
      <family val="2"/>
      <scheme val="minor"/>
    </font>
    <font>
      <sz val="11"/>
      <color rgb="FF000000"/>
      <name val="Meiryo UI"/>
      <family val="3"/>
      <charset val="128"/>
    </font>
    <font>
      <sz val="11"/>
      <color theme="1"/>
      <name val="Meiryo UI"/>
      <family val="3"/>
      <charset val="128"/>
    </font>
    <font>
      <sz val="10"/>
      <color theme="1"/>
      <name val="Arial"/>
      <family val="2"/>
    </font>
    <font>
      <u/>
      <sz val="10"/>
      <color theme="1"/>
      <name val="Arial"/>
      <family val="2"/>
    </font>
    <font>
      <sz val="10"/>
      <color rgb="FF000000"/>
      <name val="Meiryo UI"/>
      <family val="3"/>
      <charset val="128"/>
    </font>
    <font>
      <sz val="11"/>
      <name val="Meiryo UI"/>
      <family val="3"/>
      <charset val="128"/>
    </font>
    <font>
      <sz val="10"/>
      <name val="Meiryo UI"/>
      <family val="3"/>
      <charset val="128"/>
    </font>
    <font>
      <sz val="14"/>
      <color rgb="FFFF0000"/>
      <name val="Arial"/>
      <family val="2"/>
    </font>
    <font>
      <strike/>
      <sz val="11"/>
      <color rgb="FFFF0000"/>
      <name val="Arial"/>
      <family val="2"/>
    </font>
    <font>
      <sz val="9"/>
      <name val="Arial"/>
      <family val="2"/>
    </font>
    <font>
      <sz val="8"/>
      <color theme="1"/>
      <name val="Arial"/>
      <family val="2"/>
    </font>
    <font>
      <sz val="8"/>
      <color theme="0"/>
      <name val="Arial"/>
      <family val="2"/>
    </font>
    <font>
      <sz val="11"/>
      <color theme="1" tint="0.34998626667073579"/>
      <name val="Meiryo UI"/>
      <family val="3"/>
      <charset val="128"/>
    </font>
    <font>
      <sz val="11"/>
      <color rgb="FFFF0000"/>
      <name val="Meiryo UI"/>
      <family val="3"/>
      <charset val="128"/>
    </font>
    <font>
      <sz val="10"/>
      <color rgb="FFFF0000"/>
      <name val="Meiryo UI"/>
      <family val="3"/>
      <charset val="128"/>
    </font>
    <font>
      <b/>
      <sz val="11"/>
      <name val="ＭＳ Ｐゴシック"/>
      <family val="3"/>
      <charset val="128"/>
    </font>
    <font>
      <b/>
      <sz val="11"/>
      <color theme="1"/>
      <name val="Calibri"/>
      <family val="2"/>
      <charset val="128"/>
      <scheme val="minor"/>
    </font>
    <font>
      <b/>
      <sz val="11"/>
      <color theme="1"/>
      <name val="Calibri"/>
      <family val="2"/>
      <scheme val="minor"/>
    </font>
    <font>
      <b/>
      <sz val="11"/>
      <name val="Arial"/>
      <family val="3"/>
      <charset val="128"/>
    </font>
    <font>
      <b/>
      <u/>
      <sz val="14"/>
      <color theme="1"/>
      <name val="Arial"/>
      <family val="2"/>
    </font>
    <font>
      <sz val="14"/>
      <color theme="1"/>
      <name val="Arial"/>
      <family val="2"/>
    </font>
    <font>
      <sz val="6"/>
      <name val="Meiryo UI"/>
      <family val="2"/>
      <charset val="128"/>
    </font>
    <font>
      <b/>
      <sz val="11"/>
      <color theme="9" tint="-0.499984740745262"/>
      <name val="Arial"/>
      <family val="2"/>
    </font>
    <font>
      <b/>
      <sz val="11"/>
      <color rgb="FFFF0000"/>
      <name val="ＭＳ Ｐゴシック"/>
      <family val="3"/>
      <charset val="128"/>
    </font>
    <font>
      <sz val="8"/>
      <color rgb="FFFF0000"/>
      <name val="Arial"/>
      <family val="2"/>
    </font>
    <font>
      <b/>
      <sz val="14"/>
      <name val="Calibri"/>
      <family val="2"/>
      <charset val="128"/>
      <scheme val="minor"/>
    </font>
    <font>
      <b/>
      <sz val="11"/>
      <name val="Meiryo UI"/>
      <family val="3"/>
      <charset val="128"/>
    </font>
    <font>
      <i/>
      <sz val="11"/>
      <color theme="1" tint="0.499984740745262"/>
      <name val="Arial"/>
      <family val="2"/>
    </font>
    <font>
      <b/>
      <sz val="12"/>
      <color theme="8"/>
      <name val="Arial"/>
      <family val="2"/>
    </font>
    <font>
      <b/>
      <sz val="12"/>
      <color rgb="FF0070C0"/>
      <name val="Arial"/>
      <family val="2"/>
    </font>
    <font>
      <i/>
      <sz val="11"/>
      <color theme="1" tint="0.34998626667073579"/>
      <name val="Arial"/>
      <family val="2"/>
    </font>
    <font>
      <sz val="10"/>
      <color theme="1" tint="0.34998626667073579"/>
      <name val="Meiryo UI"/>
      <family val="3"/>
      <charset val="128"/>
    </font>
    <font>
      <b/>
      <sz val="10"/>
      <color theme="1"/>
      <name val="Meiryo UI"/>
      <family val="3"/>
      <charset val="128"/>
    </font>
    <font>
      <b/>
      <sz val="11"/>
      <color theme="1"/>
      <name val="Meiryo UI"/>
      <family val="3"/>
      <charset val="128"/>
    </font>
    <font>
      <sz val="11"/>
      <color theme="8" tint="-0.249977111117893"/>
      <name val="Arial"/>
      <family val="2"/>
    </font>
    <font>
      <i/>
      <sz val="11"/>
      <color theme="8" tint="-0.249977111117893"/>
      <name val="Arial"/>
      <family val="2"/>
    </font>
    <font>
      <b/>
      <i/>
      <sz val="11"/>
      <color theme="8" tint="-0.249977111117893"/>
      <name val="Arial"/>
      <family val="2"/>
    </font>
    <font>
      <sz val="11"/>
      <color theme="8"/>
      <name val="Arial"/>
      <family val="2"/>
    </font>
    <font>
      <sz val="11"/>
      <color theme="9" tint="-0.499984740745262"/>
      <name val="Arial"/>
      <family val="2"/>
    </font>
    <font>
      <i/>
      <sz val="11"/>
      <color theme="9" tint="-0.499984740745262"/>
      <name val="Arial"/>
      <family val="2"/>
    </font>
    <font>
      <b/>
      <i/>
      <sz val="11"/>
      <color theme="9" tint="-0.499984740745262"/>
      <name val="Arial"/>
      <family val="2"/>
    </font>
    <font>
      <i/>
      <strike/>
      <sz val="11"/>
      <color theme="9" tint="-0.499984740745262"/>
      <name val="Arial"/>
      <family val="2"/>
    </font>
    <font>
      <i/>
      <sz val="11"/>
      <color theme="1" tint="0.249977111117893"/>
      <name val="Arial"/>
      <family val="2"/>
    </font>
    <font>
      <sz val="11"/>
      <color theme="1" tint="0.499984740745262"/>
      <name val="Arial"/>
      <family val="2"/>
    </font>
    <font>
      <i/>
      <sz val="11"/>
      <color rgb="FFFF0000"/>
      <name val="Arial"/>
      <family val="2"/>
    </font>
    <font>
      <sz val="11"/>
      <color theme="1" tint="0.499984740745262"/>
      <name val="ＭＳ Ｐゴシック"/>
      <family val="3"/>
      <charset val="128"/>
    </font>
    <font>
      <b/>
      <sz val="11"/>
      <color theme="1" tint="0.499984740745262"/>
      <name val="ＭＳ Ｐゴシック"/>
      <family val="3"/>
      <charset val="128"/>
    </font>
    <font>
      <b/>
      <sz val="11"/>
      <color theme="1" tint="0.499984740745262"/>
      <name val="Arial"/>
      <family val="2"/>
    </font>
    <font>
      <sz val="14"/>
      <color theme="8"/>
      <name val="Arial"/>
      <family val="2"/>
    </font>
    <font>
      <b/>
      <sz val="10"/>
      <color theme="1"/>
      <name val="Arial"/>
      <family val="2"/>
    </font>
    <font>
      <b/>
      <sz val="11"/>
      <color theme="8" tint="-0.249977111117893"/>
      <name val="Arial"/>
      <family val="2"/>
    </font>
    <font>
      <sz val="10"/>
      <color theme="0"/>
      <name val="Arial"/>
      <family val="2"/>
    </font>
    <font>
      <b/>
      <sz val="11"/>
      <color rgb="FF000000"/>
      <name val="Meiryo UI"/>
      <family val="3"/>
      <charset val="128"/>
    </font>
    <font>
      <b/>
      <sz val="10"/>
      <name val="Meiryo UI"/>
      <family val="3"/>
      <charset val="128"/>
    </font>
    <font>
      <sz val="9"/>
      <color theme="0"/>
      <name val="Arial"/>
      <family val="2"/>
    </font>
    <font>
      <sz val="12"/>
      <color rgb="FF0000FF"/>
      <name val="ＭＳ Ｐゴシック"/>
      <family val="3"/>
      <charset val="128"/>
    </font>
    <font>
      <sz val="11"/>
      <color rgb="FF0000FF"/>
      <name val="Arial"/>
      <family val="2"/>
    </font>
    <font>
      <b/>
      <sz val="12"/>
      <color rgb="FF0000FF"/>
      <name val="Arial"/>
      <family val="2"/>
    </font>
    <font>
      <sz val="12"/>
      <color rgb="FF0000FF"/>
      <name val="Arial"/>
      <family val="2"/>
    </font>
    <font>
      <b/>
      <u/>
      <sz val="11"/>
      <color theme="8"/>
      <name val="Arial"/>
      <family val="2"/>
    </font>
    <font>
      <sz val="11"/>
      <color theme="1"/>
      <name val="ＭＳ ゴシック"/>
      <family val="2"/>
      <charset val="128"/>
    </font>
    <font>
      <sz val="9"/>
      <color theme="5" tint="-0.499984740745262"/>
      <name val="Arial"/>
      <family val="2"/>
    </font>
    <font>
      <sz val="11"/>
      <color theme="9" tint="-0.249977111117893"/>
      <name val="Arial"/>
      <family val="2"/>
    </font>
    <font>
      <u/>
      <sz val="11"/>
      <name val="Arial"/>
      <family val="2"/>
    </font>
    <font>
      <b/>
      <i/>
      <sz val="16"/>
      <color theme="0"/>
      <name val="Arial"/>
      <family val="2"/>
    </font>
    <font>
      <i/>
      <sz val="11"/>
      <color theme="0"/>
      <name val="Arial"/>
      <family val="2"/>
    </font>
    <font>
      <sz val="8"/>
      <color theme="1" tint="0.34998626667073579"/>
      <name val="Arial"/>
      <family val="2"/>
    </font>
    <font>
      <sz val="11"/>
      <color theme="1" tint="0.34998626667073579"/>
      <name val="Arial"/>
      <family val="2"/>
    </font>
    <font>
      <b/>
      <i/>
      <sz val="11"/>
      <color theme="0" tint="-0.499984740745262"/>
      <name val="Arial"/>
      <family val="2"/>
    </font>
    <font>
      <i/>
      <sz val="11"/>
      <color theme="0" tint="-0.499984740745262"/>
      <name val="Arial"/>
      <family val="2"/>
    </font>
    <font>
      <sz val="11"/>
      <color theme="5" tint="-0.499984740745262"/>
      <name val="Arial"/>
      <family val="2"/>
    </font>
    <font>
      <b/>
      <sz val="11"/>
      <color theme="5" tint="-0.499984740745262"/>
      <name val="Arial"/>
      <family val="2"/>
    </font>
    <font>
      <b/>
      <sz val="11"/>
      <color theme="1" tint="0.34998626667073579"/>
      <name val="Arial"/>
      <family val="2"/>
    </font>
    <font>
      <sz val="9"/>
      <color theme="9" tint="-0.499984740745262"/>
      <name val="Arial"/>
      <family val="2"/>
    </font>
    <font>
      <i/>
      <sz val="10"/>
      <color theme="9" tint="-0.499984740745262"/>
      <name val="Arial"/>
      <family val="2"/>
    </font>
    <font>
      <b/>
      <u/>
      <sz val="14"/>
      <name val="Arial"/>
      <family val="2"/>
    </font>
    <font>
      <b/>
      <sz val="11"/>
      <color theme="1"/>
      <name val="Arial"/>
      <family val="2"/>
    </font>
    <font>
      <b/>
      <i/>
      <sz val="11"/>
      <color theme="1"/>
      <name val="Arial"/>
      <family val="2"/>
    </font>
    <font>
      <sz val="9"/>
      <color theme="1" tint="0.34998626667073579"/>
      <name val="Arial"/>
      <family val="2"/>
    </font>
    <font>
      <b/>
      <sz val="14"/>
      <color theme="1" tint="0.34998626667073579"/>
      <name val="Arial"/>
      <family val="2"/>
    </font>
    <font>
      <b/>
      <sz val="12"/>
      <color theme="1" tint="0.34998626667073579"/>
      <name val="Arial"/>
      <family val="2"/>
    </font>
    <font>
      <b/>
      <sz val="10"/>
      <color theme="1" tint="0.34998626667073579"/>
      <name val="Arial"/>
      <family val="2"/>
    </font>
    <font>
      <sz val="11"/>
      <color theme="1" tint="0.34998626667073579"/>
      <name val="宋体"/>
      <family val="3"/>
      <charset val="134"/>
    </font>
    <font>
      <sz val="14"/>
      <name val="Arial"/>
      <family val="2"/>
    </font>
    <font>
      <b/>
      <sz val="10"/>
      <name val="Arial"/>
      <family val="2"/>
    </font>
    <font>
      <i/>
      <sz val="9"/>
      <color theme="0"/>
      <name val="Arial"/>
      <family val="2"/>
    </font>
    <font>
      <b/>
      <i/>
      <sz val="11"/>
      <color theme="0"/>
      <name val="Arial"/>
      <family val="2"/>
    </font>
    <font>
      <sz val="8"/>
      <color theme="5" tint="-0.499984740745262"/>
      <name val="Arial"/>
      <family val="2"/>
    </font>
    <font>
      <b/>
      <u/>
      <sz val="14"/>
      <name val="游ゴシック"/>
      <family val="2"/>
      <charset val="128"/>
    </font>
    <font>
      <sz val="10"/>
      <color theme="1" tint="0.34998626667073579"/>
      <name val="Arial"/>
      <family val="2"/>
    </font>
    <font>
      <sz val="10"/>
      <color theme="9" tint="-0.499984740745262"/>
      <name val="Arial"/>
      <family val="2"/>
    </font>
    <font>
      <sz val="11"/>
      <color rgb="FFFF0000"/>
      <name val="ＭＳ Ｐゴシック"/>
      <family val="3"/>
      <charset val="128"/>
    </font>
    <font>
      <i/>
      <sz val="9"/>
      <name val="Arial"/>
      <family val="2"/>
    </font>
    <font>
      <b/>
      <i/>
      <sz val="11"/>
      <name val="Arial"/>
      <family val="2"/>
    </font>
    <font>
      <i/>
      <strike/>
      <sz val="11"/>
      <color rgb="FFFF0000"/>
      <name val="Arial"/>
      <family val="2"/>
    </font>
    <font>
      <b/>
      <i/>
      <strike/>
      <sz val="11"/>
      <color rgb="FFFF0000"/>
      <name val="Arial"/>
      <family val="2"/>
    </font>
    <font>
      <b/>
      <strike/>
      <sz val="11"/>
      <color rgb="FFFF0000"/>
      <name val="Arial"/>
      <family val="2"/>
    </font>
    <font>
      <b/>
      <sz val="11"/>
      <name val="ＭＳ Ｐゴシック"/>
      <family val="2"/>
      <charset val="128"/>
    </font>
    <font>
      <b/>
      <sz val="10"/>
      <color rgb="FFFF0000"/>
      <name val="Meiryo UI"/>
      <family val="3"/>
      <charset val="128"/>
    </font>
    <font>
      <b/>
      <sz val="11"/>
      <color rgb="FFFF0000"/>
      <name val="Meiryo UI"/>
      <family val="3"/>
      <charset val="128"/>
    </font>
    <font>
      <b/>
      <sz val="14"/>
      <name val="Arial"/>
      <family val="3"/>
    </font>
    <font>
      <b/>
      <sz val="16"/>
      <color theme="1"/>
      <name val="Arial"/>
      <family val="2"/>
    </font>
    <font>
      <b/>
      <u/>
      <sz val="14"/>
      <color theme="4"/>
      <name val="Arial"/>
      <family val="2"/>
    </font>
    <font>
      <b/>
      <sz val="11"/>
      <name val="ＭＳ Ｐゴシック"/>
    </font>
  </fonts>
  <fills count="9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44"/>
        <bgColor indexed="44"/>
      </patternFill>
    </fill>
    <fill>
      <patternFill patternType="solid">
        <fgColor indexed="54"/>
        <bgColor indexed="54"/>
      </patternFill>
    </fill>
    <fill>
      <patternFill patternType="solid">
        <fgColor indexed="24"/>
        <bgColor indexed="24"/>
      </patternFill>
    </fill>
    <fill>
      <patternFill patternType="solid">
        <fgColor indexed="10"/>
      </patternFill>
    </fill>
    <fill>
      <patternFill patternType="solid">
        <fgColor indexed="15"/>
        <bgColor indexed="15"/>
      </patternFill>
    </fill>
    <fill>
      <patternFill patternType="solid">
        <fgColor indexed="45"/>
        <bgColor indexed="45"/>
      </patternFill>
    </fill>
    <fill>
      <patternFill patternType="solid">
        <fgColor indexed="55"/>
        <bgColor indexed="55"/>
      </patternFill>
    </fill>
    <fill>
      <patternFill patternType="solid">
        <fgColor indexed="57"/>
      </patternFill>
    </fill>
    <fill>
      <patternFill patternType="solid">
        <fgColor indexed="41"/>
        <bgColor indexed="41"/>
      </patternFill>
    </fill>
    <fill>
      <patternFill patternType="solid">
        <fgColor indexed="40"/>
        <bgColor indexed="40"/>
      </patternFill>
    </fill>
    <fill>
      <patternFill patternType="solid">
        <fgColor indexed="22"/>
        <bgColor indexed="22"/>
      </patternFill>
    </fill>
    <fill>
      <patternFill patternType="solid">
        <fgColor indexed="53"/>
      </patternFill>
    </fill>
    <fill>
      <patternFill patternType="solid">
        <fgColor indexed="26"/>
        <bgColor indexed="26"/>
      </patternFill>
    </fill>
    <fill>
      <patternFill patternType="solid">
        <fgColor indexed="47"/>
        <bgColor indexed="47"/>
      </patternFill>
    </fill>
    <fill>
      <patternFill patternType="solid">
        <fgColor indexed="22"/>
      </patternFill>
    </fill>
    <fill>
      <patternFill patternType="solid">
        <fgColor indexed="55"/>
      </patternFill>
    </fill>
    <fill>
      <patternFill patternType="solid">
        <fgColor indexed="9"/>
        <bgColor indexed="64"/>
      </patternFill>
    </fill>
    <fill>
      <patternFill patternType="solid">
        <fgColor indexed="26"/>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57"/>
      </patternFill>
    </fill>
    <fill>
      <patternFill patternType="solid">
        <fgColor indexed="22"/>
        <bgColor indexed="64"/>
      </patternFill>
    </fill>
    <fill>
      <patternFill patternType="solid">
        <fgColor indexed="43"/>
        <bgColor indexed="64"/>
      </patternFill>
    </fill>
    <fill>
      <patternFill patternType="solid">
        <fgColor indexed="43"/>
      </patternFill>
    </fill>
    <fill>
      <patternFill patternType="solid">
        <fgColor indexed="9"/>
      </patternFill>
    </fill>
    <fill>
      <patternFill patternType="solid">
        <fgColor indexed="26"/>
      </patternFill>
    </fill>
    <fill>
      <patternFill patternType="solid">
        <fgColor indexed="41"/>
      </patternFill>
    </fill>
    <fill>
      <patternFill patternType="solid">
        <fgColor indexed="10"/>
        <bgColor indexed="64"/>
      </patternFill>
    </fill>
    <fill>
      <patternFill patternType="solid">
        <fgColor indexed="45"/>
        <bgColor indexed="64"/>
      </patternFill>
    </fill>
    <fill>
      <patternFill patternType="solid">
        <fgColor indexed="29"/>
        <bgColor indexed="64"/>
      </patternFill>
    </fill>
    <fill>
      <patternFill patternType="solid">
        <fgColor indexed="42"/>
        <bgColor indexed="64"/>
      </patternFill>
    </fill>
    <fill>
      <patternFill patternType="solid">
        <fgColor indexed="51"/>
        <bgColor indexed="64"/>
      </patternFill>
    </fill>
    <fill>
      <patternFill patternType="solid">
        <fgColor indexed="47"/>
        <bgColor indexed="64"/>
      </patternFill>
    </fill>
    <fill>
      <patternFill patternType="solid">
        <fgColor indexed="50"/>
        <bgColor indexed="64"/>
      </patternFill>
    </fill>
    <fill>
      <patternFill patternType="solid">
        <fgColor indexed="57"/>
        <bgColor indexed="64"/>
      </patternFill>
    </fill>
    <fill>
      <patternFill patternType="solid">
        <fgColor indexed="21"/>
        <bgColor indexed="64"/>
      </patternFill>
    </fill>
    <fill>
      <patternFill patternType="lightUp">
        <fgColor indexed="48"/>
        <bgColor indexed="44"/>
      </patternFill>
    </fill>
    <fill>
      <patternFill patternType="solid">
        <fgColor indexed="54"/>
        <bgColor indexed="64"/>
      </patternFill>
    </fill>
    <fill>
      <patternFill patternType="solid">
        <fgColor indexed="44"/>
        <bgColor indexed="64"/>
      </patternFill>
    </fill>
    <fill>
      <patternFill patternType="solid">
        <fgColor indexed="54"/>
      </patternFill>
    </fill>
    <fill>
      <patternFill patternType="solid">
        <fgColor indexed="23"/>
      </patternFill>
    </fill>
    <fill>
      <patternFill patternType="solid">
        <fgColor indexed="40"/>
      </patternFill>
    </fill>
    <fill>
      <patternFill patternType="solid">
        <fgColor indexed="41"/>
        <bgColor indexed="64"/>
      </patternFill>
    </fill>
    <fill>
      <patternFill patternType="solid">
        <fgColor indexed="40"/>
        <bgColor indexed="64"/>
      </patternFill>
    </fill>
    <fill>
      <patternFill patternType="solid">
        <fgColor rgb="FFBEDAFF"/>
        <bgColor indexed="64"/>
      </patternFill>
    </fill>
    <fill>
      <patternFill patternType="solid">
        <fgColor rgb="FFFFFFDC"/>
        <bgColor indexed="64"/>
      </patternFill>
    </fill>
    <fill>
      <patternFill patternType="solid">
        <fgColor rgb="FFD6D6D6"/>
        <bgColor indexed="64"/>
      </patternFill>
    </fill>
    <fill>
      <patternFill patternType="solid">
        <fgColor theme="0"/>
        <bgColor indexed="64"/>
      </patternFill>
    </fill>
    <fill>
      <patternFill patternType="solid">
        <fgColor rgb="FFFFFFCC"/>
        <bgColor indexed="64"/>
      </patternFill>
    </fill>
    <fill>
      <patternFill patternType="solid">
        <fgColor rgb="FFFFFF99"/>
        <bgColor indexed="64"/>
      </patternFill>
    </fill>
    <fill>
      <patternFill patternType="solid">
        <fgColor rgb="FFFFCC99"/>
        <bgColor indexed="64"/>
      </patternFill>
    </fill>
    <fill>
      <patternFill patternType="solid">
        <fgColor theme="4" tint="0.79998168889431442"/>
        <bgColor indexed="64"/>
      </patternFill>
    </fill>
    <fill>
      <patternFill patternType="solid">
        <fgColor indexed="46"/>
        <bgColor indexed="64"/>
      </patternFill>
    </fill>
    <fill>
      <patternFill patternType="solid">
        <fgColor rgb="FFCCFFFF"/>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rgb="FFCCECFF"/>
        <bgColor indexed="64"/>
      </patternFill>
    </fill>
    <fill>
      <patternFill patternType="solid">
        <fgColor rgb="FFFFFF00"/>
        <bgColor indexed="64"/>
      </patternFill>
    </fill>
    <fill>
      <patternFill patternType="solid">
        <fgColor indexed="13"/>
        <bgColor indexed="64"/>
      </patternFill>
    </fill>
    <fill>
      <patternFill patternType="solid">
        <fgColor rgb="FFFCF1AE"/>
        <bgColor indexed="64"/>
      </patternFill>
    </fill>
    <fill>
      <patternFill patternType="solid">
        <fgColor theme="0" tint="-4.9989318521683403E-2"/>
        <bgColor indexed="64"/>
      </patternFill>
    </fill>
    <fill>
      <patternFill patternType="solid">
        <fgColor rgb="FFCC99FF"/>
        <bgColor indexed="64"/>
      </patternFill>
    </fill>
    <fill>
      <patternFill patternType="solid">
        <fgColor rgb="FF99CCFF"/>
        <bgColor indexed="64"/>
      </patternFill>
    </fill>
    <fill>
      <patternFill patternType="solid">
        <fgColor rgb="FFFFCCFF"/>
        <bgColor indexed="64"/>
      </patternFill>
    </fill>
    <fill>
      <patternFill patternType="solid">
        <fgColor theme="8"/>
        <bgColor indexed="64"/>
      </patternFill>
    </fill>
    <fill>
      <patternFill patternType="solid">
        <fgColor theme="4" tint="0.59999389629810485"/>
        <bgColor indexed="64"/>
      </patternFill>
    </fill>
    <fill>
      <patternFill patternType="solid">
        <fgColor theme="9" tint="0.79998168889431442"/>
        <bgColor indexed="64"/>
      </patternFill>
    </fill>
    <fill>
      <patternFill patternType="solid">
        <fgColor theme="2"/>
        <bgColor indexed="64"/>
      </patternFill>
    </fill>
    <fill>
      <patternFill patternType="solid">
        <fgColor theme="7"/>
        <bgColor indexed="64"/>
      </patternFill>
    </fill>
    <fill>
      <patternFill patternType="solid">
        <fgColor theme="2" tint="-9.9978637043366805E-2"/>
        <bgColor indexed="64"/>
      </patternFill>
    </fill>
    <fill>
      <patternFill patternType="solid">
        <fgColor rgb="FFFCCEFE"/>
        <bgColor indexed="64"/>
      </patternFill>
    </fill>
    <fill>
      <patternFill patternType="solid">
        <fgColor rgb="FFFF0000"/>
        <bgColor indexed="64"/>
      </patternFill>
    </fill>
    <fill>
      <patternFill patternType="solid">
        <fgColor theme="7" tint="0.79998168889431442"/>
        <bgColor indexed="64"/>
      </patternFill>
    </fill>
  </fills>
  <borders count="135">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48"/>
      </left>
      <right style="thin">
        <color indexed="48"/>
      </right>
      <top style="thin">
        <color indexed="48"/>
      </top>
      <bottom style="thin">
        <color indexed="48"/>
      </bottom>
      <diagonal/>
    </border>
    <border>
      <left style="thin">
        <color indexed="18"/>
      </left>
      <right style="thin">
        <color indexed="18"/>
      </right>
      <top style="thin">
        <color indexed="18"/>
      </top>
      <bottom style="thin">
        <color indexed="18"/>
      </bottom>
      <diagonal/>
    </border>
    <border>
      <left/>
      <right/>
      <top style="thin">
        <color indexed="48"/>
      </top>
      <bottom style="thin">
        <color indexed="48"/>
      </bottom>
      <diagonal/>
    </border>
    <border>
      <left/>
      <right/>
      <top style="thin">
        <color indexed="62"/>
      </top>
      <bottom style="double">
        <color indexed="62"/>
      </bottom>
      <diagonal/>
    </border>
    <border>
      <left style="thin">
        <color indexed="64"/>
      </left>
      <right/>
      <top style="thin">
        <color indexed="64"/>
      </top>
      <bottom/>
      <diagonal/>
    </border>
    <border>
      <left style="thin">
        <color rgb="FFC0C0C0"/>
      </left>
      <right style="thin">
        <color rgb="FFC0C0C0"/>
      </right>
      <top style="thin">
        <color rgb="FFC0C0C0"/>
      </top>
      <bottom style="thin">
        <color rgb="FFC0C0C0"/>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auto="1"/>
      </left>
      <right/>
      <top style="thin">
        <color auto="1"/>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auto="1"/>
      </right>
      <top style="thin">
        <color auto="1"/>
      </top>
      <bottom/>
      <diagonal/>
    </border>
    <border>
      <left/>
      <right/>
      <top style="thin">
        <color auto="1"/>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auto="1"/>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style="thin">
        <color auto="1"/>
      </left>
      <right style="thin">
        <color indexed="64"/>
      </right>
      <top style="hair">
        <color auto="1"/>
      </top>
      <bottom style="hair">
        <color auto="1"/>
      </bottom>
      <diagonal/>
    </border>
    <border>
      <left style="thin">
        <color auto="1"/>
      </left>
      <right/>
      <top style="hair">
        <color auto="1"/>
      </top>
      <bottom style="hair">
        <color auto="1"/>
      </bottom>
      <diagonal/>
    </border>
    <border>
      <left/>
      <right style="thin">
        <color auto="1"/>
      </right>
      <top style="hair">
        <color indexed="64"/>
      </top>
      <bottom style="hair">
        <color indexed="64"/>
      </bottom>
      <diagonal/>
    </border>
    <border>
      <left/>
      <right/>
      <top style="hair">
        <color auto="1"/>
      </top>
      <bottom style="hair">
        <color auto="1"/>
      </bottom>
      <diagonal/>
    </border>
    <border>
      <left style="thin">
        <color indexed="64"/>
      </left>
      <right style="thin">
        <color indexed="64"/>
      </right>
      <top style="hair">
        <color indexed="64"/>
      </top>
      <bottom/>
      <diagonal/>
    </border>
    <border>
      <left/>
      <right style="thin">
        <color indexed="64"/>
      </right>
      <top style="hair">
        <color indexed="64"/>
      </top>
      <bottom/>
      <diagonal/>
    </border>
    <border>
      <left/>
      <right/>
      <top style="hair">
        <color indexed="64"/>
      </top>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hair">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diagonal/>
    </border>
    <border>
      <left style="thin">
        <color indexed="64"/>
      </left>
      <right/>
      <top style="hair">
        <color indexed="64"/>
      </top>
      <bottom/>
      <diagonal/>
    </border>
    <border>
      <left style="thin">
        <color indexed="23"/>
      </left>
      <right style="thin">
        <color indexed="23"/>
      </right>
      <top style="thin">
        <color indexed="23"/>
      </top>
      <bottom style="thin">
        <color indexed="23"/>
      </bottom>
      <diagonal/>
    </border>
    <border>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18"/>
      </left>
      <right style="thin">
        <color indexed="18"/>
      </right>
      <top style="thin">
        <color indexed="18"/>
      </top>
      <bottom style="thin">
        <color indexed="18"/>
      </bottom>
      <diagonal/>
    </border>
    <border>
      <left/>
      <right/>
      <top style="thin">
        <color indexed="48"/>
      </top>
      <bottom style="thin">
        <color indexed="48"/>
      </bottom>
      <diagonal/>
    </border>
    <border>
      <left/>
      <right/>
      <top style="thin">
        <color indexed="62"/>
      </top>
      <bottom style="double">
        <color indexed="62"/>
      </bottom>
      <diagonal/>
    </border>
    <border>
      <left style="thin">
        <color indexed="64"/>
      </left>
      <right/>
      <top style="thin">
        <color indexed="64"/>
      </top>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hair">
        <color indexed="64"/>
      </left>
      <right style="thin">
        <color indexed="64"/>
      </right>
      <top/>
      <bottom/>
      <diagonal/>
    </border>
    <border>
      <left/>
      <right style="thin">
        <color rgb="FFC0C0C0"/>
      </right>
      <top/>
      <bottom/>
      <diagonal/>
    </border>
    <border>
      <left/>
      <right/>
      <top style="thin">
        <color rgb="FFC0C0C0"/>
      </top>
      <bottom style="thin">
        <color rgb="FFC0C0C0"/>
      </bottom>
      <diagonal/>
    </border>
    <border>
      <left/>
      <right/>
      <top style="thin">
        <color rgb="FFC0C0C0"/>
      </top>
      <bottom/>
      <diagonal/>
    </border>
    <border>
      <left style="thin">
        <color auto="1"/>
      </left>
      <right/>
      <top style="thin">
        <color auto="1"/>
      </top>
      <bottom/>
      <diagonal/>
    </border>
    <border>
      <left/>
      <right/>
      <top style="thin">
        <color indexed="64"/>
      </top>
      <bottom/>
      <diagonal/>
    </border>
    <border>
      <left style="hair">
        <color auto="1"/>
      </left>
      <right/>
      <top/>
      <bottom style="hair">
        <color indexed="64"/>
      </bottom>
      <diagonal/>
    </border>
    <border>
      <left style="hair">
        <color auto="1"/>
      </left>
      <right/>
      <top/>
      <bottom/>
      <diagonal/>
    </border>
    <border>
      <left/>
      <right/>
      <top style="thin">
        <color auto="1"/>
      </top>
      <bottom style="hair">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style="thin">
        <color indexed="64"/>
      </top>
      <bottom style="thin">
        <color indexed="64"/>
      </bottom>
      <diagonal/>
    </border>
    <border>
      <left style="thin">
        <color auto="1"/>
      </left>
      <right/>
      <top style="thin">
        <color auto="1"/>
      </top>
      <bottom style="hair">
        <color auto="1"/>
      </bottom>
      <diagonal/>
    </border>
    <border>
      <left/>
      <right style="thin">
        <color indexed="64"/>
      </right>
      <top style="thin">
        <color auto="1"/>
      </top>
      <bottom style="hair">
        <color auto="1"/>
      </bottom>
      <diagonal/>
    </border>
    <border>
      <left style="hair">
        <color auto="1"/>
      </left>
      <right/>
      <top style="thin">
        <color auto="1"/>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auto="1"/>
      </left>
      <right/>
      <top style="hair">
        <color indexed="64"/>
      </top>
      <bottom/>
      <diagonal/>
    </border>
    <border>
      <left style="thin">
        <color auto="1"/>
      </left>
      <right style="hair">
        <color auto="1"/>
      </right>
      <top style="thin">
        <color auto="1"/>
      </top>
      <bottom/>
      <diagonal/>
    </border>
    <border>
      <left style="hair">
        <color auto="1"/>
      </left>
      <right/>
      <top style="thin">
        <color auto="1"/>
      </top>
      <bottom/>
      <diagonal/>
    </border>
    <border>
      <left style="thin">
        <color indexed="64"/>
      </left>
      <right style="hair">
        <color indexed="64"/>
      </right>
      <top style="thin">
        <color indexed="64"/>
      </top>
      <bottom style="thin">
        <color indexed="64"/>
      </bottom>
      <diagonal/>
    </border>
    <border>
      <left/>
      <right/>
      <top style="thin">
        <color indexed="64"/>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right style="hair">
        <color auto="1"/>
      </right>
      <top style="hair">
        <color auto="1"/>
      </top>
      <bottom style="hair">
        <color auto="1"/>
      </bottom>
      <diagonal/>
    </border>
    <border>
      <left/>
      <right style="hair">
        <color indexed="64"/>
      </right>
      <top style="thin">
        <color indexed="64"/>
      </top>
      <bottom/>
      <diagonal/>
    </border>
    <border>
      <left/>
      <right style="hair">
        <color indexed="64"/>
      </right>
      <top style="thin">
        <color auto="1"/>
      </top>
      <bottom style="hair">
        <color auto="1"/>
      </bottom>
      <diagonal/>
    </border>
    <border>
      <left/>
      <right style="hair">
        <color indexed="64"/>
      </right>
      <top style="hair">
        <color indexed="64"/>
      </top>
      <bottom/>
      <diagonal/>
    </border>
    <border>
      <left/>
      <right style="hair">
        <color indexed="64"/>
      </right>
      <top/>
      <bottom/>
      <diagonal/>
    </border>
    <border>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style="thin">
        <color auto="1"/>
      </top>
      <bottom style="hair">
        <color indexed="64"/>
      </bottom>
      <diagonal/>
    </border>
    <border>
      <left style="medium">
        <color rgb="FF0070C0"/>
      </left>
      <right/>
      <top style="medium">
        <color rgb="FF0070C0"/>
      </top>
      <bottom/>
      <diagonal/>
    </border>
    <border>
      <left/>
      <right/>
      <top style="medium">
        <color rgb="FF0070C0"/>
      </top>
      <bottom/>
      <diagonal/>
    </border>
    <border>
      <left/>
      <right style="medium">
        <color rgb="FF0070C0"/>
      </right>
      <top style="medium">
        <color rgb="FF0070C0"/>
      </top>
      <bottom/>
      <diagonal/>
    </border>
    <border>
      <left style="medium">
        <color rgb="FF0070C0"/>
      </left>
      <right/>
      <top/>
      <bottom style="medium">
        <color rgb="FF0070C0"/>
      </bottom>
      <diagonal/>
    </border>
    <border>
      <left/>
      <right/>
      <top/>
      <bottom style="medium">
        <color rgb="FF0070C0"/>
      </bottom>
      <diagonal/>
    </border>
    <border>
      <left/>
      <right style="medium">
        <color rgb="FF0070C0"/>
      </right>
      <top/>
      <bottom style="medium">
        <color rgb="FF0070C0"/>
      </bottom>
      <diagonal/>
    </border>
    <border>
      <left style="hair">
        <color auto="1"/>
      </left>
      <right style="thin">
        <color indexed="64"/>
      </right>
      <top style="hair">
        <color auto="1"/>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hair">
        <color auto="1"/>
      </left>
      <right/>
      <top style="thin">
        <color auto="1"/>
      </top>
      <bottom/>
      <diagonal/>
    </border>
  </borders>
  <cellStyleXfs count="501">
    <xf numFmtId="0" fontId="0" fillId="0" borderId="0">
      <alignment vertical="center"/>
    </xf>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5" fillId="0" borderId="0"/>
    <xf numFmtId="0" fontId="6" fillId="0" borderId="0">
      <alignment vertical="top"/>
    </xf>
    <xf numFmtId="0" fontId="5" fillId="0" borderId="0"/>
    <xf numFmtId="0" fontId="5" fillId="0" borderId="0"/>
    <xf numFmtId="0" fontId="5" fillId="0" borderId="0"/>
    <xf numFmtId="0" fontId="5" fillId="0" borderId="0"/>
    <xf numFmtId="0" fontId="7"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5" fillId="0" borderId="0"/>
    <xf numFmtId="3" fontId="4" fillId="0" borderId="1">
      <alignment horizontal="right" vertical="center"/>
      <protection hidden="1"/>
    </xf>
    <xf numFmtId="0" fontId="6" fillId="0" borderId="0">
      <alignment vertical="top"/>
    </xf>
    <xf numFmtId="0" fontId="5" fillId="0" borderId="0"/>
    <xf numFmtId="0" fontId="6" fillId="0" borderId="0">
      <alignment vertical="top"/>
    </xf>
    <xf numFmtId="0" fontId="6" fillId="0" borderId="0">
      <alignment vertical="top"/>
    </xf>
    <xf numFmtId="0" fontId="4" fillId="0" borderId="0"/>
    <xf numFmtId="0" fontId="4" fillId="0" borderId="0"/>
    <xf numFmtId="0" fontId="4" fillId="0" borderId="0"/>
    <xf numFmtId="0" fontId="4" fillId="0" borderId="0"/>
    <xf numFmtId="1" fontId="8" fillId="0" borderId="0"/>
    <xf numFmtId="1" fontId="8" fillId="0" borderId="0"/>
    <xf numFmtId="1" fontId="8" fillId="0" borderId="0"/>
    <xf numFmtId="1" fontId="8" fillId="0" borderId="0"/>
    <xf numFmtId="0" fontId="9" fillId="2" borderId="0" applyNumberFormat="0" applyBorder="0" applyAlignment="0" applyProtection="0"/>
    <xf numFmtId="0" fontId="9" fillId="3"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9" fillId="6" borderId="0" applyNumberFormat="0" applyBorder="0" applyAlignment="0" applyProtection="0"/>
    <xf numFmtId="0" fontId="9" fillId="7" borderId="0" applyNumberFormat="0" applyBorder="0" applyAlignment="0" applyProtection="0"/>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9" fillId="8"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5" borderId="0" applyNumberFormat="0" applyBorder="0" applyAlignment="0" applyProtection="0"/>
    <xf numFmtId="0" fontId="9" fillId="8" borderId="0" applyNumberFormat="0" applyBorder="0" applyAlignment="0" applyProtection="0"/>
    <xf numFmtId="0" fontId="9" fillId="11" borderId="0" applyNumberFormat="0" applyBorder="0" applyAlignment="0" applyProtection="0"/>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12"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3"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3"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13" fillId="23" borderId="0" applyNumberFormat="0" applyBorder="0" applyAlignment="0" applyProtection="0"/>
    <xf numFmtId="0" fontId="13" fillId="24" borderId="0" applyNumberFormat="0" applyBorder="0" applyAlignment="0" applyProtection="0"/>
    <xf numFmtId="0" fontId="9" fillId="25" borderId="0" applyNumberFormat="0" applyBorder="0" applyAlignment="0" applyProtection="0"/>
    <xf numFmtId="0" fontId="9" fillId="26" borderId="0" applyNumberFormat="0" applyBorder="0" applyAlignment="0" applyProtection="0"/>
    <xf numFmtId="0" fontId="13" fillId="27" borderId="0" applyNumberFormat="0" applyBorder="0" applyAlignment="0" applyProtection="0"/>
    <xf numFmtId="0" fontId="13" fillId="1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13" fillId="27" borderId="0" applyNumberFormat="0" applyBorder="0" applyAlignment="0" applyProtection="0"/>
    <xf numFmtId="0" fontId="13" fillId="14"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13" fillId="18" borderId="0" applyNumberFormat="0" applyBorder="0" applyAlignment="0" applyProtection="0"/>
    <xf numFmtId="0" fontId="13" fillId="28" borderId="0" applyNumberFormat="0" applyBorder="0" applyAlignment="0" applyProtection="0"/>
    <xf numFmtId="0" fontId="9" fillId="29" borderId="0" applyNumberFormat="0" applyBorder="0" applyAlignment="0" applyProtection="0"/>
    <xf numFmtId="0" fontId="9" fillId="22" borderId="0" applyNumberFormat="0" applyBorder="0" applyAlignment="0" applyProtection="0"/>
    <xf numFmtId="0" fontId="13" fillId="30" borderId="0" applyNumberFormat="0" applyBorder="0" applyAlignment="0" applyProtection="0"/>
    <xf numFmtId="0" fontId="16" fillId="3" borderId="0" applyNumberFormat="0" applyBorder="0" applyAlignment="0" applyProtection="0"/>
    <xf numFmtId="0" fontId="6" fillId="0" borderId="0" applyFill="0" applyBorder="0" applyAlignment="0"/>
    <xf numFmtId="173" fontId="17" fillId="0" borderId="0" applyFill="0" applyBorder="0" applyAlignment="0"/>
    <xf numFmtId="0" fontId="18" fillId="31" borderId="2" applyNumberFormat="0" applyAlignment="0" applyProtection="0"/>
    <xf numFmtId="0" fontId="19" fillId="32" borderId="3" applyNumberFormat="0" applyAlignment="0" applyProtection="0"/>
    <xf numFmtId="0" fontId="20" fillId="0" borderId="4">
      <alignment horizontal="center"/>
    </xf>
    <xf numFmtId="174" fontId="21" fillId="0" borderId="0"/>
    <xf numFmtId="3" fontId="4" fillId="0" borderId="0" applyFont="0" applyFill="0" applyBorder="0" applyAlignment="0" applyProtection="0"/>
    <xf numFmtId="0" fontId="22" fillId="0" borderId="0"/>
    <xf numFmtId="0" fontId="5" fillId="0" borderId="0"/>
    <xf numFmtId="0" fontId="5" fillId="0" borderId="0"/>
    <xf numFmtId="0" fontId="5" fillId="0" borderId="0"/>
    <xf numFmtId="0" fontId="22" fillId="0" borderId="0"/>
    <xf numFmtId="0" fontId="5" fillId="0" borderId="0"/>
    <xf numFmtId="0" fontId="5" fillId="0" borderId="0"/>
    <xf numFmtId="0" fontId="5" fillId="0" borderId="0"/>
    <xf numFmtId="175" fontId="4" fillId="0" borderId="0" applyFon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34" borderId="1" applyNumberFormat="0" applyAlignment="0">
      <protection locked="0"/>
    </xf>
    <xf numFmtId="0" fontId="4" fillId="0" borderId="0" applyFont="0" applyFill="0" applyBorder="0" applyAlignment="0" applyProtection="0"/>
    <xf numFmtId="0" fontId="5" fillId="0" borderId="0"/>
    <xf numFmtId="41" fontId="4" fillId="0" borderId="0" applyFont="0" applyFill="0" applyBorder="0" applyAlignment="0" applyProtection="0"/>
    <xf numFmtId="43" fontId="4" fillId="0" borderId="0" applyFont="0" applyFill="0" applyBorder="0" applyAlignment="0" applyProtection="0"/>
    <xf numFmtId="0" fontId="26" fillId="0" borderId="0">
      <protection locked="0"/>
    </xf>
    <xf numFmtId="0" fontId="8" fillId="0" borderId="0" applyNumberFormat="0" applyFont="0" applyFill="0">
      <alignment horizontal="left"/>
    </xf>
    <xf numFmtId="176" fontId="4" fillId="0" borderId="0" applyFont="0" applyFill="0" applyBorder="0" applyAlignment="0" applyProtection="0"/>
    <xf numFmtId="177" fontId="27" fillId="0" borderId="0" applyFont="0" applyFill="0" applyBorder="0" applyAlignment="0" applyProtection="0"/>
    <xf numFmtId="0" fontId="28" fillId="35" borderId="0" applyNumberFormat="0" applyBorder="0" applyAlignment="0" applyProtection="0"/>
    <xf numFmtId="0" fontId="28" fillId="36" borderId="0" applyNumberFormat="0" applyBorder="0" applyAlignment="0" applyProtection="0"/>
    <xf numFmtId="0" fontId="28" fillId="37" borderId="0" applyNumberFormat="0" applyBorder="0" applyAlignment="0" applyProtection="0"/>
    <xf numFmtId="0" fontId="29" fillId="0" borderId="0">
      <protection locked="0"/>
    </xf>
    <xf numFmtId="0" fontId="29" fillId="0" borderId="0">
      <protection locked="0"/>
    </xf>
    <xf numFmtId="17" fontId="30" fillId="0" borderId="5"/>
    <xf numFmtId="17" fontId="30" fillId="0" borderId="5"/>
    <xf numFmtId="0" fontId="4" fillId="0" borderId="0" applyFont="0" applyFill="0" applyBorder="0" applyAlignment="0" applyProtection="0"/>
    <xf numFmtId="0" fontId="31" fillId="0" borderId="0" applyNumberFormat="0" applyFill="0" applyBorder="0" applyAlignment="0" applyProtection="0"/>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2" fontId="4" fillId="0" borderId="0" applyFont="0" applyFill="0" applyBorder="0" applyAlignment="0" applyProtection="0"/>
    <xf numFmtId="0" fontId="5" fillId="0" borderId="0"/>
    <xf numFmtId="0" fontId="32" fillId="4" borderId="0" applyNumberFormat="0" applyBorder="0" applyAlignment="0" applyProtection="0"/>
    <xf numFmtId="38" fontId="25" fillId="38" borderId="0" applyNumberFormat="0" applyBorder="0" applyAlignment="0" applyProtection="0"/>
    <xf numFmtId="0" fontId="33" fillId="0" borderId="6" applyNumberFormat="0" applyAlignment="0" applyProtection="0">
      <alignment horizontal="left" vertical="center"/>
    </xf>
    <xf numFmtId="0" fontId="33" fillId="0" borderId="7">
      <alignment horizontal="left" vertical="center"/>
    </xf>
    <xf numFmtId="0" fontId="34" fillId="0" borderId="8" applyNumberFormat="0" applyFill="0" applyAlignment="0" applyProtection="0"/>
    <xf numFmtId="0" fontId="35" fillId="0" borderId="9" applyNumberFormat="0" applyFill="0" applyAlignment="0" applyProtection="0"/>
    <xf numFmtId="0" fontId="36" fillId="0" borderId="10" applyNumberFormat="0" applyFill="0" applyAlignment="0" applyProtection="0"/>
    <xf numFmtId="0" fontId="36" fillId="0" borderId="0" applyNumberFormat="0" applyFill="0" applyBorder="0" applyAlignment="0" applyProtection="0"/>
    <xf numFmtId="169" fontId="37" fillId="0" borderId="0"/>
    <xf numFmtId="0" fontId="38" fillId="0" borderId="0"/>
    <xf numFmtId="178" fontId="4" fillId="0" borderId="0" applyFont="0" applyFill="0" applyBorder="0" applyAlignment="0" applyProtection="0"/>
    <xf numFmtId="0" fontId="39" fillId="7" borderId="2" applyNumberFormat="0" applyAlignment="0" applyProtection="0"/>
    <xf numFmtId="10" fontId="25" fillId="34" borderId="1" applyNumberFormat="0" applyBorder="0" applyAlignment="0" applyProtection="0"/>
    <xf numFmtId="179" fontId="23" fillId="39" borderId="11" applyNumberFormat="0" applyBorder="0" applyAlignment="0">
      <protection locked="0"/>
    </xf>
    <xf numFmtId="49" fontId="3" fillId="0" borderId="0"/>
    <xf numFmtId="0" fontId="40" fillId="0" borderId="12" applyNumberFormat="0" applyFill="0" applyAlignment="0" applyProtection="0"/>
    <xf numFmtId="164" fontId="4" fillId="0" borderId="0" applyFont="0" applyFill="0" applyBorder="0" applyAlignment="0" applyProtection="0"/>
    <xf numFmtId="43" fontId="4" fillId="0" borderId="0" applyFont="0" applyFill="0" applyBorder="0" applyAlignment="0" applyProtection="0"/>
    <xf numFmtId="38" fontId="8" fillId="0" borderId="0" applyFont="0" applyFill="0" applyBorder="0" applyAlignment="0" applyProtection="0"/>
    <xf numFmtId="40" fontId="8" fillId="0" borderId="0" applyFont="0" applyFill="0" applyBorder="0" applyAlignment="0" applyProtection="0"/>
    <xf numFmtId="180" fontId="4" fillId="0" borderId="0" applyFont="0" applyFill="0" applyBorder="0" applyAlignment="0" applyProtection="0"/>
    <xf numFmtId="169" fontId="4" fillId="0" borderId="0" applyFont="0" applyFill="0" applyBorder="0" applyAlignment="0" applyProtection="0"/>
    <xf numFmtId="0" fontId="26" fillId="0" borderId="0">
      <protection locked="0"/>
    </xf>
    <xf numFmtId="181" fontId="25" fillId="0" borderId="0" applyFont="0" applyFill="0" applyBorder="0" applyProtection="0">
      <alignment horizontal="right"/>
    </xf>
    <xf numFmtId="182" fontId="25" fillId="0" borderId="1" applyFont="0" applyFill="0" applyBorder="0" applyProtection="0">
      <alignment horizontal="right"/>
    </xf>
    <xf numFmtId="167" fontId="8" fillId="0" borderId="0" applyFont="0" applyFill="0" applyBorder="0" applyAlignment="0" applyProtection="0"/>
    <xf numFmtId="168" fontId="8" fillId="0" borderId="0" applyFont="0" applyFill="0" applyBorder="0" applyAlignment="0" applyProtection="0"/>
    <xf numFmtId="0" fontId="41" fillId="40" borderId="0" applyNumberFormat="0" applyBorder="0" applyAlignment="0" applyProtection="0"/>
    <xf numFmtId="37" fontId="42" fillId="0" borderId="0"/>
    <xf numFmtId="0" fontId="38" fillId="0" borderId="0"/>
    <xf numFmtId="183" fontId="43" fillId="0" borderId="0"/>
    <xf numFmtId="184" fontId="44" fillId="0" borderId="0"/>
    <xf numFmtId="0" fontId="45" fillId="41" borderId="0"/>
    <xf numFmtId="0" fontId="4" fillId="0" borderId="0"/>
    <xf numFmtId="0" fontId="4" fillId="42" borderId="13" applyNumberFormat="0" applyFont="0" applyAlignment="0" applyProtection="0"/>
    <xf numFmtId="0" fontId="46" fillId="31" borderId="14" applyNumberFormat="0" applyAlignment="0" applyProtection="0"/>
    <xf numFmtId="0" fontId="5" fillId="0" borderId="0"/>
    <xf numFmtId="0" fontId="5" fillId="0" borderId="0"/>
    <xf numFmtId="185" fontId="7" fillId="0" borderId="0" applyFont="0" applyFill="0" applyBorder="0" applyAlignment="0" applyProtection="0"/>
    <xf numFmtId="10" fontId="4" fillId="0" borderId="0" applyFont="0" applyFill="0" applyBorder="0" applyAlignment="0" applyProtection="0"/>
    <xf numFmtId="0" fontId="8" fillId="0" borderId="0" applyNumberFormat="0" applyFont="0" applyFill="0" applyBorder="0" applyAlignment="0" applyProtection="0">
      <alignment horizontal="left"/>
    </xf>
    <xf numFmtId="15" fontId="8" fillId="0" borderId="0" applyFont="0" applyFill="0" applyBorder="0" applyAlignment="0" applyProtection="0"/>
    <xf numFmtId="4" fontId="8" fillId="0" borderId="0" applyFont="0" applyFill="0" applyBorder="0" applyAlignment="0" applyProtection="0"/>
    <xf numFmtId="0" fontId="4" fillId="0" borderId="15">
      <alignment horizontal="center"/>
    </xf>
    <xf numFmtId="38" fontId="4" fillId="0" borderId="0"/>
    <xf numFmtId="4" fontId="47" fillId="8" borderId="16" applyNumberFormat="0" applyProtection="0">
      <alignment vertical="center"/>
    </xf>
    <xf numFmtId="4" fontId="4" fillId="39" borderId="16" applyNumberFormat="0" applyProtection="0">
      <alignment vertical="center"/>
    </xf>
    <xf numFmtId="4" fontId="47" fillId="8" borderId="16" applyNumberFormat="0" applyProtection="0">
      <alignment horizontal="left" vertical="center" indent="1"/>
    </xf>
    <xf numFmtId="0" fontId="47" fillId="40" borderId="16" applyNumberFormat="0" applyProtection="0">
      <alignment horizontal="left" vertical="top" indent="1"/>
    </xf>
    <xf numFmtId="4" fontId="47" fillId="43" borderId="16" applyNumberFormat="0" applyProtection="0">
      <alignment horizontal="left" vertical="center" indent="1"/>
    </xf>
    <xf numFmtId="4" fontId="4" fillId="44" borderId="16" applyNumberFormat="0" applyProtection="0">
      <alignment horizontal="right" vertical="center"/>
    </xf>
    <xf numFmtId="4" fontId="4" fillId="45" borderId="16" applyNumberFormat="0" applyProtection="0">
      <alignment horizontal="right" vertical="center"/>
    </xf>
    <xf numFmtId="4" fontId="4" fillId="46" borderId="16" applyNumberFormat="0" applyProtection="0">
      <alignment horizontal="right" vertical="center"/>
    </xf>
    <xf numFmtId="4" fontId="4" fillId="47" borderId="16" applyNumberFormat="0" applyProtection="0">
      <alignment horizontal="right" vertical="center"/>
    </xf>
    <xf numFmtId="4" fontId="4" fillId="48" borderId="16" applyNumberFormat="0" applyProtection="0">
      <alignment horizontal="right" vertical="center"/>
    </xf>
    <xf numFmtId="4" fontId="4" fillId="49" borderId="16" applyNumberFormat="0" applyProtection="0">
      <alignment horizontal="right" vertical="center"/>
    </xf>
    <xf numFmtId="4" fontId="4" fillId="50" borderId="16" applyNumberFormat="0" applyProtection="0">
      <alignment horizontal="right" vertical="center"/>
    </xf>
    <xf numFmtId="4" fontId="6" fillId="51" borderId="16" applyNumberFormat="0" applyProtection="0">
      <alignment horizontal="right" vertical="center"/>
    </xf>
    <xf numFmtId="4" fontId="4" fillId="52" borderId="16" applyNumberFormat="0" applyProtection="0">
      <alignment horizontal="right" vertical="center"/>
    </xf>
    <xf numFmtId="4" fontId="47" fillId="53" borderId="16" applyNumberFormat="0" applyProtection="0">
      <alignment horizontal="left" vertical="center" indent="1"/>
    </xf>
    <xf numFmtId="4" fontId="47" fillId="41" borderId="16" applyNumberFormat="0" applyProtection="0">
      <alignment horizontal="left" vertical="center" indent="1"/>
    </xf>
    <xf numFmtId="4" fontId="4" fillId="54" borderId="0" applyNumberFormat="0" applyProtection="0">
      <alignment horizontal="left" vertical="center" indent="1"/>
    </xf>
    <xf numFmtId="4" fontId="4" fillId="55" borderId="16" applyNumberFormat="0" applyProtection="0">
      <alignment horizontal="right" vertical="center"/>
    </xf>
    <xf numFmtId="4" fontId="4" fillId="0" borderId="0" applyNumberFormat="0" applyProtection="0">
      <alignment horizontal="left" vertical="center" indent="1"/>
    </xf>
    <xf numFmtId="4" fontId="4" fillId="0" borderId="0" applyNumberFormat="0" applyProtection="0">
      <alignment horizontal="left" vertical="center" indent="1"/>
    </xf>
    <xf numFmtId="0" fontId="25" fillId="31" borderId="17" applyNumberFormat="0" applyProtection="0">
      <alignment horizontal="left" vertical="center" indent="1"/>
    </xf>
    <xf numFmtId="0" fontId="4" fillId="56" borderId="16" applyNumberFormat="0" applyProtection="0">
      <alignment horizontal="left" vertical="top" indent="1"/>
    </xf>
    <xf numFmtId="0" fontId="25" fillId="57" borderId="17" applyNumberFormat="0" applyProtection="0">
      <alignment horizontal="left" vertical="center" indent="1"/>
    </xf>
    <xf numFmtId="0" fontId="4" fillId="58" borderId="16" applyNumberFormat="0" applyProtection="0">
      <alignment horizontal="left" vertical="top" indent="1"/>
    </xf>
    <xf numFmtId="0" fontId="4" fillId="8" borderId="16" applyNumberFormat="0" applyProtection="0">
      <alignment horizontal="left" vertical="center" indent="1"/>
    </xf>
    <xf numFmtId="0" fontId="4" fillId="8" borderId="16" applyNumberFormat="0" applyProtection="0">
      <alignment horizontal="left" vertical="top" indent="1"/>
    </xf>
    <xf numFmtId="0" fontId="4" fillId="43" borderId="16" applyNumberFormat="0" applyProtection="0">
      <alignment horizontal="left" vertical="center" indent="1"/>
    </xf>
    <xf numFmtId="0" fontId="4" fillId="43" borderId="16" applyNumberFormat="0" applyProtection="0">
      <alignment horizontal="left" vertical="top" indent="1"/>
    </xf>
    <xf numFmtId="0" fontId="4" fillId="41" borderId="1" applyNumberFormat="0">
      <protection locked="0"/>
    </xf>
    <xf numFmtId="4" fontId="4" fillId="59" borderId="16" applyNumberFormat="0" applyProtection="0">
      <alignment vertical="center"/>
    </xf>
    <xf numFmtId="4" fontId="4" fillId="59" borderId="16" applyNumberFormat="0" applyProtection="0">
      <alignment vertical="center"/>
    </xf>
    <xf numFmtId="4" fontId="4" fillId="55" borderId="18" applyNumberFormat="0" applyProtection="0">
      <alignment horizontal="left" vertical="center" indent="1"/>
    </xf>
    <xf numFmtId="0" fontId="6" fillId="42" borderId="16" applyNumberFormat="0" applyProtection="0">
      <alignment horizontal="left" vertical="top" indent="1"/>
    </xf>
    <xf numFmtId="4" fontId="6" fillId="41" borderId="16" applyNumberFormat="0" applyProtection="0">
      <alignment horizontal="right" vertical="center"/>
    </xf>
    <xf numFmtId="4" fontId="4" fillId="59" borderId="16" applyNumberFormat="0" applyProtection="0">
      <alignment horizontal="right" vertical="center"/>
    </xf>
    <xf numFmtId="4" fontId="47" fillId="43" borderId="16" applyNumberFormat="0" applyProtection="0">
      <alignment horizontal="left" vertical="top" wrapText="1"/>
    </xf>
    <xf numFmtId="0" fontId="6" fillId="58" borderId="16" applyNumberFormat="0" applyProtection="0">
      <alignment horizontal="left" vertical="top" indent="1"/>
    </xf>
    <xf numFmtId="4" fontId="4" fillId="60" borderId="18" applyNumberFormat="0" applyProtection="0">
      <alignment horizontal="left" vertical="center" indent="1"/>
    </xf>
    <xf numFmtId="4" fontId="4" fillId="59" borderId="16" applyNumberFormat="0" applyProtection="0">
      <alignment horizontal="right" vertical="center"/>
    </xf>
    <xf numFmtId="43" fontId="4" fillId="0" borderId="0" applyFont="0" applyFill="0" applyBorder="0" applyAlignment="0" applyProtection="0"/>
    <xf numFmtId="0" fontId="48" fillId="0" borderId="0" applyNumberFormat="0" applyFill="0" applyBorder="0" applyAlignment="0" applyProtection="0"/>
    <xf numFmtId="0" fontId="49" fillId="0" borderId="0"/>
    <xf numFmtId="0" fontId="50" fillId="0" borderId="0"/>
    <xf numFmtId="0" fontId="51" fillId="0" borderId="0" applyNumberFormat="0" applyFill="0" applyBorder="0"/>
    <xf numFmtId="0" fontId="4" fillId="0" borderId="0">
      <alignment horizontal="left" vertical="top" wrapText="1"/>
    </xf>
    <xf numFmtId="0" fontId="52" fillId="0" borderId="0" applyNumberFormat="0" applyFill="0" applyBorder="0" applyAlignment="0" applyProtection="0"/>
    <xf numFmtId="0" fontId="28" fillId="0" borderId="19" applyNumberFormat="0" applyFill="0" applyAlignment="0" applyProtection="0"/>
    <xf numFmtId="186" fontId="4" fillId="0" borderId="0" applyFont="0" applyFill="0" applyBorder="0" applyAlignment="0" applyProtection="0"/>
    <xf numFmtId="187" fontId="4" fillId="0" borderId="0" applyFont="0" applyFill="0" applyBorder="0" applyAlignment="0" applyProtection="0"/>
    <xf numFmtId="188" fontId="4" fillId="0" borderId="0" applyFont="0" applyFill="0" applyBorder="0" applyAlignment="0" applyProtection="0"/>
    <xf numFmtId="189" fontId="4" fillId="0" borderId="0" applyFont="0" applyFill="0" applyBorder="0" applyAlignment="0" applyProtection="0"/>
    <xf numFmtId="0" fontId="53" fillId="0" borderId="0" applyNumberFormat="0" applyFill="0" applyBorder="0" applyAlignment="0" applyProtection="0"/>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4"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28" borderId="0" applyNumberFormat="0" applyBorder="0" applyAlignment="0" applyProtection="0">
      <alignment vertical="center"/>
    </xf>
    <xf numFmtId="0" fontId="5" fillId="0" borderId="0"/>
    <xf numFmtId="0" fontId="6" fillId="0" borderId="0">
      <alignment vertical="top"/>
    </xf>
    <xf numFmtId="0" fontId="54" fillId="0" borderId="0" applyNumberFormat="0" applyFill="0" applyBorder="0" applyAlignment="0" applyProtection="0">
      <alignment vertical="center"/>
    </xf>
    <xf numFmtId="0" fontId="55" fillId="32" borderId="3" applyNumberFormat="0" applyAlignment="0" applyProtection="0">
      <alignment vertical="center"/>
    </xf>
    <xf numFmtId="0" fontId="56" fillId="40" borderId="0" applyNumberFormat="0" applyBorder="0" applyAlignment="0" applyProtection="0">
      <alignment vertical="center"/>
    </xf>
    <xf numFmtId="9" fontId="57" fillId="0" borderId="0" applyFont="0" applyFill="0" applyBorder="0" applyAlignment="0" applyProtection="0">
      <alignment vertical="center"/>
    </xf>
    <xf numFmtId="9" fontId="4" fillId="0" borderId="0" applyFont="0" applyFill="0" applyBorder="0" applyAlignment="0" applyProtection="0"/>
    <xf numFmtId="190" fontId="4" fillId="0" borderId="0" applyFont="0" applyFill="0" applyBorder="0" applyAlignment="0" applyProtection="0"/>
    <xf numFmtId="191" fontId="4" fillId="0" borderId="0" applyFont="0" applyFill="0" applyBorder="0" applyAlignment="0" applyProtection="0"/>
    <xf numFmtId="9" fontId="58" fillId="0" borderId="0" applyFont="0" applyFill="0" applyBorder="0" applyAlignment="0" applyProtection="0">
      <alignment vertical="center"/>
    </xf>
    <xf numFmtId="192" fontId="59" fillId="0" borderId="0" applyFont="0" applyFill="0" applyBorder="0" applyAlignment="0" applyProtection="0"/>
    <xf numFmtId="0" fontId="60" fillId="0" borderId="0" applyNumberFormat="0" applyFill="0" applyBorder="0" applyAlignment="0" applyProtection="0">
      <alignment vertical="center"/>
    </xf>
    <xf numFmtId="0" fontId="57" fillId="42" borderId="13" applyNumberFormat="0" applyFont="0" applyAlignment="0" applyProtection="0">
      <alignment vertical="center"/>
    </xf>
    <xf numFmtId="0" fontId="61" fillId="0" borderId="12" applyNumberFormat="0" applyFill="0" applyAlignment="0" applyProtection="0">
      <alignment vertical="center"/>
    </xf>
    <xf numFmtId="0" fontId="62" fillId="3" borderId="0" applyNumberFormat="0" applyBorder="0" applyAlignment="0" applyProtection="0">
      <alignment vertical="center"/>
    </xf>
    <xf numFmtId="0" fontId="63" fillId="0" borderId="0"/>
    <xf numFmtId="193" fontId="64" fillId="0" borderId="0" applyFont="0" applyFill="0" applyBorder="0" applyAlignment="0" applyProtection="0"/>
    <xf numFmtId="194" fontId="64" fillId="0" borderId="0" applyFont="0" applyFill="0" applyBorder="0" applyAlignment="0" applyProtection="0"/>
    <xf numFmtId="0" fontId="65" fillId="0" borderId="20" applyNumberFormat="0" applyBorder="0">
      <alignment vertical="center"/>
    </xf>
    <xf numFmtId="0" fontId="66" fillId="31" borderId="2" applyNumberFormat="0" applyAlignment="0" applyProtection="0">
      <alignment vertical="center"/>
    </xf>
    <xf numFmtId="0" fontId="67" fillId="31" borderId="2" applyNumberFormat="0" applyAlignment="0" applyProtection="0">
      <alignment vertical="center"/>
    </xf>
    <xf numFmtId="0" fontId="67" fillId="31" borderId="2" applyNumberFormat="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38" fontId="57" fillId="0" borderId="0" applyFont="0" applyFill="0" applyBorder="0" applyAlignment="0" applyProtection="0">
      <alignment vertical="center"/>
    </xf>
    <xf numFmtId="195" fontId="4" fillId="0" borderId="0" applyFont="0" applyFill="0" applyBorder="0" applyAlignment="0" applyProtection="0"/>
    <xf numFmtId="167" fontId="4" fillId="0" borderId="0" applyFont="0" applyFill="0" applyBorder="0" applyAlignment="0" applyProtection="0"/>
    <xf numFmtId="38" fontId="11" fillId="0" borderId="0" applyFont="0" applyFill="0" applyBorder="0" applyAlignment="0" applyProtection="0">
      <alignment vertical="center"/>
    </xf>
    <xf numFmtId="38" fontId="57" fillId="0" borderId="0" applyFont="0" applyFill="0" applyBorder="0" applyAlignment="0" applyProtection="0">
      <alignment vertical="center"/>
    </xf>
    <xf numFmtId="38" fontId="57" fillId="0" borderId="0" applyFont="0" applyFill="0" applyBorder="0" applyAlignment="0" applyProtection="0">
      <alignment vertical="center"/>
    </xf>
    <xf numFmtId="38" fontId="57" fillId="0" borderId="0" applyFont="0" applyFill="0" applyBorder="0" applyAlignment="0" applyProtection="0">
      <alignment vertical="center"/>
    </xf>
    <xf numFmtId="38" fontId="57" fillId="0" borderId="0" applyFont="0" applyFill="0" applyBorder="0" applyAlignment="0" applyProtection="0">
      <alignment vertical="center"/>
    </xf>
    <xf numFmtId="0" fontId="70" fillId="0" borderId="8" applyNumberFormat="0" applyFill="0" applyAlignment="0" applyProtection="0">
      <alignment vertical="center"/>
    </xf>
    <xf numFmtId="0" fontId="71" fillId="0" borderId="9" applyNumberFormat="0" applyFill="0" applyAlignment="0" applyProtection="0">
      <alignment vertical="center"/>
    </xf>
    <xf numFmtId="0" fontId="72" fillId="0" borderId="10" applyNumberFormat="0" applyFill="0" applyAlignment="0" applyProtection="0">
      <alignment vertical="center"/>
    </xf>
    <xf numFmtId="0" fontId="72" fillId="0" borderId="0" applyNumberFormat="0" applyFill="0" applyBorder="0" applyAlignment="0" applyProtection="0">
      <alignment vertical="center"/>
    </xf>
    <xf numFmtId="0" fontId="73" fillId="0" borderId="0" applyFill="0" applyBorder="0" applyProtection="0"/>
    <xf numFmtId="0" fontId="74" fillId="4" borderId="0" applyNumberFormat="0" applyBorder="0" applyAlignment="0" applyProtection="0">
      <alignment vertical="center"/>
    </xf>
    <xf numFmtId="0" fontId="74" fillId="4" borderId="0" applyNumberFormat="0" applyBorder="0" applyAlignment="0" applyProtection="0">
      <alignment vertical="center"/>
    </xf>
    <xf numFmtId="0" fontId="75" fillId="0" borderId="19" applyNumberFormat="0" applyFill="0" applyAlignment="0" applyProtection="0">
      <alignment vertical="center"/>
    </xf>
    <xf numFmtId="0" fontId="75" fillId="0" borderId="19" applyNumberFormat="0" applyFill="0" applyAlignment="0" applyProtection="0">
      <alignment vertical="center"/>
    </xf>
    <xf numFmtId="0" fontId="76" fillId="0" borderId="19" applyNumberFormat="0" applyFill="0" applyAlignment="0" applyProtection="0">
      <alignment vertical="center"/>
    </xf>
    <xf numFmtId="0" fontId="77" fillId="31" borderId="14" applyNumberFormat="0" applyAlignment="0" applyProtection="0">
      <alignment vertical="center"/>
    </xf>
    <xf numFmtId="196" fontId="78" fillId="0" borderId="0"/>
    <xf numFmtId="0" fontId="79" fillId="0" borderId="0" applyNumberFormat="0" applyFill="0" applyBorder="0" applyAlignment="0" applyProtection="0">
      <alignment vertical="center"/>
    </xf>
    <xf numFmtId="164" fontId="63" fillId="0" borderId="0" applyFont="0" applyFill="0" applyBorder="0" applyAlignment="0" applyProtection="0"/>
    <xf numFmtId="165" fontId="63" fillId="0" borderId="0" applyFont="0" applyFill="0" applyBorder="0" applyAlignment="0" applyProtection="0"/>
    <xf numFmtId="166" fontId="64" fillId="0" borderId="0" applyFont="0" applyFill="0" applyBorder="0" applyAlignment="0" applyProtection="0"/>
    <xf numFmtId="165" fontId="63" fillId="0" borderId="0" applyFont="0" applyFill="0" applyBorder="0" applyAlignment="0" applyProtection="0">
      <alignment vertical="center"/>
    </xf>
    <xf numFmtId="0" fontId="80" fillId="40" borderId="0" applyNumberFormat="0" applyBorder="0" applyAlignment="0" applyProtection="0">
      <alignment vertical="center"/>
    </xf>
    <xf numFmtId="0" fontId="80" fillId="40" borderId="0" applyNumberFormat="0" applyBorder="0" applyAlignment="0" applyProtection="0">
      <alignment vertical="center"/>
    </xf>
    <xf numFmtId="0" fontId="81" fillId="0" borderId="0" applyNumberFormat="0" applyFill="0" applyBorder="0" applyAlignment="0" applyProtection="0">
      <alignment vertical="top"/>
      <protection locked="0"/>
    </xf>
    <xf numFmtId="170" fontId="10" fillId="0" borderId="0" applyFont="0" applyFill="0" applyBorder="0" applyAlignment="0" applyProtection="0">
      <alignment vertical="center"/>
    </xf>
    <xf numFmtId="0" fontId="82" fillId="7" borderId="2" applyNumberFormat="0" applyAlignment="0" applyProtection="0">
      <alignment vertical="center"/>
    </xf>
    <xf numFmtId="0" fontId="57" fillId="42" borderId="13" applyNumberFormat="0" applyFont="0" applyAlignment="0" applyProtection="0">
      <alignment vertical="center"/>
    </xf>
    <xf numFmtId="0" fontId="83" fillId="0" borderId="0">
      <alignment vertical="center"/>
    </xf>
    <xf numFmtId="0" fontId="10" fillId="0" borderId="0">
      <alignment vertical="center"/>
    </xf>
    <xf numFmtId="0" fontId="10" fillId="0" borderId="0">
      <alignment vertical="center"/>
    </xf>
    <xf numFmtId="0" fontId="57" fillId="0" borderId="0">
      <alignment vertical="center"/>
    </xf>
    <xf numFmtId="0" fontId="57" fillId="0" borderId="0"/>
    <xf numFmtId="0" fontId="57" fillId="0" borderId="0">
      <alignment vertical="center"/>
    </xf>
    <xf numFmtId="38" fontId="4" fillId="0" borderId="0"/>
    <xf numFmtId="0" fontId="4" fillId="0" borderId="0"/>
    <xf numFmtId="0" fontId="57" fillId="0" borderId="0"/>
    <xf numFmtId="0" fontId="57" fillId="0" borderId="0">
      <alignment vertical="center"/>
    </xf>
    <xf numFmtId="0" fontId="10" fillId="0" borderId="0">
      <alignment vertical="center"/>
    </xf>
    <xf numFmtId="0" fontId="57" fillId="0" borderId="0">
      <alignment vertical="center"/>
    </xf>
    <xf numFmtId="0" fontId="84" fillId="0" borderId="0">
      <alignment vertical="center"/>
    </xf>
    <xf numFmtId="0" fontId="57" fillId="0" borderId="0"/>
    <xf numFmtId="0" fontId="85" fillId="0" borderId="0">
      <alignment vertical="center"/>
    </xf>
    <xf numFmtId="0" fontId="85" fillId="0" borderId="0">
      <alignment vertical="center"/>
    </xf>
    <xf numFmtId="0" fontId="10" fillId="0" borderId="0">
      <alignment vertical="center"/>
    </xf>
    <xf numFmtId="0" fontId="86" fillId="0" borderId="0"/>
    <xf numFmtId="0" fontId="10" fillId="0" borderId="0"/>
    <xf numFmtId="0" fontId="10" fillId="0" borderId="0">
      <alignment vertical="center"/>
    </xf>
    <xf numFmtId="0" fontId="58" fillId="0" borderId="0">
      <alignment vertical="center"/>
    </xf>
    <xf numFmtId="0" fontId="58" fillId="0" borderId="0">
      <alignment vertical="center"/>
    </xf>
    <xf numFmtId="0" fontId="57" fillId="0" borderId="0">
      <alignment vertical="center"/>
    </xf>
    <xf numFmtId="0" fontId="57" fillId="0" borderId="0">
      <alignment horizontal="left" vertical="center"/>
    </xf>
    <xf numFmtId="0" fontId="87" fillId="0" borderId="0" applyNumberFormat="0" applyFill="0" applyBorder="0" applyAlignment="0" applyProtection="0">
      <alignment vertical="center"/>
    </xf>
    <xf numFmtId="0" fontId="88" fillId="0" borderId="8" applyNumberFormat="0" applyFill="0" applyAlignment="0" applyProtection="0">
      <alignment vertical="center"/>
    </xf>
    <xf numFmtId="0" fontId="88" fillId="0" borderId="8" applyNumberFormat="0" applyFill="0" applyAlignment="0" applyProtection="0">
      <alignment vertical="center"/>
    </xf>
    <xf numFmtId="0" fontId="89" fillId="0" borderId="9" applyNumberFormat="0" applyFill="0" applyAlignment="0" applyProtection="0">
      <alignment vertical="center"/>
    </xf>
    <xf numFmtId="0" fontId="89" fillId="0" borderId="9" applyNumberFormat="0" applyFill="0" applyAlignment="0" applyProtection="0">
      <alignment vertical="center"/>
    </xf>
    <xf numFmtId="0" fontId="90" fillId="0" borderId="10" applyNumberFormat="0" applyFill="0" applyAlignment="0" applyProtection="0">
      <alignment vertical="center"/>
    </xf>
    <xf numFmtId="0" fontId="90" fillId="0" borderId="10" applyNumberFormat="0" applyFill="0" applyAlignment="0" applyProtection="0">
      <alignment vertical="center"/>
    </xf>
    <xf numFmtId="0" fontId="90"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13" borderId="0" applyNumberFormat="0" applyBorder="0" applyAlignment="0" applyProtection="0">
      <alignment vertical="center"/>
    </xf>
    <xf numFmtId="0" fontId="15" fillId="13"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91" fillId="0" borderId="0"/>
    <xf numFmtId="0" fontId="92" fillId="0" borderId="0"/>
    <xf numFmtId="0" fontId="93" fillId="31" borderId="14" applyNumberFormat="0" applyAlignment="0" applyProtection="0">
      <alignment vertical="center"/>
    </xf>
    <xf numFmtId="0" fontId="93" fillId="31" borderId="14" applyNumberFormat="0" applyAlignment="0" applyProtection="0">
      <alignment vertical="center"/>
    </xf>
    <xf numFmtId="0" fontId="94" fillId="7" borderId="2" applyNumberFormat="0" applyAlignment="0" applyProtection="0">
      <alignment vertical="center"/>
    </xf>
    <xf numFmtId="0" fontId="94" fillId="7" borderId="2" applyNumberFormat="0" applyAlignment="0" applyProtection="0">
      <alignment vertical="center"/>
    </xf>
    <xf numFmtId="0" fontId="95" fillId="4" borderId="0" applyNumberFormat="0" applyBorder="0" applyAlignment="0" applyProtection="0">
      <alignment vertical="center"/>
    </xf>
    <xf numFmtId="0" fontId="96" fillId="0" borderId="12" applyNumberFormat="0" applyFill="0" applyAlignment="0" applyProtection="0">
      <alignment vertical="center"/>
    </xf>
    <xf numFmtId="0" fontId="96" fillId="0" borderId="12" applyNumberFormat="0" applyFill="0" applyAlignment="0" applyProtection="0">
      <alignment vertical="center"/>
    </xf>
    <xf numFmtId="0" fontId="97" fillId="3" borderId="0" applyNumberFormat="0" applyBorder="0" applyAlignment="0" applyProtection="0">
      <alignment vertical="center"/>
    </xf>
    <xf numFmtId="0" fontId="97" fillId="3" borderId="0" applyNumberFormat="0" applyBorder="0" applyAlignment="0" applyProtection="0">
      <alignment vertical="center"/>
    </xf>
    <xf numFmtId="0" fontId="98" fillId="32" borderId="3" applyNumberFormat="0" applyAlignment="0" applyProtection="0">
      <alignment vertical="center"/>
    </xf>
    <xf numFmtId="0" fontId="98" fillId="32" borderId="3" applyNumberFormat="0" applyAlignment="0" applyProtection="0">
      <alignment vertical="center"/>
    </xf>
    <xf numFmtId="0" fontId="99" fillId="0" borderId="0" applyNumberFormat="0" applyFill="0" applyBorder="0" applyAlignment="0" applyProtection="0">
      <alignment vertical="top"/>
      <protection locked="0"/>
    </xf>
    <xf numFmtId="0" fontId="57" fillId="0" borderId="0"/>
    <xf numFmtId="0" fontId="100" fillId="0" borderId="0" applyNumberFormat="0" applyFill="0" applyBorder="0" applyAlignment="0" applyProtection="0">
      <alignment vertical="center"/>
    </xf>
    <xf numFmtId="0" fontId="100" fillId="0" borderId="0" applyNumberFormat="0" applyFill="0" applyBorder="0" applyAlignment="0" applyProtection="0">
      <alignment vertical="center"/>
    </xf>
    <xf numFmtId="171" fontId="63" fillId="0" borderId="0" applyFont="0" applyFill="0" applyBorder="0" applyAlignment="0" applyProtection="0"/>
    <xf numFmtId="172" fontId="63" fillId="0" borderId="0" applyFont="0" applyFill="0" applyBorder="0" applyAlignment="0" applyProtection="0"/>
    <xf numFmtId="0" fontId="6" fillId="0" borderId="0">
      <alignment vertical="top"/>
    </xf>
    <xf numFmtId="190" fontId="4" fillId="0" borderId="0" applyFont="0" applyFill="0" applyBorder="0" applyAlignment="0" applyProtection="0"/>
    <xf numFmtId="38" fontId="4" fillId="0" borderId="0"/>
    <xf numFmtId="0" fontId="57" fillId="0" borderId="0"/>
    <xf numFmtId="0" fontId="57" fillId="0" borderId="0"/>
    <xf numFmtId="0" fontId="86" fillId="0" borderId="0"/>
    <xf numFmtId="0" fontId="10" fillId="0" borderId="0">
      <alignment vertical="center"/>
    </xf>
    <xf numFmtId="0" fontId="10" fillId="0" borderId="0">
      <alignment vertical="center"/>
    </xf>
    <xf numFmtId="40" fontId="101" fillId="0" borderId="0" applyFont="0" applyFill="0" applyBorder="0" applyAlignment="0" applyProtection="0">
      <alignment vertical="center"/>
    </xf>
    <xf numFmtId="38" fontId="101" fillId="0" borderId="0" applyFont="0" applyFill="0" applyBorder="0" applyAlignment="0" applyProtection="0">
      <alignment vertical="center"/>
    </xf>
    <xf numFmtId="9" fontId="101" fillId="0" borderId="0" applyFont="0" applyFill="0" applyBorder="0" applyAlignment="0" applyProtection="0">
      <alignment vertical="center"/>
    </xf>
    <xf numFmtId="0" fontId="102" fillId="0" borderId="0"/>
    <xf numFmtId="0" fontId="57" fillId="0" borderId="0"/>
    <xf numFmtId="0" fontId="102" fillId="0" borderId="0"/>
    <xf numFmtId="0" fontId="102" fillId="0" borderId="0"/>
    <xf numFmtId="166" fontId="102" fillId="0" borderId="0" applyFont="0" applyFill="0" applyBorder="0" applyAlignment="0" applyProtection="0"/>
    <xf numFmtId="0" fontId="57" fillId="0" borderId="0"/>
    <xf numFmtId="0" fontId="124" fillId="0" borderId="0"/>
    <xf numFmtId="0" fontId="18" fillId="31" borderId="62" applyNumberFormat="0" applyAlignment="0" applyProtection="0"/>
    <xf numFmtId="17" fontId="30" fillId="0" borderId="63"/>
    <xf numFmtId="17" fontId="30" fillId="0" borderId="63"/>
    <xf numFmtId="0" fontId="39" fillId="7" borderId="62" applyNumberFormat="0" applyAlignment="0" applyProtection="0"/>
    <xf numFmtId="0" fontId="4" fillId="42" borderId="64" applyNumberFormat="0" applyFont="0" applyAlignment="0" applyProtection="0"/>
    <xf numFmtId="0" fontId="46" fillId="31" borderId="65" applyNumberFormat="0" applyAlignment="0" applyProtection="0"/>
    <xf numFmtId="4" fontId="47" fillId="8" borderId="66" applyNumberFormat="0" applyProtection="0">
      <alignment vertical="center"/>
    </xf>
    <xf numFmtId="4" fontId="4" fillId="39" borderId="66" applyNumberFormat="0" applyProtection="0">
      <alignment vertical="center"/>
    </xf>
    <xf numFmtId="4" fontId="47" fillId="8" borderId="66" applyNumberFormat="0" applyProtection="0">
      <alignment horizontal="left" vertical="center" indent="1"/>
    </xf>
    <xf numFmtId="0" fontId="47" fillId="40" borderId="66" applyNumberFormat="0" applyProtection="0">
      <alignment horizontal="left" vertical="top" indent="1"/>
    </xf>
    <xf numFmtId="4" fontId="47" fillId="43" borderId="66" applyNumberFormat="0" applyProtection="0">
      <alignment horizontal="left" vertical="center" indent="1"/>
    </xf>
    <xf numFmtId="4" fontId="4" fillId="44" borderId="66" applyNumberFormat="0" applyProtection="0">
      <alignment horizontal="right" vertical="center"/>
    </xf>
    <xf numFmtId="4" fontId="4" fillId="45" borderId="66" applyNumberFormat="0" applyProtection="0">
      <alignment horizontal="right" vertical="center"/>
    </xf>
    <xf numFmtId="4" fontId="4" fillId="46" borderId="66" applyNumberFormat="0" applyProtection="0">
      <alignment horizontal="right" vertical="center"/>
    </xf>
    <xf numFmtId="4" fontId="4" fillId="47" borderId="66" applyNumberFormat="0" applyProtection="0">
      <alignment horizontal="right" vertical="center"/>
    </xf>
    <xf numFmtId="4" fontId="4" fillId="48" borderId="66" applyNumberFormat="0" applyProtection="0">
      <alignment horizontal="right" vertical="center"/>
    </xf>
    <xf numFmtId="4" fontId="4" fillId="49" borderId="66" applyNumberFormat="0" applyProtection="0">
      <alignment horizontal="right" vertical="center"/>
    </xf>
    <xf numFmtId="4" fontId="4" fillId="50" borderId="66" applyNumberFormat="0" applyProtection="0">
      <alignment horizontal="right" vertical="center"/>
    </xf>
    <xf numFmtId="4" fontId="6" fillId="51" borderId="66" applyNumberFormat="0" applyProtection="0">
      <alignment horizontal="right" vertical="center"/>
    </xf>
    <xf numFmtId="4" fontId="4" fillId="52" borderId="66" applyNumberFormat="0" applyProtection="0">
      <alignment horizontal="right" vertical="center"/>
    </xf>
    <xf numFmtId="4" fontId="47" fillId="53" borderId="66" applyNumberFormat="0" applyProtection="0">
      <alignment horizontal="left" vertical="center" indent="1"/>
    </xf>
    <xf numFmtId="4" fontId="47" fillId="41" borderId="66" applyNumberFormat="0" applyProtection="0">
      <alignment horizontal="left" vertical="center" indent="1"/>
    </xf>
    <xf numFmtId="4" fontId="4" fillId="55" borderId="66" applyNumberFormat="0" applyProtection="0">
      <alignment horizontal="right" vertical="center"/>
    </xf>
    <xf numFmtId="0" fontId="25" fillId="31" borderId="67" applyNumberFormat="0" applyProtection="0">
      <alignment horizontal="left" vertical="center" indent="1"/>
    </xf>
    <xf numFmtId="0" fontId="4" fillId="56" borderId="66" applyNumberFormat="0" applyProtection="0">
      <alignment horizontal="left" vertical="top" indent="1"/>
    </xf>
    <xf numFmtId="0" fontId="25" fillId="57" borderId="67" applyNumberFormat="0" applyProtection="0">
      <alignment horizontal="left" vertical="center" indent="1"/>
    </xf>
    <xf numFmtId="0" fontId="4" fillId="58" borderId="66" applyNumberFormat="0" applyProtection="0">
      <alignment horizontal="left" vertical="top" indent="1"/>
    </xf>
    <xf numFmtId="0" fontId="4" fillId="8" borderId="66" applyNumberFormat="0" applyProtection="0">
      <alignment horizontal="left" vertical="center" indent="1"/>
    </xf>
    <xf numFmtId="0" fontId="4" fillId="8" borderId="66" applyNumberFormat="0" applyProtection="0">
      <alignment horizontal="left" vertical="top" indent="1"/>
    </xf>
    <xf numFmtId="0" fontId="4" fillId="43" borderId="66" applyNumberFormat="0" applyProtection="0">
      <alignment horizontal="left" vertical="center" indent="1"/>
    </xf>
    <xf numFmtId="0" fontId="4" fillId="43" borderId="66" applyNumberFormat="0" applyProtection="0">
      <alignment horizontal="left" vertical="top" indent="1"/>
    </xf>
    <xf numFmtId="4" fontId="4" fillId="59" borderId="66" applyNumberFormat="0" applyProtection="0">
      <alignment vertical="center"/>
    </xf>
    <xf numFmtId="4" fontId="4" fillId="59" borderId="66" applyNumberFormat="0" applyProtection="0">
      <alignment vertical="center"/>
    </xf>
    <xf numFmtId="4" fontId="4" fillId="55" borderId="68" applyNumberFormat="0" applyProtection="0">
      <alignment horizontal="left" vertical="center" indent="1"/>
    </xf>
    <xf numFmtId="0" fontId="6" fillId="42" borderId="66" applyNumberFormat="0" applyProtection="0">
      <alignment horizontal="left" vertical="top" indent="1"/>
    </xf>
    <xf numFmtId="4" fontId="6" fillId="41" borderId="66" applyNumberFormat="0" applyProtection="0">
      <alignment horizontal="right" vertical="center"/>
    </xf>
    <xf numFmtId="4" fontId="4" fillId="59" borderId="66" applyNumberFormat="0" applyProtection="0">
      <alignment horizontal="right" vertical="center"/>
    </xf>
    <xf numFmtId="4" fontId="47" fillId="43" borderId="66" applyNumberFormat="0" applyProtection="0">
      <alignment horizontal="left" vertical="top" wrapText="1"/>
    </xf>
    <xf numFmtId="0" fontId="6" fillId="58" borderId="66" applyNumberFormat="0" applyProtection="0">
      <alignment horizontal="left" vertical="top" indent="1"/>
    </xf>
    <xf numFmtId="4" fontId="4" fillId="60" borderId="68" applyNumberFormat="0" applyProtection="0">
      <alignment horizontal="left" vertical="center" indent="1"/>
    </xf>
    <xf numFmtId="4" fontId="4" fillId="59" borderId="66" applyNumberFormat="0" applyProtection="0">
      <alignment horizontal="right" vertical="center"/>
    </xf>
    <xf numFmtId="0" fontId="28" fillId="0" borderId="69" applyNumberFormat="0" applyFill="0" applyAlignment="0" applyProtection="0"/>
    <xf numFmtId="0" fontId="57" fillId="42" borderId="64" applyNumberFormat="0" applyFont="0" applyAlignment="0" applyProtection="0">
      <alignment vertical="center"/>
    </xf>
    <xf numFmtId="0" fontId="65" fillId="0" borderId="70" applyNumberFormat="0" applyBorder="0">
      <alignment vertical="center"/>
    </xf>
    <xf numFmtId="0" fontId="66" fillId="31" borderId="62" applyNumberFormat="0" applyAlignment="0" applyProtection="0">
      <alignment vertical="center"/>
    </xf>
    <xf numFmtId="0" fontId="67" fillId="31" borderId="62" applyNumberFormat="0" applyAlignment="0" applyProtection="0">
      <alignment vertical="center"/>
    </xf>
    <xf numFmtId="0" fontId="67" fillId="31" borderId="62" applyNumberFormat="0" applyAlignment="0" applyProtection="0">
      <alignment vertical="center"/>
    </xf>
    <xf numFmtId="0" fontId="75" fillId="0" borderId="69" applyNumberFormat="0" applyFill="0" applyAlignment="0" applyProtection="0">
      <alignment vertical="center"/>
    </xf>
    <xf numFmtId="0" fontId="75" fillId="0" borderId="69" applyNumberFormat="0" applyFill="0" applyAlignment="0" applyProtection="0">
      <alignment vertical="center"/>
    </xf>
    <xf numFmtId="0" fontId="76" fillId="0" borderId="69" applyNumberFormat="0" applyFill="0" applyAlignment="0" applyProtection="0">
      <alignment vertical="center"/>
    </xf>
    <xf numFmtId="0" fontId="77" fillId="31" borderId="65" applyNumberFormat="0" applyAlignment="0" applyProtection="0">
      <alignment vertical="center"/>
    </xf>
    <xf numFmtId="170" fontId="10" fillId="0" borderId="0" applyFont="0" applyFill="0" applyBorder="0" applyAlignment="0" applyProtection="0">
      <alignment vertical="center"/>
    </xf>
    <xf numFmtId="0" fontId="82" fillId="7" borderId="62" applyNumberFormat="0" applyAlignment="0" applyProtection="0">
      <alignment vertical="center"/>
    </xf>
    <xf numFmtId="0" fontId="57" fillId="42" borderId="64" applyNumberFormat="0" applyFont="0" applyAlignment="0" applyProtection="0">
      <alignment vertical="center"/>
    </xf>
    <xf numFmtId="0" fontId="93" fillId="31" borderId="65" applyNumberFormat="0" applyAlignment="0" applyProtection="0">
      <alignment vertical="center"/>
    </xf>
    <xf numFmtId="0" fontId="93" fillId="31" borderId="65" applyNumberFormat="0" applyAlignment="0" applyProtection="0">
      <alignment vertical="center"/>
    </xf>
    <xf numFmtId="0" fontId="94" fillId="7" borderId="62" applyNumberFormat="0" applyAlignment="0" applyProtection="0">
      <alignment vertical="center"/>
    </xf>
    <xf numFmtId="0" fontId="94" fillId="7" borderId="62" applyNumberFormat="0" applyAlignment="0" applyProtection="0">
      <alignment vertical="center"/>
    </xf>
    <xf numFmtId="0" fontId="25" fillId="0" borderId="0"/>
    <xf numFmtId="40" fontId="25" fillId="0" borderId="0" applyFont="0" applyFill="0" applyBorder="0" applyAlignment="0" applyProtection="0">
      <alignment vertical="center"/>
    </xf>
    <xf numFmtId="0" fontId="4" fillId="0" borderId="0"/>
    <xf numFmtId="0" fontId="4" fillId="0" borderId="0"/>
    <xf numFmtId="38" fontId="101" fillId="0" borderId="0" applyFont="0" applyFill="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1" fillId="0" borderId="0"/>
    <xf numFmtId="0" fontId="1" fillId="0" borderId="0"/>
    <xf numFmtId="0" fontId="1" fillId="0" borderId="0"/>
  </cellStyleXfs>
  <cellXfs count="2968">
    <xf numFmtId="0" fontId="0" fillId="0" borderId="0" xfId="0">
      <alignment vertical="center"/>
    </xf>
    <xf numFmtId="197" fontId="102" fillId="64" borderId="0" xfId="345" applyNumberFormat="1" applyFont="1" applyFill="1">
      <alignment vertical="center"/>
    </xf>
    <xf numFmtId="38" fontId="102" fillId="65" borderId="22" xfId="416" applyFont="1" applyFill="1" applyBorder="1" applyAlignment="1" applyProtection="1">
      <alignment vertical="center"/>
      <protection locked="0"/>
    </xf>
    <xf numFmtId="198" fontId="102" fillId="0" borderId="23" xfId="349" applyNumberFormat="1" applyFont="1" applyBorder="1" applyAlignment="1" applyProtection="1">
      <alignment vertical="center"/>
    </xf>
    <xf numFmtId="198" fontId="103" fillId="0" borderId="23" xfId="349" applyNumberFormat="1" applyFont="1" applyBorder="1" applyAlignment="1" applyProtection="1">
      <alignment vertical="center"/>
    </xf>
    <xf numFmtId="38" fontId="102" fillId="65" borderId="25" xfId="416" applyFont="1" applyFill="1" applyBorder="1" applyAlignment="1" applyProtection="1">
      <alignment vertical="center"/>
      <protection locked="0"/>
    </xf>
    <xf numFmtId="198" fontId="102" fillId="0" borderId="0" xfId="349" applyNumberFormat="1" applyFont="1" applyBorder="1" applyAlignment="1" applyProtection="1">
      <alignment vertical="center"/>
    </xf>
    <xf numFmtId="198" fontId="103" fillId="0" borderId="0" xfId="349" applyNumberFormat="1" applyFont="1" applyBorder="1" applyAlignment="1" applyProtection="1">
      <alignment vertical="center"/>
    </xf>
    <xf numFmtId="198" fontId="103" fillId="66" borderId="11" xfId="349" applyNumberFormat="1" applyFont="1" applyFill="1" applyBorder="1" applyAlignment="1" applyProtection="1">
      <alignment vertical="center"/>
    </xf>
    <xf numFmtId="198" fontId="103" fillId="67" borderId="11" xfId="349" applyNumberFormat="1" applyFont="1" applyFill="1" applyBorder="1" applyAlignment="1" applyProtection="1">
      <alignment vertical="center"/>
    </xf>
    <xf numFmtId="198" fontId="103" fillId="70" borderId="11" xfId="349" applyNumberFormat="1" applyFont="1" applyFill="1" applyBorder="1" applyAlignment="1" applyProtection="1">
      <alignment vertical="center"/>
    </xf>
    <xf numFmtId="199" fontId="103" fillId="64" borderId="1" xfId="349" applyNumberFormat="1" applyFont="1" applyFill="1" applyBorder="1" applyAlignment="1" applyProtection="1">
      <alignment horizontal="center" vertical="center"/>
    </xf>
    <xf numFmtId="0" fontId="102" fillId="64" borderId="0" xfId="345" applyFont="1" applyFill="1" applyProtection="1">
      <alignment vertical="center"/>
    </xf>
    <xf numFmtId="0" fontId="103" fillId="64" borderId="0" xfId="345" applyFont="1" applyFill="1" applyProtection="1">
      <alignment vertical="center"/>
    </xf>
    <xf numFmtId="38" fontId="102" fillId="0" borderId="22" xfId="416" applyFont="1" applyBorder="1" applyAlignment="1" applyProtection="1">
      <alignment vertical="center"/>
    </xf>
    <xf numFmtId="38" fontId="102" fillId="65" borderId="22" xfId="416" applyFont="1" applyFill="1" applyBorder="1" applyAlignment="1" applyProtection="1">
      <alignment vertical="center"/>
    </xf>
    <xf numFmtId="0" fontId="102" fillId="64" borderId="23" xfId="345" applyFont="1" applyFill="1" applyBorder="1">
      <alignment vertical="center"/>
    </xf>
    <xf numFmtId="38" fontId="102" fillId="0" borderId="25" xfId="416" applyFont="1" applyBorder="1" applyAlignment="1" applyProtection="1">
      <alignment vertical="center"/>
    </xf>
    <xf numFmtId="0" fontId="102" fillId="64" borderId="0" xfId="345" applyFont="1" applyFill="1" applyBorder="1">
      <alignment vertical="center"/>
    </xf>
    <xf numFmtId="38" fontId="102" fillId="65" borderId="25" xfId="416" applyFont="1" applyFill="1" applyBorder="1" applyAlignment="1" applyProtection="1">
      <alignment vertical="center"/>
    </xf>
    <xf numFmtId="0" fontId="103" fillId="0" borderId="0" xfId="349" applyFont="1" applyFill="1" applyBorder="1"/>
    <xf numFmtId="0" fontId="103" fillId="69" borderId="25" xfId="349" applyFont="1" applyFill="1" applyBorder="1"/>
    <xf numFmtId="0" fontId="103" fillId="69" borderId="26" xfId="349" applyFont="1" applyFill="1" applyBorder="1"/>
    <xf numFmtId="38" fontId="102" fillId="64" borderId="22" xfId="416" applyFont="1" applyFill="1" applyBorder="1">
      <alignment vertical="center"/>
    </xf>
    <xf numFmtId="0" fontId="103" fillId="64" borderId="23" xfId="345" applyFont="1" applyFill="1" applyBorder="1">
      <alignment vertical="center"/>
    </xf>
    <xf numFmtId="38" fontId="102" fillId="64" borderId="25" xfId="416" applyFont="1" applyFill="1" applyBorder="1">
      <alignment vertical="center"/>
    </xf>
    <xf numFmtId="0" fontId="103" fillId="64" borderId="0" xfId="345" applyFont="1" applyFill="1" applyBorder="1">
      <alignment vertical="center"/>
    </xf>
    <xf numFmtId="38" fontId="102" fillId="64" borderId="1" xfId="416" applyFont="1" applyFill="1" applyBorder="1">
      <alignment vertical="center"/>
    </xf>
    <xf numFmtId="0" fontId="103" fillId="64" borderId="7" xfId="345" applyFont="1" applyFill="1" applyBorder="1">
      <alignment vertical="center"/>
    </xf>
    <xf numFmtId="0" fontId="102" fillId="64" borderId="7" xfId="345" applyFont="1" applyFill="1" applyBorder="1">
      <alignment vertical="center"/>
    </xf>
    <xf numFmtId="0" fontId="102" fillId="64" borderId="27" xfId="345" applyFont="1" applyFill="1" applyBorder="1">
      <alignment vertical="center"/>
    </xf>
    <xf numFmtId="0" fontId="102" fillId="0" borderId="27" xfId="345" applyFont="1" applyFill="1" applyBorder="1">
      <alignment vertical="center"/>
    </xf>
    <xf numFmtId="0" fontId="102" fillId="0" borderId="7" xfId="345" applyFont="1" applyFill="1" applyBorder="1">
      <alignment vertical="center"/>
    </xf>
    <xf numFmtId="0" fontId="103" fillId="0" borderId="0" xfId="345" applyFont="1" applyFill="1">
      <alignment vertical="center"/>
    </xf>
    <xf numFmtId="0" fontId="109" fillId="0" borderId="0" xfId="0" applyFont="1">
      <alignment vertical="center"/>
    </xf>
    <xf numFmtId="0" fontId="102" fillId="64" borderId="1" xfId="345" applyFont="1" applyFill="1" applyBorder="1" applyAlignment="1">
      <alignment horizontal="center" vertical="center"/>
    </xf>
    <xf numFmtId="197" fontId="102" fillId="64" borderId="0" xfId="349" applyNumberFormat="1" applyFont="1" applyFill="1" applyAlignment="1" applyProtection="1">
      <alignment vertical="center"/>
    </xf>
    <xf numFmtId="198" fontId="102" fillId="0" borderId="0" xfId="349" applyNumberFormat="1" applyFont="1" applyAlignment="1" applyProtection="1">
      <alignment vertical="center"/>
    </xf>
    <xf numFmtId="198" fontId="103" fillId="0" borderId="0" xfId="349" applyNumberFormat="1" applyFont="1" applyAlignment="1" applyProtection="1">
      <alignment vertical="center"/>
    </xf>
    <xf numFmtId="198" fontId="103" fillId="0" borderId="0" xfId="349" applyNumberFormat="1" applyFont="1" applyFill="1" applyAlignment="1" applyProtection="1">
      <alignment vertical="center"/>
    </xf>
    <xf numFmtId="198" fontId="102" fillId="0" borderId="31" xfId="349" applyNumberFormat="1" applyFont="1" applyBorder="1" applyAlignment="1" applyProtection="1">
      <alignment vertical="center"/>
    </xf>
    <xf numFmtId="198" fontId="103" fillId="0" borderId="24" xfId="349" applyNumberFormat="1" applyFont="1" applyFill="1" applyBorder="1" applyAlignment="1" applyProtection="1">
      <alignment vertical="center"/>
    </xf>
    <xf numFmtId="198" fontId="102" fillId="0" borderId="32" xfId="349" applyNumberFormat="1" applyFont="1" applyBorder="1" applyAlignment="1" applyProtection="1">
      <alignment vertical="center"/>
    </xf>
    <xf numFmtId="198" fontId="103" fillId="0" borderId="11" xfId="349" applyNumberFormat="1" applyFont="1" applyFill="1" applyBorder="1" applyAlignment="1" applyProtection="1">
      <alignment vertical="center"/>
    </xf>
    <xf numFmtId="198" fontId="103" fillId="0" borderId="11" xfId="349" applyNumberFormat="1" applyFont="1" applyBorder="1" applyAlignment="1" applyProtection="1">
      <alignment vertical="center"/>
    </xf>
    <xf numFmtId="0" fontId="102" fillId="0" borderId="0" xfId="349" applyFont="1" applyFill="1" applyBorder="1"/>
    <xf numFmtId="0" fontId="103" fillId="0" borderId="11" xfId="349" applyFont="1" applyFill="1" applyBorder="1"/>
    <xf numFmtId="38" fontId="102" fillId="64" borderId="22" xfId="416" applyFont="1" applyFill="1" applyBorder="1" applyAlignment="1" applyProtection="1">
      <alignment horizontal="right" vertical="center"/>
    </xf>
    <xf numFmtId="38" fontId="102" fillId="64" borderId="1" xfId="416" applyFont="1" applyFill="1" applyBorder="1" applyAlignment="1" applyProtection="1">
      <alignment horizontal="right" vertical="center"/>
    </xf>
    <xf numFmtId="198" fontId="102" fillId="0" borderId="27" xfId="349" applyNumberFormat="1" applyFont="1" applyBorder="1" applyAlignment="1" applyProtection="1">
      <alignment vertical="center"/>
    </xf>
    <xf numFmtId="198" fontId="102" fillId="0" borderId="7" xfId="349" applyNumberFormat="1" applyFont="1" applyBorder="1" applyAlignment="1" applyProtection="1">
      <alignment vertical="center"/>
    </xf>
    <xf numFmtId="198" fontId="103" fillId="0" borderId="7" xfId="349" applyNumberFormat="1" applyFont="1" applyBorder="1" applyAlignment="1" applyProtection="1">
      <alignment vertical="center"/>
    </xf>
    <xf numFmtId="198" fontId="102" fillId="0" borderId="30" xfId="349" applyNumberFormat="1" applyFont="1" applyBorder="1" applyAlignment="1" applyProtection="1">
      <alignment vertical="center"/>
    </xf>
    <xf numFmtId="198" fontId="103" fillId="0" borderId="30" xfId="349" applyNumberFormat="1" applyFont="1" applyBorder="1" applyAlignment="1" applyProtection="1">
      <alignment vertical="center"/>
    </xf>
    <xf numFmtId="197" fontId="102" fillId="64" borderId="0" xfId="349" applyNumberFormat="1" applyFont="1" applyFill="1" applyBorder="1" applyAlignment="1" applyProtection="1">
      <alignment vertical="center"/>
    </xf>
    <xf numFmtId="0" fontId="4" fillId="64" borderId="0" xfId="349" applyFont="1" applyFill="1"/>
    <xf numFmtId="197" fontId="4" fillId="64" borderId="0" xfId="349" applyNumberFormat="1" applyFont="1" applyFill="1"/>
    <xf numFmtId="197" fontId="102" fillId="64" borderId="0" xfId="349" applyNumberFormat="1" applyFont="1" applyFill="1" applyBorder="1" applyAlignment="1">
      <alignment vertical="center"/>
    </xf>
    <xf numFmtId="198" fontId="103" fillId="64" borderId="0" xfId="349" applyNumberFormat="1" applyFont="1" applyFill="1" applyBorder="1" applyAlignment="1" applyProtection="1">
      <alignment vertical="center"/>
    </xf>
    <xf numFmtId="198" fontId="102" fillId="64" borderId="0" xfId="349" applyNumberFormat="1" applyFont="1" applyFill="1" applyBorder="1" applyAlignment="1" applyProtection="1">
      <alignment vertical="center"/>
    </xf>
    <xf numFmtId="198" fontId="103" fillId="64" borderId="0" xfId="349" applyNumberFormat="1" applyFont="1" applyFill="1" applyAlignment="1" applyProtection="1">
      <alignment vertical="center"/>
    </xf>
    <xf numFmtId="38" fontId="102" fillId="64" borderId="25" xfId="416" applyFont="1" applyFill="1" applyBorder="1" applyAlignment="1" applyProtection="1">
      <alignment vertical="center"/>
    </xf>
    <xf numFmtId="198" fontId="102" fillId="0" borderId="32" xfId="349" applyNumberFormat="1" applyFont="1" applyFill="1" applyBorder="1" applyAlignment="1" applyProtection="1">
      <alignment vertical="center"/>
    </xf>
    <xf numFmtId="198" fontId="102" fillId="0" borderId="0" xfId="349" applyNumberFormat="1" applyFont="1" applyFill="1" applyBorder="1" applyAlignment="1" applyProtection="1">
      <alignment vertical="center"/>
    </xf>
    <xf numFmtId="198" fontId="103" fillId="0" borderId="24" xfId="349" applyNumberFormat="1" applyFont="1" applyBorder="1" applyAlignment="1" applyProtection="1">
      <alignment vertical="center"/>
    </xf>
    <xf numFmtId="38" fontId="102" fillId="64" borderId="22" xfId="416" applyFont="1" applyFill="1" applyBorder="1" applyAlignment="1" applyProtection="1">
      <alignment vertical="center"/>
      <protection locked="0"/>
    </xf>
    <xf numFmtId="198" fontId="102" fillId="0" borderId="31" xfId="349" applyNumberFormat="1" applyFont="1" applyFill="1" applyBorder="1" applyAlignment="1" applyProtection="1">
      <alignment vertical="center"/>
      <protection locked="0"/>
    </xf>
    <xf numFmtId="198" fontId="102" fillId="0" borderId="23" xfId="349" applyNumberFormat="1" applyFont="1" applyFill="1" applyBorder="1" applyAlignment="1" applyProtection="1">
      <alignment vertical="center"/>
      <protection locked="0"/>
    </xf>
    <xf numFmtId="38" fontId="102" fillId="64" borderId="25" xfId="416" applyFont="1" applyFill="1" applyBorder="1" applyAlignment="1" applyProtection="1">
      <alignment vertical="center"/>
      <protection locked="0"/>
    </xf>
    <xf numFmtId="198" fontId="102" fillId="0" borderId="32" xfId="349" applyNumberFormat="1" applyFont="1" applyFill="1" applyBorder="1" applyAlignment="1" applyProtection="1">
      <alignment vertical="center"/>
      <protection locked="0"/>
    </xf>
    <xf numFmtId="198" fontId="102" fillId="0" borderId="0" xfId="349" applyNumberFormat="1" applyFont="1" applyFill="1" applyBorder="1" applyAlignment="1" applyProtection="1">
      <alignment vertical="center"/>
      <protection locked="0"/>
    </xf>
    <xf numFmtId="38" fontId="102" fillId="64" borderId="33" xfId="416" applyFont="1" applyFill="1" applyBorder="1" applyAlignment="1" applyProtection="1">
      <alignment vertical="center"/>
    </xf>
    <xf numFmtId="198" fontId="102" fillId="0" borderId="34" xfId="349" applyNumberFormat="1" applyFont="1" applyFill="1" applyBorder="1" applyAlignment="1" applyProtection="1">
      <alignment vertical="center"/>
    </xf>
    <xf numFmtId="198" fontId="102" fillId="0" borderId="35" xfId="349" applyNumberFormat="1" applyFont="1" applyFill="1" applyBorder="1" applyAlignment="1" applyProtection="1">
      <alignment vertical="center"/>
    </xf>
    <xf numFmtId="198" fontId="102" fillId="0" borderId="35" xfId="349" applyNumberFormat="1" applyFont="1" applyBorder="1" applyAlignment="1" applyProtection="1">
      <alignment vertical="center"/>
    </xf>
    <xf numFmtId="198" fontId="103" fillId="0" borderId="35" xfId="349" applyNumberFormat="1" applyFont="1" applyBorder="1" applyAlignment="1">
      <alignment vertical="center"/>
    </xf>
    <xf numFmtId="38" fontId="102" fillId="64" borderId="36" xfId="416" applyFont="1" applyFill="1" applyBorder="1" applyAlignment="1" applyProtection="1">
      <alignment vertical="center"/>
    </xf>
    <xf numFmtId="198" fontId="102" fillId="0" borderId="37" xfId="349" applyNumberFormat="1" applyFont="1" applyFill="1" applyBorder="1" applyAlignment="1" applyProtection="1">
      <alignment vertical="center"/>
    </xf>
    <xf numFmtId="198" fontId="102" fillId="0" borderId="38" xfId="349" applyNumberFormat="1" applyFont="1" applyFill="1" applyBorder="1" applyAlignment="1" applyProtection="1">
      <alignment vertical="center"/>
    </xf>
    <xf numFmtId="198" fontId="102" fillId="0" borderId="38" xfId="349" applyNumberFormat="1" applyFont="1" applyBorder="1" applyAlignment="1" applyProtection="1">
      <alignment vertical="center"/>
    </xf>
    <xf numFmtId="198" fontId="103" fillId="0" borderId="38" xfId="349" applyNumberFormat="1" applyFont="1" applyBorder="1" applyAlignment="1" applyProtection="1">
      <alignment vertical="center"/>
    </xf>
    <xf numFmtId="198" fontId="102" fillId="0" borderId="38" xfId="349" applyNumberFormat="1" applyFont="1" applyBorder="1" applyAlignment="1">
      <alignment vertical="center"/>
    </xf>
    <xf numFmtId="198" fontId="103" fillId="0" borderId="39" xfId="349" applyNumberFormat="1" applyFont="1" applyBorder="1" applyAlignment="1">
      <alignment vertical="center"/>
    </xf>
    <xf numFmtId="198" fontId="103" fillId="0" borderId="35" xfId="349" applyNumberFormat="1" applyFont="1" applyBorder="1" applyAlignment="1" applyProtection="1">
      <alignment vertical="center"/>
    </xf>
    <xf numFmtId="38" fontId="102" fillId="64" borderId="4" xfId="416" applyFont="1" applyFill="1" applyBorder="1" applyAlignment="1" applyProtection="1">
      <alignment vertical="center"/>
      <protection locked="0"/>
    </xf>
    <xf numFmtId="198" fontId="102" fillId="0" borderId="0" xfId="349" applyNumberFormat="1" applyFont="1" applyFill="1" applyBorder="1" applyAlignment="1">
      <alignment vertical="center"/>
    </xf>
    <xf numFmtId="198" fontId="102" fillId="0" borderId="0" xfId="349" applyNumberFormat="1" applyFont="1" applyBorder="1" applyAlignment="1">
      <alignment vertical="center"/>
    </xf>
    <xf numFmtId="198" fontId="103" fillId="0" borderId="0" xfId="349" applyNumberFormat="1" applyFont="1" applyFill="1" applyBorder="1" applyAlignment="1" applyProtection="1">
      <alignment vertical="center"/>
    </xf>
    <xf numFmtId="198" fontId="102" fillId="65" borderId="32" xfId="349" applyNumberFormat="1" applyFont="1" applyFill="1" applyBorder="1" applyAlignment="1" applyProtection="1">
      <alignment vertical="center"/>
    </xf>
    <xf numFmtId="198" fontId="103" fillId="0" borderId="11" xfId="349" applyNumberFormat="1" applyFont="1" applyBorder="1" applyAlignment="1">
      <alignment vertical="center"/>
    </xf>
    <xf numFmtId="198" fontId="102" fillId="0" borderId="29" xfId="349" applyNumberFormat="1" applyFont="1" applyFill="1" applyBorder="1" applyAlignment="1" applyProtection="1">
      <alignment vertical="center"/>
    </xf>
    <xf numFmtId="198" fontId="102" fillId="65" borderId="29" xfId="349" applyNumberFormat="1" applyFont="1" applyFill="1" applyBorder="1" applyAlignment="1" applyProtection="1">
      <alignment vertical="center"/>
    </xf>
    <xf numFmtId="198" fontId="102" fillId="0" borderId="30" xfId="349" applyNumberFormat="1" applyFont="1" applyFill="1" applyBorder="1" applyAlignment="1" applyProtection="1">
      <alignment vertical="center"/>
    </xf>
    <xf numFmtId="198" fontId="103" fillId="0" borderId="0" xfId="349" applyNumberFormat="1" applyFont="1" applyBorder="1" applyAlignment="1">
      <alignment vertical="center"/>
    </xf>
    <xf numFmtId="197" fontId="102" fillId="64" borderId="23" xfId="349" applyNumberFormat="1" applyFont="1" applyFill="1" applyBorder="1" applyAlignment="1">
      <alignment vertical="center"/>
    </xf>
    <xf numFmtId="197" fontId="103" fillId="64" borderId="0" xfId="349" applyNumberFormat="1" applyFont="1" applyFill="1" applyBorder="1" applyAlignment="1" applyProtection="1">
      <alignment vertical="center"/>
    </xf>
    <xf numFmtId="197" fontId="103" fillId="64" borderId="30" xfId="349" applyNumberFormat="1" applyFont="1" applyFill="1" applyBorder="1" applyAlignment="1" applyProtection="1">
      <alignment vertical="center"/>
    </xf>
    <xf numFmtId="198" fontId="102" fillId="0" borderId="23" xfId="349" applyNumberFormat="1" applyFont="1" applyFill="1" applyBorder="1" applyAlignment="1" applyProtection="1">
      <alignment vertical="center"/>
    </xf>
    <xf numFmtId="198" fontId="102" fillId="0" borderId="0" xfId="349" applyNumberFormat="1" applyFont="1" applyFill="1" applyAlignment="1" applyProtection="1">
      <alignment vertical="center"/>
    </xf>
    <xf numFmtId="198" fontId="102" fillId="0" borderId="31" xfId="349" applyNumberFormat="1" applyFont="1" applyFill="1" applyBorder="1" applyAlignment="1" applyProtection="1">
      <alignment vertical="center"/>
    </xf>
    <xf numFmtId="38" fontId="102" fillId="65" borderId="31" xfId="416" applyFont="1" applyFill="1" applyBorder="1" applyAlignment="1" applyProtection="1">
      <alignment vertical="center"/>
    </xf>
    <xf numFmtId="198" fontId="102" fillId="64" borderId="30" xfId="349" applyNumberFormat="1" applyFont="1" applyFill="1" applyBorder="1" applyAlignment="1" applyProtection="1">
      <alignment vertical="center"/>
    </xf>
    <xf numFmtId="198" fontId="103" fillId="64" borderId="30" xfId="349" applyNumberFormat="1" applyFont="1" applyFill="1" applyBorder="1" applyAlignment="1" applyProtection="1">
      <alignment vertical="center"/>
    </xf>
    <xf numFmtId="198" fontId="103" fillId="64" borderId="26" xfId="349" applyNumberFormat="1" applyFont="1" applyFill="1" applyBorder="1" applyAlignment="1" applyProtection="1">
      <alignment vertical="center"/>
    </xf>
    <xf numFmtId="198" fontId="103" fillId="0" borderId="0" xfId="349" applyNumberFormat="1" applyFont="1" applyAlignment="1">
      <alignment vertical="center"/>
    </xf>
    <xf numFmtId="198" fontId="103" fillId="0" borderId="0" xfId="349" applyNumberFormat="1" applyFont="1" applyFill="1" applyAlignment="1">
      <alignment vertical="center"/>
    </xf>
    <xf numFmtId="198" fontId="110" fillId="64" borderId="0" xfId="349" applyNumberFormat="1" applyFont="1" applyFill="1" applyAlignment="1" applyProtection="1">
      <alignment vertical="center"/>
    </xf>
    <xf numFmtId="198" fontId="108" fillId="64" borderId="0" xfId="349" applyNumberFormat="1" applyFont="1" applyFill="1" applyAlignment="1" applyProtection="1">
      <alignment vertical="center"/>
    </xf>
    <xf numFmtId="198" fontId="102" fillId="64" borderId="11" xfId="349" applyNumberFormat="1" applyFont="1" applyFill="1" applyBorder="1" applyAlignment="1" applyProtection="1">
      <alignment vertical="center"/>
    </xf>
    <xf numFmtId="38" fontId="102" fillId="64" borderId="4" xfId="416" applyFont="1" applyFill="1" applyBorder="1" applyAlignment="1" applyProtection="1">
      <alignment vertical="center"/>
    </xf>
    <xf numFmtId="38" fontId="102" fillId="64" borderId="25" xfId="416" applyFont="1" applyFill="1" applyBorder="1" applyAlignment="1">
      <alignment vertical="center"/>
    </xf>
    <xf numFmtId="38" fontId="102" fillId="64" borderId="43" xfId="416" applyFont="1" applyFill="1" applyBorder="1">
      <alignment vertical="center"/>
    </xf>
    <xf numFmtId="38" fontId="102" fillId="64" borderId="4" xfId="416" applyFont="1" applyFill="1" applyBorder="1">
      <alignment vertical="center"/>
    </xf>
    <xf numFmtId="38" fontId="102" fillId="64" borderId="22" xfId="416" applyFont="1" applyFill="1" applyBorder="1" applyAlignment="1" applyProtection="1">
      <alignment vertical="center"/>
    </xf>
    <xf numFmtId="198" fontId="112" fillId="64" borderId="0" xfId="349" applyNumberFormat="1" applyFont="1" applyFill="1" applyAlignment="1" applyProtection="1">
      <alignment vertical="center"/>
    </xf>
    <xf numFmtId="38" fontId="102" fillId="65" borderId="1" xfId="416" applyFont="1" applyFill="1" applyBorder="1">
      <alignment vertical="center"/>
    </xf>
    <xf numFmtId="0" fontId="103" fillId="73" borderId="23" xfId="345" applyFont="1" applyFill="1" applyBorder="1">
      <alignment vertical="center"/>
    </xf>
    <xf numFmtId="38" fontId="102" fillId="65" borderId="25" xfId="416" applyFont="1" applyFill="1" applyBorder="1">
      <alignment vertical="center"/>
    </xf>
    <xf numFmtId="0" fontId="103" fillId="73" borderId="0" xfId="345" applyFont="1" applyFill="1" applyBorder="1">
      <alignment vertical="center"/>
    </xf>
    <xf numFmtId="38" fontId="102" fillId="0" borderId="1" xfId="416" applyFont="1" applyFill="1" applyBorder="1">
      <alignment vertical="center"/>
    </xf>
    <xf numFmtId="0" fontId="102" fillId="64" borderId="30" xfId="345" applyFont="1" applyFill="1" applyBorder="1">
      <alignment vertical="center"/>
    </xf>
    <xf numFmtId="0" fontId="102" fillId="73" borderId="0" xfId="345" applyFont="1" applyFill="1" applyBorder="1">
      <alignment vertical="center"/>
    </xf>
    <xf numFmtId="0" fontId="103" fillId="74" borderId="23" xfId="345" applyFont="1" applyFill="1" applyBorder="1">
      <alignment vertical="center"/>
    </xf>
    <xf numFmtId="0" fontId="103" fillId="74" borderId="0" xfId="345" applyFont="1" applyFill="1" applyBorder="1">
      <alignment vertical="center"/>
    </xf>
    <xf numFmtId="38" fontId="102" fillId="65" borderId="22" xfId="416" applyFont="1" applyFill="1" applyBorder="1">
      <alignment vertical="center"/>
    </xf>
    <xf numFmtId="0" fontId="102" fillId="0" borderId="0" xfId="345" applyFont="1" applyFill="1" applyBorder="1">
      <alignment vertical="center"/>
    </xf>
    <xf numFmtId="0" fontId="103" fillId="0" borderId="0" xfId="345" applyFont="1" applyFill="1" applyBorder="1">
      <alignment vertical="center"/>
    </xf>
    <xf numFmtId="0" fontId="102" fillId="67" borderId="23" xfId="345" applyFont="1" applyFill="1" applyBorder="1">
      <alignment vertical="center"/>
    </xf>
    <xf numFmtId="0" fontId="103" fillId="67" borderId="24" xfId="345" applyFont="1" applyFill="1" applyBorder="1">
      <alignment vertical="center"/>
    </xf>
    <xf numFmtId="0" fontId="102" fillId="67" borderId="0" xfId="345" applyFont="1" applyFill="1" applyBorder="1">
      <alignment vertical="center"/>
    </xf>
    <xf numFmtId="0" fontId="103" fillId="67" borderId="11" xfId="345" applyFont="1" applyFill="1" applyBorder="1">
      <alignment vertical="center"/>
    </xf>
    <xf numFmtId="38" fontId="102" fillId="73" borderId="4" xfId="416" applyFont="1" applyFill="1" applyBorder="1">
      <alignment vertical="center"/>
    </xf>
    <xf numFmtId="0" fontId="102" fillId="73" borderId="30" xfId="345" applyFont="1" applyFill="1" applyBorder="1">
      <alignment vertical="center"/>
    </xf>
    <xf numFmtId="0" fontId="103" fillId="73" borderId="30" xfId="345" applyFont="1" applyFill="1" applyBorder="1">
      <alignment vertical="center"/>
    </xf>
    <xf numFmtId="0" fontId="102" fillId="67" borderId="30" xfId="345" applyFont="1" applyFill="1" applyBorder="1">
      <alignment vertical="center"/>
    </xf>
    <xf numFmtId="0" fontId="103" fillId="67" borderId="26" xfId="345" applyFont="1" applyFill="1" applyBorder="1">
      <alignment vertical="center"/>
    </xf>
    <xf numFmtId="38" fontId="102" fillId="65" borderId="23" xfId="416" applyFont="1" applyFill="1" applyBorder="1">
      <alignment vertical="center"/>
    </xf>
    <xf numFmtId="0" fontId="102" fillId="64" borderId="31" xfId="345" applyFont="1" applyFill="1" applyBorder="1">
      <alignment vertical="center"/>
    </xf>
    <xf numFmtId="38" fontId="102" fillId="65" borderId="0" xfId="416" applyFont="1" applyFill="1" applyBorder="1">
      <alignment vertical="center"/>
    </xf>
    <xf numFmtId="0" fontId="102" fillId="64" borderId="32" xfId="345" applyFont="1" applyFill="1" applyBorder="1">
      <alignment vertical="center"/>
    </xf>
    <xf numFmtId="0" fontId="102" fillId="67" borderId="29" xfId="345" applyFont="1" applyFill="1" applyBorder="1">
      <alignment vertical="center"/>
    </xf>
    <xf numFmtId="197" fontId="102" fillId="64" borderId="23" xfId="345" applyNumberFormat="1" applyFont="1" applyFill="1" applyBorder="1">
      <alignment vertical="center"/>
    </xf>
    <xf numFmtId="197" fontId="102" fillId="0" borderId="0" xfId="416" applyNumberFormat="1" applyFont="1" applyFill="1" applyBorder="1" applyAlignment="1" applyProtection="1">
      <alignment vertical="center"/>
    </xf>
    <xf numFmtId="0" fontId="112" fillId="64" borderId="31" xfId="345" applyFont="1" applyFill="1" applyBorder="1">
      <alignment vertical="center"/>
    </xf>
    <xf numFmtId="38" fontId="102" fillId="65" borderId="29" xfId="416" applyFont="1" applyFill="1" applyBorder="1" applyAlignment="1" applyProtection="1">
      <alignment vertical="center"/>
    </xf>
    <xf numFmtId="38" fontId="102" fillId="0" borderId="32" xfId="416" applyFont="1" applyBorder="1" applyAlignment="1" applyProtection="1">
      <alignment vertical="center"/>
    </xf>
    <xf numFmtId="38" fontId="102" fillId="65" borderId="32" xfId="416" applyFont="1" applyFill="1" applyBorder="1" applyAlignment="1" applyProtection="1">
      <alignment vertical="center"/>
    </xf>
    <xf numFmtId="9" fontId="113" fillId="0" borderId="32" xfId="417" applyFont="1" applyFill="1" applyBorder="1" applyAlignment="1" applyProtection="1">
      <alignment vertical="center"/>
    </xf>
    <xf numFmtId="198" fontId="103" fillId="0" borderId="32" xfId="349" applyNumberFormat="1" applyFont="1" applyFill="1" applyBorder="1" applyAlignment="1" applyProtection="1">
      <alignment vertical="center"/>
    </xf>
    <xf numFmtId="38" fontId="103" fillId="72" borderId="29" xfId="416" applyFont="1" applyFill="1" applyBorder="1" applyAlignment="1"/>
    <xf numFmtId="38" fontId="102" fillId="64" borderId="31" xfId="416" applyFont="1" applyFill="1" applyBorder="1" applyAlignment="1" applyProtection="1">
      <alignment vertical="center"/>
    </xf>
    <xf numFmtId="0" fontId="103" fillId="64" borderId="0" xfId="349" applyFont="1" applyFill="1" applyBorder="1"/>
    <xf numFmtId="0" fontId="102" fillId="71" borderId="23" xfId="349" applyFont="1" applyFill="1" applyBorder="1"/>
    <xf numFmtId="0" fontId="103" fillId="71" borderId="24" xfId="349" applyFont="1" applyFill="1" applyBorder="1"/>
    <xf numFmtId="0" fontId="103" fillId="71" borderId="11" xfId="349" applyFont="1" applyFill="1" applyBorder="1"/>
    <xf numFmtId="0" fontId="109" fillId="0" borderId="23" xfId="0" applyFont="1" applyBorder="1">
      <alignment vertical="center"/>
    </xf>
    <xf numFmtId="0" fontId="102" fillId="69" borderId="23" xfId="349" applyFont="1" applyFill="1" applyBorder="1"/>
    <xf numFmtId="0" fontId="103" fillId="69" borderId="24" xfId="349" applyFont="1" applyFill="1" applyBorder="1"/>
    <xf numFmtId="0" fontId="102" fillId="69" borderId="0" xfId="349" applyFont="1" applyFill="1" applyBorder="1"/>
    <xf numFmtId="0" fontId="103" fillId="69" borderId="11" xfId="349" applyFont="1" applyFill="1" applyBorder="1"/>
    <xf numFmtId="38" fontId="102" fillId="64" borderId="31" xfId="416" applyFont="1" applyFill="1" applyBorder="1">
      <alignment vertical="center"/>
    </xf>
    <xf numFmtId="38" fontId="102" fillId="65" borderId="11" xfId="416" applyFont="1" applyFill="1" applyBorder="1">
      <alignment vertical="center"/>
    </xf>
    <xf numFmtId="38" fontId="102" fillId="64" borderId="32" xfId="416" applyFont="1" applyFill="1" applyBorder="1">
      <alignment vertical="center"/>
    </xf>
    <xf numFmtId="38" fontId="102" fillId="64" borderId="28" xfId="416" applyFont="1" applyFill="1" applyBorder="1">
      <alignment vertical="center"/>
    </xf>
    <xf numFmtId="38" fontId="102" fillId="65" borderId="24" xfId="416" applyFont="1" applyFill="1" applyBorder="1">
      <alignment vertical="center"/>
    </xf>
    <xf numFmtId="38" fontId="103" fillId="69" borderId="29" xfId="416" applyFont="1" applyFill="1" applyBorder="1" applyAlignment="1"/>
    <xf numFmtId="0" fontId="102" fillId="69" borderId="30" xfId="349" applyFont="1" applyFill="1" applyBorder="1"/>
    <xf numFmtId="0" fontId="102" fillId="70" borderId="23" xfId="345" applyFont="1" applyFill="1" applyBorder="1">
      <alignment vertical="center"/>
    </xf>
    <xf numFmtId="0" fontId="103" fillId="70" borderId="24" xfId="345" applyFont="1" applyFill="1" applyBorder="1">
      <alignment vertical="center"/>
    </xf>
    <xf numFmtId="0" fontId="102" fillId="70" borderId="0" xfId="345" applyFont="1" applyFill="1" applyBorder="1">
      <alignment vertical="center"/>
    </xf>
    <xf numFmtId="0" fontId="103" fillId="70" borderId="11" xfId="345" applyFont="1" applyFill="1" applyBorder="1">
      <alignment vertical="center"/>
    </xf>
    <xf numFmtId="38" fontId="102" fillId="0" borderId="25" xfId="416" applyFont="1" applyFill="1" applyBorder="1">
      <alignment vertical="center"/>
    </xf>
    <xf numFmtId="38" fontId="102" fillId="0" borderId="47" xfId="416" applyFont="1" applyFill="1" applyBorder="1">
      <alignment vertical="center"/>
    </xf>
    <xf numFmtId="38" fontId="102" fillId="64" borderId="47" xfId="416" applyFont="1" applyFill="1" applyBorder="1">
      <alignment vertical="center"/>
    </xf>
    <xf numFmtId="0" fontId="102" fillId="64" borderId="48" xfId="345" applyFont="1" applyFill="1" applyBorder="1">
      <alignment vertical="center"/>
    </xf>
    <xf numFmtId="0" fontId="102" fillId="64" borderId="49" xfId="345" applyFont="1" applyFill="1" applyBorder="1">
      <alignment vertical="center"/>
    </xf>
    <xf numFmtId="38" fontId="102" fillId="0" borderId="4" xfId="416" applyFont="1" applyFill="1" applyBorder="1">
      <alignment vertical="center"/>
    </xf>
    <xf numFmtId="38" fontId="102" fillId="65" borderId="47" xfId="416" applyFont="1" applyFill="1" applyBorder="1">
      <alignment vertical="center"/>
    </xf>
    <xf numFmtId="38" fontId="103" fillId="73" borderId="29" xfId="345" applyNumberFormat="1" applyFont="1" applyFill="1" applyBorder="1">
      <alignment vertical="center"/>
    </xf>
    <xf numFmtId="0" fontId="103" fillId="73" borderId="29" xfId="345" applyFont="1" applyFill="1" applyBorder="1">
      <alignment vertical="center"/>
    </xf>
    <xf numFmtId="38" fontId="102" fillId="0" borderId="22" xfId="416" applyFont="1" applyFill="1" applyBorder="1">
      <alignment vertical="center"/>
    </xf>
    <xf numFmtId="0" fontId="102" fillId="70" borderId="30" xfId="345" applyFont="1" applyFill="1" applyBorder="1">
      <alignment vertical="center"/>
    </xf>
    <xf numFmtId="0" fontId="103" fillId="70" borderId="26" xfId="345" applyFont="1" applyFill="1" applyBorder="1">
      <alignment vertical="center"/>
    </xf>
    <xf numFmtId="38" fontId="103" fillId="70" borderId="29" xfId="345" applyNumberFormat="1" applyFont="1" applyFill="1" applyBorder="1">
      <alignment vertical="center"/>
    </xf>
    <xf numFmtId="0" fontId="102" fillId="70" borderId="29" xfId="345" applyFont="1" applyFill="1" applyBorder="1">
      <alignment vertical="center"/>
    </xf>
    <xf numFmtId="198" fontId="102" fillId="64" borderId="29" xfId="349" applyNumberFormat="1" applyFont="1" applyFill="1" applyBorder="1" applyAlignment="1" applyProtection="1">
      <alignment vertical="center"/>
    </xf>
    <xf numFmtId="198" fontId="102" fillId="64" borderId="31" xfId="349" applyNumberFormat="1" applyFont="1" applyFill="1" applyBorder="1" applyAlignment="1" applyProtection="1">
      <alignment vertical="center"/>
    </xf>
    <xf numFmtId="198" fontId="102" fillId="64" borderId="23" xfId="349" applyNumberFormat="1" applyFont="1" applyFill="1" applyBorder="1" applyAlignment="1" applyProtection="1">
      <alignment vertical="center"/>
    </xf>
    <xf numFmtId="198" fontId="103" fillId="64" borderId="23" xfId="349" applyNumberFormat="1" applyFont="1" applyFill="1" applyBorder="1" applyAlignment="1" applyProtection="1">
      <alignment vertical="center"/>
    </xf>
    <xf numFmtId="198" fontId="103" fillId="64" borderId="24" xfId="349" applyNumberFormat="1" applyFont="1" applyFill="1" applyBorder="1" applyAlignment="1" applyProtection="1">
      <alignment vertical="center"/>
    </xf>
    <xf numFmtId="38" fontId="102" fillId="64" borderId="29" xfId="416" applyFont="1" applyFill="1" applyBorder="1" applyAlignment="1" applyProtection="1">
      <alignment vertical="center"/>
    </xf>
    <xf numFmtId="198" fontId="102" fillId="64" borderId="49" xfId="349" applyNumberFormat="1" applyFont="1" applyFill="1" applyBorder="1" applyAlignment="1" applyProtection="1">
      <alignment vertical="center"/>
    </xf>
    <xf numFmtId="9" fontId="114" fillId="0" borderId="31" xfId="417" applyFont="1" applyBorder="1" applyAlignment="1" applyProtection="1">
      <alignment vertical="center"/>
    </xf>
    <xf numFmtId="38" fontId="103" fillId="66" borderId="29" xfId="416" applyFont="1" applyFill="1" applyBorder="1" applyAlignment="1" applyProtection="1">
      <alignment vertical="center"/>
    </xf>
    <xf numFmtId="198" fontId="103" fillId="66" borderId="29" xfId="349" applyNumberFormat="1" applyFont="1" applyFill="1" applyBorder="1" applyAlignment="1" applyProtection="1">
      <alignment vertical="center"/>
    </xf>
    <xf numFmtId="198" fontId="103" fillId="66" borderId="30" xfId="349" applyNumberFormat="1" applyFont="1" applyFill="1" applyBorder="1" applyAlignment="1" applyProtection="1">
      <alignment vertical="center"/>
    </xf>
    <xf numFmtId="198" fontId="102" fillId="66" borderId="30" xfId="349" applyNumberFormat="1" applyFont="1" applyFill="1" applyBorder="1" applyAlignment="1" applyProtection="1">
      <alignment vertical="center"/>
    </xf>
    <xf numFmtId="198" fontId="103" fillId="66" borderId="26" xfId="349" applyNumberFormat="1" applyFont="1" applyFill="1" applyBorder="1" applyAlignment="1" applyProtection="1">
      <alignment vertical="center"/>
    </xf>
    <xf numFmtId="198" fontId="102" fillId="65" borderId="31" xfId="349" applyNumberFormat="1" applyFont="1" applyFill="1" applyBorder="1" applyAlignment="1" applyProtection="1">
      <alignment vertical="center"/>
    </xf>
    <xf numFmtId="38" fontId="103" fillId="49" borderId="29" xfId="416" applyFont="1" applyFill="1" applyBorder="1" applyAlignment="1" applyProtection="1">
      <alignment vertical="center"/>
    </xf>
    <xf numFmtId="198" fontId="103" fillId="49" borderId="29" xfId="349" applyNumberFormat="1" applyFont="1" applyFill="1" applyBorder="1" applyAlignment="1" applyProtection="1">
      <alignment vertical="center"/>
    </xf>
    <xf numFmtId="198" fontId="103" fillId="49" borderId="30" xfId="349" applyNumberFormat="1" applyFont="1" applyFill="1" applyBorder="1" applyAlignment="1" applyProtection="1">
      <alignment vertical="center"/>
    </xf>
    <xf numFmtId="198" fontId="102" fillId="49" borderId="30" xfId="349" applyNumberFormat="1" applyFont="1" applyFill="1" applyBorder="1" applyAlignment="1" applyProtection="1">
      <alignment vertical="center"/>
    </xf>
    <xf numFmtId="198" fontId="103" fillId="49" borderId="26" xfId="349" applyNumberFormat="1" applyFont="1" applyFill="1" applyBorder="1" applyAlignment="1" applyProtection="1">
      <alignment vertical="center"/>
    </xf>
    <xf numFmtId="195" fontId="111" fillId="64" borderId="0" xfId="292" applyNumberFormat="1" applyFont="1" applyFill="1" applyBorder="1" applyAlignment="1">
      <alignment vertical="center"/>
    </xf>
    <xf numFmtId="198" fontId="103" fillId="72" borderId="29" xfId="349" applyNumberFormat="1" applyFont="1" applyFill="1" applyBorder="1" applyAlignment="1" applyProtection="1">
      <alignment vertical="center"/>
    </xf>
    <xf numFmtId="38" fontId="103" fillId="72" borderId="29" xfId="416" applyFont="1" applyFill="1" applyBorder="1" applyAlignment="1" applyProtection="1">
      <alignment vertical="center"/>
    </xf>
    <xf numFmtId="38" fontId="102" fillId="0" borderId="37" xfId="416" applyFont="1" applyBorder="1" applyAlignment="1" applyProtection="1">
      <alignment vertical="center"/>
    </xf>
    <xf numFmtId="38" fontId="102" fillId="65" borderId="37" xfId="416" applyFont="1" applyFill="1" applyBorder="1" applyAlignment="1" applyProtection="1">
      <alignment vertical="center"/>
    </xf>
    <xf numFmtId="198" fontId="102" fillId="0" borderId="37" xfId="349" applyNumberFormat="1" applyFont="1" applyBorder="1" applyAlignment="1" applyProtection="1">
      <alignment vertical="center"/>
    </xf>
    <xf numFmtId="38" fontId="103" fillId="72" borderId="32" xfId="416" applyFont="1" applyFill="1" applyBorder="1" applyAlignment="1"/>
    <xf numFmtId="0" fontId="103" fillId="72" borderId="32" xfId="349" applyFont="1" applyFill="1" applyBorder="1"/>
    <xf numFmtId="0" fontId="103" fillId="72" borderId="0" xfId="349" applyFont="1" applyFill="1" applyBorder="1"/>
    <xf numFmtId="0" fontId="102" fillId="72" borderId="0" xfId="349" applyFont="1" applyFill="1" applyBorder="1"/>
    <xf numFmtId="0" fontId="103" fillId="72" borderId="11" xfId="349" applyFont="1" applyFill="1" applyBorder="1"/>
    <xf numFmtId="38" fontId="102" fillId="0" borderId="32" xfId="416" applyFont="1" applyFill="1" applyBorder="1" applyAlignment="1" applyProtection="1">
      <alignment vertical="center"/>
    </xf>
    <xf numFmtId="38" fontId="103" fillId="69" borderId="29" xfId="416" applyFont="1" applyFill="1" applyBorder="1" applyAlignment="1" applyProtection="1">
      <alignment vertical="center"/>
    </xf>
    <xf numFmtId="198" fontId="103" fillId="69" borderId="29" xfId="349" applyNumberFormat="1" applyFont="1" applyFill="1" applyBorder="1" applyAlignment="1" applyProtection="1">
      <alignment vertical="center"/>
    </xf>
    <xf numFmtId="0" fontId="103" fillId="69" borderId="29" xfId="349" applyFont="1" applyFill="1" applyBorder="1"/>
    <xf numFmtId="38" fontId="103" fillId="59" borderId="29" xfId="416" applyFont="1" applyFill="1" applyBorder="1" applyAlignment="1" applyProtection="1">
      <alignment vertical="center"/>
    </xf>
    <xf numFmtId="198" fontId="103" fillId="59" borderId="29" xfId="349" applyNumberFormat="1" applyFont="1" applyFill="1" applyBorder="1" applyAlignment="1" applyProtection="1">
      <alignment vertical="center"/>
    </xf>
    <xf numFmtId="198" fontId="103" fillId="59" borderId="30" xfId="349" applyNumberFormat="1" applyFont="1" applyFill="1" applyBorder="1" applyAlignment="1" applyProtection="1">
      <alignment vertical="center"/>
    </xf>
    <xf numFmtId="198" fontId="102" fillId="59" borderId="30" xfId="349" applyNumberFormat="1" applyFont="1" applyFill="1" applyBorder="1" applyAlignment="1" applyProtection="1">
      <alignment vertical="center"/>
    </xf>
    <xf numFmtId="198" fontId="103" fillId="59" borderId="26" xfId="349" applyNumberFormat="1" applyFont="1" applyFill="1" applyBorder="1" applyAlignment="1" applyProtection="1">
      <alignment vertical="center"/>
    </xf>
    <xf numFmtId="198" fontId="102" fillId="59" borderId="29" xfId="349" applyNumberFormat="1" applyFont="1" applyFill="1" applyBorder="1" applyAlignment="1" applyProtection="1">
      <alignment vertical="center"/>
    </xf>
    <xf numFmtId="38" fontId="102" fillId="64" borderId="31" xfId="416" applyFont="1" applyFill="1" applyBorder="1" applyAlignment="1">
      <alignment horizontal="right" vertical="center"/>
    </xf>
    <xf numFmtId="38" fontId="102" fillId="64" borderId="22" xfId="416" applyFont="1" applyFill="1" applyBorder="1" applyAlignment="1">
      <alignment horizontal="right" vertical="center"/>
    </xf>
    <xf numFmtId="0" fontId="103" fillId="64" borderId="24" xfId="345" applyFont="1" applyFill="1" applyBorder="1">
      <alignment vertical="center"/>
    </xf>
    <xf numFmtId="38" fontId="102" fillId="64" borderId="32" xfId="416" applyFont="1" applyFill="1" applyBorder="1" applyAlignment="1">
      <alignment horizontal="right" vertical="center"/>
    </xf>
    <xf numFmtId="38" fontId="102" fillId="64" borderId="25" xfId="416" applyFont="1" applyFill="1" applyBorder="1" applyAlignment="1">
      <alignment horizontal="right" vertical="center"/>
    </xf>
    <xf numFmtId="0" fontId="103" fillId="64" borderId="11" xfId="345" applyFont="1" applyFill="1" applyBorder="1">
      <alignment vertical="center"/>
    </xf>
    <xf numFmtId="38" fontId="102" fillId="64" borderId="27" xfId="416" applyFont="1" applyFill="1" applyBorder="1" applyAlignment="1">
      <alignment horizontal="right" vertical="center"/>
    </xf>
    <xf numFmtId="38" fontId="102" fillId="64" borderId="1" xfId="416" applyFont="1" applyFill="1" applyBorder="1" applyAlignment="1">
      <alignment horizontal="right" vertical="center"/>
    </xf>
    <xf numFmtId="0" fontId="102" fillId="64" borderId="28" xfId="345" applyFont="1" applyFill="1" applyBorder="1">
      <alignment vertical="center"/>
    </xf>
    <xf numFmtId="198" fontId="102" fillId="64" borderId="31" xfId="418" applyNumberFormat="1" applyFont="1" applyFill="1" applyBorder="1" applyAlignment="1" applyProtection="1">
      <alignment vertical="center"/>
    </xf>
    <xf numFmtId="198" fontId="102" fillId="64" borderId="23" xfId="418" applyNumberFormat="1" applyFont="1" applyFill="1" applyBorder="1" applyAlignment="1" applyProtection="1">
      <alignment vertical="center"/>
    </xf>
    <xf numFmtId="198" fontId="102" fillId="64" borderId="24" xfId="418" applyNumberFormat="1" applyFont="1" applyFill="1" applyBorder="1" applyAlignment="1" applyProtection="1">
      <alignment vertical="center"/>
    </xf>
    <xf numFmtId="198" fontId="102" fillId="64" borderId="32" xfId="418" applyNumberFormat="1" applyFont="1" applyFill="1" applyBorder="1" applyAlignment="1" applyProtection="1">
      <alignment vertical="center"/>
    </xf>
    <xf numFmtId="198" fontId="102" fillId="64" borderId="0" xfId="418" applyNumberFormat="1" applyFont="1" applyFill="1" applyBorder="1" applyAlignment="1" applyProtection="1">
      <alignment vertical="center"/>
    </xf>
    <xf numFmtId="198" fontId="102" fillId="64" borderId="11" xfId="418" applyNumberFormat="1" applyFont="1" applyFill="1" applyBorder="1" applyAlignment="1" applyProtection="1">
      <alignment vertical="center"/>
    </xf>
    <xf numFmtId="198" fontId="102" fillId="64" borderId="27" xfId="418" applyNumberFormat="1" applyFont="1" applyFill="1" applyBorder="1" applyAlignment="1" applyProtection="1">
      <alignment vertical="center"/>
    </xf>
    <xf numFmtId="198" fontId="102" fillId="64" borderId="7" xfId="418" applyNumberFormat="1" applyFont="1" applyFill="1" applyBorder="1" applyAlignment="1" applyProtection="1">
      <alignment vertical="center"/>
    </xf>
    <xf numFmtId="38" fontId="102" fillId="64" borderId="0" xfId="416" applyFont="1" applyFill="1" applyBorder="1">
      <alignment vertical="center"/>
    </xf>
    <xf numFmtId="198" fontId="102" fillId="64" borderId="0" xfId="418" applyNumberFormat="1" applyFont="1" applyFill="1" applyAlignment="1" applyProtection="1">
      <alignment vertical="center"/>
    </xf>
    <xf numFmtId="40" fontId="102" fillId="64" borderId="23" xfId="415" applyFont="1" applyFill="1" applyBorder="1" applyAlignment="1" applyProtection="1">
      <alignment horizontal="left"/>
    </xf>
    <xf numFmtId="40" fontId="102" fillId="64" borderId="24" xfId="415" applyFont="1" applyFill="1" applyBorder="1" applyAlignment="1" applyProtection="1">
      <alignment horizontal="left"/>
    </xf>
    <xf numFmtId="38" fontId="102" fillId="0" borderId="4" xfId="416" applyFont="1" applyFill="1" applyBorder="1" applyAlignment="1">
      <alignment horizontal="right" vertical="center"/>
    </xf>
    <xf numFmtId="0" fontId="103" fillId="64" borderId="30" xfId="345" applyFont="1" applyFill="1" applyBorder="1">
      <alignment vertical="center"/>
    </xf>
    <xf numFmtId="40" fontId="102" fillId="64" borderId="30" xfId="415" applyFont="1" applyFill="1" applyBorder="1" applyAlignment="1" applyProtection="1">
      <alignment horizontal="left"/>
    </xf>
    <xf numFmtId="40" fontId="102" fillId="64" borderId="11" xfId="415" applyFont="1" applyFill="1" applyBorder="1" applyAlignment="1" applyProtection="1">
      <alignment horizontal="left"/>
    </xf>
    <xf numFmtId="40" fontId="102" fillId="64" borderId="7" xfId="415" applyFont="1" applyFill="1" applyBorder="1" applyAlignment="1" applyProtection="1">
      <alignment horizontal="distributed"/>
    </xf>
    <xf numFmtId="40" fontId="102" fillId="64" borderId="28" xfId="415" applyFont="1" applyFill="1" applyBorder="1" applyAlignment="1" applyProtection="1">
      <alignment horizontal="left"/>
    </xf>
    <xf numFmtId="197" fontId="115" fillId="64" borderId="0" xfId="297" applyNumberFormat="1" applyFont="1" applyFill="1" applyBorder="1" applyAlignment="1">
      <alignment horizontal="right" vertical="center"/>
    </xf>
    <xf numFmtId="201" fontId="102" fillId="64" borderId="0" xfId="416" applyNumberFormat="1" applyFont="1" applyFill="1" applyBorder="1">
      <alignment vertical="center"/>
    </xf>
    <xf numFmtId="198" fontId="102" fillId="64" borderId="28" xfId="349" applyNumberFormat="1" applyFont="1" applyFill="1" applyBorder="1" applyAlignment="1" applyProtection="1">
      <alignment vertical="center"/>
    </xf>
    <xf numFmtId="0" fontId="4" fillId="0" borderId="28" xfId="0" applyFont="1" applyFill="1" applyBorder="1" applyAlignment="1"/>
    <xf numFmtId="0" fontId="102" fillId="0" borderId="0" xfId="345" applyFont="1" applyFill="1">
      <alignment vertical="center"/>
    </xf>
    <xf numFmtId="38" fontId="103" fillId="75" borderId="27" xfId="416" applyFont="1" applyFill="1" applyBorder="1" applyAlignment="1" applyProtection="1">
      <alignment vertical="center"/>
    </xf>
    <xf numFmtId="38" fontId="103" fillId="75" borderId="7" xfId="416" applyFont="1" applyFill="1" applyBorder="1" applyAlignment="1" applyProtection="1">
      <alignment vertical="center"/>
    </xf>
    <xf numFmtId="38" fontId="102" fillId="75" borderId="28" xfId="416" applyFont="1" applyFill="1" applyBorder="1" applyAlignment="1" applyProtection="1">
      <alignment vertical="center"/>
    </xf>
    <xf numFmtId="38" fontId="102" fillId="75" borderId="1" xfId="416" applyFont="1" applyFill="1" applyBorder="1" applyAlignment="1" applyProtection="1">
      <alignment vertical="center"/>
    </xf>
    <xf numFmtId="38" fontId="103" fillId="75" borderId="1" xfId="416" applyFont="1" applyFill="1" applyBorder="1" applyAlignment="1" applyProtection="1">
      <alignment vertical="center"/>
    </xf>
    <xf numFmtId="198" fontId="103" fillId="64" borderId="31" xfId="349" applyNumberFormat="1" applyFont="1" applyFill="1" applyBorder="1" applyAlignment="1" applyProtection="1">
      <alignment vertical="center"/>
    </xf>
    <xf numFmtId="38" fontId="103" fillId="75" borderId="28" xfId="416" applyFont="1" applyFill="1" applyBorder="1" applyAlignment="1" applyProtection="1">
      <alignment vertical="center"/>
    </xf>
    <xf numFmtId="38" fontId="102" fillId="64" borderId="4" xfId="416" applyFont="1" applyFill="1" applyBorder="1" applyAlignment="1">
      <alignment vertical="center"/>
    </xf>
    <xf numFmtId="38" fontId="102" fillId="65" borderId="4" xfId="416" applyFont="1" applyFill="1" applyBorder="1" applyAlignment="1">
      <alignment vertical="center"/>
    </xf>
    <xf numFmtId="198" fontId="102" fillId="64" borderId="32" xfId="349" applyNumberFormat="1" applyFont="1" applyFill="1" applyBorder="1" applyAlignment="1" applyProtection="1">
      <alignment vertical="center"/>
    </xf>
    <xf numFmtId="198" fontId="103" fillId="64" borderId="11" xfId="349" applyNumberFormat="1" applyFont="1" applyFill="1" applyBorder="1" applyAlignment="1" applyProtection="1">
      <alignment vertical="center"/>
    </xf>
    <xf numFmtId="38" fontId="102" fillId="64" borderId="47" xfId="416" applyFont="1" applyFill="1" applyBorder="1" applyAlignment="1" applyProtection="1">
      <alignment vertical="center"/>
      <protection locked="0"/>
    </xf>
    <xf numFmtId="38" fontId="102" fillId="65" borderId="47" xfId="416" applyFont="1" applyFill="1" applyBorder="1" applyAlignment="1" applyProtection="1">
      <alignment vertical="center"/>
      <protection locked="0"/>
    </xf>
    <xf numFmtId="198" fontId="102" fillId="64" borderId="48" xfId="349" applyNumberFormat="1" applyFont="1" applyFill="1" applyBorder="1" applyAlignment="1" applyProtection="1">
      <alignment vertical="center"/>
    </xf>
    <xf numFmtId="198" fontId="103" fillId="64" borderId="49" xfId="349" applyNumberFormat="1" applyFont="1" applyFill="1" applyBorder="1" applyAlignment="1" applyProtection="1">
      <alignment vertical="center"/>
    </xf>
    <xf numFmtId="198" fontId="103" fillId="64" borderId="32" xfId="349" applyNumberFormat="1" applyFont="1" applyFill="1" applyBorder="1" applyAlignment="1" applyProtection="1">
      <alignment vertical="center"/>
    </xf>
    <xf numFmtId="38" fontId="103" fillId="75" borderId="4" xfId="416" applyFont="1" applyFill="1" applyBorder="1" applyAlignment="1" applyProtection="1">
      <alignment vertical="center"/>
    </xf>
    <xf numFmtId="38" fontId="103" fillId="75" borderId="29" xfId="416" applyFont="1" applyFill="1" applyBorder="1" applyAlignment="1" applyProtection="1">
      <alignment vertical="center"/>
    </xf>
    <xf numFmtId="38" fontId="103" fillId="75" borderId="30" xfId="416" applyFont="1" applyFill="1" applyBorder="1" applyAlignment="1" applyProtection="1">
      <alignment vertical="center"/>
    </xf>
    <xf numFmtId="38" fontId="103" fillId="75" borderId="26" xfId="416" applyFont="1" applyFill="1" applyBorder="1" applyAlignment="1" applyProtection="1">
      <alignment vertical="center"/>
    </xf>
    <xf numFmtId="38" fontId="102" fillId="64" borderId="22" xfId="416" applyFont="1" applyFill="1" applyBorder="1" applyAlignment="1">
      <alignment vertical="center"/>
    </xf>
    <xf numFmtId="198" fontId="103" fillId="64" borderId="48" xfId="349" applyNumberFormat="1" applyFont="1" applyFill="1" applyBorder="1" applyAlignment="1" applyProtection="1">
      <alignment vertical="center"/>
    </xf>
    <xf numFmtId="0" fontId="102" fillId="64" borderId="0" xfId="345" applyFont="1" applyFill="1" applyAlignment="1">
      <alignment horizontal="center" vertical="center"/>
    </xf>
    <xf numFmtId="198" fontId="102" fillId="64" borderId="0" xfId="349" applyNumberFormat="1" applyFont="1" applyFill="1" applyAlignment="1" applyProtection="1">
      <alignment vertical="center"/>
    </xf>
    <xf numFmtId="0" fontId="116" fillId="64" borderId="0" xfId="345" applyFont="1" applyFill="1">
      <alignment vertical="center"/>
    </xf>
    <xf numFmtId="166" fontId="102" fillId="0" borderId="0" xfId="422" applyFont="1" applyFill="1" applyBorder="1" applyAlignment="1">
      <alignment horizontal="centerContinuous" vertical="center"/>
    </xf>
    <xf numFmtId="198" fontId="103" fillId="64" borderId="0" xfId="349" applyNumberFormat="1" applyFont="1" applyFill="1" applyBorder="1" applyAlignment="1" applyProtection="1">
      <alignment vertical="center"/>
      <protection locked="0"/>
    </xf>
    <xf numFmtId="0" fontId="102" fillId="64" borderId="0" xfId="345" applyFont="1" applyFill="1" applyAlignment="1">
      <alignment horizontal="right" vertical="center"/>
    </xf>
    <xf numFmtId="49" fontId="102" fillId="64" borderId="0" xfId="345" applyNumberFormat="1" applyFont="1" applyFill="1">
      <alignment vertical="center"/>
    </xf>
    <xf numFmtId="166" fontId="102" fillId="65" borderId="1" xfId="422" applyFont="1" applyFill="1" applyBorder="1" applyAlignment="1">
      <alignment horizontal="centerContinuous" vertical="center"/>
    </xf>
    <xf numFmtId="49" fontId="103" fillId="64" borderId="0" xfId="345" applyNumberFormat="1" applyFont="1" applyFill="1">
      <alignment vertical="center"/>
    </xf>
    <xf numFmtId="198" fontId="102" fillId="64" borderId="24" xfId="419" applyNumberFormat="1" applyFont="1" applyFill="1" applyBorder="1" applyAlignment="1" applyProtection="1">
      <alignment vertical="center"/>
    </xf>
    <xf numFmtId="198" fontId="102" fillId="64" borderId="11" xfId="419" applyNumberFormat="1" applyFont="1" applyFill="1" applyBorder="1" applyAlignment="1" applyProtection="1">
      <alignment vertical="center"/>
    </xf>
    <xf numFmtId="198" fontId="102" fillId="64" borderId="0" xfId="420" applyNumberFormat="1" applyFont="1" applyFill="1" applyAlignment="1" applyProtection="1">
      <alignment vertical="center"/>
    </xf>
    <xf numFmtId="0" fontId="57" fillId="0" borderId="0" xfId="423"/>
    <xf numFmtId="0" fontId="57" fillId="64" borderId="0" xfId="423" applyFill="1"/>
    <xf numFmtId="0" fontId="122" fillId="0" borderId="0" xfId="423" applyFont="1" applyFill="1" applyBorder="1"/>
    <xf numFmtId="0" fontId="105" fillId="0" borderId="0" xfId="345" applyFont="1" applyFill="1" applyAlignment="1">
      <alignment horizontal="center" vertical="center"/>
    </xf>
    <xf numFmtId="0" fontId="105" fillId="0" borderId="0" xfId="345" applyFont="1" applyFill="1" applyBorder="1" applyAlignment="1">
      <alignment horizontal="center" vertical="center"/>
    </xf>
    <xf numFmtId="0" fontId="120" fillId="64" borderId="0" xfId="345" applyFont="1" applyFill="1" applyAlignment="1">
      <alignment horizontal="center" vertical="center"/>
    </xf>
    <xf numFmtId="0" fontId="120" fillId="64" borderId="0" xfId="345" applyFont="1" applyFill="1" applyAlignment="1">
      <alignment horizontal="right" vertical="center"/>
    </xf>
    <xf numFmtId="38" fontId="105" fillId="0" borderId="0" xfId="311" applyNumberFormat="1" applyFont="1" applyFill="1" applyBorder="1" applyAlignment="1"/>
    <xf numFmtId="38" fontId="105" fillId="0" borderId="11" xfId="311" applyNumberFormat="1" applyFont="1" applyFill="1" applyBorder="1" applyAlignment="1"/>
    <xf numFmtId="38" fontId="105" fillId="0" borderId="0" xfId="345" applyNumberFormat="1" applyFont="1" applyFill="1" applyBorder="1">
      <alignment vertical="center"/>
    </xf>
    <xf numFmtId="38" fontId="105" fillId="0" borderId="11" xfId="345" applyNumberFormat="1" applyFont="1" applyFill="1" applyBorder="1">
      <alignment vertical="center"/>
    </xf>
    <xf numFmtId="38" fontId="102" fillId="0" borderId="54" xfId="311" applyNumberFormat="1" applyFont="1" applyBorder="1" applyAlignment="1"/>
    <xf numFmtId="38" fontId="102" fillId="0" borderId="51" xfId="311" applyNumberFormat="1" applyFont="1" applyBorder="1" applyAlignment="1"/>
    <xf numFmtId="38" fontId="102" fillId="0" borderId="55" xfId="311" applyNumberFormat="1" applyFont="1" applyBorder="1" applyAlignment="1"/>
    <xf numFmtId="198" fontId="102" fillId="33" borderId="31" xfId="311" applyNumberFormat="1" applyFont="1" applyFill="1" applyBorder="1" applyAlignment="1"/>
    <xf numFmtId="198" fontId="102" fillId="33" borderId="23" xfId="311" applyNumberFormat="1" applyFont="1" applyFill="1" applyBorder="1" applyAlignment="1"/>
    <xf numFmtId="198" fontId="105" fillId="0" borderId="0" xfId="311" quotePrefix="1" applyNumberFormat="1" applyFont="1" applyFill="1" applyBorder="1" applyAlignment="1" applyProtection="1">
      <alignment horizontal="center" vertical="center"/>
    </xf>
    <xf numFmtId="198" fontId="105" fillId="0" borderId="11" xfId="311" quotePrefix="1" applyNumberFormat="1" applyFont="1" applyFill="1" applyBorder="1" applyAlignment="1" applyProtection="1">
      <alignment horizontal="center" vertical="center"/>
    </xf>
    <xf numFmtId="0" fontId="102" fillId="64" borderId="52" xfId="345" applyFont="1" applyFill="1" applyBorder="1">
      <alignment vertical="center"/>
    </xf>
    <xf numFmtId="0" fontId="102" fillId="64" borderId="6" xfId="345" applyFont="1" applyFill="1" applyBorder="1" applyAlignment="1">
      <alignment horizontal="centerContinuous" vertical="center"/>
    </xf>
    <xf numFmtId="0" fontId="33" fillId="64" borderId="53" xfId="345" applyFont="1" applyFill="1" applyBorder="1" applyAlignment="1">
      <alignment horizontal="left" vertical="center"/>
    </xf>
    <xf numFmtId="38" fontId="102" fillId="65" borderId="56" xfId="311" applyNumberFormat="1" applyFont="1" applyFill="1" applyBorder="1" applyAlignment="1" applyProtection="1">
      <alignment horizontal="right"/>
      <protection locked="0"/>
    </xf>
    <xf numFmtId="38" fontId="102" fillId="65" borderId="42" xfId="311" applyNumberFormat="1" applyFont="1" applyFill="1" applyBorder="1" applyAlignment="1" applyProtection="1">
      <alignment horizontal="right"/>
      <protection locked="0"/>
    </xf>
    <xf numFmtId="38" fontId="102" fillId="0" borderId="37" xfId="311" applyNumberFormat="1" applyFont="1" applyFill="1" applyBorder="1" applyAlignment="1" applyProtection="1">
      <alignment horizontal="right"/>
      <protection locked="0"/>
    </xf>
    <xf numFmtId="38" fontId="102" fillId="65" borderId="32" xfId="311" applyNumberFormat="1" applyFont="1" applyFill="1" applyBorder="1" applyAlignment="1" applyProtection="1">
      <alignment horizontal="right"/>
      <protection locked="0"/>
    </xf>
    <xf numFmtId="38" fontId="102" fillId="65" borderId="50" xfId="311" applyNumberFormat="1" applyFont="1" applyFill="1" applyBorder="1" applyAlignment="1" applyProtection="1">
      <alignment horizontal="right"/>
      <protection locked="0"/>
    </xf>
    <xf numFmtId="38" fontId="102" fillId="65" borderId="0" xfId="311" applyNumberFormat="1" applyFont="1" applyFill="1" applyBorder="1" applyAlignment="1" applyProtection="1">
      <alignment horizontal="right"/>
      <protection locked="0"/>
    </xf>
    <xf numFmtId="38" fontId="102" fillId="65" borderId="11" xfId="311" applyNumberFormat="1" applyFont="1" applyFill="1" applyBorder="1" applyAlignment="1" applyProtection="1">
      <alignment horizontal="right"/>
      <protection locked="0"/>
    </xf>
    <xf numFmtId="38" fontId="102" fillId="0" borderId="45" xfId="311" applyNumberFormat="1" applyFont="1" applyFill="1" applyBorder="1" applyAlignment="1" applyProtection="1">
      <alignment horizontal="right"/>
      <protection locked="0"/>
    </xf>
    <xf numFmtId="38" fontId="102" fillId="65" borderId="23" xfId="311" applyNumberFormat="1" applyFont="1" applyFill="1" applyBorder="1" applyAlignment="1" applyProtection="1">
      <alignment horizontal="right"/>
      <protection locked="0"/>
    </xf>
    <xf numFmtId="38" fontId="102" fillId="65" borderId="48" xfId="311" applyNumberFormat="1" applyFont="1" applyFill="1" applyBorder="1" applyAlignment="1" applyProtection="1">
      <alignment horizontal="right"/>
      <protection locked="0"/>
    </xf>
    <xf numFmtId="38" fontId="102" fillId="65" borderId="60" xfId="311" applyNumberFormat="1" applyFont="1" applyFill="1" applyBorder="1" applyAlignment="1" applyProtection="1">
      <alignment horizontal="right"/>
      <protection locked="0"/>
    </xf>
    <xf numFmtId="38" fontId="102" fillId="65" borderId="49" xfId="311" applyNumberFormat="1" applyFont="1" applyFill="1" applyBorder="1" applyAlignment="1" applyProtection="1">
      <alignment horizontal="right"/>
      <protection locked="0"/>
    </xf>
    <xf numFmtId="38" fontId="102" fillId="65" borderId="61" xfId="311" applyNumberFormat="1" applyFont="1" applyFill="1" applyBorder="1" applyAlignment="1" applyProtection="1">
      <alignment horizontal="right"/>
      <protection locked="0"/>
    </xf>
    <xf numFmtId="38" fontId="102" fillId="64" borderId="0" xfId="345" applyNumberFormat="1" applyFont="1" applyFill="1">
      <alignment vertical="center"/>
    </xf>
    <xf numFmtId="0" fontId="102" fillId="0" borderId="0" xfId="345" applyFont="1">
      <alignment vertical="center"/>
    </xf>
    <xf numFmtId="0" fontId="120" fillId="0" borderId="0" xfId="345" applyFont="1" applyFill="1">
      <alignment vertical="center"/>
    </xf>
    <xf numFmtId="0" fontId="102" fillId="76" borderId="0" xfId="345" applyFont="1" applyFill="1">
      <alignment vertical="center"/>
    </xf>
    <xf numFmtId="0" fontId="57" fillId="76" borderId="0" xfId="423" applyFill="1"/>
    <xf numFmtId="0" fontId="102" fillId="77" borderId="0" xfId="345" applyFont="1" applyFill="1" applyAlignment="1"/>
    <xf numFmtId="0" fontId="108" fillId="64" borderId="0" xfId="345" applyFont="1" applyFill="1">
      <alignment vertical="center"/>
    </xf>
    <xf numFmtId="0" fontId="109" fillId="0" borderId="31" xfId="0" applyFont="1" applyBorder="1">
      <alignment vertical="center"/>
    </xf>
    <xf numFmtId="0" fontId="109" fillId="0" borderId="24" xfId="0" applyFont="1" applyBorder="1">
      <alignment vertical="center"/>
    </xf>
    <xf numFmtId="0" fontId="109" fillId="0" borderId="11" xfId="0" applyFont="1" applyBorder="1">
      <alignment vertical="center"/>
    </xf>
    <xf numFmtId="0" fontId="109" fillId="0" borderId="32" xfId="0" applyFont="1" applyBorder="1">
      <alignment vertical="center"/>
    </xf>
    <xf numFmtId="0" fontId="109" fillId="0" borderId="0" xfId="0" applyFont="1" applyBorder="1">
      <alignment vertical="center"/>
    </xf>
    <xf numFmtId="0" fontId="123" fillId="64" borderId="0" xfId="0" applyFont="1" applyFill="1">
      <alignment vertical="center"/>
    </xf>
    <xf numFmtId="198" fontId="102" fillId="0" borderId="24" xfId="349" applyNumberFormat="1" applyFont="1" applyBorder="1" applyAlignment="1" applyProtection="1">
      <alignment vertical="center"/>
    </xf>
    <xf numFmtId="0" fontId="102" fillId="64" borderId="11" xfId="345" applyFont="1" applyFill="1" applyBorder="1">
      <alignment vertical="center"/>
    </xf>
    <xf numFmtId="0" fontId="102" fillId="67" borderId="11" xfId="345" applyFont="1" applyFill="1" applyBorder="1">
      <alignment vertical="center"/>
    </xf>
    <xf numFmtId="0" fontId="102" fillId="67" borderId="25" xfId="345" applyFont="1" applyFill="1" applyBorder="1">
      <alignment vertical="center"/>
    </xf>
    <xf numFmtId="0" fontId="102" fillId="64" borderId="24" xfId="345" applyFont="1" applyFill="1" applyBorder="1">
      <alignment vertical="center"/>
    </xf>
    <xf numFmtId="198" fontId="103" fillId="59" borderId="25" xfId="349" applyNumberFormat="1" applyFont="1" applyFill="1" applyBorder="1" applyAlignment="1" applyProtection="1">
      <alignment vertical="center"/>
    </xf>
    <xf numFmtId="0" fontId="125" fillId="61" borderId="21" xfId="0" applyNumberFormat="1" applyFont="1" applyFill="1" applyBorder="1" applyProtection="1">
      <alignment vertical="center"/>
      <protection locked="0"/>
    </xf>
    <xf numFmtId="49" fontId="125" fillId="61" borderId="21" xfId="0" applyNumberFormat="1" applyFont="1" applyFill="1" applyBorder="1" applyAlignment="1" applyProtection="1">
      <alignment vertical="top"/>
      <protection locked="0"/>
    </xf>
    <xf numFmtId="0" fontId="126" fillId="0" borderId="0" xfId="0" applyFont="1">
      <alignment vertical="center"/>
    </xf>
    <xf numFmtId="49" fontId="125" fillId="61" borderId="21" xfId="0" applyNumberFormat="1" applyFont="1" applyFill="1" applyBorder="1" applyProtection="1">
      <alignment vertical="center"/>
      <protection locked="0"/>
    </xf>
    <xf numFmtId="49" fontId="125" fillId="61" borderId="21" xfId="0" applyNumberFormat="1" applyFont="1" applyFill="1" applyBorder="1" applyAlignment="1" applyProtection="1">
      <alignment horizontal="left" vertical="center" indent="1"/>
      <protection locked="0"/>
    </xf>
    <xf numFmtId="49" fontId="125" fillId="61" borderId="21" xfId="0" applyNumberFormat="1" applyFont="1" applyFill="1" applyBorder="1" applyAlignment="1" applyProtection="1">
      <alignment vertical="center"/>
      <protection locked="0"/>
    </xf>
    <xf numFmtId="3" fontId="125" fillId="78" borderId="21" xfId="0" applyNumberFormat="1" applyFont="1" applyFill="1" applyBorder="1" applyProtection="1">
      <alignment vertical="center"/>
      <protection locked="0"/>
    </xf>
    <xf numFmtId="3" fontId="125" fillId="62" borderId="21" xfId="0" applyNumberFormat="1" applyFont="1" applyFill="1" applyBorder="1" applyProtection="1">
      <alignment vertical="center"/>
      <protection locked="0"/>
    </xf>
    <xf numFmtId="3" fontId="125" fillId="63" borderId="21" xfId="0" applyNumberFormat="1" applyFont="1" applyFill="1" applyBorder="1" applyProtection="1">
      <alignment vertical="center"/>
      <protection locked="0"/>
    </xf>
    <xf numFmtId="49" fontId="125" fillId="61" borderId="21" xfId="0" applyNumberFormat="1" applyFont="1" applyFill="1" applyBorder="1" applyAlignment="1" applyProtection="1">
      <alignment horizontal="left" vertical="center" indent="2"/>
      <protection locked="0"/>
    </xf>
    <xf numFmtId="0" fontId="126" fillId="0" borderId="0" xfId="0" applyNumberFormat="1" applyFont="1">
      <alignment vertical="center"/>
    </xf>
    <xf numFmtId="166" fontId="102" fillId="76" borderId="1" xfId="422" applyFont="1" applyFill="1" applyBorder="1" applyAlignment="1" applyProtection="1">
      <alignment horizontal="centerContinuous" vertical="center"/>
      <protection locked="0"/>
    </xf>
    <xf numFmtId="0" fontId="102" fillId="64" borderId="11" xfId="0" applyFont="1" applyFill="1" applyBorder="1" applyAlignment="1" applyProtection="1">
      <alignment vertical="center"/>
    </xf>
    <xf numFmtId="0" fontId="127" fillId="0" borderId="0" xfId="0" applyFont="1">
      <alignment vertical="center"/>
    </xf>
    <xf numFmtId="0" fontId="128" fillId="0" borderId="0" xfId="0" applyFont="1">
      <alignment vertical="center"/>
    </xf>
    <xf numFmtId="14" fontId="127" fillId="0" borderId="0" xfId="0" applyNumberFormat="1" applyFont="1">
      <alignment vertical="center"/>
    </xf>
    <xf numFmtId="0" fontId="125" fillId="61" borderId="21" xfId="0" applyNumberFormat="1" applyFont="1" applyFill="1" applyBorder="1" applyAlignment="1" applyProtection="1">
      <alignment vertical="center"/>
      <protection locked="0"/>
    </xf>
    <xf numFmtId="0" fontId="129" fillId="61" borderId="21" xfId="0" applyNumberFormat="1" applyFont="1" applyFill="1" applyBorder="1" applyProtection="1">
      <alignment vertical="center"/>
      <protection locked="0"/>
    </xf>
    <xf numFmtId="49" fontId="129" fillId="61" borderId="21" xfId="0" applyNumberFormat="1" applyFont="1" applyFill="1" applyBorder="1" applyAlignment="1" applyProtection="1">
      <alignment horizontal="left" vertical="center" indent="1"/>
      <protection locked="0"/>
    </xf>
    <xf numFmtId="49" fontId="129" fillId="61" borderId="21" xfId="0" applyNumberFormat="1" applyFont="1" applyFill="1" applyBorder="1" applyAlignment="1" applyProtection="1">
      <alignment vertical="center"/>
      <protection locked="0"/>
    </xf>
    <xf numFmtId="49" fontId="129" fillId="61" borderId="21" xfId="0" applyNumberFormat="1" applyFont="1" applyFill="1" applyBorder="1" applyAlignment="1" applyProtection="1">
      <alignment horizontal="left" vertical="center" indent="3"/>
      <protection locked="0"/>
    </xf>
    <xf numFmtId="49" fontId="129" fillId="61" borderId="21" xfId="0" applyNumberFormat="1" applyFont="1" applyFill="1" applyBorder="1" applyAlignment="1" applyProtection="1">
      <alignment horizontal="left" vertical="center" indent="2"/>
      <protection locked="0"/>
    </xf>
    <xf numFmtId="0" fontId="84" fillId="0" borderId="0" xfId="0" applyFont="1">
      <alignment vertical="center"/>
    </xf>
    <xf numFmtId="49" fontId="130" fillId="61" borderId="21" xfId="0" applyNumberFormat="1" applyFont="1" applyFill="1" applyBorder="1" applyAlignment="1" applyProtection="1">
      <alignment vertical="center"/>
      <protection locked="0"/>
    </xf>
    <xf numFmtId="49" fontId="131" fillId="61" borderId="21" xfId="0" applyNumberFormat="1" applyFont="1" applyFill="1" applyBorder="1" applyAlignment="1" applyProtection="1">
      <alignment horizontal="left" vertical="center" indent="1"/>
      <protection locked="0"/>
    </xf>
    <xf numFmtId="49" fontId="131" fillId="61" borderId="21" xfId="0" applyNumberFormat="1" applyFont="1" applyFill="1" applyBorder="1" applyAlignment="1" applyProtection="1">
      <alignment vertical="center"/>
      <protection locked="0"/>
    </xf>
    <xf numFmtId="0" fontId="130" fillId="0" borderId="0" xfId="0" applyFont="1">
      <alignment vertical="center"/>
    </xf>
    <xf numFmtId="0" fontId="102" fillId="64" borderId="0" xfId="345" applyFont="1" applyFill="1">
      <alignment vertical="center"/>
    </xf>
    <xf numFmtId="0" fontId="103" fillId="64" borderId="0" xfId="345" applyFont="1" applyFill="1">
      <alignment vertical="center"/>
    </xf>
    <xf numFmtId="0" fontId="102" fillId="64" borderId="0" xfId="0" applyFont="1" applyFill="1">
      <alignment vertical="center"/>
    </xf>
    <xf numFmtId="197" fontId="102" fillId="64" borderId="0" xfId="345" applyNumberFormat="1" applyFont="1" applyFill="1" applyBorder="1">
      <alignment vertical="center"/>
    </xf>
    <xf numFmtId="166" fontId="102" fillId="64" borderId="0" xfId="422" applyFont="1" applyFill="1" applyBorder="1" applyAlignment="1">
      <alignment horizontal="centerContinuous" vertical="center"/>
    </xf>
    <xf numFmtId="38" fontId="119" fillId="64" borderId="0" xfId="311" applyFont="1" applyFill="1" applyAlignment="1">
      <alignment vertical="center"/>
    </xf>
    <xf numFmtId="0" fontId="125" fillId="0" borderId="0" xfId="414" applyNumberFormat="1" applyFont="1" applyFill="1" applyBorder="1" applyAlignment="1" applyProtection="1">
      <alignment horizontal="left" vertical="center"/>
      <protection locked="0"/>
    </xf>
    <xf numFmtId="0" fontId="125" fillId="0" borderId="0" xfId="0" applyNumberFormat="1" applyFont="1" applyFill="1" applyBorder="1" applyProtection="1">
      <alignment vertical="center"/>
      <protection locked="0"/>
    </xf>
    <xf numFmtId="0" fontId="125" fillId="0" borderId="75" xfId="0" applyNumberFormat="1" applyFont="1" applyFill="1" applyBorder="1" applyProtection="1">
      <alignment vertical="center"/>
      <protection locked="0"/>
    </xf>
    <xf numFmtId="0" fontId="125" fillId="0" borderId="0" xfId="414" applyNumberFormat="1" applyFont="1" applyFill="1" applyBorder="1" applyProtection="1">
      <alignment vertical="center"/>
      <protection locked="0"/>
    </xf>
    <xf numFmtId="0" fontId="125" fillId="0" borderId="75" xfId="414" applyNumberFormat="1" applyFont="1" applyFill="1" applyBorder="1" applyProtection="1">
      <alignment vertical="center"/>
      <protection locked="0"/>
    </xf>
    <xf numFmtId="0" fontId="125" fillId="0" borderId="0" xfId="414" applyNumberFormat="1" applyFont="1" applyFill="1" applyBorder="1" applyAlignment="1" applyProtection="1">
      <alignment horizontal="left" vertical="center" indent="1"/>
      <protection locked="0"/>
    </xf>
    <xf numFmtId="0" fontId="125" fillId="0" borderId="75" xfId="414" applyNumberFormat="1" applyFont="1" applyFill="1" applyBorder="1" applyAlignment="1" applyProtection="1">
      <alignment horizontal="left" vertical="center" indent="1"/>
      <protection locked="0"/>
    </xf>
    <xf numFmtId="0" fontId="125" fillId="0" borderId="75" xfId="414" applyNumberFormat="1" applyFont="1" applyFill="1" applyBorder="1" applyAlignment="1" applyProtection="1">
      <alignment horizontal="left" vertical="center"/>
      <protection locked="0"/>
    </xf>
    <xf numFmtId="0" fontId="130" fillId="0" borderId="0" xfId="0" applyNumberFormat="1" applyFont="1" applyFill="1" applyBorder="1" applyProtection="1">
      <alignment vertical="center"/>
      <protection locked="0"/>
    </xf>
    <xf numFmtId="0" fontId="130" fillId="0" borderId="75" xfId="0" applyNumberFormat="1" applyFont="1" applyFill="1" applyBorder="1" applyProtection="1">
      <alignment vertical="center"/>
      <protection locked="0"/>
    </xf>
    <xf numFmtId="0" fontId="126" fillId="0" borderId="0" xfId="0" applyFont="1" applyBorder="1">
      <alignment vertical="center"/>
    </xf>
    <xf numFmtId="0" fontId="125" fillId="0" borderId="76" xfId="0" applyNumberFormat="1" applyFont="1" applyFill="1" applyBorder="1" applyProtection="1">
      <alignment vertical="center"/>
      <protection locked="0"/>
    </xf>
    <xf numFmtId="0" fontId="129" fillId="0" borderId="76" xfId="0" applyNumberFormat="1" applyFont="1" applyFill="1" applyBorder="1" applyProtection="1">
      <alignment vertical="center"/>
      <protection locked="0"/>
    </xf>
    <xf numFmtId="0" fontId="125" fillId="0" borderId="77" xfId="0" applyNumberFormat="1" applyFont="1" applyFill="1" applyBorder="1" applyProtection="1">
      <alignment vertical="center"/>
      <protection locked="0"/>
    </xf>
    <xf numFmtId="0" fontId="129" fillId="0" borderId="77" xfId="0" applyNumberFormat="1" applyFont="1" applyFill="1" applyBorder="1" applyProtection="1">
      <alignment vertical="center"/>
      <protection locked="0"/>
    </xf>
    <xf numFmtId="38" fontId="119" fillId="64" borderId="0" xfId="311" applyFont="1" applyFill="1" applyAlignment="1" applyProtection="1">
      <alignment vertical="center"/>
    </xf>
    <xf numFmtId="0" fontId="132" fillId="0" borderId="0" xfId="0" applyFont="1">
      <alignment vertical="center"/>
    </xf>
    <xf numFmtId="197" fontId="102" fillId="64" borderId="0" xfId="345" applyNumberFormat="1" applyFont="1" applyFill="1" applyBorder="1" applyProtection="1">
      <alignment vertical="center"/>
    </xf>
    <xf numFmtId="0" fontId="116" fillId="64" borderId="0" xfId="345" applyFont="1" applyFill="1" applyProtection="1">
      <alignment vertical="center"/>
    </xf>
    <xf numFmtId="0" fontId="103" fillId="64" borderId="0" xfId="349" applyFont="1" applyFill="1" applyProtection="1"/>
    <xf numFmtId="0" fontId="104" fillId="64" borderId="0" xfId="349" applyFont="1" applyFill="1" applyAlignment="1" applyProtection="1">
      <alignment shrinkToFit="1"/>
    </xf>
    <xf numFmtId="198" fontId="103" fillId="64" borderId="78" xfId="349" applyNumberFormat="1" applyFont="1" applyFill="1" applyBorder="1" applyAlignment="1" applyProtection="1">
      <alignment vertical="center"/>
    </xf>
    <xf numFmtId="38" fontId="103" fillId="75" borderId="78" xfId="416" applyFont="1" applyFill="1" applyBorder="1" applyAlignment="1" applyProtection="1">
      <alignment vertical="center"/>
    </xf>
    <xf numFmtId="198" fontId="104" fillId="64" borderId="24" xfId="349" applyNumberFormat="1" applyFont="1" applyFill="1" applyBorder="1" applyAlignment="1" applyProtection="1">
      <alignment vertical="center"/>
    </xf>
    <xf numFmtId="9" fontId="114" fillId="64" borderId="22" xfId="417" applyFont="1" applyFill="1" applyBorder="1" applyAlignment="1" applyProtection="1">
      <alignment vertical="center"/>
    </xf>
    <xf numFmtId="198" fontId="104" fillId="64" borderId="11" xfId="349" applyNumberFormat="1" applyFont="1" applyFill="1" applyBorder="1" applyAlignment="1" applyProtection="1">
      <alignment vertical="center"/>
    </xf>
    <xf numFmtId="9" fontId="114" fillId="64" borderId="36" xfId="417" applyFont="1" applyFill="1" applyBorder="1" applyAlignment="1" applyProtection="1">
      <alignment vertical="center"/>
    </xf>
    <xf numFmtId="38" fontId="102" fillId="64" borderId="47" xfId="416" applyFont="1" applyFill="1" applyBorder="1" applyAlignment="1" applyProtection="1">
      <alignment vertical="center"/>
    </xf>
    <xf numFmtId="9" fontId="114" fillId="64" borderId="25" xfId="417" applyFont="1" applyFill="1" applyBorder="1" applyAlignment="1" applyProtection="1">
      <alignment vertical="center"/>
    </xf>
    <xf numFmtId="198" fontId="104" fillId="64" borderId="0" xfId="349" applyNumberFormat="1" applyFont="1" applyFill="1" applyAlignment="1" applyProtection="1">
      <alignment vertical="center" shrinkToFit="1"/>
    </xf>
    <xf numFmtId="198" fontId="104" fillId="64" borderId="0" xfId="349" applyNumberFormat="1" applyFont="1" applyFill="1" applyBorder="1" applyAlignment="1" applyProtection="1">
      <alignment vertical="center" shrinkToFit="1"/>
    </xf>
    <xf numFmtId="198" fontId="104" fillId="64" borderId="11" xfId="349" applyNumberFormat="1" applyFont="1" applyFill="1" applyBorder="1" applyAlignment="1" applyProtection="1">
      <alignment vertical="center" shrinkToFit="1"/>
    </xf>
    <xf numFmtId="9" fontId="111" fillId="64" borderId="22" xfId="417" applyFont="1" applyFill="1" applyBorder="1" applyAlignment="1" applyProtection="1">
      <alignment vertical="center"/>
    </xf>
    <xf numFmtId="0" fontId="104" fillId="64" borderId="0" xfId="345" applyFont="1" applyFill="1" applyAlignment="1" applyProtection="1">
      <alignment vertical="center" shrinkToFit="1"/>
    </xf>
    <xf numFmtId="38" fontId="102" fillId="64" borderId="0" xfId="416" applyFont="1" applyFill="1" applyBorder="1" applyProtection="1">
      <alignment vertical="center"/>
    </xf>
    <xf numFmtId="38" fontId="60" fillId="64" borderId="0" xfId="416" applyFont="1" applyFill="1" applyBorder="1" applyAlignment="1" applyProtection="1">
      <alignment horizontal="right" vertical="center"/>
    </xf>
    <xf numFmtId="197" fontId="4" fillId="64" borderId="0" xfId="349" applyNumberFormat="1" applyFont="1" applyFill="1" applyProtection="1"/>
    <xf numFmtId="0" fontId="4" fillId="64" borderId="0" xfId="349" applyFont="1" applyFill="1" applyProtection="1"/>
    <xf numFmtId="198" fontId="104" fillId="0" borderId="0" xfId="349" applyNumberFormat="1" applyFont="1" applyFill="1" applyAlignment="1" applyProtection="1">
      <alignment vertical="center" shrinkToFit="1"/>
    </xf>
    <xf numFmtId="0" fontId="102" fillId="64" borderId="1" xfId="345" applyFont="1" applyFill="1" applyBorder="1" applyAlignment="1" applyProtection="1">
      <alignment horizontal="center" vertical="center"/>
    </xf>
    <xf numFmtId="198" fontId="103" fillId="0" borderId="78" xfId="349" applyNumberFormat="1" applyFont="1" applyBorder="1" applyAlignment="1">
      <alignment vertical="center"/>
    </xf>
    <xf numFmtId="197" fontId="102" fillId="0" borderId="0" xfId="345" applyNumberFormat="1" applyFont="1" applyFill="1" applyBorder="1">
      <alignment vertical="center"/>
    </xf>
    <xf numFmtId="0" fontId="102" fillId="64" borderId="0" xfId="345" applyFont="1" applyFill="1" applyBorder="1" applyAlignment="1" applyProtection="1">
      <alignment vertical="center" shrinkToFit="1"/>
    </xf>
    <xf numFmtId="38" fontId="102" fillId="0" borderId="25" xfId="416" applyFont="1" applyFill="1" applyBorder="1" applyAlignment="1" applyProtection="1">
      <alignment vertical="center"/>
      <protection locked="0"/>
    </xf>
    <xf numFmtId="198" fontId="103" fillId="0" borderId="23" xfId="349" applyNumberFormat="1" applyFont="1" applyFill="1" applyBorder="1" applyAlignment="1" applyProtection="1">
      <alignment vertical="center"/>
    </xf>
    <xf numFmtId="38" fontId="102" fillId="0" borderId="22" xfId="416" applyFont="1" applyFill="1" applyBorder="1" applyAlignment="1" applyProtection="1">
      <alignment vertical="center"/>
      <protection locked="0"/>
    </xf>
    <xf numFmtId="0" fontId="102" fillId="67" borderId="24" xfId="345" applyFont="1" applyFill="1" applyBorder="1">
      <alignment vertical="center"/>
    </xf>
    <xf numFmtId="0" fontId="109" fillId="0" borderId="25" xfId="0" applyFont="1" applyFill="1" applyBorder="1">
      <alignment vertical="center"/>
    </xf>
    <xf numFmtId="0" fontId="109" fillId="0" borderId="22" xfId="0" applyFont="1" applyFill="1" applyBorder="1">
      <alignment vertical="center"/>
    </xf>
    <xf numFmtId="198" fontId="102" fillId="0" borderId="0" xfId="420" applyNumberFormat="1" applyFont="1" applyFill="1" applyBorder="1" applyAlignment="1" applyProtection="1">
      <alignment vertical="center"/>
    </xf>
    <xf numFmtId="0" fontId="102" fillId="0" borderId="23" xfId="345" applyFont="1" applyFill="1" applyBorder="1">
      <alignment vertical="center"/>
    </xf>
    <xf numFmtId="198" fontId="102" fillId="79" borderId="0" xfId="349" applyNumberFormat="1" applyFont="1" applyFill="1" applyBorder="1" applyAlignment="1" applyProtection="1">
      <alignment vertical="center"/>
    </xf>
    <xf numFmtId="0" fontId="102" fillId="79" borderId="0" xfId="345" applyFont="1" applyFill="1">
      <alignment vertical="center"/>
    </xf>
    <xf numFmtId="198" fontId="102" fillId="79" borderId="32" xfId="349" applyNumberFormat="1" applyFont="1" applyFill="1" applyBorder="1" applyAlignment="1" applyProtection="1">
      <alignment vertical="center"/>
    </xf>
    <xf numFmtId="38" fontId="102" fillId="79" borderId="32" xfId="416" applyFont="1" applyFill="1" applyBorder="1" applyAlignment="1" applyProtection="1">
      <alignment vertical="center"/>
    </xf>
    <xf numFmtId="0" fontId="103" fillId="70" borderId="0" xfId="345" applyFont="1" applyFill="1" applyBorder="1">
      <alignment vertical="center"/>
    </xf>
    <xf numFmtId="0" fontId="103" fillId="70" borderId="23" xfId="345" applyFont="1" applyFill="1" applyBorder="1">
      <alignment vertical="center"/>
    </xf>
    <xf numFmtId="198" fontId="112" fillId="0" borderId="0" xfId="420" applyNumberFormat="1" applyFont="1" applyFill="1" applyBorder="1" applyAlignment="1" applyProtection="1">
      <alignment vertical="center"/>
    </xf>
    <xf numFmtId="0" fontId="103" fillId="0" borderId="0" xfId="345" applyFont="1" applyFill="1" applyBorder="1" applyProtection="1">
      <alignment vertical="center"/>
    </xf>
    <xf numFmtId="0" fontId="102" fillId="0" borderId="0" xfId="345" applyFont="1" applyFill="1" applyBorder="1" applyProtection="1">
      <alignment vertical="center"/>
    </xf>
    <xf numFmtId="38" fontId="109" fillId="0" borderId="0" xfId="416" applyFont="1" applyFill="1" applyBorder="1" applyProtection="1">
      <alignment vertical="center"/>
      <protection locked="0"/>
    </xf>
    <xf numFmtId="200" fontId="109" fillId="0" borderId="0" xfId="0" applyNumberFormat="1" applyFont="1" applyFill="1" applyBorder="1" applyProtection="1">
      <alignment vertical="center"/>
    </xf>
    <xf numFmtId="38" fontId="102" fillId="0" borderId="37" xfId="416" applyFont="1" applyFill="1" applyBorder="1" applyAlignment="1" applyProtection="1">
      <alignment vertical="center"/>
    </xf>
    <xf numFmtId="198" fontId="133" fillId="0" borderId="32" xfId="349" applyNumberFormat="1" applyFont="1" applyFill="1" applyBorder="1" applyAlignment="1" applyProtection="1">
      <alignment vertical="center"/>
    </xf>
    <xf numFmtId="38" fontId="102" fillId="0" borderId="31" xfId="416" applyFont="1" applyFill="1" applyBorder="1" applyAlignment="1" applyProtection="1">
      <alignment vertical="center"/>
    </xf>
    <xf numFmtId="0" fontId="102" fillId="0" borderId="30" xfId="345" applyFont="1" applyFill="1" applyBorder="1">
      <alignment vertical="center"/>
    </xf>
    <xf numFmtId="197" fontId="115" fillId="0" borderId="0" xfId="297" applyNumberFormat="1" applyFont="1" applyFill="1" applyBorder="1" applyAlignment="1">
      <alignment horizontal="right" vertical="center"/>
    </xf>
    <xf numFmtId="198" fontId="102" fillId="64" borderId="28" xfId="419" applyNumberFormat="1" applyFont="1" applyFill="1" applyBorder="1" applyAlignment="1" applyProtection="1">
      <alignment vertical="center"/>
    </xf>
    <xf numFmtId="198" fontId="102" fillId="64" borderId="0" xfId="419" applyNumberFormat="1" applyFont="1" applyFill="1" applyBorder="1" applyAlignment="1" applyProtection="1">
      <alignment vertical="center"/>
    </xf>
    <xf numFmtId="0" fontId="112" fillId="64" borderId="0" xfId="345" applyFont="1" applyFill="1" applyAlignment="1">
      <alignment horizontal="center" vertical="center"/>
    </xf>
    <xf numFmtId="0" fontId="115" fillId="64" borderId="0" xfId="297" applyFont="1" applyFill="1">
      <alignment vertical="center"/>
    </xf>
    <xf numFmtId="197" fontId="115" fillId="64" borderId="0" xfId="297" applyNumberFormat="1" applyFont="1" applyFill="1" applyAlignment="1">
      <alignment horizontal="right" vertical="center"/>
    </xf>
    <xf numFmtId="0" fontId="102" fillId="0" borderId="11" xfId="345" applyFont="1" applyFill="1" applyBorder="1">
      <alignment vertical="center"/>
    </xf>
    <xf numFmtId="0" fontId="102" fillId="33" borderId="23" xfId="345" applyFont="1" applyFill="1" applyBorder="1">
      <alignment vertical="center"/>
    </xf>
    <xf numFmtId="199" fontId="102" fillId="0" borderId="83" xfId="311" applyNumberFormat="1" applyFont="1" applyFill="1" applyBorder="1" applyAlignment="1" applyProtection="1">
      <alignment horizontal="center" vertical="center"/>
    </xf>
    <xf numFmtId="199" fontId="102" fillId="0" borderId="90" xfId="311" applyNumberFormat="1" applyFont="1" applyFill="1" applyBorder="1" applyAlignment="1" applyProtection="1">
      <alignment horizontal="center" vertical="center"/>
    </xf>
    <xf numFmtId="199" fontId="102" fillId="0" borderId="87" xfId="311" applyNumberFormat="1" applyFont="1" applyFill="1" applyBorder="1" applyAlignment="1" applyProtection="1">
      <alignment horizontal="center" vertical="center"/>
    </xf>
    <xf numFmtId="199" fontId="102" fillId="0" borderId="87" xfId="311" quotePrefix="1" applyNumberFormat="1" applyFont="1" applyFill="1" applyBorder="1" applyAlignment="1" applyProtection="1">
      <alignment horizontal="center" vertical="center"/>
    </xf>
    <xf numFmtId="199" fontId="102" fillId="0" borderId="93" xfId="311" quotePrefix="1" applyNumberFormat="1" applyFont="1" applyFill="1" applyBorder="1" applyAlignment="1" applyProtection="1">
      <alignment horizontal="center" vertical="center"/>
    </xf>
    <xf numFmtId="199" fontId="102" fillId="0" borderId="85" xfId="311" quotePrefix="1" applyNumberFormat="1" applyFont="1" applyFill="1" applyBorder="1" applyAlignment="1" applyProtection="1">
      <alignment horizontal="center" vertical="center"/>
    </xf>
    <xf numFmtId="0" fontId="102" fillId="0" borderId="11" xfId="483" applyFont="1" applyBorder="1" applyAlignment="1">
      <alignment vertical="center"/>
    </xf>
    <xf numFmtId="0" fontId="102" fillId="0" borderId="37" xfId="483" applyFont="1" applyFill="1" applyBorder="1" applyAlignment="1">
      <alignment vertical="center"/>
    </xf>
    <xf numFmtId="0" fontId="102" fillId="0" borderId="24" xfId="483" applyFont="1" applyBorder="1" applyAlignment="1">
      <alignment vertical="center"/>
    </xf>
    <xf numFmtId="0" fontId="102" fillId="0" borderId="23" xfId="483" applyFont="1" applyBorder="1" applyAlignment="1">
      <alignment vertical="center"/>
    </xf>
    <xf numFmtId="0" fontId="112" fillId="64" borderId="23" xfId="345" applyFont="1" applyFill="1" applyBorder="1">
      <alignment vertical="center"/>
    </xf>
    <xf numFmtId="0" fontId="112" fillId="64" borderId="0" xfId="345" applyFont="1" applyFill="1" applyBorder="1" applyProtection="1">
      <alignment vertical="center"/>
    </xf>
    <xf numFmtId="0" fontId="112" fillId="64" borderId="23" xfId="345" applyFont="1" applyFill="1" applyBorder="1" applyProtection="1">
      <alignment vertical="center"/>
    </xf>
    <xf numFmtId="0" fontId="112" fillId="64" borderId="23" xfId="345" applyFont="1" applyFill="1" applyBorder="1" applyAlignment="1" applyProtection="1">
      <alignment vertical="center" shrinkToFit="1"/>
    </xf>
    <xf numFmtId="0" fontId="112" fillId="0" borderId="0" xfId="345" applyFont="1" applyFill="1" applyBorder="1">
      <alignment vertical="center"/>
    </xf>
    <xf numFmtId="0" fontId="112" fillId="0" borderId="23" xfId="345" applyFont="1" applyFill="1" applyBorder="1">
      <alignment vertical="center"/>
    </xf>
    <xf numFmtId="198" fontId="103" fillId="59" borderId="85" xfId="349" applyNumberFormat="1" applyFont="1" applyFill="1" applyBorder="1" applyAlignment="1" applyProtection="1">
      <alignment vertical="center"/>
    </xf>
    <xf numFmtId="198" fontId="103" fillId="59" borderId="94" xfId="349" applyNumberFormat="1" applyFont="1" applyFill="1" applyBorder="1" applyAlignment="1" applyProtection="1">
      <alignment vertical="center"/>
    </xf>
    <xf numFmtId="0" fontId="109" fillId="0" borderId="95" xfId="0" applyFont="1" applyFill="1" applyBorder="1" applyAlignment="1">
      <alignment vertical="center" wrapText="1"/>
    </xf>
    <xf numFmtId="0" fontId="109" fillId="0" borderId="22" xfId="0" applyFont="1" applyFill="1" applyBorder="1" applyAlignment="1">
      <alignment vertical="center" wrapText="1"/>
    </xf>
    <xf numFmtId="0" fontId="109" fillId="0" borderId="84" xfId="0" applyFont="1" applyFill="1" applyBorder="1" applyAlignment="1">
      <alignment vertical="center" wrapText="1"/>
    </xf>
    <xf numFmtId="0" fontId="102" fillId="64" borderId="85" xfId="345" applyFont="1" applyFill="1" applyBorder="1">
      <alignment vertical="center"/>
    </xf>
    <xf numFmtId="0" fontId="102" fillId="64" borderId="94" xfId="345" applyFont="1" applyFill="1" applyBorder="1">
      <alignment vertical="center"/>
    </xf>
    <xf numFmtId="0" fontId="102" fillId="64" borderId="83" xfId="345" applyFont="1" applyFill="1" applyBorder="1">
      <alignment vertical="center"/>
    </xf>
    <xf numFmtId="0" fontId="103" fillId="69" borderId="85" xfId="349" applyFont="1" applyFill="1" applyBorder="1"/>
    <xf numFmtId="0" fontId="103" fillId="69" borderId="94" xfId="349" applyFont="1" applyFill="1" applyBorder="1" applyAlignment="1">
      <alignment wrapText="1"/>
    </xf>
    <xf numFmtId="0" fontId="102" fillId="0" borderId="84" xfId="0" applyFont="1" applyFill="1" applyBorder="1" applyAlignment="1">
      <alignment vertical="center" wrapText="1"/>
    </xf>
    <xf numFmtId="0" fontId="102" fillId="0" borderId="85" xfId="345" applyFont="1" applyFill="1" applyBorder="1">
      <alignment vertical="center"/>
    </xf>
    <xf numFmtId="0" fontId="109" fillId="0" borderId="31" xfId="0" applyFont="1" applyFill="1" applyBorder="1" applyAlignment="1">
      <alignment vertical="center" wrapText="1"/>
    </xf>
    <xf numFmtId="0" fontId="102" fillId="67" borderId="79" xfId="345" applyFont="1" applyFill="1" applyBorder="1">
      <alignment vertical="center"/>
    </xf>
    <xf numFmtId="0" fontId="102" fillId="67" borderId="94" xfId="345" applyFont="1" applyFill="1" applyBorder="1" applyAlignment="1">
      <alignment vertical="center" wrapText="1"/>
    </xf>
    <xf numFmtId="0" fontId="109" fillId="0" borderId="84" xfId="0" applyFont="1" applyFill="1" applyBorder="1" applyAlignment="1">
      <alignment horizontal="left" vertical="center" wrapText="1"/>
    </xf>
    <xf numFmtId="0" fontId="109" fillId="0" borderId="32" xfId="0" applyFont="1" applyFill="1" applyBorder="1" applyAlignment="1">
      <alignment vertical="center" wrapText="1"/>
    </xf>
    <xf numFmtId="198" fontId="103" fillId="66" borderId="85" xfId="349" applyNumberFormat="1" applyFont="1" applyFill="1" applyBorder="1" applyAlignment="1" applyProtection="1">
      <alignment vertical="center"/>
    </xf>
    <xf numFmtId="198" fontId="103" fillId="66" borderId="94" xfId="349" applyNumberFormat="1" applyFont="1" applyFill="1" applyBorder="1" applyAlignment="1" applyProtection="1">
      <alignment vertical="center" wrapText="1"/>
    </xf>
    <xf numFmtId="0" fontId="109" fillId="0" borderId="95" xfId="0" applyFont="1" applyBorder="1" applyAlignment="1">
      <alignment vertical="center" wrapText="1"/>
    </xf>
    <xf numFmtId="0" fontId="134" fillId="64" borderId="0" xfId="423" applyFont="1" applyFill="1"/>
    <xf numFmtId="0" fontId="135" fillId="64" borderId="0" xfId="423" applyFont="1" applyFill="1" applyAlignment="1">
      <alignment horizontal="right"/>
    </xf>
    <xf numFmtId="0" fontId="25" fillId="64" borderId="0" xfId="423" applyFont="1" applyFill="1"/>
    <xf numFmtId="38" fontId="119" fillId="64" borderId="0" xfId="311" applyFont="1" applyFill="1" applyBorder="1" applyAlignment="1">
      <alignment vertical="center"/>
    </xf>
    <xf numFmtId="49" fontId="102" fillId="64" borderId="0" xfId="345" applyNumberFormat="1" applyFont="1" applyFill="1" applyBorder="1">
      <alignment vertical="center"/>
    </xf>
    <xf numFmtId="49" fontId="117" fillId="64" borderId="0" xfId="297" applyNumberFormat="1" applyFont="1" applyFill="1" applyBorder="1">
      <alignment vertical="center"/>
    </xf>
    <xf numFmtId="198" fontId="108" fillId="64" borderId="0" xfId="349" applyNumberFormat="1" applyFont="1" applyFill="1" applyBorder="1" applyAlignment="1" applyProtection="1">
      <alignment vertical="center"/>
    </xf>
    <xf numFmtId="0" fontId="108" fillId="64" borderId="0" xfId="349" applyFont="1" applyFill="1" applyBorder="1"/>
    <xf numFmtId="198" fontId="103" fillId="0" borderId="0" xfId="349" applyNumberFormat="1" applyFont="1" applyFill="1" applyBorder="1" applyAlignment="1">
      <alignment vertical="center"/>
    </xf>
    <xf numFmtId="198" fontId="108" fillId="0" borderId="0" xfId="349" applyNumberFormat="1" applyFont="1" applyFill="1" applyBorder="1" applyAlignment="1" applyProtection="1">
      <alignment vertical="center"/>
    </xf>
    <xf numFmtId="198" fontId="33" fillId="0" borderId="0" xfId="349" applyNumberFormat="1" applyFont="1" applyFill="1" applyBorder="1" applyAlignment="1" applyProtection="1">
      <alignment vertical="center"/>
    </xf>
    <xf numFmtId="0" fontId="105" fillId="0" borderId="0" xfId="345" applyFont="1" applyFill="1" applyBorder="1" applyAlignment="1" applyProtection="1">
      <alignment vertical="center" shrinkToFit="1"/>
    </xf>
    <xf numFmtId="0" fontId="112" fillId="0" borderId="79" xfId="345" applyFont="1" applyFill="1" applyBorder="1">
      <alignment vertical="center"/>
    </xf>
    <xf numFmtId="198" fontId="103" fillId="0" borderId="83" xfId="349" applyNumberFormat="1" applyFont="1" applyBorder="1" applyAlignment="1" applyProtection="1">
      <alignment vertical="center"/>
    </xf>
    <xf numFmtId="198" fontId="102" fillId="0" borderId="85" xfId="349" applyNumberFormat="1" applyFont="1" applyBorder="1" applyAlignment="1" applyProtection="1">
      <alignment vertical="center"/>
    </xf>
    <xf numFmtId="198" fontId="103" fillId="0" borderId="85" xfId="349" applyNumberFormat="1" applyFont="1" applyBorder="1" applyAlignment="1" applyProtection="1">
      <alignment vertical="center"/>
    </xf>
    <xf numFmtId="198" fontId="102" fillId="0" borderId="85" xfId="349" applyNumberFormat="1" applyFont="1" applyFill="1" applyBorder="1" applyAlignment="1" applyProtection="1">
      <alignment vertical="center"/>
    </xf>
    <xf numFmtId="198" fontId="102" fillId="0" borderId="94" xfId="349" applyNumberFormat="1" applyFont="1" applyFill="1" applyBorder="1" applyAlignment="1" applyProtection="1">
      <alignment vertical="center"/>
    </xf>
    <xf numFmtId="38" fontId="102" fillId="65" borderId="84" xfId="416" applyFont="1" applyFill="1" applyBorder="1" applyAlignment="1" applyProtection="1">
      <alignment vertical="center"/>
    </xf>
    <xf numFmtId="38" fontId="102" fillId="64" borderId="84" xfId="416" applyFont="1" applyFill="1" applyBorder="1" applyAlignment="1" applyProtection="1">
      <alignment vertical="center"/>
    </xf>
    <xf numFmtId="198" fontId="102" fillId="0" borderId="82" xfId="349" applyNumberFormat="1" applyFont="1" applyBorder="1" applyAlignment="1" applyProtection="1">
      <alignment vertical="center"/>
    </xf>
    <xf numFmtId="198" fontId="103" fillId="0" borderId="82" xfId="349" applyNumberFormat="1" applyFont="1" applyBorder="1" applyAlignment="1" applyProtection="1">
      <alignment vertical="center"/>
    </xf>
    <xf numFmtId="198" fontId="102" fillId="0" borderId="82" xfId="349" applyNumberFormat="1" applyFont="1" applyFill="1" applyBorder="1" applyAlignment="1" applyProtection="1">
      <alignment vertical="center"/>
    </xf>
    <xf numFmtId="38" fontId="102" fillId="64" borderId="91" xfId="416" applyFont="1" applyFill="1" applyBorder="1" applyAlignment="1" applyProtection="1">
      <alignment vertical="center"/>
    </xf>
    <xf numFmtId="198" fontId="102" fillId="0" borderId="82" xfId="349" applyNumberFormat="1" applyFont="1" applyBorder="1" applyAlignment="1">
      <alignment vertical="center"/>
    </xf>
    <xf numFmtId="198" fontId="103" fillId="0" borderId="82" xfId="349" applyNumberFormat="1" applyFont="1" applyBorder="1" applyAlignment="1">
      <alignment vertical="center"/>
    </xf>
    <xf numFmtId="198" fontId="103" fillId="66" borderId="78" xfId="349" applyNumberFormat="1" applyFont="1" applyFill="1" applyBorder="1" applyAlignment="1" applyProtection="1">
      <alignment vertical="center"/>
    </xf>
    <xf numFmtId="198" fontId="102" fillId="66" borderId="79" xfId="349" applyNumberFormat="1" applyFont="1" applyFill="1" applyBorder="1" applyAlignment="1" applyProtection="1">
      <alignment vertical="center"/>
    </xf>
    <xf numFmtId="198" fontId="103" fillId="66" borderId="79" xfId="349" applyNumberFormat="1" applyFont="1" applyFill="1" applyBorder="1" applyAlignment="1" applyProtection="1">
      <alignment vertical="center"/>
    </xf>
    <xf numFmtId="198" fontId="102" fillId="66" borderId="79" xfId="349" applyNumberFormat="1" applyFont="1" applyFill="1" applyBorder="1" applyAlignment="1">
      <alignment vertical="center"/>
    </xf>
    <xf numFmtId="0" fontId="4" fillId="66" borderId="11" xfId="349" applyFont="1" applyFill="1" applyBorder="1"/>
    <xf numFmtId="198" fontId="103" fillId="0" borderId="83" xfId="349" applyNumberFormat="1" applyFont="1" applyFill="1" applyBorder="1" applyAlignment="1" applyProtection="1">
      <alignment vertical="center"/>
    </xf>
    <xf numFmtId="198" fontId="103" fillId="0" borderId="85" xfId="349" applyNumberFormat="1" applyFont="1" applyFill="1" applyBorder="1" applyAlignment="1" applyProtection="1">
      <alignment vertical="center"/>
    </xf>
    <xf numFmtId="198" fontId="103" fillId="0" borderId="38" xfId="349" applyNumberFormat="1" applyFont="1" applyBorder="1" applyAlignment="1">
      <alignment vertical="center"/>
    </xf>
    <xf numFmtId="0" fontId="4" fillId="66" borderId="24" xfId="349" applyFont="1" applyFill="1" applyBorder="1"/>
    <xf numFmtId="0" fontId="4" fillId="67" borderId="11" xfId="349" applyFont="1" applyFill="1" applyBorder="1"/>
    <xf numFmtId="0" fontId="4" fillId="67" borderId="24" xfId="349" applyFont="1" applyFill="1" applyBorder="1"/>
    <xf numFmtId="0" fontId="4" fillId="80" borderId="11" xfId="349" applyFont="1" applyFill="1" applyBorder="1"/>
    <xf numFmtId="0" fontId="4" fillId="80" borderId="24" xfId="349" applyFont="1" applyFill="1" applyBorder="1"/>
    <xf numFmtId="0" fontId="4" fillId="70" borderId="11" xfId="349" applyFont="1" applyFill="1" applyBorder="1"/>
    <xf numFmtId="0" fontId="4" fillId="70" borderId="24" xfId="349" applyFont="1" applyFill="1" applyBorder="1"/>
    <xf numFmtId="38" fontId="103" fillId="55" borderId="29" xfId="416" applyFont="1" applyFill="1" applyBorder="1" applyAlignment="1" applyProtection="1">
      <alignment vertical="center"/>
    </xf>
    <xf numFmtId="0" fontId="4" fillId="81" borderId="11" xfId="349" applyFont="1" applyFill="1" applyBorder="1"/>
    <xf numFmtId="0" fontId="4" fillId="81" borderId="24" xfId="349" applyFont="1" applyFill="1" applyBorder="1"/>
    <xf numFmtId="38" fontId="103" fillId="0" borderId="0" xfId="416" applyFont="1" applyFill="1" applyBorder="1" applyAlignment="1" applyProtection="1">
      <alignment vertical="center"/>
    </xf>
    <xf numFmtId="38" fontId="103" fillId="0" borderId="0" xfId="416" applyFont="1" applyFill="1" applyAlignment="1" applyProtection="1">
      <alignment vertical="center"/>
    </xf>
    <xf numFmtId="38" fontId="103" fillId="59" borderId="78" xfId="416" applyFont="1" applyFill="1" applyBorder="1" applyAlignment="1" applyProtection="1">
      <alignment vertical="center"/>
    </xf>
    <xf numFmtId="38" fontId="102" fillId="59" borderId="79" xfId="416" applyFont="1" applyFill="1" applyBorder="1" applyAlignment="1" applyProtection="1">
      <alignment vertical="center"/>
    </xf>
    <xf numFmtId="38" fontId="103" fillId="59" borderId="79" xfId="416" applyFont="1" applyFill="1" applyBorder="1" applyAlignment="1" applyProtection="1">
      <alignment vertical="center"/>
    </xf>
    <xf numFmtId="38" fontId="4" fillId="64" borderId="0" xfId="416" applyFont="1" applyFill="1" applyAlignment="1"/>
    <xf numFmtId="38" fontId="103" fillId="81" borderId="78" xfId="416" applyFont="1" applyFill="1" applyBorder="1" applyAlignment="1" applyProtection="1">
      <alignment vertical="center"/>
    </xf>
    <xf numFmtId="38" fontId="102" fillId="55" borderId="79" xfId="416" applyFont="1" applyFill="1" applyBorder="1" applyAlignment="1" applyProtection="1">
      <alignment vertical="center"/>
    </xf>
    <xf numFmtId="38" fontId="103" fillId="55" borderId="79" xfId="416" applyFont="1" applyFill="1" applyBorder="1" applyAlignment="1" applyProtection="1">
      <alignment vertical="center"/>
    </xf>
    <xf numFmtId="38" fontId="103" fillId="80" borderId="78" xfId="416" applyFont="1" applyFill="1" applyBorder="1" applyAlignment="1" applyProtection="1">
      <alignment vertical="center"/>
    </xf>
    <xf numFmtId="38" fontId="102" fillId="69" borderId="79" xfId="416" applyFont="1" applyFill="1" applyBorder="1" applyAlignment="1" applyProtection="1">
      <alignment vertical="center"/>
    </xf>
    <xf numFmtId="38" fontId="103" fillId="69" borderId="79" xfId="416" applyFont="1" applyFill="1" applyBorder="1" applyAlignment="1" applyProtection="1">
      <alignment vertical="center"/>
    </xf>
    <xf numFmtId="38" fontId="103" fillId="49" borderId="78" xfId="416" applyFont="1" applyFill="1" applyBorder="1" applyAlignment="1" applyProtection="1">
      <alignment vertical="center"/>
    </xf>
    <xf numFmtId="38" fontId="102" fillId="49" borderId="79" xfId="416" applyFont="1" applyFill="1" applyBorder="1" applyAlignment="1" applyProtection="1">
      <alignment vertical="center"/>
    </xf>
    <xf numFmtId="38" fontId="103" fillId="49" borderId="79" xfId="416" applyFont="1" applyFill="1" applyBorder="1" applyAlignment="1" applyProtection="1">
      <alignment vertical="center"/>
    </xf>
    <xf numFmtId="0" fontId="103" fillId="67" borderId="79" xfId="345" applyFont="1" applyFill="1" applyBorder="1">
      <alignment vertical="center"/>
    </xf>
    <xf numFmtId="38" fontId="102" fillId="67" borderId="79" xfId="416" applyFont="1" applyFill="1" applyBorder="1">
      <alignment vertical="center"/>
    </xf>
    <xf numFmtId="38" fontId="102" fillId="67" borderId="95" xfId="416" applyFont="1" applyFill="1" applyBorder="1">
      <alignment vertical="center"/>
    </xf>
    <xf numFmtId="0" fontId="102" fillId="74" borderId="0" xfId="345" applyFont="1" applyFill="1" applyBorder="1">
      <alignment vertical="center"/>
    </xf>
    <xf numFmtId="0" fontId="102" fillId="74" borderId="32" xfId="345" applyFont="1" applyFill="1" applyBorder="1">
      <alignment vertical="center"/>
    </xf>
    <xf numFmtId="38" fontId="102" fillId="74" borderId="0" xfId="416" applyFont="1" applyFill="1" applyBorder="1">
      <alignment vertical="center"/>
    </xf>
    <xf numFmtId="38" fontId="102" fillId="74" borderId="25" xfId="416" applyFont="1" applyFill="1" applyBorder="1">
      <alignment vertical="center"/>
    </xf>
    <xf numFmtId="0" fontId="102" fillId="64" borderId="89" xfId="345" applyFont="1" applyFill="1" applyBorder="1">
      <alignment vertical="center"/>
    </xf>
    <xf numFmtId="38" fontId="102" fillId="64" borderId="82" xfId="416" applyFont="1" applyFill="1" applyBorder="1">
      <alignment vertical="center"/>
    </xf>
    <xf numFmtId="38" fontId="102" fillId="64" borderId="91" xfId="416" applyFont="1" applyFill="1" applyBorder="1">
      <alignment vertical="center"/>
    </xf>
    <xf numFmtId="38" fontId="102" fillId="65" borderId="49" xfId="416" applyFont="1" applyFill="1" applyBorder="1">
      <alignment vertical="center"/>
    </xf>
    <xf numFmtId="0" fontId="102" fillId="64" borderId="82" xfId="345" applyFont="1" applyFill="1" applyBorder="1">
      <alignment vertical="center"/>
    </xf>
    <xf numFmtId="0" fontId="102" fillId="64" borderId="38" xfId="345" applyFont="1" applyFill="1" applyBorder="1">
      <alignment vertical="center"/>
    </xf>
    <xf numFmtId="0" fontId="102" fillId="64" borderId="37" xfId="345" applyFont="1" applyFill="1" applyBorder="1">
      <alignment vertical="center"/>
    </xf>
    <xf numFmtId="38" fontId="102" fillId="65" borderId="38" xfId="416" applyFont="1" applyFill="1" applyBorder="1">
      <alignment vertical="center"/>
    </xf>
    <xf numFmtId="38" fontId="102" fillId="65" borderId="36" xfId="416" applyFont="1" applyFill="1" applyBorder="1">
      <alignment vertical="center"/>
    </xf>
    <xf numFmtId="38" fontId="102" fillId="64" borderId="36" xfId="416" applyFont="1" applyFill="1" applyBorder="1">
      <alignment vertical="center"/>
    </xf>
    <xf numFmtId="0" fontId="102" fillId="64" borderId="41" xfId="345" applyFont="1" applyFill="1" applyBorder="1">
      <alignment vertical="center"/>
    </xf>
    <xf numFmtId="0" fontId="102" fillId="64" borderId="40" xfId="345" applyFont="1" applyFill="1" applyBorder="1">
      <alignment vertical="center"/>
    </xf>
    <xf numFmtId="38" fontId="102" fillId="65" borderId="41" xfId="416" applyFont="1" applyFill="1" applyBorder="1">
      <alignment vertical="center"/>
    </xf>
    <xf numFmtId="38" fontId="102" fillId="65" borderId="92" xfId="416" applyFont="1" applyFill="1" applyBorder="1">
      <alignment vertical="center"/>
    </xf>
    <xf numFmtId="38" fontId="102" fillId="64" borderId="92" xfId="416" applyFont="1" applyFill="1" applyBorder="1">
      <alignment vertical="center"/>
    </xf>
    <xf numFmtId="0" fontId="102" fillId="64" borderId="45" xfId="345" applyFont="1" applyFill="1" applyBorder="1">
      <alignment vertical="center"/>
    </xf>
    <xf numFmtId="38" fontId="102" fillId="64" borderId="46" xfId="416" applyFont="1" applyFill="1" applyBorder="1">
      <alignment vertical="center"/>
    </xf>
    <xf numFmtId="38" fontId="102" fillId="64" borderId="38" xfId="416" applyFont="1" applyFill="1" applyBorder="1">
      <alignment vertical="center"/>
    </xf>
    <xf numFmtId="0" fontId="112" fillId="64" borderId="82" xfId="345" applyFont="1" applyFill="1" applyBorder="1" applyProtection="1">
      <alignment vertical="center"/>
    </xf>
    <xf numFmtId="0" fontId="112" fillId="64" borderId="49" xfId="345" applyFont="1" applyFill="1" applyBorder="1" applyProtection="1">
      <alignment vertical="center"/>
    </xf>
    <xf numFmtId="0" fontId="112" fillId="64" borderId="49" xfId="345" applyFont="1" applyFill="1" applyBorder="1" applyAlignment="1" applyProtection="1">
      <alignment vertical="center" shrinkToFit="1"/>
    </xf>
    <xf numFmtId="0" fontId="112" fillId="0" borderId="82" xfId="345" applyFont="1" applyFill="1" applyBorder="1">
      <alignment vertical="center"/>
    </xf>
    <xf numFmtId="198" fontId="102" fillId="0" borderId="49" xfId="349" applyNumberFormat="1" applyFont="1" applyBorder="1" applyAlignment="1" applyProtection="1">
      <alignment vertical="center"/>
    </xf>
    <xf numFmtId="38" fontId="102" fillId="64" borderId="88" xfId="416" applyFont="1" applyFill="1" applyBorder="1">
      <alignment vertical="center"/>
    </xf>
    <xf numFmtId="38" fontId="102" fillId="64" borderId="89" xfId="416" applyFont="1" applyFill="1" applyBorder="1">
      <alignment vertical="center"/>
    </xf>
    <xf numFmtId="38" fontId="102" fillId="65" borderId="61" xfId="416" applyFont="1" applyFill="1" applyBorder="1">
      <alignment vertical="center"/>
    </xf>
    <xf numFmtId="38" fontId="102" fillId="64" borderId="48" xfId="416" applyFont="1" applyFill="1" applyBorder="1">
      <alignment vertical="center"/>
    </xf>
    <xf numFmtId="0" fontId="102" fillId="0" borderId="82" xfId="345" applyFont="1" applyFill="1" applyBorder="1">
      <alignment vertical="center"/>
    </xf>
    <xf numFmtId="0" fontId="102" fillId="0" borderId="49" xfId="345" applyFont="1" applyFill="1" applyBorder="1">
      <alignment vertical="center"/>
    </xf>
    <xf numFmtId="38" fontId="102" fillId="0" borderId="36" xfId="416" applyFont="1" applyFill="1" applyBorder="1">
      <alignment vertical="center"/>
    </xf>
    <xf numFmtId="38" fontId="102" fillId="0" borderId="92" xfId="416" applyFont="1" applyFill="1" applyBorder="1">
      <alignment vertical="center"/>
    </xf>
    <xf numFmtId="0" fontId="112" fillId="64" borderId="82" xfId="345" applyFont="1" applyFill="1" applyBorder="1">
      <alignment vertical="center"/>
    </xf>
    <xf numFmtId="0" fontId="112" fillId="64" borderId="89" xfId="345" applyFont="1" applyFill="1" applyBorder="1">
      <alignment vertical="center"/>
    </xf>
    <xf numFmtId="38" fontId="102" fillId="0" borderId="91" xfId="416" applyFont="1" applyFill="1" applyBorder="1">
      <alignment vertical="center"/>
    </xf>
    <xf numFmtId="0" fontId="112" fillId="64" borderId="49" xfId="345" applyFont="1" applyFill="1" applyBorder="1">
      <alignment vertical="center"/>
    </xf>
    <xf numFmtId="0" fontId="112" fillId="64" borderId="48" xfId="345" applyFont="1" applyFill="1" applyBorder="1">
      <alignment vertical="center"/>
    </xf>
    <xf numFmtId="0" fontId="112" fillId="64" borderId="38" xfId="345" applyFont="1" applyFill="1" applyBorder="1">
      <alignment vertical="center"/>
    </xf>
    <xf numFmtId="0" fontId="112" fillId="64" borderId="37" xfId="345" applyFont="1" applyFill="1" applyBorder="1">
      <alignment vertical="center"/>
    </xf>
    <xf numFmtId="38" fontId="102" fillId="0" borderId="43" xfId="416" applyFont="1" applyFill="1" applyBorder="1">
      <alignment vertical="center"/>
    </xf>
    <xf numFmtId="0" fontId="103" fillId="73" borderId="79" xfId="345" applyFont="1" applyFill="1" applyBorder="1">
      <alignment vertical="center"/>
    </xf>
    <xf numFmtId="198" fontId="102" fillId="66" borderId="29" xfId="349" applyNumberFormat="1" applyFont="1" applyFill="1" applyBorder="1" applyAlignment="1" applyProtection="1">
      <alignment vertical="center"/>
    </xf>
    <xf numFmtId="198" fontId="102" fillId="73" borderId="49" xfId="349" applyNumberFormat="1" applyFont="1" applyFill="1" applyBorder="1" applyAlignment="1" applyProtection="1">
      <alignment vertical="center"/>
    </xf>
    <xf numFmtId="198" fontId="102" fillId="73" borderId="48" xfId="349" applyNumberFormat="1" applyFont="1" applyFill="1" applyBorder="1" applyAlignment="1" applyProtection="1">
      <alignment vertical="center"/>
    </xf>
    <xf numFmtId="38" fontId="102" fillId="73" borderId="48" xfId="416" applyFont="1" applyFill="1" applyBorder="1" applyAlignment="1" applyProtection="1">
      <alignment vertical="center"/>
    </xf>
    <xf numFmtId="198" fontId="102" fillId="73" borderId="0" xfId="349" applyNumberFormat="1" applyFont="1" applyFill="1" applyBorder="1" applyAlignment="1" applyProtection="1">
      <alignment vertical="center"/>
    </xf>
    <xf numFmtId="198" fontId="102" fillId="73" borderId="32" xfId="349" applyNumberFormat="1" applyFont="1" applyFill="1" applyBorder="1" applyAlignment="1" applyProtection="1">
      <alignment vertical="center"/>
    </xf>
    <xf numFmtId="38" fontId="102" fillId="73" borderId="32" xfId="416" applyFont="1" applyFill="1" applyBorder="1" applyAlignment="1" applyProtection="1">
      <alignment vertical="center"/>
    </xf>
    <xf numFmtId="0" fontId="102" fillId="0" borderId="38" xfId="345" applyFont="1" applyFill="1" applyBorder="1">
      <alignment vertical="center"/>
    </xf>
    <xf numFmtId="0" fontId="102" fillId="0" borderId="49" xfId="345" applyFont="1" applyFill="1" applyBorder="1" applyProtection="1">
      <alignment vertical="center"/>
    </xf>
    <xf numFmtId="0" fontId="102" fillId="73" borderId="79" xfId="345" applyFont="1" applyFill="1" applyBorder="1">
      <alignment vertical="center"/>
    </xf>
    <xf numFmtId="38" fontId="102" fillId="73" borderId="95" xfId="416" applyFont="1" applyFill="1" applyBorder="1">
      <alignment vertical="center"/>
    </xf>
    <xf numFmtId="0" fontId="102" fillId="0" borderId="46" xfId="345" applyFont="1" applyFill="1" applyBorder="1">
      <alignment vertical="center"/>
    </xf>
    <xf numFmtId="38" fontId="102" fillId="65" borderId="43" xfId="416" applyFont="1" applyFill="1" applyBorder="1">
      <alignment vertical="center"/>
    </xf>
    <xf numFmtId="0" fontId="112" fillId="0" borderId="46" xfId="345" applyFont="1" applyFill="1" applyBorder="1">
      <alignment vertical="center"/>
    </xf>
    <xf numFmtId="0" fontId="112" fillId="0" borderId="49" xfId="345" applyFont="1" applyFill="1" applyBorder="1">
      <alignment vertical="center"/>
    </xf>
    <xf numFmtId="38" fontId="102" fillId="64" borderId="84" xfId="416" applyFont="1" applyFill="1" applyBorder="1">
      <alignment vertical="center"/>
    </xf>
    <xf numFmtId="38" fontId="102" fillId="0" borderId="55" xfId="311" applyNumberFormat="1" applyFont="1" applyFill="1" applyBorder="1" applyAlignment="1"/>
    <xf numFmtId="38" fontId="102" fillId="0" borderId="51" xfId="311" applyNumberFormat="1" applyFont="1" applyFill="1" applyBorder="1" applyAlignment="1"/>
    <xf numFmtId="38" fontId="102" fillId="0" borderId="54" xfId="311" applyNumberFormat="1" applyFont="1" applyFill="1" applyBorder="1" applyAlignment="1"/>
    <xf numFmtId="38" fontId="102" fillId="0" borderId="72" xfId="311" applyNumberFormat="1" applyFont="1" applyFill="1" applyBorder="1" applyAlignment="1"/>
    <xf numFmtId="38" fontId="102" fillId="0" borderId="72" xfId="311" applyNumberFormat="1" applyFont="1" applyBorder="1" applyAlignment="1"/>
    <xf numFmtId="198" fontId="102" fillId="0" borderId="23" xfId="311" applyNumberFormat="1" applyFont="1" applyFill="1" applyBorder="1" applyAlignment="1"/>
    <xf numFmtId="198" fontId="102" fillId="0" borderId="31" xfId="311" applyNumberFormat="1" applyFont="1" applyFill="1" applyBorder="1" applyAlignment="1"/>
    <xf numFmtId="38" fontId="102" fillId="0" borderId="36" xfId="416" applyFont="1" applyFill="1" applyBorder="1" applyAlignment="1" applyProtection="1">
      <alignment vertical="center"/>
    </xf>
    <xf numFmtId="38" fontId="102" fillId="0" borderId="33" xfId="416" applyFont="1" applyFill="1" applyBorder="1" applyAlignment="1" applyProtection="1">
      <alignment vertical="center"/>
    </xf>
    <xf numFmtId="38" fontId="102" fillId="0" borderId="84" xfId="416" applyFont="1" applyFill="1" applyBorder="1" applyAlignment="1" applyProtection="1">
      <alignment vertical="center"/>
    </xf>
    <xf numFmtId="0" fontId="137" fillId="0" borderId="0" xfId="0" applyFont="1">
      <alignment vertical="center"/>
    </xf>
    <xf numFmtId="0" fontId="112" fillId="64" borderId="0" xfId="345" applyFont="1" applyFill="1" applyBorder="1">
      <alignment vertical="center"/>
    </xf>
    <xf numFmtId="0" fontId="112" fillId="64" borderId="32" xfId="345" applyFont="1" applyFill="1" applyBorder="1">
      <alignment vertical="center"/>
    </xf>
    <xf numFmtId="38" fontId="102" fillId="0" borderId="36" xfId="416" applyFont="1" applyBorder="1" applyAlignment="1" applyProtection="1">
      <alignment vertical="center"/>
    </xf>
    <xf numFmtId="38" fontId="103" fillId="59" borderId="95" xfId="416" applyFont="1" applyFill="1" applyBorder="1" applyAlignment="1" applyProtection="1">
      <alignment vertical="center"/>
    </xf>
    <xf numFmtId="0" fontId="103" fillId="70" borderId="79" xfId="345" applyFont="1" applyFill="1" applyBorder="1">
      <alignment vertical="center"/>
    </xf>
    <xf numFmtId="0" fontId="102" fillId="70" borderId="79" xfId="345" applyFont="1" applyFill="1" applyBorder="1">
      <alignment vertical="center"/>
    </xf>
    <xf numFmtId="38" fontId="103" fillId="74" borderId="32" xfId="345" applyNumberFormat="1" applyFont="1" applyFill="1" applyBorder="1">
      <alignment vertical="center"/>
    </xf>
    <xf numFmtId="38" fontId="103" fillId="70" borderId="29" xfId="416" applyFont="1" applyFill="1" applyBorder="1">
      <alignment vertical="center"/>
    </xf>
    <xf numFmtId="0" fontId="103" fillId="69" borderId="79" xfId="349" applyFont="1" applyFill="1" applyBorder="1"/>
    <xf numFmtId="38" fontId="103" fillId="69" borderId="95" xfId="416" applyFont="1" applyFill="1" applyBorder="1" applyAlignment="1"/>
    <xf numFmtId="38" fontId="103" fillId="69" borderId="78" xfId="416" applyFont="1" applyFill="1" applyBorder="1" applyAlignment="1"/>
    <xf numFmtId="38" fontId="102" fillId="74" borderId="11" xfId="416" applyFont="1" applyFill="1" applyBorder="1">
      <alignment vertical="center"/>
    </xf>
    <xf numFmtId="38" fontId="102" fillId="74" borderId="32" xfId="416" applyFont="1" applyFill="1" applyBorder="1">
      <alignment vertical="center"/>
    </xf>
    <xf numFmtId="38" fontId="102" fillId="64" borderId="39" xfId="416" applyFont="1" applyFill="1" applyBorder="1">
      <alignment vertical="center"/>
    </xf>
    <xf numFmtId="38" fontId="102" fillId="64" borderId="37" xfId="416" applyFont="1" applyFill="1" applyBorder="1">
      <alignment vertical="center"/>
    </xf>
    <xf numFmtId="0" fontId="103" fillId="69" borderId="78" xfId="349" applyFont="1" applyFill="1" applyBorder="1"/>
    <xf numFmtId="38" fontId="102" fillId="66" borderId="95" xfId="416" applyFont="1" applyFill="1" applyBorder="1" applyAlignment="1" applyProtection="1">
      <alignment vertical="center"/>
    </xf>
    <xf numFmtId="198" fontId="103" fillId="67" borderId="79" xfId="349" applyNumberFormat="1" applyFont="1" applyFill="1" applyBorder="1" applyAlignment="1" applyProtection="1">
      <alignment vertical="center"/>
    </xf>
    <xf numFmtId="198" fontId="102" fillId="67" borderId="79" xfId="349" applyNumberFormat="1" applyFont="1" applyFill="1" applyBorder="1" applyAlignment="1" applyProtection="1">
      <alignment vertical="center"/>
    </xf>
    <xf numFmtId="198" fontId="102" fillId="67" borderId="29" xfId="349" applyNumberFormat="1" applyFont="1" applyFill="1" applyBorder="1" applyAlignment="1" applyProtection="1">
      <alignment vertical="center"/>
    </xf>
    <xf numFmtId="38" fontId="102" fillId="67" borderId="95" xfId="416" applyFont="1" applyFill="1" applyBorder="1" applyAlignment="1" applyProtection="1">
      <alignment vertical="center"/>
    </xf>
    <xf numFmtId="198" fontId="103" fillId="70" borderId="79" xfId="349" applyNumberFormat="1" applyFont="1" applyFill="1" applyBorder="1" applyAlignment="1" applyProtection="1">
      <alignment vertical="center"/>
    </xf>
    <xf numFmtId="198" fontId="102" fillId="70" borderId="79" xfId="349" applyNumberFormat="1" applyFont="1" applyFill="1" applyBorder="1" applyAlignment="1" applyProtection="1">
      <alignment vertical="center"/>
    </xf>
    <xf numFmtId="198" fontId="102" fillId="70" borderId="29" xfId="349" applyNumberFormat="1" applyFont="1" applyFill="1" applyBorder="1" applyAlignment="1" applyProtection="1">
      <alignment vertical="center"/>
    </xf>
    <xf numFmtId="38" fontId="102" fillId="70" borderId="95" xfId="416" applyFont="1" applyFill="1" applyBorder="1" applyAlignment="1" applyProtection="1">
      <alignment vertical="center"/>
    </xf>
    <xf numFmtId="0" fontId="102" fillId="69" borderId="79" xfId="349" applyFont="1" applyFill="1" applyBorder="1"/>
    <xf numFmtId="198" fontId="102" fillId="64" borderId="79" xfId="349" applyNumberFormat="1" applyFont="1" applyFill="1" applyBorder="1" applyAlignment="1" applyProtection="1">
      <alignment vertical="center"/>
    </xf>
    <xf numFmtId="198" fontId="103" fillId="64" borderId="79" xfId="349" applyNumberFormat="1" applyFont="1" applyFill="1" applyBorder="1" applyAlignment="1" applyProtection="1">
      <alignment vertical="center"/>
    </xf>
    <xf numFmtId="198" fontId="103" fillId="69" borderId="78" xfId="349" applyNumberFormat="1" applyFont="1" applyFill="1" applyBorder="1" applyAlignment="1" applyProtection="1">
      <alignment vertical="center"/>
    </xf>
    <xf numFmtId="198" fontId="102" fillId="69" borderId="79" xfId="349" applyNumberFormat="1" applyFont="1" applyFill="1" applyBorder="1" applyAlignment="1" applyProtection="1">
      <alignment vertical="center"/>
    </xf>
    <xf numFmtId="198" fontId="103" fillId="69" borderId="79" xfId="349" applyNumberFormat="1" applyFont="1" applyFill="1" applyBorder="1" applyAlignment="1" applyProtection="1">
      <alignment vertical="center"/>
    </xf>
    <xf numFmtId="0" fontId="136" fillId="64" borderId="0" xfId="345" applyFont="1" applyFill="1" applyBorder="1">
      <alignment vertical="center"/>
    </xf>
    <xf numFmtId="0" fontId="102" fillId="80" borderId="30" xfId="349" applyFont="1" applyFill="1" applyBorder="1"/>
    <xf numFmtId="0" fontId="103" fillId="80" borderId="79" xfId="349" applyFont="1" applyFill="1" applyBorder="1"/>
    <xf numFmtId="38" fontId="103" fillId="80" borderId="95" xfId="416" applyFont="1" applyFill="1" applyBorder="1" applyAlignment="1"/>
    <xf numFmtId="0" fontId="103" fillId="70" borderId="26" xfId="349" applyFont="1" applyFill="1" applyBorder="1"/>
    <xf numFmtId="0" fontId="102" fillId="70" borderId="30" xfId="349" applyFont="1" applyFill="1" applyBorder="1"/>
    <xf numFmtId="0" fontId="103" fillId="70" borderId="79" xfId="349" applyFont="1" applyFill="1" applyBorder="1"/>
    <xf numFmtId="0" fontId="103" fillId="66" borderId="26" xfId="349" applyFont="1" applyFill="1" applyBorder="1"/>
    <xf numFmtId="0" fontId="102" fillId="66" borderId="30" xfId="349" applyFont="1" applyFill="1" applyBorder="1"/>
    <xf numFmtId="0" fontId="103" fillId="66" borderId="79" xfId="349" applyFont="1" applyFill="1" applyBorder="1"/>
    <xf numFmtId="0" fontId="103" fillId="67" borderId="26" xfId="349" applyFont="1" applyFill="1" applyBorder="1"/>
    <xf numFmtId="0" fontId="102" fillId="67" borderId="30" xfId="349" applyFont="1" applyFill="1" applyBorder="1"/>
    <xf numFmtId="0" fontId="103" fillId="67" borderId="79" xfId="349" applyFont="1" applyFill="1" applyBorder="1"/>
    <xf numFmtId="38" fontId="103" fillId="70" borderId="95" xfId="416" applyFont="1" applyFill="1" applyBorder="1" applyAlignment="1"/>
    <xf numFmtId="38" fontId="103" fillId="67" borderId="95" xfId="416" applyFont="1" applyFill="1" applyBorder="1" applyAlignment="1"/>
    <xf numFmtId="38" fontId="103" fillId="66" borderId="95" xfId="416" applyFont="1" applyFill="1" applyBorder="1" applyAlignment="1"/>
    <xf numFmtId="0" fontId="103" fillId="0" borderId="83" xfId="349" applyFont="1" applyFill="1" applyBorder="1"/>
    <xf numFmtId="0" fontId="102" fillId="0" borderId="85" xfId="349" applyFont="1" applyFill="1" applyBorder="1"/>
    <xf numFmtId="0" fontId="103" fillId="0" borderId="85" xfId="349" applyFont="1" applyFill="1" applyBorder="1"/>
    <xf numFmtId="38" fontId="103" fillId="0" borderId="84" xfId="416" applyFont="1" applyFill="1" applyBorder="1" applyAlignment="1"/>
    <xf numFmtId="0" fontId="103" fillId="82" borderId="26" xfId="349" applyFont="1" applyFill="1" applyBorder="1"/>
    <xf numFmtId="0" fontId="102" fillId="82" borderId="30" xfId="349" applyFont="1" applyFill="1" applyBorder="1"/>
    <xf numFmtId="0" fontId="103" fillId="82" borderId="79" xfId="349" applyFont="1" applyFill="1" applyBorder="1"/>
    <xf numFmtId="38" fontId="103" fillId="82" borderId="95" xfId="416" applyFont="1" applyFill="1" applyBorder="1" applyAlignment="1"/>
    <xf numFmtId="198" fontId="103" fillId="82" borderId="26" xfId="349" applyNumberFormat="1" applyFont="1" applyFill="1" applyBorder="1" applyAlignment="1" applyProtection="1">
      <alignment vertical="center"/>
    </xf>
    <xf numFmtId="198" fontId="102" fillId="82" borderId="30" xfId="349" applyNumberFormat="1" applyFont="1" applyFill="1" applyBorder="1" applyAlignment="1" applyProtection="1">
      <alignment vertical="center"/>
    </xf>
    <xf numFmtId="198" fontId="103" fillId="82" borderId="11" xfId="349" applyNumberFormat="1" applyFont="1" applyFill="1" applyBorder="1" applyAlignment="1" applyProtection="1">
      <alignment vertical="center"/>
    </xf>
    <xf numFmtId="198" fontId="102" fillId="82" borderId="0" xfId="349" applyNumberFormat="1" applyFont="1" applyFill="1" applyBorder="1" applyAlignment="1" applyProtection="1">
      <alignment vertical="center"/>
    </xf>
    <xf numFmtId="198" fontId="103" fillId="82" borderId="24" xfId="349" applyNumberFormat="1" applyFont="1" applyFill="1" applyBorder="1" applyAlignment="1" applyProtection="1">
      <alignment vertical="center"/>
    </xf>
    <xf numFmtId="198" fontId="102" fillId="82" borderId="23" xfId="349" applyNumberFormat="1" applyFont="1" applyFill="1" applyBorder="1" applyAlignment="1" applyProtection="1">
      <alignment vertical="center"/>
    </xf>
    <xf numFmtId="198" fontId="103" fillId="82" borderId="79" xfId="349" applyNumberFormat="1" applyFont="1" applyFill="1" applyBorder="1" applyAlignment="1" applyProtection="1">
      <alignment vertical="center"/>
    </xf>
    <xf numFmtId="198" fontId="102" fillId="82" borderId="79" xfId="349" applyNumberFormat="1" applyFont="1" applyFill="1" applyBorder="1" applyAlignment="1" applyProtection="1">
      <alignment vertical="center"/>
    </xf>
    <xf numFmtId="38" fontId="102" fillId="82" borderId="95" xfId="416" applyFont="1" applyFill="1" applyBorder="1" applyAlignment="1" applyProtection="1">
      <alignment vertical="center"/>
    </xf>
    <xf numFmtId="38" fontId="103" fillId="82" borderId="78" xfId="416" applyFont="1" applyFill="1" applyBorder="1" applyAlignment="1" applyProtection="1">
      <alignment vertical="center"/>
    </xf>
    <xf numFmtId="38" fontId="102" fillId="82" borderId="79" xfId="416" applyFont="1" applyFill="1" applyBorder="1" applyAlignment="1" applyProtection="1">
      <alignment vertical="center"/>
    </xf>
    <xf numFmtId="38" fontId="103" fillId="82" borderId="79" xfId="416" applyFont="1" applyFill="1" applyBorder="1" applyAlignment="1" applyProtection="1">
      <alignment vertical="center"/>
    </xf>
    <xf numFmtId="38" fontId="103" fillId="82" borderId="29" xfId="416" applyFont="1" applyFill="1" applyBorder="1" applyAlignment="1" applyProtection="1">
      <alignment vertical="center"/>
    </xf>
    <xf numFmtId="0" fontId="4" fillId="82" borderId="11" xfId="349" applyFont="1" applyFill="1" applyBorder="1"/>
    <xf numFmtId="0" fontId="4" fillId="82" borderId="24" xfId="349" applyFont="1" applyFill="1" applyBorder="1"/>
    <xf numFmtId="198" fontId="103" fillId="82" borderId="78" xfId="349" applyNumberFormat="1" applyFont="1" applyFill="1" applyBorder="1" applyAlignment="1" applyProtection="1">
      <alignment vertical="center"/>
    </xf>
    <xf numFmtId="198" fontId="102" fillId="82" borderId="29" xfId="349" applyNumberFormat="1" applyFont="1" applyFill="1" applyBorder="1" applyAlignment="1" applyProtection="1">
      <alignment vertical="center"/>
    </xf>
    <xf numFmtId="0" fontId="103" fillId="0" borderId="24" xfId="349" applyFont="1" applyFill="1" applyBorder="1"/>
    <xf numFmtId="0" fontId="33" fillId="64" borderId="0" xfId="349" applyFont="1" applyFill="1" applyBorder="1"/>
    <xf numFmtId="198" fontId="33" fillId="0" borderId="0" xfId="349" applyNumberFormat="1" applyFont="1" applyFill="1" applyBorder="1" applyAlignment="1">
      <alignment vertical="center"/>
    </xf>
    <xf numFmtId="0" fontId="33" fillId="64" borderId="0" xfId="345" applyFont="1" applyFill="1" applyBorder="1">
      <alignment vertical="center"/>
    </xf>
    <xf numFmtId="198" fontId="33" fillId="64" borderId="0" xfId="418" applyNumberFormat="1" applyFont="1" applyFill="1" applyBorder="1" applyAlignment="1" applyProtection="1">
      <alignment vertical="center"/>
    </xf>
    <xf numFmtId="198" fontId="102" fillId="82" borderId="32" xfId="349" applyNumberFormat="1" applyFont="1" applyFill="1" applyBorder="1" applyAlignment="1" applyProtection="1">
      <alignment vertical="center" wrapText="1"/>
    </xf>
    <xf numFmtId="198" fontId="102" fillId="82" borderId="11" xfId="349" applyNumberFormat="1" applyFont="1" applyFill="1" applyBorder="1" applyAlignment="1" applyProtection="1">
      <alignment vertical="center"/>
    </xf>
    <xf numFmtId="198" fontId="102" fillId="82" borderId="24" xfId="349" applyNumberFormat="1" applyFont="1" applyFill="1" applyBorder="1" applyAlignment="1" applyProtection="1">
      <alignment vertical="center"/>
    </xf>
    <xf numFmtId="0" fontId="103" fillId="71" borderId="78" xfId="349" applyFont="1" applyFill="1" applyBorder="1"/>
    <xf numFmtId="0" fontId="103" fillId="71" borderId="32" xfId="349" applyFont="1" applyFill="1" applyBorder="1"/>
    <xf numFmtId="198" fontId="103" fillId="82" borderId="29" xfId="349" applyNumberFormat="1" applyFont="1" applyFill="1" applyBorder="1" applyAlignment="1" applyProtection="1">
      <alignment vertical="center"/>
    </xf>
    <xf numFmtId="0" fontId="102" fillId="68" borderId="84" xfId="0" applyFont="1" applyFill="1" applyBorder="1" applyAlignment="1">
      <alignment vertical="center" wrapText="1"/>
    </xf>
    <xf numFmtId="0" fontId="109" fillId="0" borderId="22" xfId="0" applyFont="1" applyBorder="1" applyAlignment="1">
      <alignment vertical="center" wrapText="1"/>
    </xf>
    <xf numFmtId="38" fontId="102" fillId="64" borderId="85" xfId="311" applyFont="1" applyFill="1" applyBorder="1" applyAlignment="1" applyProtection="1">
      <protection locked="0"/>
    </xf>
    <xf numFmtId="38" fontId="102" fillId="0" borderId="85" xfId="311" applyFont="1" applyFill="1" applyBorder="1" applyAlignment="1"/>
    <xf numFmtId="38" fontId="102" fillId="0" borderId="85" xfId="311" applyFont="1" applyFill="1" applyBorder="1" applyAlignment="1" applyProtection="1">
      <protection locked="0"/>
    </xf>
    <xf numFmtId="38" fontId="102" fillId="65" borderId="87" xfId="311" applyNumberFormat="1" applyFont="1" applyFill="1" applyBorder="1" applyAlignment="1" applyProtection="1">
      <protection locked="0"/>
    </xf>
    <xf numFmtId="38" fontId="102" fillId="64" borderId="85" xfId="311" applyFont="1" applyFill="1" applyBorder="1" applyAlignment="1"/>
    <xf numFmtId="38" fontId="102" fillId="59" borderId="97" xfId="345" applyNumberFormat="1" applyFont="1" applyFill="1" applyBorder="1">
      <alignment vertical="center"/>
    </xf>
    <xf numFmtId="38" fontId="102" fillId="59" borderId="86" xfId="345" applyNumberFormat="1" applyFont="1" applyFill="1" applyBorder="1">
      <alignment vertical="center"/>
    </xf>
    <xf numFmtId="38" fontId="102" fillId="59" borderId="98" xfId="345" applyNumberFormat="1" applyFont="1" applyFill="1" applyBorder="1">
      <alignment vertical="center"/>
    </xf>
    <xf numFmtId="38" fontId="102" fillId="65" borderId="97" xfId="345" applyNumberFormat="1" applyFont="1" applyFill="1" applyBorder="1">
      <alignment vertical="center"/>
    </xf>
    <xf numFmtId="38" fontId="102" fillId="65" borderId="86" xfId="345" applyNumberFormat="1" applyFont="1" applyFill="1" applyBorder="1">
      <alignment vertical="center"/>
    </xf>
    <xf numFmtId="38" fontId="102" fillId="65" borderId="98" xfId="345" applyNumberFormat="1" applyFont="1" applyFill="1" applyBorder="1">
      <alignment vertical="center"/>
    </xf>
    <xf numFmtId="38" fontId="102" fillId="65" borderId="55" xfId="311" applyNumberFormat="1" applyFont="1" applyFill="1" applyBorder="1" applyAlignment="1"/>
    <xf numFmtId="49" fontId="129" fillId="61" borderId="21" xfId="0" applyNumberFormat="1" applyFont="1" applyFill="1" applyBorder="1" applyAlignment="1" applyProtection="1">
      <alignment horizontal="left" vertical="center"/>
      <protection locked="0"/>
    </xf>
    <xf numFmtId="49" fontId="125" fillId="0" borderId="76" xfId="0" applyNumberFormat="1" applyFont="1" applyFill="1" applyBorder="1" applyAlignment="1" applyProtection="1">
      <alignment vertical="center"/>
      <protection locked="0"/>
    </xf>
    <xf numFmtId="49" fontId="129" fillId="0" borderId="76" xfId="0" applyNumberFormat="1" applyFont="1" applyFill="1" applyBorder="1" applyAlignment="1" applyProtection="1">
      <alignment horizontal="left" vertical="center" indent="3"/>
      <protection locked="0"/>
    </xf>
    <xf numFmtId="49" fontId="129" fillId="0" borderId="76" xfId="0" applyNumberFormat="1" applyFont="1" applyFill="1" applyBorder="1" applyAlignment="1" applyProtection="1">
      <alignment vertical="center"/>
      <protection locked="0"/>
    </xf>
    <xf numFmtId="49" fontId="131" fillId="61" borderId="21" xfId="0" applyNumberFormat="1" applyFont="1" applyFill="1" applyBorder="1" applyAlignment="1" applyProtection="1">
      <alignment horizontal="left" vertical="center"/>
      <protection locked="0"/>
    </xf>
    <xf numFmtId="49" fontId="129" fillId="0" borderId="76" xfId="0" applyNumberFormat="1" applyFont="1" applyFill="1" applyBorder="1" applyAlignment="1" applyProtection="1">
      <alignment horizontal="left" vertical="center" indent="2"/>
      <protection locked="0"/>
    </xf>
    <xf numFmtId="49" fontId="138" fillId="61" borderId="21" xfId="0" applyNumberFormat="1" applyFont="1" applyFill="1" applyBorder="1" applyAlignment="1" applyProtection="1">
      <alignment horizontal="left" vertical="center" indent="1"/>
      <protection locked="0"/>
    </xf>
    <xf numFmtId="0" fontId="138" fillId="0" borderId="0" xfId="0" applyFont="1">
      <alignment vertical="center"/>
    </xf>
    <xf numFmtId="0" fontId="138" fillId="0" borderId="0" xfId="0" applyNumberFormat="1" applyFont="1" applyFill="1" applyBorder="1" applyProtection="1">
      <alignment vertical="center"/>
      <protection locked="0"/>
    </xf>
    <xf numFmtId="0" fontId="138" fillId="0" borderId="75" xfId="0" applyNumberFormat="1" applyFont="1" applyFill="1" applyBorder="1" applyProtection="1">
      <alignment vertical="center"/>
      <protection locked="0"/>
    </xf>
    <xf numFmtId="49" fontId="139" fillId="61" borderId="21" xfId="0" applyNumberFormat="1" applyFont="1" applyFill="1" applyBorder="1" applyAlignment="1" applyProtection="1">
      <alignment horizontal="left" vertical="center" indent="3"/>
      <protection locked="0"/>
    </xf>
    <xf numFmtId="49" fontId="139" fillId="61" borderId="21" xfId="0" applyNumberFormat="1" applyFont="1" applyFill="1" applyBorder="1" applyAlignment="1" applyProtection="1">
      <alignment horizontal="left" vertical="center" indent="1"/>
      <protection locked="0"/>
    </xf>
    <xf numFmtId="49" fontId="139" fillId="61" borderId="21" xfId="0" applyNumberFormat="1" applyFont="1" applyFill="1" applyBorder="1" applyAlignment="1" applyProtection="1">
      <alignment horizontal="left" vertical="center"/>
      <protection locked="0"/>
    </xf>
    <xf numFmtId="49" fontId="139" fillId="61" borderId="21" xfId="0" applyNumberFormat="1" applyFont="1" applyFill="1" applyBorder="1" applyAlignment="1" applyProtection="1">
      <alignment vertical="center"/>
      <protection locked="0"/>
    </xf>
    <xf numFmtId="0" fontId="138" fillId="61" borderId="21" xfId="0" applyNumberFormat="1" applyFont="1" applyFill="1" applyBorder="1" applyAlignment="1" applyProtection="1">
      <alignment vertical="center"/>
      <protection locked="0"/>
    </xf>
    <xf numFmtId="3" fontId="138" fillId="62" borderId="21" xfId="0" applyNumberFormat="1" applyFont="1" applyFill="1" applyBorder="1" applyProtection="1">
      <alignment vertical="center"/>
      <protection locked="0"/>
    </xf>
    <xf numFmtId="38" fontId="102" fillId="69" borderId="95" xfId="416" applyFont="1" applyFill="1" applyBorder="1" applyAlignment="1"/>
    <xf numFmtId="0" fontId="102" fillId="0" borderId="23" xfId="0" applyFont="1" applyBorder="1">
      <alignment vertical="center"/>
    </xf>
    <xf numFmtId="0" fontId="102" fillId="0" borderId="24" xfId="0" applyFont="1" applyBorder="1">
      <alignment vertical="center"/>
    </xf>
    <xf numFmtId="0" fontId="33" fillId="64" borderId="6" xfId="345" applyFont="1" applyFill="1" applyBorder="1" applyAlignment="1">
      <alignment horizontal="left" vertical="center"/>
    </xf>
    <xf numFmtId="0" fontId="102" fillId="0" borderId="100" xfId="483" applyFont="1" applyBorder="1" applyAlignment="1">
      <alignment vertical="center"/>
    </xf>
    <xf numFmtId="0" fontId="102" fillId="59" borderId="100" xfId="345" applyFont="1" applyFill="1" applyBorder="1">
      <alignment vertical="center"/>
    </xf>
    <xf numFmtId="0" fontId="102" fillId="59" borderId="0" xfId="345" applyFont="1" applyFill="1" applyBorder="1">
      <alignment vertical="center"/>
    </xf>
    <xf numFmtId="0" fontId="102" fillId="59" borderId="23" xfId="345" applyFont="1" applyFill="1" applyBorder="1">
      <alignment vertical="center"/>
    </xf>
    <xf numFmtId="38" fontId="102" fillId="64" borderId="94" xfId="311" applyFont="1" applyFill="1" applyBorder="1" applyAlignment="1" applyProtection="1">
      <protection locked="0"/>
    </xf>
    <xf numFmtId="38" fontId="102" fillId="0" borderId="87" xfId="311" applyNumberFormat="1" applyFont="1" applyFill="1" applyBorder="1" applyAlignment="1" applyProtection="1">
      <protection locked="0"/>
    </xf>
    <xf numFmtId="0" fontId="102" fillId="0" borderId="0" xfId="483" applyFont="1" applyBorder="1" applyAlignment="1">
      <alignment vertical="center"/>
    </xf>
    <xf numFmtId="38" fontId="102" fillId="0" borderId="94" xfId="311" applyFont="1" applyFill="1" applyBorder="1" applyAlignment="1" applyProtection="1">
      <protection locked="0"/>
    </xf>
    <xf numFmtId="38" fontId="102" fillId="0" borderId="96" xfId="311" applyFont="1" applyFill="1" applyBorder="1" applyAlignment="1"/>
    <xf numFmtId="38" fontId="102" fillId="0" borderId="46" xfId="311" applyFont="1" applyFill="1" applyBorder="1" applyAlignment="1">
      <alignment horizontal="left"/>
    </xf>
    <xf numFmtId="38" fontId="102" fillId="0" borderId="45" xfId="311" applyFont="1" applyFill="1" applyBorder="1" applyAlignment="1">
      <alignment horizontal="right"/>
    </xf>
    <xf numFmtId="38" fontId="102" fillId="0" borderId="50" xfId="311" applyFont="1" applyFill="1" applyBorder="1" applyAlignment="1"/>
    <xf numFmtId="38" fontId="102" fillId="0" borderId="96" xfId="311" applyFont="1" applyFill="1" applyBorder="1" applyAlignment="1">
      <alignment horizontal="left"/>
    </xf>
    <xf numFmtId="38" fontId="102" fillId="0" borderId="48" xfId="311" applyFont="1" applyFill="1" applyBorder="1" applyAlignment="1">
      <alignment horizontal="right"/>
    </xf>
    <xf numFmtId="38" fontId="102" fillId="0" borderId="81" xfId="311" applyFont="1" applyFill="1" applyBorder="1" applyAlignment="1">
      <alignment horizontal="left"/>
    </xf>
    <xf numFmtId="38" fontId="102" fillId="0" borderId="32" xfId="311" applyFont="1" applyFill="1" applyBorder="1" applyAlignment="1">
      <alignment horizontal="right"/>
    </xf>
    <xf numFmtId="38" fontId="102" fillId="0" borderId="57" xfId="311" applyFont="1" applyFill="1" applyBorder="1" applyAlignment="1"/>
    <xf numFmtId="38" fontId="102" fillId="0" borderId="80" xfId="311" applyFont="1" applyFill="1" applyBorder="1" applyAlignment="1">
      <alignment horizontal="left"/>
    </xf>
    <xf numFmtId="38" fontId="102" fillId="0" borderId="37" xfId="311" applyFont="1" applyFill="1" applyBorder="1" applyAlignment="1">
      <alignment horizontal="right"/>
    </xf>
    <xf numFmtId="38" fontId="102" fillId="0" borderId="51" xfId="311" applyFont="1" applyFill="1" applyBorder="1" applyAlignment="1"/>
    <xf numFmtId="38" fontId="102" fillId="0" borderId="54" xfId="311" applyFont="1" applyFill="1" applyBorder="1" applyAlignment="1">
      <alignment horizontal="left"/>
    </xf>
    <xf numFmtId="38" fontId="102" fillId="0" borderId="31" xfId="311" applyFont="1" applyFill="1" applyBorder="1" applyAlignment="1">
      <alignment horizontal="right"/>
    </xf>
    <xf numFmtId="0" fontId="25" fillId="0" borderId="0" xfId="423" applyFont="1" applyFill="1"/>
    <xf numFmtId="0" fontId="57" fillId="0" borderId="0" xfId="423" applyFill="1"/>
    <xf numFmtId="38" fontId="102" fillId="0" borderId="44" xfId="311" applyNumberFormat="1" applyFont="1" applyFill="1" applyBorder="1" applyAlignment="1" applyProtection="1">
      <alignment horizontal="right"/>
      <protection locked="0"/>
    </xf>
    <xf numFmtId="38" fontId="102" fillId="0" borderId="58" xfId="311" applyNumberFormat="1" applyFont="1" applyFill="1" applyBorder="1" applyAlignment="1" applyProtection="1">
      <alignment horizontal="right"/>
      <protection locked="0"/>
    </xf>
    <xf numFmtId="38" fontId="102" fillId="0" borderId="46" xfId="311" applyNumberFormat="1" applyFont="1" applyFill="1" applyBorder="1" applyAlignment="1" applyProtection="1">
      <alignment horizontal="right"/>
      <protection locked="0"/>
    </xf>
    <xf numFmtId="38" fontId="102" fillId="0" borderId="39" xfId="311" applyNumberFormat="1" applyFont="1" applyFill="1" applyBorder="1" applyAlignment="1" applyProtection="1">
      <alignment horizontal="right"/>
      <protection locked="0"/>
    </xf>
    <xf numFmtId="38" fontId="102" fillId="0" borderId="57" xfId="311" applyNumberFormat="1" applyFont="1" applyFill="1" applyBorder="1" applyAlignment="1" applyProtection="1">
      <alignment horizontal="right"/>
      <protection locked="0"/>
    </xf>
    <xf numFmtId="38" fontId="102" fillId="0" borderId="38" xfId="311" applyNumberFormat="1" applyFont="1" applyFill="1" applyBorder="1" applyAlignment="1" applyProtection="1">
      <alignment horizontal="right"/>
      <protection locked="0"/>
    </xf>
    <xf numFmtId="38" fontId="102" fillId="70" borderId="100" xfId="311" applyFont="1" applyFill="1" applyBorder="1" applyAlignment="1"/>
    <xf numFmtId="38" fontId="102" fillId="70" borderId="100" xfId="311" applyFont="1" applyFill="1" applyBorder="1" applyAlignment="1" applyProtection="1">
      <protection locked="0"/>
    </xf>
    <xf numFmtId="38" fontId="102" fillId="70" borderId="11" xfId="311" applyFont="1" applyFill="1" applyBorder="1" applyAlignment="1">
      <alignment horizontal="right"/>
    </xf>
    <xf numFmtId="38" fontId="103" fillId="70" borderId="11" xfId="311" applyFont="1" applyFill="1" applyBorder="1" applyAlignment="1">
      <alignment horizontal="left" vertical="center"/>
    </xf>
    <xf numFmtId="38" fontId="102" fillId="70" borderId="11" xfId="311" applyFont="1" applyFill="1" applyBorder="1" applyAlignment="1">
      <alignment horizontal="left" vertical="center"/>
    </xf>
    <xf numFmtId="38" fontId="102" fillId="81" borderId="11" xfId="311" applyFont="1" applyFill="1" applyBorder="1" applyAlignment="1">
      <alignment horizontal="right"/>
    </xf>
    <xf numFmtId="38" fontId="103" fillId="81" borderId="11" xfId="311" applyFont="1" applyFill="1" applyBorder="1" applyAlignment="1">
      <alignment horizontal="left" vertical="center"/>
    </xf>
    <xf numFmtId="38" fontId="102" fillId="81" borderId="11" xfId="311" applyFont="1" applyFill="1" applyBorder="1" applyAlignment="1">
      <alignment horizontal="left" vertical="center"/>
    </xf>
    <xf numFmtId="38" fontId="102" fillId="81" borderId="24" xfId="311" applyFont="1" applyFill="1" applyBorder="1" applyAlignment="1">
      <alignment horizontal="left" vertical="center"/>
    </xf>
    <xf numFmtId="38" fontId="102" fillId="81" borderId="100" xfId="311" applyFont="1" applyFill="1" applyBorder="1" applyAlignment="1"/>
    <xf numFmtId="38" fontId="102" fillId="81" borderId="100" xfId="311" applyFont="1" applyFill="1" applyBorder="1" applyAlignment="1" applyProtection="1">
      <protection locked="0"/>
    </xf>
    <xf numFmtId="38" fontId="102" fillId="0" borderId="93" xfId="311" applyNumberFormat="1" applyFont="1" applyFill="1" applyBorder="1" applyAlignment="1" applyProtection="1">
      <protection locked="0"/>
    </xf>
    <xf numFmtId="38" fontId="102" fillId="0" borderId="103" xfId="311" applyNumberFormat="1" applyFont="1" applyFill="1" applyBorder="1" applyAlignment="1" applyProtection="1">
      <alignment horizontal="right"/>
      <protection locked="0"/>
    </xf>
    <xf numFmtId="38" fontId="102" fillId="0" borderId="71" xfId="311" applyNumberFormat="1" applyFont="1" applyFill="1" applyBorder="1" applyAlignment="1" applyProtection="1">
      <alignment horizontal="right"/>
      <protection locked="0"/>
    </xf>
    <xf numFmtId="38" fontId="102" fillId="0" borderId="106" xfId="311" applyNumberFormat="1" applyFont="1" applyFill="1" applyBorder="1" applyAlignment="1" applyProtection="1">
      <alignment horizontal="right"/>
      <protection locked="0"/>
    </xf>
    <xf numFmtId="38" fontId="102" fillId="0" borderId="60" xfId="311" applyNumberFormat="1" applyFont="1" applyFill="1" applyBorder="1" applyAlignment="1" applyProtection="1">
      <alignment horizontal="right"/>
      <protection locked="0"/>
    </xf>
    <xf numFmtId="38" fontId="102" fillId="0" borderId="102" xfId="311" applyNumberFormat="1" applyFont="1" applyFill="1" applyBorder="1" applyAlignment="1" applyProtection="1">
      <alignment horizontal="right"/>
      <protection locked="0"/>
    </xf>
    <xf numFmtId="38" fontId="102" fillId="0" borderId="107" xfId="311" applyNumberFormat="1" applyFont="1" applyFill="1" applyBorder="1" applyAlignment="1" applyProtection="1">
      <alignment horizontal="right"/>
      <protection locked="0"/>
    </xf>
    <xf numFmtId="38" fontId="102" fillId="0" borderId="50" xfId="311" applyNumberFormat="1" applyFont="1" applyFill="1" applyBorder="1" applyAlignment="1" applyProtection="1">
      <alignment horizontal="right"/>
      <protection locked="0"/>
    </xf>
    <xf numFmtId="38" fontId="102" fillId="0" borderId="74" xfId="311" applyNumberFormat="1" applyFont="1" applyFill="1" applyBorder="1" applyAlignment="1" applyProtection="1">
      <alignment horizontal="right"/>
      <protection locked="0"/>
    </xf>
    <xf numFmtId="38" fontId="102" fillId="0" borderId="108" xfId="311" applyNumberFormat="1" applyFont="1" applyFill="1" applyBorder="1" applyAlignment="1" applyProtection="1">
      <alignment horizontal="right"/>
      <protection locked="0"/>
    </xf>
    <xf numFmtId="38" fontId="102" fillId="0" borderId="109" xfId="311" applyNumberFormat="1" applyFont="1" applyFill="1" applyBorder="1" applyAlignment="1" applyProtection="1">
      <alignment horizontal="right"/>
      <protection locked="0"/>
    </xf>
    <xf numFmtId="38" fontId="102" fillId="0" borderId="110" xfId="311" applyNumberFormat="1" applyFont="1" applyFill="1" applyBorder="1" applyAlignment="1" applyProtection="1">
      <alignment horizontal="right"/>
      <protection locked="0"/>
    </xf>
    <xf numFmtId="38" fontId="102" fillId="0" borderId="51" xfId="311" applyNumberFormat="1" applyFont="1" applyFill="1" applyBorder="1" applyAlignment="1" applyProtection="1">
      <alignment horizontal="right"/>
      <protection locked="0"/>
    </xf>
    <xf numFmtId="38" fontId="102" fillId="0" borderId="72" xfId="311" applyNumberFormat="1" applyFont="1" applyFill="1" applyBorder="1" applyAlignment="1" applyProtection="1">
      <alignment horizontal="right"/>
      <protection locked="0"/>
    </xf>
    <xf numFmtId="38" fontId="102" fillId="70" borderId="24" xfId="311" applyFont="1" applyFill="1" applyBorder="1" applyAlignment="1">
      <alignment horizontal="right"/>
    </xf>
    <xf numFmtId="38" fontId="103" fillId="81" borderId="100" xfId="311" applyFont="1" applyFill="1" applyBorder="1" applyAlignment="1">
      <alignment horizontal="left" vertical="center"/>
    </xf>
    <xf numFmtId="38" fontId="103" fillId="81" borderId="11" xfId="311" applyFont="1" applyFill="1" applyBorder="1" applyAlignment="1">
      <alignment horizontal="right"/>
    </xf>
    <xf numFmtId="38" fontId="103" fillId="64" borderId="83" xfId="311" applyFont="1" applyFill="1" applyBorder="1" applyAlignment="1" applyProtection="1">
      <protection locked="0"/>
    </xf>
    <xf numFmtId="38" fontId="103" fillId="0" borderId="83" xfId="311" applyFont="1" applyFill="1" applyBorder="1" applyAlignment="1"/>
    <xf numFmtId="38" fontId="143" fillId="64" borderId="83" xfId="311" applyFont="1" applyFill="1" applyBorder="1" applyAlignment="1">
      <alignment horizontal="left" vertical="center"/>
    </xf>
    <xf numFmtId="38" fontId="140" fillId="68" borderId="83" xfId="311" applyFont="1" applyFill="1" applyBorder="1" applyAlignment="1"/>
    <xf numFmtId="38" fontId="102" fillId="68" borderId="73" xfId="311" applyFont="1" applyFill="1" applyBorder="1" applyAlignment="1">
      <alignment horizontal="left" indent="1"/>
    </xf>
    <xf numFmtId="38" fontId="102" fillId="68" borderId="55" xfId="311" applyFont="1" applyFill="1" applyBorder="1" applyAlignment="1">
      <alignment horizontal="left" indent="1"/>
    </xf>
    <xf numFmtId="38" fontId="102" fillId="68" borderId="24" xfId="311" applyFont="1" applyFill="1" applyBorder="1" applyAlignment="1">
      <alignment horizontal="left" indent="1"/>
    </xf>
    <xf numFmtId="38" fontId="102" fillId="68" borderId="85" xfId="311" applyFont="1" applyFill="1" applyBorder="1" applyAlignment="1"/>
    <xf numFmtId="38" fontId="102" fillId="68" borderId="23" xfId="311" applyFont="1" applyFill="1" applyBorder="1" applyAlignment="1"/>
    <xf numFmtId="38" fontId="102" fillId="68" borderId="31" xfId="311" applyFont="1" applyFill="1" applyBorder="1" applyAlignment="1"/>
    <xf numFmtId="38" fontId="102" fillId="68" borderId="82" xfId="311" applyFont="1" applyFill="1" applyBorder="1" applyAlignment="1">
      <alignment vertical="center"/>
    </xf>
    <xf numFmtId="38" fontId="103" fillId="68" borderId="82" xfId="311" applyFont="1" applyFill="1" applyBorder="1" applyAlignment="1" applyProtection="1">
      <protection locked="0"/>
    </xf>
    <xf numFmtId="38" fontId="102" fillId="68" borderId="82" xfId="311" applyFont="1" applyFill="1" applyBorder="1" applyAlignment="1"/>
    <xf numFmtId="38" fontId="102" fillId="68" borderId="23" xfId="311" applyFont="1" applyFill="1" applyBorder="1" applyAlignment="1">
      <alignment horizontal="left"/>
    </xf>
    <xf numFmtId="38" fontId="102" fillId="68" borderId="23" xfId="311" applyFont="1" applyFill="1" applyBorder="1" applyAlignment="1">
      <alignment horizontal="right"/>
    </xf>
    <xf numFmtId="38" fontId="102" fillId="68" borderId="85" xfId="311" applyFont="1" applyFill="1" applyBorder="1" applyAlignment="1" applyProtection="1">
      <protection locked="0"/>
    </xf>
    <xf numFmtId="38" fontId="102" fillId="68" borderId="93" xfId="311" applyNumberFormat="1" applyFont="1" applyFill="1" applyBorder="1" applyAlignment="1" applyProtection="1">
      <protection locked="0"/>
    </xf>
    <xf numFmtId="38" fontId="102" fillId="68" borderId="87" xfId="311" applyNumberFormat="1" applyFont="1" applyFill="1" applyBorder="1" applyAlignment="1" applyProtection="1">
      <protection locked="0"/>
    </xf>
    <xf numFmtId="38" fontId="103" fillId="81" borderId="98" xfId="311" applyNumberFormat="1" applyFont="1" applyFill="1" applyBorder="1" applyAlignment="1" applyProtection="1">
      <protection locked="0"/>
    </xf>
    <xf numFmtId="38" fontId="103" fillId="81" borderId="86" xfId="311" applyNumberFormat="1" applyFont="1" applyFill="1" applyBorder="1" applyAlignment="1" applyProtection="1">
      <protection locked="0"/>
    </xf>
    <xf numFmtId="38" fontId="103" fillId="81" borderId="104" xfId="311" applyNumberFormat="1" applyFont="1" applyFill="1" applyBorder="1" applyAlignment="1" applyProtection="1">
      <protection locked="0"/>
    </xf>
    <xf numFmtId="38" fontId="103" fillId="81" borderId="100" xfId="311" applyNumberFormat="1" applyFont="1" applyFill="1" applyBorder="1" applyAlignment="1" applyProtection="1">
      <protection locked="0"/>
    </xf>
    <xf numFmtId="38" fontId="103" fillId="70" borderId="86" xfId="311" applyNumberFormat="1" applyFont="1" applyFill="1" applyBorder="1" applyAlignment="1" applyProtection="1">
      <protection locked="0"/>
    </xf>
    <xf numFmtId="38" fontId="103" fillId="70" borderId="100" xfId="311" applyNumberFormat="1" applyFont="1" applyFill="1" applyBorder="1" applyAlignment="1" applyProtection="1">
      <protection locked="0"/>
    </xf>
    <xf numFmtId="38" fontId="103" fillId="70" borderId="104" xfId="311" applyNumberFormat="1" applyFont="1" applyFill="1" applyBorder="1" applyAlignment="1" applyProtection="1">
      <protection locked="0"/>
    </xf>
    <xf numFmtId="38" fontId="103" fillId="68" borderId="93" xfId="311" applyNumberFormat="1" applyFont="1" applyFill="1" applyBorder="1" applyAlignment="1" applyProtection="1">
      <protection locked="0"/>
    </xf>
    <xf numFmtId="38" fontId="103" fillId="68" borderId="87" xfId="311" applyNumberFormat="1" applyFont="1" applyFill="1" applyBorder="1" applyAlignment="1" applyProtection="1">
      <protection locked="0"/>
    </xf>
    <xf numFmtId="38" fontId="103" fillId="68" borderId="105" xfId="311" applyNumberFormat="1" applyFont="1" applyFill="1" applyBorder="1" applyAlignment="1" applyProtection="1">
      <protection locked="0"/>
    </xf>
    <xf numFmtId="38" fontId="103" fillId="68" borderId="59" xfId="311" applyNumberFormat="1" applyFont="1" applyFill="1" applyBorder="1" applyAlignment="1" applyProtection="1">
      <protection locked="0"/>
    </xf>
    <xf numFmtId="38" fontId="102" fillId="68" borderId="110" xfId="311" applyNumberFormat="1" applyFont="1" applyFill="1" applyBorder="1" applyAlignment="1" applyProtection="1">
      <alignment horizontal="right"/>
      <protection locked="0"/>
    </xf>
    <xf numFmtId="38" fontId="102" fillId="68" borderId="51" xfId="311" applyNumberFormat="1" applyFont="1" applyFill="1" applyBorder="1" applyAlignment="1" applyProtection="1">
      <alignment horizontal="right"/>
      <protection locked="0"/>
    </xf>
    <xf numFmtId="38" fontId="102" fillId="68" borderId="72" xfId="311" applyNumberFormat="1" applyFont="1" applyFill="1" applyBorder="1" applyAlignment="1" applyProtection="1">
      <alignment horizontal="right"/>
      <protection locked="0"/>
    </xf>
    <xf numFmtId="0" fontId="57" fillId="0" borderId="0" xfId="423" applyFont="1" applyBorder="1"/>
    <xf numFmtId="0" fontId="102" fillId="0" borderId="32" xfId="483" applyFont="1" applyBorder="1" applyAlignment="1">
      <alignment vertical="center"/>
    </xf>
    <xf numFmtId="0" fontId="102" fillId="0" borderId="0" xfId="483" applyFont="1" applyFill="1" applyBorder="1" applyAlignment="1">
      <alignment vertical="center"/>
    </xf>
    <xf numFmtId="0" fontId="57" fillId="0" borderId="0" xfId="423" applyFont="1" applyFill="1" applyBorder="1"/>
    <xf numFmtId="0" fontId="102" fillId="0" borderId="32" xfId="483" applyFont="1" applyFill="1" applyBorder="1" applyAlignment="1">
      <alignment vertical="center"/>
    </xf>
    <xf numFmtId="199" fontId="102" fillId="0" borderId="99" xfId="311" applyNumberFormat="1" applyFont="1" applyFill="1" applyBorder="1" applyAlignment="1" applyProtection="1">
      <alignment horizontal="center" vertical="center"/>
    </xf>
    <xf numFmtId="0" fontId="102" fillId="65" borderId="55" xfId="345" applyFont="1" applyFill="1" applyBorder="1">
      <alignment vertical="center"/>
    </xf>
    <xf numFmtId="0" fontId="102" fillId="65" borderId="51" xfId="345" applyFont="1" applyFill="1" applyBorder="1">
      <alignment vertical="center"/>
    </xf>
    <xf numFmtId="0" fontId="57" fillId="65" borderId="51" xfId="423" applyFill="1" applyBorder="1"/>
    <xf numFmtId="0" fontId="57" fillId="65" borderId="72" xfId="423" applyFill="1" applyBorder="1"/>
    <xf numFmtId="0" fontId="102" fillId="65" borderId="73" xfId="345" applyFont="1" applyFill="1" applyBorder="1">
      <alignment vertical="center"/>
    </xf>
    <xf numFmtId="0" fontId="102" fillId="65" borderId="50" xfId="345" applyFont="1" applyFill="1" applyBorder="1">
      <alignment vertical="center"/>
    </xf>
    <xf numFmtId="0" fontId="57" fillId="65" borderId="50" xfId="423" applyFill="1" applyBorder="1"/>
    <xf numFmtId="0" fontId="57" fillId="65" borderId="74" xfId="423" applyFill="1" applyBorder="1"/>
    <xf numFmtId="198" fontId="102" fillId="0" borderId="99" xfId="311" quotePrefix="1" applyNumberFormat="1" applyFont="1" applyFill="1" applyBorder="1" applyAlignment="1" applyProtection="1">
      <alignment horizontal="center" vertical="center"/>
    </xf>
    <xf numFmtId="198" fontId="102" fillId="0" borderId="87" xfId="311" quotePrefix="1" applyNumberFormat="1" applyFont="1" applyFill="1" applyBorder="1" applyAlignment="1" applyProtection="1">
      <alignment horizontal="center" vertical="center"/>
    </xf>
    <xf numFmtId="0" fontId="57" fillId="0" borderId="55" xfId="423" applyFill="1" applyBorder="1"/>
    <xf numFmtId="0" fontId="57" fillId="0" borderId="51" xfId="423" applyFill="1" applyBorder="1"/>
    <xf numFmtId="0" fontId="57" fillId="0" borderId="72" xfId="423" applyFill="1" applyBorder="1"/>
    <xf numFmtId="0" fontId="57" fillId="0" borderId="73" xfId="423" applyFill="1" applyBorder="1"/>
    <xf numFmtId="0" fontId="57" fillId="0" borderId="50" xfId="423" applyFill="1" applyBorder="1"/>
    <xf numFmtId="0" fontId="57" fillId="0" borderId="74" xfId="423" applyFill="1" applyBorder="1"/>
    <xf numFmtId="38" fontId="102" fillId="64" borderId="97" xfId="345" applyNumberFormat="1" applyFont="1" applyFill="1" applyBorder="1">
      <alignment vertical="center"/>
    </xf>
    <xf numFmtId="0" fontId="102" fillId="64" borderId="86" xfId="345" applyFont="1" applyFill="1" applyBorder="1">
      <alignment vertical="center"/>
    </xf>
    <xf numFmtId="0" fontId="57" fillId="0" borderId="86" xfId="423" applyBorder="1"/>
    <xf numFmtId="0" fontId="57" fillId="0" borderId="97" xfId="423" applyBorder="1"/>
    <xf numFmtId="0" fontId="57" fillId="0" borderId="50" xfId="423" applyBorder="1"/>
    <xf numFmtId="0" fontId="57" fillId="0" borderId="74" xfId="423" applyBorder="1"/>
    <xf numFmtId="0" fontId="102" fillId="0" borderId="49" xfId="483" applyFont="1" applyBorder="1" applyAlignment="1">
      <alignment vertical="center"/>
    </xf>
    <xf numFmtId="0" fontId="57" fillId="0" borderId="49" xfId="423" applyFont="1" applyBorder="1"/>
    <xf numFmtId="0" fontId="102" fillId="0" borderId="48" xfId="483" applyFont="1" applyFill="1" applyBorder="1" applyAlignment="1">
      <alignment vertical="center"/>
    </xf>
    <xf numFmtId="0" fontId="102" fillId="65" borderId="101" xfId="345" applyFont="1" applyFill="1" applyBorder="1">
      <alignment vertical="center"/>
    </xf>
    <xf numFmtId="0" fontId="102" fillId="65" borderId="60" xfId="345" applyFont="1" applyFill="1" applyBorder="1">
      <alignment vertical="center"/>
    </xf>
    <xf numFmtId="0" fontId="57" fillId="65" borderId="60" xfId="423" applyFill="1" applyBorder="1"/>
    <xf numFmtId="0" fontId="57" fillId="65" borderId="102" xfId="423" applyFill="1" applyBorder="1"/>
    <xf numFmtId="0" fontId="57" fillId="0" borderId="101" xfId="423" applyFill="1" applyBorder="1"/>
    <xf numFmtId="0" fontId="57" fillId="0" borderId="60" xfId="423" applyFill="1" applyBorder="1"/>
    <xf numFmtId="0" fontId="57" fillId="0" borderId="102" xfId="423" applyFill="1" applyBorder="1"/>
    <xf numFmtId="0" fontId="102" fillId="0" borderId="38" xfId="483" applyFont="1" applyBorder="1" applyAlignment="1">
      <alignment vertical="center"/>
    </xf>
    <xf numFmtId="0" fontId="57" fillId="0" borderId="38" xfId="423" applyFont="1" applyBorder="1"/>
    <xf numFmtId="0" fontId="102" fillId="65" borderId="57" xfId="345" applyFont="1" applyFill="1" applyBorder="1">
      <alignment vertical="center"/>
    </xf>
    <xf numFmtId="0" fontId="57" fillId="0" borderId="111" xfId="423" applyFill="1" applyBorder="1"/>
    <xf numFmtId="0" fontId="57" fillId="0" borderId="57" xfId="423" applyFill="1" applyBorder="1"/>
    <xf numFmtId="0" fontId="57" fillId="0" borderId="109" xfId="423" applyFill="1" applyBorder="1"/>
    <xf numFmtId="0" fontId="102" fillId="0" borderId="107" xfId="483" applyFont="1" applyBorder="1" applyAlignment="1">
      <alignment vertical="center"/>
    </xf>
    <xf numFmtId="0" fontId="102" fillId="0" borderId="96" xfId="483" applyFont="1" applyFill="1" applyBorder="1" applyAlignment="1">
      <alignment vertical="center"/>
    </xf>
    <xf numFmtId="0" fontId="102" fillId="0" borderId="80" xfId="483" applyFont="1" applyFill="1" applyBorder="1" applyAlignment="1">
      <alignment vertical="center"/>
    </xf>
    <xf numFmtId="0" fontId="102" fillId="0" borderId="81" xfId="483" applyFont="1" applyBorder="1" applyAlignment="1">
      <alignment vertical="center"/>
    </xf>
    <xf numFmtId="0" fontId="102" fillId="0" borderId="81" xfId="483" applyFont="1" applyFill="1" applyBorder="1" applyAlignment="1">
      <alignment vertical="center"/>
    </xf>
    <xf numFmtId="0" fontId="102" fillId="0" borderId="110" xfId="483" applyFont="1" applyBorder="1" applyAlignment="1">
      <alignment vertical="center"/>
    </xf>
    <xf numFmtId="0" fontId="102" fillId="0" borderId="54" xfId="483" applyFont="1" applyBorder="1" applyAlignment="1">
      <alignment vertical="center"/>
    </xf>
    <xf numFmtId="199" fontId="102" fillId="0" borderId="97" xfId="311" applyNumberFormat="1" applyFont="1" applyFill="1" applyBorder="1" applyAlignment="1" applyProtection="1">
      <alignment horizontal="center" vertical="center"/>
    </xf>
    <xf numFmtId="199" fontId="102" fillId="0" borderId="86" xfId="311" applyNumberFormat="1" applyFont="1" applyFill="1" applyBorder="1" applyAlignment="1" applyProtection="1">
      <alignment horizontal="center" vertical="center"/>
    </xf>
    <xf numFmtId="199" fontId="102" fillId="0" borderId="86" xfId="311" quotePrefix="1" applyNumberFormat="1" applyFont="1" applyFill="1" applyBorder="1" applyAlignment="1" applyProtection="1">
      <alignment horizontal="center" vertical="center"/>
    </xf>
    <xf numFmtId="198" fontId="102" fillId="59" borderId="100" xfId="345" applyNumberFormat="1" applyFont="1" applyFill="1" applyBorder="1">
      <alignment vertical="center"/>
    </xf>
    <xf numFmtId="0" fontId="102" fillId="0" borderId="23" xfId="345" applyFont="1" applyBorder="1">
      <alignment vertical="center"/>
    </xf>
    <xf numFmtId="0" fontId="109" fillId="64" borderId="0" xfId="0" applyFont="1" applyFill="1">
      <alignment vertical="center"/>
    </xf>
    <xf numFmtId="0" fontId="109" fillId="64" borderId="0" xfId="0" applyFont="1" applyFill="1" applyBorder="1">
      <alignment vertical="center"/>
    </xf>
    <xf numFmtId="0" fontId="109" fillId="0" borderId="0" xfId="0" applyFont="1" applyAlignment="1">
      <alignment vertical="center" wrapText="1"/>
    </xf>
    <xf numFmtId="0" fontId="109" fillId="0" borderId="83" xfId="0" applyFont="1" applyBorder="1">
      <alignment vertical="center"/>
    </xf>
    <xf numFmtId="0" fontId="144" fillId="64" borderId="0" xfId="0" applyFont="1" applyFill="1">
      <alignment vertical="center"/>
    </xf>
    <xf numFmtId="0" fontId="145" fillId="0" borderId="0" xfId="0" applyFont="1">
      <alignment vertical="center"/>
    </xf>
    <xf numFmtId="0" fontId="145" fillId="64" borderId="0" xfId="0" applyFont="1" applyFill="1">
      <alignment vertical="center"/>
    </xf>
    <xf numFmtId="0" fontId="102" fillId="65" borderId="29" xfId="349" applyNumberFormat="1" applyFont="1" applyFill="1" applyBorder="1" applyAlignment="1" applyProtection="1">
      <alignment vertical="center"/>
    </xf>
    <xf numFmtId="0" fontId="102" fillId="0" borderId="29" xfId="349" applyNumberFormat="1" applyFont="1" applyFill="1" applyBorder="1" applyAlignment="1" applyProtection="1">
      <alignment vertical="center"/>
    </xf>
    <xf numFmtId="0" fontId="102" fillId="65" borderId="32" xfId="349" applyNumberFormat="1" applyFont="1" applyFill="1" applyBorder="1" applyAlignment="1" applyProtection="1">
      <alignment vertical="center"/>
    </xf>
    <xf numFmtId="0" fontId="102" fillId="0" borderId="32" xfId="349" applyNumberFormat="1" applyFont="1" applyFill="1" applyBorder="1" applyAlignment="1" applyProtection="1">
      <alignment vertical="center"/>
    </xf>
    <xf numFmtId="0" fontId="102" fillId="65" borderId="37" xfId="349" applyNumberFormat="1" applyFont="1" applyFill="1" applyBorder="1" applyAlignment="1" applyProtection="1">
      <alignment vertical="center"/>
    </xf>
    <xf numFmtId="0" fontId="102" fillId="0" borderId="37" xfId="349" applyNumberFormat="1" applyFont="1" applyFill="1" applyBorder="1" applyAlignment="1" applyProtection="1">
      <alignment vertical="center"/>
    </xf>
    <xf numFmtId="0" fontId="103" fillId="0" borderId="0" xfId="349" applyNumberFormat="1" applyFont="1" applyFill="1" applyAlignment="1" applyProtection="1">
      <alignment vertical="center"/>
    </xf>
    <xf numFmtId="0" fontId="0" fillId="0" borderId="0" xfId="0" applyNumberFormat="1">
      <alignment vertical="center"/>
    </xf>
    <xf numFmtId="0" fontId="102" fillId="0" borderId="30" xfId="349" applyNumberFormat="1" applyFont="1" applyBorder="1" applyAlignment="1" applyProtection="1">
      <alignment vertical="center"/>
    </xf>
    <xf numFmtId="0" fontId="103" fillId="0" borderId="30" xfId="349" applyNumberFormat="1" applyFont="1" applyBorder="1" applyAlignment="1" applyProtection="1">
      <alignment vertical="center"/>
    </xf>
    <xf numFmtId="0" fontId="102" fillId="0" borderId="30" xfId="349" applyNumberFormat="1" applyFont="1" applyFill="1" applyBorder="1" applyAlignment="1" applyProtection="1">
      <alignment vertical="center"/>
    </xf>
    <xf numFmtId="0" fontId="102" fillId="0" borderId="0" xfId="349" applyNumberFormat="1" applyFont="1" applyBorder="1" applyAlignment="1" applyProtection="1">
      <alignment vertical="center"/>
    </xf>
    <xf numFmtId="0" fontId="103" fillId="0" borderId="0" xfId="349" applyNumberFormat="1" applyFont="1" applyBorder="1" applyAlignment="1" applyProtection="1">
      <alignment vertical="center"/>
    </xf>
    <xf numFmtId="0" fontId="102" fillId="0" borderId="0" xfId="349" applyNumberFormat="1" applyFont="1" applyFill="1" applyBorder="1" applyAlignment="1" applyProtection="1">
      <alignment vertical="center"/>
    </xf>
    <xf numFmtId="0" fontId="102" fillId="0" borderId="38" xfId="349" applyNumberFormat="1" applyFont="1" applyBorder="1" applyAlignment="1" applyProtection="1">
      <alignment vertical="center"/>
    </xf>
    <xf numFmtId="0" fontId="103" fillId="0" borderId="38" xfId="349" applyNumberFormat="1" applyFont="1" applyBorder="1" applyAlignment="1" applyProtection="1">
      <alignment vertical="center"/>
    </xf>
    <xf numFmtId="0" fontId="102" fillId="0" borderId="38" xfId="349" applyNumberFormat="1" applyFont="1" applyFill="1" applyBorder="1" applyAlignment="1" applyProtection="1">
      <alignment vertical="center"/>
    </xf>
    <xf numFmtId="0" fontId="109" fillId="68" borderId="83" xfId="0" applyFont="1" applyFill="1" applyBorder="1">
      <alignment vertical="center"/>
    </xf>
    <xf numFmtId="0" fontId="102" fillId="68" borderId="85" xfId="0" applyFont="1" applyFill="1" applyBorder="1">
      <alignment vertical="center"/>
    </xf>
    <xf numFmtId="0" fontId="102" fillId="68" borderId="94" xfId="0" applyFont="1" applyFill="1" applyBorder="1">
      <alignment vertical="center"/>
    </xf>
    <xf numFmtId="0" fontId="102" fillId="68" borderId="94" xfId="0" applyFont="1" applyFill="1" applyBorder="1" applyAlignment="1">
      <alignment vertical="center" wrapText="1"/>
    </xf>
    <xf numFmtId="0" fontId="109" fillId="0" borderId="26" xfId="0" applyFont="1" applyBorder="1">
      <alignment vertical="center"/>
    </xf>
    <xf numFmtId="0" fontId="109" fillId="0" borderId="100" xfId="0" applyFont="1" applyBorder="1">
      <alignment vertical="center"/>
    </xf>
    <xf numFmtId="0" fontId="109" fillId="0" borderId="95" xfId="0" applyFont="1" applyBorder="1">
      <alignment vertical="center"/>
    </xf>
    <xf numFmtId="0" fontId="109" fillId="0" borderId="84" xfId="0" applyFont="1" applyFill="1" applyBorder="1">
      <alignment vertical="center"/>
    </xf>
    <xf numFmtId="198" fontId="102" fillId="64" borderId="100" xfId="349" applyNumberFormat="1" applyFont="1" applyFill="1" applyBorder="1" applyAlignment="1" applyProtection="1">
      <alignment vertical="center"/>
    </xf>
    <xf numFmtId="0" fontId="109" fillId="68" borderId="85" xfId="0" applyFont="1" applyFill="1" applyBorder="1">
      <alignment vertical="center"/>
    </xf>
    <xf numFmtId="0" fontId="109" fillId="68" borderId="84" xfId="0" applyFont="1" applyFill="1" applyBorder="1" applyAlignment="1">
      <alignment vertical="center" wrapText="1"/>
    </xf>
    <xf numFmtId="198" fontId="102" fillId="0" borderId="26" xfId="349" applyNumberFormat="1" applyFont="1" applyBorder="1" applyAlignment="1">
      <alignment vertical="center"/>
    </xf>
    <xf numFmtId="0" fontId="102" fillId="0" borderId="100" xfId="0" applyFont="1" applyBorder="1">
      <alignment vertical="center"/>
    </xf>
    <xf numFmtId="0" fontId="102" fillId="0" borderId="95" xfId="0" applyFont="1" applyBorder="1" applyAlignment="1">
      <alignment vertical="center" wrapText="1"/>
    </xf>
    <xf numFmtId="0" fontId="102" fillId="0" borderId="83" xfId="0" applyFont="1" applyBorder="1">
      <alignment vertical="center"/>
    </xf>
    <xf numFmtId="0" fontId="102" fillId="0" borderId="85" xfId="0" applyFont="1" applyBorder="1">
      <alignment vertical="center"/>
    </xf>
    <xf numFmtId="0" fontId="102" fillId="0" borderId="84" xfId="0" applyFont="1" applyBorder="1" applyAlignment="1">
      <alignment vertical="center" wrapText="1"/>
    </xf>
    <xf numFmtId="0" fontId="102" fillId="0" borderId="22" xfId="0" applyFont="1" applyBorder="1" applyAlignment="1">
      <alignment vertical="center" wrapText="1"/>
    </xf>
    <xf numFmtId="38" fontId="102" fillId="64" borderId="25" xfId="416" applyFont="1" applyFill="1" applyBorder="1" applyAlignment="1" applyProtection="1">
      <alignment horizontal="right" vertical="center"/>
    </xf>
    <xf numFmtId="38" fontId="102" fillId="64" borderId="95" xfId="416" applyFont="1" applyFill="1" applyBorder="1" applyAlignment="1" applyProtection="1">
      <alignment horizontal="right" vertical="center"/>
    </xf>
    <xf numFmtId="38" fontId="102" fillId="64" borderId="95" xfId="416" applyFont="1" applyFill="1" applyBorder="1">
      <alignment vertical="center"/>
    </xf>
    <xf numFmtId="38" fontId="119" fillId="0" borderId="0" xfId="311" applyFont="1" applyFill="1" applyAlignment="1">
      <alignment vertical="center"/>
    </xf>
    <xf numFmtId="49" fontId="103" fillId="0" borderId="0" xfId="345" applyNumberFormat="1" applyFont="1" applyFill="1">
      <alignment vertical="center"/>
    </xf>
    <xf numFmtId="198" fontId="110" fillId="0" borderId="0" xfId="349" applyNumberFormat="1" applyFont="1" applyFill="1" applyAlignment="1" applyProtection="1">
      <alignment vertical="center"/>
    </xf>
    <xf numFmtId="0" fontId="103" fillId="0" borderId="0" xfId="349" applyFont="1" applyFill="1"/>
    <xf numFmtId="0" fontId="4" fillId="0" borderId="0" xfId="349" applyFont="1" applyFill="1"/>
    <xf numFmtId="0" fontId="121" fillId="0" borderId="0" xfId="345" applyFont="1" applyFill="1" applyAlignment="1" applyProtection="1">
      <alignment vertical="center" shrinkToFit="1"/>
    </xf>
    <xf numFmtId="0" fontId="102" fillId="74" borderId="100" xfId="345" applyFont="1" applyFill="1" applyBorder="1">
      <alignment vertical="center"/>
    </xf>
    <xf numFmtId="0" fontId="102" fillId="74" borderId="23" xfId="345" applyFont="1" applyFill="1" applyBorder="1">
      <alignment vertical="center"/>
    </xf>
    <xf numFmtId="0" fontId="103" fillId="81" borderId="78" xfId="345" applyFont="1" applyFill="1" applyBorder="1">
      <alignment vertical="center"/>
    </xf>
    <xf numFmtId="198" fontId="102" fillId="59" borderId="5" xfId="345" applyNumberFormat="1" applyFont="1" applyFill="1" applyBorder="1">
      <alignment vertical="center"/>
    </xf>
    <xf numFmtId="38" fontId="102" fillId="59" borderId="113" xfId="345" applyNumberFormat="1" applyFont="1" applyFill="1" applyBorder="1">
      <alignment vertical="center"/>
    </xf>
    <xf numFmtId="0" fontId="102" fillId="33" borderId="0" xfId="345" applyFont="1" applyFill="1" applyBorder="1">
      <alignment vertical="center"/>
    </xf>
    <xf numFmtId="198" fontId="102" fillId="33" borderId="0" xfId="311" applyNumberFormat="1" applyFont="1" applyFill="1" applyBorder="1" applyAlignment="1"/>
    <xf numFmtId="198" fontId="102" fillId="33" borderId="32" xfId="311" applyNumberFormat="1" applyFont="1" applyFill="1" applyBorder="1" applyAlignment="1"/>
    <xf numFmtId="38" fontId="102" fillId="0" borderId="73" xfId="311" applyNumberFormat="1" applyFont="1" applyBorder="1" applyAlignment="1"/>
    <xf numFmtId="38" fontId="102" fillId="0" borderId="50" xfId="311" applyNumberFormat="1" applyFont="1" applyBorder="1" applyAlignment="1"/>
    <xf numFmtId="38" fontId="102" fillId="0" borderId="81" xfId="311" applyNumberFormat="1" applyFont="1" applyBorder="1" applyAlignment="1"/>
    <xf numFmtId="38" fontId="102" fillId="0" borderId="74" xfId="311" applyNumberFormat="1" applyFont="1" applyBorder="1" applyAlignment="1"/>
    <xf numFmtId="198" fontId="102" fillId="74" borderId="100" xfId="311" applyNumberFormat="1" applyFont="1" applyFill="1" applyBorder="1" applyAlignment="1"/>
    <xf numFmtId="198" fontId="102" fillId="74" borderId="5" xfId="311" applyNumberFormat="1" applyFont="1" applyFill="1" applyBorder="1" applyAlignment="1"/>
    <xf numFmtId="38" fontId="102" fillId="74" borderId="97" xfId="311" applyNumberFormat="1" applyFont="1" applyFill="1" applyBorder="1" applyAlignment="1"/>
    <xf numFmtId="38" fontId="102" fillId="74" borderId="86" xfId="311" applyNumberFormat="1" applyFont="1" applyFill="1" applyBorder="1" applyAlignment="1"/>
    <xf numFmtId="38" fontId="102" fillId="74" borderId="98" xfId="311" applyNumberFormat="1" applyFont="1" applyFill="1" applyBorder="1" applyAlignment="1"/>
    <xf numFmtId="38" fontId="102" fillId="74" borderId="113" xfId="311" applyNumberFormat="1" applyFont="1" applyFill="1" applyBorder="1" applyAlignment="1"/>
    <xf numFmtId="38" fontId="102" fillId="65" borderId="73" xfId="311" applyNumberFormat="1" applyFont="1" applyFill="1" applyBorder="1" applyAlignment="1"/>
    <xf numFmtId="38" fontId="102" fillId="0" borderId="50" xfId="311" applyNumberFormat="1" applyFont="1" applyFill="1" applyBorder="1" applyAlignment="1"/>
    <xf numFmtId="38" fontId="102" fillId="0" borderId="81" xfId="311" applyNumberFormat="1" applyFont="1" applyFill="1" applyBorder="1" applyAlignment="1"/>
    <xf numFmtId="38" fontId="102" fillId="0" borderId="74" xfId="311" applyNumberFormat="1" applyFont="1" applyFill="1" applyBorder="1" applyAlignment="1"/>
    <xf numFmtId="38" fontId="102" fillId="65" borderId="50" xfId="311" applyNumberFormat="1" applyFont="1" applyFill="1" applyBorder="1" applyAlignment="1"/>
    <xf numFmtId="38" fontId="102" fillId="65" borderId="81" xfId="311" applyNumberFormat="1" applyFont="1" applyFill="1" applyBorder="1" applyAlignment="1"/>
    <xf numFmtId="38" fontId="102" fillId="65" borderId="74" xfId="311" applyNumberFormat="1" applyFont="1" applyFill="1" applyBorder="1" applyAlignment="1"/>
    <xf numFmtId="38" fontId="102" fillId="65" borderId="51" xfId="311" applyNumberFormat="1" applyFont="1" applyFill="1" applyBorder="1" applyAlignment="1"/>
    <xf numFmtId="38" fontId="102" fillId="65" borderId="54" xfId="311" applyNumberFormat="1" applyFont="1" applyFill="1" applyBorder="1" applyAlignment="1"/>
    <xf numFmtId="38" fontId="102" fillId="65" borderId="72" xfId="311" applyNumberFormat="1" applyFont="1" applyFill="1" applyBorder="1" applyAlignment="1"/>
    <xf numFmtId="198" fontId="102" fillId="0" borderId="0" xfId="311" applyNumberFormat="1" applyFont="1" applyFill="1" applyBorder="1" applyAlignment="1"/>
    <xf numFmtId="198" fontId="102" fillId="0" borderId="32" xfId="311" applyNumberFormat="1" applyFont="1" applyFill="1" applyBorder="1" applyAlignment="1"/>
    <xf numFmtId="38" fontId="102" fillId="65" borderId="73" xfId="345" applyNumberFormat="1" applyFont="1" applyFill="1" applyBorder="1">
      <alignment vertical="center"/>
    </xf>
    <xf numFmtId="38" fontId="102" fillId="65" borderId="50" xfId="345" applyNumberFormat="1" applyFont="1" applyFill="1" applyBorder="1">
      <alignment vertical="center"/>
    </xf>
    <xf numFmtId="38" fontId="102" fillId="65" borderId="81" xfId="345" applyNumberFormat="1" applyFont="1" applyFill="1" applyBorder="1">
      <alignment vertical="center"/>
    </xf>
    <xf numFmtId="38" fontId="102" fillId="65" borderId="74" xfId="345" applyNumberFormat="1" applyFont="1" applyFill="1" applyBorder="1">
      <alignment vertical="center"/>
    </xf>
    <xf numFmtId="38" fontId="102" fillId="65" borderId="55" xfId="345" applyNumberFormat="1" applyFont="1" applyFill="1" applyBorder="1">
      <alignment vertical="center"/>
    </xf>
    <xf numFmtId="38" fontId="102" fillId="65" borderId="51" xfId="345" applyNumberFormat="1" applyFont="1" applyFill="1" applyBorder="1">
      <alignment vertical="center"/>
    </xf>
    <xf numFmtId="38" fontId="102" fillId="65" borderId="54" xfId="345" applyNumberFormat="1" applyFont="1" applyFill="1" applyBorder="1">
      <alignment vertical="center"/>
    </xf>
    <xf numFmtId="38" fontId="102" fillId="65" borderId="72" xfId="345" applyNumberFormat="1" applyFont="1" applyFill="1" applyBorder="1">
      <alignment vertical="center"/>
    </xf>
    <xf numFmtId="0" fontId="102" fillId="81" borderId="100" xfId="345" applyFont="1" applyFill="1" applyBorder="1">
      <alignment vertical="center"/>
    </xf>
    <xf numFmtId="198" fontId="102" fillId="81" borderId="100" xfId="345" applyNumberFormat="1" applyFont="1" applyFill="1" applyBorder="1">
      <alignment vertical="center"/>
    </xf>
    <xf numFmtId="198" fontId="102" fillId="81" borderId="5" xfId="345" applyNumberFormat="1" applyFont="1" applyFill="1" applyBorder="1">
      <alignment vertical="center"/>
    </xf>
    <xf numFmtId="38" fontId="102" fillId="81" borderId="97" xfId="345" applyNumberFormat="1" applyFont="1" applyFill="1" applyBorder="1">
      <alignment vertical="center"/>
    </xf>
    <xf numFmtId="38" fontId="102" fillId="81" borderId="86" xfId="345" applyNumberFormat="1" applyFont="1" applyFill="1" applyBorder="1">
      <alignment vertical="center"/>
    </xf>
    <xf numFmtId="38" fontId="102" fillId="81" borderId="98" xfId="345" applyNumberFormat="1" applyFont="1" applyFill="1" applyBorder="1">
      <alignment vertical="center"/>
    </xf>
    <xf numFmtId="38" fontId="102" fillId="81" borderId="113" xfId="345" applyNumberFormat="1" applyFont="1" applyFill="1" applyBorder="1">
      <alignment vertical="center"/>
    </xf>
    <xf numFmtId="198" fontId="102" fillId="59" borderId="0" xfId="311" applyNumberFormat="1" applyFont="1" applyFill="1" applyBorder="1" applyAlignment="1"/>
    <xf numFmtId="198" fontId="102" fillId="59" borderId="32" xfId="311" applyNumberFormat="1" applyFont="1" applyFill="1" applyBorder="1" applyAlignment="1"/>
    <xf numFmtId="0" fontId="102" fillId="81" borderId="11" xfId="345" applyFont="1" applyFill="1" applyBorder="1">
      <alignment vertical="center"/>
    </xf>
    <xf numFmtId="0" fontId="102" fillId="81" borderId="24" xfId="345" applyFont="1" applyFill="1" applyBorder="1">
      <alignment vertical="center"/>
    </xf>
    <xf numFmtId="38" fontId="102" fillId="0" borderId="73" xfId="311" applyNumberFormat="1" applyFont="1" applyFill="1" applyBorder="1" applyAlignment="1"/>
    <xf numFmtId="198" fontId="102" fillId="74" borderId="0" xfId="311" applyNumberFormat="1" applyFont="1" applyFill="1" applyBorder="1" applyAlignment="1"/>
    <xf numFmtId="198" fontId="102" fillId="74" borderId="32" xfId="311" applyNumberFormat="1" applyFont="1" applyFill="1" applyBorder="1" applyAlignment="1"/>
    <xf numFmtId="38" fontId="102" fillId="74" borderId="73" xfId="311" applyNumberFormat="1" applyFont="1" applyFill="1" applyBorder="1" applyAlignment="1"/>
    <xf numFmtId="38" fontId="102" fillId="74" borderId="50" xfId="311" applyNumberFormat="1" applyFont="1" applyFill="1" applyBorder="1" applyAlignment="1"/>
    <xf numFmtId="38" fontId="102" fillId="74" borderId="81" xfId="311" applyNumberFormat="1" applyFont="1" applyFill="1" applyBorder="1" applyAlignment="1"/>
    <xf numFmtId="38" fontId="102" fillId="74" borderId="74" xfId="311" applyNumberFormat="1" applyFont="1" applyFill="1" applyBorder="1" applyAlignment="1"/>
    <xf numFmtId="0" fontId="102" fillId="0" borderId="0" xfId="0" applyFont="1">
      <alignment vertical="center"/>
    </xf>
    <xf numFmtId="0" fontId="112" fillId="64" borderId="0" xfId="0" applyFont="1" applyFill="1">
      <alignment vertical="center"/>
    </xf>
    <xf numFmtId="0" fontId="102" fillId="0" borderId="11" xfId="0" applyFont="1" applyFill="1" applyBorder="1">
      <alignment vertical="center"/>
    </xf>
    <xf numFmtId="0" fontId="102" fillId="0" borderId="0" xfId="0" applyFont="1" applyFill="1" applyBorder="1">
      <alignment vertical="center"/>
    </xf>
    <xf numFmtId="166" fontId="102" fillId="65" borderId="84" xfId="422" applyFont="1" applyFill="1" applyBorder="1" applyAlignment="1">
      <alignment horizontal="centerContinuous" vertical="center"/>
    </xf>
    <xf numFmtId="0" fontId="103" fillId="69" borderId="100" xfId="349" applyFont="1" applyFill="1" applyBorder="1"/>
    <xf numFmtId="0" fontId="108" fillId="77" borderId="0" xfId="345" applyFont="1" applyFill="1" applyAlignment="1"/>
    <xf numFmtId="0" fontId="102" fillId="65" borderId="23" xfId="345" applyFont="1" applyFill="1" applyBorder="1">
      <alignment vertical="center"/>
    </xf>
    <xf numFmtId="198" fontId="102" fillId="65" borderId="23" xfId="311" applyNumberFormat="1" applyFont="1" applyFill="1" applyBorder="1" applyAlignment="1"/>
    <xf numFmtId="198" fontId="102" fillId="65" borderId="31" xfId="311" applyNumberFormat="1" applyFont="1" applyFill="1" applyBorder="1" applyAlignment="1"/>
    <xf numFmtId="0" fontId="111" fillId="65" borderId="23" xfId="345" applyFont="1" applyFill="1" applyBorder="1">
      <alignment vertical="center"/>
    </xf>
    <xf numFmtId="38" fontId="102" fillId="70" borderId="73" xfId="311" applyNumberFormat="1" applyFont="1" applyFill="1" applyBorder="1" applyAlignment="1"/>
    <xf numFmtId="38" fontId="102" fillId="70" borderId="50" xfId="311" applyNumberFormat="1" applyFont="1" applyFill="1" applyBorder="1" applyAlignment="1"/>
    <xf numFmtId="38" fontId="102" fillId="70" borderId="81" xfId="311" applyNumberFormat="1" applyFont="1" applyFill="1" applyBorder="1" applyAlignment="1"/>
    <xf numFmtId="38" fontId="102" fillId="70" borderId="74" xfId="311" applyNumberFormat="1" applyFont="1" applyFill="1" applyBorder="1" applyAlignment="1"/>
    <xf numFmtId="198" fontId="102" fillId="0" borderId="45" xfId="349" applyNumberFormat="1" applyFont="1" applyBorder="1" applyAlignment="1" applyProtection="1">
      <alignment vertical="center"/>
    </xf>
    <xf numFmtId="38" fontId="102" fillId="65" borderId="45" xfId="416" applyFont="1" applyFill="1" applyBorder="1" applyAlignment="1" applyProtection="1">
      <alignment vertical="center"/>
    </xf>
    <xf numFmtId="38" fontId="102" fillId="0" borderId="45" xfId="416" applyFont="1" applyBorder="1" applyAlignment="1" applyProtection="1">
      <alignment vertical="center"/>
    </xf>
    <xf numFmtId="202" fontId="102" fillId="0" borderId="32" xfId="349" applyNumberFormat="1" applyFont="1" applyBorder="1" applyAlignment="1" applyProtection="1">
      <alignment vertical="center"/>
    </xf>
    <xf numFmtId="0" fontId="112" fillId="64" borderId="94" xfId="345" applyFont="1" applyFill="1" applyBorder="1">
      <alignment vertical="center"/>
    </xf>
    <xf numFmtId="0" fontId="112" fillId="64" borderId="85" xfId="345" applyFont="1" applyFill="1" applyBorder="1">
      <alignment vertical="center"/>
    </xf>
    <xf numFmtId="38" fontId="102" fillId="65" borderId="84" xfId="416" applyFont="1" applyFill="1" applyBorder="1">
      <alignment vertical="center"/>
    </xf>
    <xf numFmtId="38" fontId="102" fillId="0" borderId="84" xfId="416" applyFont="1" applyFill="1" applyBorder="1">
      <alignment vertical="center"/>
    </xf>
    <xf numFmtId="0" fontId="121" fillId="77" borderId="0" xfId="345" applyFont="1" applyFill="1" applyAlignment="1"/>
    <xf numFmtId="0" fontId="149" fillId="64" borderId="0" xfId="423" applyFont="1" applyFill="1" applyAlignment="1"/>
    <xf numFmtId="0" fontId="102" fillId="0" borderId="0" xfId="345" applyFont="1" applyBorder="1">
      <alignment vertical="center"/>
    </xf>
    <xf numFmtId="38" fontId="148" fillId="0" borderId="0" xfId="345" applyNumberFormat="1" applyFont="1" applyFill="1" applyBorder="1">
      <alignment vertical="center"/>
    </xf>
    <xf numFmtId="0" fontId="102" fillId="76" borderId="0" xfId="345" applyFont="1" applyFill="1" applyBorder="1">
      <alignment vertical="center"/>
    </xf>
    <xf numFmtId="38" fontId="121" fillId="0" borderId="0" xfId="311" applyNumberFormat="1" applyFont="1" applyFill="1" applyBorder="1" applyAlignment="1"/>
    <xf numFmtId="0" fontId="121" fillId="0" borderId="0" xfId="345" applyFont="1">
      <alignment vertical="center"/>
    </xf>
    <xf numFmtId="0" fontId="103" fillId="77" borderId="0" xfId="345" applyFont="1" applyFill="1" applyAlignment="1"/>
    <xf numFmtId="198" fontId="152" fillId="0" borderId="0" xfId="349" applyNumberFormat="1" applyFont="1" applyFill="1" applyBorder="1" applyAlignment="1" applyProtection="1">
      <alignment vertical="center"/>
    </xf>
    <xf numFmtId="38" fontId="102" fillId="0" borderId="111" xfId="311" applyNumberFormat="1" applyFont="1" applyFill="1" applyBorder="1" applyAlignment="1"/>
    <xf numFmtId="38" fontId="102" fillId="0" borderId="57" xfId="311" applyNumberFormat="1" applyFont="1" applyFill="1" applyBorder="1" applyAlignment="1"/>
    <xf numFmtId="38" fontId="102" fillId="0" borderId="80" xfId="311" applyNumberFormat="1" applyFont="1" applyFill="1" applyBorder="1" applyAlignment="1"/>
    <xf numFmtId="38" fontId="102" fillId="0" borderId="109" xfId="311" applyNumberFormat="1" applyFont="1" applyFill="1" applyBorder="1" applyAlignment="1"/>
    <xf numFmtId="0" fontId="102" fillId="64" borderId="115" xfId="345" applyFont="1" applyFill="1" applyBorder="1">
      <alignment vertical="center"/>
    </xf>
    <xf numFmtId="0" fontId="153" fillId="64" borderId="116" xfId="345" applyFont="1" applyFill="1" applyBorder="1">
      <alignment vertical="center"/>
    </xf>
    <xf numFmtId="0" fontId="102" fillId="64" borderId="116" xfId="345" applyFont="1" applyFill="1" applyBorder="1">
      <alignment vertical="center"/>
    </xf>
    <xf numFmtId="198" fontId="102" fillId="64" borderId="116" xfId="420" applyNumberFormat="1" applyFont="1" applyFill="1" applyBorder="1" applyAlignment="1" applyProtection="1">
      <alignment vertical="center"/>
    </xf>
    <xf numFmtId="0" fontId="102" fillId="64" borderId="117" xfId="345" applyFont="1" applyFill="1" applyBorder="1">
      <alignment vertical="center"/>
    </xf>
    <xf numFmtId="0" fontId="102" fillId="64" borderId="118" xfId="345" applyFont="1" applyFill="1" applyBorder="1">
      <alignment vertical="center"/>
    </xf>
    <xf numFmtId="0" fontId="153" fillId="64" borderId="119" xfId="345" applyFont="1" applyFill="1" applyBorder="1">
      <alignment vertical="center"/>
    </xf>
    <xf numFmtId="0" fontId="102" fillId="64" borderId="119" xfId="345" applyFont="1" applyFill="1" applyBorder="1">
      <alignment vertical="center"/>
    </xf>
    <xf numFmtId="198" fontId="102" fillId="64" borderId="119" xfId="420" applyNumberFormat="1" applyFont="1" applyFill="1" applyBorder="1" applyAlignment="1" applyProtection="1">
      <alignment vertical="center"/>
    </xf>
    <xf numFmtId="0" fontId="102" fillId="64" borderId="120" xfId="345" applyFont="1" applyFill="1" applyBorder="1">
      <alignment vertical="center"/>
    </xf>
    <xf numFmtId="0" fontId="154" fillId="64" borderId="116" xfId="345" applyFont="1" applyFill="1" applyBorder="1">
      <alignment vertical="center"/>
    </xf>
    <xf numFmtId="0" fontId="154" fillId="64" borderId="119" xfId="345" applyFont="1" applyFill="1" applyBorder="1">
      <alignment vertical="center"/>
    </xf>
    <xf numFmtId="0" fontId="102" fillId="33" borderId="49" xfId="345" applyFont="1" applyFill="1" applyBorder="1">
      <alignment vertical="center"/>
    </xf>
    <xf numFmtId="198" fontId="102" fillId="0" borderId="49" xfId="311" applyNumberFormat="1" applyFont="1" applyFill="1" applyBorder="1" applyAlignment="1"/>
    <xf numFmtId="198" fontId="102" fillId="0" borderId="48" xfId="311" applyNumberFormat="1" applyFont="1" applyFill="1" applyBorder="1" applyAlignment="1"/>
    <xf numFmtId="0" fontId="102" fillId="33" borderId="38" xfId="345" applyFont="1" applyFill="1" applyBorder="1">
      <alignment vertical="center"/>
    </xf>
    <xf numFmtId="198" fontId="102" fillId="0" borderId="38" xfId="311" applyNumberFormat="1" applyFont="1" applyFill="1" applyBorder="1" applyAlignment="1"/>
    <xf numFmtId="198" fontId="102" fillId="0" borderId="37" xfId="311" applyNumberFormat="1" applyFont="1" applyFill="1" applyBorder="1" applyAlignment="1"/>
    <xf numFmtId="0" fontId="102" fillId="65" borderId="0" xfId="345" applyFont="1" applyFill="1" applyBorder="1">
      <alignment vertical="center"/>
    </xf>
    <xf numFmtId="198" fontId="102" fillId="65" borderId="0" xfId="345" applyNumberFormat="1" applyFont="1" applyFill="1" applyBorder="1">
      <alignment vertical="center"/>
    </xf>
    <xf numFmtId="198" fontId="102" fillId="65" borderId="32" xfId="345" applyNumberFormat="1" applyFont="1" applyFill="1" applyBorder="1">
      <alignment vertical="center"/>
    </xf>
    <xf numFmtId="198" fontId="102" fillId="0" borderId="23" xfId="345" applyNumberFormat="1" applyFont="1" applyFill="1" applyBorder="1">
      <alignment vertical="center"/>
    </xf>
    <xf numFmtId="198" fontId="102" fillId="0" borderId="31" xfId="345" applyNumberFormat="1" applyFont="1" applyFill="1" applyBorder="1">
      <alignment vertical="center"/>
    </xf>
    <xf numFmtId="0" fontId="111" fillId="65" borderId="0" xfId="345" applyFont="1" applyFill="1" applyBorder="1">
      <alignment vertical="center"/>
    </xf>
    <xf numFmtId="0" fontId="102" fillId="0" borderId="0" xfId="0" applyFont="1" applyAlignment="1">
      <alignment vertical="center" wrapText="1"/>
    </xf>
    <xf numFmtId="0" fontId="102" fillId="0" borderId="25" xfId="0" applyFont="1" applyBorder="1" applyAlignment="1">
      <alignment vertical="center" wrapText="1"/>
    </xf>
    <xf numFmtId="0" fontId="102" fillId="0" borderId="25" xfId="0" applyFont="1" applyFill="1" applyBorder="1" applyAlignment="1">
      <alignment vertical="center" wrapText="1"/>
    </xf>
    <xf numFmtId="0" fontId="102" fillId="64" borderId="26" xfId="345" applyFont="1" applyFill="1" applyBorder="1">
      <alignment vertical="center"/>
    </xf>
    <xf numFmtId="0" fontId="102" fillId="64" borderId="100" xfId="345" applyFont="1" applyFill="1" applyBorder="1">
      <alignment vertical="center"/>
    </xf>
    <xf numFmtId="0" fontId="112" fillId="0" borderId="0" xfId="0" applyFont="1">
      <alignment vertical="center"/>
    </xf>
    <xf numFmtId="0" fontId="126" fillId="65" borderId="94" xfId="0" applyFont="1" applyFill="1" applyBorder="1" applyAlignment="1">
      <alignment horizontal="centerContinuous" vertical="center"/>
    </xf>
    <xf numFmtId="0" fontId="126" fillId="79" borderId="0" xfId="0" applyFont="1" applyFill="1">
      <alignment vertical="center"/>
    </xf>
    <xf numFmtId="0" fontId="129" fillId="0" borderId="0" xfId="414" applyNumberFormat="1" applyFont="1" applyFill="1" applyBorder="1" applyProtection="1">
      <alignment vertical="center"/>
      <protection locked="0"/>
    </xf>
    <xf numFmtId="0" fontId="129" fillId="0" borderId="75" xfId="0" applyNumberFormat="1" applyFont="1" applyFill="1" applyBorder="1" applyProtection="1">
      <alignment vertical="center"/>
      <protection locked="0"/>
    </xf>
    <xf numFmtId="0" fontId="125" fillId="79" borderId="0" xfId="0" applyNumberFormat="1" applyFont="1" applyFill="1" applyBorder="1" applyProtection="1">
      <alignment vertical="center"/>
      <protection locked="0"/>
    </xf>
    <xf numFmtId="0" fontId="84" fillId="79" borderId="0" xfId="0" applyFont="1" applyFill="1">
      <alignment vertical="center"/>
    </xf>
    <xf numFmtId="0" fontId="84" fillId="0" borderId="0" xfId="0" applyFont="1" applyFill="1">
      <alignment vertical="center"/>
    </xf>
    <xf numFmtId="0" fontId="156" fillId="0" borderId="0" xfId="0" applyFont="1" applyFill="1">
      <alignment vertical="center"/>
    </xf>
    <xf numFmtId="203" fontId="102" fillId="0" borderId="32" xfId="416" applyNumberFormat="1" applyFont="1" applyBorder="1" applyAlignment="1" applyProtection="1">
      <alignment vertical="center"/>
    </xf>
    <xf numFmtId="203" fontId="102" fillId="0" borderId="37" xfId="416" applyNumberFormat="1" applyFont="1" applyBorder="1" applyAlignment="1" applyProtection="1">
      <alignment vertical="center"/>
    </xf>
    <xf numFmtId="198" fontId="102" fillId="82" borderId="100" xfId="349" applyNumberFormat="1" applyFont="1" applyFill="1" applyBorder="1" applyAlignment="1" applyProtection="1">
      <alignment vertical="center"/>
    </xf>
    <xf numFmtId="38" fontId="103" fillId="72" borderId="78" xfId="416" applyFont="1" applyFill="1" applyBorder="1" applyAlignment="1" applyProtection="1">
      <alignment vertical="center"/>
    </xf>
    <xf numFmtId="0" fontId="4" fillId="72" borderId="11" xfId="349" applyFont="1" applyFill="1" applyBorder="1"/>
    <xf numFmtId="0" fontId="4" fillId="72" borderId="24" xfId="349" applyFont="1" applyFill="1" applyBorder="1"/>
    <xf numFmtId="38" fontId="102" fillId="72" borderId="79" xfId="416" applyFont="1" applyFill="1" applyBorder="1" applyAlignment="1" applyProtection="1">
      <alignment vertical="center"/>
    </xf>
    <xf numFmtId="38" fontId="103" fillId="72" borderId="79" xfId="416" applyFont="1" applyFill="1" applyBorder="1" applyAlignment="1" applyProtection="1">
      <alignment vertical="center"/>
    </xf>
    <xf numFmtId="198" fontId="155" fillId="59" borderId="30" xfId="349" applyNumberFormat="1" applyFont="1" applyFill="1" applyBorder="1" applyAlignment="1" applyProtection="1">
      <alignment vertical="center"/>
    </xf>
    <xf numFmtId="198" fontId="155" fillId="49" borderId="30" xfId="349" applyNumberFormat="1" applyFont="1" applyFill="1" applyBorder="1" applyAlignment="1" applyProtection="1">
      <alignment vertical="center"/>
    </xf>
    <xf numFmtId="198" fontId="155" fillId="82" borderId="79" xfId="349" applyNumberFormat="1" applyFont="1" applyFill="1" applyBorder="1" applyAlignment="1" applyProtection="1">
      <alignment vertical="center"/>
    </xf>
    <xf numFmtId="198" fontId="155" fillId="66" borderId="79" xfId="349" applyNumberFormat="1" applyFont="1" applyFill="1" applyBorder="1" applyAlignment="1" applyProtection="1">
      <alignment vertical="center"/>
    </xf>
    <xf numFmtId="0" fontId="103" fillId="84" borderId="0" xfId="345" applyFont="1" applyFill="1" applyBorder="1">
      <alignment vertical="center"/>
    </xf>
    <xf numFmtId="198" fontId="102" fillId="64" borderId="38" xfId="349" applyNumberFormat="1" applyFont="1" applyFill="1" applyBorder="1" applyAlignment="1" applyProtection="1">
      <alignment vertical="center"/>
    </xf>
    <xf numFmtId="166" fontId="102" fillId="72" borderId="1" xfId="422" applyFont="1" applyFill="1" applyBorder="1" applyAlignment="1">
      <alignment horizontal="center" vertical="center"/>
    </xf>
    <xf numFmtId="38" fontId="103" fillId="69" borderId="29" xfId="416" applyNumberFormat="1" applyFont="1" applyFill="1" applyBorder="1" applyAlignment="1"/>
    <xf numFmtId="0" fontId="102" fillId="73" borderId="100" xfId="345" applyFont="1" applyFill="1" applyBorder="1">
      <alignment vertical="center"/>
    </xf>
    <xf numFmtId="38" fontId="102" fillId="73" borderId="26" xfId="416" applyFont="1" applyFill="1" applyBorder="1">
      <alignment vertical="center"/>
    </xf>
    <xf numFmtId="38" fontId="102" fillId="73" borderId="5" xfId="416" applyFont="1" applyFill="1" applyBorder="1">
      <alignment vertical="center"/>
    </xf>
    <xf numFmtId="38" fontId="102" fillId="72" borderId="25" xfId="416" applyFont="1" applyFill="1" applyBorder="1">
      <alignment vertical="center"/>
    </xf>
    <xf numFmtId="38" fontId="102" fillId="72" borderId="22" xfId="416" applyFont="1" applyFill="1" applyBorder="1">
      <alignment vertical="center"/>
    </xf>
    <xf numFmtId="198" fontId="103" fillId="0" borderId="39" xfId="349" applyNumberFormat="1" applyFont="1" applyBorder="1" applyAlignment="1" applyProtection="1">
      <alignment vertical="center"/>
    </xf>
    <xf numFmtId="198" fontId="102" fillId="65" borderId="37" xfId="349" applyNumberFormat="1" applyFont="1" applyFill="1" applyBorder="1" applyAlignment="1" applyProtection="1">
      <alignment vertical="center"/>
    </xf>
    <xf numFmtId="0" fontId="148" fillId="80" borderId="79" xfId="349" applyFont="1" applyFill="1" applyBorder="1" applyAlignment="1">
      <alignment horizontal="right"/>
    </xf>
    <xf numFmtId="0" fontId="102" fillId="64" borderId="5" xfId="345" applyFont="1" applyFill="1" applyBorder="1">
      <alignment vertical="center"/>
    </xf>
    <xf numFmtId="0" fontId="102" fillId="67" borderId="100" xfId="345" applyFont="1" applyFill="1" applyBorder="1">
      <alignment vertical="center"/>
    </xf>
    <xf numFmtId="198" fontId="102" fillId="0" borderId="26" xfId="349" applyNumberFormat="1" applyFont="1" applyBorder="1" applyAlignment="1" applyProtection="1">
      <alignment vertical="center"/>
    </xf>
    <xf numFmtId="198" fontId="103" fillId="0" borderId="26" xfId="349" applyNumberFormat="1" applyFont="1" applyFill="1" applyBorder="1" applyAlignment="1" applyProtection="1">
      <alignment vertical="center"/>
    </xf>
    <xf numFmtId="198" fontId="103" fillId="0" borderId="94" xfId="349" applyNumberFormat="1" applyFont="1" applyFill="1" applyBorder="1" applyAlignment="1" applyProtection="1">
      <alignment vertical="center" wrapText="1"/>
    </xf>
    <xf numFmtId="0" fontId="102" fillId="0" borderId="5" xfId="0" applyFont="1" applyFill="1" applyBorder="1" applyAlignment="1">
      <alignment vertical="center" wrapText="1"/>
    </xf>
    <xf numFmtId="198" fontId="102" fillId="0" borderId="11" xfId="349" applyNumberFormat="1" applyFont="1" applyBorder="1" applyAlignment="1" applyProtection="1">
      <alignment vertical="center"/>
    </xf>
    <xf numFmtId="0" fontId="102" fillId="0" borderId="32" xfId="0" applyFont="1" applyFill="1" applyBorder="1" applyAlignment="1">
      <alignment vertical="center" wrapText="1"/>
    </xf>
    <xf numFmtId="0" fontId="102" fillId="0" borderId="31" xfId="0" applyFont="1" applyFill="1" applyBorder="1" applyAlignment="1">
      <alignment vertical="center" wrapText="1"/>
    </xf>
    <xf numFmtId="0" fontId="111" fillId="64" borderId="23" xfId="345" applyFont="1" applyFill="1" applyBorder="1">
      <alignment vertical="center"/>
    </xf>
    <xf numFmtId="198" fontId="103" fillId="0" borderId="22" xfId="349" applyNumberFormat="1" applyFont="1" applyFill="1" applyBorder="1" applyAlignment="1" applyProtection="1">
      <alignment vertical="center"/>
    </xf>
    <xf numFmtId="0" fontId="109" fillId="0" borderId="85" xfId="0" applyFont="1" applyBorder="1">
      <alignment vertical="center"/>
    </xf>
    <xf numFmtId="0" fontId="109" fillId="0" borderId="94" xfId="0" applyFont="1" applyBorder="1">
      <alignment vertical="center"/>
    </xf>
    <xf numFmtId="0" fontId="126" fillId="0" borderId="0" xfId="0" applyFont="1" applyFill="1">
      <alignment vertical="center"/>
    </xf>
    <xf numFmtId="0" fontId="162" fillId="0" borderId="0" xfId="0" applyFont="1">
      <alignment vertical="center"/>
    </xf>
    <xf numFmtId="198" fontId="147" fillId="0" borderId="0" xfId="349" applyNumberFormat="1" applyFont="1" applyFill="1" applyBorder="1" applyAlignment="1" applyProtection="1">
      <alignment vertical="center"/>
    </xf>
    <xf numFmtId="198" fontId="147" fillId="0" borderId="0" xfId="349" applyNumberFormat="1" applyFont="1" applyFill="1" applyAlignment="1" applyProtection="1">
      <alignment vertical="center"/>
    </xf>
    <xf numFmtId="198" fontId="147" fillId="0" borderId="11" xfId="349" applyNumberFormat="1" applyFont="1" applyFill="1" applyBorder="1" applyAlignment="1" applyProtection="1">
      <alignment vertical="center"/>
    </xf>
    <xf numFmtId="198" fontId="164" fillId="0" borderId="0" xfId="349" applyNumberFormat="1" applyFont="1" applyFill="1" applyBorder="1" applyAlignment="1" applyProtection="1">
      <alignment vertical="center"/>
    </xf>
    <xf numFmtId="198" fontId="147" fillId="0" borderId="32" xfId="349" applyNumberFormat="1" applyFont="1" applyFill="1" applyBorder="1" applyAlignment="1" applyProtection="1">
      <alignment vertical="center"/>
    </xf>
    <xf numFmtId="0" fontId="163" fillId="64" borderId="0" xfId="345" applyFont="1" applyFill="1">
      <alignment vertical="center"/>
    </xf>
    <xf numFmtId="198" fontId="147" fillId="0" borderId="11" xfId="349" applyNumberFormat="1" applyFont="1" applyBorder="1" applyAlignment="1" applyProtection="1">
      <alignment vertical="center"/>
    </xf>
    <xf numFmtId="198" fontId="163" fillId="0" borderId="0" xfId="349" applyNumberFormat="1" applyFont="1" applyBorder="1" applyAlignment="1" applyProtection="1">
      <alignment vertical="center"/>
    </xf>
    <xf numFmtId="198" fontId="147" fillId="0" borderId="0" xfId="349" applyNumberFormat="1" applyFont="1" applyBorder="1" applyAlignment="1" applyProtection="1">
      <alignment vertical="center"/>
    </xf>
    <xf numFmtId="198" fontId="164" fillId="0" borderId="0" xfId="349" applyNumberFormat="1" applyFont="1" applyBorder="1" applyAlignment="1" applyProtection="1">
      <alignment vertical="center"/>
    </xf>
    <xf numFmtId="198" fontId="163" fillId="0" borderId="32" xfId="349" applyNumberFormat="1" applyFont="1" applyBorder="1" applyAlignment="1" applyProtection="1">
      <alignment vertical="center"/>
    </xf>
    <xf numFmtId="9" fontId="164" fillId="0" borderId="32" xfId="417" applyFont="1" applyBorder="1" applyAlignment="1" applyProtection="1">
      <alignment vertical="center"/>
    </xf>
    <xf numFmtId="9" fontId="165" fillId="0" borderId="32" xfId="417" applyFont="1" applyFill="1" applyBorder="1" applyAlignment="1" applyProtection="1">
      <alignment vertical="center"/>
    </xf>
    <xf numFmtId="9" fontId="164" fillId="0" borderId="32" xfId="417" applyFont="1" applyFill="1" applyBorder="1" applyAlignment="1" applyProtection="1">
      <alignment vertical="center"/>
    </xf>
    <xf numFmtId="198" fontId="165" fillId="0" borderId="0" xfId="349" applyNumberFormat="1" applyFont="1" applyFill="1" applyBorder="1" applyAlignment="1" applyProtection="1">
      <alignment vertical="center"/>
    </xf>
    <xf numFmtId="198" fontId="165" fillId="0" borderId="0" xfId="349" applyNumberFormat="1" applyFont="1" applyFill="1" applyAlignment="1" applyProtection="1">
      <alignment vertical="center"/>
    </xf>
    <xf numFmtId="198" fontId="165" fillId="0" borderId="11" xfId="349" applyNumberFormat="1" applyFont="1" applyFill="1" applyBorder="1" applyAlignment="1" applyProtection="1">
      <alignment vertical="center"/>
    </xf>
    <xf numFmtId="198" fontId="164" fillId="73" borderId="49" xfId="349" applyNumberFormat="1" applyFont="1" applyFill="1" applyBorder="1" applyAlignment="1" applyProtection="1">
      <alignment vertical="center"/>
    </xf>
    <xf numFmtId="198" fontId="164" fillId="73" borderId="48" xfId="349" applyNumberFormat="1" applyFont="1" applyFill="1" applyBorder="1" applyAlignment="1" applyProtection="1">
      <alignment vertical="center"/>
    </xf>
    <xf numFmtId="0" fontId="164" fillId="0" borderId="0" xfId="345" applyFont="1" applyFill="1">
      <alignment vertical="center"/>
    </xf>
    <xf numFmtId="198" fontId="164" fillId="0" borderId="32" xfId="349" applyNumberFormat="1" applyFont="1" applyFill="1" applyBorder="1" applyAlignment="1" applyProtection="1">
      <alignment vertical="center"/>
    </xf>
    <xf numFmtId="198" fontId="164" fillId="0" borderId="38" xfId="349" applyNumberFormat="1" applyFont="1" applyFill="1" applyBorder="1" applyAlignment="1" applyProtection="1">
      <alignment vertical="center"/>
    </xf>
    <xf numFmtId="198" fontId="164" fillId="0" borderId="37" xfId="349" applyNumberFormat="1" applyFont="1" applyFill="1" applyBorder="1" applyAlignment="1" applyProtection="1">
      <alignment vertical="center"/>
    </xf>
    <xf numFmtId="198" fontId="166" fillId="0" borderId="32" xfId="349" applyNumberFormat="1" applyFont="1" applyFill="1" applyBorder="1" applyAlignment="1" applyProtection="1">
      <alignment vertical="center"/>
    </xf>
    <xf numFmtId="198" fontId="164" fillId="0" borderId="23" xfId="349" applyNumberFormat="1" applyFont="1" applyFill="1" applyBorder="1" applyAlignment="1" applyProtection="1">
      <alignment vertical="center"/>
    </xf>
    <xf numFmtId="198" fontId="165" fillId="0" borderId="23" xfId="349" applyNumberFormat="1" applyFont="1" applyFill="1" applyBorder="1" applyAlignment="1" applyProtection="1">
      <alignment vertical="center"/>
    </xf>
    <xf numFmtId="198" fontId="164" fillId="0" borderId="31" xfId="349" applyNumberFormat="1" applyFont="1" applyFill="1" applyBorder="1" applyAlignment="1" applyProtection="1">
      <alignment vertical="center"/>
    </xf>
    <xf numFmtId="9" fontId="165" fillId="64" borderId="25" xfId="417" applyFont="1" applyFill="1" applyBorder="1" applyAlignment="1" applyProtection="1">
      <alignment vertical="center"/>
    </xf>
    <xf numFmtId="9" fontId="164" fillId="73" borderId="48" xfId="417" applyFont="1" applyFill="1" applyBorder="1" applyAlignment="1" applyProtection="1">
      <alignment vertical="center"/>
    </xf>
    <xf numFmtId="9" fontId="164" fillId="0" borderId="37" xfId="417" applyFont="1" applyFill="1" applyBorder="1" applyAlignment="1" applyProtection="1">
      <alignment vertical="center"/>
    </xf>
    <xf numFmtId="9" fontId="164" fillId="0" borderId="31" xfId="417" applyFont="1" applyFill="1" applyBorder="1" applyAlignment="1" applyProtection="1">
      <alignment vertical="center"/>
    </xf>
    <xf numFmtId="198" fontId="164" fillId="0" borderId="23" xfId="349" applyNumberFormat="1" applyFont="1" applyBorder="1" applyAlignment="1" applyProtection="1">
      <alignment vertical="center"/>
    </xf>
    <xf numFmtId="0" fontId="167" fillId="69" borderId="79" xfId="349" applyFont="1" applyFill="1" applyBorder="1"/>
    <xf numFmtId="0" fontId="103" fillId="72" borderId="26" xfId="349" applyFont="1" applyFill="1" applyBorder="1"/>
    <xf numFmtId="0" fontId="102" fillId="72" borderId="100" xfId="349" applyFont="1" applyFill="1" applyBorder="1"/>
    <xf numFmtId="0" fontId="103" fillId="72" borderId="100" xfId="349" applyFont="1" applyFill="1" applyBorder="1"/>
    <xf numFmtId="0" fontId="103" fillId="72" borderId="5" xfId="349" applyFont="1" applyFill="1" applyBorder="1"/>
    <xf numFmtId="198" fontId="103" fillId="72" borderId="26" xfId="349" applyNumberFormat="1" applyFont="1" applyFill="1" applyBorder="1" applyAlignment="1" applyProtection="1">
      <alignment vertical="center"/>
    </xf>
    <xf numFmtId="198" fontId="102" fillId="72" borderId="100" xfId="349" applyNumberFormat="1" applyFont="1" applyFill="1" applyBorder="1" applyAlignment="1" applyProtection="1">
      <alignment vertical="center"/>
    </xf>
    <xf numFmtId="198" fontId="103" fillId="72" borderId="100" xfId="349" applyNumberFormat="1" applyFont="1" applyFill="1" applyBorder="1" applyAlignment="1" applyProtection="1">
      <alignment vertical="center"/>
    </xf>
    <xf numFmtId="198" fontId="103" fillId="72" borderId="5" xfId="349" applyNumberFormat="1" applyFont="1" applyFill="1" applyBorder="1" applyAlignment="1" applyProtection="1">
      <alignment vertical="center"/>
    </xf>
    <xf numFmtId="38" fontId="103" fillId="72" borderId="5" xfId="416" applyFont="1" applyFill="1" applyBorder="1" applyAlignment="1" applyProtection="1">
      <alignment vertical="center"/>
    </xf>
    <xf numFmtId="198" fontId="103" fillId="64" borderId="100" xfId="349" applyNumberFormat="1" applyFont="1" applyFill="1" applyBorder="1" applyAlignment="1" applyProtection="1">
      <alignment vertical="center"/>
    </xf>
    <xf numFmtId="198" fontId="102" fillId="64" borderId="5" xfId="349" applyNumberFormat="1" applyFont="1" applyFill="1" applyBorder="1" applyAlignment="1" applyProtection="1">
      <alignment vertical="center"/>
    </xf>
    <xf numFmtId="38" fontId="102" fillId="65" borderId="5" xfId="416" applyFont="1" applyFill="1" applyBorder="1" applyAlignment="1" applyProtection="1">
      <alignment vertical="center"/>
    </xf>
    <xf numFmtId="198" fontId="102" fillId="65" borderId="5" xfId="349" applyNumberFormat="1" applyFont="1" applyFill="1" applyBorder="1" applyAlignment="1" applyProtection="1">
      <alignment vertical="center"/>
    </xf>
    <xf numFmtId="0" fontId="102" fillId="64" borderId="0" xfId="423" applyFont="1" applyFill="1"/>
    <xf numFmtId="0" fontId="102" fillId="0" borderId="0" xfId="423" applyFont="1"/>
    <xf numFmtId="0" fontId="169" fillId="64" borderId="0" xfId="423" applyFont="1" applyFill="1"/>
    <xf numFmtId="0" fontId="169" fillId="0" borderId="0" xfId="423" applyFont="1"/>
    <xf numFmtId="38" fontId="169" fillId="64" borderId="0" xfId="416" applyFont="1" applyFill="1" applyAlignment="1"/>
    <xf numFmtId="0" fontId="170" fillId="64" borderId="0" xfId="423" applyFont="1" applyFill="1"/>
    <xf numFmtId="0" fontId="171" fillId="64" borderId="0" xfId="423" applyFont="1" applyFill="1"/>
    <xf numFmtId="0" fontId="170" fillId="0" borderId="0" xfId="423" applyFont="1"/>
    <xf numFmtId="0" fontId="170" fillId="0" borderId="0" xfId="423" applyFont="1" applyFill="1" applyBorder="1"/>
    <xf numFmtId="0" fontId="168" fillId="64" borderId="0" xfId="423" applyFont="1" applyFill="1"/>
    <xf numFmtId="0" fontId="168" fillId="64" borderId="100" xfId="423" applyFont="1" applyFill="1" applyBorder="1"/>
    <xf numFmtId="38" fontId="168" fillId="64" borderId="86" xfId="416" applyFont="1" applyFill="1" applyBorder="1" applyAlignment="1"/>
    <xf numFmtId="0" fontId="168" fillId="0" borderId="0" xfId="423" applyFont="1"/>
    <xf numFmtId="0" fontId="168" fillId="64" borderId="11" xfId="423" applyFont="1" applyFill="1" applyBorder="1"/>
    <xf numFmtId="0" fontId="168" fillId="64" borderId="0" xfId="423" applyFont="1" applyFill="1" applyBorder="1"/>
    <xf numFmtId="38" fontId="168" fillId="64" borderId="50" xfId="416" applyFont="1" applyFill="1" applyBorder="1" applyAlignment="1"/>
    <xf numFmtId="0" fontId="168" fillId="0" borderId="0" xfId="423" applyFont="1" applyFill="1" applyBorder="1"/>
    <xf numFmtId="0" fontId="168" fillId="0" borderId="11" xfId="423" applyFont="1" applyBorder="1"/>
    <xf numFmtId="0" fontId="168" fillId="0" borderId="23" xfId="423" applyFont="1" applyBorder="1"/>
    <xf numFmtId="0" fontId="168" fillId="0" borderId="23" xfId="345" applyFont="1" applyBorder="1">
      <alignment vertical="center"/>
    </xf>
    <xf numFmtId="0" fontId="168" fillId="64" borderId="23" xfId="423" applyFont="1" applyFill="1" applyBorder="1"/>
    <xf numFmtId="38" fontId="168" fillId="64" borderId="51" xfId="416" applyFont="1" applyFill="1" applyBorder="1" applyAlignment="1"/>
    <xf numFmtId="0" fontId="172" fillId="0" borderId="83" xfId="345" applyFont="1" applyFill="1" applyBorder="1">
      <alignment vertical="center"/>
    </xf>
    <xf numFmtId="0" fontId="168" fillId="64" borderId="85" xfId="423" applyFont="1" applyFill="1" applyBorder="1"/>
    <xf numFmtId="38" fontId="168" fillId="64" borderId="87" xfId="416" applyFont="1" applyFill="1" applyBorder="1" applyAlignment="1"/>
    <xf numFmtId="0" fontId="173" fillId="64" borderId="0" xfId="0" applyFont="1" applyFill="1">
      <alignment vertical="center"/>
    </xf>
    <xf numFmtId="0" fontId="162" fillId="64" borderId="0" xfId="0" applyFont="1" applyFill="1">
      <alignment vertical="center"/>
    </xf>
    <xf numFmtId="0" fontId="162" fillId="64" borderId="0" xfId="0" applyFont="1" applyFill="1" applyBorder="1">
      <alignment vertical="center"/>
    </xf>
    <xf numFmtId="0" fontId="102" fillId="0" borderId="85" xfId="0" applyFont="1" applyFill="1" applyBorder="1">
      <alignment vertical="center"/>
    </xf>
    <xf numFmtId="0" fontId="102" fillId="0" borderId="94" xfId="0" applyFont="1" applyFill="1" applyBorder="1">
      <alignment vertical="center"/>
    </xf>
    <xf numFmtId="0" fontId="102" fillId="68" borderId="83" xfId="0" applyFont="1" applyFill="1" applyBorder="1">
      <alignment vertical="center"/>
    </xf>
    <xf numFmtId="0" fontId="102" fillId="0" borderId="32" xfId="0" applyFont="1" applyFill="1" applyBorder="1">
      <alignment vertical="center"/>
    </xf>
    <xf numFmtId="0" fontId="102" fillId="0" borderId="83" xfId="0" applyFont="1" applyFill="1" applyBorder="1">
      <alignment vertical="center"/>
    </xf>
    <xf numFmtId="0" fontId="102" fillId="0" borderId="32" xfId="345" applyFont="1" applyFill="1" applyBorder="1">
      <alignment vertical="center"/>
    </xf>
    <xf numFmtId="0" fontId="176" fillId="83" borderId="0" xfId="345" applyFont="1" applyFill="1" applyBorder="1">
      <alignment vertical="center"/>
    </xf>
    <xf numFmtId="38" fontId="102" fillId="55" borderId="100" xfId="416" applyFont="1" applyFill="1" applyBorder="1" applyAlignment="1" applyProtection="1">
      <alignment vertical="center"/>
    </xf>
    <xf numFmtId="38" fontId="103" fillId="55" borderId="100" xfId="416" applyFont="1" applyFill="1" applyBorder="1" applyAlignment="1" applyProtection="1">
      <alignment vertical="center"/>
    </xf>
    <xf numFmtId="38" fontId="103" fillId="55" borderId="5" xfId="416" applyFont="1" applyFill="1" applyBorder="1" applyAlignment="1" applyProtection="1">
      <alignment vertical="center"/>
    </xf>
    <xf numFmtId="38" fontId="102" fillId="0" borderId="25" xfId="416" applyFont="1" applyFill="1" applyBorder="1" applyAlignment="1" applyProtection="1">
      <alignment vertical="center"/>
    </xf>
    <xf numFmtId="198" fontId="103" fillId="0" borderId="23" xfId="349" applyNumberFormat="1" applyFont="1" applyBorder="1" applyAlignment="1">
      <alignment vertical="center"/>
    </xf>
    <xf numFmtId="38" fontId="102" fillId="0" borderId="22" xfId="416" applyFont="1" applyFill="1" applyBorder="1" applyAlignment="1" applyProtection="1">
      <alignment vertical="center"/>
    </xf>
    <xf numFmtId="38" fontId="102" fillId="0" borderId="47" xfId="416" applyFont="1" applyFill="1" applyBorder="1" applyAlignment="1" applyProtection="1">
      <alignment vertical="center"/>
      <protection locked="0"/>
    </xf>
    <xf numFmtId="38" fontId="102" fillId="0" borderId="4" xfId="416" applyFont="1" applyFill="1" applyBorder="1" applyAlignment="1" applyProtection="1">
      <alignment vertical="center"/>
      <protection locked="0"/>
    </xf>
    <xf numFmtId="9" fontId="113" fillId="0" borderId="32" xfId="417" applyNumberFormat="1" applyFont="1" applyFill="1" applyBorder="1" applyAlignment="1" applyProtection="1">
      <alignment vertical="center"/>
    </xf>
    <xf numFmtId="0" fontId="109" fillId="0" borderId="0" xfId="0" applyFont="1" applyAlignment="1">
      <alignment vertical="top"/>
    </xf>
    <xf numFmtId="0" fontId="112" fillId="64" borderId="11" xfId="345" applyFont="1" applyFill="1" applyBorder="1" applyAlignment="1">
      <alignment vertical="top"/>
    </xf>
    <xf numFmtId="0" fontId="112" fillId="64" borderId="24" xfId="345" applyFont="1" applyFill="1" applyBorder="1" applyAlignment="1">
      <alignment vertical="top"/>
    </xf>
    <xf numFmtId="199" fontId="102" fillId="0" borderId="112" xfId="311" quotePrefix="1" applyNumberFormat="1" applyFont="1" applyFill="1" applyBorder="1" applyAlignment="1" applyProtection="1">
      <alignment horizontal="center" vertical="center"/>
    </xf>
    <xf numFmtId="38" fontId="103" fillId="81" borderId="78" xfId="311" applyFont="1" applyFill="1" applyBorder="1" applyAlignment="1">
      <alignment horizontal="left" vertical="center"/>
    </xf>
    <xf numFmtId="38" fontId="103" fillId="81" borderId="78" xfId="311" applyNumberFormat="1" applyFont="1" applyFill="1" applyBorder="1" applyAlignment="1" applyProtection="1">
      <protection locked="0"/>
    </xf>
    <xf numFmtId="38" fontId="103" fillId="81" borderId="5" xfId="311" applyNumberFormat="1" applyFont="1" applyFill="1" applyBorder="1" applyAlignment="1" applyProtection="1">
      <protection locked="0"/>
    </xf>
    <xf numFmtId="38" fontId="103" fillId="81" borderId="113" xfId="311" applyNumberFormat="1" applyFont="1" applyFill="1" applyBorder="1" applyAlignment="1" applyProtection="1">
      <protection locked="0"/>
    </xf>
    <xf numFmtId="38" fontId="103" fillId="70" borderId="78" xfId="311" applyFont="1" applyFill="1" applyBorder="1" applyAlignment="1"/>
    <xf numFmtId="38" fontId="102" fillId="70" borderId="5" xfId="311" applyFont="1" applyFill="1" applyBorder="1" applyAlignment="1" applyProtection="1">
      <protection locked="0"/>
    </xf>
    <xf numFmtId="38" fontId="103" fillId="70" borderId="78" xfId="311" applyNumberFormat="1" applyFont="1" applyFill="1" applyBorder="1" applyAlignment="1" applyProtection="1">
      <protection locked="0"/>
    </xf>
    <xf numFmtId="38" fontId="103" fillId="70" borderId="5" xfId="311" applyNumberFormat="1" applyFont="1" applyFill="1" applyBorder="1" applyAlignment="1" applyProtection="1">
      <protection locked="0"/>
    </xf>
    <xf numFmtId="38" fontId="103" fillId="70" borderId="113" xfId="311" applyNumberFormat="1" applyFont="1" applyFill="1" applyBorder="1" applyAlignment="1" applyProtection="1">
      <protection locked="0"/>
    </xf>
    <xf numFmtId="38" fontId="103" fillId="68" borderId="83" xfId="311" applyNumberFormat="1" applyFont="1" applyFill="1" applyBorder="1" applyAlignment="1" applyProtection="1">
      <protection locked="0"/>
    </xf>
    <xf numFmtId="38" fontId="103" fillId="68" borderId="85" xfId="311" applyNumberFormat="1" applyFont="1" applyFill="1" applyBorder="1" applyAlignment="1" applyProtection="1">
      <protection locked="0"/>
    </xf>
    <xf numFmtId="38" fontId="103" fillId="68" borderId="94" xfId="311" applyNumberFormat="1" applyFont="1" applyFill="1" applyBorder="1" applyAlignment="1" applyProtection="1">
      <protection locked="0"/>
    </xf>
    <xf numFmtId="38" fontId="103" fillId="68" borderId="112" xfId="311" applyNumberFormat="1" applyFont="1" applyFill="1" applyBorder="1" applyAlignment="1" applyProtection="1">
      <protection locked="0"/>
    </xf>
    <xf numFmtId="38" fontId="102" fillId="68" borderId="78" xfId="311" applyFont="1" applyFill="1" applyBorder="1" applyAlignment="1">
      <alignment horizontal="left" vertical="center" indent="1"/>
    </xf>
    <xf numFmtId="38" fontId="103" fillId="68" borderId="88" xfId="311" applyNumberFormat="1" applyFont="1" applyFill="1" applyBorder="1" applyAlignment="1" applyProtection="1">
      <protection locked="0"/>
    </xf>
    <xf numFmtId="38" fontId="103" fillId="68" borderId="82" xfId="311" applyNumberFormat="1" applyFont="1" applyFill="1" applyBorder="1" applyAlignment="1" applyProtection="1">
      <protection locked="0"/>
    </xf>
    <xf numFmtId="38" fontId="103" fillId="68" borderId="89" xfId="311" applyNumberFormat="1" applyFont="1" applyFill="1" applyBorder="1" applyAlignment="1" applyProtection="1">
      <protection locked="0"/>
    </xf>
    <xf numFmtId="38" fontId="103" fillId="68" borderId="114" xfId="311" applyNumberFormat="1" applyFont="1" applyFill="1" applyBorder="1" applyAlignment="1" applyProtection="1">
      <protection locked="0"/>
    </xf>
    <xf numFmtId="38" fontId="102" fillId="0" borderId="48" xfId="311" applyFont="1" applyFill="1" applyBorder="1" applyAlignment="1"/>
    <xf numFmtId="38" fontId="102" fillId="0" borderId="54" xfId="311" applyFont="1" applyFill="1" applyBorder="1" applyAlignment="1"/>
    <xf numFmtId="38" fontId="4" fillId="0" borderId="54" xfId="311" applyFont="1" applyFill="1" applyBorder="1" applyAlignment="1"/>
    <xf numFmtId="38" fontId="102" fillId="0" borderId="31" xfId="311" applyFont="1" applyFill="1" applyBorder="1" applyAlignment="1"/>
    <xf numFmtId="38" fontId="102" fillId="68" borderId="42" xfId="311" applyNumberFormat="1" applyFont="1" applyFill="1" applyBorder="1" applyAlignment="1" applyProtection="1">
      <alignment horizontal="right"/>
      <protection locked="0"/>
    </xf>
    <xf numFmtId="38" fontId="102" fillId="68" borderId="56" xfId="311" applyNumberFormat="1" applyFont="1" applyFill="1" applyBorder="1" applyAlignment="1" applyProtection="1">
      <alignment horizontal="right"/>
      <protection locked="0"/>
    </xf>
    <xf numFmtId="38" fontId="102" fillId="68" borderId="41" xfId="311" applyNumberFormat="1" applyFont="1" applyFill="1" applyBorder="1" applyAlignment="1" applyProtection="1">
      <alignment horizontal="right"/>
      <protection locked="0"/>
    </xf>
    <xf numFmtId="38" fontId="102" fillId="68" borderId="40" xfId="311" applyNumberFormat="1" applyFont="1" applyFill="1" applyBorder="1" applyAlignment="1" applyProtection="1">
      <alignment horizontal="right"/>
      <protection locked="0"/>
    </xf>
    <xf numFmtId="38" fontId="102" fillId="68" borderId="112" xfId="311" applyNumberFormat="1" applyFont="1" applyFill="1" applyBorder="1" applyAlignment="1" applyProtection="1">
      <protection locked="0"/>
    </xf>
    <xf numFmtId="38" fontId="102" fillId="68" borderId="24" xfId="311" applyNumberFormat="1" applyFont="1" applyFill="1" applyBorder="1" applyAlignment="1" applyProtection="1">
      <alignment horizontal="right"/>
      <protection locked="0"/>
    </xf>
    <xf numFmtId="38" fontId="102" fillId="68" borderId="23" xfId="311" applyNumberFormat="1" applyFont="1" applyFill="1" applyBorder="1" applyAlignment="1" applyProtection="1">
      <alignment horizontal="right"/>
      <protection locked="0"/>
    </xf>
    <xf numFmtId="38" fontId="102" fillId="68" borderId="31" xfId="311" applyNumberFormat="1" applyFont="1" applyFill="1" applyBorder="1" applyAlignment="1" applyProtection="1">
      <alignment horizontal="right"/>
      <protection locked="0"/>
    </xf>
    <xf numFmtId="38" fontId="102" fillId="0" borderId="112" xfId="311" applyNumberFormat="1" applyFont="1" applyFill="1" applyBorder="1" applyAlignment="1" applyProtection="1">
      <protection locked="0"/>
    </xf>
    <xf numFmtId="198" fontId="102" fillId="0" borderId="112" xfId="311" quotePrefix="1" applyNumberFormat="1" applyFont="1" applyFill="1" applyBorder="1" applyAlignment="1" applyProtection="1">
      <alignment horizontal="center" vertical="center"/>
    </xf>
    <xf numFmtId="0" fontId="102" fillId="0" borderId="78" xfId="483" applyFont="1" applyBorder="1" applyAlignment="1">
      <alignment vertical="center"/>
    </xf>
    <xf numFmtId="199" fontId="102" fillId="0" borderId="113" xfId="311" quotePrefix="1" applyNumberFormat="1" applyFont="1" applyFill="1" applyBorder="1" applyAlignment="1" applyProtection="1">
      <alignment horizontal="center" vertical="center"/>
    </xf>
    <xf numFmtId="38" fontId="102" fillId="65" borderId="113" xfId="345" applyNumberFormat="1" applyFont="1" applyFill="1" applyBorder="1">
      <alignment vertical="center"/>
    </xf>
    <xf numFmtId="0" fontId="168" fillId="64" borderId="78" xfId="423" applyFont="1" applyFill="1" applyBorder="1"/>
    <xf numFmtId="0" fontId="103" fillId="72" borderId="78" xfId="349" applyFont="1" applyFill="1" applyBorder="1"/>
    <xf numFmtId="38" fontId="103" fillId="72" borderId="5" xfId="416" applyFont="1" applyFill="1" applyBorder="1" applyAlignment="1"/>
    <xf numFmtId="0" fontId="155" fillId="72" borderId="100" xfId="349" applyFont="1" applyFill="1" applyBorder="1"/>
    <xf numFmtId="38" fontId="103" fillId="75" borderId="83" xfId="416" applyFont="1" applyFill="1" applyBorder="1" applyAlignment="1" applyProtection="1">
      <alignment vertical="center"/>
    </xf>
    <xf numFmtId="38" fontId="103" fillId="75" borderId="85" xfId="416" applyFont="1" applyFill="1" applyBorder="1" applyAlignment="1" applyProtection="1">
      <alignment vertical="center"/>
    </xf>
    <xf numFmtId="38" fontId="155" fillId="75" borderId="85" xfId="416" applyFont="1" applyFill="1" applyBorder="1" applyAlignment="1" applyProtection="1">
      <alignment vertical="center"/>
    </xf>
    <xf numFmtId="38" fontId="103" fillId="75" borderId="94" xfId="416" applyFont="1" applyFill="1" applyBorder="1" applyAlignment="1" applyProtection="1">
      <alignment vertical="center"/>
    </xf>
    <xf numFmtId="38" fontId="103" fillId="75" borderId="84" xfId="416" applyFont="1" applyFill="1" applyBorder="1" applyAlignment="1" applyProtection="1">
      <alignment vertical="center"/>
    </xf>
    <xf numFmtId="198" fontId="103" fillId="66" borderId="5" xfId="349" applyNumberFormat="1" applyFont="1" applyFill="1" applyBorder="1" applyAlignment="1" applyProtection="1">
      <alignment vertical="center"/>
    </xf>
    <xf numFmtId="38" fontId="103" fillId="66" borderId="5" xfId="416" applyFont="1" applyFill="1" applyBorder="1" applyAlignment="1" applyProtection="1">
      <alignment vertical="center"/>
    </xf>
    <xf numFmtId="198" fontId="102" fillId="66" borderId="5" xfId="349" applyNumberFormat="1" applyFont="1" applyFill="1" applyBorder="1" applyAlignment="1" applyProtection="1">
      <alignment vertical="center"/>
    </xf>
    <xf numFmtId="198" fontId="103" fillId="0" borderId="38" xfId="349" applyNumberFormat="1" applyFont="1" applyFill="1" applyBorder="1" applyAlignment="1" applyProtection="1">
      <alignment vertical="center"/>
    </xf>
    <xf numFmtId="198" fontId="152" fillId="0" borderId="38" xfId="349" applyNumberFormat="1" applyFont="1" applyFill="1" applyBorder="1" applyAlignment="1" applyProtection="1">
      <alignment vertical="center"/>
    </xf>
    <xf numFmtId="198" fontId="103" fillId="0" borderId="37" xfId="349" applyNumberFormat="1" applyFont="1" applyFill="1" applyBorder="1" applyAlignment="1" applyProtection="1">
      <alignment vertical="center"/>
    </xf>
    <xf numFmtId="198" fontId="147" fillId="0" borderId="38" xfId="349" applyNumberFormat="1" applyFont="1" applyBorder="1" applyAlignment="1" applyProtection="1">
      <alignment vertical="center"/>
    </xf>
    <xf numFmtId="198" fontId="164" fillId="0" borderId="38" xfId="349" applyNumberFormat="1" applyFont="1" applyBorder="1" applyAlignment="1" applyProtection="1">
      <alignment vertical="center"/>
    </xf>
    <xf numFmtId="198" fontId="163" fillId="0" borderId="38" xfId="349" applyNumberFormat="1" applyFont="1" applyBorder="1" applyAlignment="1" applyProtection="1">
      <alignment vertical="center"/>
    </xf>
    <xf numFmtId="198" fontId="163" fillId="0" borderId="37" xfId="349" applyNumberFormat="1" applyFont="1" applyBorder="1" applyAlignment="1" applyProtection="1">
      <alignment vertical="center"/>
    </xf>
    <xf numFmtId="9" fontId="164" fillId="0" borderId="37" xfId="417" applyFont="1" applyBorder="1" applyAlignment="1" applyProtection="1">
      <alignment vertical="center"/>
    </xf>
    <xf numFmtId="38" fontId="103" fillId="69" borderId="5" xfId="416" applyFont="1" applyFill="1" applyBorder="1" applyAlignment="1"/>
    <xf numFmtId="0" fontId="25" fillId="84" borderId="0" xfId="345" applyFont="1" applyFill="1" applyBorder="1">
      <alignment vertical="center"/>
    </xf>
    <xf numFmtId="0" fontId="103" fillId="69" borderId="22" xfId="349" applyFont="1" applyFill="1" applyBorder="1"/>
    <xf numFmtId="0" fontId="102" fillId="64" borderId="83" xfId="345" applyFont="1" applyFill="1" applyBorder="1" applyAlignment="1">
      <alignment vertical="top"/>
    </xf>
    <xf numFmtId="49" fontId="129" fillId="85" borderId="21" xfId="0" applyNumberFormat="1" applyFont="1" applyFill="1" applyBorder="1" applyAlignment="1" applyProtection="1">
      <alignment horizontal="left" vertical="center" indent="1"/>
      <protection locked="0"/>
    </xf>
    <xf numFmtId="49" fontId="131" fillId="85" borderId="21" xfId="0" applyNumberFormat="1" applyFont="1" applyFill="1" applyBorder="1" applyAlignment="1" applyProtection="1">
      <alignment horizontal="left" vertical="center" indent="1"/>
      <protection locked="0"/>
    </xf>
    <xf numFmtId="49" fontId="125" fillId="85" borderId="21" xfId="0" applyNumberFormat="1" applyFont="1" applyFill="1" applyBorder="1" applyAlignment="1" applyProtection="1">
      <alignment horizontal="left" vertical="center" indent="2"/>
      <protection locked="0"/>
    </xf>
    <xf numFmtId="49" fontId="129" fillId="85" borderId="21" xfId="0" applyNumberFormat="1" applyFont="1" applyFill="1" applyBorder="1" applyAlignment="1" applyProtection="1">
      <alignment horizontal="left" vertical="center" indent="3"/>
      <protection locked="0"/>
    </xf>
    <xf numFmtId="0" fontId="126" fillId="86" borderId="0" xfId="0" applyFont="1" applyFill="1">
      <alignment vertical="center"/>
    </xf>
    <xf numFmtId="0" fontId="84" fillId="86" borderId="0" xfId="0" applyFont="1" applyFill="1">
      <alignment vertical="center"/>
    </xf>
    <xf numFmtId="0" fontId="137" fillId="86" borderId="0" xfId="0" applyFont="1" applyFill="1">
      <alignment vertical="center"/>
    </xf>
    <xf numFmtId="0" fontId="125" fillId="86" borderId="0" xfId="414" applyNumberFormat="1" applyFont="1" applyFill="1" applyBorder="1" applyProtection="1">
      <alignment vertical="center"/>
      <protection locked="0"/>
    </xf>
    <xf numFmtId="0" fontId="125" fillId="86" borderId="75" xfId="414" applyNumberFormat="1" applyFont="1" applyFill="1" applyBorder="1" applyProtection="1">
      <alignment vertical="center"/>
      <protection locked="0"/>
    </xf>
    <xf numFmtId="49" fontId="177" fillId="86" borderId="21" xfId="0" applyNumberFormat="1" applyFont="1" applyFill="1" applyBorder="1" applyAlignment="1" applyProtection="1">
      <alignment vertical="center"/>
      <protection locked="0"/>
    </xf>
    <xf numFmtId="49" fontId="129" fillId="86" borderId="21" xfId="0" applyNumberFormat="1" applyFont="1" applyFill="1" applyBorder="1" applyAlignment="1" applyProtection="1">
      <alignment horizontal="left" vertical="center" indent="3"/>
      <protection locked="0"/>
    </xf>
    <xf numFmtId="49" fontId="178" fillId="86" borderId="21" xfId="0" applyNumberFormat="1" applyFont="1" applyFill="1" applyBorder="1" applyAlignment="1" applyProtection="1">
      <alignment horizontal="left" vertical="center" indent="1"/>
      <protection locked="0"/>
    </xf>
    <xf numFmtId="49" fontId="131" fillId="86" borderId="21" xfId="0" applyNumberFormat="1" applyFont="1" applyFill="1" applyBorder="1" applyAlignment="1" applyProtection="1">
      <alignment horizontal="left" vertical="center"/>
      <protection locked="0"/>
    </xf>
    <xf numFmtId="49" fontId="131" fillId="86" borderId="21" xfId="0" applyNumberFormat="1" applyFont="1" applyFill="1" applyBorder="1" applyAlignment="1" applyProtection="1">
      <alignment vertical="center"/>
      <protection locked="0"/>
    </xf>
    <xf numFmtId="0" fontId="125" fillId="86" borderId="21" xfId="0" applyNumberFormat="1" applyFont="1" applyFill="1" applyBorder="1" applyAlignment="1" applyProtection="1">
      <alignment vertical="center"/>
      <protection locked="0"/>
    </xf>
    <xf numFmtId="3" fontId="125" fillId="86" borderId="21" xfId="0" applyNumberFormat="1" applyFont="1" applyFill="1" applyBorder="1" applyProtection="1">
      <alignment vertical="center"/>
      <protection locked="0"/>
    </xf>
    <xf numFmtId="49" fontId="131" fillId="86" borderId="21" xfId="0" applyNumberFormat="1" applyFont="1" applyFill="1" applyBorder="1" applyAlignment="1" applyProtection="1">
      <alignment horizontal="left" vertical="center" indent="1"/>
      <protection locked="0"/>
    </xf>
    <xf numFmtId="0" fontId="138" fillId="86" borderId="0" xfId="0" applyFont="1" applyFill="1">
      <alignment vertical="center"/>
    </xf>
    <xf numFmtId="49" fontId="151" fillId="86" borderId="21" xfId="0" applyNumberFormat="1" applyFont="1" applyFill="1" applyBorder="1" applyAlignment="1" applyProtection="1">
      <alignment vertical="center"/>
      <protection locked="0"/>
    </xf>
    <xf numFmtId="0" fontId="125" fillId="86" borderId="0" xfId="0" applyNumberFormat="1" applyFont="1" applyFill="1" applyBorder="1" applyProtection="1">
      <alignment vertical="center"/>
      <protection locked="0"/>
    </xf>
    <xf numFmtId="0" fontId="125" fillId="86" borderId="75" xfId="0" applyNumberFormat="1" applyFont="1" applyFill="1" applyBorder="1" applyProtection="1">
      <alignment vertical="center"/>
      <protection locked="0"/>
    </xf>
    <xf numFmtId="49" fontId="125" fillId="86" borderId="21" xfId="0" applyNumberFormat="1" applyFont="1" applyFill="1" applyBorder="1" applyAlignment="1" applyProtection="1">
      <alignment vertical="center"/>
      <protection locked="0"/>
    </xf>
    <xf numFmtId="49" fontId="129" fillId="86" borderId="21" xfId="0" applyNumberFormat="1" applyFont="1" applyFill="1" applyBorder="1" applyAlignment="1" applyProtection="1">
      <alignment vertical="center"/>
      <protection locked="0"/>
    </xf>
    <xf numFmtId="49" fontId="129" fillId="86" borderId="21" xfId="0" applyNumberFormat="1" applyFont="1" applyFill="1" applyBorder="1" applyAlignment="1" applyProtection="1">
      <alignment horizontal="left" vertical="center"/>
      <protection locked="0"/>
    </xf>
    <xf numFmtId="0" fontId="130" fillId="79" borderId="0" xfId="0" applyFont="1" applyFill="1">
      <alignment vertical="center"/>
    </xf>
    <xf numFmtId="0" fontId="131" fillId="79" borderId="0" xfId="0" applyFont="1" applyFill="1">
      <alignment vertical="center"/>
    </xf>
    <xf numFmtId="0" fontId="130" fillId="0" borderId="0" xfId="414" applyNumberFormat="1" applyFont="1" applyFill="1" applyBorder="1" applyProtection="1">
      <alignment vertical="center"/>
      <protection locked="0"/>
    </xf>
    <xf numFmtId="49" fontId="131" fillId="61" borderId="21" xfId="0" applyNumberFormat="1" applyFont="1" applyFill="1" applyBorder="1" applyAlignment="1" applyProtection="1">
      <alignment horizontal="left" vertical="center" indent="3"/>
      <protection locked="0"/>
    </xf>
    <xf numFmtId="0" fontId="130" fillId="61" borderId="21" xfId="0" applyNumberFormat="1" applyFont="1" applyFill="1" applyBorder="1" applyAlignment="1" applyProtection="1">
      <alignment vertical="center"/>
      <protection locked="0"/>
    </xf>
    <xf numFmtId="3" fontId="130" fillId="62" borderId="21" xfId="0" applyNumberFormat="1" applyFont="1" applyFill="1" applyBorder="1" applyProtection="1">
      <alignment vertical="center"/>
      <protection locked="0"/>
    </xf>
    <xf numFmtId="0" fontId="130" fillId="0" borderId="75" xfId="414" applyNumberFormat="1" applyFont="1" applyFill="1" applyBorder="1" applyProtection="1">
      <alignment vertical="center"/>
      <protection locked="0"/>
    </xf>
    <xf numFmtId="49" fontId="129" fillId="85" borderId="21" xfId="0" applyNumberFormat="1" applyFont="1" applyFill="1" applyBorder="1" applyAlignment="1" applyProtection="1">
      <alignment horizontal="left" vertical="center"/>
      <protection locked="0"/>
    </xf>
    <xf numFmtId="49" fontId="129" fillId="85" borderId="21" xfId="0" applyNumberFormat="1" applyFont="1" applyFill="1" applyBorder="1" applyAlignment="1" applyProtection="1">
      <alignment horizontal="left" vertical="center" indent="2"/>
      <protection locked="0"/>
    </xf>
    <xf numFmtId="0" fontId="126" fillId="87" borderId="0" xfId="0" applyFont="1" applyFill="1">
      <alignment vertical="center"/>
    </xf>
    <xf numFmtId="0" fontId="158" fillId="87" borderId="0" xfId="0" applyFont="1" applyFill="1">
      <alignment vertical="center"/>
    </xf>
    <xf numFmtId="0" fontId="137" fillId="87" borderId="0" xfId="0" applyFont="1" applyFill="1">
      <alignment vertical="center"/>
    </xf>
    <xf numFmtId="0" fontId="125" fillId="87" borderId="0" xfId="414" applyNumberFormat="1" applyFont="1" applyFill="1" applyBorder="1" applyProtection="1">
      <alignment vertical="center"/>
      <protection locked="0"/>
    </xf>
    <xf numFmtId="49" fontId="177" fillId="87" borderId="21" xfId="0" applyNumberFormat="1" applyFont="1" applyFill="1" applyBorder="1" applyAlignment="1" applyProtection="1">
      <alignment vertical="center"/>
      <protection locked="0"/>
    </xf>
    <xf numFmtId="3" fontId="125" fillId="87" borderId="21" xfId="0" applyNumberFormat="1" applyFont="1" applyFill="1" applyBorder="1" applyProtection="1">
      <alignment vertical="center"/>
      <protection locked="0"/>
    </xf>
    <xf numFmtId="0" fontId="125" fillId="87" borderId="0" xfId="0" applyNumberFormat="1" applyFont="1" applyFill="1" applyBorder="1" applyProtection="1">
      <alignment vertical="center"/>
      <protection locked="0"/>
    </xf>
    <xf numFmtId="0" fontId="125" fillId="87" borderId="75" xfId="0" applyNumberFormat="1" applyFont="1" applyFill="1" applyBorder="1" applyProtection="1">
      <alignment vertical="center"/>
      <protection locked="0"/>
    </xf>
    <xf numFmtId="49" fontId="129" fillId="87" borderId="21" xfId="0" applyNumberFormat="1" applyFont="1" applyFill="1" applyBorder="1" applyAlignment="1" applyProtection="1">
      <alignment horizontal="left" vertical="center" indent="3"/>
      <protection locked="0"/>
    </xf>
    <xf numFmtId="49" fontId="129" fillId="87" borderId="21" xfId="0" applyNumberFormat="1" applyFont="1" applyFill="1" applyBorder="1" applyAlignment="1" applyProtection="1">
      <alignment vertical="center"/>
      <protection locked="0"/>
    </xf>
    <xf numFmtId="49" fontId="129" fillId="87" borderId="21" xfId="0" applyNumberFormat="1" applyFont="1" applyFill="1" applyBorder="1" applyAlignment="1" applyProtection="1">
      <alignment horizontal="left" vertical="center"/>
      <protection locked="0"/>
    </xf>
    <xf numFmtId="49" fontId="125" fillId="87" borderId="21" xfId="0" applyNumberFormat="1" applyFont="1" applyFill="1" applyBorder="1" applyProtection="1">
      <alignment vertical="center"/>
      <protection locked="0"/>
    </xf>
    <xf numFmtId="49" fontId="129" fillId="86" borderId="21" xfId="0" applyNumberFormat="1" applyFont="1" applyFill="1" applyBorder="1" applyAlignment="1" applyProtection="1">
      <alignment horizontal="left" vertical="center" indent="1"/>
      <protection locked="0"/>
    </xf>
    <xf numFmtId="49" fontId="125" fillId="86" borderId="21" xfId="0" applyNumberFormat="1" applyFont="1" applyFill="1" applyBorder="1" applyProtection="1">
      <alignment vertical="center"/>
      <protection locked="0"/>
    </xf>
    <xf numFmtId="0" fontId="125" fillId="87" borderId="76" xfId="0" applyNumberFormat="1" applyFont="1" applyFill="1" applyBorder="1" applyProtection="1">
      <alignment vertical="center"/>
      <protection locked="0"/>
    </xf>
    <xf numFmtId="0" fontId="129" fillId="87" borderId="76" xfId="0" applyNumberFormat="1" applyFont="1" applyFill="1" applyBorder="1" applyProtection="1">
      <alignment vertical="center"/>
      <protection locked="0"/>
    </xf>
    <xf numFmtId="0" fontId="126" fillId="87" borderId="0" xfId="0" applyFont="1" applyFill="1" applyBorder="1">
      <alignment vertical="center"/>
    </xf>
    <xf numFmtId="0" fontId="126" fillId="74" borderId="0" xfId="0" applyFont="1" applyFill="1">
      <alignment vertical="center"/>
    </xf>
    <xf numFmtId="0" fontId="158" fillId="74" borderId="0" xfId="0" applyFont="1" applyFill="1">
      <alignment vertical="center"/>
    </xf>
    <xf numFmtId="0" fontId="157" fillId="74" borderId="0" xfId="0" applyFont="1" applyFill="1">
      <alignment vertical="center"/>
    </xf>
    <xf numFmtId="0" fontId="137" fillId="74" borderId="0" xfId="0" applyFont="1" applyFill="1">
      <alignment vertical="center"/>
    </xf>
    <xf numFmtId="0" fontId="125" fillId="74" borderId="0" xfId="414" applyNumberFormat="1" applyFont="1" applyFill="1" applyBorder="1" applyProtection="1">
      <alignment vertical="center"/>
      <protection locked="0"/>
    </xf>
    <xf numFmtId="0" fontId="125" fillId="74" borderId="75" xfId="414" applyNumberFormat="1" applyFont="1" applyFill="1" applyBorder="1" applyProtection="1">
      <alignment vertical="center"/>
      <protection locked="0"/>
    </xf>
    <xf numFmtId="49" fontId="177" fillId="74" borderId="21" xfId="0" applyNumberFormat="1" applyFont="1" applyFill="1" applyBorder="1" applyAlignment="1" applyProtection="1">
      <alignment vertical="center"/>
      <protection locked="0"/>
    </xf>
    <xf numFmtId="49" fontId="129" fillId="74" borderId="21" xfId="0" applyNumberFormat="1" applyFont="1" applyFill="1" applyBorder="1" applyAlignment="1" applyProtection="1">
      <alignment horizontal="left" vertical="center" indent="2"/>
      <protection locked="0"/>
    </xf>
    <xf numFmtId="49" fontId="178" fillId="74" borderId="21" xfId="0" applyNumberFormat="1" applyFont="1" applyFill="1" applyBorder="1" applyAlignment="1" applyProtection="1">
      <alignment horizontal="left" vertical="center" indent="1"/>
      <protection locked="0"/>
    </xf>
    <xf numFmtId="49" fontId="131" fillId="74" borderId="21" xfId="0" applyNumberFormat="1" applyFont="1" applyFill="1" applyBorder="1" applyAlignment="1" applyProtection="1">
      <alignment horizontal="left" vertical="center"/>
      <protection locked="0"/>
    </xf>
    <xf numFmtId="49" fontId="131" fillId="74" borderId="21" xfId="0" applyNumberFormat="1" applyFont="1" applyFill="1" applyBorder="1" applyAlignment="1" applyProtection="1">
      <alignment vertical="center"/>
      <protection locked="0"/>
    </xf>
    <xf numFmtId="0" fontId="125" fillId="74" borderId="21" xfId="0" applyNumberFormat="1" applyFont="1" applyFill="1" applyBorder="1" applyAlignment="1" applyProtection="1">
      <alignment vertical="center"/>
      <protection locked="0"/>
    </xf>
    <xf numFmtId="3" fontId="125" fillId="74" borderId="21" xfId="0" applyNumberFormat="1" applyFont="1" applyFill="1" applyBorder="1" applyProtection="1">
      <alignment vertical="center"/>
      <protection locked="0"/>
    </xf>
    <xf numFmtId="0" fontId="125" fillId="74" borderId="0" xfId="0" applyNumberFormat="1" applyFont="1" applyFill="1" applyBorder="1" applyProtection="1">
      <alignment vertical="center"/>
      <protection locked="0"/>
    </xf>
    <xf numFmtId="0" fontId="125" fillId="74" borderId="75" xfId="0" applyNumberFormat="1" applyFont="1" applyFill="1" applyBorder="1" applyProtection="1">
      <alignment vertical="center"/>
      <protection locked="0"/>
    </xf>
    <xf numFmtId="49" fontId="125" fillId="74" borderId="21" xfId="0" applyNumberFormat="1" applyFont="1" applyFill="1" applyBorder="1" applyAlignment="1" applyProtection="1">
      <alignment vertical="center"/>
      <protection locked="0"/>
    </xf>
    <xf numFmtId="49" fontId="129" fillId="74" borderId="21" xfId="0" applyNumberFormat="1" applyFont="1" applyFill="1" applyBorder="1" applyAlignment="1" applyProtection="1">
      <alignment horizontal="left" vertical="center" indent="3"/>
      <protection locked="0"/>
    </xf>
    <xf numFmtId="49" fontId="129" fillId="74" borderId="21" xfId="0" applyNumberFormat="1" applyFont="1" applyFill="1" applyBorder="1" applyAlignment="1" applyProtection="1">
      <alignment vertical="center"/>
      <protection locked="0"/>
    </xf>
    <xf numFmtId="49" fontId="129" fillId="74" borderId="21" xfId="0" applyNumberFormat="1" applyFont="1" applyFill="1" applyBorder="1" applyAlignment="1" applyProtection="1">
      <alignment horizontal="left" vertical="center"/>
      <protection locked="0"/>
    </xf>
    <xf numFmtId="49" fontId="129" fillId="74" borderId="21" xfId="0" applyNumberFormat="1" applyFont="1" applyFill="1" applyBorder="1" applyAlignment="1" applyProtection="1">
      <alignment horizontal="left" vertical="center" indent="1"/>
      <protection locked="0"/>
    </xf>
    <xf numFmtId="49" fontId="125" fillId="74" borderId="21" xfId="0" applyNumberFormat="1" applyFont="1" applyFill="1" applyBorder="1" applyProtection="1">
      <alignment vertical="center"/>
      <protection locked="0"/>
    </xf>
    <xf numFmtId="0" fontId="137" fillId="0" borderId="0" xfId="0" applyFont="1" applyFill="1">
      <alignment vertical="center"/>
    </xf>
    <xf numFmtId="0" fontId="103" fillId="71" borderId="100" xfId="349" applyFont="1" applyFill="1" applyBorder="1"/>
    <xf numFmtId="198" fontId="102" fillId="0" borderId="83" xfId="349" applyNumberFormat="1" applyFont="1" applyBorder="1" applyAlignment="1">
      <alignment vertical="center"/>
    </xf>
    <xf numFmtId="0" fontId="109" fillId="0" borderId="84" xfId="0" applyFont="1" applyBorder="1">
      <alignment vertical="center"/>
    </xf>
    <xf numFmtId="38" fontId="109" fillId="72" borderId="84" xfId="416" applyFont="1" applyFill="1" applyBorder="1">
      <alignment vertical="center"/>
    </xf>
    <xf numFmtId="0" fontId="109" fillId="72" borderId="95" xfId="0" applyFont="1" applyFill="1" applyBorder="1">
      <alignment vertical="center"/>
    </xf>
    <xf numFmtId="198" fontId="103" fillId="0" borderId="78" xfId="485" applyNumberFormat="1" applyFont="1" applyFill="1" applyBorder="1" applyAlignment="1" applyProtection="1">
      <alignment vertical="center"/>
    </xf>
    <xf numFmtId="198" fontId="103" fillId="0" borderId="85" xfId="485" applyNumberFormat="1" applyFont="1" applyFill="1" applyBorder="1" applyAlignment="1" applyProtection="1">
      <alignment vertical="center"/>
    </xf>
    <xf numFmtId="198" fontId="102" fillId="0" borderId="23" xfId="485" applyNumberFormat="1" applyFont="1" applyFill="1" applyBorder="1" applyAlignment="1" applyProtection="1">
      <alignment vertical="center"/>
    </xf>
    <xf numFmtId="198" fontId="103" fillId="0" borderId="83" xfId="0" applyNumberFormat="1" applyFont="1" applyFill="1" applyBorder="1" applyAlignment="1" applyProtection="1">
      <alignment vertical="center"/>
    </xf>
    <xf numFmtId="198" fontId="103" fillId="0" borderId="85" xfId="0" applyNumberFormat="1" applyFont="1" applyFill="1" applyBorder="1" applyAlignment="1" applyProtection="1">
      <alignment vertical="center"/>
    </xf>
    <xf numFmtId="198" fontId="103" fillId="0" borderId="24" xfId="486" applyNumberFormat="1" applyFont="1" applyFill="1" applyBorder="1" applyAlignment="1" applyProtection="1">
      <alignment vertical="center"/>
    </xf>
    <xf numFmtId="198" fontId="102" fillId="0" borderId="31" xfId="485" applyNumberFormat="1" applyFont="1" applyFill="1" applyBorder="1" applyAlignment="1" applyProtection="1">
      <alignment vertical="center"/>
    </xf>
    <xf numFmtId="198" fontId="103" fillId="0" borderId="88" xfId="485" applyNumberFormat="1" applyFont="1" applyFill="1" applyBorder="1" applyAlignment="1" applyProtection="1">
      <alignment vertical="center"/>
    </xf>
    <xf numFmtId="198" fontId="103" fillId="0" borderId="82" xfId="485" applyNumberFormat="1" applyFont="1" applyFill="1" applyBorder="1" applyAlignment="1" applyProtection="1">
      <alignment vertical="center"/>
    </xf>
    <xf numFmtId="198" fontId="103" fillId="0" borderId="89" xfId="485" applyNumberFormat="1" applyFont="1" applyFill="1" applyBorder="1" applyAlignment="1" applyProtection="1">
      <alignment vertical="center"/>
    </xf>
    <xf numFmtId="38" fontId="109" fillId="0" borderId="91" xfId="416" applyFont="1" applyBorder="1">
      <alignment vertical="center"/>
    </xf>
    <xf numFmtId="198" fontId="103" fillId="0" borderId="61" xfId="486" applyNumberFormat="1" applyFont="1" applyFill="1" applyBorder="1" applyAlignment="1" applyProtection="1">
      <alignment vertical="center"/>
    </xf>
    <xf numFmtId="198" fontId="102" fillId="0" borderId="49" xfId="485" applyNumberFormat="1" applyFont="1" applyFill="1" applyBorder="1" applyAlignment="1" applyProtection="1">
      <alignment vertical="center"/>
    </xf>
    <xf numFmtId="198" fontId="102" fillId="0" borderId="48" xfId="485" applyNumberFormat="1" applyFont="1" applyFill="1" applyBorder="1" applyAlignment="1" applyProtection="1">
      <alignment vertical="center"/>
    </xf>
    <xf numFmtId="198" fontId="102" fillId="0" borderId="85" xfId="485" applyNumberFormat="1" applyFont="1" applyFill="1" applyBorder="1" applyAlignment="1" applyProtection="1">
      <alignment vertical="center"/>
    </xf>
    <xf numFmtId="38" fontId="102" fillId="72" borderId="11" xfId="416" applyFont="1" applyFill="1" applyBorder="1">
      <alignment vertical="center"/>
    </xf>
    <xf numFmtId="38" fontId="102" fillId="72" borderId="24" xfId="416" applyFont="1" applyFill="1" applyBorder="1">
      <alignment vertical="center"/>
    </xf>
    <xf numFmtId="0" fontId="181" fillId="0" borderId="0" xfId="0" applyFont="1">
      <alignment vertical="center"/>
    </xf>
    <xf numFmtId="0" fontId="182" fillId="0" borderId="0" xfId="0" applyFont="1">
      <alignment vertical="center"/>
    </xf>
    <xf numFmtId="38" fontId="109" fillId="0" borderId="47" xfId="416" applyFont="1" applyBorder="1">
      <alignment vertical="center"/>
    </xf>
    <xf numFmtId="49" fontId="131" fillId="74" borderId="21" xfId="0" applyNumberFormat="1" applyFont="1" applyFill="1" applyBorder="1" applyAlignment="1" applyProtection="1">
      <alignment horizontal="left" vertical="center" indent="1"/>
      <protection locked="0"/>
    </xf>
    <xf numFmtId="38" fontId="109" fillId="0" borderId="84" xfId="416" applyFont="1" applyBorder="1">
      <alignment vertical="center"/>
    </xf>
    <xf numFmtId="38" fontId="109" fillId="72" borderId="47" xfId="416" applyFont="1" applyFill="1" applyBorder="1">
      <alignment vertical="center"/>
    </xf>
    <xf numFmtId="38" fontId="109" fillId="72" borderId="22" xfId="416" applyFont="1" applyFill="1" applyBorder="1">
      <alignment vertical="center"/>
    </xf>
    <xf numFmtId="38" fontId="109" fillId="0" borderId="22" xfId="416" applyFont="1" applyBorder="1">
      <alignment vertical="center"/>
    </xf>
    <xf numFmtId="198" fontId="102" fillId="0" borderId="78" xfId="349" applyNumberFormat="1" applyFont="1" applyBorder="1" applyAlignment="1">
      <alignment vertical="center"/>
    </xf>
    <xf numFmtId="0" fontId="102" fillId="0" borderId="82" xfId="0" applyFont="1" applyBorder="1">
      <alignment vertical="center"/>
    </xf>
    <xf numFmtId="0" fontId="109" fillId="0" borderId="43" xfId="0" applyFont="1" applyBorder="1">
      <alignment vertical="center"/>
    </xf>
    <xf numFmtId="0" fontId="109" fillId="0" borderId="92" xfId="0" applyFont="1" applyBorder="1">
      <alignment vertical="center"/>
    </xf>
    <xf numFmtId="0" fontId="183" fillId="0" borderId="0" xfId="0" applyFont="1" applyAlignment="1">
      <alignment horizontal="center" vertical="center"/>
    </xf>
    <xf numFmtId="0" fontId="184" fillId="64" borderId="0" xfId="0" applyFont="1" applyFill="1">
      <alignment vertical="center"/>
    </xf>
    <xf numFmtId="0" fontId="102" fillId="0" borderId="91" xfId="0" applyFont="1" applyBorder="1" applyAlignment="1">
      <alignment vertical="top" wrapText="1"/>
    </xf>
    <xf numFmtId="0" fontId="152" fillId="64" borderId="0" xfId="345" applyFont="1" applyFill="1">
      <alignment vertical="center"/>
    </xf>
    <xf numFmtId="198" fontId="102" fillId="0" borderId="95" xfId="349" applyNumberFormat="1" applyFont="1" applyBorder="1" applyAlignment="1" applyProtection="1">
      <alignment vertical="center"/>
    </xf>
    <xf numFmtId="198" fontId="102" fillId="0" borderId="25" xfId="349" applyNumberFormat="1" applyFont="1" applyBorder="1" applyAlignment="1" applyProtection="1">
      <alignment vertical="center"/>
    </xf>
    <xf numFmtId="198" fontId="102" fillId="0" borderId="22" xfId="349" applyNumberFormat="1" applyFont="1" applyBorder="1" applyAlignment="1" applyProtection="1">
      <alignment vertical="center"/>
    </xf>
    <xf numFmtId="198" fontId="103" fillId="66" borderId="25" xfId="349" applyNumberFormat="1" applyFont="1" applyFill="1" applyBorder="1" applyAlignment="1" applyProtection="1">
      <alignment vertical="center"/>
    </xf>
    <xf numFmtId="198" fontId="102" fillId="0" borderId="25" xfId="349" applyNumberFormat="1" applyFont="1" applyFill="1" applyBorder="1" applyAlignment="1" applyProtection="1">
      <alignment vertical="center"/>
    </xf>
    <xf numFmtId="198" fontId="103" fillId="66" borderId="22" xfId="349" applyNumberFormat="1" applyFont="1" applyFill="1" applyBorder="1" applyAlignment="1" applyProtection="1">
      <alignment vertical="center"/>
    </xf>
    <xf numFmtId="198" fontId="102" fillId="0" borderId="22" xfId="349" applyNumberFormat="1" applyFont="1" applyFill="1" applyBorder="1" applyAlignment="1" applyProtection="1">
      <alignment vertical="center"/>
    </xf>
    <xf numFmtId="3" fontId="125" fillId="72" borderId="21" xfId="0" applyNumberFormat="1" applyFont="1" applyFill="1" applyBorder="1" applyProtection="1">
      <alignment vertical="center"/>
      <protection locked="0"/>
    </xf>
    <xf numFmtId="0" fontId="102" fillId="64" borderId="84" xfId="345" applyFont="1" applyFill="1" applyBorder="1" applyAlignment="1">
      <alignment horizontal="center" vertical="center"/>
    </xf>
    <xf numFmtId="38" fontId="103" fillId="75" borderId="83" xfId="487" applyFont="1" applyFill="1" applyBorder="1" applyAlignment="1" applyProtection="1">
      <alignment vertical="center"/>
    </xf>
    <xf numFmtId="38" fontId="103" fillId="75" borderId="85" xfId="487" applyFont="1" applyFill="1" applyBorder="1" applyAlignment="1" applyProtection="1">
      <alignment vertical="center"/>
    </xf>
    <xf numFmtId="38" fontId="103" fillId="75" borderId="94" xfId="487" applyFont="1" applyFill="1" applyBorder="1" applyAlignment="1" applyProtection="1">
      <alignment vertical="center"/>
    </xf>
    <xf numFmtId="38" fontId="103" fillId="75" borderId="84" xfId="487" applyFont="1" applyFill="1" applyBorder="1" applyAlignment="1" applyProtection="1">
      <alignment vertical="center"/>
    </xf>
    <xf numFmtId="38" fontId="102" fillId="64" borderId="95" xfId="487" applyFont="1" applyFill="1" applyBorder="1" applyAlignment="1" applyProtection="1">
      <alignment vertical="center"/>
      <protection locked="0"/>
    </xf>
    <xf numFmtId="38" fontId="103" fillId="75" borderId="78" xfId="487" applyFont="1" applyFill="1" applyBorder="1" applyAlignment="1" applyProtection="1">
      <alignment vertical="center"/>
    </xf>
    <xf numFmtId="38" fontId="103" fillId="75" borderId="100" xfId="487" applyFont="1" applyFill="1" applyBorder="1" applyAlignment="1" applyProtection="1">
      <alignment vertical="center"/>
    </xf>
    <xf numFmtId="38" fontId="103" fillId="75" borderId="95" xfId="487" applyFont="1" applyFill="1" applyBorder="1" applyAlignment="1" applyProtection="1">
      <alignment vertical="center"/>
    </xf>
    <xf numFmtId="38" fontId="102" fillId="64" borderId="25" xfId="487" applyFont="1" applyFill="1" applyBorder="1" applyAlignment="1" applyProtection="1">
      <alignment vertical="center"/>
      <protection locked="0"/>
    </xf>
    <xf numFmtId="38" fontId="102" fillId="64" borderId="47" xfId="487" applyFont="1" applyFill="1" applyBorder="1" applyAlignment="1" applyProtection="1">
      <alignment vertical="center"/>
      <protection locked="0"/>
    </xf>
    <xf numFmtId="38" fontId="102" fillId="64" borderId="25" xfId="487" applyFont="1" applyFill="1" applyBorder="1" applyAlignment="1">
      <alignment vertical="center"/>
    </xf>
    <xf numFmtId="38" fontId="102" fillId="64" borderId="22" xfId="487" applyFont="1" applyFill="1" applyBorder="1" applyAlignment="1">
      <alignment vertical="center"/>
    </xf>
    <xf numFmtId="38" fontId="102" fillId="65" borderId="47" xfId="487" applyFont="1" applyFill="1" applyBorder="1" applyAlignment="1" applyProtection="1">
      <alignment vertical="center"/>
      <protection locked="0"/>
    </xf>
    <xf numFmtId="38" fontId="102" fillId="65" borderId="25" xfId="487" applyFont="1" applyFill="1" applyBorder="1" applyAlignment="1" applyProtection="1">
      <alignment vertical="center"/>
      <protection locked="0"/>
    </xf>
    <xf numFmtId="38" fontId="102" fillId="65" borderId="95" xfId="487" applyFont="1" applyFill="1" applyBorder="1" applyAlignment="1">
      <alignment vertical="center"/>
    </xf>
    <xf numFmtId="38" fontId="102" fillId="64" borderId="95" xfId="487" applyFont="1" applyFill="1" applyBorder="1" applyAlignment="1">
      <alignment vertical="center"/>
    </xf>
    <xf numFmtId="38" fontId="102" fillId="75" borderId="84" xfId="487" applyFont="1" applyFill="1" applyBorder="1" applyAlignment="1" applyProtection="1">
      <alignment vertical="center"/>
    </xf>
    <xf numFmtId="38" fontId="102" fillId="75" borderId="83" xfId="487" applyFont="1" applyFill="1" applyBorder="1" applyAlignment="1" applyProtection="1">
      <alignment vertical="center"/>
    </xf>
    <xf numFmtId="0" fontId="103" fillId="64" borderId="85" xfId="345" applyFont="1" applyFill="1" applyBorder="1">
      <alignment vertical="center"/>
    </xf>
    <xf numFmtId="38" fontId="102" fillId="64" borderId="83" xfId="487" applyFont="1" applyFill="1" applyBorder="1">
      <alignment vertical="center"/>
    </xf>
    <xf numFmtId="38" fontId="102" fillId="64" borderId="84" xfId="487" applyFont="1" applyFill="1" applyBorder="1">
      <alignment vertical="center"/>
    </xf>
    <xf numFmtId="38" fontId="102" fillId="65" borderId="11" xfId="487" applyFont="1" applyFill="1" applyBorder="1">
      <alignment vertical="center"/>
    </xf>
    <xf numFmtId="38" fontId="102" fillId="64" borderId="95" xfId="487" applyFont="1" applyFill="1" applyBorder="1">
      <alignment vertical="center"/>
    </xf>
    <xf numFmtId="38" fontId="102" fillId="64" borderId="25" xfId="487" applyFont="1" applyFill="1" applyBorder="1">
      <alignment vertical="center"/>
    </xf>
    <xf numFmtId="38" fontId="102" fillId="64" borderId="22" xfId="487" applyFont="1" applyFill="1" applyBorder="1">
      <alignment vertical="center"/>
    </xf>
    <xf numFmtId="38" fontId="102" fillId="65" borderId="24" xfId="487" applyFont="1" applyFill="1" applyBorder="1">
      <alignment vertical="center"/>
    </xf>
    <xf numFmtId="201" fontId="102" fillId="64" borderId="0" xfId="487" applyNumberFormat="1" applyFont="1" applyFill="1" applyBorder="1">
      <alignment vertical="center"/>
    </xf>
    <xf numFmtId="40" fontId="102" fillId="64" borderId="83" xfId="415" applyFont="1" applyFill="1" applyBorder="1" applyAlignment="1" applyProtection="1">
      <alignment horizontal="left"/>
    </xf>
    <xf numFmtId="40" fontId="102" fillId="64" borderId="85" xfId="415" applyFont="1" applyFill="1" applyBorder="1" applyAlignment="1" applyProtection="1">
      <alignment horizontal="distributed"/>
    </xf>
    <xf numFmtId="38" fontId="102" fillId="64" borderId="84" xfId="487" applyFont="1" applyFill="1" applyBorder="1" applyAlignment="1">
      <alignment horizontal="right" vertical="center"/>
    </xf>
    <xf numFmtId="40" fontId="102" fillId="64" borderId="100" xfId="415" applyFont="1" applyFill="1" applyBorder="1" applyAlignment="1" applyProtection="1">
      <alignment horizontal="left"/>
    </xf>
    <xf numFmtId="0" fontId="103" fillId="64" borderId="100" xfId="345" applyFont="1" applyFill="1" applyBorder="1">
      <alignment vertical="center"/>
    </xf>
    <xf numFmtId="38" fontId="102" fillId="0" borderId="95" xfId="487" applyFont="1" applyFill="1" applyBorder="1">
      <alignment vertical="center"/>
    </xf>
    <xf numFmtId="38" fontId="102" fillId="0" borderId="95" xfId="487" applyFont="1" applyFill="1" applyBorder="1" applyAlignment="1">
      <alignment horizontal="right" vertical="center"/>
    </xf>
    <xf numFmtId="38" fontId="102" fillId="64" borderId="22" xfId="487" applyFont="1" applyFill="1" applyBorder="1" applyAlignment="1">
      <alignment horizontal="right" vertical="center"/>
    </xf>
    <xf numFmtId="38" fontId="102" fillId="64" borderId="0" xfId="487" applyFont="1" applyFill="1" applyBorder="1">
      <alignment vertical="center"/>
    </xf>
    <xf numFmtId="38" fontId="102" fillId="64" borderId="94" xfId="487" applyFont="1" applyFill="1" applyBorder="1" applyAlignment="1">
      <alignment horizontal="right" vertical="center"/>
    </xf>
    <xf numFmtId="38" fontId="102" fillId="65" borderId="25" xfId="487" applyFont="1" applyFill="1" applyBorder="1">
      <alignment vertical="center"/>
    </xf>
    <xf numFmtId="38" fontId="102" fillId="64" borderId="25" xfId="487" applyFont="1" applyFill="1" applyBorder="1" applyAlignment="1">
      <alignment horizontal="right" vertical="center"/>
    </xf>
    <xf numFmtId="38" fontId="102" fillId="64" borderId="32" xfId="487" applyFont="1" applyFill="1" applyBorder="1" applyAlignment="1">
      <alignment horizontal="right" vertical="center"/>
    </xf>
    <xf numFmtId="38" fontId="102" fillId="0" borderId="25" xfId="487" applyFont="1" applyFill="1" applyBorder="1">
      <alignment vertical="center"/>
    </xf>
    <xf numFmtId="38" fontId="102" fillId="64" borderId="31" xfId="487" applyFont="1" applyFill="1" applyBorder="1" applyAlignment="1">
      <alignment horizontal="right" vertical="center"/>
    </xf>
    <xf numFmtId="198" fontId="102" fillId="59" borderId="100" xfId="349" applyNumberFormat="1" applyFont="1" applyFill="1" applyBorder="1" applyAlignment="1" applyProtection="1">
      <alignment vertical="center"/>
    </xf>
    <xf numFmtId="38" fontId="102" fillId="0" borderId="32" xfId="487" applyFont="1" applyBorder="1" applyAlignment="1" applyProtection="1">
      <alignment vertical="center"/>
    </xf>
    <xf numFmtId="38" fontId="102" fillId="65" borderId="32" xfId="487" applyFont="1" applyFill="1" applyBorder="1" applyAlignment="1" applyProtection="1">
      <alignment vertical="center"/>
    </xf>
    <xf numFmtId="38" fontId="102" fillId="79" borderId="32" xfId="487" applyFont="1" applyFill="1" applyBorder="1" applyAlignment="1" applyProtection="1">
      <alignment vertical="center"/>
    </xf>
    <xf numFmtId="38" fontId="102" fillId="65" borderId="45" xfId="487" applyFont="1" applyFill="1" applyBorder="1" applyAlignment="1" applyProtection="1">
      <alignment vertical="center"/>
    </xf>
    <xf numFmtId="38" fontId="102" fillId="0" borderId="45" xfId="487" applyFont="1" applyBorder="1" applyAlignment="1" applyProtection="1">
      <alignment vertical="center"/>
    </xf>
    <xf numFmtId="38" fontId="102" fillId="0" borderId="37" xfId="487" applyFont="1" applyBorder="1" applyAlignment="1" applyProtection="1">
      <alignment vertical="center"/>
    </xf>
    <xf numFmtId="38" fontId="102" fillId="65" borderId="37" xfId="487" applyFont="1" applyFill="1" applyBorder="1" applyAlignment="1" applyProtection="1">
      <alignment vertical="center"/>
    </xf>
    <xf numFmtId="38" fontId="102" fillId="65" borderId="31" xfId="487" applyFont="1" applyFill="1" applyBorder="1" applyAlignment="1" applyProtection="1">
      <alignment vertical="center"/>
    </xf>
    <xf numFmtId="38" fontId="102" fillId="64" borderId="31" xfId="487" applyFont="1" applyFill="1" applyBorder="1" applyAlignment="1" applyProtection="1">
      <alignment vertical="center"/>
    </xf>
    <xf numFmtId="203" fontId="102" fillId="0" borderId="32" xfId="487" applyNumberFormat="1" applyFont="1" applyBorder="1" applyAlignment="1" applyProtection="1">
      <alignment vertical="center"/>
    </xf>
    <xf numFmtId="203" fontId="102" fillId="0" borderId="37" xfId="487" applyNumberFormat="1" applyFont="1" applyBorder="1" applyAlignment="1" applyProtection="1">
      <alignment vertical="center"/>
    </xf>
    <xf numFmtId="198" fontId="103" fillId="82" borderId="100" xfId="349" applyNumberFormat="1" applyFont="1" applyFill="1" applyBorder="1" applyAlignment="1" applyProtection="1">
      <alignment vertical="center"/>
    </xf>
    <xf numFmtId="38" fontId="102" fillId="73" borderId="32" xfId="487" applyFont="1" applyFill="1" applyBorder="1" applyAlignment="1" applyProtection="1">
      <alignment vertical="center"/>
    </xf>
    <xf numFmtId="38" fontId="102" fillId="0" borderId="32" xfId="487" applyFont="1" applyFill="1" applyBorder="1" applyAlignment="1" applyProtection="1">
      <alignment vertical="center"/>
    </xf>
    <xf numFmtId="38" fontId="102" fillId="0" borderId="37" xfId="487" applyFont="1" applyFill="1" applyBorder="1" applyAlignment="1" applyProtection="1">
      <alignment vertical="center"/>
    </xf>
    <xf numFmtId="38" fontId="102" fillId="73" borderId="48" xfId="487" applyFont="1" applyFill="1" applyBorder="1" applyAlignment="1" applyProtection="1">
      <alignment vertical="center"/>
    </xf>
    <xf numFmtId="38" fontId="102" fillId="0" borderId="31" xfId="487" applyFont="1" applyFill="1" applyBorder="1" applyAlignment="1" applyProtection="1">
      <alignment vertical="center"/>
    </xf>
    <xf numFmtId="0" fontId="102" fillId="69" borderId="100" xfId="349" applyFont="1" applyFill="1" applyBorder="1"/>
    <xf numFmtId="0" fontId="167" fillId="69" borderId="100" xfId="349" applyFont="1" applyFill="1" applyBorder="1"/>
    <xf numFmtId="38" fontId="159" fillId="0" borderId="32" xfId="487" applyFont="1" applyFill="1" applyBorder="1" applyAlignment="1" applyProtection="1">
      <alignment vertical="center"/>
    </xf>
    <xf numFmtId="38" fontId="159" fillId="0" borderId="32" xfId="487" applyFont="1" applyBorder="1" applyAlignment="1" applyProtection="1">
      <alignment vertical="center"/>
    </xf>
    <xf numFmtId="38" fontId="102" fillId="72" borderId="32" xfId="487" applyFont="1" applyFill="1" applyBorder="1" applyAlignment="1" applyProtection="1">
      <alignment vertical="center"/>
    </xf>
    <xf numFmtId="0" fontId="102" fillId="71" borderId="100" xfId="349" applyFont="1" applyFill="1" applyBorder="1"/>
    <xf numFmtId="0" fontId="167" fillId="71" borderId="100" xfId="349" applyFont="1" applyFill="1" applyBorder="1"/>
    <xf numFmtId="38" fontId="102" fillId="0" borderId="32" xfId="487" applyFont="1" applyFill="1" applyBorder="1" applyAlignment="1"/>
    <xf numFmtId="38" fontId="103" fillId="71" borderId="32" xfId="487" applyFont="1" applyFill="1" applyBorder="1" applyAlignment="1"/>
    <xf numFmtId="38" fontId="159" fillId="72" borderId="36" xfId="487" applyFont="1" applyFill="1" applyBorder="1" applyAlignment="1" applyProtection="1">
      <alignment vertical="center"/>
    </xf>
    <xf numFmtId="38" fontId="159" fillId="72" borderId="37" xfId="487" applyFont="1" applyFill="1" applyBorder="1" applyAlignment="1" applyProtection="1">
      <alignment vertical="center"/>
    </xf>
    <xf numFmtId="38" fontId="159" fillId="0" borderId="37" xfId="487" applyFont="1" applyBorder="1" applyAlignment="1" applyProtection="1">
      <alignment vertical="center"/>
    </xf>
    <xf numFmtId="0" fontId="103" fillId="70" borderId="78" xfId="345" applyFont="1" applyFill="1" applyBorder="1">
      <alignment vertical="center"/>
    </xf>
    <xf numFmtId="0" fontId="102" fillId="70" borderId="100" xfId="345" applyFont="1" applyFill="1" applyBorder="1">
      <alignment vertical="center"/>
    </xf>
    <xf numFmtId="0" fontId="103" fillId="70" borderId="100" xfId="345" applyFont="1" applyFill="1" applyBorder="1">
      <alignment vertical="center"/>
    </xf>
    <xf numFmtId="38" fontId="102" fillId="64" borderId="36" xfId="487" applyFont="1" applyFill="1" applyBorder="1">
      <alignment vertical="center"/>
    </xf>
    <xf numFmtId="38" fontId="102" fillId="0" borderId="36" xfId="487" applyFont="1" applyFill="1" applyBorder="1">
      <alignment vertical="center"/>
    </xf>
    <xf numFmtId="38" fontId="102" fillId="64" borderId="47" xfId="487" applyFont="1" applyFill="1" applyBorder="1">
      <alignment vertical="center"/>
    </xf>
    <xf numFmtId="38" fontId="102" fillId="0" borderId="47" xfId="487" applyFont="1" applyFill="1" applyBorder="1">
      <alignment vertical="center"/>
    </xf>
    <xf numFmtId="38" fontId="102" fillId="65" borderId="47" xfId="487" applyFont="1" applyFill="1" applyBorder="1">
      <alignment vertical="center"/>
    </xf>
    <xf numFmtId="38" fontId="102" fillId="65" borderId="36" xfId="487" applyFont="1" applyFill="1" applyBorder="1">
      <alignment vertical="center"/>
    </xf>
    <xf numFmtId="38" fontId="102" fillId="65" borderId="92" xfId="487" applyFont="1" applyFill="1" applyBorder="1">
      <alignment vertical="center"/>
    </xf>
    <xf numFmtId="38" fontId="102" fillId="0" borderId="92" xfId="487" applyFont="1" applyFill="1" applyBorder="1">
      <alignment vertical="center"/>
    </xf>
    <xf numFmtId="38" fontId="102" fillId="64" borderId="91" xfId="487" applyFont="1" applyFill="1" applyBorder="1">
      <alignment vertical="center"/>
    </xf>
    <xf numFmtId="38" fontId="102" fillId="0" borderId="91" xfId="487" applyFont="1" applyFill="1" applyBorder="1">
      <alignment vertical="center"/>
    </xf>
    <xf numFmtId="38" fontId="102" fillId="64" borderId="43" xfId="487" applyFont="1" applyFill="1" applyBorder="1">
      <alignment vertical="center"/>
    </xf>
    <xf numFmtId="38" fontId="102" fillId="0" borderId="43" xfId="487" applyFont="1" applyFill="1" applyBorder="1">
      <alignment vertical="center"/>
    </xf>
    <xf numFmtId="38" fontId="102" fillId="65" borderId="84" xfId="487" applyFont="1" applyFill="1" applyBorder="1">
      <alignment vertical="center"/>
    </xf>
    <xf numFmtId="38" fontId="102" fillId="0" borderId="84" xfId="487" applyFont="1" applyFill="1" applyBorder="1">
      <alignment vertical="center"/>
    </xf>
    <xf numFmtId="0" fontId="103" fillId="73" borderId="100" xfId="345" applyFont="1" applyFill="1" applyBorder="1">
      <alignment vertical="center"/>
    </xf>
    <xf numFmtId="38" fontId="102" fillId="65" borderId="22" xfId="487" applyFont="1" applyFill="1" applyBorder="1">
      <alignment vertical="center"/>
    </xf>
    <xf numFmtId="38" fontId="102" fillId="0" borderId="22" xfId="487" applyFont="1" applyFill="1" applyBorder="1">
      <alignment vertical="center"/>
    </xf>
    <xf numFmtId="0" fontId="103" fillId="67" borderId="78" xfId="345" applyFont="1" applyFill="1" applyBorder="1">
      <alignment vertical="center"/>
    </xf>
    <xf numFmtId="0" fontId="103" fillId="67" borderId="100" xfId="345" applyFont="1" applyFill="1" applyBorder="1">
      <alignment vertical="center"/>
    </xf>
    <xf numFmtId="38" fontId="102" fillId="67" borderId="100" xfId="487" applyFont="1" applyFill="1" applyBorder="1">
      <alignment vertical="center"/>
    </xf>
    <xf numFmtId="38" fontId="102" fillId="67" borderId="95" xfId="487" applyFont="1" applyFill="1" applyBorder="1">
      <alignment vertical="center"/>
    </xf>
    <xf numFmtId="38" fontId="102" fillId="74" borderId="0" xfId="487" applyFont="1" applyFill="1" applyBorder="1">
      <alignment vertical="center"/>
    </xf>
    <xf numFmtId="38" fontId="102" fillId="74" borderId="25" xfId="487" applyFont="1" applyFill="1" applyBorder="1">
      <alignment vertical="center"/>
    </xf>
    <xf numFmtId="38" fontId="102" fillId="64" borderId="38" xfId="487" applyFont="1" applyFill="1" applyBorder="1">
      <alignment vertical="center"/>
    </xf>
    <xf numFmtId="38" fontId="102" fillId="65" borderId="49" xfId="487" applyFont="1" applyFill="1" applyBorder="1">
      <alignment vertical="center"/>
    </xf>
    <xf numFmtId="38" fontId="102" fillId="65" borderId="23" xfId="487" applyFont="1" applyFill="1" applyBorder="1">
      <alignment vertical="center"/>
    </xf>
    <xf numFmtId="38" fontId="102" fillId="64" borderId="82" xfId="487" applyFont="1" applyFill="1" applyBorder="1">
      <alignment vertical="center"/>
    </xf>
    <xf numFmtId="38" fontId="102" fillId="64" borderId="46" xfId="487" applyFont="1" applyFill="1" applyBorder="1">
      <alignment vertical="center"/>
    </xf>
    <xf numFmtId="38" fontId="102" fillId="65" borderId="38" xfId="487" applyFont="1" applyFill="1" applyBorder="1">
      <alignment vertical="center"/>
    </xf>
    <xf numFmtId="38" fontId="102" fillId="65" borderId="41" xfId="487" applyFont="1" applyFill="1" applyBorder="1">
      <alignment vertical="center"/>
    </xf>
    <xf numFmtId="38" fontId="102" fillId="64" borderId="92" xfId="487" applyFont="1" applyFill="1" applyBorder="1">
      <alignment vertical="center"/>
    </xf>
    <xf numFmtId="38" fontId="102" fillId="65" borderId="0" xfId="487" applyFont="1" applyFill="1" applyBorder="1">
      <alignment vertical="center"/>
    </xf>
    <xf numFmtId="38" fontId="102" fillId="73" borderId="95" xfId="487" applyFont="1" applyFill="1" applyBorder="1">
      <alignment vertical="center"/>
    </xf>
    <xf numFmtId="38" fontId="102" fillId="82" borderId="95" xfId="487" applyFont="1" applyFill="1" applyBorder="1" applyAlignment="1" applyProtection="1">
      <alignment vertical="center"/>
    </xf>
    <xf numFmtId="38" fontId="102" fillId="65" borderId="43" xfId="487" applyFont="1" applyFill="1" applyBorder="1">
      <alignment vertical="center"/>
    </xf>
    <xf numFmtId="197" fontId="102" fillId="0" borderId="0" xfId="487" applyNumberFormat="1" applyFont="1" applyFill="1" applyBorder="1" applyAlignment="1" applyProtection="1">
      <alignment vertical="center"/>
    </xf>
    <xf numFmtId="38" fontId="103" fillId="69" borderId="95" xfId="487" applyFont="1" applyFill="1" applyBorder="1" applyAlignment="1"/>
    <xf numFmtId="38" fontId="102" fillId="74" borderId="32" xfId="487" applyFont="1" applyFill="1" applyBorder="1">
      <alignment vertical="center"/>
    </xf>
    <xf numFmtId="38" fontId="102" fillId="64" borderId="37" xfId="487" applyFont="1" applyFill="1" applyBorder="1">
      <alignment vertical="center"/>
    </xf>
    <xf numFmtId="38" fontId="102" fillId="64" borderId="48" xfId="487" applyFont="1" applyFill="1" applyBorder="1">
      <alignment vertical="center"/>
    </xf>
    <xf numFmtId="38" fontId="102" fillId="64" borderId="32" xfId="487" applyFont="1" applyFill="1" applyBorder="1">
      <alignment vertical="center"/>
    </xf>
    <xf numFmtId="38" fontId="102" fillId="64" borderId="89" xfId="487" applyFont="1" applyFill="1" applyBorder="1">
      <alignment vertical="center"/>
    </xf>
    <xf numFmtId="38" fontId="102" fillId="64" borderId="31" xfId="487" applyFont="1" applyFill="1" applyBorder="1">
      <alignment vertical="center"/>
    </xf>
    <xf numFmtId="38" fontId="103" fillId="71" borderId="95" xfId="487" applyFont="1" applyFill="1" applyBorder="1" applyAlignment="1"/>
    <xf numFmtId="38" fontId="103" fillId="59" borderId="11" xfId="487" applyFont="1" applyFill="1" applyBorder="1" applyAlignment="1" applyProtection="1">
      <alignment vertical="center"/>
    </xf>
    <xf numFmtId="38" fontId="103" fillId="59" borderId="25" xfId="487" applyFont="1" applyFill="1" applyBorder="1" applyAlignment="1" applyProtection="1">
      <alignment vertical="center"/>
    </xf>
    <xf numFmtId="38" fontId="102" fillId="0" borderId="36" xfId="487" applyFont="1" applyFill="1" applyBorder="1" applyAlignment="1" applyProtection="1">
      <alignment vertical="center"/>
    </xf>
    <xf numFmtId="38" fontId="102" fillId="0" borderId="36" xfId="487" applyFont="1" applyBorder="1" applyAlignment="1" applyProtection="1">
      <alignment vertical="center"/>
    </xf>
    <xf numFmtId="38" fontId="102" fillId="65" borderId="47" xfId="487" applyFont="1" applyFill="1" applyBorder="1" applyAlignment="1" applyProtection="1">
      <alignment vertical="center"/>
    </xf>
    <xf numFmtId="38" fontId="102" fillId="0" borderId="47" xfId="487" applyFont="1" applyBorder="1" applyAlignment="1" applyProtection="1">
      <alignment vertical="center"/>
    </xf>
    <xf numFmtId="38" fontId="102" fillId="65" borderId="22" xfId="487" applyFont="1" applyFill="1" applyBorder="1" applyAlignment="1" applyProtection="1">
      <alignment vertical="center"/>
    </xf>
    <xf numFmtId="38" fontId="102" fillId="0" borderId="22" xfId="487" applyFont="1" applyBorder="1" applyAlignment="1" applyProtection="1">
      <alignment vertical="center"/>
    </xf>
    <xf numFmtId="198" fontId="102" fillId="0" borderId="100" xfId="349" applyNumberFormat="1" applyFont="1" applyBorder="1" applyAlignment="1" applyProtection="1">
      <alignment vertical="center"/>
    </xf>
    <xf numFmtId="38" fontId="102" fillId="0" borderId="91" xfId="487" applyFont="1" applyFill="1" applyBorder="1" applyAlignment="1" applyProtection="1">
      <alignment vertical="center"/>
    </xf>
    <xf numFmtId="38" fontId="103" fillId="70" borderId="78" xfId="487" applyFont="1" applyFill="1" applyBorder="1" applyAlignment="1" applyProtection="1">
      <alignment vertical="center"/>
    </xf>
    <xf numFmtId="38" fontId="103" fillId="70" borderId="95" xfId="487" applyFont="1" applyFill="1" applyBorder="1" applyAlignment="1" applyProtection="1">
      <alignment vertical="center"/>
    </xf>
    <xf numFmtId="38" fontId="103" fillId="59" borderId="78" xfId="487" applyFont="1" applyFill="1" applyBorder="1" applyAlignment="1" applyProtection="1">
      <alignment vertical="center"/>
    </xf>
    <xf numFmtId="38" fontId="103" fillId="59" borderId="95" xfId="487" applyFont="1" applyFill="1" applyBorder="1" applyAlignment="1" applyProtection="1">
      <alignment vertical="center"/>
    </xf>
    <xf numFmtId="38" fontId="103" fillId="0" borderId="84" xfId="487" applyFont="1" applyFill="1" applyBorder="1" applyAlignment="1"/>
    <xf numFmtId="0" fontId="103" fillId="70" borderId="78" xfId="349" applyFont="1" applyFill="1" applyBorder="1"/>
    <xf numFmtId="0" fontId="102" fillId="70" borderId="100" xfId="349" applyFont="1" applyFill="1" applyBorder="1"/>
    <xf numFmtId="0" fontId="103" fillId="70" borderId="100" xfId="349" applyFont="1" applyFill="1" applyBorder="1"/>
    <xf numFmtId="38" fontId="103" fillId="70" borderId="95" xfId="487" applyFont="1" applyFill="1" applyBorder="1" applyAlignment="1"/>
    <xf numFmtId="0" fontId="103" fillId="67" borderId="78" xfId="349" applyFont="1" applyFill="1" applyBorder="1"/>
    <xf numFmtId="0" fontId="102" fillId="67" borderId="100" xfId="349" applyFont="1" applyFill="1" applyBorder="1"/>
    <xf numFmtId="0" fontId="103" fillId="67" borderId="100" xfId="349" applyFont="1" applyFill="1" applyBorder="1"/>
    <xf numFmtId="38" fontId="103" fillId="67" borderId="95" xfId="487" applyFont="1" applyFill="1" applyBorder="1" applyAlignment="1"/>
    <xf numFmtId="0" fontId="103" fillId="82" borderId="78" xfId="349" applyFont="1" applyFill="1" applyBorder="1"/>
    <xf numFmtId="0" fontId="102" fillId="82" borderId="100" xfId="349" applyFont="1" applyFill="1" applyBorder="1"/>
    <xf numFmtId="0" fontId="103" fillId="82" borderId="100" xfId="349" applyFont="1" applyFill="1" applyBorder="1"/>
    <xf numFmtId="38" fontId="103" fillId="82" borderId="95" xfId="487" applyFont="1" applyFill="1" applyBorder="1" applyAlignment="1"/>
    <xf numFmtId="0" fontId="103" fillId="66" borderId="78" xfId="349" applyFont="1" applyFill="1" applyBorder="1"/>
    <xf numFmtId="0" fontId="102" fillId="66" borderId="100" xfId="349" applyFont="1" applyFill="1" applyBorder="1"/>
    <xf numFmtId="0" fontId="103" fillId="66" borderId="100" xfId="349" applyFont="1" applyFill="1" applyBorder="1"/>
    <xf numFmtId="38" fontId="103" fillId="66" borderId="95" xfId="487" applyFont="1" applyFill="1" applyBorder="1" applyAlignment="1"/>
    <xf numFmtId="0" fontId="103" fillId="80" borderId="78" xfId="349" applyFont="1" applyFill="1" applyBorder="1"/>
    <xf numFmtId="0" fontId="102" fillId="80" borderId="100" xfId="349" applyFont="1" applyFill="1" applyBorder="1"/>
    <xf numFmtId="0" fontId="103" fillId="80" borderId="100" xfId="349" applyFont="1" applyFill="1" applyBorder="1"/>
    <xf numFmtId="0" fontId="148" fillId="80" borderId="100" xfId="349" applyFont="1" applyFill="1" applyBorder="1" applyAlignment="1">
      <alignment horizontal="right"/>
    </xf>
    <xf numFmtId="38" fontId="103" fillId="80" borderId="95" xfId="487" applyFont="1" applyFill="1" applyBorder="1" applyAlignment="1"/>
    <xf numFmtId="38" fontId="102" fillId="72" borderId="25" xfId="487" applyFont="1" applyFill="1" applyBorder="1">
      <alignment vertical="center"/>
    </xf>
    <xf numFmtId="38" fontId="102" fillId="72" borderId="22" xfId="487" applyFont="1" applyFill="1" applyBorder="1">
      <alignment vertical="center"/>
    </xf>
    <xf numFmtId="38" fontId="103" fillId="0" borderId="0" xfId="487" applyFont="1" applyFill="1" applyBorder="1" applyAlignment="1" applyProtection="1">
      <alignment vertical="center"/>
    </xf>
    <xf numFmtId="38" fontId="103" fillId="0" borderId="0" xfId="487" applyFont="1" applyFill="1" applyAlignment="1" applyProtection="1">
      <alignment vertical="center"/>
    </xf>
    <xf numFmtId="38" fontId="103" fillId="81" borderId="78" xfId="487" applyFont="1" applyFill="1" applyBorder="1" applyAlignment="1" applyProtection="1">
      <alignment vertical="center"/>
    </xf>
    <xf numFmtId="38" fontId="102" fillId="55" borderId="100" xfId="487" applyFont="1" applyFill="1" applyBorder="1" applyAlignment="1" applyProtection="1">
      <alignment vertical="center"/>
    </xf>
    <xf numFmtId="38" fontId="103" fillId="55" borderId="100" xfId="487" applyFont="1" applyFill="1" applyBorder="1" applyAlignment="1" applyProtection="1">
      <alignment vertical="center"/>
    </xf>
    <xf numFmtId="38" fontId="4" fillId="64" borderId="0" xfId="487" applyFont="1" applyFill="1" applyAlignment="1"/>
    <xf numFmtId="38" fontId="102" fillId="64" borderId="36" xfId="487" applyFont="1" applyFill="1" applyBorder="1" applyAlignment="1" applyProtection="1">
      <alignment vertical="center"/>
    </xf>
    <xf numFmtId="38" fontId="102" fillId="0" borderId="25" xfId="487" applyFont="1" applyFill="1" applyBorder="1" applyAlignment="1" applyProtection="1">
      <alignment vertical="center"/>
      <protection locked="0"/>
    </xf>
    <xf numFmtId="38" fontId="102" fillId="0" borderId="22" xfId="487" applyFont="1" applyFill="1" applyBorder="1" applyAlignment="1" applyProtection="1">
      <alignment vertical="center"/>
      <protection locked="0"/>
    </xf>
    <xf numFmtId="38" fontId="102" fillId="64" borderId="22" xfId="487" applyFont="1" applyFill="1" applyBorder="1" applyAlignment="1" applyProtection="1">
      <alignment vertical="center"/>
      <protection locked="0"/>
    </xf>
    <xf numFmtId="38" fontId="102" fillId="64" borderId="91" xfId="487" applyFont="1" applyFill="1" applyBorder="1" applyAlignment="1" applyProtection="1">
      <alignment vertical="center"/>
    </xf>
    <xf numFmtId="38" fontId="102" fillId="0" borderId="84" xfId="487" applyFont="1" applyFill="1" applyBorder="1" applyAlignment="1" applyProtection="1">
      <alignment vertical="center"/>
    </xf>
    <xf numFmtId="38" fontId="102" fillId="64" borderId="84" xfId="487" applyFont="1" applyFill="1" applyBorder="1" applyAlignment="1" applyProtection="1">
      <alignment vertical="center"/>
    </xf>
    <xf numFmtId="38" fontId="102" fillId="59" borderId="100" xfId="487" applyFont="1" applyFill="1" applyBorder="1" applyAlignment="1" applyProtection="1">
      <alignment vertical="center"/>
    </xf>
    <xf numFmtId="38" fontId="103" fillId="59" borderId="100" xfId="487" applyFont="1" applyFill="1" applyBorder="1" applyAlignment="1" applyProtection="1">
      <alignment vertical="center"/>
    </xf>
    <xf numFmtId="38" fontId="102" fillId="65" borderId="22" xfId="487" applyFont="1" applyFill="1" applyBorder="1" applyAlignment="1" applyProtection="1">
      <alignment vertical="center"/>
      <protection locked="0"/>
    </xf>
    <xf numFmtId="38" fontId="102" fillId="65" borderId="84" xfId="487" applyFont="1" applyFill="1" applyBorder="1" applyAlignment="1" applyProtection="1">
      <alignment vertical="center"/>
    </xf>
    <xf numFmtId="38" fontId="103" fillId="49" borderId="78" xfId="487" applyFont="1" applyFill="1" applyBorder="1" applyAlignment="1" applyProtection="1">
      <alignment vertical="center"/>
    </xf>
    <xf numFmtId="38" fontId="102" fillId="49" borderId="100" xfId="487" applyFont="1" applyFill="1" applyBorder="1" applyAlignment="1" applyProtection="1">
      <alignment vertical="center"/>
    </xf>
    <xf numFmtId="38" fontId="103" fillId="49" borderId="100" xfId="487" applyFont="1" applyFill="1" applyBorder="1" applyAlignment="1" applyProtection="1">
      <alignment vertical="center"/>
    </xf>
    <xf numFmtId="38" fontId="103" fillId="82" borderId="78" xfId="487" applyFont="1" applyFill="1" applyBorder="1" applyAlignment="1" applyProtection="1">
      <alignment vertical="center"/>
    </xf>
    <xf numFmtId="38" fontId="102" fillId="82" borderId="100" xfId="487" applyFont="1" applyFill="1" applyBorder="1" applyAlignment="1" applyProtection="1">
      <alignment vertical="center"/>
    </xf>
    <xf numFmtId="38" fontId="103" fillId="82" borderId="100" xfId="487" applyFont="1" applyFill="1" applyBorder="1" applyAlignment="1" applyProtection="1">
      <alignment vertical="center"/>
    </xf>
    <xf numFmtId="198" fontId="102" fillId="66" borderId="100" xfId="349" applyNumberFormat="1" applyFont="1" applyFill="1" applyBorder="1" applyAlignment="1">
      <alignment vertical="center"/>
    </xf>
    <xf numFmtId="38" fontId="103" fillId="80" borderId="78" xfId="487" applyFont="1" applyFill="1" applyBorder="1" applyAlignment="1" applyProtection="1">
      <alignment vertical="center"/>
    </xf>
    <xf numFmtId="38" fontId="102" fillId="69" borderId="100" xfId="487" applyFont="1" applyFill="1" applyBorder="1" applyAlignment="1" applyProtection="1">
      <alignment vertical="center"/>
    </xf>
    <xf numFmtId="38" fontId="103" fillId="69" borderId="100" xfId="487" applyFont="1" applyFill="1" applyBorder="1" applyAlignment="1" applyProtection="1">
      <alignment vertical="center"/>
    </xf>
    <xf numFmtId="38" fontId="103" fillId="71" borderId="78" xfId="487" applyFont="1" applyFill="1" applyBorder="1" applyAlignment="1" applyProtection="1">
      <alignment vertical="center"/>
    </xf>
    <xf numFmtId="38" fontId="102" fillId="71" borderId="100" xfId="487" applyFont="1" applyFill="1" applyBorder="1" applyAlignment="1" applyProtection="1">
      <alignment vertical="center"/>
    </xf>
    <xf numFmtId="38" fontId="103" fillId="71" borderId="100" xfId="487" applyFont="1" applyFill="1" applyBorder="1" applyAlignment="1" applyProtection="1">
      <alignment vertical="center"/>
    </xf>
    <xf numFmtId="38" fontId="102" fillId="64" borderId="84" xfId="487" applyFont="1" applyFill="1" applyBorder="1" applyAlignment="1" applyProtection="1">
      <alignment horizontal="right" vertical="center"/>
    </xf>
    <xf numFmtId="38" fontId="102" fillId="64" borderId="95" xfId="487" applyFont="1" applyFill="1" applyBorder="1" applyAlignment="1" applyProtection="1">
      <alignment horizontal="right" vertical="center"/>
    </xf>
    <xf numFmtId="38" fontId="102" fillId="64" borderId="25" xfId="487" applyFont="1" applyFill="1" applyBorder="1" applyAlignment="1" applyProtection="1">
      <alignment horizontal="right" vertical="center"/>
    </xf>
    <xf numFmtId="38" fontId="102" fillId="64" borderId="22" xfId="487" applyFont="1" applyFill="1" applyBorder="1" applyAlignment="1" applyProtection="1">
      <alignment horizontal="right" vertical="center"/>
    </xf>
    <xf numFmtId="38" fontId="102" fillId="70" borderId="95" xfId="487" applyFont="1" applyFill="1" applyBorder="1" applyAlignment="1" applyProtection="1">
      <alignment vertical="center"/>
    </xf>
    <xf numFmtId="38" fontId="102" fillId="65" borderId="25" xfId="487" applyFont="1" applyFill="1" applyBorder="1" applyAlignment="1" applyProtection="1">
      <alignment vertical="center"/>
    </xf>
    <xf numFmtId="38" fontId="102" fillId="0" borderId="25" xfId="487" applyFont="1" applyBorder="1" applyAlignment="1" applyProtection="1">
      <alignment vertical="center"/>
    </xf>
    <xf numFmtId="38" fontId="102" fillId="67" borderId="95" xfId="487" applyFont="1" applyFill="1" applyBorder="1" applyAlignment="1" applyProtection="1">
      <alignment vertical="center"/>
    </xf>
    <xf numFmtId="38" fontId="102" fillId="66" borderId="95" xfId="487" applyFont="1" applyFill="1" applyBorder="1" applyAlignment="1" applyProtection="1">
      <alignment vertical="center"/>
    </xf>
    <xf numFmtId="38" fontId="102" fillId="69" borderId="95" xfId="487" applyFont="1" applyFill="1" applyBorder="1" applyAlignment="1"/>
    <xf numFmtId="38" fontId="102" fillId="71" borderId="95" xfId="487" applyFont="1" applyFill="1" applyBorder="1" applyAlignment="1"/>
    <xf numFmtId="198" fontId="103" fillId="0" borderId="100" xfId="487" applyNumberFormat="1" applyFont="1" applyFill="1" applyBorder="1" applyAlignment="1">
      <alignment vertical="center"/>
    </xf>
    <xf numFmtId="0" fontId="103" fillId="0" borderId="83" xfId="345" applyFont="1" applyFill="1" applyBorder="1">
      <alignment vertical="center"/>
    </xf>
    <xf numFmtId="38" fontId="109" fillId="0" borderId="84" xfId="487" applyFont="1" applyBorder="1">
      <alignment vertical="center"/>
    </xf>
    <xf numFmtId="0" fontId="103" fillId="0" borderId="85" xfId="345" applyFont="1" applyFill="1" applyBorder="1">
      <alignment vertical="center"/>
    </xf>
    <xf numFmtId="38" fontId="109" fillId="0" borderId="0" xfId="487" applyFont="1" applyFill="1" applyBorder="1" applyProtection="1">
      <alignment vertical="center"/>
      <protection locked="0"/>
    </xf>
    <xf numFmtId="0" fontId="112" fillId="64" borderId="0" xfId="345" applyFont="1" applyFill="1">
      <alignment vertical="center"/>
    </xf>
    <xf numFmtId="0" fontId="104" fillId="83" borderId="83" xfId="345" applyFont="1" applyFill="1" applyBorder="1" applyAlignment="1">
      <alignment horizontal="centerContinuous" vertical="center"/>
    </xf>
    <xf numFmtId="0" fontId="104" fillId="83" borderId="85" xfId="345" applyFont="1" applyFill="1" applyBorder="1" applyAlignment="1">
      <alignment horizontal="centerContinuous" vertical="center"/>
    </xf>
    <xf numFmtId="0" fontId="104" fillId="83" borderId="94" xfId="345" applyFont="1" applyFill="1" applyBorder="1" applyAlignment="1">
      <alignment horizontal="centerContinuous" vertical="center"/>
    </xf>
    <xf numFmtId="38" fontId="102" fillId="64" borderId="84" xfId="416" applyFont="1" applyFill="1" applyBorder="1" applyAlignment="1">
      <alignment horizontal="right" vertical="center"/>
    </xf>
    <xf numFmtId="38" fontId="102" fillId="64" borderId="94" xfId="416" applyFont="1" applyFill="1" applyBorder="1" applyAlignment="1">
      <alignment horizontal="right" vertical="center"/>
    </xf>
    <xf numFmtId="38" fontId="102" fillId="72" borderId="11" xfId="487" applyFont="1" applyFill="1" applyBorder="1">
      <alignment vertical="center"/>
    </xf>
    <xf numFmtId="38" fontId="102" fillId="72" borderId="24" xfId="487" applyFont="1" applyFill="1" applyBorder="1">
      <alignment vertical="center"/>
    </xf>
    <xf numFmtId="38" fontId="175" fillId="0" borderId="32" xfId="487" applyFont="1" applyFill="1" applyBorder="1" applyAlignment="1" applyProtection="1">
      <alignment vertical="center"/>
    </xf>
    <xf numFmtId="38" fontId="175" fillId="0" borderId="32" xfId="487" applyFont="1" applyBorder="1" applyAlignment="1" applyProtection="1">
      <alignment vertical="center"/>
    </xf>
    <xf numFmtId="38" fontId="102" fillId="65" borderId="61" xfId="487" applyFont="1" applyFill="1" applyBorder="1">
      <alignment vertical="center"/>
    </xf>
    <xf numFmtId="38" fontId="103" fillId="69" borderId="78" xfId="487" applyFont="1" applyFill="1" applyBorder="1" applyAlignment="1"/>
    <xf numFmtId="38" fontId="102" fillId="74" borderId="11" xfId="487" applyFont="1" applyFill="1" applyBorder="1">
      <alignment vertical="center"/>
    </xf>
    <xf numFmtId="38" fontId="102" fillId="64" borderId="88" xfId="487" applyFont="1" applyFill="1" applyBorder="1">
      <alignment vertical="center"/>
    </xf>
    <xf numFmtId="38" fontId="102" fillId="73" borderId="78" xfId="487" applyFont="1" applyFill="1" applyBorder="1">
      <alignment vertical="center"/>
    </xf>
    <xf numFmtId="38" fontId="102" fillId="64" borderId="39" xfId="487" applyFont="1" applyFill="1" applyBorder="1">
      <alignment vertical="center"/>
    </xf>
    <xf numFmtId="38" fontId="57" fillId="0" borderId="25" xfId="487" applyFont="1" applyFill="1" applyBorder="1">
      <alignment vertical="center"/>
    </xf>
    <xf numFmtId="38" fontId="57" fillId="0" borderId="22" xfId="487" applyFont="1" applyFill="1" applyBorder="1">
      <alignment vertical="center"/>
    </xf>
    <xf numFmtId="38" fontId="57" fillId="65" borderId="25" xfId="487" applyFont="1" applyFill="1" applyBorder="1">
      <alignment vertical="center"/>
    </xf>
    <xf numFmtId="38" fontId="57" fillId="65" borderId="22" xfId="487" applyFont="1" applyFill="1" applyBorder="1">
      <alignment vertical="center"/>
    </xf>
    <xf numFmtId="38" fontId="109" fillId="72" borderId="84" xfId="487" applyFont="1" applyFill="1" applyBorder="1">
      <alignment vertical="center"/>
    </xf>
    <xf numFmtId="38" fontId="109" fillId="0" borderId="91" xfId="487" applyFont="1" applyBorder="1">
      <alignment vertical="center"/>
    </xf>
    <xf numFmtId="38" fontId="109" fillId="72" borderId="47" xfId="487" applyFont="1" applyFill="1" applyBorder="1">
      <alignment vertical="center"/>
    </xf>
    <xf numFmtId="38" fontId="109" fillId="0" borderId="47" xfId="487" applyFont="1" applyBorder="1">
      <alignment vertical="center"/>
    </xf>
    <xf numFmtId="38" fontId="109" fillId="72" borderId="22" xfId="487" applyFont="1" applyFill="1" applyBorder="1">
      <alignment vertical="center"/>
    </xf>
    <xf numFmtId="38" fontId="109" fillId="0" borderId="22" xfId="487" applyFont="1" applyBorder="1">
      <alignment vertical="center"/>
    </xf>
    <xf numFmtId="198" fontId="102" fillId="0" borderId="78" xfId="487" applyNumberFormat="1" applyFont="1" applyFill="1" applyBorder="1" applyAlignment="1">
      <alignment vertical="center"/>
    </xf>
    <xf numFmtId="0" fontId="109" fillId="72" borderId="84" xfId="0" applyFont="1" applyFill="1" applyBorder="1">
      <alignment vertical="center"/>
    </xf>
    <xf numFmtId="0" fontId="127" fillId="85" borderId="83" xfId="0" applyFont="1" applyFill="1" applyBorder="1" applyAlignment="1">
      <alignment horizontal="centerContinuous" vertical="center"/>
    </xf>
    <xf numFmtId="0" fontId="127" fillId="85" borderId="94" xfId="0" applyFont="1" applyFill="1" applyBorder="1" applyAlignment="1">
      <alignment horizontal="centerContinuous" vertical="center"/>
    </xf>
    <xf numFmtId="0" fontId="127" fillId="85" borderId="85" xfId="0" applyFont="1" applyFill="1" applyBorder="1" applyAlignment="1">
      <alignment horizontal="centerContinuous" vertical="center"/>
    </xf>
    <xf numFmtId="0" fontId="127" fillId="85" borderId="78" xfId="0" applyFont="1" applyFill="1" applyBorder="1" applyAlignment="1">
      <alignment horizontal="centerContinuous" vertical="center"/>
    </xf>
    <xf numFmtId="0" fontId="127" fillId="85" borderId="5" xfId="0" applyFont="1" applyFill="1" applyBorder="1" applyAlignment="1">
      <alignment horizontal="centerContinuous" vertical="center"/>
    </xf>
    <xf numFmtId="0" fontId="128" fillId="85" borderId="84" xfId="0" applyFont="1" applyFill="1" applyBorder="1">
      <alignment vertical="center"/>
    </xf>
    <xf numFmtId="0" fontId="127" fillId="85" borderId="85" xfId="0" applyFont="1" applyFill="1" applyBorder="1" applyAlignment="1">
      <alignment horizontal="center" vertical="center"/>
    </xf>
    <xf numFmtId="0" fontId="127" fillId="85" borderId="94" xfId="0" applyFont="1" applyFill="1" applyBorder="1" applyAlignment="1">
      <alignment horizontal="center" vertical="center"/>
    </xf>
    <xf numFmtId="0" fontId="127" fillId="85" borderId="83" xfId="0" applyFont="1" applyFill="1" applyBorder="1" applyAlignment="1">
      <alignment horizontal="center" vertical="center"/>
    </xf>
    <xf numFmtId="0" fontId="174" fillId="0" borderId="0" xfId="0" applyFont="1">
      <alignment vertical="center"/>
    </xf>
    <xf numFmtId="49" fontId="127" fillId="85" borderId="25" xfId="0" applyNumberFormat="1" applyFont="1" applyFill="1" applyBorder="1" applyAlignment="1">
      <alignment horizontal="left" vertical="center"/>
    </xf>
    <xf numFmtId="49" fontId="127" fillId="85" borderId="22" xfId="0" applyNumberFormat="1" applyFont="1" applyFill="1" applyBorder="1" applyAlignment="1">
      <alignment horizontal="left" vertical="center"/>
    </xf>
    <xf numFmtId="0" fontId="127" fillId="85" borderId="0" xfId="0" applyFont="1" applyFill="1" applyBorder="1" applyAlignment="1">
      <alignment horizontal="center" vertical="center"/>
    </xf>
    <xf numFmtId="0" fontId="127" fillId="85" borderId="32" xfId="0" applyFont="1" applyFill="1" applyBorder="1" applyAlignment="1">
      <alignment horizontal="center" vertical="center"/>
    </xf>
    <xf numFmtId="0" fontId="127" fillId="85" borderId="23" xfId="0" applyFont="1" applyFill="1" applyBorder="1" applyAlignment="1">
      <alignment horizontal="center" vertical="center"/>
    </xf>
    <xf numFmtId="0" fontId="127" fillId="85" borderId="31" xfId="0" applyFont="1" applyFill="1" applyBorder="1" applyAlignment="1">
      <alignment horizontal="center" vertical="center"/>
    </xf>
    <xf numFmtId="0" fontId="127" fillId="85" borderId="11" xfId="0" applyFont="1" applyFill="1" applyBorder="1" applyAlignment="1">
      <alignment horizontal="center" vertical="center"/>
    </xf>
    <xf numFmtId="0" fontId="127" fillId="85" borderId="24" xfId="0" applyFont="1" applyFill="1" applyBorder="1" applyAlignment="1">
      <alignment horizontal="center" vertical="center"/>
    </xf>
    <xf numFmtId="38" fontId="102" fillId="64" borderId="95" xfId="416" applyFont="1" applyFill="1" applyBorder="1" applyAlignment="1" applyProtection="1">
      <alignment vertical="center"/>
      <protection locked="0"/>
    </xf>
    <xf numFmtId="38" fontId="103" fillId="75" borderId="95" xfId="416" applyFont="1" applyFill="1" applyBorder="1" applyAlignment="1" applyProtection="1">
      <alignment vertical="center"/>
    </xf>
    <xf numFmtId="38" fontId="102" fillId="64" borderId="95" xfId="416" applyFont="1" applyFill="1" applyBorder="1" applyAlignment="1">
      <alignment vertical="center"/>
    </xf>
    <xf numFmtId="38" fontId="103" fillId="59" borderId="63" xfId="416" applyFont="1" applyFill="1" applyBorder="1" applyAlignment="1" applyProtection="1">
      <alignment vertical="center"/>
    </xf>
    <xf numFmtId="38" fontId="102" fillId="79" borderId="25" xfId="416" applyFont="1" applyFill="1" applyBorder="1" applyAlignment="1" applyProtection="1">
      <alignment vertical="center"/>
    </xf>
    <xf numFmtId="38" fontId="102" fillId="0" borderId="43" xfId="416" applyFont="1" applyBorder="1" applyAlignment="1" applyProtection="1">
      <alignment vertical="center"/>
    </xf>
    <xf numFmtId="9" fontId="164" fillId="0" borderId="25" xfId="417" applyFont="1" applyBorder="1" applyAlignment="1" applyProtection="1">
      <alignment vertical="center"/>
    </xf>
    <xf numFmtId="38" fontId="102" fillId="59" borderId="95" xfId="416" applyFont="1" applyFill="1" applyBorder="1" applyAlignment="1" applyProtection="1">
      <alignment vertical="center"/>
    </xf>
    <xf numFmtId="38" fontId="102" fillId="59" borderId="63" xfId="416" applyFont="1" applyFill="1" applyBorder="1" applyAlignment="1" applyProtection="1">
      <alignment vertical="center"/>
    </xf>
    <xf numFmtId="38" fontId="102" fillId="64" borderId="95" xfId="416" applyFont="1" applyFill="1" applyBorder="1" applyAlignment="1" applyProtection="1">
      <alignment vertical="center"/>
    </xf>
    <xf numFmtId="38" fontId="102" fillId="64" borderId="63" xfId="416" applyFont="1" applyFill="1" applyBorder="1" applyAlignment="1" applyProtection="1">
      <alignment vertical="center"/>
    </xf>
    <xf numFmtId="38" fontId="103" fillId="49" borderId="95" xfId="416" applyFont="1" applyFill="1" applyBorder="1" applyAlignment="1" applyProtection="1">
      <alignment vertical="center"/>
    </xf>
    <xf numFmtId="38" fontId="103" fillId="49" borderId="63" xfId="416" applyFont="1" applyFill="1" applyBorder="1" applyAlignment="1" applyProtection="1">
      <alignment vertical="center"/>
    </xf>
    <xf numFmtId="9" fontId="165" fillId="0" borderId="25" xfId="417" applyFont="1" applyFill="1" applyBorder="1" applyAlignment="1" applyProtection="1">
      <alignment vertical="center"/>
    </xf>
    <xf numFmtId="38" fontId="103" fillId="82" borderId="95" xfId="416" applyFont="1" applyFill="1" applyBorder="1" applyAlignment="1" applyProtection="1">
      <alignment vertical="center"/>
    </xf>
    <xf numFmtId="38" fontId="103" fillId="82" borderId="63" xfId="416" applyFont="1" applyFill="1" applyBorder="1" applyAlignment="1" applyProtection="1">
      <alignment vertical="center"/>
    </xf>
    <xf numFmtId="38" fontId="102" fillId="73" borderId="25" xfId="416" applyFont="1" applyFill="1" applyBorder="1" applyAlignment="1" applyProtection="1">
      <alignment vertical="center"/>
    </xf>
    <xf numFmtId="38" fontId="102" fillId="73" borderId="47" xfId="416" applyFont="1" applyFill="1" applyBorder="1" applyAlignment="1" applyProtection="1">
      <alignment vertical="center"/>
    </xf>
    <xf numFmtId="9" fontId="164" fillId="73" borderId="47" xfId="417" applyFont="1" applyFill="1" applyBorder="1" applyAlignment="1" applyProtection="1">
      <alignment vertical="center"/>
    </xf>
    <xf numFmtId="9" fontId="164" fillId="0" borderId="25" xfId="417" applyFont="1" applyFill="1" applyBorder="1" applyAlignment="1" applyProtection="1">
      <alignment vertical="center"/>
    </xf>
    <xf numFmtId="9" fontId="164" fillId="0" borderId="36" xfId="417" applyFont="1" applyFill="1" applyBorder="1" applyAlignment="1" applyProtection="1">
      <alignment vertical="center"/>
    </xf>
    <xf numFmtId="9" fontId="164" fillId="0" borderId="22" xfId="417" applyFont="1" applyFill="1" applyBorder="1" applyAlignment="1" applyProtection="1">
      <alignment vertical="center"/>
    </xf>
    <xf numFmtId="38" fontId="103" fillId="66" borderId="95" xfId="416" applyFont="1" applyFill="1" applyBorder="1" applyAlignment="1" applyProtection="1">
      <alignment vertical="center"/>
    </xf>
    <xf numFmtId="38" fontId="103" fillId="66" borderId="63" xfId="416" applyFont="1" applyFill="1" applyBorder="1" applyAlignment="1" applyProtection="1">
      <alignment vertical="center"/>
    </xf>
    <xf numFmtId="9" fontId="164" fillId="0" borderId="36" xfId="417" applyFont="1" applyBorder="1" applyAlignment="1" applyProtection="1">
      <alignment vertical="center"/>
    </xf>
    <xf numFmtId="38" fontId="103" fillId="69" borderId="63" xfId="416" applyFont="1" applyFill="1" applyBorder="1" applyAlignment="1"/>
    <xf numFmtId="38" fontId="103" fillId="69" borderId="95" xfId="416" applyFont="1" applyFill="1" applyBorder="1" applyAlignment="1" applyProtection="1">
      <alignment vertical="center"/>
    </xf>
    <xf numFmtId="38" fontId="103" fillId="69" borderId="63" xfId="416" applyFont="1" applyFill="1" applyBorder="1" applyAlignment="1" applyProtection="1">
      <alignment vertical="center"/>
    </xf>
    <xf numFmtId="38" fontId="103" fillId="70" borderId="95" xfId="345" applyNumberFormat="1" applyFont="1" applyFill="1" applyBorder="1">
      <alignment vertical="center"/>
    </xf>
    <xf numFmtId="38" fontId="103" fillId="70" borderId="63" xfId="345" applyNumberFormat="1" applyFont="1" applyFill="1" applyBorder="1">
      <alignment vertical="center"/>
    </xf>
    <xf numFmtId="38" fontId="103" fillId="74" borderId="25" xfId="345" applyNumberFormat="1" applyFont="1" applyFill="1" applyBorder="1">
      <alignment vertical="center"/>
    </xf>
    <xf numFmtId="38" fontId="103" fillId="73" borderId="95" xfId="345" applyNumberFormat="1" applyFont="1" applyFill="1" applyBorder="1">
      <alignment vertical="center"/>
    </xf>
    <xf numFmtId="38" fontId="103" fillId="73" borderId="63" xfId="345" applyNumberFormat="1" applyFont="1" applyFill="1" applyBorder="1">
      <alignment vertical="center"/>
    </xf>
    <xf numFmtId="38" fontId="103" fillId="70" borderId="95" xfId="416" applyFont="1" applyFill="1" applyBorder="1">
      <alignment vertical="center"/>
    </xf>
    <xf numFmtId="38" fontId="103" fillId="70" borderId="63" xfId="416" applyFont="1" applyFill="1" applyBorder="1">
      <alignment vertical="center"/>
    </xf>
    <xf numFmtId="38" fontId="102" fillId="73" borderId="63" xfId="416" applyFont="1" applyFill="1" applyBorder="1">
      <alignment vertical="center"/>
    </xf>
    <xf numFmtId="38" fontId="103" fillId="55" borderId="95" xfId="416" applyFont="1" applyFill="1" applyBorder="1" applyAlignment="1" applyProtection="1">
      <alignment vertical="center"/>
    </xf>
    <xf numFmtId="38" fontId="103" fillId="55" borderId="63" xfId="416" applyFont="1" applyFill="1" applyBorder="1" applyAlignment="1" applyProtection="1">
      <alignment vertical="center"/>
    </xf>
    <xf numFmtId="0" fontId="104" fillId="83" borderId="24" xfId="345" applyFont="1" applyFill="1" applyBorder="1" applyAlignment="1">
      <alignment horizontal="center" vertical="center"/>
    </xf>
    <xf numFmtId="0" fontId="104" fillId="83" borderId="23" xfId="345" applyFont="1" applyFill="1" applyBorder="1" applyAlignment="1">
      <alignment horizontal="center" vertical="center"/>
    </xf>
    <xf numFmtId="0" fontId="104" fillId="83" borderId="31" xfId="345" applyFont="1" applyFill="1" applyBorder="1" applyAlignment="1">
      <alignment horizontal="center" vertical="center"/>
    </xf>
    <xf numFmtId="9" fontId="164" fillId="64" borderId="22" xfId="417" applyFont="1" applyFill="1" applyBorder="1" applyAlignment="1" applyProtection="1">
      <alignment vertical="center"/>
    </xf>
    <xf numFmtId="9" fontId="164" fillId="64" borderId="36" xfId="417" applyFont="1" applyFill="1" applyBorder="1" applyAlignment="1" applyProtection="1">
      <alignment vertical="center"/>
    </xf>
    <xf numFmtId="9" fontId="164" fillId="64" borderId="25" xfId="417" applyFont="1" applyFill="1" applyBorder="1" applyAlignment="1" applyProtection="1">
      <alignment vertical="center"/>
    </xf>
    <xf numFmtId="9" fontId="164" fillId="0" borderId="31" xfId="417" applyFont="1" applyBorder="1" applyAlignment="1" applyProtection="1">
      <alignment vertical="center"/>
    </xf>
    <xf numFmtId="9" fontId="164" fillId="0" borderId="22" xfId="417" applyFont="1" applyBorder="1" applyAlignment="1" applyProtection="1">
      <alignment vertical="center"/>
    </xf>
    <xf numFmtId="9" fontId="165" fillId="0" borderId="37" xfId="417" applyFont="1" applyFill="1" applyBorder="1" applyAlignment="1" applyProtection="1">
      <alignment vertical="center"/>
    </xf>
    <xf numFmtId="9" fontId="165" fillId="0" borderId="36" xfId="417" applyFont="1" applyFill="1" applyBorder="1" applyAlignment="1" applyProtection="1">
      <alignment vertical="center"/>
    </xf>
    <xf numFmtId="0" fontId="163" fillId="64" borderId="0" xfId="345" applyFont="1" applyFill="1" applyAlignment="1">
      <alignment horizontal="center" vertical="center"/>
    </xf>
    <xf numFmtId="0" fontId="159" fillId="64" borderId="0" xfId="345" applyFont="1" applyFill="1">
      <alignment vertical="center"/>
    </xf>
    <xf numFmtId="197" fontId="188" fillId="64" borderId="0" xfId="297" applyNumberFormat="1" applyFont="1" applyFill="1" applyBorder="1" applyAlignment="1">
      <alignment horizontal="right" vertical="center"/>
    </xf>
    <xf numFmtId="197" fontId="188" fillId="0" borderId="0" xfId="297" applyNumberFormat="1" applyFont="1" applyFill="1" applyBorder="1" applyAlignment="1">
      <alignment horizontal="right" vertical="center"/>
    </xf>
    <xf numFmtId="197" fontId="188" fillId="64" borderId="0" xfId="297" applyNumberFormat="1" applyFont="1" applyFill="1" applyAlignment="1">
      <alignment horizontal="right" vertical="center"/>
    </xf>
    <xf numFmtId="204" fontId="103" fillId="75" borderId="84" xfId="416" applyNumberFormat="1" applyFont="1" applyFill="1" applyBorder="1" applyAlignment="1" applyProtection="1">
      <alignment vertical="center"/>
    </xf>
    <xf numFmtId="204" fontId="103" fillId="75" borderId="94" xfId="416" applyNumberFormat="1" applyFont="1" applyFill="1" applyBorder="1" applyAlignment="1" applyProtection="1">
      <alignment vertical="center"/>
    </xf>
    <xf numFmtId="204" fontId="102" fillId="64" borderId="95" xfId="416" applyNumberFormat="1" applyFont="1" applyFill="1" applyBorder="1" applyAlignment="1" applyProtection="1">
      <alignment vertical="center"/>
      <protection locked="0"/>
    </xf>
    <xf numFmtId="204" fontId="103" fillId="75" borderId="95" xfId="416" applyNumberFormat="1" applyFont="1" applyFill="1" applyBorder="1" applyAlignment="1" applyProtection="1">
      <alignment vertical="center"/>
    </xf>
    <xf numFmtId="204" fontId="102" fillId="64" borderId="47" xfId="416" applyNumberFormat="1" applyFont="1" applyFill="1" applyBorder="1" applyAlignment="1" applyProtection="1">
      <alignment vertical="center"/>
      <protection locked="0"/>
    </xf>
    <xf numFmtId="204" fontId="102" fillId="64" borderId="25" xfId="416" applyNumberFormat="1" applyFont="1" applyFill="1" applyBorder="1" applyAlignment="1" applyProtection="1">
      <alignment vertical="center"/>
      <protection locked="0"/>
    </xf>
    <xf numFmtId="204" fontId="102" fillId="64" borderId="25" xfId="416" applyNumberFormat="1" applyFont="1" applyFill="1" applyBorder="1" applyAlignment="1">
      <alignment vertical="center"/>
    </xf>
    <xf numFmtId="204" fontId="102" fillId="64" borderId="22" xfId="416" applyNumberFormat="1" applyFont="1" applyFill="1" applyBorder="1" applyAlignment="1">
      <alignment vertical="center"/>
    </xf>
    <xf numFmtId="204" fontId="102" fillId="64" borderId="95" xfId="416" applyNumberFormat="1" applyFont="1" applyFill="1" applyBorder="1" applyAlignment="1">
      <alignment vertical="center"/>
    </xf>
    <xf numFmtId="204" fontId="102" fillId="64" borderId="1" xfId="416" applyNumberFormat="1" applyFont="1" applyFill="1" applyBorder="1">
      <alignment vertical="center"/>
    </xf>
    <xf numFmtId="204" fontId="102" fillId="64" borderId="4" xfId="416" applyNumberFormat="1" applyFont="1" applyFill="1" applyBorder="1">
      <alignment vertical="center"/>
    </xf>
    <xf numFmtId="204" fontId="102" fillId="64" borderId="25" xfId="416" applyNumberFormat="1" applyFont="1" applyFill="1" applyBorder="1">
      <alignment vertical="center"/>
    </xf>
    <xf numFmtId="204" fontId="102" fillId="64" borderId="22" xfId="416" applyNumberFormat="1" applyFont="1" applyFill="1" applyBorder="1">
      <alignment vertical="center"/>
    </xf>
    <xf numFmtId="204" fontId="102" fillId="64" borderId="1" xfId="416" applyNumberFormat="1" applyFont="1" applyFill="1" applyBorder="1" applyAlignment="1">
      <alignment horizontal="right" vertical="center"/>
    </xf>
    <xf numFmtId="204" fontId="102" fillId="0" borderId="4" xfId="416" applyNumberFormat="1" applyFont="1" applyFill="1" applyBorder="1" applyAlignment="1">
      <alignment horizontal="right" vertical="center"/>
    </xf>
    <xf numFmtId="204" fontId="102" fillId="64" borderId="22" xfId="416" applyNumberFormat="1" applyFont="1" applyFill="1" applyBorder="1" applyAlignment="1">
      <alignment horizontal="right" vertical="center"/>
    </xf>
    <xf numFmtId="204" fontId="102" fillId="64" borderId="94" xfId="416" applyNumberFormat="1" applyFont="1" applyFill="1" applyBorder="1" applyAlignment="1">
      <alignment horizontal="right" vertical="center"/>
    </xf>
    <xf numFmtId="204" fontId="102" fillId="64" borderId="32" xfId="416" applyNumberFormat="1" applyFont="1" applyFill="1" applyBorder="1" applyAlignment="1">
      <alignment horizontal="right" vertical="center"/>
    </xf>
    <xf numFmtId="204" fontId="102" fillId="64" borderId="31" xfId="416" applyNumberFormat="1" applyFont="1" applyFill="1" applyBorder="1" applyAlignment="1">
      <alignment horizontal="right" vertical="center"/>
    </xf>
    <xf numFmtId="204" fontId="103" fillId="59" borderId="63" xfId="416" applyNumberFormat="1" applyFont="1" applyFill="1" applyBorder="1" applyAlignment="1" applyProtection="1">
      <alignment vertical="center"/>
    </xf>
    <xf numFmtId="204" fontId="102" fillId="0" borderId="32" xfId="416" applyNumberFormat="1" applyFont="1" applyBorder="1" applyAlignment="1" applyProtection="1">
      <alignment vertical="center"/>
    </xf>
    <xf numFmtId="204" fontId="102" fillId="79" borderId="32" xfId="416" applyNumberFormat="1" applyFont="1" applyFill="1" applyBorder="1" applyAlignment="1" applyProtection="1">
      <alignment vertical="center"/>
    </xf>
    <xf numFmtId="204" fontId="102" fillId="0" borderId="45" xfId="416" applyNumberFormat="1" applyFont="1" applyBorder="1" applyAlignment="1" applyProtection="1">
      <alignment vertical="center"/>
    </xf>
    <xf numFmtId="204" fontId="102" fillId="0" borderId="37" xfId="416" applyNumberFormat="1" applyFont="1" applyBorder="1" applyAlignment="1" applyProtection="1">
      <alignment vertical="center"/>
    </xf>
    <xf numFmtId="204" fontId="102" fillId="59" borderId="63" xfId="416" applyNumberFormat="1" applyFont="1" applyFill="1" applyBorder="1" applyAlignment="1" applyProtection="1">
      <alignment vertical="center"/>
    </xf>
    <xf numFmtId="204" fontId="102" fillId="64" borderId="63" xfId="416" applyNumberFormat="1" applyFont="1" applyFill="1" applyBorder="1" applyAlignment="1" applyProtection="1">
      <alignment vertical="center"/>
    </xf>
    <xf numFmtId="204" fontId="102" fillId="64" borderId="31" xfId="416" applyNumberFormat="1" applyFont="1" applyFill="1" applyBorder="1" applyAlignment="1" applyProtection="1">
      <alignment vertical="center"/>
    </xf>
    <xf numFmtId="204" fontId="103" fillId="49" borderId="63" xfId="416" applyNumberFormat="1" applyFont="1" applyFill="1" applyBorder="1" applyAlignment="1" applyProtection="1">
      <alignment vertical="center"/>
    </xf>
    <xf numFmtId="204" fontId="103" fillId="82" borderId="63" xfId="416" applyNumberFormat="1" applyFont="1" applyFill="1" applyBorder="1" applyAlignment="1" applyProtection="1">
      <alignment vertical="center"/>
    </xf>
    <xf numFmtId="204" fontId="102" fillId="73" borderId="32" xfId="416" applyNumberFormat="1" applyFont="1" applyFill="1" applyBorder="1" applyAlignment="1" applyProtection="1">
      <alignment vertical="center"/>
    </xf>
    <xf numFmtId="204" fontId="102" fillId="0" borderId="32" xfId="416" applyNumberFormat="1" applyFont="1" applyFill="1" applyBorder="1" applyAlignment="1" applyProtection="1">
      <alignment vertical="center"/>
    </xf>
    <xf numFmtId="204" fontId="102" fillId="0" borderId="37" xfId="416" applyNumberFormat="1" applyFont="1" applyFill="1" applyBorder="1" applyAlignment="1" applyProtection="1">
      <alignment vertical="center"/>
    </xf>
    <xf numFmtId="204" fontId="102" fillId="73" borderId="48" xfId="416" applyNumberFormat="1" applyFont="1" applyFill="1" applyBorder="1" applyAlignment="1" applyProtection="1">
      <alignment vertical="center"/>
    </xf>
    <xf numFmtId="204" fontId="102" fillId="0" borderId="31" xfId="416" applyNumberFormat="1" applyFont="1" applyFill="1" applyBorder="1" applyAlignment="1" applyProtection="1">
      <alignment vertical="center"/>
    </xf>
    <xf numFmtId="204" fontId="103" fillId="66" borderId="63" xfId="416" applyNumberFormat="1" applyFont="1" applyFill="1" applyBorder="1" applyAlignment="1" applyProtection="1">
      <alignment vertical="center"/>
    </xf>
    <xf numFmtId="204" fontId="103" fillId="69" borderId="63" xfId="416" applyNumberFormat="1" applyFont="1" applyFill="1" applyBorder="1" applyAlignment="1"/>
    <xf numFmtId="204" fontId="103" fillId="69" borderId="63" xfId="416" applyNumberFormat="1" applyFont="1" applyFill="1" applyBorder="1" applyAlignment="1" applyProtection="1">
      <alignment vertical="center"/>
    </xf>
    <xf numFmtId="204" fontId="103" fillId="70" borderId="63" xfId="345" applyNumberFormat="1" applyFont="1" applyFill="1" applyBorder="1">
      <alignment vertical="center"/>
    </xf>
    <xf numFmtId="204" fontId="103" fillId="74" borderId="32" xfId="345" applyNumberFormat="1" applyFont="1" applyFill="1" applyBorder="1">
      <alignment vertical="center"/>
    </xf>
    <xf numFmtId="204" fontId="102" fillId="64" borderId="36" xfId="416" applyNumberFormat="1" applyFont="1" applyFill="1" applyBorder="1">
      <alignment vertical="center"/>
    </xf>
    <xf numFmtId="204" fontId="102" fillId="64" borderId="47" xfId="416" applyNumberFormat="1" applyFont="1" applyFill="1" applyBorder="1">
      <alignment vertical="center"/>
    </xf>
    <xf numFmtId="204" fontId="102" fillId="0" borderId="47" xfId="416" applyNumberFormat="1" applyFont="1" applyFill="1" applyBorder="1">
      <alignment vertical="center"/>
    </xf>
    <xf numFmtId="204" fontId="102" fillId="0" borderId="36" xfId="416" applyNumberFormat="1" applyFont="1" applyFill="1" applyBorder="1">
      <alignment vertical="center"/>
    </xf>
    <xf numFmtId="204" fontId="102" fillId="0" borderId="92" xfId="416" applyNumberFormat="1" applyFont="1" applyFill="1" applyBorder="1">
      <alignment vertical="center"/>
    </xf>
    <xf numFmtId="204" fontId="102" fillId="0" borderId="91" xfId="416" applyNumberFormat="1" applyFont="1" applyFill="1" applyBorder="1">
      <alignment vertical="center"/>
    </xf>
    <xf numFmtId="204" fontId="102" fillId="0" borderId="43" xfId="416" applyNumberFormat="1" applyFont="1" applyFill="1" applyBorder="1">
      <alignment vertical="center"/>
    </xf>
    <xf numFmtId="204" fontId="102" fillId="0" borderId="25" xfId="416" applyNumberFormat="1" applyFont="1" applyFill="1" applyBorder="1">
      <alignment vertical="center"/>
    </xf>
    <xf numFmtId="204" fontId="102" fillId="0" borderId="84" xfId="416" applyNumberFormat="1" applyFont="1" applyFill="1" applyBorder="1">
      <alignment vertical="center"/>
    </xf>
    <xf numFmtId="204" fontId="103" fillId="73" borderId="63" xfId="345" applyNumberFormat="1" applyFont="1" applyFill="1" applyBorder="1">
      <alignment vertical="center"/>
    </xf>
    <xf numFmtId="204" fontId="103" fillId="70" borderId="63" xfId="416" applyNumberFormat="1" applyFont="1" applyFill="1" applyBorder="1">
      <alignment vertical="center"/>
    </xf>
    <xf numFmtId="204" fontId="102" fillId="0" borderId="22" xfId="416" applyNumberFormat="1" applyFont="1" applyFill="1" applyBorder="1">
      <alignment vertical="center"/>
    </xf>
    <xf numFmtId="204" fontId="102" fillId="67" borderId="95" xfId="416" applyNumberFormat="1" applyFont="1" applyFill="1" applyBorder="1">
      <alignment vertical="center"/>
    </xf>
    <xf numFmtId="204" fontId="102" fillId="74" borderId="25" xfId="416" applyNumberFormat="1" applyFont="1" applyFill="1" applyBorder="1">
      <alignment vertical="center"/>
    </xf>
    <xf numFmtId="204" fontId="102" fillId="64" borderId="91" xfId="416" applyNumberFormat="1" applyFont="1" applyFill="1" applyBorder="1">
      <alignment vertical="center"/>
    </xf>
    <xf numFmtId="204" fontId="102" fillId="64" borderId="43" xfId="416" applyNumberFormat="1" applyFont="1" applyFill="1" applyBorder="1">
      <alignment vertical="center"/>
    </xf>
    <xf numFmtId="204" fontId="102" fillId="64" borderId="92" xfId="416" applyNumberFormat="1" applyFont="1" applyFill="1" applyBorder="1">
      <alignment vertical="center"/>
    </xf>
    <xf numFmtId="204" fontId="102" fillId="73" borderId="4" xfId="416" applyNumberFormat="1" applyFont="1" applyFill="1" applyBorder="1">
      <alignment vertical="center"/>
    </xf>
    <xf numFmtId="204" fontId="102" fillId="82" borderId="95" xfId="416" applyNumberFormat="1" applyFont="1" applyFill="1" applyBorder="1" applyAlignment="1" applyProtection="1">
      <alignment vertical="center"/>
    </xf>
    <xf numFmtId="204" fontId="102" fillId="73" borderId="95" xfId="416" applyNumberFormat="1" applyFont="1" applyFill="1" applyBorder="1">
      <alignment vertical="center"/>
    </xf>
    <xf numFmtId="204" fontId="102" fillId="64" borderId="84" xfId="416" applyNumberFormat="1" applyFont="1" applyFill="1" applyBorder="1">
      <alignment vertical="center"/>
    </xf>
    <xf numFmtId="204" fontId="102" fillId="64" borderId="48" xfId="416" applyNumberFormat="1" applyFont="1" applyFill="1" applyBorder="1">
      <alignment vertical="center"/>
    </xf>
    <xf numFmtId="204" fontId="102" fillId="64" borderId="31" xfId="416" applyNumberFormat="1" applyFont="1" applyFill="1" applyBorder="1">
      <alignment vertical="center"/>
    </xf>
    <xf numFmtId="204" fontId="102" fillId="64" borderId="32" xfId="416" applyNumberFormat="1" applyFont="1" applyFill="1" applyBorder="1">
      <alignment vertical="center"/>
    </xf>
    <xf numFmtId="204" fontId="102" fillId="0" borderId="25" xfId="416" applyNumberFormat="1" applyFont="1" applyBorder="1" applyAlignment="1" applyProtection="1">
      <alignment vertical="center"/>
    </xf>
    <xf numFmtId="204" fontId="102" fillId="0" borderId="22" xfId="416" applyNumberFormat="1" applyFont="1" applyBorder="1" applyAlignment="1" applyProtection="1">
      <alignment vertical="center"/>
    </xf>
    <xf numFmtId="204" fontId="102" fillId="74" borderId="32" xfId="416" applyNumberFormat="1" applyFont="1" applyFill="1" applyBorder="1">
      <alignment vertical="center"/>
    </xf>
    <xf numFmtId="204" fontId="102" fillId="64" borderId="89" xfId="416" applyNumberFormat="1" applyFont="1" applyFill="1" applyBorder="1">
      <alignment vertical="center"/>
    </xf>
    <xf numFmtId="204" fontId="102" fillId="73" borderId="63" xfId="416" applyNumberFormat="1" applyFont="1" applyFill="1" applyBorder="1">
      <alignment vertical="center"/>
    </xf>
    <xf numFmtId="204" fontId="102" fillId="64" borderId="37" xfId="416" applyNumberFormat="1" applyFont="1" applyFill="1" applyBorder="1">
      <alignment vertical="center"/>
    </xf>
    <xf numFmtId="204" fontId="103" fillId="0" borderId="84" xfId="416" applyNumberFormat="1" applyFont="1" applyFill="1" applyBorder="1" applyAlignment="1"/>
    <xf numFmtId="204" fontId="102" fillId="64" borderId="25" xfId="416" applyNumberFormat="1" applyFont="1" applyFill="1" applyBorder="1" applyAlignment="1">
      <alignment horizontal="right" vertical="center"/>
    </xf>
    <xf numFmtId="204" fontId="103" fillId="70" borderId="95" xfId="416" applyNumberFormat="1" applyFont="1" applyFill="1" applyBorder="1" applyAlignment="1"/>
    <xf numFmtId="204" fontId="103" fillId="67" borderId="95" xfId="416" applyNumberFormat="1" applyFont="1" applyFill="1" applyBorder="1" applyAlignment="1"/>
    <xf numFmtId="204" fontId="103" fillId="82" borderId="95" xfId="416" applyNumberFormat="1" applyFont="1" applyFill="1" applyBorder="1" applyAlignment="1"/>
    <xf numFmtId="204" fontId="103" fillId="66" borderId="95" xfId="416" applyNumberFormat="1" applyFont="1" applyFill="1" applyBorder="1" applyAlignment="1"/>
    <xf numFmtId="204" fontId="103" fillId="80" borderId="95" xfId="416" applyNumberFormat="1" applyFont="1" applyFill="1" applyBorder="1" applyAlignment="1"/>
    <xf numFmtId="204" fontId="103" fillId="55" borderId="63" xfId="416" applyNumberFormat="1" applyFont="1" applyFill="1" applyBorder="1" applyAlignment="1" applyProtection="1">
      <alignment vertical="center"/>
    </xf>
    <xf numFmtId="204" fontId="102" fillId="64" borderId="36" xfId="416" applyNumberFormat="1" applyFont="1" applyFill="1" applyBorder="1" applyAlignment="1" applyProtection="1">
      <alignment vertical="center"/>
    </xf>
    <xf numFmtId="204" fontId="102" fillId="64" borderId="22" xfId="416" applyNumberFormat="1" applyFont="1" applyFill="1" applyBorder="1" applyAlignment="1" applyProtection="1">
      <alignment vertical="center"/>
      <protection locked="0"/>
    </xf>
    <xf numFmtId="204" fontId="102" fillId="64" borderId="91" xfId="416" applyNumberFormat="1" applyFont="1" applyFill="1" applyBorder="1" applyAlignment="1" applyProtection="1">
      <alignment vertical="center"/>
    </xf>
    <xf numFmtId="204" fontId="102" fillId="64" borderId="84" xfId="416" applyNumberFormat="1" applyFont="1" applyFill="1" applyBorder="1" applyAlignment="1" applyProtection="1">
      <alignment vertical="center"/>
    </xf>
    <xf numFmtId="204" fontId="102" fillId="64" borderId="1" xfId="416" applyNumberFormat="1" applyFont="1" applyFill="1" applyBorder="1" applyAlignment="1" applyProtection="1">
      <alignment horizontal="right" vertical="center"/>
    </xf>
    <xf numFmtId="204" fontId="102" fillId="70" borderId="95" xfId="416" applyNumberFormat="1" applyFont="1" applyFill="1" applyBorder="1" applyAlignment="1" applyProtection="1">
      <alignment vertical="center"/>
    </xf>
    <xf numFmtId="204" fontId="102" fillId="67" borderId="95" xfId="416" applyNumberFormat="1" applyFont="1" applyFill="1" applyBorder="1" applyAlignment="1" applyProtection="1">
      <alignment vertical="center"/>
    </xf>
    <xf numFmtId="204" fontId="102" fillId="66" borderId="95" xfId="416" applyNumberFormat="1" applyFont="1" applyFill="1" applyBorder="1" applyAlignment="1" applyProtection="1">
      <alignment vertical="center"/>
    </xf>
    <xf numFmtId="204" fontId="102" fillId="69" borderId="95" xfId="416" applyNumberFormat="1" applyFont="1" applyFill="1" applyBorder="1" applyAlignment="1"/>
    <xf numFmtId="204" fontId="109" fillId="0" borderId="84" xfId="416" applyNumberFormat="1" applyFont="1" applyBorder="1">
      <alignment vertical="center"/>
    </xf>
    <xf numFmtId="204" fontId="109" fillId="0" borderId="91" xfId="416" applyNumberFormat="1" applyFont="1" applyBorder="1">
      <alignment vertical="center"/>
    </xf>
    <xf numFmtId="204" fontId="109" fillId="0" borderId="47" xfId="416" applyNumberFormat="1" applyFont="1" applyBorder="1">
      <alignment vertical="center"/>
    </xf>
    <xf numFmtId="204" fontId="109" fillId="0" borderId="22" xfId="416" applyNumberFormat="1" applyFont="1" applyBorder="1">
      <alignment vertical="center"/>
    </xf>
    <xf numFmtId="204" fontId="109" fillId="0" borderId="84" xfId="0" applyNumberFormat="1" applyFont="1" applyBorder="1">
      <alignment vertical="center"/>
    </xf>
    <xf numFmtId="195" fontId="103" fillId="75" borderId="84" xfId="417" applyNumberFormat="1" applyFont="1" applyFill="1" applyBorder="1" applyAlignment="1" applyProtection="1">
      <alignment vertical="center"/>
    </xf>
    <xf numFmtId="195" fontId="103" fillId="75" borderId="94" xfId="417" applyNumberFormat="1" applyFont="1" applyFill="1" applyBorder="1" applyAlignment="1" applyProtection="1">
      <alignment vertical="center"/>
    </xf>
    <xf numFmtId="195" fontId="102" fillId="64" borderId="95" xfId="417" applyNumberFormat="1" applyFont="1" applyFill="1" applyBorder="1" applyAlignment="1" applyProtection="1">
      <alignment vertical="center"/>
      <protection locked="0"/>
    </xf>
    <xf numFmtId="195" fontId="103" fillId="75" borderId="95" xfId="417" applyNumberFormat="1" applyFont="1" applyFill="1" applyBorder="1" applyAlignment="1" applyProtection="1">
      <alignment vertical="center"/>
    </xf>
    <xf numFmtId="195" fontId="164" fillId="64" borderId="22" xfId="417" applyNumberFormat="1" applyFont="1" applyFill="1" applyBorder="1" applyAlignment="1" applyProtection="1">
      <alignment vertical="center"/>
    </xf>
    <xf numFmtId="195" fontId="164" fillId="64" borderId="36" xfId="417" applyNumberFormat="1" applyFont="1" applyFill="1" applyBorder="1" applyAlignment="1" applyProtection="1">
      <alignment vertical="center"/>
    </xf>
    <xf numFmtId="195" fontId="102" fillId="64" borderId="47" xfId="417" applyNumberFormat="1" applyFont="1" applyFill="1" applyBorder="1" applyAlignment="1" applyProtection="1">
      <alignment vertical="center"/>
      <protection locked="0"/>
    </xf>
    <xf numFmtId="195" fontId="102" fillId="64" borderId="25" xfId="417" applyNumberFormat="1" applyFont="1" applyFill="1" applyBorder="1" applyAlignment="1" applyProtection="1">
      <alignment vertical="center"/>
      <protection locked="0"/>
    </xf>
    <xf numFmtId="195" fontId="164" fillId="64" borderId="25" xfId="417" applyNumberFormat="1" applyFont="1" applyFill="1" applyBorder="1" applyAlignment="1" applyProtection="1">
      <alignment vertical="center"/>
    </xf>
    <xf numFmtId="195" fontId="102" fillId="64" borderId="25" xfId="417" applyNumberFormat="1" applyFont="1" applyFill="1" applyBorder="1" applyAlignment="1">
      <alignment vertical="center"/>
    </xf>
    <xf numFmtId="195" fontId="102" fillId="64" borderId="22" xfId="417" applyNumberFormat="1" applyFont="1" applyFill="1" applyBorder="1" applyAlignment="1">
      <alignment vertical="center"/>
    </xf>
    <xf numFmtId="195" fontId="102" fillId="64" borderId="95" xfId="417" applyNumberFormat="1" applyFont="1" applyFill="1" applyBorder="1" applyAlignment="1">
      <alignment vertical="center"/>
    </xf>
    <xf numFmtId="195" fontId="102" fillId="64" borderId="1" xfId="417" applyNumberFormat="1" applyFont="1" applyFill="1" applyBorder="1">
      <alignment vertical="center"/>
    </xf>
    <xf numFmtId="195" fontId="102" fillId="64" borderId="4" xfId="417" applyNumberFormat="1" applyFont="1" applyFill="1" applyBorder="1">
      <alignment vertical="center"/>
    </xf>
    <xf numFmtId="195" fontId="102" fillId="64" borderId="25" xfId="417" applyNumberFormat="1" applyFont="1" applyFill="1" applyBorder="1">
      <alignment vertical="center"/>
    </xf>
    <xf numFmtId="195" fontId="102" fillId="64" borderId="22" xfId="417" applyNumberFormat="1" applyFont="1" applyFill="1" applyBorder="1">
      <alignment vertical="center"/>
    </xf>
    <xf numFmtId="195" fontId="102" fillId="64" borderId="1" xfId="417" applyNumberFormat="1" applyFont="1" applyFill="1" applyBorder="1" applyAlignment="1">
      <alignment horizontal="right" vertical="center"/>
    </xf>
    <xf numFmtId="195" fontId="102" fillId="0" borderId="4" xfId="417" applyNumberFormat="1" applyFont="1" applyFill="1" applyBorder="1" applyAlignment="1">
      <alignment horizontal="right" vertical="center"/>
    </xf>
    <xf numFmtId="195" fontId="102" fillId="64" borderId="22" xfId="417" applyNumberFormat="1" applyFont="1" applyFill="1" applyBorder="1" applyAlignment="1">
      <alignment horizontal="right" vertical="center"/>
    </xf>
    <xf numFmtId="195" fontId="102" fillId="64" borderId="94" xfId="417" applyNumberFormat="1" applyFont="1" applyFill="1" applyBorder="1" applyAlignment="1">
      <alignment horizontal="right" vertical="center"/>
    </xf>
    <xf numFmtId="195" fontId="102" fillId="64" borderId="32" xfId="417" applyNumberFormat="1" applyFont="1" applyFill="1" applyBorder="1" applyAlignment="1">
      <alignment horizontal="right" vertical="center"/>
    </xf>
    <xf numFmtId="195" fontId="102" fillId="64" borderId="31" xfId="417" applyNumberFormat="1" applyFont="1" applyFill="1" applyBorder="1" applyAlignment="1">
      <alignment horizontal="right" vertical="center"/>
    </xf>
    <xf numFmtId="195" fontId="103" fillId="59" borderId="63" xfId="417" applyNumberFormat="1" applyFont="1" applyFill="1" applyBorder="1" applyAlignment="1" applyProtection="1">
      <alignment vertical="center"/>
    </xf>
    <xf numFmtId="195" fontId="102" fillId="0" borderId="32" xfId="417" applyNumberFormat="1" applyFont="1" applyBorder="1" applyAlignment="1" applyProtection="1">
      <alignment vertical="center"/>
    </xf>
    <xf numFmtId="195" fontId="102" fillId="79" borderId="32" xfId="417" applyNumberFormat="1" applyFont="1" applyFill="1" applyBorder="1" applyAlignment="1" applyProtection="1">
      <alignment vertical="center"/>
    </xf>
    <xf numFmtId="195" fontId="102" fillId="0" borderId="45" xfId="417" applyNumberFormat="1" applyFont="1" applyBorder="1" applyAlignment="1" applyProtection="1">
      <alignment vertical="center"/>
    </xf>
    <xf numFmtId="195" fontId="102" fillId="0" borderId="37" xfId="417" applyNumberFormat="1" applyFont="1" applyBorder="1" applyAlignment="1" applyProtection="1">
      <alignment vertical="center"/>
    </xf>
    <xf numFmtId="195" fontId="165" fillId="64" borderId="25" xfId="417" applyNumberFormat="1" applyFont="1" applyFill="1" applyBorder="1" applyAlignment="1" applyProtection="1">
      <alignment vertical="center"/>
    </xf>
    <xf numFmtId="195" fontId="164" fillId="0" borderId="32" xfId="417" applyNumberFormat="1" applyFont="1" applyBorder="1" applyAlignment="1" applyProtection="1">
      <alignment vertical="center"/>
    </xf>
    <xf numFmtId="195" fontId="102" fillId="59" borderId="63" xfId="417" applyNumberFormat="1" applyFont="1" applyFill="1" applyBorder="1" applyAlignment="1" applyProtection="1">
      <alignment vertical="center"/>
    </xf>
    <xf numFmtId="195" fontId="102" fillId="64" borderId="63" xfId="417" applyNumberFormat="1" applyFont="1" applyFill="1" applyBorder="1" applyAlignment="1" applyProtection="1">
      <alignment vertical="center"/>
    </xf>
    <xf numFmtId="195" fontId="102" fillId="64" borderId="31" xfId="417" applyNumberFormat="1" applyFont="1" applyFill="1" applyBorder="1" applyAlignment="1" applyProtection="1">
      <alignment vertical="center"/>
    </xf>
    <xf numFmtId="195" fontId="103" fillId="49" borderId="63" xfId="417" applyNumberFormat="1" applyFont="1" applyFill="1" applyBorder="1" applyAlignment="1" applyProtection="1">
      <alignment vertical="center"/>
    </xf>
    <xf numFmtId="195" fontId="165" fillId="0" borderId="32" xfId="417" applyNumberFormat="1" applyFont="1" applyFill="1" applyBorder="1" applyAlignment="1" applyProtection="1">
      <alignment vertical="center"/>
    </xf>
    <xf numFmtId="195" fontId="164" fillId="0" borderId="31" xfId="417" applyNumberFormat="1" applyFont="1" applyBorder="1" applyAlignment="1" applyProtection="1">
      <alignment vertical="center"/>
    </xf>
    <xf numFmtId="195" fontId="103" fillId="82" borderId="63" xfId="417" applyNumberFormat="1" applyFont="1" applyFill="1" applyBorder="1" applyAlignment="1" applyProtection="1">
      <alignment vertical="center"/>
    </xf>
    <xf numFmtId="195" fontId="102" fillId="73" borderId="32" xfId="417" applyNumberFormat="1" applyFont="1" applyFill="1" applyBorder="1" applyAlignment="1" applyProtection="1">
      <alignment vertical="center"/>
    </xf>
    <xf numFmtId="195" fontId="102" fillId="0" borderId="32" xfId="417" applyNumberFormat="1" applyFont="1" applyFill="1" applyBorder="1" applyAlignment="1" applyProtection="1">
      <alignment vertical="center"/>
    </xf>
    <xf numFmtId="195" fontId="102" fillId="0" borderId="37" xfId="417" applyNumberFormat="1" applyFont="1" applyFill="1" applyBorder="1" applyAlignment="1" applyProtection="1">
      <alignment vertical="center"/>
    </xf>
    <xf numFmtId="195" fontId="102" fillId="73" borderId="48" xfId="417" applyNumberFormat="1" applyFont="1" applyFill="1" applyBorder="1" applyAlignment="1" applyProtection="1">
      <alignment vertical="center"/>
    </xf>
    <xf numFmtId="195" fontId="102" fillId="0" borderId="31" xfId="417" applyNumberFormat="1" applyFont="1" applyFill="1" applyBorder="1" applyAlignment="1" applyProtection="1">
      <alignment vertical="center"/>
    </xf>
    <xf numFmtId="195" fontId="164" fillId="73" borderId="48" xfId="417" applyNumberFormat="1" applyFont="1" applyFill="1" applyBorder="1" applyAlignment="1" applyProtection="1">
      <alignment vertical="center"/>
    </xf>
    <xf numFmtId="195" fontId="164" fillId="0" borderId="32" xfId="417" applyNumberFormat="1" applyFont="1" applyFill="1" applyBorder="1" applyAlignment="1" applyProtection="1">
      <alignment vertical="center"/>
    </xf>
    <xf numFmtId="195" fontId="164" fillId="0" borderId="37" xfId="417" applyNumberFormat="1" applyFont="1" applyFill="1" applyBorder="1" applyAlignment="1" applyProtection="1">
      <alignment vertical="center"/>
    </xf>
    <xf numFmtId="195" fontId="164" fillId="0" borderId="31" xfId="417" applyNumberFormat="1" applyFont="1" applyFill="1" applyBorder="1" applyAlignment="1" applyProtection="1">
      <alignment vertical="center"/>
    </xf>
    <xf numFmtId="195" fontId="103" fillId="66" borderId="63" xfId="417" applyNumberFormat="1" applyFont="1" applyFill="1" applyBorder="1" applyAlignment="1" applyProtection="1">
      <alignment vertical="center"/>
    </xf>
    <xf numFmtId="195" fontId="165" fillId="0" borderId="37" xfId="417" applyNumberFormat="1" applyFont="1" applyFill="1" applyBorder="1" applyAlignment="1" applyProtection="1">
      <alignment vertical="center"/>
    </xf>
    <xf numFmtId="195" fontId="164" fillId="0" borderId="37" xfId="417" applyNumberFormat="1" applyFont="1" applyBorder="1" applyAlignment="1" applyProtection="1">
      <alignment vertical="center"/>
    </xf>
    <xf numFmtId="195" fontId="103" fillId="69" borderId="63" xfId="417" applyNumberFormat="1" applyFont="1" applyFill="1" applyBorder="1" applyAlignment="1"/>
    <xf numFmtId="195" fontId="103" fillId="69" borderId="63" xfId="417" applyNumberFormat="1" applyFont="1" applyFill="1" applyBorder="1" applyAlignment="1" applyProtection="1">
      <alignment vertical="center"/>
    </xf>
    <xf numFmtId="195" fontId="103" fillId="70" borderId="63" xfId="417" applyNumberFormat="1" applyFont="1" applyFill="1" applyBorder="1">
      <alignment vertical="center"/>
    </xf>
    <xf numFmtId="195" fontId="103" fillId="74" borderId="32" xfId="417" applyNumberFormat="1" applyFont="1" applyFill="1" applyBorder="1">
      <alignment vertical="center"/>
    </xf>
    <xf numFmtId="195" fontId="102" fillId="64" borderId="36" xfId="417" applyNumberFormat="1" applyFont="1" applyFill="1" applyBorder="1">
      <alignment vertical="center"/>
    </xf>
    <xf numFmtId="195" fontId="102" fillId="64" borderId="47" xfId="417" applyNumberFormat="1" applyFont="1" applyFill="1" applyBorder="1">
      <alignment vertical="center"/>
    </xf>
    <xf numFmtId="195" fontId="102" fillId="0" borderId="47" xfId="417" applyNumberFormat="1" applyFont="1" applyFill="1" applyBorder="1">
      <alignment vertical="center"/>
    </xf>
    <xf numFmtId="195" fontId="102" fillId="0" borderId="36" xfId="417" applyNumberFormat="1" applyFont="1" applyFill="1" applyBorder="1">
      <alignment vertical="center"/>
    </xf>
    <xf numFmtId="195" fontId="102" fillId="0" borderId="92" xfId="417" applyNumberFormat="1" applyFont="1" applyFill="1" applyBorder="1">
      <alignment vertical="center"/>
    </xf>
    <xf numFmtId="195" fontId="102" fillId="0" borderId="91" xfId="417" applyNumberFormat="1" applyFont="1" applyFill="1" applyBorder="1">
      <alignment vertical="center"/>
    </xf>
    <xf numFmtId="195" fontId="102" fillId="0" borderId="43" xfId="417" applyNumberFormat="1" applyFont="1" applyFill="1" applyBorder="1">
      <alignment vertical="center"/>
    </xf>
    <xf numFmtId="195" fontId="102" fillId="0" borderId="25" xfId="417" applyNumberFormat="1" applyFont="1" applyFill="1" applyBorder="1">
      <alignment vertical="center"/>
    </xf>
    <xf numFmtId="195" fontId="102" fillId="0" borderId="84" xfId="417" applyNumberFormat="1" applyFont="1" applyFill="1" applyBorder="1">
      <alignment vertical="center"/>
    </xf>
    <xf numFmtId="195" fontId="103" fillId="73" borderId="63" xfId="417" applyNumberFormat="1" applyFont="1" applyFill="1" applyBorder="1">
      <alignment vertical="center"/>
    </xf>
    <xf numFmtId="195" fontId="102" fillId="0" borderId="22" xfId="417" applyNumberFormat="1" applyFont="1" applyFill="1" applyBorder="1">
      <alignment vertical="center"/>
    </xf>
    <xf numFmtId="195" fontId="102" fillId="67" borderId="95" xfId="417" applyNumberFormat="1" applyFont="1" applyFill="1" applyBorder="1">
      <alignment vertical="center"/>
    </xf>
    <xf numFmtId="195" fontId="102" fillId="74" borderId="25" xfId="417" applyNumberFormat="1" applyFont="1" applyFill="1" applyBorder="1">
      <alignment vertical="center"/>
    </xf>
    <xf numFmtId="195" fontId="102" fillId="64" borderId="91" xfId="417" applyNumberFormat="1" applyFont="1" applyFill="1" applyBorder="1">
      <alignment vertical="center"/>
    </xf>
    <xf numFmtId="195" fontId="102" fillId="64" borderId="43" xfId="417" applyNumberFormat="1" applyFont="1" applyFill="1" applyBorder="1">
      <alignment vertical="center"/>
    </xf>
    <xf numFmtId="195" fontId="102" fillId="64" borderId="92" xfId="417" applyNumberFormat="1" applyFont="1" applyFill="1" applyBorder="1">
      <alignment vertical="center"/>
    </xf>
    <xf numFmtId="195" fontId="102" fillId="73" borderId="4" xfId="417" applyNumberFormat="1" applyFont="1" applyFill="1" applyBorder="1">
      <alignment vertical="center"/>
    </xf>
    <xf numFmtId="195" fontId="102" fillId="82" borderId="95" xfId="417" applyNumberFormat="1" applyFont="1" applyFill="1" applyBorder="1" applyAlignment="1" applyProtection="1">
      <alignment vertical="center"/>
    </xf>
    <xf numFmtId="195" fontId="102" fillId="73" borderId="95" xfId="417" applyNumberFormat="1" applyFont="1" applyFill="1" applyBorder="1">
      <alignment vertical="center"/>
    </xf>
    <xf numFmtId="195" fontId="102" fillId="64" borderId="84" xfId="417" applyNumberFormat="1" applyFont="1" applyFill="1" applyBorder="1">
      <alignment vertical="center"/>
    </xf>
    <xf numFmtId="195" fontId="102" fillId="64" borderId="48" xfId="417" applyNumberFormat="1" applyFont="1" applyFill="1" applyBorder="1">
      <alignment vertical="center"/>
    </xf>
    <xf numFmtId="195" fontId="102" fillId="64" borderId="31" xfId="417" applyNumberFormat="1" applyFont="1" applyFill="1" applyBorder="1">
      <alignment vertical="center"/>
    </xf>
    <xf numFmtId="195" fontId="102" fillId="64" borderId="32" xfId="417" applyNumberFormat="1" applyFont="1" applyFill="1" applyBorder="1">
      <alignment vertical="center"/>
    </xf>
    <xf numFmtId="195" fontId="102" fillId="0" borderId="25" xfId="417" applyNumberFormat="1" applyFont="1" applyBorder="1" applyAlignment="1" applyProtection="1">
      <alignment vertical="center"/>
    </xf>
    <xf numFmtId="195" fontId="102" fillId="0" borderId="22" xfId="417" applyNumberFormat="1" applyFont="1" applyBorder="1" applyAlignment="1" applyProtection="1">
      <alignment vertical="center"/>
    </xf>
    <xf numFmtId="195" fontId="102" fillId="74" borderId="32" xfId="417" applyNumberFormat="1" applyFont="1" applyFill="1" applyBorder="1">
      <alignment vertical="center"/>
    </xf>
    <xf numFmtId="195" fontId="102" fillId="64" borderId="89" xfId="417" applyNumberFormat="1" applyFont="1" applyFill="1" applyBorder="1">
      <alignment vertical="center"/>
    </xf>
    <xf numFmtId="195" fontId="102" fillId="73" borderId="63" xfId="417" applyNumberFormat="1" applyFont="1" applyFill="1" applyBorder="1">
      <alignment vertical="center"/>
    </xf>
    <xf numFmtId="195" fontId="102" fillId="64" borderId="37" xfId="417" applyNumberFormat="1" applyFont="1" applyFill="1" applyBorder="1">
      <alignment vertical="center"/>
    </xf>
    <xf numFmtId="195" fontId="103" fillId="0" borderId="84" xfId="417" applyNumberFormat="1" applyFont="1" applyFill="1" applyBorder="1" applyAlignment="1"/>
    <xf numFmtId="195" fontId="102" fillId="64" borderId="25" xfId="417" applyNumberFormat="1" applyFont="1" applyFill="1" applyBorder="1" applyAlignment="1">
      <alignment horizontal="right" vertical="center"/>
    </xf>
    <xf numFmtId="195" fontId="103" fillId="70" borderId="95" xfId="417" applyNumberFormat="1" applyFont="1" applyFill="1" applyBorder="1" applyAlignment="1"/>
    <xf numFmtId="195" fontId="103" fillId="67" borderId="95" xfId="417" applyNumberFormat="1" applyFont="1" applyFill="1" applyBorder="1" applyAlignment="1"/>
    <xf numFmtId="195" fontId="103" fillId="82" borderId="95" xfId="417" applyNumberFormat="1" applyFont="1" applyFill="1" applyBorder="1" applyAlignment="1"/>
    <xf numFmtId="195" fontId="103" fillId="66" borderId="95" xfId="417" applyNumberFormat="1" applyFont="1" applyFill="1" applyBorder="1" applyAlignment="1"/>
    <xf numFmtId="195" fontId="103" fillId="80" borderId="95" xfId="417" applyNumberFormat="1" applyFont="1" applyFill="1" applyBorder="1" applyAlignment="1"/>
    <xf numFmtId="195" fontId="103" fillId="55" borderId="63" xfId="417" applyNumberFormat="1" applyFont="1" applyFill="1" applyBorder="1" applyAlignment="1" applyProtection="1">
      <alignment vertical="center"/>
    </xf>
    <xf numFmtId="195" fontId="102" fillId="64" borderId="36" xfId="417" applyNumberFormat="1" applyFont="1" applyFill="1" applyBorder="1" applyAlignment="1" applyProtection="1">
      <alignment vertical="center"/>
    </xf>
    <xf numFmtId="195" fontId="102" fillId="64" borderId="22" xfId="417" applyNumberFormat="1" applyFont="1" applyFill="1" applyBorder="1" applyAlignment="1" applyProtection="1">
      <alignment vertical="center"/>
      <protection locked="0"/>
    </xf>
    <xf numFmtId="195" fontId="102" fillId="64" borderId="91" xfId="417" applyNumberFormat="1" applyFont="1" applyFill="1" applyBorder="1" applyAlignment="1" applyProtection="1">
      <alignment vertical="center"/>
    </xf>
    <xf numFmtId="195" fontId="102" fillId="64" borderId="84" xfId="417" applyNumberFormat="1" applyFont="1" applyFill="1" applyBorder="1" applyAlignment="1" applyProtection="1">
      <alignment vertical="center"/>
    </xf>
    <xf numFmtId="195" fontId="102" fillId="64" borderId="1" xfId="417" applyNumberFormat="1" applyFont="1" applyFill="1" applyBorder="1" applyAlignment="1" applyProtection="1">
      <alignment horizontal="right" vertical="center"/>
    </xf>
    <xf numFmtId="195" fontId="102" fillId="70" borderId="95" xfId="417" applyNumberFormat="1" applyFont="1" applyFill="1" applyBorder="1" applyAlignment="1" applyProtection="1">
      <alignment vertical="center"/>
    </xf>
    <xf numFmtId="195" fontId="102" fillId="67" borderId="95" xfId="417" applyNumberFormat="1" applyFont="1" applyFill="1" applyBorder="1" applyAlignment="1" applyProtection="1">
      <alignment vertical="center"/>
    </xf>
    <xf numFmtId="195" fontId="102" fillId="66" borderId="95" xfId="417" applyNumberFormat="1" applyFont="1" applyFill="1" applyBorder="1" applyAlignment="1" applyProtection="1">
      <alignment vertical="center"/>
    </xf>
    <xf numFmtId="195" fontId="102" fillId="69" borderId="95" xfId="417" applyNumberFormat="1" applyFont="1" applyFill="1" applyBorder="1" applyAlignment="1"/>
    <xf numFmtId="195" fontId="109" fillId="0" borderId="84" xfId="417" applyNumberFormat="1" applyFont="1" applyBorder="1">
      <alignment vertical="center"/>
    </xf>
    <xf numFmtId="195" fontId="109" fillId="0" borderId="91" xfId="417" applyNumberFormat="1" applyFont="1" applyBorder="1">
      <alignment vertical="center"/>
    </xf>
    <xf numFmtId="195" fontId="109" fillId="0" borderId="47" xfId="417" applyNumberFormat="1" applyFont="1" applyBorder="1">
      <alignment vertical="center"/>
    </xf>
    <xf numFmtId="195" fontId="109" fillId="0" borderId="22" xfId="417" applyNumberFormat="1" applyFont="1" applyBorder="1">
      <alignment vertical="center"/>
    </xf>
    <xf numFmtId="49" fontId="189" fillId="83" borderId="0" xfId="345" applyNumberFormat="1" applyFont="1" applyFill="1" applyAlignment="1">
      <alignment horizontal="centerContinuous" vertical="center"/>
    </xf>
    <xf numFmtId="49" fontId="190" fillId="83" borderId="0" xfId="345" applyNumberFormat="1" applyFont="1" applyFill="1" applyAlignment="1">
      <alignment horizontal="centerContinuous" vertical="center"/>
    </xf>
    <xf numFmtId="49" fontId="103" fillId="64" borderId="0" xfId="345" applyNumberFormat="1" applyFont="1" applyFill="1" applyAlignment="1">
      <alignment vertical="center"/>
    </xf>
    <xf numFmtId="0" fontId="57" fillId="64" borderId="0" xfId="345" applyFont="1" applyFill="1">
      <alignment vertical="center"/>
    </xf>
    <xf numFmtId="198" fontId="191" fillId="82" borderId="85" xfId="349" applyNumberFormat="1" applyFont="1" applyFill="1" applyBorder="1" applyAlignment="1" applyProtection="1">
      <alignment vertical="center"/>
    </xf>
    <xf numFmtId="198" fontId="192" fillId="82" borderId="85" xfId="349" applyNumberFormat="1" applyFont="1" applyFill="1" applyBorder="1" applyAlignment="1" applyProtection="1">
      <alignment vertical="center"/>
    </xf>
    <xf numFmtId="198" fontId="193" fillId="64" borderId="78" xfId="349" applyNumberFormat="1" applyFont="1" applyFill="1" applyBorder="1" applyAlignment="1" applyProtection="1">
      <alignment vertical="center"/>
    </xf>
    <xf numFmtId="198" fontId="194" fillId="64" borderId="100" xfId="349" applyNumberFormat="1" applyFont="1" applyFill="1" applyBorder="1" applyAlignment="1" applyProtection="1">
      <alignment vertical="center"/>
    </xf>
    <xf numFmtId="198" fontId="193" fillId="64" borderId="100" xfId="349" applyNumberFormat="1" applyFont="1" applyFill="1" applyBorder="1" applyAlignment="1" applyProtection="1">
      <alignment vertical="center"/>
    </xf>
    <xf numFmtId="198" fontId="194" fillId="64" borderId="63" xfId="349" applyNumberFormat="1" applyFont="1" applyFill="1" applyBorder="1" applyAlignment="1" applyProtection="1">
      <alignment vertical="center"/>
    </xf>
    <xf numFmtId="199" fontId="193" fillId="64" borderId="84" xfId="349" applyNumberFormat="1" applyFont="1" applyFill="1" applyBorder="1" applyAlignment="1" applyProtection="1">
      <alignment horizontal="center" vertical="center"/>
    </xf>
    <xf numFmtId="0" fontId="194" fillId="64" borderId="84" xfId="345" applyFont="1" applyFill="1" applyBorder="1" applyAlignment="1">
      <alignment horizontal="center" vertical="center"/>
    </xf>
    <xf numFmtId="0" fontId="104" fillId="83" borderId="83" xfId="345" applyFont="1" applyFill="1" applyBorder="1" applyAlignment="1">
      <alignment horizontal="center" vertical="center"/>
    </xf>
    <xf numFmtId="0" fontId="104" fillId="83" borderId="85" xfId="345" applyFont="1" applyFill="1" applyBorder="1" applyAlignment="1">
      <alignment horizontal="center" vertical="center"/>
    </xf>
    <xf numFmtId="204" fontId="104" fillId="83" borderId="85" xfId="345" applyNumberFormat="1" applyFont="1" applyFill="1" applyBorder="1" applyAlignment="1">
      <alignment horizontal="center" vertical="center"/>
    </xf>
    <xf numFmtId="195" fontId="104" fillId="83" borderId="85" xfId="417" applyNumberFormat="1" applyFont="1" applyFill="1" applyBorder="1" applyAlignment="1">
      <alignment horizontal="center" vertical="center"/>
    </xf>
    <xf numFmtId="195" fontId="104" fillId="83" borderId="94" xfId="417" applyNumberFormat="1" applyFont="1" applyFill="1" applyBorder="1" applyAlignment="1">
      <alignment horizontal="center" vertical="center"/>
    </xf>
    <xf numFmtId="0" fontId="186" fillId="86" borderId="0" xfId="345" applyFont="1" applyFill="1">
      <alignment vertical="center"/>
    </xf>
    <xf numFmtId="0" fontId="195" fillId="86" borderId="0" xfId="345" applyFont="1" applyFill="1">
      <alignment vertical="center"/>
    </xf>
    <xf numFmtId="0" fontId="196" fillId="86" borderId="0" xfId="345" applyFont="1" applyFill="1" applyBorder="1">
      <alignment vertical="center"/>
    </xf>
    <xf numFmtId="0" fontId="196" fillId="86" borderId="0" xfId="345" applyFont="1" applyFill="1">
      <alignment vertical="center"/>
    </xf>
    <xf numFmtId="197" fontId="195" fillId="86" borderId="0" xfId="345" applyNumberFormat="1" applyFont="1" applyFill="1">
      <alignment vertical="center"/>
    </xf>
    <xf numFmtId="0" fontId="186" fillId="86" borderId="0" xfId="345" quotePrefix="1" applyFont="1" applyFill="1" applyAlignment="1">
      <alignment horizontal="center" vertical="center"/>
    </xf>
    <xf numFmtId="0" fontId="186" fillId="86" borderId="0" xfId="345" applyFont="1" applyFill="1" applyAlignment="1">
      <alignment horizontal="center" vertical="center"/>
    </xf>
    <xf numFmtId="0" fontId="186" fillId="86" borderId="0" xfId="345" applyFont="1" applyFill="1" applyAlignment="1">
      <alignment horizontal="center"/>
    </xf>
    <xf numFmtId="49" fontId="186" fillId="86" borderId="0" xfId="345" applyNumberFormat="1" applyFont="1" applyFill="1">
      <alignment vertical="center"/>
    </xf>
    <xf numFmtId="0" fontId="186" fillId="86" borderId="0" xfId="345" applyFont="1" applyFill="1" applyBorder="1">
      <alignment vertical="center"/>
    </xf>
    <xf numFmtId="0" fontId="192" fillId="64" borderId="0" xfId="345" applyFont="1" applyFill="1">
      <alignment vertical="center"/>
    </xf>
    <xf numFmtId="0" fontId="197" fillId="64" borderId="0" xfId="345" applyFont="1" applyFill="1" applyBorder="1">
      <alignment vertical="center"/>
    </xf>
    <xf numFmtId="0" fontId="197" fillId="0" borderId="0" xfId="345" applyFont="1" applyFill="1">
      <alignment vertical="center"/>
    </xf>
    <xf numFmtId="0" fontId="186" fillId="83" borderId="0" xfId="345" applyFont="1" applyFill="1">
      <alignment vertical="center"/>
    </xf>
    <xf numFmtId="0" fontId="197" fillId="0" borderId="0" xfId="345" applyFont="1" applyFill="1" applyBorder="1">
      <alignment vertical="center"/>
    </xf>
    <xf numFmtId="0" fontId="192" fillId="64" borderId="0" xfId="345" applyFont="1" applyFill="1" applyBorder="1">
      <alignment vertical="center"/>
    </xf>
    <xf numFmtId="0" fontId="192" fillId="0" borderId="0" xfId="345" applyFont="1" applyFill="1" applyBorder="1">
      <alignment vertical="center"/>
    </xf>
    <xf numFmtId="38" fontId="197" fillId="75" borderId="83" xfId="416" applyFont="1" applyFill="1" applyBorder="1" applyAlignment="1" applyProtection="1">
      <alignment vertical="center"/>
    </xf>
    <xf numFmtId="38" fontId="197" fillId="75" borderId="85" xfId="416" applyFont="1" applyFill="1" applyBorder="1" applyAlignment="1" applyProtection="1">
      <alignment vertical="center"/>
    </xf>
    <xf numFmtId="38" fontId="197" fillId="75" borderId="94" xfId="416" applyFont="1" applyFill="1" applyBorder="1" applyAlignment="1" applyProtection="1">
      <alignment vertical="center"/>
    </xf>
    <xf numFmtId="38" fontId="197" fillId="75" borderId="84" xfId="416" applyFont="1" applyFill="1" applyBorder="1" applyAlignment="1" applyProtection="1">
      <alignment vertical="center"/>
    </xf>
    <xf numFmtId="204" fontId="197" fillId="75" borderId="84" xfId="416" applyNumberFormat="1" applyFont="1" applyFill="1" applyBorder="1" applyAlignment="1" applyProtection="1">
      <alignment vertical="center"/>
    </xf>
    <xf numFmtId="195" fontId="197" fillId="75" borderId="84" xfId="417" applyNumberFormat="1" applyFont="1" applyFill="1" applyBorder="1" applyAlignment="1" applyProtection="1">
      <alignment vertical="center"/>
    </xf>
    <xf numFmtId="38" fontId="192" fillId="75" borderId="84" xfId="416" applyFont="1" applyFill="1" applyBorder="1" applyAlignment="1" applyProtection="1">
      <alignment vertical="center"/>
    </xf>
    <xf numFmtId="38" fontId="192" fillId="75" borderId="83" xfId="416" applyFont="1" applyFill="1" applyBorder="1" applyAlignment="1" applyProtection="1">
      <alignment vertical="center"/>
    </xf>
    <xf numFmtId="204" fontId="197" fillId="75" borderId="94" xfId="416" applyNumberFormat="1" applyFont="1" applyFill="1" applyBorder="1" applyAlignment="1" applyProtection="1">
      <alignment vertical="center"/>
    </xf>
    <xf numFmtId="195" fontId="197" fillId="75" borderId="94" xfId="417" applyNumberFormat="1" applyFont="1" applyFill="1" applyBorder="1" applyAlignment="1" applyProtection="1">
      <alignment vertical="center"/>
    </xf>
    <xf numFmtId="38" fontId="197" fillId="75" borderId="78" xfId="416" applyFont="1" applyFill="1" applyBorder="1" applyAlignment="1" applyProtection="1">
      <alignment vertical="center"/>
    </xf>
    <xf numFmtId="38" fontId="197" fillId="75" borderId="100" xfId="416" applyFont="1" applyFill="1" applyBorder="1" applyAlignment="1" applyProtection="1">
      <alignment vertical="center"/>
    </xf>
    <xf numFmtId="38" fontId="197" fillId="75" borderId="63" xfId="416" applyFont="1" applyFill="1" applyBorder="1" applyAlignment="1" applyProtection="1">
      <alignment vertical="center"/>
    </xf>
    <xf numFmtId="38" fontId="197" fillId="75" borderId="95" xfId="416" applyFont="1" applyFill="1" applyBorder="1" applyAlignment="1" applyProtection="1">
      <alignment vertical="center"/>
    </xf>
    <xf numFmtId="204" fontId="197" fillId="75" borderId="95" xfId="416" applyNumberFormat="1" applyFont="1" applyFill="1" applyBorder="1" applyAlignment="1" applyProtection="1">
      <alignment vertical="center"/>
    </xf>
    <xf numFmtId="195" fontId="197" fillId="75" borderId="95" xfId="417" applyNumberFormat="1" applyFont="1" applyFill="1" applyBorder="1" applyAlignment="1" applyProtection="1">
      <alignment vertical="center"/>
    </xf>
    <xf numFmtId="38" fontId="197" fillId="0" borderId="11" xfId="416" applyFont="1" applyFill="1" applyBorder="1" applyAlignment="1" applyProtection="1">
      <alignment vertical="center"/>
    </xf>
    <xf numFmtId="38" fontId="197" fillId="0" borderId="0" xfId="416" applyFont="1" applyFill="1" applyBorder="1" applyAlignment="1" applyProtection="1">
      <alignment vertical="center"/>
    </xf>
    <xf numFmtId="38" fontId="197" fillId="0" borderId="32" xfId="416" applyFont="1" applyFill="1" applyBorder="1" applyAlignment="1" applyProtection="1">
      <alignment vertical="center"/>
    </xf>
    <xf numFmtId="38" fontId="192" fillId="0" borderId="25" xfId="416" applyFont="1" applyFill="1" applyBorder="1" applyAlignment="1" applyProtection="1">
      <alignment vertical="center"/>
    </xf>
    <xf numFmtId="38" fontId="197" fillId="0" borderId="25" xfId="416" applyFont="1" applyFill="1" applyBorder="1" applyAlignment="1" applyProtection="1">
      <alignment vertical="center"/>
    </xf>
    <xf numFmtId="204" fontId="197" fillId="0" borderId="25" xfId="416" applyNumberFormat="1" applyFont="1" applyFill="1" applyBorder="1" applyAlignment="1" applyProtection="1">
      <alignment vertical="center"/>
    </xf>
    <xf numFmtId="195" fontId="197" fillId="0" borderId="25" xfId="417" applyNumberFormat="1" applyFont="1" applyFill="1" applyBorder="1" applyAlignment="1" applyProtection="1">
      <alignment vertical="center"/>
    </xf>
    <xf numFmtId="38" fontId="197" fillId="0" borderId="24" xfId="416" applyFont="1" applyFill="1" applyBorder="1" applyAlignment="1" applyProtection="1">
      <alignment vertical="center"/>
    </xf>
    <xf numFmtId="38" fontId="197" fillId="0" borderId="23" xfId="416" applyFont="1" applyFill="1" applyBorder="1" applyAlignment="1" applyProtection="1">
      <alignment vertical="center"/>
    </xf>
    <xf numFmtId="38" fontId="192" fillId="0" borderId="22" xfId="416" applyFont="1" applyFill="1" applyBorder="1" applyAlignment="1" applyProtection="1">
      <alignment vertical="center"/>
    </xf>
    <xf numFmtId="38" fontId="197" fillId="75" borderId="11" xfId="416" applyFont="1" applyFill="1" applyBorder="1" applyAlignment="1" applyProtection="1">
      <alignment vertical="center"/>
    </xf>
    <xf numFmtId="38" fontId="197" fillId="75" borderId="0" xfId="416" applyFont="1" applyFill="1" applyBorder="1" applyAlignment="1" applyProtection="1">
      <alignment vertical="center"/>
    </xf>
    <xf numFmtId="38" fontId="197" fillId="75" borderId="25" xfId="416" applyFont="1" applyFill="1" applyBorder="1" applyAlignment="1" applyProtection="1">
      <alignment vertical="center"/>
    </xf>
    <xf numFmtId="204" fontId="197" fillId="75" borderId="25" xfId="416" applyNumberFormat="1" applyFont="1" applyFill="1" applyBorder="1" applyAlignment="1" applyProtection="1">
      <alignment vertical="center"/>
    </xf>
    <xf numFmtId="195" fontId="197" fillId="75" borderId="25" xfId="417" applyNumberFormat="1" applyFont="1" applyFill="1" applyBorder="1" applyAlignment="1" applyProtection="1">
      <alignment vertical="center"/>
    </xf>
    <xf numFmtId="38" fontId="197" fillId="0" borderId="78" xfId="416" applyFont="1" applyFill="1" applyBorder="1" applyAlignment="1" applyProtection="1">
      <alignment vertical="center"/>
    </xf>
    <xf numFmtId="38" fontId="197" fillId="0" borderId="100" xfId="416" applyFont="1" applyFill="1" applyBorder="1" applyAlignment="1" applyProtection="1">
      <alignment vertical="center"/>
    </xf>
    <xf numFmtId="38" fontId="197" fillId="0" borderId="95" xfId="416" applyFont="1" applyFill="1" applyBorder="1" applyAlignment="1" applyProtection="1">
      <alignment vertical="center"/>
    </xf>
    <xf numFmtId="38" fontId="192" fillId="0" borderId="11" xfId="416" applyFont="1" applyFill="1" applyBorder="1" applyAlignment="1" applyProtection="1">
      <alignment vertical="center"/>
    </xf>
    <xf numFmtId="198" fontId="197" fillId="64" borderId="11" xfId="349" applyNumberFormat="1" applyFont="1" applyFill="1" applyBorder="1" applyAlignment="1" applyProtection="1">
      <alignment vertical="center"/>
    </xf>
    <xf numFmtId="198" fontId="192" fillId="64" borderId="49" xfId="349" applyNumberFormat="1" applyFont="1" applyFill="1" applyBorder="1" applyAlignment="1" applyProtection="1">
      <alignment vertical="center"/>
    </xf>
    <xf numFmtId="198" fontId="197" fillId="64" borderId="49" xfId="349" applyNumberFormat="1" applyFont="1" applyFill="1" applyBorder="1" applyAlignment="1" applyProtection="1">
      <alignment vertical="center"/>
    </xf>
    <xf numFmtId="198" fontId="197" fillId="64" borderId="48" xfId="349" applyNumberFormat="1" applyFont="1" applyFill="1" applyBorder="1" applyAlignment="1" applyProtection="1">
      <alignment vertical="center"/>
    </xf>
    <xf numFmtId="38" fontId="192" fillId="64" borderId="25" xfId="416" applyFont="1" applyFill="1" applyBorder="1" applyAlignment="1" applyProtection="1">
      <alignment vertical="center"/>
      <protection locked="0"/>
    </xf>
    <xf numFmtId="38" fontId="192" fillId="64" borderId="47" xfId="416" applyFont="1" applyFill="1" applyBorder="1" applyAlignment="1" applyProtection="1">
      <alignment vertical="center"/>
      <protection locked="0"/>
    </xf>
    <xf numFmtId="204" fontId="192" fillId="64" borderId="25" xfId="416" applyNumberFormat="1" applyFont="1" applyFill="1" applyBorder="1" applyAlignment="1" applyProtection="1">
      <alignment vertical="center"/>
      <protection locked="0"/>
    </xf>
    <xf numFmtId="195" fontId="192" fillId="64" borderId="25" xfId="417" applyNumberFormat="1" applyFont="1" applyFill="1" applyBorder="1" applyAlignment="1" applyProtection="1">
      <alignment vertical="center"/>
      <protection locked="0"/>
    </xf>
    <xf numFmtId="198" fontId="192" fillId="64" borderId="0" xfId="349" applyNumberFormat="1" applyFont="1" applyFill="1" applyBorder="1" applyAlignment="1" applyProtection="1">
      <alignment vertical="center"/>
    </xf>
    <xf numFmtId="198" fontId="197" fillId="64" borderId="0" xfId="349" applyNumberFormat="1" applyFont="1" applyFill="1" applyBorder="1" applyAlignment="1" applyProtection="1">
      <alignment vertical="center"/>
    </xf>
    <xf numFmtId="198" fontId="197" fillId="64" borderId="32" xfId="349" applyNumberFormat="1" applyFont="1" applyFill="1" applyBorder="1" applyAlignment="1" applyProtection="1">
      <alignment vertical="center"/>
    </xf>
    <xf numFmtId="198" fontId="192" fillId="64" borderId="32" xfId="349" applyNumberFormat="1" applyFont="1" applyFill="1" applyBorder="1" applyAlignment="1" applyProtection="1">
      <alignment vertical="center"/>
    </xf>
    <xf numFmtId="38" fontId="192" fillId="64" borderId="25" xfId="416" applyFont="1" applyFill="1" applyBorder="1" applyAlignment="1">
      <alignment vertical="center"/>
    </xf>
    <xf numFmtId="204" fontId="192" fillId="64" borderId="25" xfId="416" applyNumberFormat="1" applyFont="1" applyFill="1" applyBorder="1" applyAlignment="1">
      <alignment vertical="center"/>
    </xf>
    <xf numFmtId="195" fontId="192" fillId="64" borderId="25" xfId="417" applyNumberFormat="1" applyFont="1" applyFill="1" applyBorder="1" applyAlignment="1">
      <alignment vertical="center"/>
    </xf>
    <xf numFmtId="198" fontId="197" fillId="64" borderId="24" xfId="349" applyNumberFormat="1" applyFont="1" applyFill="1" applyBorder="1" applyAlignment="1" applyProtection="1">
      <alignment vertical="center"/>
    </xf>
    <xf numFmtId="198" fontId="192" fillId="64" borderId="23" xfId="349" applyNumberFormat="1" applyFont="1" applyFill="1" applyBorder="1" applyAlignment="1" applyProtection="1">
      <alignment vertical="center"/>
    </xf>
    <xf numFmtId="198" fontId="197" fillId="64" borderId="23" xfId="349" applyNumberFormat="1" applyFont="1" applyFill="1" applyBorder="1" applyAlignment="1" applyProtection="1">
      <alignment vertical="center"/>
    </xf>
    <xf numFmtId="198" fontId="192" fillId="64" borderId="31" xfId="349" applyNumberFormat="1" applyFont="1" applyFill="1" applyBorder="1" applyAlignment="1" applyProtection="1">
      <alignment vertical="center"/>
    </xf>
    <xf numFmtId="38" fontId="192" fillId="64" borderId="22" xfId="416" applyFont="1" applyFill="1" applyBorder="1" applyAlignment="1">
      <alignment vertical="center"/>
    </xf>
    <xf numFmtId="204" fontId="192" fillId="64" borderId="22" xfId="416" applyNumberFormat="1" applyFont="1" applyFill="1" applyBorder="1" applyAlignment="1">
      <alignment vertical="center"/>
    </xf>
    <xf numFmtId="195" fontId="192" fillId="64" borderId="22" xfId="417" applyNumberFormat="1" applyFont="1" applyFill="1" applyBorder="1" applyAlignment="1">
      <alignment vertical="center"/>
    </xf>
    <xf numFmtId="0" fontId="198" fillId="86" borderId="0" xfId="345" applyFont="1" applyFill="1">
      <alignment vertical="center"/>
    </xf>
    <xf numFmtId="0" fontId="147" fillId="64" borderId="0" xfId="345" applyFont="1" applyFill="1" applyBorder="1">
      <alignment vertical="center"/>
    </xf>
    <xf numFmtId="0" fontId="147" fillId="0" borderId="0" xfId="345" applyFont="1" applyFill="1">
      <alignment vertical="center"/>
    </xf>
    <xf numFmtId="198" fontId="165" fillId="64" borderId="24" xfId="349" applyNumberFormat="1" applyFont="1" applyFill="1" applyBorder="1" applyAlignment="1" applyProtection="1">
      <alignment vertical="center"/>
    </xf>
    <xf numFmtId="198" fontId="164" fillId="64" borderId="23" xfId="349" applyNumberFormat="1" applyFont="1" applyFill="1" applyBorder="1" applyAlignment="1" applyProtection="1">
      <alignment vertical="center"/>
    </xf>
    <xf numFmtId="198" fontId="165" fillId="64" borderId="23" xfId="349" applyNumberFormat="1" applyFont="1" applyFill="1" applyBorder="1" applyAlignment="1" applyProtection="1">
      <alignment vertical="center"/>
    </xf>
    <xf numFmtId="204" fontId="164" fillId="64" borderId="22" xfId="417" applyNumberFormat="1" applyFont="1" applyFill="1" applyBorder="1" applyAlignment="1" applyProtection="1">
      <alignment vertical="center"/>
    </xf>
    <xf numFmtId="198" fontId="165" fillId="64" borderId="11" xfId="349" applyNumberFormat="1" applyFont="1" applyFill="1" applyBorder="1" applyAlignment="1" applyProtection="1">
      <alignment vertical="center"/>
    </xf>
    <xf numFmtId="198" fontId="164" fillId="64" borderId="0" xfId="349" applyNumberFormat="1" applyFont="1" applyFill="1" applyBorder="1" applyAlignment="1" applyProtection="1">
      <alignment vertical="center"/>
    </xf>
    <xf numFmtId="198" fontId="165" fillId="64" borderId="0" xfId="349" applyNumberFormat="1" applyFont="1" applyFill="1" applyBorder="1" applyAlignment="1" applyProtection="1">
      <alignment vertical="center"/>
    </xf>
    <xf numFmtId="204" fontId="164" fillId="64" borderId="36" xfId="417" applyNumberFormat="1" applyFont="1" applyFill="1" applyBorder="1" applyAlignment="1" applyProtection="1">
      <alignment vertical="center"/>
    </xf>
    <xf numFmtId="198" fontId="164" fillId="64" borderId="31" xfId="349" applyNumberFormat="1" applyFont="1" applyFill="1" applyBorder="1" applyAlignment="1" applyProtection="1">
      <alignment vertical="center"/>
    </xf>
    <xf numFmtId="198" fontId="164" fillId="64" borderId="32" xfId="349" applyNumberFormat="1" applyFont="1" applyFill="1" applyBorder="1" applyAlignment="1" applyProtection="1">
      <alignment vertical="center"/>
    </xf>
    <xf numFmtId="204" fontId="164" fillId="64" borderId="25" xfId="417" applyNumberFormat="1" applyFont="1" applyFill="1" applyBorder="1" applyAlignment="1" applyProtection="1">
      <alignment vertical="center"/>
    </xf>
    <xf numFmtId="0" fontId="147" fillId="0" borderId="0" xfId="345" applyFont="1" applyFill="1" applyBorder="1">
      <alignment vertical="center"/>
    </xf>
    <xf numFmtId="38" fontId="165" fillId="0" borderId="11" xfId="416" applyFont="1" applyFill="1" applyBorder="1" applyAlignment="1" applyProtection="1">
      <alignment vertical="center"/>
    </xf>
    <xf numFmtId="38" fontId="164" fillId="0" borderId="38" xfId="416" applyFont="1" applyFill="1" applyBorder="1" applyAlignment="1" applyProtection="1">
      <alignment vertical="center"/>
    </xf>
    <xf numFmtId="38" fontId="165" fillId="0" borderId="38" xfId="416" applyFont="1" applyFill="1" applyBorder="1" applyAlignment="1" applyProtection="1">
      <alignment vertical="center"/>
    </xf>
    <xf numFmtId="195" fontId="199" fillId="0" borderId="37" xfId="417" applyNumberFormat="1" applyFont="1" applyFill="1" applyBorder="1" applyAlignment="1" applyProtection="1">
      <alignment vertical="center"/>
    </xf>
    <xf numFmtId="0" fontId="163" fillId="0" borderId="0" xfId="345" applyFont="1" applyFill="1" applyBorder="1">
      <alignment vertical="center"/>
    </xf>
    <xf numFmtId="38" fontId="164" fillId="0" borderId="0" xfId="416" applyFont="1" applyFill="1" applyBorder="1" applyAlignment="1" applyProtection="1">
      <alignment vertical="center"/>
    </xf>
    <xf numFmtId="38" fontId="165" fillId="0" borderId="0" xfId="416" applyFont="1" applyFill="1" applyBorder="1" applyAlignment="1" applyProtection="1">
      <alignment vertical="center"/>
    </xf>
    <xf numFmtId="195" fontId="199" fillId="0" borderId="25" xfId="417" applyNumberFormat="1" applyFont="1" applyFill="1" applyBorder="1" applyAlignment="1" applyProtection="1">
      <alignment vertical="center"/>
    </xf>
    <xf numFmtId="195" fontId="199" fillId="0" borderId="36" xfId="417" applyNumberFormat="1" applyFont="1" applyFill="1" applyBorder="1" applyAlignment="1" applyProtection="1">
      <alignment vertical="center"/>
    </xf>
    <xf numFmtId="38" fontId="165" fillId="0" borderId="24" xfId="416" applyFont="1" applyFill="1" applyBorder="1" applyAlignment="1" applyProtection="1">
      <alignment vertical="center"/>
    </xf>
    <xf numFmtId="38" fontId="164" fillId="0" borderId="23" xfId="416" applyFont="1" applyFill="1" applyBorder="1" applyAlignment="1" applyProtection="1">
      <alignment vertical="center"/>
    </xf>
    <xf numFmtId="38" fontId="165" fillId="0" borderId="23" xfId="416" applyFont="1" applyFill="1" applyBorder="1" applyAlignment="1" applyProtection="1">
      <alignment vertical="center"/>
    </xf>
    <xf numFmtId="195" fontId="199" fillId="0" borderId="22" xfId="417" applyNumberFormat="1" applyFont="1" applyFill="1" applyBorder="1" applyAlignment="1" applyProtection="1">
      <alignment vertical="center"/>
    </xf>
    <xf numFmtId="195" fontId="197" fillId="0" borderId="95" xfId="417" applyNumberFormat="1" applyFont="1" applyFill="1" applyBorder="1" applyAlignment="1" applyProtection="1">
      <alignment vertical="center"/>
    </xf>
    <xf numFmtId="195" fontId="192" fillId="0" borderId="25" xfId="417" applyNumberFormat="1" applyFont="1" applyFill="1" applyBorder="1" applyAlignment="1" applyProtection="1">
      <alignment vertical="center"/>
    </xf>
    <xf numFmtId="195" fontId="192" fillId="0" borderId="22" xfId="417" applyNumberFormat="1" applyFont="1" applyFill="1" applyBorder="1" applyAlignment="1" applyProtection="1">
      <alignment vertical="center"/>
    </xf>
    <xf numFmtId="204" fontId="197" fillId="0" borderId="95" xfId="416" applyNumberFormat="1" applyFont="1" applyFill="1" applyBorder="1" applyAlignment="1" applyProtection="1">
      <alignment vertical="center"/>
    </xf>
    <xf numFmtId="204" fontId="192" fillId="0" borderId="25" xfId="416" applyNumberFormat="1" applyFont="1" applyFill="1" applyBorder="1" applyAlignment="1" applyProtection="1">
      <alignment vertical="center"/>
    </xf>
    <xf numFmtId="204" fontId="192" fillId="0" borderId="22" xfId="416" applyNumberFormat="1" applyFont="1" applyFill="1" applyBorder="1" applyAlignment="1" applyProtection="1">
      <alignment vertical="center"/>
    </xf>
    <xf numFmtId="38" fontId="201" fillId="0" borderId="63" xfId="416" applyFont="1" applyFill="1" applyBorder="1" applyAlignment="1" applyProtection="1">
      <alignment vertical="center"/>
    </xf>
    <xf numFmtId="38" fontId="201" fillId="0" borderId="32" xfId="416" applyFont="1" applyFill="1" applyBorder="1" applyAlignment="1" applyProtection="1">
      <alignment vertical="center"/>
    </xf>
    <xf numFmtId="38" fontId="202" fillId="0" borderId="37" xfId="416" applyFont="1" applyFill="1" applyBorder="1" applyAlignment="1" applyProtection="1">
      <alignment vertical="center"/>
    </xf>
    <xf numFmtId="38" fontId="201" fillId="0" borderId="31" xfId="416" applyFont="1" applyFill="1" applyBorder="1" applyAlignment="1" applyProtection="1">
      <alignment vertical="center"/>
    </xf>
    <xf numFmtId="38" fontId="201" fillId="75" borderId="32" xfId="416" applyFont="1" applyFill="1" applyBorder="1" applyAlignment="1" applyProtection="1">
      <alignment vertical="center"/>
    </xf>
    <xf numFmtId="38" fontId="202" fillId="0" borderId="31" xfId="416" applyFont="1" applyFill="1" applyBorder="1" applyAlignment="1" applyProtection="1">
      <alignment vertical="center"/>
    </xf>
    <xf numFmtId="38" fontId="103" fillId="75" borderId="63" xfId="487" applyFont="1" applyFill="1" applyBorder="1" applyAlignment="1" applyProtection="1">
      <alignment vertical="center"/>
    </xf>
    <xf numFmtId="38" fontId="103" fillId="59" borderId="63" xfId="487" applyFont="1" applyFill="1" applyBorder="1" applyAlignment="1" applyProtection="1">
      <alignment vertical="center"/>
    </xf>
    <xf numFmtId="38" fontId="102" fillId="59" borderId="63" xfId="487" applyFont="1" applyFill="1" applyBorder="1" applyAlignment="1" applyProtection="1">
      <alignment vertical="center"/>
    </xf>
    <xf numFmtId="38" fontId="102" fillId="65" borderId="63" xfId="487" applyFont="1" applyFill="1" applyBorder="1" applyAlignment="1" applyProtection="1">
      <alignment vertical="center"/>
    </xf>
    <xf numFmtId="38" fontId="102" fillId="64" borderId="63" xfId="487" applyFont="1" applyFill="1" applyBorder="1" applyAlignment="1" applyProtection="1">
      <alignment vertical="center"/>
    </xf>
    <xf numFmtId="38" fontId="103" fillId="49" borderId="63" xfId="487" applyFont="1" applyFill="1" applyBorder="1" applyAlignment="1" applyProtection="1">
      <alignment vertical="center"/>
    </xf>
    <xf numFmtId="38" fontId="103" fillId="82" borderId="63" xfId="487" applyFont="1" applyFill="1" applyBorder="1" applyAlignment="1" applyProtection="1">
      <alignment vertical="center"/>
    </xf>
    <xf numFmtId="38" fontId="103" fillId="66" borderId="63" xfId="487" applyFont="1" applyFill="1" applyBorder="1" applyAlignment="1" applyProtection="1">
      <alignment vertical="center"/>
    </xf>
    <xf numFmtId="0" fontId="103" fillId="71" borderId="63" xfId="349" applyFont="1" applyFill="1" applyBorder="1"/>
    <xf numFmtId="38" fontId="103" fillId="71" borderId="63" xfId="487" applyFont="1" applyFill="1" applyBorder="1" applyAlignment="1"/>
    <xf numFmtId="38" fontId="103" fillId="71" borderId="63" xfId="487" applyFont="1" applyFill="1" applyBorder="1" applyAlignment="1" applyProtection="1">
      <alignment vertical="center"/>
    </xf>
    <xf numFmtId="0" fontId="103" fillId="69" borderId="63" xfId="349" applyFont="1" applyFill="1" applyBorder="1"/>
    <xf numFmtId="38" fontId="103" fillId="69" borderId="63" xfId="487" applyFont="1" applyFill="1" applyBorder="1" applyAlignment="1"/>
    <xf numFmtId="38" fontId="103" fillId="69" borderId="63" xfId="487" applyFont="1" applyFill="1" applyBorder="1" applyAlignment="1" applyProtection="1">
      <alignment vertical="center"/>
    </xf>
    <xf numFmtId="0" fontId="102" fillId="70" borderId="63" xfId="345" applyFont="1" applyFill="1" applyBorder="1">
      <alignment vertical="center"/>
    </xf>
    <xf numFmtId="0" fontId="103" fillId="73" borderId="63" xfId="345" applyFont="1" applyFill="1" applyBorder="1">
      <alignment vertical="center"/>
    </xf>
    <xf numFmtId="38" fontId="103" fillId="70" borderId="63" xfId="487" applyFont="1" applyFill="1" applyBorder="1">
      <alignment vertical="center"/>
    </xf>
    <xf numFmtId="0" fontId="102" fillId="67" borderId="63" xfId="345" applyFont="1" applyFill="1" applyBorder="1">
      <alignment vertical="center"/>
    </xf>
    <xf numFmtId="38" fontId="102" fillId="73" borderId="63" xfId="487" applyFont="1" applyFill="1" applyBorder="1">
      <alignment vertical="center"/>
    </xf>
    <xf numFmtId="38" fontId="103" fillId="55" borderId="63" xfId="487" applyFont="1" applyFill="1" applyBorder="1" applyAlignment="1" applyProtection="1">
      <alignment vertical="center"/>
    </xf>
    <xf numFmtId="0" fontId="203" fillId="86" borderId="0" xfId="345" applyFont="1" applyFill="1">
      <alignment vertical="center"/>
    </xf>
    <xf numFmtId="198" fontId="204" fillId="0" borderId="0" xfId="349" applyNumberFormat="1" applyFont="1" applyFill="1" applyBorder="1" applyAlignment="1" applyProtection="1">
      <alignment vertical="center"/>
    </xf>
    <xf numFmtId="0" fontId="197" fillId="64" borderId="0" xfId="345" applyFont="1" applyFill="1">
      <alignment vertical="center"/>
    </xf>
    <xf numFmtId="197" fontId="192" fillId="64" borderId="0" xfId="345" applyNumberFormat="1" applyFont="1" applyFill="1">
      <alignment vertical="center"/>
    </xf>
    <xf numFmtId="198" fontId="197" fillId="0" borderId="78" xfId="349" applyNumberFormat="1" applyFont="1" applyFill="1" applyBorder="1" applyAlignment="1" applyProtection="1">
      <alignment vertical="center"/>
    </xf>
    <xf numFmtId="198" fontId="192" fillId="0" borderId="100" xfId="349" applyNumberFormat="1" applyFont="1" applyBorder="1" applyAlignment="1" applyProtection="1">
      <alignment vertical="center"/>
    </xf>
    <xf numFmtId="198" fontId="197" fillId="0" borderId="100" xfId="349" applyNumberFormat="1" applyFont="1" applyBorder="1" applyAlignment="1" applyProtection="1">
      <alignment vertical="center"/>
    </xf>
    <xf numFmtId="198" fontId="192" fillId="0" borderId="63" xfId="349" applyNumberFormat="1" applyFont="1" applyBorder="1" applyAlignment="1" applyProtection="1">
      <alignment vertical="center"/>
    </xf>
    <xf numFmtId="38" fontId="197" fillId="88" borderId="84" xfId="416" applyFont="1" applyFill="1" applyBorder="1" applyAlignment="1" applyProtection="1">
      <alignment horizontal="right" vertical="center"/>
    </xf>
    <xf numFmtId="38" fontId="197" fillId="0" borderId="84" xfId="416" applyFont="1" applyBorder="1" applyAlignment="1" applyProtection="1">
      <alignment vertical="center"/>
    </xf>
    <xf numFmtId="0" fontId="197" fillId="64" borderId="11" xfId="345" applyFont="1" applyFill="1" applyBorder="1">
      <alignment vertical="center"/>
    </xf>
    <xf numFmtId="0" fontId="192" fillId="64" borderId="78" xfId="345" applyFont="1" applyFill="1" applyBorder="1">
      <alignment vertical="center"/>
    </xf>
    <xf numFmtId="0" fontId="197" fillId="64" borderId="100" xfId="345" applyFont="1" applyFill="1" applyBorder="1">
      <alignment vertical="center"/>
    </xf>
    <xf numFmtId="0" fontId="192" fillId="64" borderId="100" xfId="345" applyFont="1" applyFill="1" applyBorder="1">
      <alignment vertical="center"/>
    </xf>
    <xf numFmtId="0" fontId="192" fillId="64" borderId="63" xfId="345" applyFont="1" applyFill="1" applyBorder="1">
      <alignment vertical="center"/>
    </xf>
    <xf numFmtId="38" fontId="192" fillId="0" borderId="95" xfId="416" applyFont="1" applyFill="1" applyBorder="1" applyAlignment="1" applyProtection="1">
      <alignment horizontal="right" vertical="center"/>
    </xf>
    <xf numFmtId="38" fontId="192" fillId="64" borderId="25" xfId="416" applyFont="1" applyFill="1" applyBorder="1" applyAlignment="1">
      <alignment horizontal="right" vertical="center"/>
    </xf>
    <xf numFmtId="0" fontId="197" fillId="64" borderId="24" xfId="345" applyFont="1" applyFill="1" applyBorder="1">
      <alignment vertical="center"/>
    </xf>
    <xf numFmtId="0" fontId="192" fillId="64" borderId="24" xfId="345" applyFont="1" applyFill="1" applyBorder="1">
      <alignment vertical="center"/>
    </xf>
    <xf numFmtId="0" fontId="197" fillId="64" borderId="23" xfId="345" applyFont="1" applyFill="1" applyBorder="1">
      <alignment vertical="center"/>
    </xf>
    <xf numFmtId="0" fontId="192" fillId="64" borderId="23" xfId="345" applyFont="1" applyFill="1" applyBorder="1">
      <alignment vertical="center"/>
    </xf>
    <xf numFmtId="0" fontId="192" fillId="64" borderId="31" xfId="345" applyFont="1" applyFill="1" applyBorder="1">
      <alignment vertical="center"/>
    </xf>
    <xf numFmtId="38" fontId="192" fillId="0" borderId="22" xfId="416" applyFont="1" applyFill="1" applyBorder="1" applyAlignment="1" applyProtection="1">
      <alignment horizontal="right" vertical="center"/>
    </xf>
    <xf numFmtId="38" fontId="192" fillId="64" borderId="22" xfId="416" applyFont="1" applyFill="1" applyBorder="1" applyAlignment="1">
      <alignment horizontal="right" vertical="center"/>
    </xf>
    <xf numFmtId="198" fontId="205" fillId="0" borderId="0" xfId="349" applyNumberFormat="1" applyFont="1" applyFill="1" applyAlignment="1" applyProtection="1">
      <alignment vertical="center"/>
    </xf>
    <xf numFmtId="198" fontId="197" fillId="0" borderId="0" xfId="349" applyNumberFormat="1" applyFont="1" applyAlignment="1" applyProtection="1">
      <alignment vertical="center"/>
    </xf>
    <xf numFmtId="198" fontId="192" fillId="0" borderId="0" xfId="349" applyNumberFormat="1" applyFont="1" applyAlignment="1" applyProtection="1">
      <alignment vertical="center"/>
    </xf>
    <xf numFmtId="205" fontId="192" fillId="64" borderId="0" xfId="349" applyNumberFormat="1" applyFont="1" applyFill="1" applyAlignment="1" applyProtection="1">
      <alignment vertical="center"/>
    </xf>
    <xf numFmtId="205" fontId="192" fillId="64" borderId="0" xfId="345" applyNumberFormat="1" applyFont="1" applyFill="1">
      <alignment vertical="center"/>
    </xf>
    <xf numFmtId="198" fontId="197" fillId="0" borderId="95" xfId="349" applyNumberFormat="1" applyFont="1" applyFill="1" applyBorder="1" applyAlignment="1" applyProtection="1">
      <alignment vertical="center"/>
    </xf>
    <xf numFmtId="198" fontId="197" fillId="0" borderId="83" xfId="349" applyNumberFormat="1" applyFont="1" applyBorder="1" applyAlignment="1" applyProtection="1">
      <alignment vertical="center"/>
    </xf>
    <xf numFmtId="198" fontId="192" fillId="0" borderId="85" xfId="349" applyNumberFormat="1" applyFont="1" applyBorder="1" applyAlignment="1" applyProtection="1">
      <alignment vertical="center"/>
    </xf>
    <xf numFmtId="198" fontId="197" fillId="0" borderId="85" xfId="349" applyNumberFormat="1" applyFont="1" applyBorder="1" applyAlignment="1" applyProtection="1">
      <alignment vertical="center"/>
    </xf>
    <xf numFmtId="38" fontId="192" fillId="64" borderId="84" xfId="416" applyFont="1" applyFill="1" applyBorder="1" applyAlignment="1" applyProtection="1">
      <alignment horizontal="right" vertical="center"/>
    </xf>
    <xf numFmtId="198" fontId="197" fillId="0" borderId="11" xfId="349" applyNumberFormat="1" applyFont="1" applyFill="1" applyBorder="1" applyAlignment="1" applyProtection="1">
      <alignment vertical="center"/>
    </xf>
    <xf numFmtId="198" fontId="197" fillId="0" borderId="11" xfId="349" applyNumberFormat="1" applyFont="1" applyBorder="1" applyAlignment="1" applyProtection="1">
      <alignment vertical="center"/>
    </xf>
    <xf numFmtId="198" fontId="192" fillId="0" borderId="0" xfId="349" applyNumberFormat="1" applyFont="1" applyBorder="1" applyAlignment="1" applyProtection="1">
      <alignment vertical="center"/>
    </xf>
    <xf numFmtId="198" fontId="197" fillId="0" borderId="0" xfId="349" applyNumberFormat="1" applyFont="1" applyBorder="1" applyAlignment="1" applyProtection="1">
      <alignment vertical="center"/>
    </xf>
    <xf numFmtId="38" fontId="192" fillId="88" borderId="95" xfId="416" applyFont="1" applyFill="1" applyBorder="1" applyAlignment="1" applyProtection="1">
      <alignment horizontal="right" vertical="center"/>
    </xf>
    <xf numFmtId="38" fontId="192" fillId="88" borderId="25" xfId="416" applyFont="1" applyFill="1" applyBorder="1" applyAlignment="1">
      <alignment vertical="center"/>
    </xf>
    <xf numFmtId="38" fontId="192" fillId="0" borderId="25" xfId="416" applyFont="1" applyBorder="1" applyAlignment="1" applyProtection="1">
      <alignment vertical="center"/>
    </xf>
    <xf numFmtId="198" fontId="197" fillId="0" borderId="22" xfId="349" applyNumberFormat="1" applyFont="1" applyFill="1" applyBorder="1" applyAlignment="1" applyProtection="1">
      <alignment vertical="center"/>
    </xf>
    <xf numFmtId="198" fontId="197" fillId="0" borderId="24" xfId="349" applyNumberFormat="1" applyFont="1" applyBorder="1" applyAlignment="1" applyProtection="1">
      <alignment vertical="center"/>
    </xf>
    <xf numFmtId="198" fontId="192" fillId="0" borderId="23" xfId="349" applyNumberFormat="1" applyFont="1" applyBorder="1" applyAlignment="1" applyProtection="1">
      <alignment vertical="center"/>
    </xf>
    <xf numFmtId="198" fontId="197" fillId="0" borderId="23" xfId="349" applyNumberFormat="1" applyFont="1" applyBorder="1" applyAlignment="1" applyProtection="1">
      <alignment vertical="center"/>
    </xf>
    <xf numFmtId="38" fontId="192" fillId="88" borderId="22" xfId="416" applyFont="1" applyFill="1" applyBorder="1" applyAlignment="1" applyProtection="1">
      <alignment horizontal="right" vertical="center"/>
    </xf>
    <xf numFmtId="38" fontId="192" fillId="0" borderId="22" xfId="416" applyFont="1" applyBorder="1" applyAlignment="1" applyProtection="1">
      <alignment vertical="center"/>
    </xf>
    <xf numFmtId="198" fontId="197" fillId="0" borderId="0" xfId="349" applyNumberFormat="1" applyFont="1" applyFill="1" applyAlignment="1" applyProtection="1">
      <alignment vertical="center"/>
    </xf>
    <xf numFmtId="38" fontId="192" fillId="64" borderId="0" xfId="416" applyFont="1" applyFill="1" applyAlignment="1" applyProtection="1">
      <alignment vertical="center"/>
    </xf>
    <xf numFmtId="38" fontId="192" fillId="64" borderId="0" xfId="416" applyFont="1" applyFill="1" applyAlignment="1">
      <alignment vertical="center"/>
    </xf>
    <xf numFmtId="0" fontId="192" fillId="0" borderId="0" xfId="345" applyFont="1" applyFill="1">
      <alignment vertical="center"/>
    </xf>
    <xf numFmtId="38" fontId="192" fillId="88" borderId="95" xfId="416" applyFont="1" applyFill="1" applyBorder="1" applyAlignment="1">
      <alignment vertical="center"/>
    </xf>
    <xf numFmtId="38" fontId="192" fillId="0" borderId="95" xfId="416" applyFont="1" applyBorder="1" applyAlignment="1" applyProtection="1">
      <alignment vertical="center"/>
    </xf>
    <xf numFmtId="38" fontId="192" fillId="88" borderId="22" xfId="416" applyFont="1" applyFill="1" applyBorder="1" applyAlignment="1">
      <alignment vertical="center"/>
    </xf>
    <xf numFmtId="197" fontId="192" fillId="0" borderId="0" xfId="345" applyNumberFormat="1" applyFont="1" applyFill="1">
      <alignment vertical="center"/>
    </xf>
    <xf numFmtId="198" fontId="197" fillId="82" borderId="78" xfId="349" applyNumberFormat="1" applyFont="1" applyFill="1" applyBorder="1" applyAlignment="1" applyProtection="1">
      <alignment vertical="center"/>
    </xf>
    <xf numFmtId="198" fontId="197" fillId="82" borderId="85" xfId="349" applyNumberFormat="1" applyFont="1" applyFill="1" applyBorder="1" applyAlignment="1" applyProtection="1">
      <alignment vertical="center"/>
    </xf>
    <xf numFmtId="199" fontId="197" fillId="82" borderId="84" xfId="349" applyNumberFormat="1" applyFont="1" applyFill="1" applyBorder="1" applyAlignment="1" applyProtection="1">
      <alignment horizontal="center" vertical="center"/>
    </xf>
    <xf numFmtId="198" fontId="197" fillId="82" borderId="11" xfId="349" applyNumberFormat="1" applyFont="1" applyFill="1" applyBorder="1" applyAlignment="1" applyProtection="1">
      <alignment vertical="center"/>
    </xf>
    <xf numFmtId="38" fontId="192" fillId="88" borderId="95" xfId="416" applyFont="1" applyFill="1" applyBorder="1">
      <alignment vertical="center"/>
    </xf>
    <xf numFmtId="38" fontId="192" fillId="64" borderId="95" xfId="416" applyFont="1" applyFill="1" applyBorder="1" applyAlignment="1">
      <alignment vertical="center"/>
    </xf>
    <xf numFmtId="198" fontId="206" fillId="82" borderId="11" xfId="349" applyNumberFormat="1" applyFont="1" applyFill="1" applyBorder="1" applyAlignment="1" applyProtection="1">
      <alignment vertical="center"/>
    </xf>
    <xf numFmtId="0" fontId="192" fillId="64" borderId="38" xfId="345" applyFont="1" applyFill="1" applyBorder="1">
      <alignment vertical="center"/>
    </xf>
    <xf numFmtId="0" fontId="192" fillId="64" borderId="37" xfId="345" applyFont="1" applyFill="1" applyBorder="1">
      <alignment vertical="center"/>
    </xf>
    <xf numFmtId="38" fontId="192" fillId="88" borderId="36" xfId="416" applyFont="1" applyFill="1" applyBorder="1">
      <alignment vertical="center"/>
    </xf>
    <xf numFmtId="38" fontId="192" fillId="64" borderId="36" xfId="416" applyFont="1" applyFill="1" applyBorder="1" applyAlignment="1">
      <alignment vertical="center"/>
    </xf>
    <xf numFmtId="0" fontId="197" fillId="64" borderId="49" xfId="345" applyFont="1" applyFill="1" applyBorder="1">
      <alignment vertical="center"/>
    </xf>
    <xf numFmtId="0" fontId="192" fillId="64" borderId="49" xfId="345" applyFont="1" applyFill="1" applyBorder="1">
      <alignment vertical="center"/>
    </xf>
    <xf numFmtId="0" fontId="203" fillId="64" borderId="49" xfId="345" applyFont="1" applyFill="1" applyBorder="1">
      <alignment vertical="center"/>
    </xf>
    <xf numFmtId="38" fontId="192" fillId="88" borderId="47" xfId="416" applyFont="1" applyFill="1" applyBorder="1">
      <alignment vertical="center"/>
    </xf>
    <xf numFmtId="38" fontId="192" fillId="64" borderId="47" xfId="416" applyFont="1" applyFill="1" applyBorder="1" applyAlignment="1">
      <alignment vertical="center"/>
    </xf>
    <xf numFmtId="38" fontId="207" fillId="88" borderId="36" xfId="416" applyFont="1" applyFill="1" applyBorder="1">
      <alignment vertical="center"/>
    </xf>
    <xf numFmtId="0" fontId="192" fillId="64" borderId="48" xfId="345" applyFont="1" applyFill="1" applyBorder="1">
      <alignment vertical="center"/>
    </xf>
    <xf numFmtId="0" fontId="192" fillId="64" borderId="32" xfId="345" applyFont="1" applyFill="1" applyBorder="1">
      <alignment vertical="center"/>
    </xf>
    <xf numFmtId="38" fontId="192" fillId="88" borderId="25" xfId="416" applyFont="1" applyFill="1" applyBorder="1">
      <alignment vertical="center"/>
    </xf>
    <xf numFmtId="198" fontId="197" fillId="82" borderId="24" xfId="349" applyNumberFormat="1" applyFont="1" applyFill="1" applyBorder="1" applyAlignment="1" applyProtection="1">
      <alignment vertical="center"/>
    </xf>
    <xf numFmtId="0" fontId="192" fillId="64" borderId="41" xfId="345" applyFont="1" applyFill="1" applyBorder="1">
      <alignment vertical="center"/>
    </xf>
    <xf numFmtId="0" fontId="192" fillId="0" borderId="41" xfId="345" applyFont="1" applyFill="1" applyBorder="1">
      <alignment vertical="center"/>
    </xf>
    <xf numFmtId="38" fontId="192" fillId="88" borderId="92" xfId="416" applyFont="1" applyFill="1" applyBorder="1">
      <alignment vertical="center"/>
    </xf>
    <xf numFmtId="38" fontId="192" fillId="64" borderId="92" xfId="416" applyFont="1" applyFill="1" applyBorder="1" applyAlignment="1">
      <alignment vertical="center"/>
    </xf>
    <xf numFmtId="49" fontId="33" fillId="64" borderId="0" xfId="345" applyNumberFormat="1" applyFont="1" applyFill="1">
      <alignment vertical="center"/>
    </xf>
    <xf numFmtId="198" fontId="102" fillId="64" borderId="0" xfId="418" applyNumberFormat="1" applyFill="1" applyAlignment="1">
      <alignment vertical="center"/>
    </xf>
    <xf numFmtId="198" fontId="102" fillId="64" borderId="11" xfId="418" applyNumberFormat="1" applyFill="1" applyBorder="1" applyAlignment="1">
      <alignment vertical="center"/>
    </xf>
    <xf numFmtId="198" fontId="102" fillId="64" borderId="24" xfId="418" applyNumberFormat="1" applyFill="1" applyBorder="1" applyAlignment="1">
      <alignment vertical="center"/>
    </xf>
    <xf numFmtId="198" fontId="102" fillId="64" borderId="23" xfId="418" applyNumberFormat="1" applyFill="1" applyBorder="1" applyAlignment="1">
      <alignment vertical="center"/>
    </xf>
    <xf numFmtId="198" fontId="102" fillId="67" borderId="100" xfId="349" applyNumberFormat="1" applyFont="1" applyFill="1" applyBorder="1" applyAlignment="1">
      <alignment vertical="center"/>
    </xf>
    <xf numFmtId="198" fontId="102" fillId="82" borderId="100" xfId="349" applyNumberFormat="1" applyFont="1" applyFill="1" applyBorder="1" applyAlignment="1">
      <alignment vertical="center"/>
    </xf>
    <xf numFmtId="198" fontId="103" fillId="82" borderId="11" xfId="349" applyNumberFormat="1" applyFont="1" applyFill="1" applyBorder="1" applyAlignment="1">
      <alignment vertical="center"/>
    </xf>
    <xf numFmtId="198" fontId="103" fillId="82" borderId="24" xfId="349" applyNumberFormat="1" applyFont="1" applyFill="1" applyBorder="1" applyAlignment="1">
      <alignment vertical="center"/>
    </xf>
    <xf numFmtId="198" fontId="103" fillId="66" borderId="11" xfId="349" applyNumberFormat="1" applyFont="1" applyFill="1" applyBorder="1" applyAlignment="1">
      <alignment vertical="center"/>
    </xf>
    <xf numFmtId="0" fontId="102" fillId="64" borderId="11" xfId="0" applyFont="1" applyFill="1" applyBorder="1">
      <alignment vertical="center"/>
    </xf>
    <xf numFmtId="198" fontId="102" fillId="64" borderId="11" xfId="419" applyNumberFormat="1" applyFont="1" applyFill="1" applyBorder="1" applyAlignment="1">
      <alignment vertical="center"/>
    </xf>
    <xf numFmtId="198" fontId="102" fillId="64" borderId="24" xfId="419" applyNumberFormat="1" applyFont="1" applyFill="1" applyBorder="1" applyAlignment="1">
      <alignment vertical="center"/>
    </xf>
    <xf numFmtId="198" fontId="102" fillId="0" borderId="78" xfId="349" applyNumberFormat="1" applyFont="1" applyBorder="1" applyAlignment="1" applyProtection="1">
      <alignment vertical="center"/>
    </xf>
    <xf numFmtId="198" fontId="103" fillId="0" borderId="100" xfId="349" applyNumberFormat="1" applyFont="1" applyBorder="1" applyAlignment="1" applyProtection="1">
      <alignment vertical="center"/>
    </xf>
    <xf numFmtId="38" fontId="102" fillId="64" borderId="91" xfId="416" applyFont="1" applyFill="1" applyBorder="1" applyAlignment="1">
      <alignment horizontal="right" vertical="center"/>
    </xf>
    <xf numFmtId="38" fontId="102" fillId="64" borderId="95" xfId="416" applyFont="1" applyFill="1" applyBorder="1" applyAlignment="1">
      <alignment horizontal="right" vertical="center"/>
    </xf>
    <xf numFmtId="195" fontId="199" fillId="64" borderId="36" xfId="417" applyNumberFormat="1" applyFont="1" applyFill="1" applyBorder="1" applyAlignment="1" applyProtection="1">
      <alignment vertical="center"/>
    </xf>
    <xf numFmtId="0" fontId="134" fillId="86" borderId="0" xfId="345" applyFont="1" applyFill="1" applyBorder="1">
      <alignment vertical="center"/>
    </xf>
    <xf numFmtId="0" fontId="136" fillId="83" borderId="0" xfId="345" applyFont="1" applyFill="1">
      <alignment vertical="center"/>
    </xf>
    <xf numFmtId="0" fontId="4" fillId="64" borderId="0" xfId="349" applyFill="1"/>
    <xf numFmtId="38" fontId="102" fillId="72" borderId="25" xfId="416" applyFont="1" applyFill="1" applyBorder="1" applyAlignment="1" applyProtection="1">
      <alignment vertical="center"/>
    </xf>
    <xf numFmtId="38" fontId="102" fillId="72" borderId="25" xfId="416" applyFont="1" applyFill="1" applyBorder="1" applyAlignment="1">
      <alignment horizontal="right" vertical="center"/>
    </xf>
    <xf numFmtId="38" fontId="102" fillId="72" borderId="22" xfId="416" applyFont="1" applyFill="1" applyBorder="1" applyAlignment="1" applyProtection="1">
      <alignment vertical="center"/>
    </xf>
    <xf numFmtId="38" fontId="102" fillId="72" borderId="22" xfId="416" applyFont="1" applyFill="1" applyBorder="1" applyAlignment="1">
      <alignment horizontal="right" vertical="center"/>
    </xf>
    <xf numFmtId="0" fontId="102" fillId="70" borderId="78" xfId="345" applyFont="1" applyFill="1" applyBorder="1">
      <alignment vertical="center"/>
    </xf>
    <xf numFmtId="0" fontId="102" fillId="0" borderId="24" xfId="345" applyFont="1" applyFill="1" applyBorder="1">
      <alignment vertical="center"/>
    </xf>
    <xf numFmtId="0" fontId="148" fillId="80" borderId="63" xfId="349" applyFont="1" applyFill="1" applyBorder="1" applyAlignment="1">
      <alignment horizontal="right"/>
    </xf>
    <xf numFmtId="38" fontId="102" fillId="70" borderId="95" xfId="416" applyFont="1" applyFill="1" applyBorder="1">
      <alignment vertical="center"/>
    </xf>
    <xf numFmtId="38" fontId="102" fillId="70" borderId="95" xfId="416" applyFont="1" applyFill="1" applyBorder="1" applyAlignment="1">
      <alignment horizontal="right" vertical="center"/>
    </xf>
    <xf numFmtId="38" fontId="102" fillId="67" borderId="95" xfId="416" applyFont="1" applyFill="1" applyBorder="1" applyAlignment="1">
      <alignment horizontal="right" vertical="center"/>
    </xf>
    <xf numFmtId="38" fontId="102" fillId="89" borderId="95" xfId="416" applyFont="1" applyFill="1" applyBorder="1" applyAlignment="1" applyProtection="1">
      <alignment vertical="center"/>
    </xf>
    <xf numFmtId="38" fontId="102" fillId="89" borderId="95" xfId="416" applyFont="1" applyFill="1" applyBorder="1">
      <alignment vertical="center"/>
    </xf>
    <xf numFmtId="38" fontId="102" fillId="89" borderId="95" xfId="416" applyFont="1" applyFill="1" applyBorder="1" applyAlignment="1">
      <alignment horizontal="right" vertical="center"/>
    </xf>
    <xf numFmtId="38" fontId="102" fillId="66" borderId="95" xfId="416" applyFont="1" applyFill="1" applyBorder="1">
      <alignment vertical="center"/>
    </xf>
    <xf numFmtId="38" fontId="102" fillId="66" borderId="95" xfId="416" applyFont="1" applyFill="1" applyBorder="1" applyAlignment="1">
      <alignment horizontal="right" vertical="center"/>
    </xf>
    <xf numFmtId="38" fontId="102" fillId="70" borderId="63" xfId="416" applyFont="1" applyFill="1" applyBorder="1" applyAlignment="1" applyProtection="1">
      <alignment vertical="center"/>
    </xf>
    <xf numFmtId="38" fontId="102" fillId="67" borderId="63" xfId="416" applyFont="1" applyFill="1" applyBorder="1" applyAlignment="1" applyProtection="1">
      <alignment vertical="center"/>
    </xf>
    <xf numFmtId="38" fontId="102" fillId="89" borderId="63" xfId="416" applyFont="1" applyFill="1" applyBorder="1" applyAlignment="1" applyProtection="1">
      <alignment vertical="center"/>
    </xf>
    <xf numFmtId="38" fontId="102" fillId="66" borderId="63" xfId="416" applyFont="1" applyFill="1" applyBorder="1" applyAlignment="1" applyProtection="1">
      <alignment vertical="center"/>
    </xf>
    <xf numFmtId="38" fontId="102" fillId="80" borderId="63" xfId="416" applyFont="1" applyFill="1" applyBorder="1" applyAlignment="1" applyProtection="1">
      <alignment vertical="center"/>
    </xf>
    <xf numFmtId="0" fontId="102" fillId="67" borderId="78" xfId="349" applyFont="1" applyFill="1" applyBorder="1"/>
    <xf numFmtId="0" fontId="103" fillId="67" borderId="63" xfId="349" applyFont="1" applyFill="1" applyBorder="1"/>
    <xf numFmtId="0" fontId="102" fillId="82" borderId="78" xfId="349" applyFont="1" applyFill="1" applyBorder="1"/>
    <xf numFmtId="0" fontId="103" fillId="82" borderId="63" xfId="349" applyFont="1" applyFill="1" applyBorder="1"/>
    <xf numFmtId="0" fontId="102" fillId="66" borderId="78" xfId="349" applyFont="1" applyFill="1" applyBorder="1"/>
    <xf numFmtId="0" fontId="102" fillId="66" borderId="63" xfId="349" applyFont="1" applyFill="1" applyBorder="1"/>
    <xf numFmtId="0" fontId="103" fillId="0" borderId="94" xfId="345" applyFont="1" applyFill="1" applyBorder="1">
      <alignment vertical="center"/>
    </xf>
    <xf numFmtId="38" fontId="103" fillId="0" borderId="94" xfId="416" applyFont="1" applyFill="1" applyBorder="1" applyAlignment="1" applyProtection="1">
      <alignment vertical="center"/>
    </xf>
    <xf numFmtId="38" fontId="103" fillId="0" borderId="84" xfId="416" applyFont="1" applyFill="1" applyBorder="1" applyAlignment="1" applyProtection="1">
      <alignment vertical="center"/>
    </xf>
    <xf numFmtId="38" fontId="103" fillId="0" borderId="84" xfId="416" applyFont="1" applyFill="1" applyBorder="1">
      <alignment vertical="center"/>
    </xf>
    <xf numFmtId="38" fontId="103" fillId="0" borderId="84" xfId="416" applyFont="1" applyFill="1" applyBorder="1" applyAlignment="1">
      <alignment horizontal="right" vertical="center"/>
    </xf>
    <xf numFmtId="195" fontId="165" fillId="0" borderId="31" xfId="417" applyNumberFormat="1" applyFont="1" applyFill="1" applyBorder="1" applyAlignment="1" applyProtection="1">
      <alignment vertical="center"/>
    </xf>
    <xf numFmtId="198" fontId="104" fillId="90" borderId="0" xfId="349" applyNumberFormat="1" applyFont="1" applyFill="1" applyBorder="1" applyAlignment="1" applyProtection="1">
      <alignment vertical="center"/>
    </xf>
    <xf numFmtId="198" fontId="102" fillId="64" borderId="96" xfId="349" applyNumberFormat="1" applyFont="1" applyFill="1" applyBorder="1" applyAlignment="1" applyProtection="1">
      <alignment vertical="center"/>
    </xf>
    <xf numFmtId="198" fontId="103" fillId="0" borderId="49" xfId="349" applyNumberFormat="1" applyFont="1" applyBorder="1" applyAlignment="1" applyProtection="1">
      <alignment vertical="center"/>
    </xf>
    <xf numFmtId="198" fontId="102" fillId="0" borderId="46" xfId="349" applyNumberFormat="1" applyFont="1" applyBorder="1" applyAlignment="1" applyProtection="1">
      <alignment vertical="center"/>
    </xf>
    <xf numFmtId="38" fontId="102" fillId="0" borderId="45" xfId="416" applyFont="1" applyFill="1" applyBorder="1" applyAlignment="1" applyProtection="1">
      <alignment vertical="center"/>
    </xf>
    <xf numFmtId="198" fontId="102" fillId="64" borderId="81" xfId="349" applyNumberFormat="1" applyFont="1" applyFill="1" applyBorder="1" applyAlignment="1" applyProtection="1">
      <alignment vertical="center"/>
    </xf>
    <xf numFmtId="198" fontId="102" fillId="64" borderId="80" xfId="349" applyNumberFormat="1" applyFont="1" applyFill="1" applyBorder="1" applyAlignment="1" applyProtection="1">
      <alignment vertical="center"/>
    </xf>
    <xf numFmtId="0" fontId="112" fillId="64" borderId="30" xfId="345" applyFont="1" applyFill="1" applyBorder="1">
      <alignment vertical="center"/>
    </xf>
    <xf numFmtId="0" fontId="112" fillId="0" borderId="30" xfId="345" applyFont="1" applyFill="1" applyBorder="1">
      <alignment vertical="center"/>
    </xf>
    <xf numFmtId="198" fontId="112" fillId="0" borderId="0" xfId="349" applyNumberFormat="1" applyFont="1" applyAlignment="1">
      <alignment vertical="center"/>
    </xf>
    <xf numFmtId="198" fontId="103" fillId="84" borderId="0" xfId="349" applyNumberFormat="1" applyFont="1" applyFill="1" applyBorder="1" applyAlignment="1" applyProtection="1">
      <alignment vertical="center"/>
    </xf>
    <xf numFmtId="0" fontId="109" fillId="0" borderId="71" xfId="0" applyFont="1" applyBorder="1">
      <alignment vertical="center"/>
    </xf>
    <xf numFmtId="0" fontId="109" fillId="0" borderId="121" xfId="0" applyFont="1" applyBorder="1">
      <alignment vertical="center"/>
    </xf>
    <xf numFmtId="0" fontId="112" fillId="0" borderId="0" xfId="0" applyFont="1" applyAlignment="1">
      <alignment vertical="center" wrapText="1"/>
    </xf>
    <xf numFmtId="0" fontId="102" fillId="64" borderId="11" xfId="0" applyFont="1" applyFill="1" applyBorder="1" applyAlignment="1">
      <alignment vertical="center"/>
    </xf>
    <xf numFmtId="0" fontId="102" fillId="64" borderId="0" xfId="0" applyFont="1" applyFill="1" applyAlignment="1">
      <alignment vertical="center"/>
    </xf>
    <xf numFmtId="0" fontId="108" fillId="65" borderId="28" xfId="345" applyNumberFormat="1" applyFont="1" applyFill="1" applyBorder="1" applyAlignment="1">
      <alignment vertical="center"/>
    </xf>
    <xf numFmtId="0" fontId="108" fillId="65" borderId="7" xfId="345" applyNumberFormat="1" applyFont="1" applyFill="1" applyBorder="1" applyAlignment="1">
      <alignment vertical="center"/>
    </xf>
    <xf numFmtId="0" fontId="108" fillId="65" borderId="27" xfId="345" applyNumberFormat="1" applyFont="1" applyFill="1" applyBorder="1" applyAlignment="1">
      <alignment vertical="center"/>
    </xf>
    <xf numFmtId="38" fontId="118" fillId="64" borderId="0" xfId="416" applyFont="1" applyFill="1" applyBorder="1" applyAlignment="1" applyProtection="1">
      <alignment vertical="center"/>
      <protection locked="0"/>
    </xf>
    <xf numFmtId="0" fontId="212" fillId="86" borderId="0" xfId="345" applyFont="1" applyFill="1">
      <alignment vertical="center"/>
    </xf>
    <xf numFmtId="49" fontId="136" fillId="64" borderId="0" xfId="345" applyNumberFormat="1" applyFont="1" applyFill="1">
      <alignment vertical="center"/>
    </xf>
    <xf numFmtId="49" fontId="103" fillId="0" borderId="0" xfId="345" applyNumberFormat="1" applyFont="1">
      <alignment vertical="center"/>
    </xf>
    <xf numFmtId="0" fontId="136" fillId="64" borderId="0" xfId="345" applyFont="1" applyFill="1">
      <alignment vertical="center"/>
    </xf>
    <xf numFmtId="0" fontId="103" fillId="0" borderId="0" xfId="345" applyFont="1">
      <alignment vertical="center"/>
    </xf>
    <xf numFmtId="198" fontId="103" fillId="64" borderId="0" xfId="349" applyNumberFormat="1" applyFont="1" applyFill="1" applyAlignment="1" applyProtection="1">
      <alignment vertical="center"/>
      <protection locked="0"/>
    </xf>
    <xf numFmtId="198" fontId="108" fillId="64" borderId="0" xfId="349" applyNumberFormat="1" applyFont="1" applyFill="1" applyAlignment="1">
      <alignment vertical="center"/>
    </xf>
    <xf numFmtId="198" fontId="110" fillId="0" borderId="0" xfId="349" applyNumberFormat="1" applyFont="1" applyAlignment="1">
      <alignment vertical="center"/>
    </xf>
    <xf numFmtId="198" fontId="102" fillId="0" borderId="0" xfId="349" applyNumberFormat="1" applyFont="1" applyAlignment="1">
      <alignment vertical="center"/>
    </xf>
    <xf numFmtId="198" fontId="103" fillId="64" borderId="0" xfId="349" applyNumberFormat="1" applyFont="1" applyFill="1" applyAlignment="1">
      <alignment vertical="center"/>
    </xf>
    <xf numFmtId="198" fontId="102" fillId="64" borderId="0" xfId="349" applyNumberFormat="1" applyFont="1" applyFill="1" applyAlignment="1">
      <alignment vertical="center"/>
    </xf>
    <xf numFmtId="0" fontId="33" fillId="64" borderId="0" xfId="349" applyFont="1" applyFill="1"/>
    <xf numFmtId="198" fontId="112" fillId="64" borderId="0" xfId="349" applyNumberFormat="1" applyFont="1" applyFill="1" applyAlignment="1">
      <alignment vertical="center"/>
    </xf>
    <xf numFmtId="197" fontId="102" fillId="64" borderId="0" xfId="349" applyNumberFormat="1" applyFont="1" applyFill="1" applyAlignment="1">
      <alignment vertical="center"/>
    </xf>
    <xf numFmtId="0" fontId="103" fillId="64" borderId="0" xfId="349" applyFont="1" applyFill="1"/>
    <xf numFmtId="0" fontId="103" fillId="0" borderId="0" xfId="349" applyFont="1"/>
    <xf numFmtId="198" fontId="103" fillId="64" borderId="78" xfId="349" applyNumberFormat="1" applyFont="1" applyFill="1" applyBorder="1" applyAlignment="1">
      <alignment vertical="center"/>
    </xf>
    <xf numFmtId="198" fontId="102" fillId="64" borderId="100" xfId="349" applyNumberFormat="1" applyFont="1" applyFill="1" applyBorder="1" applyAlignment="1">
      <alignment vertical="center"/>
    </xf>
    <xf numFmtId="198" fontId="103" fillId="64" borderId="100" xfId="349" applyNumberFormat="1" applyFont="1" applyFill="1" applyBorder="1" applyAlignment="1">
      <alignment vertical="center"/>
    </xf>
    <xf numFmtId="198" fontId="102" fillId="64" borderId="63" xfId="349" applyNumberFormat="1" applyFont="1" applyFill="1" applyBorder="1" applyAlignment="1">
      <alignment vertical="center"/>
    </xf>
    <xf numFmtId="199" fontId="103" fillId="64" borderId="84" xfId="349" applyNumberFormat="1" applyFont="1" applyFill="1" applyBorder="1" applyAlignment="1">
      <alignment horizontal="center" vertical="center"/>
    </xf>
    <xf numFmtId="198" fontId="103" fillId="64" borderId="24" xfId="349" applyNumberFormat="1" applyFont="1" applyFill="1" applyBorder="1" applyAlignment="1">
      <alignment vertical="center"/>
    </xf>
    <xf numFmtId="198" fontId="102" fillId="64" borderId="23" xfId="349" applyNumberFormat="1" applyFont="1" applyFill="1" applyBorder="1" applyAlignment="1">
      <alignment vertical="center"/>
    </xf>
    <xf numFmtId="198" fontId="103" fillId="64" borderId="23" xfId="349" applyNumberFormat="1" applyFont="1" applyFill="1" applyBorder="1" applyAlignment="1">
      <alignment vertical="center"/>
    </xf>
    <xf numFmtId="198" fontId="103" fillId="64" borderId="31" xfId="349" applyNumberFormat="1" applyFont="1" applyFill="1" applyBorder="1" applyAlignment="1">
      <alignment vertical="center"/>
    </xf>
    <xf numFmtId="198" fontId="103" fillId="64" borderId="11" xfId="349" applyNumberFormat="1" applyFont="1" applyFill="1" applyBorder="1" applyAlignment="1">
      <alignment vertical="center"/>
    </xf>
    <xf numFmtId="198" fontId="103" fillId="64" borderId="32" xfId="349" applyNumberFormat="1" applyFont="1" applyFill="1" applyBorder="1" applyAlignment="1">
      <alignment vertical="center"/>
    </xf>
    <xf numFmtId="198" fontId="102" fillId="64" borderId="49" xfId="349" applyNumberFormat="1" applyFont="1" applyFill="1" applyBorder="1" applyAlignment="1">
      <alignment vertical="center"/>
    </xf>
    <xf numFmtId="198" fontId="103" fillId="64" borderId="49" xfId="349" applyNumberFormat="1" applyFont="1" applyFill="1" applyBorder="1" applyAlignment="1">
      <alignment vertical="center"/>
    </xf>
    <xf numFmtId="198" fontId="103" fillId="64" borderId="48" xfId="349" applyNumberFormat="1" applyFont="1" applyFill="1" applyBorder="1" applyAlignment="1">
      <alignment vertical="center"/>
    </xf>
    <xf numFmtId="198" fontId="102" fillId="64" borderId="32" xfId="349" applyNumberFormat="1" applyFont="1" applyFill="1" applyBorder="1" applyAlignment="1">
      <alignment vertical="center"/>
    </xf>
    <xf numFmtId="198" fontId="102" fillId="64" borderId="31" xfId="349" applyNumberFormat="1" applyFont="1" applyFill="1" applyBorder="1" applyAlignment="1">
      <alignment vertical="center"/>
    </xf>
    <xf numFmtId="198" fontId="102" fillId="64" borderId="48" xfId="349" applyNumberFormat="1" applyFont="1" applyFill="1" applyBorder="1" applyAlignment="1">
      <alignment vertical="center"/>
    </xf>
    <xf numFmtId="198" fontId="33" fillId="0" borderId="0" xfId="349" applyNumberFormat="1" applyFont="1" applyAlignment="1">
      <alignment vertical="center"/>
    </xf>
    <xf numFmtId="197" fontId="102" fillId="0" borderId="0" xfId="345" applyNumberFormat="1" applyFont="1">
      <alignment vertical="center"/>
    </xf>
    <xf numFmtId="0" fontId="4" fillId="0" borderId="83" xfId="0" applyFont="1" applyBorder="1" applyAlignment="1"/>
    <xf numFmtId="198" fontId="102" fillId="64" borderId="83" xfId="349" applyNumberFormat="1" applyFont="1" applyFill="1" applyBorder="1" applyAlignment="1">
      <alignment vertical="center"/>
    </xf>
    <xf numFmtId="198" fontId="102" fillId="64" borderId="11" xfId="349" applyNumberFormat="1" applyFont="1" applyFill="1" applyBorder="1" applyAlignment="1">
      <alignment vertical="center"/>
    </xf>
    <xf numFmtId="198" fontId="102" fillId="64" borderId="83" xfId="419" applyNumberFormat="1" applyFont="1" applyFill="1" applyBorder="1" applyAlignment="1">
      <alignment vertical="center"/>
    </xf>
    <xf numFmtId="198" fontId="102" fillId="64" borderId="0" xfId="419" applyNumberFormat="1" applyFont="1" applyFill="1" applyAlignment="1">
      <alignment vertical="center"/>
    </xf>
    <xf numFmtId="198" fontId="33" fillId="64" borderId="0" xfId="418" applyNumberFormat="1" applyFont="1" applyFill="1" applyAlignment="1">
      <alignment vertical="center"/>
    </xf>
    <xf numFmtId="198" fontId="102" fillId="64" borderId="85" xfId="418" applyNumberFormat="1" applyFill="1" applyBorder="1" applyAlignment="1">
      <alignment vertical="center"/>
    </xf>
    <xf numFmtId="198" fontId="102" fillId="64" borderId="94" xfId="418" applyNumberFormat="1" applyFill="1" applyBorder="1" applyAlignment="1">
      <alignment vertical="center"/>
    </xf>
    <xf numFmtId="198" fontId="102" fillId="64" borderId="32" xfId="418" applyNumberFormat="1" applyFill="1" applyBorder="1" applyAlignment="1">
      <alignment vertical="center"/>
    </xf>
    <xf numFmtId="198" fontId="102" fillId="64" borderId="31" xfId="418" applyNumberFormat="1" applyFill="1" applyBorder="1" applyAlignment="1">
      <alignment vertical="center"/>
    </xf>
    <xf numFmtId="0" fontId="108" fillId="64" borderId="0" xfId="349" applyFont="1" applyFill="1"/>
    <xf numFmtId="198" fontId="103" fillId="59" borderId="78" xfId="349" applyNumberFormat="1" applyFont="1" applyFill="1" applyBorder="1" applyAlignment="1">
      <alignment vertical="center"/>
    </xf>
    <xf numFmtId="198" fontId="102" fillId="59" borderId="100" xfId="349" applyNumberFormat="1" applyFont="1" applyFill="1" applyBorder="1" applyAlignment="1">
      <alignment vertical="center"/>
    </xf>
    <xf numFmtId="198" fontId="103" fillId="59" borderId="100" xfId="349" applyNumberFormat="1" applyFont="1" applyFill="1" applyBorder="1" applyAlignment="1">
      <alignment vertical="center"/>
    </xf>
    <xf numFmtId="198" fontId="155" fillId="59" borderId="100" xfId="349" applyNumberFormat="1" applyFont="1" applyFill="1" applyBorder="1" applyAlignment="1">
      <alignment vertical="center"/>
    </xf>
    <xf numFmtId="198" fontId="103" fillId="59" borderId="63" xfId="349" applyNumberFormat="1" applyFont="1" applyFill="1" applyBorder="1" applyAlignment="1">
      <alignment vertical="center"/>
    </xf>
    <xf numFmtId="198" fontId="102" fillId="0" borderId="32" xfId="349" applyNumberFormat="1" applyFont="1" applyBorder="1" applyAlignment="1">
      <alignment vertical="center"/>
    </xf>
    <xf numFmtId="198" fontId="102" fillId="79" borderId="0" xfId="349" applyNumberFormat="1" applyFont="1" applyFill="1" applyAlignment="1">
      <alignment vertical="center"/>
    </xf>
    <xf numFmtId="198" fontId="102" fillId="79" borderId="32" xfId="349" applyNumberFormat="1" applyFont="1" applyFill="1" applyBorder="1" applyAlignment="1">
      <alignment vertical="center"/>
    </xf>
    <xf numFmtId="198" fontId="102" fillId="0" borderId="49" xfId="349" applyNumberFormat="1" applyFont="1" applyBorder="1" applyAlignment="1">
      <alignment vertical="center"/>
    </xf>
    <xf numFmtId="198" fontId="102" fillId="0" borderId="45" xfId="349" applyNumberFormat="1" applyFont="1" applyBorder="1" applyAlignment="1">
      <alignment vertical="center"/>
    </xf>
    <xf numFmtId="198" fontId="102" fillId="0" borderId="37" xfId="349" applyNumberFormat="1" applyFont="1" applyBorder="1" applyAlignment="1">
      <alignment vertical="center"/>
    </xf>
    <xf numFmtId="198" fontId="147" fillId="0" borderId="0" xfId="349" applyNumberFormat="1" applyFont="1" applyAlignment="1">
      <alignment vertical="center"/>
    </xf>
    <xf numFmtId="198" fontId="147" fillId="0" borderId="11" xfId="349" applyNumberFormat="1" applyFont="1" applyBorder="1" applyAlignment="1">
      <alignment vertical="center"/>
    </xf>
    <xf numFmtId="198" fontId="164" fillId="0" borderId="0" xfId="349" applyNumberFormat="1" applyFont="1" applyAlignment="1">
      <alignment vertical="center"/>
    </xf>
    <xf numFmtId="198" fontId="152" fillId="0" borderId="0" xfId="349" applyNumberFormat="1" applyFont="1" applyAlignment="1">
      <alignment vertical="center"/>
    </xf>
    <xf numFmtId="198" fontId="147" fillId="0" borderId="32" xfId="349" applyNumberFormat="1" applyFont="1" applyBorder="1" applyAlignment="1">
      <alignment vertical="center"/>
    </xf>
    <xf numFmtId="198" fontId="163" fillId="0" borderId="0" xfId="349" applyNumberFormat="1" applyFont="1" applyAlignment="1">
      <alignment vertical="center"/>
    </xf>
    <xf numFmtId="198" fontId="163" fillId="0" borderId="32" xfId="349" applyNumberFormat="1" applyFont="1" applyBorder="1" applyAlignment="1">
      <alignment vertical="center"/>
    </xf>
    <xf numFmtId="198" fontId="102" fillId="59" borderId="63" xfId="349" applyNumberFormat="1" applyFont="1" applyFill="1" applyBorder="1" applyAlignment="1">
      <alignment vertical="center"/>
    </xf>
    <xf numFmtId="198" fontId="103" fillId="0" borderId="24" xfId="349" applyNumberFormat="1" applyFont="1" applyBorder="1" applyAlignment="1">
      <alignment vertical="center"/>
    </xf>
    <xf numFmtId="198" fontId="164" fillId="0" borderId="23" xfId="349" applyNumberFormat="1" applyFont="1" applyBorder="1" applyAlignment="1">
      <alignment vertical="center"/>
    </xf>
    <xf numFmtId="198" fontId="102" fillId="0" borderId="23" xfId="349" applyNumberFormat="1" applyFont="1" applyBorder="1" applyAlignment="1">
      <alignment vertical="center"/>
    </xf>
    <xf numFmtId="198" fontId="102" fillId="0" borderId="31" xfId="349" applyNumberFormat="1" applyFont="1" applyBorder="1" applyAlignment="1">
      <alignment vertical="center"/>
    </xf>
    <xf numFmtId="198" fontId="103" fillId="49" borderId="78" xfId="349" applyNumberFormat="1" applyFont="1" applyFill="1" applyBorder="1" applyAlignment="1">
      <alignment vertical="center"/>
    </xf>
    <xf numFmtId="198" fontId="102" fillId="49" borderId="100" xfId="349" applyNumberFormat="1" applyFont="1" applyFill="1" applyBorder="1" applyAlignment="1">
      <alignment vertical="center"/>
    </xf>
    <xf numFmtId="198" fontId="103" fillId="49" borderId="100" xfId="349" applyNumberFormat="1" applyFont="1" applyFill="1" applyBorder="1" applyAlignment="1">
      <alignment vertical="center"/>
    </xf>
    <xf numFmtId="198" fontId="155" fillId="49" borderId="100" xfId="349" applyNumberFormat="1" applyFont="1" applyFill="1" applyBorder="1" applyAlignment="1">
      <alignment vertical="center"/>
    </xf>
    <xf numFmtId="198" fontId="103" fillId="49" borderId="63" xfId="349" applyNumberFormat="1" applyFont="1" applyFill="1" applyBorder="1" applyAlignment="1">
      <alignment vertical="center"/>
    </xf>
    <xf numFmtId="202" fontId="102" fillId="0" borderId="32" xfId="349" applyNumberFormat="1" applyFont="1" applyBorder="1" applyAlignment="1">
      <alignment vertical="center"/>
    </xf>
    <xf numFmtId="198" fontId="103" fillId="0" borderId="32" xfId="349" applyNumberFormat="1" applyFont="1" applyBorder="1" applyAlignment="1">
      <alignment vertical="center"/>
    </xf>
    <xf numFmtId="198" fontId="103" fillId="82" borderId="78" xfId="349" applyNumberFormat="1" applyFont="1" applyFill="1" applyBorder="1" applyAlignment="1">
      <alignment vertical="center"/>
    </xf>
    <xf numFmtId="198" fontId="103" fillId="82" borderId="100" xfId="349" applyNumberFormat="1" applyFont="1" applyFill="1" applyBorder="1" applyAlignment="1">
      <alignment vertical="center"/>
    </xf>
    <xf numFmtId="198" fontId="155" fillId="82" borderId="100" xfId="349" applyNumberFormat="1" applyFont="1" applyFill="1" applyBorder="1" applyAlignment="1">
      <alignment vertical="center"/>
    </xf>
    <xf numFmtId="198" fontId="102" fillId="82" borderId="63" xfId="349" applyNumberFormat="1" applyFont="1" applyFill="1" applyBorder="1" applyAlignment="1">
      <alignment vertical="center"/>
    </xf>
    <xf numFmtId="198" fontId="102" fillId="73" borderId="0" xfId="349" applyNumberFormat="1" applyFont="1" applyFill="1" applyAlignment="1">
      <alignment vertical="center"/>
    </xf>
    <xf numFmtId="198" fontId="102" fillId="73" borderId="32" xfId="349" applyNumberFormat="1" applyFont="1" applyFill="1" applyBorder="1" applyAlignment="1">
      <alignment vertical="center"/>
    </xf>
    <xf numFmtId="198" fontId="102" fillId="73" borderId="49" xfId="349" applyNumberFormat="1" applyFont="1" applyFill="1" applyBorder="1" applyAlignment="1">
      <alignment vertical="center"/>
    </xf>
    <xf numFmtId="198" fontId="102" fillId="73" borderId="48" xfId="349" applyNumberFormat="1" applyFont="1" applyFill="1" applyBorder="1" applyAlignment="1">
      <alignment vertical="center"/>
    </xf>
    <xf numFmtId="198" fontId="133" fillId="0" borderId="32" xfId="349" applyNumberFormat="1" applyFont="1" applyBorder="1" applyAlignment="1">
      <alignment vertical="center"/>
    </xf>
    <xf numFmtId="0" fontId="164" fillId="64" borderId="0" xfId="345" applyFont="1" applyFill="1">
      <alignment vertical="center"/>
    </xf>
    <xf numFmtId="198" fontId="165" fillId="0" borderId="0" xfId="349" applyNumberFormat="1" applyFont="1" applyAlignment="1">
      <alignment vertical="center"/>
    </xf>
    <xf numFmtId="198" fontId="165" fillId="0" borderId="11" xfId="349" applyNumberFormat="1" applyFont="1" applyBorder="1" applyAlignment="1">
      <alignment vertical="center"/>
    </xf>
    <xf numFmtId="198" fontId="164" fillId="73" borderId="49" xfId="349" applyNumberFormat="1" applyFont="1" applyFill="1" applyBorder="1" applyAlignment="1">
      <alignment vertical="center"/>
    </xf>
    <xf numFmtId="198" fontId="164" fillId="73" borderId="48" xfId="349" applyNumberFormat="1" applyFont="1" applyFill="1" applyBorder="1" applyAlignment="1">
      <alignment vertical="center"/>
    </xf>
    <xf numFmtId="0" fontId="164" fillId="0" borderId="0" xfId="345" applyFont="1">
      <alignment vertical="center"/>
    </xf>
    <xf numFmtId="198" fontId="164" fillId="0" borderId="32" xfId="349" applyNumberFormat="1" applyFont="1" applyBorder="1" applyAlignment="1">
      <alignment vertical="center"/>
    </xf>
    <xf numFmtId="198" fontId="164" fillId="0" borderId="38" xfId="349" applyNumberFormat="1" applyFont="1" applyBorder="1" applyAlignment="1">
      <alignment vertical="center"/>
    </xf>
    <xf numFmtId="198" fontId="164" fillId="0" borderId="37" xfId="349" applyNumberFormat="1" applyFont="1" applyBorder="1" applyAlignment="1">
      <alignment vertical="center"/>
    </xf>
    <xf numFmtId="198" fontId="166" fillId="0" borderId="32" xfId="349" applyNumberFormat="1" applyFont="1" applyBorder="1" applyAlignment="1">
      <alignment vertical="center"/>
    </xf>
    <xf numFmtId="198" fontId="165" fillId="0" borderId="23" xfId="349" applyNumberFormat="1" applyFont="1" applyBorder="1" applyAlignment="1">
      <alignment vertical="center"/>
    </xf>
    <xf numFmtId="198" fontId="164" fillId="0" borderId="31" xfId="349" applyNumberFormat="1" applyFont="1" applyBorder="1" applyAlignment="1">
      <alignment vertical="center"/>
    </xf>
    <xf numFmtId="198" fontId="103" fillId="82" borderId="63" xfId="349" applyNumberFormat="1" applyFont="1" applyFill="1" applyBorder="1" applyAlignment="1">
      <alignment vertical="center"/>
    </xf>
    <xf numFmtId="198" fontId="103" fillId="66" borderId="78" xfId="349" applyNumberFormat="1" applyFont="1" applyFill="1" applyBorder="1" applyAlignment="1">
      <alignment vertical="center"/>
    </xf>
    <xf numFmtId="198" fontId="103" fillId="66" borderId="100" xfId="349" applyNumberFormat="1" applyFont="1" applyFill="1" applyBorder="1" applyAlignment="1">
      <alignment vertical="center"/>
    </xf>
    <xf numFmtId="198" fontId="155" fillId="66" borderId="100" xfId="349" applyNumberFormat="1" applyFont="1" applyFill="1" applyBorder="1" applyAlignment="1">
      <alignment vertical="center"/>
    </xf>
    <xf numFmtId="198" fontId="102" fillId="66" borderId="63" xfId="349" applyNumberFormat="1" applyFont="1" applyFill="1" applyBorder="1" applyAlignment="1">
      <alignment vertical="center"/>
    </xf>
    <xf numFmtId="198" fontId="103" fillId="66" borderId="63" xfId="349" applyNumberFormat="1" applyFont="1" applyFill="1" applyBorder="1" applyAlignment="1">
      <alignment vertical="center"/>
    </xf>
    <xf numFmtId="198" fontId="102" fillId="65" borderId="32" xfId="349" applyNumberFormat="1" applyFont="1" applyFill="1" applyBorder="1" applyAlignment="1">
      <alignment vertical="center"/>
    </xf>
    <xf numFmtId="198" fontId="102" fillId="65" borderId="37" xfId="349" applyNumberFormat="1" applyFont="1" applyFill="1" applyBorder="1" applyAlignment="1">
      <alignment vertical="center"/>
    </xf>
    <xf numFmtId="0" fontId="105" fillId="0" borderId="0" xfId="345" applyFont="1" applyAlignment="1">
      <alignment vertical="center" shrinkToFit="1"/>
    </xf>
    <xf numFmtId="198" fontId="152" fillId="0" borderId="38" xfId="349" applyNumberFormat="1" applyFont="1" applyBorder="1" applyAlignment="1">
      <alignment vertical="center"/>
    </xf>
    <xf numFmtId="198" fontId="103" fillId="0" borderId="37" xfId="349" applyNumberFormat="1" applyFont="1" applyBorder="1" applyAlignment="1">
      <alignment vertical="center"/>
    </xf>
    <xf numFmtId="198" fontId="147" fillId="0" borderId="38" xfId="349" applyNumberFormat="1" applyFont="1" applyBorder="1" applyAlignment="1">
      <alignment vertical="center"/>
    </xf>
    <xf numFmtId="198" fontId="163" fillId="0" borderId="38" xfId="349" applyNumberFormat="1" applyFont="1" applyBorder="1" applyAlignment="1">
      <alignment vertical="center"/>
    </xf>
    <xf numFmtId="198" fontId="163" fillId="0" borderId="37" xfId="349" applyNumberFormat="1" applyFont="1" applyBorder="1" applyAlignment="1">
      <alignment vertical="center"/>
    </xf>
    <xf numFmtId="198" fontId="102" fillId="65" borderId="63" xfId="349" applyNumberFormat="1" applyFont="1" applyFill="1" applyBorder="1" applyAlignment="1">
      <alignment vertical="center"/>
    </xf>
    <xf numFmtId="198" fontId="102" fillId="65" borderId="31" xfId="349" applyNumberFormat="1" applyFont="1" applyFill="1" applyBorder="1" applyAlignment="1">
      <alignment vertical="center"/>
    </xf>
    <xf numFmtId="0" fontId="136" fillId="0" borderId="0" xfId="345" applyFont="1">
      <alignment vertical="center"/>
    </xf>
    <xf numFmtId="0" fontId="102" fillId="0" borderId="11" xfId="349" applyFont="1" applyBorder="1"/>
    <xf numFmtId="0" fontId="102" fillId="0" borderId="0" xfId="349" applyFont="1"/>
    <xf numFmtId="0" fontId="102" fillId="0" borderId="32" xfId="349" applyFont="1" applyBorder="1"/>
    <xf numFmtId="198" fontId="152" fillId="0" borderId="32" xfId="349" applyNumberFormat="1" applyFont="1" applyBorder="1" applyAlignment="1">
      <alignment vertical="center"/>
    </xf>
    <xf numFmtId="0" fontId="102" fillId="71" borderId="0" xfId="349" applyFont="1" applyFill="1"/>
    <xf numFmtId="0" fontId="103" fillId="71" borderId="0" xfId="349" applyFont="1" applyFill="1"/>
    <xf numFmtId="198" fontId="102" fillId="64" borderId="38" xfId="349" applyNumberFormat="1" applyFont="1" applyFill="1" applyBorder="1" applyAlignment="1">
      <alignment vertical="center"/>
    </xf>
    <xf numFmtId="198" fontId="175" fillId="0" borderId="0" xfId="349" applyNumberFormat="1" applyFont="1" applyAlignment="1">
      <alignment vertical="center"/>
    </xf>
    <xf numFmtId="198" fontId="161" fillId="0" borderId="11" xfId="349" applyNumberFormat="1" applyFont="1" applyBorder="1" applyAlignment="1">
      <alignment vertical="center"/>
    </xf>
    <xf numFmtId="198" fontId="160" fillId="64" borderId="0" xfId="349" applyNumberFormat="1" applyFont="1" applyFill="1" applyAlignment="1">
      <alignment vertical="center"/>
    </xf>
    <xf numFmtId="198" fontId="161" fillId="0" borderId="49" xfId="349" applyNumberFormat="1" applyFont="1" applyBorder="1" applyAlignment="1">
      <alignment vertical="center"/>
    </xf>
    <xf numFmtId="198" fontId="160" fillId="0" borderId="49" xfId="349" applyNumberFormat="1" applyFont="1" applyBorder="1" applyAlignment="1">
      <alignment vertical="center"/>
    </xf>
    <xf numFmtId="198" fontId="160" fillId="0" borderId="48" xfId="349" applyNumberFormat="1" applyFont="1" applyBorder="1" applyAlignment="1">
      <alignment vertical="center"/>
    </xf>
    <xf numFmtId="198" fontId="152" fillId="0" borderId="37" xfId="349" applyNumberFormat="1" applyFont="1" applyBorder="1" applyAlignment="1">
      <alignment vertical="center"/>
    </xf>
    <xf numFmtId="198" fontId="103" fillId="71" borderId="78" xfId="349" applyNumberFormat="1" applyFont="1" applyFill="1" applyBorder="1" applyAlignment="1">
      <alignment vertical="center"/>
    </xf>
    <xf numFmtId="198" fontId="102" fillId="71" borderId="100" xfId="349" applyNumberFormat="1" applyFont="1" applyFill="1" applyBorder="1" applyAlignment="1">
      <alignment vertical="center"/>
    </xf>
    <xf numFmtId="198" fontId="103" fillId="71" borderId="100" xfId="349" applyNumberFormat="1" applyFont="1" applyFill="1" applyBorder="1" applyAlignment="1">
      <alignment vertical="center"/>
    </xf>
    <xf numFmtId="198" fontId="103" fillId="71" borderId="63" xfId="349" applyNumberFormat="1" applyFont="1" applyFill="1" applyBorder="1" applyAlignment="1">
      <alignment vertical="center"/>
    </xf>
    <xf numFmtId="198" fontId="160" fillId="0" borderId="0" xfId="349" applyNumberFormat="1" applyFont="1" applyAlignment="1">
      <alignment vertical="center"/>
    </xf>
    <xf numFmtId="198" fontId="161" fillId="64" borderId="0" xfId="349" applyNumberFormat="1" applyFont="1" applyFill="1" applyAlignment="1">
      <alignment vertical="center"/>
    </xf>
    <xf numFmtId="198" fontId="161" fillId="0" borderId="0" xfId="349" applyNumberFormat="1" applyFont="1" applyAlignment="1">
      <alignment vertical="center"/>
    </xf>
    <xf numFmtId="198" fontId="103" fillId="69" borderId="78" xfId="349" applyNumberFormat="1" applyFont="1" applyFill="1" applyBorder="1" applyAlignment="1">
      <alignment vertical="center"/>
    </xf>
    <xf numFmtId="198" fontId="102" fillId="69" borderId="100" xfId="349" applyNumberFormat="1" applyFont="1" applyFill="1" applyBorder="1" applyAlignment="1">
      <alignment vertical="center"/>
    </xf>
    <xf numFmtId="198" fontId="103" fillId="69" borderId="100" xfId="349" applyNumberFormat="1" applyFont="1" applyFill="1" applyBorder="1" applyAlignment="1">
      <alignment vertical="center"/>
    </xf>
    <xf numFmtId="198" fontId="103" fillId="69" borderId="63" xfId="349" applyNumberFormat="1" applyFont="1" applyFill="1" applyBorder="1" applyAlignment="1">
      <alignment vertical="center"/>
    </xf>
    <xf numFmtId="0" fontId="33" fillId="64" borderId="0" xfId="345" applyFont="1" applyFill="1">
      <alignment vertical="center"/>
    </xf>
    <xf numFmtId="0" fontId="102" fillId="70" borderId="0" xfId="345" applyFont="1" applyFill="1">
      <alignment vertical="center"/>
    </xf>
    <xf numFmtId="0" fontId="103" fillId="74" borderId="0" xfId="345" applyFont="1" applyFill="1">
      <alignment vertical="center"/>
    </xf>
    <xf numFmtId="0" fontId="102" fillId="74" borderId="0" xfId="345" applyFont="1" applyFill="1">
      <alignment vertical="center"/>
    </xf>
    <xf numFmtId="0" fontId="103" fillId="73" borderId="0" xfId="345" applyFont="1" applyFill="1">
      <alignment vertical="center"/>
    </xf>
    <xf numFmtId="0" fontId="103" fillId="70" borderId="0" xfId="345" applyFont="1" applyFill="1">
      <alignment vertical="center"/>
    </xf>
    <xf numFmtId="0" fontId="102" fillId="67" borderId="0" xfId="345" applyFont="1" applyFill="1">
      <alignment vertical="center"/>
    </xf>
    <xf numFmtId="0" fontId="102" fillId="64" borderId="0" xfId="345" applyFont="1" applyFill="1" applyAlignment="1">
      <alignment vertical="center" shrinkToFit="1"/>
    </xf>
    <xf numFmtId="0" fontId="112" fillId="64" borderId="49" xfId="345" applyFont="1" applyFill="1" applyBorder="1" applyAlignment="1">
      <alignment vertical="center" shrinkToFit="1"/>
    </xf>
    <xf numFmtId="0" fontId="112" fillId="64" borderId="23" xfId="345" applyFont="1" applyFill="1" applyBorder="1" applyAlignment="1">
      <alignment vertical="center" shrinkToFit="1"/>
    </xf>
    <xf numFmtId="198" fontId="102" fillId="82" borderId="0" xfId="349" applyNumberFormat="1" applyFont="1" applyFill="1" applyAlignment="1">
      <alignment vertical="center"/>
    </xf>
    <xf numFmtId="0" fontId="102" fillId="0" borderId="38" xfId="345" applyFont="1" applyBorder="1">
      <alignment vertical="center"/>
    </xf>
    <xf numFmtId="0" fontId="102" fillId="0" borderId="49" xfId="345" applyFont="1" applyBorder="1">
      <alignment vertical="center"/>
    </xf>
    <xf numFmtId="0" fontId="102" fillId="0" borderId="100" xfId="345" applyFont="1" applyBorder="1">
      <alignment vertical="center"/>
    </xf>
    <xf numFmtId="0" fontId="102" fillId="0" borderId="85" xfId="345" applyFont="1" applyBorder="1">
      <alignment vertical="center"/>
    </xf>
    <xf numFmtId="0" fontId="102" fillId="0" borderId="46" xfId="345" applyFont="1" applyBorder="1">
      <alignment vertical="center"/>
    </xf>
    <xf numFmtId="0" fontId="112" fillId="0" borderId="46" xfId="345" applyFont="1" applyBorder="1">
      <alignment vertical="center"/>
    </xf>
    <xf numFmtId="0" fontId="112" fillId="0" borderId="49" xfId="345" applyFont="1" applyBorder="1">
      <alignment vertical="center"/>
    </xf>
    <xf numFmtId="0" fontId="112" fillId="0" borderId="0" xfId="345" applyFont="1">
      <alignment vertical="center"/>
    </xf>
    <xf numFmtId="0" fontId="112" fillId="0" borderId="23" xfId="345" applyFont="1" applyBorder="1">
      <alignment vertical="center"/>
    </xf>
    <xf numFmtId="0" fontId="112" fillId="0" borderId="100" xfId="345" applyFont="1" applyBorder="1">
      <alignment vertical="center"/>
    </xf>
    <xf numFmtId="0" fontId="112" fillId="0" borderId="82" xfId="345" applyFont="1" applyBorder="1">
      <alignment vertical="center"/>
    </xf>
    <xf numFmtId="198" fontId="102" fillId="82" borderId="23" xfId="349" applyNumberFormat="1" applyFont="1" applyFill="1" applyBorder="1" applyAlignment="1">
      <alignment vertical="center"/>
    </xf>
    <xf numFmtId="0" fontId="102" fillId="0" borderId="94" xfId="345" applyFont="1" applyBorder="1">
      <alignment vertical="center"/>
    </xf>
    <xf numFmtId="198" fontId="103" fillId="59" borderId="0" xfId="0" applyNumberFormat="1" applyFont="1" applyFill="1">
      <alignment vertical="center"/>
    </xf>
    <xf numFmtId="198" fontId="103" fillId="59" borderId="32" xfId="0" applyNumberFormat="1" applyFont="1" applyFill="1" applyBorder="1">
      <alignment vertical="center"/>
    </xf>
    <xf numFmtId="198" fontId="103" fillId="70" borderId="100" xfId="0" applyNumberFormat="1" applyFont="1" applyFill="1" applyBorder="1">
      <alignment vertical="center"/>
    </xf>
    <xf numFmtId="198" fontId="103" fillId="70" borderId="63" xfId="0" applyNumberFormat="1" applyFont="1" applyFill="1" applyBorder="1">
      <alignment vertical="center"/>
    </xf>
    <xf numFmtId="198" fontId="152" fillId="0" borderId="23" xfId="349" applyNumberFormat="1" applyFont="1" applyBorder="1" applyAlignment="1">
      <alignment vertical="center"/>
    </xf>
    <xf numFmtId="198" fontId="102" fillId="59" borderId="0" xfId="0" applyNumberFormat="1" applyFont="1" applyFill="1">
      <alignment vertical="center"/>
    </xf>
    <xf numFmtId="198" fontId="103" fillId="59" borderId="100" xfId="0" applyNumberFormat="1" applyFont="1" applyFill="1" applyBorder="1">
      <alignment vertical="center"/>
    </xf>
    <xf numFmtId="198" fontId="103" fillId="59" borderId="63" xfId="0" applyNumberFormat="1" applyFont="1" applyFill="1" applyBorder="1">
      <alignment vertical="center"/>
    </xf>
    <xf numFmtId="0" fontId="102" fillId="69" borderId="0" xfId="349" applyFont="1" applyFill="1"/>
    <xf numFmtId="0" fontId="102" fillId="0" borderId="82" xfId="345" applyFont="1" applyBorder="1">
      <alignment vertical="center"/>
    </xf>
    <xf numFmtId="0" fontId="102" fillId="0" borderId="32" xfId="345" applyFont="1" applyBorder="1">
      <alignment vertical="center"/>
    </xf>
    <xf numFmtId="0" fontId="102" fillId="73" borderId="0" xfId="345" applyFont="1" applyFill="1">
      <alignment vertical="center"/>
    </xf>
    <xf numFmtId="0" fontId="103" fillId="0" borderId="83" xfId="349" applyFont="1" applyBorder="1"/>
    <xf numFmtId="0" fontId="102" fillId="0" borderId="85" xfId="349" applyFont="1" applyBorder="1"/>
    <xf numFmtId="0" fontId="103" fillId="0" borderId="85" xfId="349" applyFont="1" applyBorder="1"/>
    <xf numFmtId="0" fontId="102" fillId="0" borderId="11" xfId="345" applyFont="1" applyBorder="1">
      <alignment vertical="center"/>
    </xf>
    <xf numFmtId="0" fontId="4" fillId="0" borderId="0" xfId="349"/>
    <xf numFmtId="197" fontId="4" fillId="64" borderId="0" xfId="349" applyNumberFormat="1" applyFill="1"/>
    <xf numFmtId="0" fontId="4" fillId="81" borderId="11" xfId="349" applyFill="1" applyBorder="1"/>
    <xf numFmtId="198" fontId="102" fillId="0" borderId="0" xfId="349" applyNumberFormat="1" applyFont="1" applyAlignment="1" applyProtection="1">
      <alignment vertical="center"/>
      <protection locked="0"/>
    </xf>
    <xf numFmtId="198" fontId="102" fillId="0" borderId="23" xfId="349" applyNumberFormat="1" applyFont="1" applyBorder="1" applyAlignment="1" applyProtection="1">
      <alignment vertical="center"/>
      <protection locked="0"/>
    </xf>
    <xf numFmtId="198" fontId="102" fillId="0" borderId="89" xfId="349" applyNumberFormat="1" applyFont="1" applyBorder="1" applyAlignment="1">
      <alignment vertical="center"/>
    </xf>
    <xf numFmtId="198" fontId="102" fillId="0" borderId="32" xfId="349" applyNumberFormat="1" applyFont="1" applyBorder="1" applyAlignment="1" applyProtection="1">
      <alignment vertical="center"/>
      <protection locked="0"/>
    </xf>
    <xf numFmtId="0" fontId="4" fillId="81" borderId="24" xfId="349" applyFill="1" applyBorder="1"/>
    <xf numFmtId="198" fontId="102" fillId="0" borderId="31" xfId="349" applyNumberFormat="1" applyFont="1" applyBorder="1" applyAlignment="1" applyProtection="1">
      <alignment vertical="center"/>
      <protection locked="0"/>
    </xf>
    <xf numFmtId="198" fontId="103" fillId="0" borderId="83" xfId="349" applyNumberFormat="1" applyFont="1" applyBorder="1" applyAlignment="1">
      <alignment vertical="center"/>
    </xf>
    <xf numFmtId="198" fontId="102" fillId="0" borderId="85" xfId="349" applyNumberFormat="1" applyFont="1" applyBorder="1" applyAlignment="1">
      <alignment vertical="center"/>
    </xf>
    <xf numFmtId="198" fontId="103" fillId="0" borderId="85" xfId="349" applyNumberFormat="1" applyFont="1" applyBorder="1" applyAlignment="1">
      <alignment vertical="center"/>
    </xf>
    <xf numFmtId="198" fontId="102" fillId="0" borderId="94" xfId="349" applyNumberFormat="1" applyFont="1" applyBorder="1" applyAlignment="1">
      <alignment vertical="center"/>
    </xf>
    <xf numFmtId="197" fontId="103" fillId="64" borderId="100" xfId="349" applyNumberFormat="1" applyFont="1" applyFill="1" applyBorder="1" applyAlignment="1">
      <alignment vertical="center"/>
    </xf>
    <xf numFmtId="197" fontId="103" fillId="64" borderId="0" xfId="349" applyNumberFormat="1" applyFont="1" applyFill="1" applyAlignment="1">
      <alignment vertical="center"/>
    </xf>
    <xf numFmtId="0" fontId="4" fillId="70" borderId="11" xfId="349" applyFill="1" applyBorder="1"/>
    <xf numFmtId="0" fontId="4" fillId="70" borderId="24" xfId="349" applyFill="1" applyBorder="1"/>
    <xf numFmtId="0" fontId="4" fillId="67" borderId="11" xfId="349" applyFill="1" applyBorder="1"/>
    <xf numFmtId="0" fontId="4" fillId="67" borderId="24" xfId="349" applyFill="1" applyBorder="1"/>
    <xf numFmtId="0" fontId="4" fillId="82" borderId="11" xfId="349" applyFill="1" applyBorder="1"/>
    <xf numFmtId="0" fontId="4" fillId="82" borderId="24" xfId="349" applyFill="1" applyBorder="1"/>
    <xf numFmtId="0" fontId="4" fillId="66" borderId="11" xfId="349" applyFill="1" applyBorder="1"/>
    <xf numFmtId="0" fontId="4" fillId="66" borderId="24" xfId="349" applyFill="1" applyBorder="1"/>
    <xf numFmtId="0" fontId="4" fillId="71" borderId="11" xfId="349" applyFill="1" applyBorder="1"/>
    <xf numFmtId="0" fontId="4" fillId="71" borderId="24" xfId="349" applyFill="1" applyBorder="1"/>
    <xf numFmtId="0" fontId="4" fillId="80" borderId="11" xfId="349" applyFill="1" applyBorder="1"/>
    <xf numFmtId="0" fontId="4" fillId="80" borderId="24" xfId="349" applyFill="1" applyBorder="1"/>
    <xf numFmtId="198" fontId="108" fillId="0" borderId="0" xfId="349" applyNumberFormat="1" applyFont="1" applyAlignment="1">
      <alignment vertical="center"/>
    </xf>
    <xf numFmtId="38" fontId="102" fillId="64" borderId="95" xfId="487" applyFont="1" applyFill="1" applyBorder="1" applyAlignment="1">
      <alignment horizontal="right" vertical="center"/>
    </xf>
    <xf numFmtId="198" fontId="103" fillId="70" borderId="11" xfId="349" applyNumberFormat="1" applyFont="1" applyFill="1" applyBorder="1" applyAlignment="1">
      <alignment vertical="center"/>
    </xf>
    <xf numFmtId="198" fontId="103" fillId="70" borderId="100" xfId="349" applyNumberFormat="1" applyFont="1" applyFill="1" applyBorder="1" applyAlignment="1">
      <alignment vertical="center"/>
    </xf>
    <xf numFmtId="198" fontId="102" fillId="70" borderId="100" xfId="349" applyNumberFormat="1" applyFont="1" applyFill="1" applyBorder="1" applyAlignment="1">
      <alignment vertical="center"/>
    </xf>
    <xf numFmtId="198" fontId="102" fillId="70" borderId="63" xfId="349" applyNumberFormat="1" applyFont="1" applyFill="1" applyBorder="1" applyAlignment="1">
      <alignment vertical="center"/>
    </xf>
    <xf numFmtId="38" fontId="102" fillId="70" borderId="95" xfId="487" applyFont="1" applyFill="1" applyBorder="1">
      <alignment vertical="center"/>
    </xf>
    <xf numFmtId="198" fontId="103" fillId="67" borderId="11" xfId="349" applyNumberFormat="1" applyFont="1" applyFill="1" applyBorder="1" applyAlignment="1">
      <alignment vertical="center"/>
    </xf>
    <xf numFmtId="198" fontId="103" fillId="67" borderId="100" xfId="349" applyNumberFormat="1" applyFont="1" applyFill="1" applyBorder="1" applyAlignment="1">
      <alignment vertical="center"/>
    </xf>
    <xf numFmtId="198" fontId="102" fillId="67" borderId="63" xfId="349" applyNumberFormat="1" applyFont="1" applyFill="1" applyBorder="1" applyAlignment="1">
      <alignment vertical="center"/>
    </xf>
    <xf numFmtId="38" fontId="102" fillId="66" borderId="95" xfId="487" applyFont="1" applyFill="1" applyBorder="1">
      <alignment vertical="center"/>
    </xf>
    <xf numFmtId="0" fontId="103" fillId="0" borderId="11" xfId="349" applyFont="1" applyBorder="1"/>
    <xf numFmtId="0" fontId="103" fillId="0" borderId="24" xfId="349" applyFont="1" applyBorder="1"/>
    <xf numFmtId="198" fontId="103" fillId="0" borderId="78" xfId="485" applyNumberFormat="1" applyFont="1" applyBorder="1" applyAlignment="1">
      <alignment vertical="center"/>
    </xf>
    <xf numFmtId="198" fontId="103" fillId="0" borderId="85" xfId="485" applyNumberFormat="1" applyFont="1" applyBorder="1" applyAlignment="1">
      <alignment vertical="center"/>
    </xf>
    <xf numFmtId="198" fontId="102" fillId="0" borderId="85" xfId="485" applyNumberFormat="1" applyFont="1" applyBorder="1" applyAlignment="1">
      <alignment vertical="center"/>
    </xf>
    <xf numFmtId="198" fontId="103" fillId="0" borderId="88" xfId="485" applyNumberFormat="1" applyFont="1" applyBorder="1" applyAlignment="1">
      <alignment vertical="center"/>
    </xf>
    <xf numFmtId="198" fontId="103" fillId="0" borderId="82" xfId="485" applyNumberFormat="1" applyFont="1" applyBorder="1" applyAlignment="1">
      <alignment vertical="center"/>
    </xf>
    <xf numFmtId="198" fontId="103" fillId="0" borderId="89" xfId="485" applyNumberFormat="1" applyFont="1" applyBorder="1" applyAlignment="1">
      <alignment vertical="center"/>
    </xf>
    <xf numFmtId="198" fontId="103" fillId="0" borderId="61" xfId="486" applyNumberFormat="1" applyFont="1" applyBorder="1" applyAlignment="1">
      <alignment vertical="center"/>
    </xf>
    <xf numFmtId="198" fontId="102" fillId="0" borderId="49" xfId="485" applyNumberFormat="1" applyFont="1" applyBorder="1" applyAlignment="1">
      <alignment vertical="center"/>
    </xf>
    <xf numFmtId="198" fontId="102" fillId="0" borderId="48" xfId="485" applyNumberFormat="1" applyFont="1" applyBorder="1" applyAlignment="1">
      <alignment vertical="center"/>
    </xf>
    <xf numFmtId="198" fontId="103" fillId="0" borderId="24" xfId="486" applyNumberFormat="1" applyFont="1" applyBorder="1" applyAlignment="1">
      <alignment vertical="center"/>
    </xf>
    <xf numFmtId="198" fontId="102" fillId="0" borderId="23" xfId="485" applyNumberFormat="1" applyFont="1" applyBorder="1" applyAlignment="1">
      <alignment vertical="center"/>
    </xf>
    <xf numFmtId="198" fontId="102" fillId="0" borderId="31" xfId="485" applyNumberFormat="1" applyFont="1" applyBorder="1" applyAlignment="1">
      <alignment vertical="center"/>
    </xf>
    <xf numFmtId="198" fontId="103" fillId="0" borderId="83" xfId="0" applyNumberFormat="1" applyFont="1" applyBorder="1">
      <alignment vertical="center"/>
    </xf>
    <xf numFmtId="198" fontId="103" fillId="0" borderId="85" xfId="0" applyNumberFormat="1" applyFont="1" applyBorder="1">
      <alignment vertical="center"/>
    </xf>
    <xf numFmtId="198" fontId="102" fillId="0" borderId="83" xfId="421" applyNumberFormat="1" applyBorder="1" applyAlignment="1">
      <alignment vertical="center"/>
    </xf>
    <xf numFmtId="198" fontId="102" fillId="0" borderId="100" xfId="420" applyNumberFormat="1" applyBorder="1" applyAlignment="1">
      <alignment vertical="center"/>
    </xf>
    <xf numFmtId="198" fontId="102" fillId="0" borderId="63" xfId="420" applyNumberFormat="1" applyBorder="1" applyAlignment="1">
      <alignment vertical="center"/>
    </xf>
    <xf numFmtId="0" fontId="103" fillId="0" borderId="83" xfId="345" applyFont="1" applyBorder="1">
      <alignment vertical="center"/>
    </xf>
    <xf numFmtId="198" fontId="102" fillId="0" borderId="78" xfId="421" applyNumberFormat="1" applyBorder="1" applyAlignment="1">
      <alignment vertical="center"/>
    </xf>
    <xf numFmtId="198" fontId="102" fillId="0" borderId="100" xfId="421" applyNumberFormat="1" applyBorder="1" applyAlignment="1">
      <alignment vertical="center"/>
    </xf>
    <xf numFmtId="0" fontId="103" fillId="0" borderId="78" xfId="345" applyFont="1" applyBorder="1">
      <alignment vertical="center"/>
    </xf>
    <xf numFmtId="0" fontId="102" fillId="0" borderId="63" xfId="345" applyFont="1" applyBorder="1">
      <alignment vertical="center"/>
    </xf>
    <xf numFmtId="198" fontId="187" fillId="0" borderId="23" xfId="420" applyNumberFormat="1" applyFont="1" applyBorder="1" applyAlignment="1">
      <alignment vertical="center"/>
    </xf>
    <xf numFmtId="0" fontId="187" fillId="0" borderId="23" xfId="345" applyFont="1" applyBorder="1">
      <alignment vertical="center"/>
    </xf>
    <xf numFmtId="0" fontId="187" fillId="0" borderId="31" xfId="345" applyFont="1" applyBorder="1">
      <alignment vertical="center"/>
    </xf>
    <xf numFmtId="0" fontId="103" fillId="0" borderId="100" xfId="345" applyFont="1" applyBorder="1">
      <alignment vertical="center"/>
    </xf>
    <xf numFmtId="198" fontId="102" fillId="64" borderId="83" xfId="420" applyNumberFormat="1" applyFill="1" applyBorder="1" applyAlignment="1">
      <alignment vertical="center"/>
    </xf>
    <xf numFmtId="198" fontId="102" fillId="64" borderId="85" xfId="420" applyNumberFormat="1" applyFill="1" applyBorder="1" applyAlignment="1">
      <alignment vertical="center"/>
    </xf>
    <xf numFmtId="0" fontId="121" fillId="0" borderId="0" xfId="345" applyFont="1" applyAlignment="1">
      <alignment vertical="center" shrinkToFit="1"/>
    </xf>
    <xf numFmtId="198" fontId="112" fillId="0" borderId="0" xfId="420" applyNumberFormat="1" applyFont="1" applyAlignment="1">
      <alignment vertical="center"/>
    </xf>
    <xf numFmtId="198" fontId="102" fillId="0" borderId="0" xfId="420" applyNumberFormat="1" applyAlignment="1">
      <alignment vertical="center"/>
    </xf>
    <xf numFmtId="200" fontId="109" fillId="0" borderId="0" xfId="0" applyNumberFormat="1" applyFont="1">
      <alignment vertical="center"/>
    </xf>
    <xf numFmtId="0" fontId="214" fillId="64" borderId="0" xfId="349" applyFont="1" applyFill="1"/>
    <xf numFmtId="198" fontId="204" fillId="0" borderId="0" xfId="349" applyNumberFormat="1" applyFont="1" applyAlignment="1">
      <alignment vertical="center"/>
    </xf>
    <xf numFmtId="0" fontId="197" fillId="0" borderId="0" xfId="345" applyFont="1">
      <alignment vertical="center"/>
    </xf>
    <xf numFmtId="198" fontId="197" fillId="0" borderId="78" xfId="349" applyNumberFormat="1" applyFont="1" applyBorder="1" applyAlignment="1">
      <alignment vertical="center"/>
    </xf>
    <xf numFmtId="198" fontId="192" fillId="0" borderId="100" xfId="349" applyNumberFormat="1" applyFont="1" applyBorder="1" applyAlignment="1">
      <alignment vertical="center"/>
    </xf>
    <xf numFmtId="198" fontId="197" fillId="0" borderId="100" xfId="349" applyNumberFormat="1" applyFont="1" applyBorder="1" applyAlignment="1">
      <alignment vertical="center"/>
    </xf>
    <xf numFmtId="198" fontId="192" fillId="0" borderId="63" xfId="349" applyNumberFormat="1" applyFont="1" applyBorder="1" applyAlignment="1">
      <alignment vertical="center"/>
    </xf>
    <xf numFmtId="38" fontId="192" fillId="64" borderId="25" xfId="487" applyFont="1" applyFill="1" applyBorder="1" applyAlignment="1">
      <alignment horizontal="right" vertical="center"/>
    </xf>
    <xf numFmtId="38" fontId="192" fillId="64" borderId="22" xfId="487" applyFont="1" applyFill="1" applyBorder="1" applyAlignment="1">
      <alignment horizontal="right" vertical="center"/>
    </xf>
    <xf numFmtId="198" fontId="205" fillId="0" borderId="0" xfId="349" applyNumberFormat="1" applyFont="1" applyAlignment="1">
      <alignment vertical="center"/>
    </xf>
    <xf numFmtId="198" fontId="197" fillId="0" borderId="0" xfId="349" applyNumberFormat="1" applyFont="1" applyAlignment="1">
      <alignment vertical="center"/>
    </xf>
    <xf numFmtId="198" fontId="192" fillId="0" borderId="0" xfId="349" applyNumberFormat="1" applyFont="1" applyAlignment="1">
      <alignment vertical="center"/>
    </xf>
    <xf numFmtId="205" fontId="192" fillId="64" borderId="0" xfId="349" applyNumberFormat="1" applyFont="1" applyFill="1" applyAlignment="1">
      <alignment vertical="center"/>
    </xf>
    <xf numFmtId="198" fontId="197" fillId="0" borderId="95" xfId="349" applyNumberFormat="1" applyFont="1" applyBorder="1" applyAlignment="1">
      <alignment vertical="center"/>
    </xf>
    <xf numFmtId="198" fontId="197" fillId="0" borderId="83" xfId="349" applyNumberFormat="1" applyFont="1" applyBorder="1" applyAlignment="1">
      <alignment vertical="center"/>
    </xf>
    <xf numFmtId="198" fontId="192" fillId="0" borderId="85" xfId="349" applyNumberFormat="1" applyFont="1" applyBorder="1" applyAlignment="1">
      <alignment vertical="center"/>
    </xf>
    <xf numFmtId="198" fontId="197" fillId="0" borderId="85" xfId="349" applyNumberFormat="1" applyFont="1" applyBorder="1" applyAlignment="1">
      <alignment vertical="center"/>
    </xf>
    <xf numFmtId="198" fontId="197" fillId="0" borderId="11" xfId="349" applyNumberFormat="1" applyFont="1" applyBorder="1" applyAlignment="1">
      <alignment vertical="center"/>
    </xf>
    <xf numFmtId="38" fontId="192" fillId="88" borderId="25" xfId="487" applyFont="1" applyFill="1" applyBorder="1">
      <alignment vertical="center"/>
    </xf>
    <xf numFmtId="198" fontId="197" fillId="0" borderId="22" xfId="349" applyNumberFormat="1" applyFont="1" applyBorder="1" applyAlignment="1">
      <alignment vertical="center"/>
    </xf>
    <xf numFmtId="198" fontId="197" fillId="0" borderId="24" xfId="349" applyNumberFormat="1" applyFont="1" applyBorder="1" applyAlignment="1">
      <alignment vertical="center"/>
    </xf>
    <xf numFmtId="198" fontId="192" fillId="0" borderId="23" xfId="349" applyNumberFormat="1" applyFont="1" applyBorder="1" applyAlignment="1">
      <alignment vertical="center"/>
    </xf>
    <xf numFmtId="198" fontId="197" fillId="0" borderId="23" xfId="349" applyNumberFormat="1" applyFont="1" applyBorder="1" applyAlignment="1">
      <alignment vertical="center"/>
    </xf>
    <xf numFmtId="0" fontId="192" fillId="0" borderId="0" xfId="345" applyFont="1">
      <alignment vertical="center"/>
    </xf>
    <xf numFmtId="38" fontId="192" fillId="88" borderId="95" xfId="487" applyFont="1" applyFill="1" applyBorder="1">
      <alignment vertical="center"/>
    </xf>
    <xf numFmtId="197" fontId="192" fillId="0" borderId="0" xfId="345" applyNumberFormat="1" applyFont="1">
      <alignment vertical="center"/>
    </xf>
    <xf numFmtId="198" fontId="197" fillId="82" borderId="78" xfId="349" applyNumberFormat="1" applyFont="1" applyFill="1" applyBorder="1" applyAlignment="1">
      <alignment vertical="center"/>
    </xf>
    <xf numFmtId="198" fontId="197" fillId="82" borderId="85" xfId="349" applyNumberFormat="1" applyFont="1" applyFill="1" applyBorder="1" applyAlignment="1">
      <alignment vertical="center"/>
    </xf>
    <xf numFmtId="198" fontId="191" fillId="82" borderId="85" xfId="349" applyNumberFormat="1" applyFont="1" applyFill="1" applyBorder="1" applyAlignment="1">
      <alignment vertical="center"/>
    </xf>
    <xf numFmtId="198" fontId="192" fillId="82" borderId="85" xfId="349" applyNumberFormat="1" applyFont="1" applyFill="1" applyBorder="1" applyAlignment="1">
      <alignment vertical="center"/>
    </xf>
    <xf numFmtId="199" fontId="197" fillId="82" borderId="84" xfId="349" applyNumberFormat="1" applyFont="1" applyFill="1" applyBorder="1" applyAlignment="1">
      <alignment horizontal="center" vertical="center"/>
    </xf>
    <xf numFmtId="198" fontId="197" fillId="82" borderId="11" xfId="349" applyNumberFormat="1" applyFont="1" applyFill="1" applyBorder="1" applyAlignment="1">
      <alignment vertical="center"/>
    </xf>
    <xf numFmtId="198" fontId="206" fillId="82" borderId="11" xfId="349" applyNumberFormat="1" applyFont="1" applyFill="1" applyBorder="1" applyAlignment="1">
      <alignment vertical="center"/>
    </xf>
    <xf numFmtId="38" fontId="192" fillId="88" borderId="36" xfId="487" applyFont="1" applyFill="1" applyBorder="1">
      <alignment vertical="center"/>
    </xf>
    <xf numFmtId="38" fontId="192" fillId="88" borderId="47" xfId="487" applyFont="1" applyFill="1" applyBorder="1">
      <alignment vertical="center"/>
    </xf>
    <xf numFmtId="38" fontId="207" fillId="88" borderId="36" xfId="487" applyFont="1" applyFill="1" applyBorder="1">
      <alignment vertical="center"/>
    </xf>
    <xf numFmtId="198" fontId="197" fillId="82" borderId="24" xfId="349" applyNumberFormat="1" applyFont="1" applyFill="1" applyBorder="1" applyAlignment="1">
      <alignment vertical="center"/>
    </xf>
    <xf numFmtId="0" fontId="192" fillId="0" borderId="41" xfId="345" applyFont="1" applyBorder="1">
      <alignment vertical="center"/>
    </xf>
    <xf numFmtId="38" fontId="192" fillId="88" borderId="92" xfId="487" applyFont="1" applyFill="1" applyBorder="1">
      <alignment vertical="center"/>
    </xf>
    <xf numFmtId="198" fontId="193" fillId="64" borderId="78" xfId="349" applyNumberFormat="1" applyFont="1" applyFill="1" applyBorder="1" applyAlignment="1">
      <alignment vertical="center"/>
    </xf>
    <xf numFmtId="198" fontId="194" fillId="64" borderId="100" xfId="349" applyNumberFormat="1" applyFont="1" applyFill="1" applyBorder="1" applyAlignment="1">
      <alignment vertical="center"/>
    </xf>
    <xf numFmtId="198" fontId="193" fillId="64" borderId="100" xfId="349" applyNumberFormat="1" applyFont="1" applyFill="1" applyBorder="1" applyAlignment="1">
      <alignment vertical="center"/>
    </xf>
    <xf numFmtId="198" fontId="194" fillId="64" borderId="63" xfId="349" applyNumberFormat="1" applyFont="1" applyFill="1" applyBorder="1" applyAlignment="1">
      <alignment vertical="center"/>
    </xf>
    <xf numFmtId="199" fontId="193" fillId="64" borderId="84" xfId="349" applyNumberFormat="1" applyFont="1" applyFill="1" applyBorder="1" applyAlignment="1">
      <alignment horizontal="center" vertical="center"/>
    </xf>
    <xf numFmtId="0" fontId="215" fillId="64" borderId="0" xfId="349" applyFont="1" applyFill="1"/>
    <xf numFmtId="0" fontId="147" fillId="64" borderId="0" xfId="345" applyFont="1" applyFill="1">
      <alignment vertical="center"/>
    </xf>
    <xf numFmtId="0" fontId="147" fillId="0" borderId="0" xfId="345" applyFont="1">
      <alignment vertical="center"/>
    </xf>
    <xf numFmtId="198" fontId="165" fillId="64" borderId="24" xfId="349" applyNumberFormat="1" applyFont="1" applyFill="1" applyBorder="1" applyAlignment="1">
      <alignment vertical="center"/>
    </xf>
    <xf numFmtId="198" fontId="164" fillId="64" borderId="23" xfId="349" applyNumberFormat="1" applyFont="1" applyFill="1" applyBorder="1" applyAlignment="1">
      <alignment vertical="center"/>
    </xf>
    <xf numFmtId="198" fontId="165" fillId="64" borderId="23" xfId="349" applyNumberFormat="1" applyFont="1" applyFill="1" applyBorder="1" applyAlignment="1">
      <alignment vertical="center"/>
    </xf>
    <xf numFmtId="198" fontId="164" fillId="64" borderId="31" xfId="349" applyNumberFormat="1" applyFont="1" applyFill="1" applyBorder="1" applyAlignment="1">
      <alignment vertical="center"/>
    </xf>
    <xf numFmtId="198" fontId="165" fillId="64" borderId="11" xfId="349" applyNumberFormat="1" applyFont="1" applyFill="1" applyBorder="1" applyAlignment="1">
      <alignment vertical="center"/>
    </xf>
    <xf numFmtId="198" fontId="164" fillId="64" borderId="0" xfId="349" applyNumberFormat="1" applyFont="1" applyFill="1" applyAlignment="1">
      <alignment vertical="center"/>
    </xf>
    <xf numFmtId="198" fontId="165" fillId="64" borderId="0" xfId="349" applyNumberFormat="1" applyFont="1" applyFill="1" applyAlignment="1">
      <alignment vertical="center"/>
    </xf>
    <xf numFmtId="198" fontId="164" fillId="64" borderId="32" xfId="349" applyNumberFormat="1" applyFont="1" applyFill="1" applyBorder="1" applyAlignment="1">
      <alignment vertical="center"/>
    </xf>
    <xf numFmtId="198" fontId="197" fillId="64" borderId="11" xfId="349" applyNumberFormat="1" applyFont="1" applyFill="1" applyBorder="1" applyAlignment="1">
      <alignment vertical="center"/>
    </xf>
    <xf numFmtId="198" fontId="192" fillId="64" borderId="49" xfId="349" applyNumberFormat="1" applyFont="1" applyFill="1" applyBorder="1" applyAlignment="1">
      <alignment vertical="center"/>
    </xf>
    <xf numFmtId="198" fontId="197" fillId="64" borderId="49" xfId="349" applyNumberFormat="1" applyFont="1" applyFill="1" applyBorder="1" applyAlignment="1">
      <alignment vertical="center"/>
    </xf>
    <xf numFmtId="198" fontId="197" fillId="64" borderId="48" xfId="349" applyNumberFormat="1" applyFont="1" applyFill="1" applyBorder="1" applyAlignment="1">
      <alignment vertical="center"/>
    </xf>
    <xf numFmtId="198" fontId="192" fillId="64" borderId="0" xfId="349" applyNumberFormat="1" applyFont="1" applyFill="1" applyAlignment="1">
      <alignment vertical="center"/>
    </xf>
    <xf numFmtId="198" fontId="197" fillId="64" borderId="0" xfId="349" applyNumberFormat="1" applyFont="1" applyFill="1" applyAlignment="1">
      <alignment vertical="center"/>
    </xf>
    <xf numFmtId="198" fontId="197" fillId="64" borderId="32" xfId="349" applyNumberFormat="1" applyFont="1" applyFill="1" applyBorder="1" applyAlignment="1">
      <alignment vertical="center"/>
    </xf>
    <xf numFmtId="198" fontId="192" fillId="64" borderId="32" xfId="349" applyNumberFormat="1" applyFont="1" applyFill="1" applyBorder="1" applyAlignment="1">
      <alignment vertical="center"/>
    </xf>
    <xf numFmtId="198" fontId="197" fillId="64" borderId="24" xfId="349" applyNumberFormat="1" applyFont="1" applyFill="1" applyBorder="1" applyAlignment="1">
      <alignment vertical="center"/>
    </xf>
    <xf numFmtId="198" fontId="192" fillId="64" borderId="23" xfId="349" applyNumberFormat="1" applyFont="1" applyFill="1" applyBorder="1" applyAlignment="1">
      <alignment vertical="center"/>
    </xf>
    <xf numFmtId="198" fontId="197" fillId="64" borderId="23" xfId="349" applyNumberFormat="1" applyFont="1" applyFill="1" applyBorder="1" applyAlignment="1">
      <alignment vertical="center"/>
    </xf>
    <xf numFmtId="198" fontId="192" fillId="64" borderId="31" xfId="349" applyNumberFormat="1" applyFont="1" applyFill="1" applyBorder="1" applyAlignment="1">
      <alignment vertical="center"/>
    </xf>
    <xf numFmtId="0" fontId="198" fillId="0" borderId="0" xfId="345" applyFont="1">
      <alignment vertical="center"/>
    </xf>
    <xf numFmtId="0" fontId="163" fillId="0" borderId="0" xfId="345" applyFont="1">
      <alignment vertical="center"/>
    </xf>
    <xf numFmtId="0" fontId="186" fillId="0" borderId="0" xfId="345" applyFont="1">
      <alignment vertical="center"/>
    </xf>
    <xf numFmtId="0" fontId="191" fillId="64" borderId="0" xfId="345" applyFont="1" applyFill="1">
      <alignment vertical="center"/>
    </xf>
    <xf numFmtId="38" fontId="102" fillId="86" borderId="32" xfId="416" applyFont="1" applyFill="1" applyBorder="1">
      <alignment vertical="center"/>
    </xf>
    <xf numFmtId="204" fontId="102" fillId="86" borderId="32" xfId="416" applyNumberFormat="1" applyFont="1" applyFill="1" applyBorder="1">
      <alignment vertical="center"/>
    </xf>
    <xf numFmtId="195" fontId="102" fillId="86" borderId="32" xfId="417" applyNumberFormat="1" applyFont="1" applyFill="1" applyBorder="1">
      <alignment vertical="center"/>
    </xf>
    <xf numFmtId="38" fontId="102" fillId="86" borderId="31" xfId="416" applyFont="1" applyFill="1" applyBorder="1">
      <alignment vertical="center"/>
    </xf>
    <xf numFmtId="204" fontId="102" fillId="86" borderId="31" xfId="416" applyNumberFormat="1" applyFont="1" applyFill="1" applyBorder="1">
      <alignment vertical="center"/>
    </xf>
    <xf numFmtId="195" fontId="102" fillId="86" borderId="31" xfId="417" applyNumberFormat="1" applyFont="1" applyFill="1" applyBorder="1">
      <alignment vertical="center"/>
    </xf>
    <xf numFmtId="198" fontId="121" fillId="0" borderId="0" xfId="349" applyNumberFormat="1" applyFont="1" applyFill="1" applyAlignment="1" applyProtection="1">
      <alignment vertical="center"/>
    </xf>
    <xf numFmtId="0" fontId="112" fillId="80" borderId="78" xfId="349" applyFont="1" applyFill="1" applyBorder="1"/>
    <xf numFmtId="198" fontId="112" fillId="0" borderId="0" xfId="349" applyNumberFormat="1" applyFont="1" applyBorder="1" applyAlignment="1" applyProtection="1">
      <alignment vertical="center"/>
    </xf>
    <xf numFmtId="198" fontId="112" fillId="0" borderId="38" xfId="349" applyNumberFormat="1" applyFont="1" applyBorder="1" applyAlignment="1" applyProtection="1">
      <alignment vertical="center"/>
    </xf>
    <xf numFmtId="38" fontId="102" fillId="86" borderId="32" xfId="416" applyFont="1" applyFill="1" applyBorder="1" applyAlignment="1" applyProtection="1">
      <alignment vertical="center"/>
    </xf>
    <xf numFmtId="204" fontId="102" fillId="86" borderId="32" xfId="416" applyNumberFormat="1" applyFont="1" applyFill="1" applyBorder="1" applyAlignment="1" applyProtection="1">
      <alignment vertical="center"/>
    </xf>
    <xf numFmtId="195" fontId="102" fillId="86" borderId="32" xfId="417" applyNumberFormat="1" applyFont="1" applyFill="1" applyBorder="1" applyAlignment="1" applyProtection="1">
      <alignment vertical="center"/>
    </xf>
    <xf numFmtId="38" fontId="102" fillId="86" borderId="37" xfId="416" applyFont="1" applyFill="1" applyBorder="1" applyAlignment="1" applyProtection="1">
      <alignment vertical="center"/>
    </xf>
    <xf numFmtId="204" fontId="102" fillId="86" borderId="37" xfId="416" applyNumberFormat="1" applyFont="1" applyFill="1" applyBorder="1" applyAlignment="1" applyProtection="1">
      <alignment vertical="center"/>
    </xf>
    <xf numFmtId="195" fontId="102" fillId="86" borderId="37" xfId="417" applyNumberFormat="1" applyFont="1" applyFill="1" applyBorder="1" applyAlignment="1" applyProtection="1">
      <alignment vertical="center"/>
    </xf>
    <xf numFmtId="198" fontId="169" fillId="0" borderId="0" xfId="349" applyNumberFormat="1" applyFont="1" applyAlignment="1">
      <alignment vertical="center"/>
    </xf>
    <xf numFmtId="0" fontId="121" fillId="69" borderId="78" xfId="349" applyFont="1" applyFill="1" applyBorder="1"/>
    <xf numFmtId="38" fontId="112" fillId="68" borderId="83" xfId="311" applyFont="1" applyFill="1" applyBorder="1" applyAlignment="1">
      <alignment horizontal="left" indent="1"/>
    </xf>
    <xf numFmtId="0" fontId="20" fillId="68" borderId="0" xfId="423" applyFont="1" applyFill="1"/>
    <xf numFmtId="0" fontId="102" fillId="0" borderId="83" xfId="0" applyFont="1" applyBorder="1" applyAlignment="1">
      <alignment vertical="top"/>
    </xf>
    <xf numFmtId="0" fontId="102" fillId="64" borderId="85" xfId="345" applyFont="1" applyFill="1" applyBorder="1" applyAlignment="1">
      <alignment vertical="top"/>
    </xf>
    <xf numFmtId="0" fontId="102" fillId="64" borderId="94" xfId="345" applyFont="1" applyFill="1" applyBorder="1" applyAlignment="1">
      <alignment vertical="top"/>
    </xf>
    <xf numFmtId="0" fontId="112" fillId="64" borderId="22" xfId="0" applyFont="1" applyFill="1" applyBorder="1" applyAlignment="1">
      <alignment horizontal="left" vertical="top" wrapText="1"/>
    </xf>
    <xf numFmtId="0" fontId="112" fillId="64" borderId="83" xfId="345" applyFont="1" applyFill="1" applyBorder="1" applyAlignment="1">
      <alignment vertical="top"/>
    </xf>
    <xf numFmtId="0" fontId="112" fillId="64" borderId="85" xfId="345" applyFont="1" applyFill="1" applyBorder="1" applyAlignment="1">
      <alignment vertical="top"/>
    </xf>
    <xf numFmtId="0" fontId="112" fillId="0" borderId="94" xfId="345" applyFont="1" applyBorder="1" applyAlignment="1">
      <alignment vertical="top"/>
    </xf>
    <xf numFmtId="0" fontId="112" fillId="0" borderId="84" xfId="0" applyFont="1" applyBorder="1" applyAlignment="1">
      <alignment horizontal="left" vertical="top" wrapText="1"/>
    </xf>
    <xf numFmtId="0" fontId="102" fillId="0" borderId="94" xfId="345" applyFont="1" applyBorder="1" applyAlignment="1">
      <alignment vertical="top"/>
    </xf>
    <xf numFmtId="0" fontId="102" fillId="0" borderId="84" xfId="0" applyFont="1" applyBorder="1" applyAlignment="1">
      <alignment horizontal="left" vertical="top" wrapText="1"/>
    </xf>
    <xf numFmtId="0" fontId="102" fillId="0" borderId="84" xfId="0" applyFont="1" applyBorder="1" applyAlignment="1">
      <alignment vertical="top" wrapText="1"/>
    </xf>
    <xf numFmtId="0" fontId="112" fillId="64" borderId="78" xfId="345" applyFont="1" applyFill="1" applyBorder="1" applyAlignment="1">
      <alignment vertical="top"/>
    </xf>
    <xf numFmtId="0" fontId="102" fillId="0" borderId="100" xfId="345" applyFont="1" applyBorder="1" applyAlignment="1">
      <alignment vertical="top"/>
    </xf>
    <xf numFmtId="0" fontId="102" fillId="0" borderId="0" xfId="345" applyFont="1" applyAlignment="1">
      <alignment vertical="top"/>
    </xf>
    <xf numFmtId="0" fontId="102" fillId="0" borderId="23" xfId="345" applyFont="1" applyBorder="1" applyAlignment="1">
      <alignment vertical="top"/>
    </xf>
    <xf numFmtId="198" fontId="217" fillId="84" borderId="0" xfId="349" applyNumberFormat="1" applyFont="1" applyFill="1" applyBorder="1" applyAlignment="1" applyProtection="1">
      <alignment vertical="center"/>
    </xf>
    <xf numFmtId="198" fontId="218" fillId="84" borderId="0" xfId="349" applyNumberFormat="1" applyFont="1" applyFill="1" applyBorder="1" applyAlignment="1" applyProtection="1">
      <alignment vertical="center"/>
    </xf>
    <xf numFmtId="0" fontId="102" fillId="84" borderId="0" xfId="345" applyFont="1" applyFill="1">
      <alignment vertical="center"/>
    </xf>
    <xf numFmtId="198" fontId="211" fillId="0" borderId="0" xfId="349" applyNumberFormat="1" applyFont="1" applyFill="1" applyBorder="1" applyAlignment="1" applyProtection="1">
      <alignment vertical="center"/>
    </xf>
    <xf numFmtId="0" fontId="33" fillId="0" borderId="0" xfId="345" applyFont="1" applyFill="1" applyBorder="1">
      <alignment vertical="center"/>
    </xf>
    <xf numFmtId="0" fontId="121" fillId="80" borderId="26" xfId="349" applyFont="1" applyFill="1" applyBorder="1"/>
    <xf numFmtId="198" fontId="103" fillId="0" borderId="100" xfId="349" applyNumberFormat="1" applyFont="1" applyFill="1" applyBorder="1" applyAlignment="1" applyProtection="1">
      <alignment vertical="center"/>
    </xf>
    <xf numFmtId="198" fontId="102" fillId="0" borderId="100" xfId="349" applyNumberFormat="1" applyFont="1" applyFill="1" applyBorder="1" applyAlignment="1" applyProtection="1">
      <alignment vertical="center"/>
    </xf>
    <xf numFmtId="198" fontId="211" fillId="90" borderId="0" xfId="349" applyNumberFormat="1" applyFont="1" applyFill="1" applyBorder="1" applyAlignment="1" applyProtection="1">
      <alignment vertical="center"/>
    </xf>
    <xf numFmtId="0" fontId="179" fillId="64" borderId="0" xfId="345" applyFont="1" applyFill="1" applyBorder="1">
      <alignment vertical="center"/>
    </xf>
    <xf numFmtId="0" fontId="179" fillId="0" borderId="0" xfId="345" applyFont="1" applyFill="1" applyBorder="1">
      <alignment vertical="center"/>
    </xf>
    <xf numFmtId="198" fontId="112" fillId="0" borderId="0" xfId="349" applyNumberFormat="1" applyFont="1" applyFill="1" applyBorder="1" applyAlignment="1" applyProtection="1">
      <alignment vertical="center"/>
      <protection locked="0"/>
    </xf>
    <xf numFmtId="198" fontId="33" fillId="0" borderId="0" xfId="349" applyNumberFormat="1" applyFont="1" applyFill="1" applyAlignment="1" applyProtection="1">
      <alignment vertical="center"/>
    </xf>
    <xf numFmtId="198" fontId="102" fillId="0" borderId="0" xfId="349" applyNumberFormat="1" applyFont="1" applyAlignment="1">
      <alignment horizontal="left" vertical="center" indent="2"/>
    </xf>
    <xf numFmtId="198" fontId="102" fillId="0" borderId="0" xfId="349" applyNumberFormat="1" applyFont="1" applyBorder="1" applyAlignment="1">
      <alignment horizontal="left" vertical="center"/>
    </xf>
    <xf numFmtId="198" fontId="102" fillId="0" borderId="23" xfId="349" applyNumberFormat="1" applyFont="1" applyBorder="1" applyAlignment="1">
      <alignment horizontal="left" vertical="center"/>
    </xf>
    <xf numFmtId="0" fontId="210" fillId="90" borderId="0" xfId="345" applyFont="1" applyFill="1" applyBorder="1">
      <alignment vertical="center"/>
    </xf>
    <xf numFmtId="0" fontId="211" fillId="90" borderId="0" xfId="345" applyFont="1" applyFill="1" applyBorder="1">
      <alignment vertical="center"/>
    </xf>
    <xf numFmtId="0" fontId="217" fillId="84" borderId="0" xfId="345" applyFont="1" applyFill="1" applyBorder="1">
      <alignment vertical="center"/>
    </xf>
    <xf numFmtId="204" fontId="102" fillId="0" borderId="25" xfId="416" applyNumberFormat="1" applyFont="1" applyFill="1" applyBorder="1" applyAlignment="1" applyProtection="1">
      <alignment vertical="center"/>
    </xf>
    <xf numFmtId="195" fontId="102" fillId="0" borderId="25" xfId="417" applyNumberFormat="1" applyFont="1" applyFill="1" applyBorder="1" applyAlignment="1" applyProtection="1">
      <alignment vertical="center"/>
    </xf>
    <xf numFmtId="204" fontId="102" fillId="0" borderId="22" xfId="416" applyNumberFormat="1" applyFont="1" applyFill="1" applyBorder="1" applyAlignment="1" applyProtection="1">
      <alignment vertical="center"/>
    </xf>
    <xf numFmtId="195" fontId="102" fillId="0" borderId="22" xfId="417" applyNumberFormat="1" applyFont="1" applyFill="1" applyBorder="1" applyAlignment="1" applyProtection="1">
      <alignment vertical="center"/>
    </xf>
    <xf numFmtId="204" fontId="102" fillId="0" borderId="36" xfId="416" applyNumberFormat="1" applyFont="1" applyFill="1" applyBorder="1" applyAlignment="1" applyProtection="1">
      <alignment vertical="center"/>
    </xf>
    <xf numFmtId="195" fontId="102" fillId="0" borderId="36" xfId="417" applyNumberFormat="1" applyFont="1" applyFill="1" applyBorder="1" applyAlignment="1" applyProtection="1">
      <alignment vertical="center"/>
    </xf>
    <xf numFmtId="38" fontId="102" fillId="86" borderId="36" xfId="416" applyFont="1" applyFill="1" applyBorder="1" applyAlignment="1" applyProtection="1">
      <alignment vertical="center"/>
    </xf>
    <xf numFmtId="204" fontId="102" fillId="86" borderId="36" xfId="416" applyNumberFormat="1" applyFont="1" applyFill="1" applyBorder="1" applyAlignment="1" applyProtection="1">
      <alignment vertical="center"/>
    </xf>
    <xf numFmtId="195" fontId="102" fillId="86" borderId="36" xfId="417" applyNumberFormat="1" applyFont="1" applyFill="1" applyBorder="1" applyAlignment="1" applyProtection="1">
      <alignment vertical="center"/>
    </xf>
    <xf numFmtId="38" fontId="102" fillId="86" borderId="25" xfId="416" applyFont="1" applyFill="1" applyBorder="1" applyAlignment="1" applyProtection="1">
      <alignment vertical="center"/>
    </xf>
    <xf numFmtId="204" fontId="102" fillId="86" borderId="25" xfId="416" applyNumberFormat="1" applyFont="1" applyFill="1" applyBorder="1" applyAlignment="1" applyProtection="1">
      <alignment vertical="center"/>
    </xf>
    <xf numFmtId="195" fontId="102" fillId="86" borderId="25" xfId="417" applyNumberFormat="1" applyFont="1" applyFill="1" applyBorder="1" applyAlignment="1" applyProtection="1">
      <alignment vertical="center"/>
    </xf>
    <xf numFmtId="38" fontId="102" fillId="86" borderId="22" xfId="416" applyFont="1" applyFill="1" applyBorder="1" applyAlignment="1" applyProtection="1">
      <alignment vertical="center"/>
    </xf>
    <xf numFmtId="204" fontId="102" fillId="86" borderId="22" xfId="416" applyNumberFormat="1" applyFont="1" applyFill="1" applyBorder="1" applyAlignment="1" applyProtection="1">
      <alignment vertical="center"/>
    </xf>
    <xf numFmtId="195" fontId="102" fillId="86" borderId="22" xfId="417" applyNumberFormat="1" applyFont="1" applyFill="1" applyBorder="1" applyAlignment="1" applyProtection="1">
      <alignment vertical="center"/>
    </xf>
    <xf numFmtId="49" fontId="210" fillId="64" borderId="0" xfId="345" applyNumberFormat="1" applyFont="1" applyFill="1" applyBorder="1">
      <alignment vertical="center"/>
    </xf>
    <xf numFmtId="0" fontId="210" fillId="64" borderId="0" xfId="345" applyFont="1" applyFill="1" applyBorder="1">
      <alignment vertical="center"/>
    </xf>
    <xf numFmtId="198" fontId="147" fillId="0" borderId="78" xfId="349" applyNumberFormat="1" applyFont="1" applyBorder="1" applyAlignment="1" applyProtection="1">
      <alignment vertical="center"/>
    </xf>
    <xf numFmtId="198" fontId="147" fillId="0" borderId="78" xfId="349" applyNumberFormat="1" applyFont="1" applyFill="1" applyBorder="1" applyAlignment="1" applyProtection="1">
      <alignment vertical="center"/>
    </xf>
    <xf numFmtId="198" fontId="147" fillId="64" borderId="23" xfId="349" applyNumberFormat="1" applyFont="1" applyFill="1" applyBorder="1" applyAlignment="1" applyProtection="1">
      <alignment vertical="center"/>
    </xf>
    <xf numFmtId="195" fontId="165" fillId="0" borderId="95" xfId="417" applyNumberFormat="1" applyFont="1" applyFill="1" applyBorder="1" applyAlignment="1" applyProtection="1">
      <alignment vertical="center"/>
    </xf>
    <xf numFmtId="204" fontId="102" fillId="64" borderId="95" xfId="416" applyNumberFormat="1" applyFont="1" applyFill="1" applyBorder="1" applyAlignment="1" applyProtection="1">
      <alignment vertical="center"/>
    </xf>
    <xf numFmtId="195" fontId="102" fillId="64" borderId="95" xfId="417" applyNumberFormat="1" applyFont="1" applyFill="1" applyBorder="1" applyAlignment="1" applyProtection="1">
      <alignment vertical="center"/>
    </xf>
    <xf numFmtId="204" fontId="102" fillId="64" borderId="25" xfId="416" applyNumberFormat="1" applyFont="1" applyFill="1" applyBorder="1" applyAlignment="1" applyProtection="1">
      <alignment vertical="center"/>
    </xf>
    <xf numFmtId="195" fontId="102" fillId="64" borderId="25" xfId="417" applyNumberFormat="1" applyFont="1" applyFill="1" applyBorder="1" applyAlignment="1" applyProtection="1">
      <alignment vertical="center"/>
    </xf>
    <xf numFmtId="204" fontId="102" fillId="64" borderId="22" xfId="416" applyNumberFormat="1" applyFont="1" applyFill="1" applyBorder="1" applyAlignment="1" applyProtection="1">
      <alignment vertical="center"/>
    </xf>
    <xf numFmtId="195" fontId="102" fillId="64" borderId="22" xfId="417" applyNumberFormat="1" applyFont="1" applyFill="1" applyBorder="1" applyAlignment="1" applyProtection="1">
      <alignment vertical="center"/>
    </xf>
    <xf numFmtId="38" fontId="102" fillId="67" borderId="25" xfId="416" applyFont="1" applyFill="1" applyBorder="1" applyAlignment="1" applyProtection="1">
      <alignment vertical="center"/>
    </xf>
    <xf numFmtId="204" fontId="102" fillId="67" borderId="25" xfId="416" applyNumberFormat="1" applyFont="1" applyFill="1" applyBorder="1" applyAlignment="1" applyProtection="1">
      <alignment vertical="center"/>
    </xf>
    <xf numFmtId="195" fontId="102" fillId="67" borderId="25" xfId="417" applyNumberFormat="1" applyFont="1" applyFill="1" applyBorder="1" applyAlignment="1" applyProtection="1">
      <alignment vertical="center"/>
    </xf>
    <xf numFmtId="38" fontId="102" fillId="89" borderId="25" xfId="416" applyFont="1" applyFill="1" applyBorder="1" applyAlignment="1" applyProtection="1">
      <alignment vertical="center"/>
    </xf>
    <xf numFmtId="204" fontId="102" fillId="89" borderId="25" xfId="416" applyNumberFormat="1" applyFont="1" applyFill="1" applyBorder="1" applyAlignment="1" applyProtection="1">
      <alignment vertical="center"/>
    </xf>
    <xf numFmtId="195" fontId="102" fillId="89" borderId="25" xfId="417" applyNumberFormat="1" applyFont="1" applyFill="1" applyBorder="1" applyAlignment="1" applyProtection="1">
      <alignment vertical="center"/>
    </xf>
    <xf numFmtId="38" fontId="102" fillId="66" borderId="25" xfId="416" applyFont="1" applyFill="1" applyBorder="1" applyAlignment="1" applyProtection="1">
      <alignment vertical="center"/>
    </xf>
    <xf numFmtId="204" fontId="102" fillId="66" borderId="25" xfId="416" applyNumberFormat="1" applyFont="1" applyFill="1" applyBorder="1" applyAlignment="1" applyProtection="1">
      <alignment vertical="center"/>
    </xf>
    <xf numFmtId="195" fontId="102" fillId="66" borderId="25" xfId="417" applyNumberFormat="1" applyFont="1" applyFill="1" applyBorder="1" applyAlignment="1" applyProtection="1">
      <alignment vertical="center"/>
    </xf>
    <xf numFmtId="38" fontId="102" fillId="80" borderId="25" xfId="416" applyFont="1" applyFill="1" applyBorder="1" applyAlignment="1" applyProtection="1">
      <alignment vertical="center"/>
    </xf>
    <xf numFmtId="204" fontId="102" fillId="80" borderId="25" xfId="416" applyNumberFormat="1" applyFont="1" applyFill="1" applyBorder="1" applyAlignment="1" applyProtection="1">
      <alignment vertical="center"/>
    </xf>
    <xf numFmtId="195" fontId="102" fillId="80" borderId="25" xfId="417" applyNumberFormat="1" applyFont="1" applyFill="1" applyBorder="1" applyAlignment="1" applyProtection="1">
      <alignment vertical="center"/>
    </xf>
    <xf numFmtId="195" fontId="165" fillId="0" borderId="22" xfId="417" applyNumberFormat="1" applyFont="1" applyFill="1" applyBorder="1" applyAlignment="1" applyProtection="1">
      <alignment vertical="center"/>
    </xf>
    <xf numFmtId="195" fontId="165" fillId="86" borderId="31" xfId="417" applyNumberFormat="1" applyFont="1" applyFill="1" applyBorder="1" applyAlignment="1" applyProtection="1">
      <alignment vertical="center"/>
    </xf>
    <xf numFmtId="38" fontId="102" fillId="86" borderId="95" xfId="416" applyFont="1" applyFill="1" applyBorder="1" applyAlignment="1" applyProtection="1">
      <alignment vertical="center"/>
    </xf>
    <xf numFmtId="204" fontId="102" fillId="86" borderId="95" xfId="416" applyNumberFormat="1" applyFont="1" applyFill="1" applyBorder="1" applyAlignment="1" applyProtection="1">
      <alignment vertical="center"/>
    </xf>
    <xf numFmtId="195" fontId="102" fillId="86" borderId="95" xfId="417" applyNumberFormat="1" applyFont="1" applyFill="1" applyBorder="1" applyAlignment="1" applyProtection="1">
      <alignment vertical="center"/>
    </xf>
    <xf numFmtId="38" fontId="102" fillId="86" borderId="84" xfId="416" applyFont="1" applyFill="1" applyBorder="1" applyAlignment="1" applyProtection="1">
      <alignment vertical="center"/>
    </xf>
    <xf numFmtId="204" fontId="102" fillId="86" borderId="84" xfId="416" applyNumberFormat="1" applyFont="1" applyFill="1" applyBorder="1" applyAlignment="1" applyProtection="1">
      <alignment vertical="center"/>
    </xf>
    <xf numFmtId="195" fontId="102" fillId="86" borderId="84" xfId="417" applyNumberFormat="1" applyFont="1" applyFill="1" applyBorder="1" applyAlignment="1" applyProtection="1">
      <alignment vertical="center"/>
    </xf>
    <xf numFmtId="38" fontId="102" fillId="64" borderId="32" xfId="416" applyFont="1" applyFill="1" applyBorder="1" applyAlignment="1" applyProtection="1">
      <alignment vertical="center"/>
    </xf>
    <xf numFmtId="204" fontId="102" fillId="64" borderId="32" xfId="416" applyNumberFormat="1" applyFont="1" applyFill="1" applyBorder="1" applyAlignment="1" applyProtection="1">
      <alignment vertical="center"/>
    </xf>
    <xf numFmtId="195" fontId="102" fillId="64" borderId="32" xfId="417" applyNumberFormat="1" applyFont="1" applyFill="1" applyBorder="1" applyAlignment="1" applyProtection="1">
      <alignment vertical="center"/>
    </xf>
    <xf numFmtId="38" fontId="102" fillId="64" borderId="89" xfId="416" applyFont="1" applyFill="1" applyBorder="1" applyAlignment="1" applyProtection="1">
      <alignment vertical="center"/>
    </xf>
    <xf numFmtId="204" fontId="102" fillId="64" borderId="89" xfId="416" applyNumberFormat="1" applyFont="1" applyFill="1" applyBorder="1" applyAlignment="1" applyProtection="1">
      <alignment vertical="center"/>
    </xf>
    <xf numFmtId="195" fontId="102" fillId="64" borderId="89" xfId="417" applyNumberFormat="1" applyFont="1" applyFill="1" applyBorder="1" applyAlignment="1" applyProtection="1">
      <alignment vertical="center"/>
    </xf>
    <xf numFmtId="197" fontId="115" fillId="64" borderId="38" xfId="297" applyNumberFormat="1" applyFont="1" applyFill="1" applyBorder="1" applyAlignment="1">
      <alignment horizontal="right" vertical="center"/>
    </xf>
    <xf numFmtId="197" fontId="115" fillId="64" borderId="37" xfId="297" applyNumberFormat="1" applyFont="1" applyFill="1" applyBorder="1" applyAlignment="1">
      <alignment horizontal="right" vertical="center"/>
    </xf>
    <xf numFmtId="195" fontId="164" fillId="0" borderId="36" xfId="417" applyNumberFormat="1" applyFont="1" applyFill="1" applyBorder="1" applyAlignment="1" applyProtection="1">
      <alignment vertical="center"/>
    </xf>
    <xf numFmtId="195" fontId="165" fillId="0" borderId="84" xfId="417" applyNumberFormat="1" applyFont="1" applyFill="1" applyBorder="1" applyAlignment="1" applyProtection="1">
      <alignment vertical="center"/>
    </xf>
    <xf numFmtId="197" fontId="115" fillId="64" borderId="85" xfId="297" applyNumberFormat="1" applyFont="1" applyFill="1" applyBorder="1" applyAlignment="1">
      <alignment horizontal="right" vertical="center"/>
    </xf>
    <xf numFmtId="197" fontId="115" fillId="64" borderId="94" xfId="297" applyNumberFormat="1" applyFont="1" applyFill="1" applyBorder="1" applyAlignment="1">
      <alignment horizontal="right" vertical="center"/>
    </xf>
    <xf numFmtId="198" fontId="219" fillId="0" borderId="32" xfId="349" applyNumberFormat="1" applyFont="1" applyBorder="1" applyAlignment="1">
      <alignment vertical="center"/>
    </xf>
    <xf numFmtId="0" fontId="133" fillId="0" borderId="32" xfId="0" applyFont="1" applyBorder="1">
      <alignment vertical="center"/>
    </xf>
    <xf numFmtId="198" fontId="133" fillId="64" borderId="23" xfId="349" applyNumberFormat="1" applyFont="1" applyFill="1" applyBorder="1" applyAlignment="1">
      <alignment vertical="center"/>
    </xf>
    <xf numFmtId="198" fontId="133" fillId="0" borderId="23" xfId="349" applyNumberFormat="1" applyFont="1" applyBorder="1" applyAlignment="1">
      <alignment vertical="center"/>
    </xf>
    <xf numFmtId="198" fontId="221" fillId="0" borderId="23" xfId="349" applyNumberFormat="1" applyFont="1" applyBorder="1" applyAlignment="1">
      <alignment vertical="center"/>
    </xf>
    <xf numFmtId="0" fontId="133" fillId="0" borderId="31" xfId="0" applyFont="1" applyBorder="1">
      <alignment vertical="center"/>
    </xf>
    <xf numFmtId="198" fontId="102" fillId="64" borderId="0" xfId="349" applyNumberFormat="1" applyFont="1" applyFill="1" applyBorder="1" applyAlignment="1">
      <alignment vertical="center"/>
    </xf>
    <xf numFmtId="0" fontId="112" fillId="0" borderId="0" xfId="0" applyFont="1" applyBorder="1">
      <alignment vertical="center"/>
    </xf>
    <xf numFmtId="198" fontId="219" fillId="64" borderId="0" xfId="349" applyNumberFormat="1" applyFont="1" applyFill="1" applyBorder="1" applyAlignment="1">
      <alignment vertical="center"/>
    </xf>
    <xf numFmtId="198" fontId="220" fillId="0" borderId="0" xfId="349" applyNumberFormat="1" applyFont="1" applyBorder="1" applyAlignment="1">
      <alignment vertical="center"/>
    </xf>
    <xf numFmtId="198" fontId="133" fillId="0" borderId="0" xfId="349" applyNumberFormat="1" applyFont="1" applyBorder="1" applyAlignment="1">
      <alignment vertical="center"/>
    </xf>
    <xf numFmtId="198" fontId="221" fillId="0" borderId="0" xfId="349" applyNumberFormat="1" applyFont="1" applyBorder="1" applyAlignment="1">
      <alignment vertical="center"/>
    </xf>
    <xf numFmtId="198" fontId="133" fillId="64" borderId="0" xfId="349" applyNumberFormat="1" applyFont="1" applyFill="1" applyBorder="1" applyAlignment="1">
      <alignment vertical="center"/>
    </xf>
    <xf numFmtId="49" fontId="222" fillId="76" borderId="84" xfId="345" applyNumberFormat="1" applyFont="1" applyFill="1" applyBorder="1" applyAlignment="1">
      <alignment horizontal="center" vertical="center"/>
    </xf>
    <xf numFmtId="195" fontId="165" fillId="86" borderId="84" xfId="417" applyNumberFormat="1" applyFont="1" applyFill="1" applyBorder="1" applyAlignment="1" applyProtection="1">
      <alignment vertical="center"/>
    </xf>
    <xf numFmtId="197" fontId="115" fillId="86" borderId="94" xfId="297" applyNumberFormat="1" applyFont="1" applyFill="1" applyBorder="1" applyAlignment="1">
      <alignment horizontal="right" vertical="center"/>
    </xf>
    <xf numFmtId="38" fontId="102" fillId="86" borderId="89" xfId="416" applyFont="1" applyFill="1" applyBorder="1" applyAlignment="1" applyProtection="1">
      <alignment vertical="center"/>
    </xf>
    <xf numFmtId="204" fontId="102" fillId="86" borderId="89" xfId="416" applyNumberFormat="1" applyFont="1" applyFill="1" applyBorder="1" applyAlignment="1" applyProtection="1">
      <alignment vertical="center"/>
    </xf>
    <xf numFmtId="195" fontId="102" fillId="86" borderId="89" xfId="417" applyNumberFormat="1" applyFont="1" applyFill="1" applyBorder="1" applyAlignment="1" applyProtection="1">
      <alignment vertical="center"/>
    </xf>
    <xf numFmtId="38" fontId="102" fillId="86" borderId="31" xfId="416" applyFont="1" applyFill="1" applyBorder="1" applyAlignment="1" applyProtection="1">
      <alignment vertical="center"/>
    </xf>
    <xf numFmtId="204" fontId="102" fillId="86" borderId="31" xfId="416" applyNumberFormat="1" applyFont="1" applyFill="1" applyBorder="1" applyAlignment="1" applyProtection="1">
      <alignment vertical="center"/>
    </xf>
    <xf numFmtId="195" fontId="102" fillId="86" borderId="31" xfId="417" applyNumberFormat="1" applyFont="1" applyFill="1" applyBorder="1" applyAlignment="1" applyProtection="1">
      <alignment vertical="center"/>
    </xf>
    <xf numFmtId="195" fontId="164" fillId="86" borderId="36" xfId="417" applyNumberFormat="1" applyFont="1" applyFill="1" applyBorder="1" applyAlignment="1" applyProtection="1">
      <alignment vertical="center"/>
    </xf>
    <xf numFmtId="197" fontId="115" fillId="86" borderId="37" xfId="297" applyNumberFormat="1" applyFont="1" applyFill="1" applyBorder="1" applyAlignment="1">
      <alignment horizontal="right" vertical="center"/>
    </xf>
    <xf numFmtId="0" fontId="138" fillId="79" borderId="0" xfId="0" applyFont="1" applyFill="1">
      <alignment vertical="center"/>
    </xf>
    <xf numFmtId="0" fontId="223" fillId="74" borderId="0" xfId="0" applyFont="1" applyFill="1">
      <alignment vertical="center"/>
    </xf>
    <xf numFmtId="0" fontId="139" fillId="79" borderId="0" xfId="0" applyFont="1" applyFill="1">
      <alignment vertical="center"/>
    </xf>
    <xf numFmtId="0" fontId="139" fillId="86" borderId="0" xfId="0" applyFont="1" applyFill="1">
      <alignment vertical="center"/>
    </xf>
    <xf numFmtId="0" fontId="224" fillId="74" borderId="0" xfId="0" applyFont="1" applyFill="1">
      <alignment vertical="center"/>
    </xf>
    <xf numFmtId="0" fontId="138" fillId="0" borderId="0" xfId="0" applyFont="1" applyFill="1">
      <alignment vertical="center"/>
    </xf>
    <xf numFmtId="38" fontId="118" fillId="64" borderId="0" xfId="487" applyFont="1" applyFill="1" applyBorder="1" applyAlignment="1" applyProtection="1">
      <alignment vertical="center"/>
      <protection locked="0"/>
    </xf>
    <xf numFmtId="198" fontId="121" fillId="0" borderId="0" xfId="349" applyNumberFormat="1" applyFont="1" applyAlignment="1" applyProtection="1">
      <alignment vertical="center"/>
    </xf>
    <xf numFmtId="197" fontId="112" fillId="64" borderId="0" xfId="349" applyNumberFormat="1" applyFont="1" applyFill="1" applyBorder="1" applyAlignment="1" applyProtection="1">
      <alignment vertical="center"/>
    </xf>
    <xf numFmtId="198" fontId="112" fillId="0" borderId="0" xfId="349" applyNumberFormat="1" applyFont="1" applyAlignment="1" applyProtection="1">
      <alignment vertical="center"/>
    </xf>
    <xf numFmtId="0" fontId="0" fillId="68" borderId="0" xfId="0" applyFill="1">
      <alignment vertical="center"/>
    </xf>
    <xf numFmtId="0" fontId="192" fillId="0" borderId="0" xfId="0" applyFont="1">
      <alignment vertical="center"/>
    </xf>
    <xf numFmtId="0" fontId="134" fillId="86" borderId="0" xfId="345" applyFont="1" applyFill="1">
      <alignment vertical="center"/>
    </xf>
    <xf numFmtId="49" fontId="210" fillId="64" borderId="0" xfId="345" applyNumberFormat="1" applyFont="1" applyFill="1">
      <alignment vertical="center"/>
    </xf>
    <xf numFmtId="166" fontId="102" fillId="76" borderId="84" xfId="422" applyFont="1" applyFill="1" applyBorder="1" applyAlignment="1" applyProtection="1">
      <alignment horizontal="centerContinuous" vertical="center"/>
      <protection locked="0"/>
    </xf>
    <xf numFmtId="0" fontId="108" fillId="65" borderId="83" xfId="345" applyFont="1" applyFill="1" applyBorder="1">
      <alignment vertical="center"/>
    </xf>
    <xf numFmtId="0" fontId="108" fillId="65" borderId="85" xfId="345" applyFont="1" applyFill="1" applyBorder="1">
      <alignment vertical="center"/>
    </xf>
    <xf numFmtId="0" fontId="108" fillId="65" borderId="94" xfId="345" applyFont="1" applyFill="1" applyBorder="1">
      <alignment vertical="center"/>
    </xf>
    <xf numFmtId="0" fontId="210" fillId="64" borderId="0" xfId="345" applyFont="1" applyFill="1">
      <alignment vertical="center"/>
    </xf>
    <xf numFmtId="166" fontId="102" fillId="72" borderId="84" xfId="422" applyFont="1" applyFill="1" applyBorder="1" applyAlignment="1">
      <alignment horizontal="center" vertical="center"/>
    </xf>
    <xf numFmtId="0" fontId="179" fillId="64" borderId="0" xfId="345" applyFont="1" applyFill="1">
      <alignment vertical="center"/>
    </xf>
    <xf numFmtId="0" fontId="210" fillId="90" borderId="0" xfId="345" applyFont="1" applyFill="1">
      <alignment vertical="center"/>
    </xf>
    <xf numFmtId="198" fontId="211" fillId="90" borderId="0" xfId="349" applyNumberFormat="1" applyFont="1" applyFill="1" applyAlignment="1">
      <alignment vertical="center"/>
    </xf>
    <xf numFmtId="38" fontId="102" fillId="64" borderId="95" xfId="487" applyFont="1" applyFill="1" applyBorder="1" applyAlignment="1" applyProtection="1">
      <alignment vertical="center"/>
    </xf>
    <xf numFmtId="38" fontId="102" fillId="64" borderId="22" xfId="487" applyFont="1" applyFill="1" applyBorder="1" applyAlignment="1" applyProtection="1">
      <alignment vertical="center"/>
    </xf>
    <xf numFmtId="198" fontId="211" fillId="0" borderId="0" xfId="349" applyNumberFormat="1" applyFont="1" applyAlignment="1">
      <alignment vertical="center"/>
    </xf>
    <xf numFmtId="198" fontId="147" fillId="0" borderId="78" xfId="349" applyNumberFormat="1" applyFont="1" applyBorder="1" applyAlignment="1">
      <alignment vertical="center"/>
    </xf>
    <xf numFmtId="198" fontId="103" fillId="0" borderId="100" xfId="349" applyNumberFormat="1" applyFont="1" applyBorder="1" applyAlignment="1">
      <alignment vertical="center"/>
    </xf>
    <xf numFmtId="198" fontId="102" fillId="0" borderId="100" xfId="349" applyNumberFormat="1" applyFont="1" applyBorder="1" applyAlignment="1">
      <alignment vertical="center"/>
    </xf>
    <xf numFmtId="198" fontId="217" fillId="84" borderId="0" xfId="349" applyNumberFormat="1" applyFont="1" applyFill="1" applyAlignment="1">
      <alignment vertical="center"/>
    </xf>
    <xf numFmtId="198" fontId="218" fillId="84" borderId="0" xfId="349" applyNumberFormat="1" applyFont="1" applyFill="1" applyAlignment="1">
      <alignment vertical="center"/>
    </xf>
    <xf numFmtId="38" fontId="102" fillId="64" borderId="91" xfId="487" applyFont="1" applyFill="1" applyBorder="1" applyAlignment="1">
      <alignment horizontal="right" vertical="center"/>
    </xf>
    <xf numFmtId="38" fontId="102" fillId="72" borderId="25" xfId="487" applyFont="1" applyFill="1" applyBorder="1" applyAlignment="1" applyProtection="1">
      <alignment vertical="center"/>
    </xf>
    <xf numFmtId="38" fontId="102" fillId="72" borderId="25" xfId="487" applyFont="1" applyFill="1" applyBorder="1" applyAlignment="1">
      <alignment horizontal="right" vertical="center"/>
    </xf>
    <xf numFmtId="38" fontId="102" fillId="64" borderId="25" xfId="487" applyFont="1" applyFill="1" applyBorder="1" applyAlignment="1" applyProtection="1">
      <alignment vertical="center"/>
    </xf>
    <xf numFmtId="38" fontId="102" fillId="72" borderId="22" xfId="487" applyFont="1" applyFill="1" applyBorder="1" applyAlignment="1" applyProtection="1">
      <alignment vertical="center"/>
    </xf>
    <xf numFmtId="38" fontId="102" fillId="72" borderId="22" xfId="487" applyFont="1" applyFill="1" applyBorder="1" applyAlignment="1">
      <alignment horizontal="right" vertical="center"/>
    </xf>
    <xf numFmtId="198" fontId="102" fillId="0" borderId="11" xfId="349" applyNumberFormat="1" applyFont="1" applyBorder="1" applyAlignment="1">
      <alignment vertical="center"/>
    </xf>
    <xf numFmtId="0" fontId="217" fillId="84" borderId="0" xfId="345" applyFont="1" applyFill="1">
      <alignment vertical="center"/>
    </xf>
    <xf numFmtId="198" fontId="103" fillId="84" borderId="0" xfId="349" applyNumberFormat="1" applyFont="1" applyFill="1" applyAlignment="1">
      <alignment vertical="center"/>
    </xf>
    <xf numFmtId="198" fontId="121" fillId="0" borderId="0" xfId="349" applyNumberFormat="1" applyFont="1" applyAlignment="1">
      <alignment vertical="center"/>
    </xf>
    <xf numFmtId="198" fontId="102" fillId="64" borderId="96" xfId="349" applyNumberFormat="1" applyFont="1" applyFill="1" applyBorder="1" applyAlignment="1">
      <alignment vertical="center"/>
    </xf>
    <xf numFmtId="198" fontId="103" fillId="0" borderId="49" xfId="349" applyNumberFormat="1" applyFont="1" applyBorder="1" applyAlignment="1">
      <alignment vertical="center"/>
    </xf>
    <xf numFmtId="198" fontId="102" fillId="0" borderId="46" xfId="349" applyNumberFormat="1" applyFont="1" applyBorder="1" applyAlignment="1">
      <alignment vertical="center"/>
    </xf>
    <xf numFmtId="38" fontId="102" fillId="0" borderId="45" xfId="487" applyFont="1" applyFill="1" applyBorder="1" applyAlignment="1" applyProtection="1">
      <alignment vertical="center"/>
    </xf>
    <xf numFmtId="198" fontId="104" fillId="90" borderId="0" xfId="349" applyNumberFormat="1" applyFont="1" applyFill="1" applyAlignment="1">
      <alignment vertical="center"/>
    </xf>
    <xf numFmtId="198" fontId="102" fillId="64" borderId="81" xfId="349" applyNumberFormat="1" applyFont="1" applyFill="1" applyBorder="1" applyAlignment="1">
      <alignment vertical="center"/>
    </xf>
    <xf numFmtId="198" fontId="102" fillId="64" borderId="80" xfId="349" applyNumberFormat="1" applyFont="1" applyFill="1" applyBorder="1" applyAlignment="1">
      <alignment vertical="center"/>
    </xf>
    <xf numFmtId="198" fontId="112" fillId="0" borderId="38" xfId="349" applyNumberFormat="1" applyFont="1" applyBorder="1" applyAlignment="1">
      <alignment vertical="center"/>
    </xf>
    <xf numFmtId="0" fontId="33" fillId="0" borderId="0" xfId="345" applyFont="1">
      <alignment vertical="center"/>
    </xf>
    <xf numFmtId="0" fontId="103" fillId="0" borderId="85" xfId="345" applyFont="1" applyBorder="1">
      <alignment vertical="center"/>
    </xf>
    <xf numFmtId="0" fontId="103" fillId="0" borderId="94" xfId="345" applyFont="1" applyBorder="1">
      <alignment vertical="center"/>
    </xf>
    <xf numFmtId="38" fontId="103" fillId="0" borderId="94" xfId="487" applyFont="1" applyFill="1" applyBorder="1" applyAlignment="1" applyProtection="1">
      <alignment vertical="center"/>
    </xf>
    <xf numFmtId="38" fontId="103" fillId="0" borderId="84" xfId="487" applyFont="1" applyFill="1" applyBorder="1" applyAlignment="1" applyProtection="1">
      <alignment vertical="center"/>
    </xf>
    <xf numFmtId="38" fontId="103" fillId="0" borderId="84" xfId="487" applyFont="1" applyFill="1" applyBorder="1">
      <alignment vertical="center"/>
    </xf>
    <xf numFmtId="38" fontId="103" fillId="0" borderId="84" xfId="487" applyFont="1" applyFill="1" applyBorder="1" applyAlignment="1">
      <alignment horizontal="right" vertical="center"/>
    </xf>
    <xf numFmtId="38" fontId="102" fillId="70" borderId="63" xfId="487" applyFont="1" applyFill="1" applyBorder="1" applyAlignment="1" applyProtection="1">
      <alignment vertical="center"/>
    </xf>
    <xf numFmtId="38" fontId="102" fillId="70" borderId="95" xfId="487" applyFont="1" applyFill="1" applyBorder="1" applyAlignment="1">
      <alignment horizontal="right" vertical="center"/>
    </xf>
    <xf numFmtId="0" fontId="102" fillId="0" borderId="24" xfId="345" applyFont="1" applyBorder="1">
      <alignment vertical="center"/>
    </xf>
    <xf numFmtId="198" fontId="147" fillId="64" borderId="23" xfId="349" applyNumberFormat="1" applyFont="1" applyFill="1" applyBorder="1" applyAlignment="1">
      <alignment vertical="center"/>
    </xf>
    <xf numFmtId="38" fontId="102" fillId="67" borderId="63" xfId="487" applyFont="1" applyFill="1" applyBorder="1" applyAlignment="1" applyProtection="1">
      <alignment vertical="center"/>
    </xf>
    <xf numFmtId="38" fontId="102" fillId="67" borderId="95" xfId="487" applyFont="1" applyFill="1" applyBorder="1" applyAlignment="1">
      <alignment horizontal="right" vertical="center"/>
    </xf>
    <xf numFmtId="38" fontId="102" fillId="89" borderId="63" xfId="487" applyFont="1" applyFill="1" applyBorder="1" applyAlignment="1" applyProtection="1">
      <alignment vertical="center"/>
    </xf>
    <xf numFmtId="38" fontId="102" fillId="89" borderId="95" xfId="487" applyFont="1" applyFill="1" applyBorder="1" applyAlignment="1" applyProtection="1">
      <alignment vertical="center"/>
    </xf>
    <xf numFmtId="38" fontId="102" fillId="89" borderId="95" xfId="487" applyFont="1" applyFill="1" applyBorder="1">
      <alignment vertical="center"/>
    </xf>
    <xf numFmtId="38" fontId="102" fillId="89" borderId="95" xfId="487" applyFont="1" applyFill="1" applyBorder="1" applyAlignment="1">
      <alignment horizontal="right" vertical="center"/>
    </xf>
    <xf numFmtId="38" fontId="102" fillId="66" borderId="63" xfId="487" applyFont="1" applyFill="1" applyBorder="1" applyAlignment="1" applyProtection="1">
      <alignment vertical="center"/>
    </xf>
    <xf numFmtId="38" fontId="102" fillId="66" borderId="95" xfId="487" applyFont="1" applyFill="1" applyBorder="1" applyAlignment="1">
      <alignment horizontal="right" vertical="center"/>
    </xf>
    <xf numFmtId="38" fontId="102" fillId="80" borderId="63" xfId="487" applyFont="1" applyFill="1" applyBorder="1" applyAlignment="1" applyProtection="1">
      <alignment vertical="center"/>
    </xf>
    <xf numFmtId="0" fontId="103" fillId="84" borderId="0" xfId="345" applyFont="1" applyFill="1">
      <alignment vertical="center"/>
    </xf>
    <xf numFmtId="0" fontId="112" fillId="64" borderId="100" xfId="345" applyFont="1" applyFill="1" applyBorder="1">
      <alignment vertical="center"/>
    </xf>
    <xf numFmtId="0" fontId="121" fillId="80" borderId="78" xfId="349" applyFont="1" applyFill="1" applyBorder="1"/>
    <xf numFmtId="0" fontId="179" fillId="0" borderId="0" xfId="345" applyFont="1">
      <alignment vertical="center"/>
    </xf>
    <xf numFmtId="198" fontId="112" fillId="0" borderId="0" xfId="349" applyNumberFormat="1" applyFont="1" applyAlignment="1" applyProtection="1">
      <alignment vertical="center"/>
      <protection locked="0"/>
    </xf>
    <xf numFmtId="0" fontId="211" fillId="90" borderId="0" xfId="345" applyFont="1" applyFill="1">
      <alignment vertical="center"/>
    </xf>
    <xf numFmtId="198" fontId="102" fillId="0" borderId="0" xfId="349" applyNumberFormat="1" applyFont="1" applyAlignment="1">
      <alignment horizontal="left" vertical="center"/>
    </xf>
    <xf numFmtId="38" fontId="197" fillId="88" borderId="84" xfId="487" applyFont="1" applyFill="1" applyBorder="1" applyAlignment="1" applyProtection="1">
      <alignment horizontal="right" vertical="center"/>
    </xf>
    <xf numFmtId="38" fontId="197" fillId="0" borderId="84" xfId="487" applyFont="1" applyBorder="1" applyAlignment="1" applyProtection="1">
      <alignment vertical="center"/>
    </xf>
    <xf numFmtId="38" fontId="192" fillId="0" borderId="95" xfId="487" applyFont="1" applyFill="1" applyBorder="1" applyAlignment="1" applyProtection="1">
      <alignment horizontal="right" vertical="center"/>
    </xf>
    <xf numFmtId="38" fontId="192" fillId="0" borderId="22" xfId="487" applyFont="1" applyFill="1" applyBorder="1" applyAlignment="1" applyProtection="1">
      <alignment horizontal="right" vertical="center"/>
    </xf>
    <xf numFmtId="38" fontId="192" fillId="64" borderId="84" xfId="487" applyFont="1" applyFill="1" applyBorder="1" applyAlignment="1" applyProtection="1">
      <alignment horizontal="right" vertical="center"/>
    </xf>
    <xf numFmtId="38" fontId="192" fillId="88" borderId="95" xfId="487" applyFont="1" applyFill="1" applyBorder="1" applyAlignment="1" applyProtection="1">
      <alignment horizontal="right" vertical="center"/>
    </xf>
    <xf numFmtId="38" fontId="192" fillId="88" borderId="25" xfId="487" applyFont="1" applyFill="1" applyBorder="1" applyAlignment="1">
      <alignment vertical="center"/>
    </xf>
    <xf numFmtId="38" fontId="192" fillId="0" borderId="25" xfId="487" applyFont="1" applyBorder="1" applyAlignment="1" applyProtection="1">
      <alignment vertical="center"/>
    </xf>
    <xf numFmtId="38" fontId="192" fillId="88" borderId="22" xfId="487" applyFont="1" applyFill="1" applyBorder="1" applyAlignment="1" applyProtection="1">
      <alignment horizontal="right" vertical="center"/>
    </xf>
    <xf numFmtId="38" fontId="192" fillId="0" borderId="22" xfId="487" applyFont="1" applyBorder="1" applyAlignment="1" applyProtection="1">
      <alignment vertical="center"/>
    </xf>
    <xf numFmtId="38" fontId="192" fillId="64" borderId="0" xfId="487" applyFont="1" applyFill="1" applyAlignment="1" applyProtection="1">
      <alignment vertical="center"/>
    </xf>
    <xf numFmtId="38" fontId="192" fillId="64" borderId="0" xfId="487" applyFont="1" applyFill="1" applyAlignment="1">
      <alignment vertical="center"/>
    </xf>
    <xf numFmtId="38" fontId="192" fillId="88" borderId="95" xfId="487" applyFont="1" applyFill="1" applyBorder="1" applyAlignment="1">
      <alignment vertical="center"/>
    </xf>
    <xf numFmtId="38" fontId="192" fillId="0" borderId="95" xfId="487" applyFont="1" applyBorder="1" applyAlignment="1" applyProtection="1">
      <alignment vertical="center"/>
    </xf>
    <xf numFmtId="38" fontId="192" fillId="88" borderId="22" xfId="487" applyFont="1" applyFill="1" applyBorder="1" applyAlignment="1">
      <alignment vertical="center"/>
    </xf>
    <xf numFmtId="38" fontId="192" fillId="64" borderId="95" xfId="487" applyFont="1" applyFill="1" applyBorder="1" applyAlignment="1">
      <alignment vertical="center"/>
    </xf>
    <xf numFmtId="38" fontId="192" fillId="64" borderId="36" xfId="487" applyFont="1" applyFill="1" applyBorder="1" applyAlignment="1">
      <alignment vertical="center"/>
    </xf>
    <xf numFmtId="38" fontId="192" fillId="64" borderId="47" xfId="487" applyFont="1" applyFill="1" applyBorder="1" applyAlignment="1">
      <alignment vertical="center"/>
    </xf>
    <xf numFmtId="38" fontId="192" fillId="64" borderId="25" xfId="487" applyFont="1" applyFill="1" applyBorder="1" applyAlignment="1">
      <alignment vertical="center"/>
    </xf>
    <xf numFmtId="38" fontId="192" fillId="64" borderId="92" xfId="487" applyFont="1" applyFill="1" applyBorder="1" applyAlignment="1">
      <alignment vertical="center"/>
    </xf>
    <xf numFmtId="38" fontId="197" fillId="75" borderId="83" xfId="487" applyFont="1" applyFill="1" applyBorder="1" applyAlignment="1" applyProtection="1">
      <alignment vertical="center"/>
    </xf>
    <xf numFmtId="38" fontId="197" fillId="75" borderId="85" xfId="487" applyFont="1" applyFill="1" applyBorder="1" applyAlignment="1" applyProtection="1">
      <alignment vertical="center"/>
    </xf>
    <xf numFmtId="38" fontId="197" fillId="75" borderId="94" xfId="487" applyFont="1" applyFill="1" applyBorder="1" applyAlignment="1" applyProtection="1">
      <alignment vertical="center"/>
    </xf>
    <xf numFmtId="38" fontId="197" fillId="75" borderId="84" xfId="487" applyFont="1" applyFill="1" applyBorder="1" applyAlignment="1" applyProtection="1">
      <alignment vertical="center"/>
    </xf>
    <xf numFmtId="38" fontId="192" fillId="75" borderId="84" xfId="487" applyFont="1" applyFill="1" applyBorder="1" applyAlignment="1" applyProtection="1">
      <alignment vertical="center"/>
    </xf>
    <xf numFmtId="38" fontId="192" fillId="75" borderId="83" xfId="487" applyFont="1" applyFill="1" applyBorder="1" applyAlignment="1" applyProtection="1">
      <alignment vertical="center"/>
    </xf>
    <xf numFmtId="38" fontId="197" fillId="75" borderId="78" xfId="487" applyFont="1" applyFill="1" applyBorder="1" applyAlignment="1" applyProtection="1">
      <alignment vertical="center"/>
    </xf>
    <xf numFmtId="38" fontId="197" fillId="75" borderId="100" xfId="487" applyFont="1" applyFill="1" applyBorder="1" applyAlignment="1" applyProtection="1">
      <alignment vertical="center"/>
    </xf>
    <xf numFmtId="38" fontId="197" fillId="75" borderId="63" xfId="487" applyFont="1" applyFill="1" applyBorder="1" applyAlignment="1" applyProtection="1">
      <alignment vertical="center"/>
    </xf>
    <xf numFmtId="38" fontId="197" fillId="75" borderId="95" xfId="487" applyFont="1" applyFill="1" applyBorder="1" applyAlignment="1" applyProtection="1">
      <alignment vertical="center"/>
    </xf>
    <xf numFmtId="38" fontId="192" fillId="64" borderId="25" xfId="487" applyFont="1" applyFill="1" applyBorder="1" applyAlignment="1" applyProtection="1">
      <alignment vertical="center"/>
      <protection locked="0"/>
    </xf>
    <xf numFmtId="38" fontId="192" fillId="64" borderId="47" xfId="487" applyFont="1" applyFill="1" applyBorder="1" applyAlignment="1" applyProtection="1">
      <alignment vertical="center"/>
      <protection locked="0"/>
    </xf>
    <xf numFmtId="38" fontId="192" fillId="64" borderId="22" xfId="487" applyFont="1" applyFill="1" applyBorder="1" applyAlignment="1">
      <alignment vertical="center"/>
    </xf>
    <xf numFmtId="38" fontId="197" fillId="0" borderId="78" xfId="487" applyFont="1" applyFill="1" applyBorder="1" applyAlignment="1" applyProtection="1">
      <alignment vertical="center"/>
    </xf>
    <xf numFmtId="38" fontId="197" fillId="0" borderId="100" xfId="487" applyFont="1" applyFill="1" applyBorder="1" applyAlignment="1" applyProtection="1">
      <alignment vertical="center"/>
    </xf>
    <xf numFmtId="38" fontId="201" fillId="0" borderId="63" xfId="487" applyFont="1" applyFill="1" applyBorder="1" applyAlignment="1" applyProtection="1">
      <alignment vertical="center"/>
    </xf>
    <xf numFmtId="38" fontId="197" fillId="0" borderId="95" xfId="487" applyFont="1" applyFill="1" applyBorder="1" applyAlignment="1" applyProtection="1">
      <alignment vertical="center"/>
    </xf>
    <xf numFmtId="38" fontId="197" fillId="0" borderId="25" xfId="487" applyFont="1" applyFill="1" applyBorder="1" applyAlignment="1" applyProtection="1">
      <alignment vertical="center"/>
    </xf>
    <xf numFmtId="38" fontId="192" fillId="0" borderId="25" xfId="487" applyFont="1" applyFill="1" applyBorder="1" applyAlignment="1" applyProtection="1">
      <alignment vertical="center"/>
    </xf>
    <xf numFmtId="38" fontId="192" fillId="0" borderId="11" xfId="487" applyFont="1" applyFill="1" applyBorder="1" applyAlignment="1" applyProtection="1">
      <alignment vertical="center"/>
    </xf>
    <xf numFmtId="38" fontId="197" fillId="0" borderId="0" xfId="487" applyFont="1" applyFill="1" applyBorder="1" applyAlignment="1" applyProtection="1">
      <alignment vertical="center"/>
    </xf>
    <xf numFmtId="38" fontId="201" fillId="0" borderId="32" xfId="487" applyFont="1" applyFill="1" applyBorder="1" applyAlignment="1" applyProtection="1">
      <alignment vertical="center"/>
    </xf>
    <xf numFmtId="38" fontId="197" fillId="0" borderId="32" xfId="487" applyFont="1" applyFill="1" applyBorder="1" applyAlignment="1" applyProtection="1">
      <alignment vertical="center"/>
    </xf>
    <xf numFmtId="38" fontId="165" fillId="0" borderId="11" xfId="487" applyFont="1" applyFill="1" applyBorder="1" applyAlignment="1" applyProtection="1">
      <alignment vertical="center"/>
    </xf>
    <xf numFmtId="38" fontId="164" fillId="0" borderId="38" xfId="487" applyFont="1" applyFill="1" applyBorder="1" applyAlignment="1" applyProtection="1">
      <alignment vertical="center"/>
    </xf>
    <xf numFmtId="38" fontId="165" fillId="0" borderId="38" xfId="487" applyFont="1" applyFill="1" applyBorder="1" applyAlignment="1" applyProtection="1">
      <alignment vertical="center"/>
    </xf>
    <xf numFmtId="38" fontId="202" fillId="0" borderId="37" xfId="487" applyFont="1" applyFill="1" applyBorder="1" applyAlignment="1" applyProtection="1">
      <alignment vertical="center"/>
    </xf>
    <xf numFmtId="38" fontId="197" fillId="0" borderId="11" xfId="487" applyFont="1" applyFill="1" applyBorder="1" applyAlignment="1" applyProtection="1">
      <alignment vertical="center"/>
    </xf>
    <xf numFmtId="38" fontId="197" fillId="0" borderId="24" xfId="487" applyFont="1" applyFill="1" applyBorder="1" applyAlignment="1" applyProtection="1">
      <alignment vertical="center"/>
    </xf>
    <xf numFmtId="38" fontId="197" fillId="0" borderId="23" xfId="487" applyFont="1" applyFill="1" applyBorder="1" applyAlignment="1" applyProtection="1">
      <alignment vertical="center"/>
    </xf>
    <xf numFmtId="38" fontId="201" fillId="0" borderId="31" xfId="487" applyFont="1" applyFill="1" applyBorder="1" applyAlignment="1" applyProtection="1">
      <alignment vertical="center"/>
    </xf>
    <xf numFmtId="38" fontId="192" fillId="0" borderId="22" xfId="487" applyFont="1" applyFill="1" applyBorder="1" applyAlignment="1" applyProtection="1">
      <alignment vertical="center"/>
    </xf>
    <xf numFmtId="38" fontId="197" fillId="75" borderId="11" xfId="487" applyFont="1" applyFill="1" applyBorder="1" applyAlignment="1" applyProtection="1">
      <alignment vertical="center"/>
    </xf>
    <xf numFmtId="38" fontId="197" fillId="75" borderId="0" xfId="487" applyFont="1" applyFill="1" applyBorder="1" applyAlignment="1" applyProtection="1">
      <alignment vertical="center"/>
    </xf>
    <xf numFmtId="38" fontId="201" fillId="75" borderId="32" xfId="487" applyFont="1" applyFill="1" applyBorder="1" applyAlignment="1" applyProtection="1">
      <alignment vertical="center"/>
    </xf>
    <xf numFmtId="38" fontId="197" fillId="75" borderId="25" xfId="487" applyFont="1" applyFill="1" applyBorder="1" applyAlignment="1" applyProtection="1">
      <alignment vertical="center"/>
    </xf>
    <xf numFmtId="38" fontId="164" fillId="0" borderId="0" xfId="487" applyFont="1" applyFill="1" applyBorder="1" applyAlignment="1" applyProtection="1">
      <alignment vertical="center"/>
    </xf>
    <xf numFmtId="38" fontId="165" fillId="0" borderId="0" xfId="487" applyFont="1" applyFill="1" applyBorder="1" applyAlignment="1" applyProtection="1">
      <alignment vertical="center"/>
    </xf>
    <xf numFmtId="38" fontId="165" fillId="0" borderId="24" xfId="487" applyFont="1" applyFill="1" applyBorder="1" applyAlignment="1" applyProtection="1">
      <alignment vertical="center"/>
    </xf>
    <xf numFmtId="38" fontId="164" fillId="0" borderId="23" xfId="487" applyFont="1" applyFill="1" applyBorder="1" applyAlignment="1" applyProtection="1">
      <alignment vertical="center"/>
    </xf>
    <xf numFmtId="38" fontId="165" fillId="0" borderId="23" xfId="487" applyFont="1" applyFill="1" applyBorder="1" applyAlignment="1" applyProtection="1">
      <alignment vertical="center"/>
    </xf>
    <xf numFmtId="38" fontId="202" fillId="0" borderId="31" xfId="487" applyFont="1" applyFill="1" applyBorder="1" applyAlignment="1" applyProtection="1">
      <alignment vertical="center"/>
    </xf>
    <xf numFmtId="38" fontId="160" fillId="0" borderId="32" xfId="487" applyFont="1" applyFill="1" applyBorder="1" applyAlignment="1" applyProtection="1">
      <alignment vertical="center"/>
    </xf>
    <xf numFmtId="38" fontId="160" fillId="0" borderId="32" xfId="487" applyFont="1" applyBorder="1" applyAlignment="1" applyProtection="1">
      <alignment vertical="center"/>
    </xf>
    <xf numFmtId="38" fontId="164" fillId="0" borderId="32" xfId="487" applyFont="1" applyBorder="1" applyAlignment="1" applyProtection="1">
      <alignment vertical="center"/>
    </xf>
    <xf numFmtId="198" fontId="187" fillId="0" borderId="24" xfId="487" applyNumberFormat="1" applyFont="1" applyFill="1" applyBorder="1" applyAlignment="1" applyProtection="1">
      <alignment vertical="center"/>
    </xf>
    <xf numFmtId="198" fontId="187" fillId="0" borderId="23" xfId="487" applyNumberFormat="1" applyFont="1" applyFill="1" applyBorder="1" applyAlignment="1" applyProtection="1">
      <alignment vertical="center"/>
    </xf>
    <xf numFmtId="9" fontId="163" fillId="64" borderId="24" xfId="417" applyFont="1" applyFill="1" applyBorder="1" applyAlignment="1" applyProtection="1">
      <alignment vertical="center"/>
    </xf>
    <xf numFmtId="9" fontId="163" fillId="64" borderId="22" xfId="417" applyFont="1" applyFill="1" applyBorder="1" applyAlignment="1" applyProtection="1">
      <alignment vertical="center"/>
    </xf>
    <xf numFmtId="38" fontId="102" fillId="66" borderId="32" xfId="487" applyFont="1" applyFill="1" applyBorder="1" applyAlignment="1" applyProtection="1">
      <alignment vertical="center"/>
    </xf>
    <xf numFmtId="38" fontId="102" fillId="66" borderId="45" xfId="487" applyFont="1" applyFill="1" applyBorder="1" applyAlignment="1" applyProtection="1">
      <alignment vertical="center"/>
    </xf>
    <xf numFmtId="38" fontId="102" fillId="66" borderId="37" xfId="487" applyFont="1" applyFill="1" applyBorder="1" applyAlignment="1" applyProtection="1">
      <alignment vertical="center"/>
    </xf>
    <xf numFmtId="38" fontId="102" fillId="66" borderId="25" xfId="487" applyFont="1" applyFill="1" applyBorder="1">
      <alignment vertical="center"/>
    </xf>
    <xf numFmtId="38" fontId="102" fillId="66" borderId="49" xfId="487" applyFont="1" applyFill="1" applyBorder="1">
      <alignment vertical="center"/>
    </xf>
    <xf numFmtId="38" fontId="102" fillId="66" borderId="47" xfId="487" applyFont="1" applyFill="1" applyBorder="1">
      <alignment vertical="center"/>
    </xf>
    <xf numFmtId="0" fontId="109" fillId="0" borderId="85" xfId="345" applyFont="1" applyBorder="1" applyAlignment="1">
      <alignment vertical="top"/>
    </xf>
    <xf numFmtId="0" fontId="109" fillId="0" borderId="84" xfId="0" applyFont="1" applyBorder="1" applyAlignment="1">
      <alignment vertical="top" wrapText="1"/>
    </xf>
    <xf numFmtId="0" fontId="109" fillId="0" borderId="0" xfId="345" applyFont="1" applyAlignment="1">
      <alignment vertical="top"/>
    </xf>
    <xf numFmtId="0" fontId="103" fillId="72" borderId="63" xfId="349" applyFont="1" applyFill="1" applyBorder="1"/>
    <xf numFmtId="38" fontId="103" fillId="72" borderId="63" xfId="416" applyFont="1" applyFill="1" applyBorder="1" applyAlignment="1"/>
    <xf numFmtId="0" fontId="103" fillId="0" borderId="32" xfId="349" applyFont="1" applyFill="1" applyBorder="1"/>
    <xf numFmtId="0" fontId="103" fillId="0" borderId="23" xfId="349" applyFont="1" applyFill="1" applyBorder="1"/>
    <xf numFmtId="0" fontId="103" fillId="0" borderId="31" xfId="349" applyFont="1" applyFill="1" applyBorder="1"/>
    <xf numFmtId="0" fontId="102" fillId="0" borderId="23" xfId="349" applyFont="1" applyFill="1" applyBorder="1"/>
    <xf numFmtId="0" fontId="103" fillId="0" borderId="82" xfId="349" applyFont="1" applyFill="1" applyBorder="1"/>
    <xf numFmtId="0" fontId="102" fillId="0" borderId="82" xfId="349" applyFont="1" applyFill="1" applyBorder="1"/>
    <xf numFmtId="0" fontId="103" fillId="0" borderId="89" xfId="349" applyFont="1" applyFill="1" applyBorder="1"/>
    <xf numFmtId="0" fontId="103" fillId="85" borderId="0" xfId="349" applyFont="1" applyFill="1" applyBorder="1"/>
    <xf numFmtId="0" fontId="103" fillId="85" borderId="23" xfId="349" applyFont="1" applyFill="1" applyBorder="1"/>
    <xf numFmtId="0" fontId="103" fillId="85" borderId="31" xfId="349" applyFont="1" applyFill="1" applyBorder="1"/>
    <xf numFmtId="38" fontId="103" fillId="85" borderId="31" xfId="416" applyFont="1" applyFill="1" applyBorder="1" applyAlignment="1"/>
    <xf numFmtId="0" fontId="102" fillId="85" borderId="23" xfId="349" applyFont="1" applyFill="1" applyBorder="1"/>
    <xf numFmtId="0" fontId="102" fillId="85" borderId="0" xfId="349" applyFont="1" applyFill="1" applyBorder="1"/>
    <xf numFmtId="0" fontId="103" fillId="85" borderId="32" xfId="349" applyFont="1" applyFill="1" applyBorder="1"/>
    <xf numFmtId="38" fontId="103" fillId="85" borderId="32" xfId="416" applyFont="1" applyFill="1" applyBorder="1" applyAlignment="1"/>
    <xf numFmtId="0" fontId="103" fillId="85" borderId="85" xfId="349" applyFont="1" applyFill="1" applyBorder="1"/>
    <xf numFmtId="0" fontId="103" fillId="0" borderId="78" xfId="349" applyFont="1" applyFill="1" applyBorder="1"/>
    <xf numFmtId="0" fontId="102" fillId="0" borderId="11" xfId="349" applyFont="1" applyFill="1" applyBorder="1"/>
    <xf numFmtId="0" fontId="102" fillId="0" borderId="24" xfId="349" applyFont="1" applyFill="1" applyBorder="1"/>
    <xf numFmtId="0" fontId="103" fillId="0" borderId="94" xfId="349" applyFont="1" applyFill="1" applyBorder="1"/>
    <xf numFmtId="0" fontId="102" fillId="0" borderId="38" xfId="349" applyFont="1" applyFill="1" applyBorder="1"/>
    <xf numFmtId="0" fontId="103" fillId="0" borderId="38" xfId="349" applyFont="1" applyFill="1" applyBorder="1"/>
    <xf numFmtId="0" fontId="103" fillId="0" borderId="37" xfId="349" applyFont="1" applyFill="1" applyBorder="1"/>
    <xf numFmtId="0" fontId="102" fillId="0" borderId="46" xfId="349" applyFont="1" applyFill="1" applyBorder="1"/>
    <xf numFmtId="0" fontId="103" fillId="0" borderId="46" xfId="349" applyFont="1" applyFill="1" applyBorder="1"/>
    <xf numFmtId="0" fontId="103" fillId="0" borderId="45" xfId="349" applyFont="1" applyFill="1" applyBorder="1"/>
    <xf numFmtId="38" fontId="102" fillId="0" borderId="89" xfId="416" applyFont="1" applyFill="1" applyBorder="1" applyAlignment="1"/>
    <xf numFmtId="38" fontId="102" fillId="0" borderId="45" xfId="416" applyFont="1" applyFill="1" applyBorder="1" applyAlignment="1"/>
    <xf numFmtId="38" fontId="102" fillId="0" borderId="32" xfId="416" applyFont="1" applyFill="1" applyBorder="1" applyAlignment="1"/>
    <xf numFmtId="38" fontId="102" fillId="65" borderId="32" xfId="416" applyFont="1" applyFill="1" applyBorder="1" applyAlignment="1"/>
    <xf numFmtId="38" fontId="102" fillId="65" borderId="37" xfId="416" applyFont="1" applyFill="1" applyBorder="1" applyAlignment="1"/>
    <xf numFmtId="38" fontId="102" fillId="0" borderId="37" xfId="416" applyFont="1" applyFill="1" applyBorder="1" applyAlignment="1"/>
    <xf numFmtId="38" fontId="102" fillId="65" borderId="31" xfId="416" applyFont="1" applyFill="1" applyBorder="1" applyAlignment="1"/>
    <xf numFmtId="38" fontId="102" fillId="0" borderId="31" xfId="416" applyFont="1" applyFill="1" applyBorder="1" applyAlignment="1"/>
    <xf numFmtId="38" fontId="102" fillId="65" borderId="94" xfId="416" applyFont="1" applyFill="1" applyBorder="1" applyAlignment="1"/>
    <xf numFmtId="38" fontId="102" fillId="0" borderId="94" xfId="416" applyFont="1" applyFill="1" applyBorder="1" applyAlignment="1"/>
    <xf numFmtId="198" fontId="103" fillId="72" borderId="11" xfId="349" applyNumberFormat="1" applyFont="1" applyFill="1" applyBorder="1" applyAlignment="1" applyProtection="1">
      <alignment vertical="center"/>
    </xf>
    <xf numFmtId="0" fontId="121" fillId="72" borderId="25" xfId="349" applyFont="1" applyFill="1" applyBorder="1"/>
    <xf numFmtId="0" fontId="121" fillId="72" borderId="22" xfId="349" applyFont="1" applyFill="1" applyBorder="1"/>
    <xf numFmtId="0" fontId="121" fillId="80" borderId="95" xfId="349" applyFont="1" applyFill="1" applyBorder="1"/>
    <xf numFmtId="0" fontId="121" fillId="80" borderId="25" xfId="349" applyFont="1" applyFill="1" applyBorder="1"/>
    <xf numFmtId="0" fontId="121" fillId="80" borderId="22" xfId="349" applyFont="1" applyFill="1" applyBorder="1"/>
    <xf numFmtId="0" fontId="121" fillId="72" borderId="78" xfId="349" applyFont="1" applyFill="1" applyBorder="1"/>
    <xf numFmtId="0" fontId="103" fillId="72" borderId="85" xfId="349" applyFont="1" applyFill="1" applyBorder="1"/>
    <xf numFmtId="0" fontId="121" fillId="72" borderId="85" xfId="349" applyFont="1" applyFill="1" applyBorder="1"/>
    <xf numFmtId="0" fontId="121" fillId="72" borderId="94" xfId="349" applyFont="1" applyFill="1" applyBorder="1" applyAlignment="1">
      <alignment wrapText="1"/>
    </xf>
    <xf numFmtId="0" fontId="112" fillId="0" borderId="85" xfId="345" applyFont="1" applyBorder="1" applyAlignment="1">
      <alignment vertical="top"/>
    </xf>
    <xf numFmtId="0" fontId="112" fillId="0" borderId="84" xfId="0" applyFont="1" applyFill="1" applyBorder="1" applyAlignment="1">
      <alignment vertical="top" wrapText="1"/>
    </xf>
    <xf numFmtId="0" fontId="112" fillId="0" borderId="0" xfId="345" applyFont="1" applyAlignment="1">
      <alignment vertical="top"/>
    </xf>
    <xf numFmtId="166" fontId="102" fillId="76" borderId="84" xfId="422" applyFont="1" applyFill="1" applyBorder="1" applyAlignment="1" applyProtection="1">
      <alignment horizontal="center" vertical="center"/>
      <protection locked="0"/>
    </xf>
    <xf numFmtId="166" fontId="102" fillId="65" borderId="84" xfId="422" applyFont="1" applyFill="1" applyBorder="1" applyAlignment="1">
      <alignment horizontal="center" vertical="center"/>
    </xf>
    <xf numFmtId="166" fontId="102" fillId="64" borderId="0" xfId="422" applyFont="1" applyFill="1" applyBorder="1" applyAlignment="1">
      <alignment horizontal="center" vertical="center"/>
    </xf>
    <xf numFmtId="38" fontId="102" fillId="65" borderId="73" xfId="311" applyFont="1" applyFill="1" applyBorder="1" applyAlignment="1"/>
    <xf numFmtId="38" fontId="102" fillId="65" borderId="55" xfId="311" applyFont="1" applyFill="1" applyBorder="1" applyAlignment="1"/>
    <xf numFmtId="0" fontId="226" fillId="0" borderId="0" xfId="0" applyFont="1">
      <alignment vertical="center"/>
    </xf>
    <xf numFmtId="0" fontId="200" fillId="0" borderId="0" xfId="345" applyFont="1" applyAlignment="1">
      <alignment horizontal="left" vertical="center"/>
    </xf>
    <xf numFmtId="0" fontId="208" fillId="0" borderId="0" xfId="345" applyFont="1" applyAlignment="1">
      <alignment horizontal="centerContinuous" vertical="center"/>
    </xf>
    <xf numFmtId="0" fontId="102" fillId="0" borderId="122" xfId="345" applyFont="1" applyBorder="1" applyAlignment="1">
      <alignment horizontal="centerContinuous" vertical="center"/>
    </xf>
    <xf numFmtId="0" fontId="102" fillId="0" borderId="123" xfId="345" applyFont="1" applyBorder="1" applyAlignment="1">
      <alignment horizontal="centerContinuous" vertical="center"/>
    </xf>
    <xf numFmtId="0" fontId="103" fillId="81" borderId="124" xfId="345" applyFont="1" applyFill="1" applyBorder="1" applyAlignment="1">
      <alignment horizontal="center" vertical="center"/>
    </xf>
    <xf numFmtId="0" fontId="103" fillId="86" borderId="124" xfId="345" applyFont="1" applyFill="1" applyBorder="1" applyAlignment="1">
      <alignment horizontal="center" vertical="center"/>
    </xf>
    <xf numFmtId="0" fontId="102" fillId="0" borderId="125" xfId="345" applyFont="1" applyBorder="1" applyAlignment="1">
      <alignment vertical="center" shrinkToFit="1"/>
    </xf>
    <xf numFmtId="0" fontId="102" fillId="0" borderId="126" xfId="345" applyFont="1" applyBorder="1">
      <alignment vertical="center"/>
    </xf>
    <xf numFmtId="206" fontId="102" fillId="85" borderId="36" xfId="0" quotePrefix="1" applyNumberFormat="1" applyFont="1" applyFill="1" applyBorder="1" applyAlignment="1">
      <alignment horizontal="left" vertical="center" wrapText="1"/>
    </xf>
    <xf numFmtId="206" fontId="102" fillId="71" borderId="36" xfId="0" quotePrefix="1" applyNumberFormat="1" applyFont="1" applyFill="1" applyBorder="1" applyAlignment="1">
      <alignment horizontal="left" vertical="center" wrapText="1"/>
    </xf>
    <xf numFmtId="206" fontId="102" fillId="91" borderId="36" xfId="0" quotePrefix="1" applyNumberFormat="1" applyFont="1" applyFill="1" applyBorder="1" applyAlignment="1">
      <alignment horizontal="left" vertical="center" wrapText="1"/>
    </xf>
    <xf numFmtId="0" fontId="102" fillId="86" borderId="127" xfId="345" quotePrefix="1" applyFont="1" applyFill="1" applyBorder="1" applyAlignment="1">
      <alignment vertical="center" wrapText="1"/>
    </xf>
    <xf numFmtId="0" fontId="102" fillId="0" borderId="128" xfId="345" applyFont="1" applyBorder="1" applyAlignment="1">
      <alignment vertical="center" shrinkToFit="1"/>
    </xf>
    <xf numFmtId="0" fontId="102" fillId="0" borderId="129" xfId="345" applyFont="1" applyBorder="1">
      <alignment vertical="center"/>
    </xf>
    <xf numFmtId="206" fontId="102" fillId="85" borderId="43" xfId="0" quotePrefix="1" applyNumberFormat="1" applyFont="1" applyFill="1" applyBorder="1" applyAlignment="1">
      <alignment horizontal="left" vertical="center"/>
    </xf>
    <xf numFmtId="206" fontId="102" fillId="71" borderId="43" xfId="0" quotePrefix="1" applyNumberFormat="1" applyFont="1" applyFill="1" applyBorder="1" applyAlignment="1">
      <alignment horizontal="left" vertical="center"/>
    </xf>
    <xf numFmtId="206" fontId="102" fillId="91" borderId="43" xfId="0" quotePrefix="1" applyNumberFormat="1" applyFont="1" applyFill="1" applyBorder="1" applyAlignment="1">
      <alignment horizontal="left" vertical="center"/>
    </xf>
    <xf numFmtId="0" fontId="102" fillId="86" borderId="130" xfId="345" quotePrefix="1" applyFont="1" applyFill="1" applyBorder="1">
      <alignment vertical="center"/>
    </xf>
    <xf numFmtId="15" fontId="102" fillId="86" borderId="130" xfId="345" quotePrefix="1" applyNumberFormat="1" applyFont="1" applyFill="1" applyBorder="1" applyAlignment="1">
      <alignment vertical="center" wrapText="1"/>
    </xf>
    <xf numFmtId="206" fontId="102" fillId="85" borderId="43" xfId="0" quotePrefix="1" applyNumberFormat="1" applyFont="1" applyFill="1" applyBorder="1" applyAlignment="1">
      <alignment horizontal="left" vertical="center" wrapText="1"/>
    </xf>
    <xf numFmtId="206" fontId="102" fillId="71" borderId="43" xfId="0" quotePrefix="1" applyNumberFormat="1" applyFont="1" applyFill="1" applyBorder="1" applyAlignment="1">
      <alignment horizontal="left" vertical="center" wrapText="1"/>
    </xf>
    <xf numFmtId="206" fontId="102" fillId="91" borderId="43" xfId="0" quotePrefix="1" applyNumberFormat="1" applyFont="1" applyFill="1" applyBorder="1" applyAlignment="1">
      <alignment horizontal="left" vertical="center" wrapText="1"/>
    </xf>
    <xf numFmtId="0" fontId="102" fillId="86" borderId="130" xfId="345" quotePrefix="1" applyFont="1" applyFill="1" applyBorder="1" applyAlignment="1">
      <alignment vertical="center" wrapText="1"/>
    </xf>
    <xf numFmtId="15" fontId="102" fillId="86" borderId="130" xfId="345" quotePrefix="1" applyNumberFormat="1" applyFont="1" applyFill="1" applyBorder="1">
      <alignment vertical="center"/>
    </xf>
    <xf numFmtId="0" fontId="102" fillId="0" borderId="131" xfId="345" applyFont="1" applyBorder="1" applyAlignment="1">
      <alignment vertical="center" shrinkToFit="1"/>
    </xf>
    <xf numFmtId="0" fontId="102" fillId="0" borderId="132" xfId="345" applyFont="1" applyBorder="1">
      <alignment vertical="center"/>
    </xf>
    <xf numFmtId="206" fontId="102" fillId="85" borderId="92" xfId="0" quotePrefix="1" applyNumberFormat="1" applyFont="1" applyFill="1" applyBorder="1" applyAlignment="1">
      <alignment horizontal="left" vertical="center" wrapText="1"/>
    </xf>
    <xf numFmtId="0" fontId="102" fillId="86" borderId="133" xfId="345" quotePrefix="1" applyFont="1" applyFill="1" applyBorder="1">
      <alignment vertical="center"/>
    </xf>
    <xf numFmtId="0" fontId="209" fillId="81" borderId="124" xfId="345" applyFont="1" applyFill="1" applyBorder="1" applyAlignment="1">
      <alignment horizontal="center" vertical="center"/>
    </xf>
    <xf numFmtId="0" fontId="102" fillId="85" borderId="127" xfId="345" quotePrefix="1" applyFont="1" applyFill="1" applyBorder="1" applyAlignment="1">
      <alignment vertical="center" wrapText="1"/>
    </xf>
    <xf numFmtId="0" fontId="102" fillId="71" borderId="127" xfId="345" quotePrefix="1" applyFont="1" applyFill="1" applyBorder="1" applyAlignment="1">
      <alignment vertical="center" wrapText="1"/>
    </xf>
    <xf numFmtId="0" fontId="102" fillId="85" borderId="130" xfId="345" quotePrefix="1" applyFont="1" applyFill="1" applyBorder="1">
      <alignment vertical="center"/>
    </xf>
    <xf numFmtId="0" fontId="102" fillId="71" borderId="130" xfId="345" quotePrefix="1" applyFont="1" applyFill="1" applyBorder="1">
      <alignment vertical="center"/>
    </xf>
    <xf numFmtId="15" fontId="102" fillId="85" borderId="130" xfId="345" quotePrefix="1" applyNumberFormat="1" applyFont="1" applyFill="1" applyBorder="1">
      <alignment vertical="center"/>
    </xf>
    <xf numFmtId="15" fontId="102" fillId="71" borderId="130" xfId="345" quotePrefix="1" applyNumberFormat="1" applyFont="1" applyFill="1" applyBorder="1">
      <alignment vertical="center"/>
    </xf>
    <xf numFmtId="15" fontId="102" fillId="85" borderId="130" xfId="345" quotePrefix="1" applyNumberFormat="1" applyFont="1" applyFill="1" applyBorder="1" applyAlignment="1">
      <alignment vertical="center" wrapText="1"/>
    </xf>
    <xf numFmtId="15" fontId="102" fillId="71" borderId="130" xfId="345" quotePrefix="1" applyNumberFormat="1" applyFont="1" applyFill="1" applyBorder="1" applyAlignment="1">
      <alignment vertical="center" wrapText="1"/>
    </xf>
    <xf numFmtId="0" fontId="102" fillId="85" borderId="130" xfId="345" quotePrefix="1" applyFont="1" applyFill="1" applyBorder="1" applyAlignment="1">
      <alignment vertical="center" wrapText="1"/>
    </xf>
    <xf numFmtId="0" fontId="102" fillId="71" borderId="130" xfId="345" quotePrefix="1" applyFont="1" applyFill="1" applyBorder="1" applyAlignment="1">
      <alignment vertical="center" wrapText="1"/>
    </xf>
    <xf numFmtId="0" fontId="102" fillId="85" borderId="133" xfId="345" quotePrefix="1" applyFont="1" applyFill="1" applyBorder="1">
      <alignment vertical="center"/>
    </xf>
    <xf numFmtId="0" fontId="102" fillId="71" borderId="133" xfId="345" quotePrefix="1" applyFont="1" applyFill="1" applyBorder="1">
      <alignment vertical="center"/>
    </xf>
    <xf numFmtId="206" fontId="102" fillId="71" borderId="92" xfId="0" quotePrefix="1" applyNumberFormat="1" applyFont="1" applyFill="1" applyBorder="1" applyAlignment="1">
      <alignment horizontal="left" vertical="center" wrapText="1"/>
    </xf>
    <xf numFmtId="206" fontId="102" fillId="91" borderId="92" xfId="0" quotePrefix="1" applyNumberFormat="1" applyFont="1" applyFill="1" applyBorder="1" applyAlignment="1">
      <alignment horizontal="left" vertical="center" wrapText="1"/>
    </xf>
    <xf numFmtId="38" fontId="102" fillId="65" borderId="25" xfId="416" applyFont="1" applyFill="1" applyBorder="1" applyProtection="1">
      <alignment vertical="center"/>
      <protection locked="0"/>
    </xf>
    <xf numFmtId="38" fontId="102" fillId="65" borderId="22" xfId="416" applyFont="1" applyFill="1" applyBorder="1" applyProtection="1">
      <alignment vertical="center"/>
      <protection locked="0"/>
    </xf>
    <xf numFmtId="38" fontId="102" fillId="65" borderId="61" xfId="311" applyFont="1" applyFill="1" applyBorder="1" applyAlignment="1" applyProtection="1">
      <alignment horizontal="right"/>
      <protection locked="0"/>
    </xf>
    <xf numFmtId="38" fontId="102" fillId="65" borderId="11" xfId="311" applyFont="1" applyFill="1" applyBorder="1" applyAlignment="1" applyProtection="1">
      <alignment horizontal="right"/>
      <protection locked="0"/>
    </xf>
    <xf numFmtId="38" fontId="102" fillId="65" borderId="39" xfId="311" applyFont="1" applyFill="1" applyBorder="1" applyAlignment="1" applyProtection="1">
      <alignment horizontal="right"/>
      <protection locked="0"/>
    </xf>
    <xf numFmtId="38" fontId="102" fillId="65" borderId="24" xfId="311" applyFont="1" applyFill="1" applyBorder="1" applyAlignment="1" applyProtection="1">
      <alignment horizontal="right"/>
      <protection locked="0"/>
    </xf>
    <xf numFmtId="38" fontId="102" fillId="65" borderId="83" xfId="311" applyFont="1" applyFill="1" applyBorder="1" applyAlignment="1" applyProtection="1">
      <protection locked="0"/>
    </xf>
    <xf numFmtId="1" fontId="102" fillId="65" borderId="111" xfId="345" applyNumberFormat="1" applyFont="1" applyFill="1" applyBorder="1">
      <alignment vertical="center"/>
    </xf>
    <xf numFmtId="38" fontId="102" fillId="65" borderId="96" xfId="311" applyFont="1" applyFill="1" applyBorder="1" applyAlignment="1"/>
    <xf numFmtId="38" fontId="102" fillId="65" borderId="101" xfId="311" applyFont="1" applyFill="1" applyBorder="1" applyAlignment="1"/>
    <xf numFmtId="38" fontId="102" fillId="65" borderId="111" xfId="311" applyFont="1" applyFill="1" applyBorder="1" applyAlignment="1"/>
    <xf numFmtId="38" fontId="102" fillId="68" borderId="24" xfId="311" applyFont="1" applyFill="1" applyBorder="1" applyAlignment="1" applyProtection="1">
      <alignment horizontal="right"/>
      <protection locked="0"/>
    </xf>
    <xf numFmtId="38" fontId="102" fillId="65" borderId="42" xfId="311" applyFont="1" applyFill="1" applyBorder="1" applyAlignment="1" applyProtection="1">
      <alignment horizontal="right"/>
      <protection locked="0"/>
    </xf>
    <xf numFmtId="1" fontId="102" fillId="64" borderId="86" xfId="345" applyNumberFormat="1" applyFont="1" applyFill="1" applyBorder="1">
      <alignment vertical="center"/>
    </xf>
    <xf numFmtId="1" fontId="102" fillId="65" borderId="60" xfId="345" applyNumberFormat="1" applyFont="1" applyFill="1" applyBorder="1">
      <alignment vertical="center"/>
    </xf>
    <xf numFmtId="1" fontId="102" fillId="65" borderId="57" xfId="345" applyNumberFormat="1" applyFont="1" applyFill="1" applyBorder="1">
      <alignment vertical="center"/>
    </xf>
    <xf numFmtId="38" fontId="102" fillId="65" borderId="63" xfId="416" applyFont="1" applyFill="1" applyBorder="1" applyAlignment="1" applyProtection="1">
      <alignment vertical="center"/>
    </xf>
    <xf numFmtId="38" fontId="102" fillId="65" borderId="60" xfId="311" applyFont="1" applyFill="1" applyBorder="1" applyAlignment="1" applyProtection="1">
      <alignment horizontal="right"/>
      <protection locked="0"/>
    </xf>
    <xf numFmtId="38" fontId="102" fillId="65" borderId="50" xfId="311" applyFont="1" applyFill="1" applyBorder="1" applyAlignment="1" applyProtection="1">
      <alignment horizontal="right"/>
      <protection locked="0"/>
    </xf>
    <xf numFmtId="38" fontId="102" fillId="65" borderId="57" xfId="311" applyFont="1" applyFill="1" applyBorder="1" applyAlignment="1" applyProtection="1">
      <alignment horizontal="right"/>
      <protection locked="0"/>
    </xf>
    <xf numFmtId="38" fontId="102" fillId="65" borderId="51" xfId="311" applyFont="1" applyFill="1" applyBorder="1" applyAlignment="1" applyProtection="1">
      <alignment horizontal="right"/>
      <protection locked="0"/>
    </xf>
    <xf numFmtId="38" fontId="102" fillId="65" borderId="56" xfId="311" applyFont="1" applyFill="1" applyBorder="1" applyAlignment="1" applyProtection="1">
      <alignment horizontal="right"/>
      <protection locked="0"/>
    </xf>
    <xf numFmtId="38" fontId="102" fillId="65" borderId="87" xfId="311" applyFont="1" applyFill="1" applyBorder="1" applyAlignment="1" applyProtection="1">
      <protection locked="0"/>
    </xf>
    <xf numFmtId="38" fontId="102" fillId="65" borderId="60" xfId="311" applyFont="1" applyFill="1" applyBorder="1" applyAlignment="1"/>
    <xf numFmtId="38" fontId="102" fillId="65" borderId="57" xfId="311" applyFont="1" applyFill="1" applyBorder="1" applyAlignment="1"/>
    <xf numFmtId="38" fontId="102" fillId="65" borderId="60" xfId="311" applyFont="1" applyFill="1" applyBorder="1" applyAlignment="1" applyProtection="1">
      <alignment horizontal="right"/>
      <protection locked="0"/>
    </xf>
    <xf numFmtId="38" fontId="102" fillId="65" borderId="50" xfId="311" applyFont="1" applyFill="1" applyBorder="1" applyAlignment="1" applyProtection="1">
      <alignment horizontal="right"/>
      <protection locked="0"/>
    </xf>
    <xf numFmtId="38" fontId="102" fillId="65" borderId="57" xfId="311" applyFont="1" applyFill="1" applyBorder="1" applyAlignment="1" applyProtection="1">
      <alignment horizontal="right"/>
      <protection locked="0"/>
    </xf>
    <xf numFmtId="38" fontId="102" fillId="65" borderId="51" xfId="311" applyFont="1" applyFill="1" applyBorder="1" applyAlignment="1" applyProtection="1">
      <alignment horizontal="right"/>
      <protection locked="0"/>
    </xf>
    <xf numFmtId="38" fontId="102" fillId="65" borderId="60" xfId="311" applyFont="1" applyFill="1" applyBorder="1" applyAlignment="1" applyProtection="1">
      <alignment horizontal="right"/>
      <protection locked="0"/>
    </xf>
    <xf numFmtId="38" fontId="102" fillId="65" borderId="50" xfId="311" applyFont="1" applyFill="1" applyBorder="1" applyAlignment="1" applyProtection="1">
      <alignment horizontal="right"/>
      <protection locked="0"/>
    </xf>
    <xf numFmtId="38" fontId="102" fillId="65" borderId="57" xfId="311" applyFont="1" applyFill="1" applyBorder="1" applyAlignment="1" applyProtection="1">
      <alignment horizontal="right"/>
      <protection locked="0"/>
    </xf>
    <xf numFmtId="38" fontId="102" fillId="65" borderId="51" xfId="311" applyFont="1" applyFill="1" applyBorder="1" applyAlignment="1" applyProtection="1">
      <alignment horizontal="right"/>
      <protection locked="0"/>
    </xf>
    <xf numFmtId="38" fontId="102" fillId="65" borderId="60" xfId="311" applyFont="1" applyFill="1" applyBorder="1" applyAlignment="1" applyProtection="1">
      <alignment horizontal="right"/>
      <protection locked="0"/>
    </xf>
    <xf numFmtId="38" fontId="102" fillId="65" borderId="51" xfId="311" applyFont="1" applyFill="1" applyBorder="1" applyAlignment="1" applyProtection="1">
      <alignment horizontal="right"/>
      <protection locked="0"/>
    </xf>
    <xf numFmtId="38" fontId="102" fillId="65" borderId="87" xfId="311" applyFont="1" applyFill="1" applyBorder="1" applyAlignment="1" applyProtection="1">
      <protection locked="0"/>
    </xf>
    <xf numFmtId="38" fontId="102" fillId="65" borderId="60" xfId="311" applyFont="1" applyFill="1" applyBorder="1" applyAlignment="1"/>
    <xf numFmtId="38" fontId="102" fillId="65" borderId="60" xfId="311" applyFont="1" applyFill="1" applyBorder="1" applyAlignment="1"/>
    <xf numFmtId="38" fontId="102" fillId="65" borderId="57" xfId="311" applyFont="1" applyFill="1" applyBorder="1" applyAlignment="1"/>
    <xf numFmtId="38" fontId="102" fillId="65" borderId="86" xfId="345" applyNumberFormat="1" applyFont="1" applyFill="1" applyBorder="1">
      <alignment vertical="center"/>
    </xf>
    <xf numFmtId="0" fontId="102" fillId="65" borderId="63" xfId="349" applyFont="1" applyFill="1" applyBorder="1" applyAlignment="1">
      <alignment horizontal="center" vertical="center"/>
    </xf>
    <xf numFmtId="38" fontId="0" fillId="0" borderId="0" xfId="0" applyNumberFormat="1">
      <alignment vertical="center"/>
    </xf>
    <xf numFmtId="38" fontId="102" fillId="65" borderId="49" xfId="311" applyFont="1" applyFill="1" applyBorder="1" applyAlignment="1" applyProtection="1">
      <alignment horizontal="right"/>
      <protection locked="0"/>
    </xf>
    <xf numFmtId="38" fontId="102" fillId="65" borderId="0" xfId="311" applyFont="1" applyFill="1" applyBorder="1" applyAlignment="1" applyProtection="1">
      <alignment horizontal="right"/>
      <protection locked="0"/>
    </xf>
    <xf numFmtId="38" fontId="102" fillId="65" borderId="38" xfId="311" applyFont="1" applyFill="1" applyBorder="1" applyAlignment="1" applyProtection="1">
      <alignment horizontal="right"/>
      <protection locked="0"/>
    </xf>
    <xf numFmtId="38" fontId="102" fillId="65" borderId="23" xfId="311" applyFont="1" applyFill="1" applyBorder="1" applyAlignment="1" applyProtection="1">
      <alignment horizontal="right"/>
      <protection locked="0"/>
    </xf>
    <xf numFmtId="38" fontId="102" fillId="65" borderId="41" xfId="311" applyFont="1" applyFill="1" applyBorder="1" applyAlignment="1" applyProtection="1">
      <alignment horizontal="right"/>
      <protection locked="0"/>
    </xf>
    <xf numFmtId="38" fontId="102" fillId="65" borderId="85" xfId="311" applyFont="1" applyFill="1" applyBorder="1" applyAlignment="1" applyProtection="1">
      <protection locked="0"/>
    </xf>
    <xf numFmtId="38" fontId="102" fillId="65" borderId="80" xfId="311" applyFont="1" applyFill="1" applyBorder="1" applyAlignment="1"/>
    <xf numFmtId="38" fontId="102" fillId="65" borderId="134" xfId="345" applyNumberFormat="1" applyFont="1" applyFill="1" applyBorder="1">
      <alignment vertical="center"/>
    </xf>
    <xf numFmtId="38" fontId="102" fillId="65" borderId="32" xfId="415" applyNumberFormat="1" applyFont="1" applyFill="1" applyBorder="1" applyAlignment="1" applyProtection="1">
      <alignment vertical="center"/>
    </xf>
    <xf numFmtId="38" fontId="228" fillId="64" borderId="86" xfId="415" applyNumberFormat="1" applyFont="1" applyFill="1" applyBorder="1" applyAlignment="1"/>
    <xf numFmtId="38" fontId="228" fillId="65" borderId="60" xfId="415" applyNumberFormat="1" applyFont="1" applyFill="1" applyBorder="1" applyAlignment="1"/>
    <xf numFmtId="38" fontId="228" fillId="65" borderId="57" xfId="415" applyNumberFormat="1" applyFont="1" applyFill="1" applyBorder="1" applyAlignment="1"/>
    <xf numFmtId="1" fontId="57" fillId="65" borderId="57" xfId="423" applyNumberFormat="1" applyFill="1" applyBorder="1"/>
    <xf numFmtId="1" fontId="57" fillId="0" borderId="86" xfId="423" applyNumberFormat="1" applyBorder="1"/>
    <xf numFmtId="9" fontId="102" fillId="0" borderId="0" xfId="417" applyFont="1" applyFill="1" applyBorder="1" applyAlignment="1">
      <alignment horizontal="centerContinuous" vertical="center"/>
    </xf>
    <xf numFmtId="38" fontId="102" fillId="65" borderId="48" xfId="311" applyFont="1" applyFill="1" applyBorder="1" applyAlignment="1" applyProtection="1">
      <alignment horizontal="right"/>
      <protection locked="0"/>
    </xf>
    <xf numFmtId="38" fontId="102" fillId="65" borderId="32" xfId="311" applyFont="1" applyFill="1" applyBorder="1" applyAlignment="1" applyProtection="1">
      <alignment horizontal="right"/>
      <protection locked="0"/>
    </xf>
    <xf numFmtId="38" fontId="102" fillId="65" borderId="37" xfId="311" applyFont="1" applyFill="1" applyBorder="1" applyAlignment="1" applyProtection="1">
      <alignment horizontal="right"/>
      <protection locked="0"/>
    </xf>
    <xf numFmtId="38" fontId="102" fillId="65" borderId="31" xfId="311" applyFont="1" applyFill="1" applyBorder="1" applyAlignment="1" applyProtection="1">
      <alignment horizontal="right"/>
      <protection locked="0"/>
    </xf>
    <xf numFmtId="38" fontId="102" fillId="65" borderId="40" xfId="311" applyFont="1" applyFill="1" applyBorder="1" applyAlignment="1" applyProtection="1">
      <alignment horizontal="right"/>
      <protection locked="0"/>
    </xf>
    <xf numFmtId="38" fontId="102" fillId="65" borderId="94" xfId="311" applyFont="1" applyFill="1" applyBorder="1" applyAlignment="1" applyProtection="1">
      <protection locked="0"/>
    </xf>
    <xf numFmtId="38" fontId="57" fillId="65" borderId="57" xfId="415" applyNumberFormat="1" applyFont="1" applyFill="1" applyBorder="1" applyAlignment="1"/>
    <xf numFmtId="38" fontId="57" fillId="65" borderId="109" xfId="415" applyNumberFormat="1" applyFont="1" applyFill="1" applyBorder="1" applyAlignment="1"/>
    <xf numFmtId="1" fontId="57" fillId="0" borderId="113" xfId="423" applyNumberFormat="1" applyBorder="1"/>
    <xf numFmtId="38" fontId="102" fillId="65" borderId="102" xfId="311" applyFont="1" applyFill="1" applyBorder="1" applyAlignment="1"/>
    <xf numFmtId="38" fontId="102" fillId="65" borderId="109" xfId="311" applyFont="1" applyFill="1" applyBorder="1" applyAlignment="1"/>
    <xf numFmtId="0" fontId="103" fillId="64" borderId="1" xfId="345" applyFont="1" applyFill="1" applyBorder="1" applyAlignment="1">
      <alignment horizontal="center" vertical="center"/>
    </xf>
    <xf numFmtId="195" fontId="111" fillId="64" borderId="22" xfId="417" applyNumberFormat="1" applyFont="1" applyFill="1" applyBorder="1" applyAlignment="1" applyProtection="1">
      <alignment vertical="center"/>
    </xf>
    <xf numFmtId="195" fontId="114" fillId="64" borderId="25" xfId="417" applyNumberFormat="1" applyFont="1" applyFill="1" applyBorder="1" applyAlignment="1" applyProtection="1">
      <alignment vertical="center"/>
    </xf>
    <xf numFmtId="195" fontId="114" fillId="64" borderId="22" xfId="417" applyNumberFormat="1" applyFont="1" applyFill="1" applyBorder="1" applyAlignment="1" applyProtection="1">
      <alignment vertical="center"/>
    </xf>
    <xf numFmtId="10" fontId="164" fillId="64" borderId="22" xfId="417" applyNumberFormat="1" applyFont="1" applyFill="1" applyBorder="1" applyAlignment="1" applyProtection="1">
      <alignment vertical="center"/>
    </xf>
    <xf numFmtId="166" fontId="102" fillId="65" borderId="83" xfId="422" applyFont="1" applyFill="1" applyBorder="1" applyAlignment="1">
      <alignment horizontal="center" vertical="center"/>
    </xf>
    <xf numFmtId="166" fontId="102" fillId="65" borderId="94" xfId="422" applyFont="1" applyFill="1" applyBorder="1" applyAlignment="1">
      <alignment horizontal="center" vertical="center"/>
    </xf>
    <xf numFmtId="0" fontId="109" fillId="0" borderId="25" xfId="0" applyFont="1" applyFill="1" applyBorder="1" applyAlignment="1">
      <alignment horizontal="left" vertical="center"/>
    </xf>
    <xf numFmtId="0" fontId="109" fillId="0" borderId="22" xfId="0" applyFont="1" applyFill="1" applyBorder="1" applyAlignment="1">
      <alignment horizontal="left" vertical="center"/>
    </xf>
    <xf numFmtId="0" fontId="109" fillId="0" borderId="95" xfId="0" applyFont="1" applyFill="1" applyBorder="1" applyAlignment="1">
      <alignment horizontal="left" vertical="center" wrapText="1"/>
    </xf>
    <xf numFmtId="0" fontId="109" fillId="0" borderId="22" xfId="0" applyFont="1" applyFill="1" applyBorder="1" applyAlignment="1">
      <alignment horizontal="left" vertical="center" wrapText="1"/>
    </xf>
    <xf numFmtId="0" fontId="109" fillId="0" borderId="85" xfId="0" applyFont="1" applyBorder="1" applyAlignment="1">
      <alignment vertical="center" wrapText="1"/>
    </xf>
    <xf numFmtId="0" fontId="109" fillId="0" borderId="94" xfId="0" applyFont="1" applyBorder="1" applyAlignment="1">
      <alignment vertical="center" wrapText="1"/>
    </xf>
  </cellXfs>
  <cellStyles count="501">
    <cellStyle name="          _x000d__x000a_386grabber=VGA.3GR_x000d__x000a_" xfId="1" xr:uid="{00000000-0005-0000-0000-000000000000}"/>
    <cellStyle name="_~8539632" xfId="2" xr:uid="{00000000-0005-0000-0000-000001000000}"/>
    <cellStyle name="_~8539632_P&amp;L OP walk" xfId="3" xr:uid="{00000000-0005-0000-0000-000002000000}"/>
    <cellStyle name="_~8539632_P&amp;L OP walk_07 P&amp;L OP walk" xfId="4" xr:uid="{00000000-0005-0000-0000-000003000000}"/>
    <cellStyle name="_~8539632_P&amp;L OP walk_P&amp;L OP walk2" xfId="5" xr:uid="{00000000-0005-0000-0000-000004000000}"/>
    <cellStyle name="_【Avon】PL_AC_20110222_v1.1" xfId="6" xr:uid="{00000000-0005-0000-0000-000005000000}"/>
    <cellStyle name="_2007A &amp; 2008B RVP per CBU" xfId="7" xr:uid="{00000000-0005-0000-0000-000006000000}"/>
    <cellStyle name="_Cat_Split_GM FCST 09" xfId="8" xr:uid="{00000000-0005-0000-0000-000007000000}"/>
    <cellStyle name="_CBU GM report_ap" xfId="9" xr:uid="{00000000-0005-0000-0000-000008000000}"/>
    <cellStyle name="_CBU GM report_ap_RV" xfId="10" xr:uid="{00000000-0005-0000-0000-000009000000}"/>
    <cellStyle name="_CBU GM report_china" xfId="11" xr:uid="{00000000-0005-0000-0000-00000A000000}"/>
    <cellStyle name="_CBU report " xfId="12" xr:uid="{00000000-0005-0000-0000-00000B000000}"/>
    <cellStyle name="_Consumer Motivation &amp; Brochure" xfId="13" xr:uid="{00000000-0005-0000-0000-00000C000000}"/>
    <cellStyle name="_contribution&amp;pr" xfId="14" xr:uid="{00000000-0005-0000-0000-00000D000000}"/>
    <cellStyle name="_contribution&amp;pr_P&amp;L OP walk" xfId="15" xr:uid="{00000000-0005-0000-0000-00000E000000}"/>
    <cellStyle name="_contribution&amp;pr_P&amp;L OP walk_07 P&amp;L OP walk" xfId="16" xr:uid="{00000000-0005-0000-0000-00000F000000}"/>
    <cellStyle name="_contribution&amp;pr_P&amp;L OP walk_P&amp;L OP walk2" xfId="17" xr:uid="{00000000-0005-0000-0000-000010000000}"/>
    <cellStyle name="_Facility(07VS06)10.8 C$'MM" xfId="18" xr:uid="{00000000-0005-0000-0000-000011000000}"/>
    <cellStyle name="_Facility(07VS06)10.8 C$'MM_P&amp;L OP walk" xfId="19" xr:uid="{00000000-0005-0000-0000-000012000000}"/>
    <cellStyle name="_Facility(07VS06)10.8 C$'MM_P&amp;L OP walk_07 P&amp;L OP walk" xfId="20" xr:uid="{00000000-0005-0000-0000-000013000000}"/>
    <cellStyle name="_Facility(07VS06)10.8 C$'MM_P&amp;L OP walk_P&amp;L OP walk2" xfId="21" xr:uid="{00000000-0005-0000-0000-000014000000}"/>
    <cellStyle name="_FCST Template Pull LA v2" xfId="22" xr:uid="{00000000-0005-0000-0000-000015000000}"/>
    <cellStyle name="_FCST(1)_CBU_ap" xfId="23" xr:uid="{00000000-0005-0000-0000-000016000000}"/>
    <cellStyle name="_FCST(1)_CBU_ap_checked" xfId="24" xr:uid="{00000000-0005-0000-0000-000017000000}"/>
    <cellStyle name="_frmLOCK_NumberTable" xfId="25" xr:uid="{00000000-0005-0000-0000-000018000000}"/>
    <cellStyle name="_NA RVP Analysis" xfId="26" xr:uid="{00000000-0005-0000-0000-000019000000}"/>
    <cellStyle name="_Q3OP" xfId="27" xr:uid="{00000000-0005-0000-0000-00001A000000}"/>
    <cellStyle name="_RVP Chart (rev)" xfId="28" xr:uid="{00000000-0005-0000-0000-00001B000000}"/>
    <cellStyle name="_RVP_mex" xfId="29" xr:uid="{00000000-0005-0000-0000-00001C000000}"/>
    <cellStyle name="_Template for training exp analysis" xfId="30" xr:uid="{00000000-0005-0000-0000-00001D000000}"/>
    <cellStyle name="_Template for training exp analysis_P&amp;L OP walk" xfId="31" xr:uid="{00000000-0005-0000-0000-00001E000000}"/>
    <cellStyle name="_Template for training exp analysis_P&amp;L OP walk_07 P&amp;L OP walk" xfId="32" xr:uid="{00000000-0005-0000-0000-00001F000000}"/>
    <cellStyle name="_Template for training exp analysis_P&amp;L OP walk_P&amp;L OP walk2" xfId="33" xr:uid="{00000000-0005-0000-0000-000020000000}"/>
    <cellStyle name="0" xfId="34" xr:uid="{00000000-0005-0000-0000-000021000000}"/>
    <cellStyle name="0_~0062009" xfId="35" xr:uid="{00000000-0005-0000-0000-000022000000}"/>
    <cellStyle name="0_Price" xfId="36" xr:uid="{00000000-0005-0000-0000-000023000000}"/>
    <cellStyle name="0_Price_GC A &amp; C Package Q3 FY03" xfId="37" xr:uid="{00000000-0005-0000-0000-000024000000}"/>
    <cellStyle name="20% - Accent1" xfId="38" xr:uid="{00000000-0005-0000-0000-000025000000}"/>
    <cellStyle name="20% - Accent2" xfId="39" xr:uid="{00000000-0005-0000-0000-000026000000}"/>
    <cellStyle name="20% - Accent3" xfId="40" xr:uid="{00000000-0005-0000-0000-000027000000}"/>
    <cellStyle name="20% - Accent4" xfId="41" xr:uid="{00000000-0005-0000-0000-000028000000}"/>
    <cellStyle name="20% - Accent5" xfId="42" xr:uid="{00000000-0005-0000-0000-000029000000}"/>
    <cellStyle name="20% - Accent6" xfId="43" xr:uid="{00000000-0005-0000-0000-00002A000000}"/>
    <cellStyle name="20% - アクセント 1 2" xfId="44" xr:uid="{00000000-0005-0000-0000-00002B000000}"/>
    <cellStyle name="20% - アクセント 2 2" xfId="45" xr:uid="{00000000-0005-0000-0000-00002C000000}"/>
    <cellStyle name="20% - アクセント 3 2" xfId="46" xr:uid="{00000000-0005-0000-0000-00002D000000}"/>
    <cellStyle name="20% - アクセント 4 2" xfId="47" xr:uid="{00000000-0005-0000-0000-00002E000000}"/>
    <cellStyle name="20% - アクセント 5 2" xfId="48" xr:uid="{00000000-0005-0000-0000-00002F000000}"/>
    <cellStyle name="20% - アクセント 6 2" xfId="49" xr:uid="{00000000-0005-0000-0000-000030000000}"/>
    <cellStyle name="20% - 輔色1" xfId="50" xr:uid="{00000000-0005-0000-0000-000031000000}"/>
    <cellStyle name="20% - 輔色1 2" xfId="51" xr:uid="{00000000-0005-0000-0000-000032000000}"/>
    <cellStyle name="20% - 輔色2" xfId="52" xr:uid="{00000000-0005-0000-0000-000033000000}"/>
    <cellStyle name="20% - 輔色2 2" xfId="53" xr:uid="{00000000-0005-0000-0000-000034000000}"/>
    <cellStyle name="20% - 輔色3" xfId="54" xr:uid="{00000000-0005-0000-0000-000035000000}"/>
    <cellStyle name="20% - 輔色3 2" xfId="55" xr:uid="{00000000-0005-0000-0000-000036000000}"/>
    <cellStyle name="20% - 輔色4" xfId="56" xr:uid="{00000000-0005-0000-0000-000037000000}"/>
    <cellStyle name="20% - 輔色4 2" xfId="57" xr:uid="{00000000-0005-0000-0000-000038000000}"/>
    <cellStyle name="20% - 輔色5" xfId="58" xr:uid="{00000000-0005-0000-0000-000039000000}"/>
    <cellStyle name="20% - 輔色5 2" xfId="59" xr:uid="{00000000-0005-0000-0000-00003A000000}"/>
    <cellStyle name="20% - 輔色6" xfId="60" xr:uid="{00000000-0005-0000-0000-00003B000000}"/>
    <cellStyle name="20% - 輔色6 2" xfId="61" xr:uid="{00000000-0005-0000-0000-00003C000000}"/>
    <cellStyle name="40% - Accent1" xfId="62" xr:uid="{00000000-0005-0000-0000-00003D000000}"/>
    <cellStyle name="40% - Accent2" xfId="63" xr:uid="{00000000-0005-0000-0000-00003E000000}"/>
    <cellStyle name="40% - Accent3" xfId="64" xr:uid="{00000000-0005-0000-0000-00003F000000}"/>
    <cellStyle name="40% - Accent4" xfId="65" xr:uid="{00000000-0005-0000-0000-000040000000}"/>
    <cellStyle name="40% - Accent5" xfId="66" xr:uid="{00000000-0005-0000-0000-000041000000}"/>
    <cellStyle name="40% - Accent6" xfId="67" xr:uid="{00000000-0005-0000-0000-000042000000}"/>
    <cellStyle name="40% - アクセント 1 2" xfId="68" xr:uid="{00000000-0005-0000-0000-000043000000}"/>
    <cellStyle name="40% - アクセント 2 2" xfId="69" xr:uid="{00000000-0005-0000-0000-000044000000}"/>
    <cellStyle name="40% - アクセント 3 2" xfId="70" xr:uid="{00000000-0005-0000-0000-000045000000}"/>
    <cellStyle name="40% - アクセント 4 2" xfId="71" xr:uid="{00000000-0005-0000-0000-000046000000}"/>
    <cellStyle name="40% - アクセント 5 2" xfId="72" xr:uid="{00000000-0005-0000-0000-000047000000}"/>
    <cellStyle name="40% - アクセント 6 2" xfId="73" xr:uid="{00000000-0005-0000-0000-000048000000}"/>
    <cellStyle name="40% - 輔色1" xfId="74" xr:uid="{00000000-0005-0000-0000-000049000000}"/>
    <cellStyle name="40% - 輔色1 2" xfId="75" xr:uid="{00000000-0005-0000-0000-00004A000000}"/>
    <cellStyle name="40% - 輔色2" xfId="76" xr:uid="{00000000-0005-0000-0000-00004B000000}"/>
    <cellStyle name="40% - 輔色2 2" xfId="77" xr:uid="{00000000-0005-0000-0000-00004C000000}"/>
    <cellStyle name="40% - 輔色3" xfId="78" xr:uid="{00000000-0005-0000-0000-00004D000000}"/>
    <cellStyle name="40% - 輔色3 2" xfId="79" xr:uid="{00000000-0005-0000-0000-00004E000000}"/>
    <cellStyle name="40% - 輔色4" xfId="80" xr:uid="{00000000-0005-0000-0000-00004F000000}"/>
    <cellStyle name="40% - 輔色4 2" xfId="81" xr:uid="{00000000-0005-0000-0000-000050000000}"/>
    <cellStyle name="40% - 輔色5" xfId="82" xr:uid="{00000000-0005-0000-0000-000051000000}"/>
    <cellStyle name="40% - 輔色5 2" xfId="83" xr:uid="{00000000-0005-0000-0000-000052000000}"/>
    <cellStyle name="40% - 輔色6" xfId="84" xr:uid="{00000000-0005-0000-0000-000053000000}"/>
    <cellStyle name="40% - 輔色6 2" xfId="85" xr:uid="{00000000-0005-0000-0000-000054000000}"/>
    <cellStyle name="60% - Accent1" xfId="86" xr:uid="{00000000-0005-0000-0000-000055000000}"/>
    <cellStyle name="60% - Accent2" xfId="87" xr:uid="{00000000-0005-0000-0000-000056000000}"/>
    <cellStyle name="60% - Accent3" xfId="88" xr:uid="{00000000-0005-0000-0000-000057000000}"/>
    <cellStyle name="60% - Accent4" xfId="89" xr:uid="{00000000-0005-0000-0000-000058000000}"/>
    <cellStyle name="60% - Accent5" xfId="90" xr:uid="{00000000-0005-0000-0000-000059000000}"/>
    <cellStyle name="60% - Accent6" xfId="91" xr:uid="{00000000-0005-0000-0000-00005A000000}"/>
    <cellStyle name="60% - アクセント 1 2" xfId="92" xr:uid="{00000000-0005-0000-0000-00005B000000}"/>
    <cellStyle name="60% - アクセント 2 2" xfId="93" xr:uid="{00000000-0005-0000-0000-00005C000000}"/>
    <cellStyle name="60% - アクセント 3 2" xfId="94" xr:uid="{00000000-0005-0000-0000-00005D000000}"/>
    <cellStyle name="60% - アクセント 4 2" xfId="95" xr:uid="{00000000-0005-0000-0000-00005E000000}"/>
    <cellStyle name="60% - アクセント 5 2" xfId="96" xr:uid="{00000000-0005-0000-0000-00005F000000}"/>
    <cellStyle name="60% - アクセント 6 2" xfId="97" xr:uid="{00000000-0005-0000-0000-000060000000}"/>
    <cellStyle name="60% - 輔色1" xfId="98" xr:uid="{00000000-0005-0000-0000-000061000000}"/>
    <cellStyle name="60% - 輔色1 2" xfId="99" xr:uid="{00000000-0005-0000-0000-000062000000}"/>
    <cellStyle name="60% - 輔色2" xfId="100" xr:uid="{00000000-0005-0000-0000-000063000000}"/>
    <cellStyle name="60% - 輔色2 2" xfId="101" xr:uid="{00000000-0005-0000-0000-000064000000}"/>
    <cellStyle name="60% - 輔色3" xfId="102" xr:uid="{00000000-0005-0000-0000-000065000000}"/>
    <cellStyle name="60% - 輔色3 2" xfId="103" xr:uid="{00000000-0005-0000-0000-000066000000}"/>
    <cellStyle name="60% - 輔色4" xfId="104" xr:uid="{00000000-0005-0000-0000-000067000000}"/>
    <cellStyle name="60% - 輔色4 2" xfId="105" xr:uid="{00000000-0005-0000-0000-000068000000}"/>
    <cellStyle name="60% - 輔色5" xfId="106" xr:uid="{00000000-0005-0000-0000-000069000000}"/>
    <cellStyle name="60% - 輔色5 2" xfId="107" xr:uid="{00000000-0005-0000-0000-00006A000000}"/>
    <cellStyle name="60% - 輔色6" xfId="108" xr:uid="{00000000-0005-0000-0000-00006B000000}"/>
    <cellStyle name="60% - 輔色6 2" xfId="109" xr:uid="{00000000-0005-0000-0000-00006C000000}"/>
    <cellStyle name="Accent1" xfId="110" xr:uid="{00000000-0005-0000-0000-00006D000000}"/>
    <cellStyle name="Accent1 - 20%" xfId="111" xr:uid="{00000000-0005-0000-0000-00006E000000}"/>
    <cellStyle name="Accent1 - 40%" xfId="112" xr:uid="{00000000-0005-0000-0000-00006F000000}"/>
    <cellStyle name="Accent1 - 60%" xfId="113" xr:uid="{00000000-0005-0000-0000-000070000000}"/>
    <cellStyle name="Accent2" xfId="114" xr:uid="{00000000-0005-0000-0000-000071000000}"/>
    <cellStyle name="Accent2 - 20%" xfId="115" xr:uid="{00000000-0005-0000-0000-000072000000}"/>
    <cellStyle name="Accent2 - 40%" xfId="116" xr:uid="{00000000-0005-0000-0000-000073000000}"/>
    <cellStyle name="Accent2 - 60%" xfId="117" xr:uid="{00000000-0005-0000-0000-000074000000}"/>
    <cellStyle name="Accent3" xfId="118" xr:uid="{00000000-0005-0000-0000-000075000000}"/>
    <cellStyle name="Accent3 - 20%" xfId="119" xr:uid="{00000000-0005-0000-0000-000076000000}"/>
    <cellStyle name="Accent3 - 40%" xfId="120" xr:uid="{00000000-0005-0000-0000-000077000000}"/>
    <cellStyle name="Accent3 - 60%" xfId="121" xr:uid="{00000000-0005-0000-0000-000078000000}"/>
    <cellStyle name="Accent4" xfId="122" xr:uid="{00000000-0005-0000-0000-000079000000}"/>
    <cellStyle name="Accent4 - 20%" xfId="123" xr:uid="{00000000-0005-0000-0000-00007A000000}"/>
    <cellStyle name="Accent4 - 40%" xfId="124" xr:uid="{00000000-0005-0000-0000-00007B000000}"/>
    <cellStyle name="Accent4 - 60%" xfId="125" xr:uid="{00000000-0005-0000-0000-00007C000000}"/>
    <cellStyle name="Accent5" xfId="126" xr:uid="{00000000-0005-0000-0000-00007D000000}"/>
    <cellStyle name="Accent5 - 20%" xfId="127" xr:uid="{00000000-0005-0000-0000-00007E000000}"/>
    <cellStyle name="Accent5 - 40%" xfId="128" xr:uid="{00000000-0005-0000-0000-00007F000000}"/>
    <cellStyle name="Accent5 - 60%" xfId="129" xr:uid="{00000000-0005-0000-0000-000080000000}"/>
    <cellStyle name="Accent6" xfId="130" xr:uid="{00000000-0005-0000-0000-000081000000}"/>
    <cellStyle name="Accent6 - 20%" xfId="131" xr:uid="{00000000-0005-0000-0000-000082000000}"/>
    <cellStyle name="Accent6 - 40%" xfId="132" xr:uid="{00000000-0005-0000-0000-000083000000}"/>
    <cellStyle name="Accent6 - 60%" xfId="133" xr:uid="{00000000-0005-0000-0000-000084000000}"/>
    <cellStyle name="Bad" xfId="134" xr:uid="{00000000-0005-0000-0000-000085000000}"/>
    <cellStyle name="Calc Currency (0)" xfId="135" xr:uid="{00000000-0005-0000-0000-000086000000}"/>
    <cellStyle name="Calc Currency (0) 2" xfId="136" xr:uid="{00000000-0005-0000-0000-000087000000}"/>
    <cellStyle name="Calculation" xfId="137" xr:uid="{00000000-0005-0000-0000-000088000000}"/>
    <cellStyle name="Calculation 2" xfId="425" xr:uid="{00000000-0005-0000-0000-000089000000}"/>
    <cellStyle name="Check Cell" xfId="138" xr:uid="{00000000-0005-0000-0000-00008A000000}"/>
    <cellStyle name="Column_Title" xfId="139" xr:uid="{00000000-0005-0000-0000-00008B000000}"/>
    <cellStyle name="Comma" xfId="415" builtinId="3"/>
    <cellStyle name="Comma [0]" xfId="416" xr:uid="{00000000-0005-0000-0000-00008C000000}"/>
    <cellStyle name="Comma [0] 2" xfId="487" xr:uid="{6AD8BAA5-70AB-4DF5-B793-1E3B622D5FE2}"/>
    <cellStyle name="Comma 0.0" xfId="140" xr:uid="{00000000-0005-0000-0000-00008D000000}"/>
    <cellStyle name="Comma0" xfId="141" xr:uid="{00000000-0005-0000-0000-00008F000000}"/>
    <cellStyle name="Comma0 - Modelo1" xfId="142" xr:uid="{00000000-0005-0000-0000-000090000000}"/>
    <cellStyle name="Comma0 - Style1" xfId="143" xr:uid="{00000000-0005-0000-0000-000091000000}"/>
    <cellStyle name="Comma0 - Style3" xfId="144" xr:uid="{00000000-0005-0000-0000-000092000000}"/>
    <cellStyle name="Comma0 - Style5" xfId="145" xr:uid="{00000000-0005-0000-0000-000093000000}"/>
    <cellStyle name="Comma1 - Modelo2" xfId="146" xr:uid="{00000000-0005-0000-0000-000094000000}"/>
    <cellStyle name="Comma1 - Style1" xfId="147" xr:uid="{00000000-0005-0000-0000-000095000000}"/>
    <cellStyle name="Comma1 - Style2" xfId="148" xr:uid="{00000000-0005-0000-0000-000096000000}"/>
    <cellStyle name="Curren - Style2" xfId="149" xr:uid="{00000000-0005-0000-0000-000097000000}"/>
    <cellStyle name="Currency0" xfId="150" xr:uid="{00000000-0005-0000-0000-000099000000}"/>
    <cellStyle name="D$_x0014_‹D$4÷Ø‰D" xfId="151" xr:uid="{00000000-0005-0000-0000-00009A000000}"/>
    <cellStyle name="D$_x0014_‹D$4÷Ø‰D$4ë" xfId="152" xr:uid="{00000000-0005-0000-0000-00009B000000}"/>
    <cellStyle name="D$_x0014_‹D$4÷Ø‰D$4ë_x0007_Æ" xfId="153" xr:uid="{00000000-0005-0000-0000-00009C000000}"/>
    <cellStyle name="DataEntry" xfId="154" xr:uid="{00000000-0005-0000-0000-00009D000000}"/>
    <cellStyle name="Date" xfId="155" xr:uid="{00000000-0005-0000-0000-00009E000000}"/>
    <cellStyle name="Date - Style4" xfId="156" xr:uid="{00000000-0005-0000-0000-00009F000000}"/>
    <cellStyle name="Dezimal [0]_~0025339" xfId="157" xr:uid="{00000000-0005-0000-0000-0000A0000000}"/>
    <cellStyle name="Dezimal_~0025339" xfId="158" xr:uid="{00000000-0005-0000-0000-0000A1000000}"/>
    <cellStyle name="Dia" xfId="159" xr:uid="{00000000-0005-0000-0000-0000A2000000}"/>
    <cellStyle name="dnm01" xfId="160" xr:uid="{00000000-0005-0000-0000-0000A3000000}"/>
    <cellStyle name="Dziesiętny [0]_labour efficiency" xfId="161" xr:uid="{00000000-0005-0000-0000-0000A4000000}"/>
    <cellStyle name="Dziesiętny_2002 Capex - Poland" xfId="162" xr:uid="{00000000-0005-0000-0000-0000A5000000}"/>
    <cellStyle name="Emphasis 1" xfId="163" xr:uid="{00000000-0005-0000-0000-0000A6000000}"/>
    <cellStyle name="Emphasis 2" xfId="164" xr:uid="{00000000-0005-0000-0000-0000A7000000}"/>
    <cellStyle name="Emphasis 3" xfId="165" xr:uid="{00000000-0005-0000-0000-0000A8000000}"/>
    <cellStyle name="Encabez1" xfId="166" xr:uid="{00000000-0005-0000-0000-0000A9000000}"/>
    <cellStyle name="Encabez2" xfId="167" xr:uid="{00000000-0005-0000-0000-0000AA000000}"/>
    <cellStyle name="ept" xfId="168" xr:uid="{00000000-0005-0000-0000-0000AB000000}"/>
    <cellStyle name="ept 2" xfId="169" xr:uid="{00000000-0005-0000-0000-0000AC000000}"/>
    <cellStyle name="ept 2 2" xfId="427" xr:uid="{00000000-0005-0000-0000-0000AD000000}"/>
    <cellStyle name="ept 3" xfId="426" xr:uid="{00000000-0005-0000-0000-0000AE000000}"/>
    <cellStyle name="Euro" xfId="170" xr:uid="{00000000-0005-0000-0000-0000AF000000}"/>
    <cellStyle name="Explanatory Text" xfId="171" xr:uid="{00000000-0005-0000-0000-0000B0000000}"/>
    <cellStyle name="F2" xfId="172" xr:uid="{00000000-0005-0000-0000-0000B1000000}"/>
    <cellStyle name="F3" xfId="173" xr:uid="{00000000-0005-0000-0000-0000B2000000}"/>
    <cellStyle name="F4" xfId="174" xr:uid="{00000000-0005-0000-0000-0000B3000000}"/>
    <cellStyle name="F5" xfId="175" xr:uid="{00000000-0005-0000-0000-0000B4000000}"/>
    <cellStyle name="F6" xfId="176" xr:uid="{00000000-0005-0000-0000-0000B5000000}"/>
    <cellStyle name="F7" xfId="177" xr:uid="{00000000-0005-0000-0000-0000B6000000}"/>
    <cellStyle name="F8" xfId="178" xr:uid="{00000000-0005-0000-0000-0000B7000000}"/>
    <cellStyle name="Fijo" xfId="179" xr:uid="{00000000-0005-0000-0000-0000B8000000}"/>
    <cellStyle name="Financiero" xfId="180" xr:uid="{00000000-0005-0000-0000-0000B9000000}"/>
    <cellStyle name="Fixed" xfId="181" xr:uid="{00000000-0005-0000-0000-0000BA000000}"/>
    <cellStyle name="Fixed2 - Style2" xfId="182" xr:uid="{00000000-0005-0000-0000-0000BB000000}"/>
    <cellStyle name="Good" xfId="183" xr:uid="{00000000-0005-0000-0000-0000BC000000}"/>
    <cellStyle name="Grey" xfId="184" xr:uid="{00000000-0005-0000-0000-0000BD000000}"/>
    <cellStyle name="Header1" xfId="185" xr:uid="{00000000-0005-0000-0000-0000BE000000}"/>
    <cellStyle name="Header2" xfId="186" xr:uid="{00000000-0005-0000-0000-0000BF000000}"/>
    <cellStyle name="Heading 1" xfId="187" xr:uid="{00000000-0005-0000-0000-0000C0000000}"/>
    <cellStyle name="Heading 2" xfId="188" xr:uid="{00000000-0005-0000-0000-0000C1000000}"/>
    <cellStyle name="Heading 3" xfId="189" xr:uid="{00000000-0005-0000-0000-0000C2000000}"/>
    <cellStyle name="Heading 4" xfId="190" xr:uid="{00000000-0005-0000-0000-0000C3000000}"/>
    <cellStyle name="INCA" xfId="191" xr:uid="{00000000-0005-0000-0000-0000C4000000}"/>
    <cellStyle name="Indefinido" xfId="192" xr:uid="{00000000-0005-0000-0000-0000C5000000}"/>
    <cellStyle name="Indented" xfId="193" xr:uid="{00000000-0005-0000-0000-0000C6000000}"/>
    <cellStyle name="Input" xfId="194" xr:uid="{00000000-0005-0000-0000-0000C7000000}"/>
    <cellStyle name="Input [yellow]" xfId="195" xr:uid="{00000000-0005-0000-0000-0000C8000000}"/>
    <cellStyle name="Input 2" xfId="428" xr:uid="{00000000-0005-0000-0000-0000C9000000}"/>
    <cellStyle name="Input_Q3OP" xfId="196" xr:uid="{00000000-0005-0000-0000-0000CA000000}"/>
    <cellStyle name="IR Template" xfId="197" xr:uid="{00000000-0005-0000-0000-0000CB000000}"/>
    <cellStyle name="Linked Cell" xfId="198" xr:uid="{00000000-0005-0000-0000-0000CC000000}"/>
    <cellStyle name="Millares [0]_~5173340" xfId="199" xr:uid="{00000000-0005-0000-0000-0000CD000000}"/>
    <cellStyle name="Millares_~0030803" xfId="200" xr:uid="{00000000-0005-0000-0000-0000CE000000}"/>
    <cellStyle name="Milliers [0]_AR1194" xfId="201" xr:uid="{00000000-0005-0000-0000-0000CF000000}"/>
    <cellStyle name="Milliers_AR1194" xfId="202" xr:uid="{00000000-0005-0000-0000-0000D0000000}"/>
    <cellStyle name="Moneda [0]_~5173340" xfId="203" xr:uid="{00000000-0005-0000-0000-0000D1000000}"/>
    <cellStyle name="Moneda_~0030803" xfId="204" xr:uid="{00000000-0005-0000-0000-0000D2000000}"/>
    <cellStyle name="Monetario" xfId="205" xr:uid="{00000000-0005-0000-0000-0000D3000000}"/>
    <cellStyle name="Money M" xfId="206" xr:uid="{00000000-0005-0000-0000-0000D4000000}"/>
    <cellStyle name="Money M Blank Zero" xfId="207" xr:uid="{00000000-0005-0000-0000-0000D5000000}"/>
    <cellStyle name="Mon騁aire [0]_AR1194" xfId="208" xr:uid="{00000000-0005-0000-0000-0000D6000000}"/>
    <cellStyle name="Mon騁aire_AR1194" xfId="209" xr:uid="{00000000-0005-0000-0000-0000D7000000}"/>
    <cellStyle name="Neutral" xfId="210" xr:uid="{00000000-0005-0000-0000-0000D8000000}"/>
    <cellStyle name="no dec" xfId="211" xr:uid="{00000000-0005-0000-0000-0000D9000000}"/>
    <cellStyle name="No-definido" xfId="212" xr:uid="{00000000-0005-0000-0000-0000DA000000}"/>
    <cellStyle name="Normal" xfId="0" builtinId="0"/>
    <cellStyle name="Normal - Style1" xfId="213" xr:uid="{00000000-0005-0000-0000-0000DB000000}"/>
    <cellStyle name="Normal - Style1 2" xfId="214" xr:uid="{00000000-0005-0000-0000-0000DC000000}"/>
    <cellStyle name="Normal 10" xfId="499" xr:uid="{C9432AC1-B32B-44FD-811D-36C02063D110}"/>
    <cellStyle name="Normal 11" xfId="494" xr:uid="{82337D15-72CA-4F39-B72E-BCD1391A5240}"/>
    <cellStyle name="Normal 12" xfId="498" xr:uid="{C5098C25-D0E5-4333-9F84-8EE62B7DD386}"/>
    <cellStyle name="Normal 13" xfId="500" xr:uid="{1C1EB381-71B1-49C9-984A-2C201F7A01AA}"/>
    <cellStyle name="Normal 2" xfId="495" xr:uid="{F234EA3F-81C5-427A-AC50-FACDDA27340D}"/>
    <cellStyle name="Normal 2 2" xfId="497" xr:uid="{3285147A-8092-49CA-B220-65DC1DD91B8E}"/>
    <cellStyle name="Normal 3" xfId="496" xr:uid="{EDB671C3-9008-4CF9-B4CA-B2A986E15911}"/>
    <cellStyle name="Normal 4" xfId="488" xr:uid="{2DD522A4-289D-4BDA-9A33-C3887B5796BF}"/>
    <cellStyle name="Normal 5" xfId="491" xr:uid="{8EA43D2C-30C4-4304-8841-9B8D666730D8}"/>
    <cellStyle name="Normal 6" xfId="492" xr:uid="{83AE4F85-2149-4185-A1CC-791AF76844B0}"/>
    <cellStyle name="Normal 7" xfId="490" xr:uid="{D13950FD-A4B7-4873-8966-845E08380109}"/>
    <cellStyle name="Normal 8" xfId="493" xr:uid="{0396BCE4-2512-46B4-93FF-2609DA8AA742}"/>
    <cellStyle name="Normal 9" xfId="489" xr:uid="{30E90C52-6296-4CEA-B71D-5750B0596DAB}"/>
    <cellStyle name="Normale_Plan2000" xfId="215" xr:uid="{00000000-0005-0000-0000-0000DE000000}"/>
    <cellStyle name="Normalny_~1001583" xfId="216" xr:uid="{00000000-0005-0000-0000-0000DF000000}"/>
    <cellStyle name="Note" xfId="217" xr:uid="{00000000-0005-0000-0000-0000E0000000}"/>
    <cellStyle name="Note 2" xfId="429" xr:uid="{00000000-0005-0000-0000-0000E1000000}"/>
    <cellStyle name="Output" xfId="218" xr:uid="{00000000-0005-0000-0000-0000E2000000}"/>
    <cellStyle name="Output 2" xfId="430" xr:uid="{00000000-0005-0000-0000-0000E3000000}"/>
    <cellStyle name="Percen - Style1" xfId="219" xr:uid="{00000000-0005-0000-0000-0000E4000000}"/>
    <cellStyle name="Percen - Style3" xfId="220" xr:uid="{00000000-0005-0000-0000-0000E5000000}"/>
    <cellStyle name="Percent" xfId="417" builtinId="5"/>
    <cellStyle name="Percent [0]" xfId="221" xr:uid="{00000000-0005-0000-0000-0000E6000000}"/>
    <cellStyle name="Percent [2]" xfId="222" xr:uid="{00000000-0005-0000-0000-0000E7000000}"/>
    <cellStyle name="PSChar" xfId="223" xr:uid="{00000000-0005-0000-0000-0000E8000000}"/>
    <cellStyle name="PSDate" xfId="224" xr:uid="{00000000-0005-0000-0000-0000E9000000}"/>
    <cellStyle name="PSDec" xfId="225" xr:uid="{00000000-0005-0000-0000-0000EA000000}"/>
    <cellStyle name="PSHeading" xfId="226" xr:uid="{00000000-0005-0000-0000-0000EB000000}"/>
    <cellStyle name="Saldos" xfId="227" xr:uid="{00000000-0005-0000-0000-0000EC000000}"/>
    <cellStyle name="SAPBEXaggData" xfId="228" xr:uid="{00000000-0005-0000-0000-0000ED000000}"/>
    <cellStyle name="SAPBEXaggData 2" xfId="431" xr:uid="{00000000-0005-0000-0000-0000EE000000}"/>
    <cellStyle name="SAPBEXaggDataEmph" xfId="229" xr:uid="{00000000-0005-0000-0000-0000EF000000}"/>
    <cellStyle name="SAPBEXaggDataEmph 2" xfId="432" xr:uid="{00000000-0005-0000-0000-0000F0000000}"/>
    <cellStyle name="SAPBEXaggItem" xfId="230" xr:uid="{00000000-0005-0000-0000-0000F1000000}"/>
    <cellStyle name="SAPBEXaggItem 2" xfId="433" xr:uid="{00000000-0005-0000-0000-0000F2000000}"/>
    <cellStyle name="SAPBEXaggItemX" xfId="231" xr:uid="{00000000-0005-0000-0000-0000F3000000}"/>
    <cellStyle name="SAPBEXaggItemX 2" xfId="434" xr:uid="{00000000-0005-0000-0000-0000F4000000}"/>
    <cellStyle name="SAPBEXchaText" xfId="232" xr:uid="{00000000-0005-0000-0000-0000F5000000}"/>
    <cellStyle name="SAPBEXchaText 2" xfId="435" xr:uid="{00000000-0005-0000-0000-0000F6000000}"/>
    <cellStyle name="SAPBEXexcBad7" xfId="233" xr:uid="{00000000-0005-0000-0000-0000F7000000}"/>
    <cellStyle name="SAPBEXexcBad7 2" xfId="436" xr:uid="{00000000-0005-0000-0000-0000F8000000}"/>
    <cellStyle name="SAPBEXexcBad8" xfId="234" xr:uid="{00000000-0005-0000-0000-0000F9000000}"/>
    <cellStyle name="SAPBEXexcBad8 2" xfId="437" xr:uid="{00000000-0005-0000-0000-0000FA000000}"/>
    <cellStyle name="SAPBEXexcBad9" xfId="235" xr:uid="{00000000-0005-0000-0000-0000FB000000}"/>
    <cellStyle name="SAPBEXexcBad9 2" xfId="438" xr:uid="{00000000-0005-0000-0000-0000FC000000}"/>
    <cellStyle name="SAPBEXexcCritical4" xfId="236" xr:uid="{00000000-0005-0000-0000-0000FD000000}"/>
    <cellStyle name="SAPBEXexcCritical4 2" xfId="439" xr:uid="{00000000-0005-0000-0000-0000FE000000}"/>
    <cellStyle name="SAPBEXexcCritical5" xfId="237" xr:uid="{00000000-0005-0000-0000-0000FF000000}"/>
    <cellStyle name="SAPBEXexcCritical5 2" xfId="440" xr:uid="{00000000-0005-0000-0000-000000010000}"/>
    <cellStyle name="SAPBEXexcCritical6" xfId="238" xr:uid="{00000000-0005-0000-0000-000001010000}"/>
    <cellStyle name="SAPBEXexcCritical6 2" xfId="441" xr:uid="{00000000-0005-0000-0000-000002010000}"/>
    <cellStyle name="SAPBEXexcGood1" xfId="239" xr:uid="{00000000-0005-0000-0000-000003010000}"/>
    <cellStyle name="SAPBEXexcGood1 2" xfId="442" xr:uid="{00000000-0005-0000-0000-000004010000}"/>
    <cellStyle name="SAPBEXexcGood2" xfId="240" xr:uid="{00000000-0005-0000-0000-000005010000}"/>
    <cellStyle name="SAPBEXexcGood2 2" xfId="443" xr:uid="{00000000-0005-0000-0000-000006010000}"/>
    <cellStyle name="SAPBEXexcGood3" xfId="241" xr:uid="{00000000-0005-0000-0000-000007010000}"/>
    <cellStyle name="SAPBEXexcGood3 2" xfId="444" xr:uid="{00000000-0005-0000-0000-000008010000}"/>
    <cellStyle name="SAPBEXfilterDrill" xfId="242" xr:uid="{00000000-0005-0000-0000-000009010000}"/>
    <cellStyle name="SAPBEXfilterDrill 2" xfId="445" xr:uid="{00000000-0005-0000-0000-00000A010000}"/>
    <cellStyle name="SAPBEXfilterItem" xfId="243" xr:uid="{00000000-0005-0000-0000-00000B010000}"/>
    <cellStyle name="SAPBEXfilterItem 2" xfId="446" xr:uid="{00000000-0005-0000-0000-00000C010000}"/>
    <cellStyle name="SAPBEXfilterText" xfId="244" xr:uid="{00000000-0005-0000-0000-00000D010000}"/>
    <cellStyle name="SAPBEXformats" xfId="245" xr:uid="{00000000-0005-0000-0000-00000E010000}"/>
    <cellStyle name="SAPBEXformats 2" xfId="447" xr:uid="{00000000-0005-0000-0000-00000F010000}"/>
    <cellStyle name="SAPBEXheaderItem" xfId="246" xr:uid="{00000000-0005-0000-0000-000010010000}"/>
    <cellStyle name="SAPBEXheaderText" xfId="247" xr:uid="{00000000-0005-0000-0000-000011010000}"/>
    <cellStyle name="SAPBEXHLevel0" xfId="248" xr:uid="{00000000-0005-0000-0000-000012010000}"/>
    <cellStyle name="SAPBEXHLevel0 2" xfId="448" xr:uid="{00000000-0005-0000-0000-000013010000}"/>
    <cellStyle name="SAPBEXHLevel0X" xfId="249" xr:uid="{00000000-0005-0000-0000-000014010000}"/>
    <cellStyle name="SAPBEXHLevel0X 2" xfId="449" xr:uid="{00000000-0005-0000-0000-000015010000}"/>
    <cellStyle name="SAPBEXHLevel1" xfId="250" xr:uid="{00000000-0005-0000-0000-000016010000}"/>
    <cellStyle name="SAPBEXHLevel1 2" xfId="450" xr:uid="{00000000-0005-0000-0000-000017010000}"/>
    <cellStyle name="SAPBEXHLevel1X" xfId="251" xr:uid="{00000000-0005-0000-0000-000018010000}"/>
    <cellStyle name="SAPBEXHLevel1X 2" xfId="451" xr:uid="{00000000-0005-0000-0000-000019010000}"/>
    <cellStyle name="SAPBEXHLevel2" xfId="252" xr:uid="{00000000-0005-0000-0000-00001A010000}"/>
    <cellStyle name="SAPBEXHLevel2 2" xfId="452" xr:uid="{00000000-0005-0000-0000-00001B010000}"/>
    <cellStyle name="SAPBEXHLevel2X" xfId="253" xr:uid="{00000000-0005-0000-0000-00001C010000}"/>
    <cellStyle name="SAPBEXHLevel2X 2" xfId="453" xr:uid="{00000000-0005-0000-0000-00001D010000}"/>
    <cellStyle name="SAPBEXHLevel3" xfId="254" xr:uid="{00000000-0005-0000-0000-00001E010000}"/>
    <cellStyle name="SAPBEXHLevel3 2" xfId="454" xr:uid="{00000000-0005-0000-0000-00001F010000}"/>
    <cellStyle name="SAPBEXHLevel3X" xfId="255" xr:uid="{00000000-0005-0000-0000-000020010000}"/>
    <cellStyle name="SAPBEXHLevel3X 2" xfId="455" xr:uid="{00000000-0005-0000-0000-000021010000}"/>
    <cellStyle name="SAPBEXinputData" xfId="256" xr:uid="{00000000-0005-0000-0000-000022010000}"/>
    <cellStyle name="SAPBEXresData" xfId="257" xr:uid="{00000000-0005-0000-0000-000023010000}"/>
    <cellStyle name="SAPBEXresData 2" xfId="456" xr:uid="{00000000-0005-0000-0000-000024010000}"/>
    <cellStyle name="SAPBEXresDataEmph" xfId="258" xr:uid="{00000000-0005-0000-0000-000025010000}"/>
    <cellStyle name="SAPBEXresDataEmph 2" xfId="457" xr:uid="{00000000-0005-0000-0000-000026010000}"/>
    <cellStyle name="SAPBEXresItem" xfId="259" xr:uid="{00000000-0005-0000-0000-000027010000}"/>
    <cellStyle name="SAPBEXresItem 2" xfId="458" xr:uid="{00000000-0005-0000-0000-000028010000}"/>
    <cellStyle name="SAPBEXresItemX" xfId="260" xr:uid="{00000000-0005-0000-0000-000029010000}"/>
    <cellStyle name="SAPBEXresItemX 2" xfId="459" xr:uid="{00000000-0005-0000-0000-00002A010000}"/>
    <cellStyle name="SAPBEXstdData" xfId="261" xr:uid="{00000000-0005-0000-0000-00002B010000}"/>
    <cellStyle name="SAPBEXstdData 2" xfId="460" xr:uid="{00000000-0005-0000-0000-00002C010000}"/>
    <cellStyle name="SAPBEXstdDataEmph" xfId="262" xr:uid="{00000000-0005-0000-0000-00002D010000}"/>
    <cellStyle name="SAPBEXstdDataEmph 2" xfId="461" xr:uid="{00000000-0005-0000-0000-00002E010000}"/>
    <cellStyle name="SAPBEXstdItem" xfId="263" xr:uid="{00000000-0005-0000-0000-00002F010000}"/>
    <cellStyle name="SAPBEXstdItem 2" xfId="462" xr:uid="{00000000-0005-0000-0000-000030010000}"/>
    <cellStyle name="SAPBEXstdItemX" xfId="264" xr:uid="{00000000-0005-0000-0000-000031010000}"/>
    <cellStyle name="SAPBEXstdItemX 2" xfId="463" xr:uid="{00000000-0005-0000-0000-000032010000}"/>
    <cellStyle name="SAPBEXtitle" xfId="265" xr:uid="{00000000-0005-0000-0000-000033010000}"/>
    <cellStyle name="SAPBEXtitle 2" xfId="464" xr:uid="{00000000-0005-0000-0000-000034010000}"/>
    <cellStyle name="SAPBEXundefined" xfId="266" xr:uid="{00000000-0005-0000-0000-000035010000}"/>
    <cellStyle name="SAPBEXundefined 2" xfId="465" xr:uid="{00000000-0005-0000-0000-000036010000}"/>
    <cellStyle name="Separador de milhares_2005-2007 B. Plan - Consolidation" xfId="267" xr:uid="{00000000-0005-0000-0000-000037010000}"/>
    <cellStyle name="Sheet Title" xfId="268" xr:uid="{00000000-0005-0000-0000-000038010000}"/>
    <cellStyle name="Standard 2" xfId="486" xr:uid="{864E6C11-81FA-4363-B8C7-A4E32556A569}"/>
    <cellStyle name="Standard_100" xfId="269" xr:uid="{00000000-0005-0000-0000-000039010000}"/>
    <cellStyle name="subhead" xfId="270" xr:uid="{00000000-0005-0000-0000-00003A010000}"/>
    <cellStyle name="TC_SheetTitle" xfId="271" xr:uid="{00000000-0005-0000-0000-00003B010000}"/>
    <cellStyle name="TEXT MERGED CELLS" xfId="272" xr:uid="{00000000-0005-0000-0000-00003C010000}"/>
    <cellStyle name="Title" xfId="273" xr:uid="{00000000-0005-0000-0000-00003D010000}"/>
    <cellStyle name="Total" xfId="274" xr:uid="{00000000-0005-0000-0000-00003E010000}"/>
    <cellStyle name="Total 2" xfId="466" xr:uid="{00000000-0005-0000-0000-00003F010000}"/>
    <cellStyle name="Währung [0]_~0025339" xfId="275" xr:uid="{00000000-0005-0000-0000-000040010000}"/>
    <cellStyle name="Währung_~0025339" xfId="276" xr:uid="{00000000-0005-0000-0000-000041010000}"/>
    <cellStyle name="Walutowy [0]_labour efficiency" xfId="277" xr:uid="{00000000-0005-0000-0000-000042010000}"/>
    <cellStyle name="Walutowy_labour efficiency" xfId="278" xr:uid="{00000000-0005-0000-0000-000043010000}"/>
    <cellStyle name="Warning Text" xfId="279" xr:uid="{00000000-0005-0000-0000-000044010000}"/>
    <cellStyle name="アクセント 1 2" xfId="280" xr:uid="{00000000-0005-0000-0000-000045010000}"/>
    <cellStyle name="アクセント 2 2" xfId="281" xr:uid="{00000000-0005-0000-0000-000046010000}"/>
    <cellStyle name="アクセント 3 2" xfId="282" xr:uid="{00000000-0005-0000-0000-000047010000}"/>
    <cellStyle name="アクセント 4 2" xfId="283" xr:uid="{00000000-0005-0000-0000-000048010000}"/>
    <cellStyle name="アクセント 5 2" xfId="284" xr:uid="{00000000-0005-0000-0000-000049010000}"/>
    <cellStyle name="アクセント 6 2" xfId="285" xr:uid="{00000000-0005-0000-0000-00004A010000}"/>
    <cellStyle name="スタイル 1" xfId="286" xr:uid="{00000000-0005-0000-0000-00004B010000}"/>
    <cellStyle name="スタイル 1 2" xfId="287" xr:uid="{00000000-0005-0000-0000-00004C010000}"/>
    <cellStyle name="スタイル 1_Sheet1" xfId="407" xr:uid="{00000000-0005-0000-0000-00004D010000}"/>
    <cellStyle name="タイトル 2" xfId="288" xr:uid="{00000000-0005-0000-0000-00004E010000}"/>
    <cellStyle name="チェック セル 2" xfId="289" xr:uid="{00000000-0005-0000-0000-00004F010000}"/>
    <cellStyle name="どちらでもない 2" xfId="290" xr:uid="{00000000-0005-0000-0000-000050010000}"/>
    <cellStyle name="パーセント 2" xfId="291" xr:uid="{00000000-0005-0000-0000-000052010000}"/>
    <cellStyle name="パーセント 2 2" xfId="292" xr:uid="{00000000-0005-0000-0000-000053010000}"/>
    <cellStyle name="パーセント 2 2 2" xfId="293" xr:uid="{00000000-0005-0000-0000-000054010000}"/>
    <cellStyle name="パーセント 2 2_Sheet1" xfId="408" xr:uid="{00000000-0005-0000-0000-000055010000}"/>
    <cellStyle name="パーセント 2_アウトプットイメージ2_マーケティング" xfId="294" xr:uid="{00000000-0005-0000-0000-000056010000}"/>
    <cellStyle name="パーセント 4" xfId="295" xr:uid="{00000000-0005-0000-0000-000057010000}"/>
    <cellStyle name="パーセント[0.00]" xfId="296" xr:uid="{00000000-0005-0000-0000-000058010000}"/>
    <cellStyle name="ハイパーリンク 2" xfId="297" xr:uid="{00000000-0005-0000-0000-000059010000}"/>
    <cellStyle name="メモ 2" xfId="298" xr:uid="{00000000-0005-0000-0000-00005A010000}"/>
    <cellStyle name="メモ 2 2" xfId="467" xr:uid="{00000000-0005-0000-0000-00005B010000}"/>
    <cellStyle name="リンク セル 2" xfId="299" xr:uid="{00000000-0005-0000-0000-00005C010000}"/>
    <cellStyle name="표준_Sheet1" xfId="402" xr:uid="{00000000-0005-0000-0000-0000E6010000}"/>
    <cellStyle name="一般_~4982736" xfId="301" xr:uid="{00000000-0005-0000-0000-00005E010000}"/>
    <cellStyle name="中等" xfId="336" xr:uid="{00000000-0005-0000-0000-00008D010000}"/>
    <cellStyle name="中等 2" xfId="337" xr:uid="{00000000-0005-0000-0000-00008E010000}"/>
    <cellStyle name="備註" xfId="341" xr:uid="{00000000-0005-0000-0000-000094010000}"/>
    <cellStyle name="備註 2" xfId="478" xr:uid="{00000000-0005-0000-0000-000095010000}"/>
    <cellStyle name="入力 2" xfId="340" xr:uid="{00000000-0005-0000-0000-000092010000}"/>
    <cellStyle name="入力 2 2" xfId="477" xr:uid="{00000000-0005-0000-0000-000093010000}"/>
    <cellStyle name="出力 2" xfId="329" xr:uid="{00000000-0005-0000-0000-000085010000}"/>
    <cellStyle name="出力 2 2" xfId="475" xr:uid="{00000000-0005-0000-0000-000086010000}"/>
    <cellStyle name="千位分隔[0]_gm worksheet" xfId="332" xr:uid="{00000000-0005-0000-0000-000089010000}"/>
    <cellStyle name="千位分隔_gm worksheet" xfId="333" xr:uid="{00000000-0005-0000-0000-00008A010000}"/>
    <cellStyle name="千分位[0]_01'Sales%" xfId="334" xr:uid="{00000000-0005-0000-0000-00008B010000}"/>
    <cellStyle name="千分位_2005-2007 Brochure Plan" xfId="335" xr:uid="{00000000-0005-0000-0000-00008C010000}"/>
    <cellStyle name="合計" xfId="326" xr:uid="{00000000-0005-0000-0000-00007F010000}"/>
    <cellStyle name="合計 2" xfId="327" xr:uid="{00000000-0005-0000-0000-000080010000}"/>
    <cellStyle name="合計 2 2" xfId="473" xr:uid="{00000000-0005-0000-0000-000081010000}"/>
    <cellStyle name="合計 3" xfId="472" xr:uid="{00000000-0005-0000-0000-000082010000}"/>
    <cellStyle name="基本フォーム" xfId="304" xr:uid="{00000000-0005-0000-0000-000061010000}"/>
    <cellStyle name="基本フォーム 2" xfId="468" xr:uid="{00000000-0005-0000-0000-000062010000}"/>
    <cellStyle name="壞" xfId="397" xr:uid="{00000000-0005-0000-0000-0000E1010000}"/>
    <cellStyle name="壞 2" xfId="398" xr:uid="{00000000-0005-0000-0000-0000E2010000}"/>
    <cellStyle name="好" xfId="324" xr:uid="{00000000-0005-0000-0000-00007D010000}"/>
    <cellStyle name="好 2" xfId="325" xr:uid="{00000000-0005-0000-0000-00007E010000}"/>
    <cellStyle name="常规_Attachment D- CountryOBU Business Plan Financial Deck" xfId="330" xr:uid="{00000000-0005-0000-0000-000087010000}"/>
    <cellStyle name="悪い 2" xfId="300" xr:uid="{00000000-0005-0000-0000-00005D010000}"/>
    <cellStyle name="未定義" xfId="389" xr:uid="{00000000-0005-0000-0000-0000D5010000}"/>
    <cellStyle name="桁区切り [0.00] 2" xfId="484" xr:uid="{00000000-0005-0000-0000-00006E010000}"/>
    <cellStyle name="桁区切り 2" xfId="311" xr:uid="{00000000-0005-0000-0000-00006F010000}"/>
    <cellStyle name="桁区切り 2 2" xfId="312" xr:uid="{00000000-0005-0000-0000-000070010000}"/>
    <cellStyle name="桁区切り 2_アウトプットイメージ2_マーケティング" xfId="313" xr:uid="{00000000-0005-0000-0000-000071010000}"/>
    <cellStyle name="桁区切り 3" xfId="314" xr:uid="{00000000-0005-0000-0000-000072010000}"/>
    <cellStyle name="桁区切り 5" xfId="315" xr:uid="{00000000-0005-0000-0000-000073010000}"/>
    <cellStyle name="桁区切り 6" xfId="316" xr:uid="{00000000-0005-0000-0000-000074010000}"/>
    <cellStyle name="桁区切り 8" xfId="317" xr:uid="{00000000-0005-0000-0000-000075010000}"/>
    <cellStyle name="桁区切り 9" xfId="318" xr:uid="{00000000-0005-0000-0000-000076010000}"/>
    <cellStyle name="桁区切り_10MTP_Package_Bxx (2)" xfId="422" xr:uid="{00000000-0005-0000-0000-000077010000}"/>
    <cellStyle name="標準 10" xfId="342" xr:uid="{00000000-0005-0000-0000-000097010000}"/>
    <cellStyle name="標準 11" xfId="343" xr:uid="{00000000-0005-0000-0000-000098010000}"/>
    <cellStyle name="標準 12" xfId="344" xr:uid="{00000000-0005-0000-0000-000099010000}"/>
    <cellStyle name="標準 13" xfId="483" xr:uid="{00000000-0005-0000-0000-00009A010000}"/>
    <cellStyle name="標準 14" xfId="485" xr:uid="{33E4240F-3F60-46F6-9CDD-28055787E298}"/>
    <cellStyle name="標準 2" xfId="345" xr:uid="{00000000-0005-0000-0000-00009B010000}"/>
    <cellStyle name="標準 2 2" xfId="346" xr:uid="{00000000-0005-0000-0000-00009C010000}"/>
    <cellStyle name="標準 2 2 2" xfId="347" xr:uid="{00000000-0005-0000-0000-00009D010000}"/>
    <cellStyle name="標準 2 2 3" xfId="348" xr:uid="{00000000-0005-0000-0000-00009E010000}"/>
    <cellStyle name="標準 2 2_Sheet1" xfId="409" xr:uid="{00000000-0005-0000-0000-00009F010000}"/>
    <cellStyle name="標準 2 3" xfId="349" xr:uid="{00000000-0005-0000-0000-0000A0010000}"/>
    <cellStyle name="標準 2 3 2" xfId="350" xr:uid="{00000000-0005-0000-0000-0000A1010000}"/>
    <cellStyle name="標準 2 3_Sheet1" xfId="410" xr:uid="{00000000-0005-0000-0000-0000A2010000}"/>
    <cellStyle name="標準 2 4" xfId="351" xr:uid="{00000000-0005-0000-0000-0000A3010000}"/>
    <cellStyle name="標準 2 5" xfId="352" xr:uid="{00000000-0005-0000-0000-0000A4010000}"/>
    <cellStyle name="標準 2_01_アウトライン設計書_ver0.1_100528" xfId="353" xr:uid="{00000000-0005-0000-0000-0000A5010000}"/>
    <cellStyle name="標準 3" xfId="354" xr:uid="{00000000-0005-0000-0000-0000A6010000}"/>
    <cellStyle name="標準 3 2" xfId="355" xr:uid="{00000000-0005-0000-0000-0000A7010000}"/>
    <cellStyle name="標準 3_Sheet1" xfId="411" xr:uid="{00000000-0005-0000-0000-0000A8010000}"/>
    <cellStyle name="標準 4" xfId="356" xr:uid="{00000000-0005-0000-0000-0000A9010000}"/>
    <cellStyle name="標準 4 2" xfId="357" xr:uid="{00000000-0005-0000-0000-0000AA010000}"/>
    <cellStyle name="標準 4 3" xfId="358" xr:uid="{00000000-0005-0000-0000-0000AB010000}"/>
    <cellStyle name="標準 4 4" xfId="359" xr:uid="{00000000-0005-0000-0000-0000AC010000}"/>
    <cellStyle name="標準 4_Sheet1" xfId="412" xr:uid="{00000000-0005-0000-0000-0000AD010000}"/>
    <cellStyle name="標準 5" xfId="360" xr:uid="{00000000-0005-0000-0000-0000AE010000}"/>
    <cellStyle name="標準 5 2" xfId="361" xr:uid="{00000000-0005-0000-0000-0000AF010000}"/>
    <cellStyle name="標準 5 3" xfId="424" xr:uid="{00000000-0005-0000-0000-0000B0010000}"/>
    <cellStyle name="標準 5_Sheet1" xfId="413" xr:uid="{00000000-0005-0000-0000-0000B1010000}"/>
    <cellStyle name="標準 6" xfId="362" xr:uid="{00000000-0005-0000-0000-0000B2010000}"/>
    <cellStyle name="標準 7" xfId="363" xr:uid="{00000000-0005-0000-0000-0000B3010000}"/>
    <cellStyle name="標準 8" xfId="364" xr:uid="{00000000-0005-0000-0000-0000B4010000}"/>
    <cellStyle name="標準 9" xfId="365" xr:uid="{00000000-0005-0000-0000-0000B5010000}"/>
    <cellStyle name="標準_07MTP Form3(Financial) (Draft)03" xfId="418" xr:uid="{00000000-0005-0000-0000-0000B6010000}"/>
    <cellStyle name="標準_08MTP_Form3(Financials)" xfId="420" xr:uid="{00000000-0005-0000-0000-0000B7010000}"/>
    <cellStyle name="標準_08MTP_Package_BXX" xfId="421" xr:uid="{00000000-0005-0000-0000-0000B8010000}"/>
    <cellStyle name="標準_FY10下見通 " xfId="423" xr:uid="{00000000-0005-0000-0000-0000B9010000}"/>
    <cellStyle name="標準_OD編成form02仮_03-2ndEst BAT_08MTP_Form3(Financials)" xfId="419" xr:uid="{00000000-0005-0000-0000-0000BC010000}"/>
    <cellStyle name="標準_Sheet1" xfId="414" xr:uid="{00000000-0005-0000-0000-0000BD010000}"/>
    <cellStyle name="標題" xfId="366" xr:uid="{00000000-0005-0000-0000-0000BE010000}"/>
    <cellStyle name="標題 1" xfId="367" xr:uid="{00000000-0005-0000-0000-0000BF010000}"/>
    <cellStyle name="標題 1 2" xfId="368" xr:uid="{00000000-0005-0000-0000-0000C0010000}"/>
    <cellStyle name="標題 2" xfId="369" xr:uid="{00000000-0005-0000-0000-0000C1010000}"/>
    <cellStyle name="標題 2 2" xfId="370" xr:uid="{00000000-0005-0000-0000-0000C2010000}"/>
    <cellStyle name="標題 3" xfId="371" xr:uid="{00000000-0005-0000-0000-0000C3010000}"/>
    <cellStyle name="標題 3 2" xfId="372" xr:uid="{00000000-0005-0000-0000-0000C4010000}"/>
    <cellStyle name="標題 4" xfId="373" xr:uid="{00000000-0005-0000-0000-0000C5010000}"/>
    <cellStyle name="標題 4 2" xfId="374" xr:uid="{00000000-0005-0000-0000-0000C6010000}"/>
    <cellStyle name="標題 5" xfId="375" xr:uid="{00000000-0005-0000-0000-0000C7010000}"/>
    <cellStyle name="檢查儲存格" xfId="399" xr:uid="{00000000-0005-0000-0000-0000E3010000}"/>
    <cellStyle name="檢查儲存格 2" xfId="400" xr:uid="{00000000-0005-0000-0000-0000E4010000}"/>
    <cellStyle name="磨葬e義" xfId="388" xr:uid="{00000000-0005-0000-0000-0000D4010000}"/>
    <cellStyle name="良い 2" xfId="394" xr:uid="{00000000-0005-0000-0000-0000DE010000}"/>
    <cellStyle name="見出し 1 2" xfId="319" xr:uid="{00000000-0005-0000-0000-000078010000}"/>
    <cellStyle name="見出し 2 2" xfId="320" xr:uid="{00000000-0005-0000-0000-000079010000}"/>
    <cellStyle name="見出し 3 2" xfId="321" xr:uid="{00000000-0005-0000-0000-00007A010000}"/>
    <cellStyle name="見出し 4 2" xfId="322" xr:uid="{00000000-0005-0000-0000-00007B010000}"/>
    <cellStyle name="見出し１" xfId="323" xr:uid="{00000000-0005-0000-0000-00007C010000}"/>
    <cellStyle name="計算 2" xfId="305" xr:uid="{00000000-0005-0000-0000-000063010000}"/>
    <cellStyle name="計算 2 2" xfId="469" xr:uid="{00000000-0005-0000-0000-000064010000}"/>
    <cellStyle name="計算方式" xfId="306" xr:uid="{00000000-0005-0000-0000-000065010000}"/>
    <cellStyle name="計算方式 2" xfId="307" xr:uid="{00000000-0005-0000-0000-000066010000}"/>
    <cellStyle name="計算方式 2 2" xfId="471" xr:uid="{00000000-0005-0000-0000-000067010000}"/>
    <cellStyle name="計算方式 3" xfId="470" xr:uid="{00000000-0005-0000-0000-000068010000}"/>
    <cellStyle name="說明文字" xfId="403" xr:uid="{00000000-0005-0000-0000-0000E7010000}"/>
    <cellStyle name="說明文字 2" xfId="404" xr:uid="{00000000-0005-0000-0000-0000E8010000}"/>
    <cellStyle name="説明文 2" xfId="331" xr:uid="{00000000-0005-0000-0000-000088010000}"/>
    <cellStyle name="警告文 2" xfId="308" xr:uid="{00000000-0005-0000-0000-000069010000}"/>
    <cellStyle name="警告文字" xfId="309" xr:uid="{00000000-0005-0000-0000-00006A010000}"/>
    <cellStyle name="警告文字 2" xfId="310" xr:uid="{00000000-0005-0000-0000-00006B010000}"/>
    <cellStyle name="貨幣 [0]_2004 profit plan 0814" xfId="302" xr:uid="{00000000-0005-0000-0000-00005F010000}"/>
    <cellStyle name="貨幣_2004 profit plan 0814" xfId="303" xr:uid="{00000000-0005-0000-0000-000060010000}"/>
    <cellStyle name="货币[0]_gm worksheet" xfId="405" xr:uid="{00000000-0005-0000-0000-0000E9010000}"/>
    <cellStyle name="货币_gm worksheet" xfId="406" xr:uid="{00000000-0005-0000-0000-0000EA010000}"/>
    <cellStyle name="超連結_2004 profit plan 0814" xfId="338" xr:uid="{00000000-0005-0000-0000-00008F010000}"/>
    <cellStyle name="輔色1" xfId="376" xr:uid="{00000000-0005-0000-0000-0000C8010000}"/>
    <cellStyle name="輔色1 2" xfId="377" xr:uid="{00000000-0005-0000-0000-0000C9010000}"/>
    <cellStyle name="輔色2" xfId="378" xr:uid="{00000000-0005-0000-0000-0000CA010000}"/>
    <cellStyle name="輔色2 2" xfId="379" xr:uid="{00000000-0005-0000-0000-0000CB010000}"/>
    <cellStyle name="輔色3" xfId="380" xr:uid="{00000000-0005-0000-0000-0000CC010000}"/>
    <cellStyle name="輔色3 2" xfId="381" xr:uid="{00000000-0005-0000-0000-0000CD010000}"/>
    <cellStyle name="輔色4" xfId="382" xr:uid="{00000000-0005-0000-0000-0000CE010000}"/>
    <cellStyle name="輔色4 2" xfId="383" xr:uid="{00000000-0005-0000-0000-0000CF010000}"/>
    <cellStyle name="輔色5" xfId="384" xr:uid="{00000000-0005-0000-0000-0000D0010000}"/>
    <cellStyle name="輔色5 2" xfId="385" xr:uid="{00000000-0005-0000-0000-0000D1010000}"/>
    <cellStyle name="輔色6" xfId="386" xr:uid="{00000000-0005-0000-0000-0000D2010000}"/>
    <cellStyle name="輔色6 2" xfId="387" xr:uid="{00000000-0005-0000-0000-0000D3010000}"/>
    <cellStyle name="輸入" xfId="392" xr:uid="{00000000-0005-0000-0000-0000DA010000}"/>
    <cellStyle name="輸入 2" xfId="393" xr:uid="{00000000-0005-0000-0000-0000DB010000}"/>
    <cellStyle name="輸入 2 2" xfId="482" xr:uid="{00000000-0005-0000-0000-0000DC010000}"/>
    <cellStyle name="輸入 3" xfId="481" xr:uid="{00000000-0005-0000-0000-0000DD010000}"/>
    <cellStyle name="輸出" xfId="390" xr:uid="{00000000-0005-0000-0000-0000D6010000}"/>
    <cellStyle name="輸出 2" xfId="391" xr:uid="{00000000-0005-0000-0000-0000D7010000}"/>
    <cellStyle name="輸出 2 2" xfId="480" xr:uid="{00000000-0005-0000-0000-0000D8010000}"/>
    <cellStyle name="輸出 3" xfId="479" xr:uid="{00000000-0005-0000-0000-0000D9010000}"/>
    <cellStyle name="通貨 [0.00] 2" xfId="339" xr:uid="{00000000-0005-0000-0000-000090010000}"/>
    <cellStyle name="通貨 [0.00] 2 2" xfId="476" xr:uid="{00000000-0005-0000-0000-000091010000}"/>
    <cellStyle name="連結的儲存格" xfId="395" xr:uid="{00000000-0005-0000-0000-0000DF010000}"/>
    <cellStyle name="連結的儲存格 2" xfId="396" xr:uid="{00000000-0005-0000-0000-0000E0010000}"/>
    <cellStyle name="隨後的超連結_2004 profit plan 0814" xfId="401" xr:uid="{00000000-0005-0000-0000-0000E5010000}"/>
    <cellStyle name="集計 2" xfId="328" xr:uid="{00000000-0005-0000-0000-000083010000}"/>
    <cellStyle name="集計 2 2" xfId="474" xr:uid="{00000000-0005-0000-0000-000084010000}"/>
  </cellStyles>
  <dxfs count="0"/>
  <tableStyles count="0" defaultTableStyle="TableStyleMedium2" defaultPivotStyle="PivotStyleLight16"/>
  <colors>
    <mruColors>
      <color rgb="FFCC99FF"/>
      <color rgb="FFFFFF99"/>
      <color rgb="FFFCCEFE"/>
      <color rgb="FFFFCC99"/>
      <color rgb="FFCCFFFF"/>
      <color rgb="FFFFFFCC"/>
      <color rgb="FF0000FF"/>
      <color rgb="FF0066FF"/>
      <color rgb="FFEFCEFE"/>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19050</xdr:colOff>
      <xdr:row>4</xdr:row>
      <xdr:rowOff>161925</xdr:rowOff>
    </xdr:from>
    <xdr:to>
      <xdr:col>5</xdr:col>
      <xdr:colOff>256943</xdr:colOff>
      <xdr:row>11</xdr:row>
      <xdr:rowOff>152251</xdr:rowOff>
    </xdr:to>
    <xdr:pic>
      <xdr:nvPicPr>
        <xdr:cNvPr id="2" name="図 1">
          <a:extLst>
            <a:ext uri="{FF2B5EF4-FFF2-40B4-BE49-F238E27FC236}">
              <a16:creationId xmlns:a16="http://schemas.microsoft.com/office/drawing/2014/main" id="{F18CD13C-1945-4BD3-B32B-63425672621E}"/>
            </a:ext>
          </a:extLst>
        </xdr:cNvPr>
        <xdr:cNvPicPr>
          <a:picLocks noChangeAspect="1"/>
        </xdr:cNvPicPr>
      </xdr:nvPicPr>
      <xdr:blipFill>
        <a:blip xmlns:r="http://schemas.openxmlformats.org/officeDocument/2006/relationships" r:embed="rId1"/>
        <a:stretch>
          <a:fillRect/>
        </a:stretch>
      </xdr:blipFill>
      <xdr:spPr>
        <a:xfrm>
          <a:off x="590550" y="923925"/>
          <a:ext cx="1857143" cy="1190476"/>
        </a:xfrm>
        <a:prstGeom prst="rect">
          <a:avLst/>
        </a:prstGeom>
      </xdr:spPr>
    </xdr:pic>
    <xdr:clientData/>
  </xdr:twoCellAnchor>
  <xdr:twoCellAnchor>
    <xdr:from>
      <xdr:col>5</xdr:col>
      <xdr:colOff>485775</xdr:colOff>
      <xdr:row>6</xdr:row>
      <xdr:rowOff>85725</xdr:rowOff>
    </xdr:from>
    <xdr:to>
      <xdr:col>5</xdr:col>
      <xdr:colOff>1171575</xdr:colOff>
      <xdr:row>8</xdr:row>
      <xdr:rowOff>97971</xdr:rowOff>
    </xdr:to>
    <xdr:sp macro="" textlink="">
      <xdr:nvSpPr>
        <xdr:cNvPr id="10" name="Right Arrow 13">
          <a:extLst>
            <a:ext uri="{FF2B5EF4-FFF2-40B4-BE49-F238E27FC236}">
              <a16:creationId xmlns:a16="http://schemas.microsoft.com/office/drawing/2014/main" id="{6A7E9376-E947-400B-AE92-5562CD5CE0AD}"/>
            </a:ext>
          </a:extLst>
        </xdr:cNvPr>
        <xdr:cNvSpPr/>
      </xdr:nvSpPr>
      <xdr:spPr>
        <a:xfrm>
          <a:off x="2676525" y="1190625"/>
          <a:ext cx="685800" cy="355146"/>
        </a:xfrm>
        <a:prstGeom prst="rightArrow">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endParaRPr lang="en-US" sz="1100"/>
        </a:p>
      </xdr:txBody>
    </xdr:sp>
    <xdr:clientData/>
  </xdr:twoCellAnchor>
  <xdr:twoCellAnchor editAs="oneCell">
    <xdr:from>
      <xdr:col>5</xdr:col>
      <xdr:colOff>1362075</xdr:colOff>
      <xdr:row>5</xdr:row>
      <xdr:rowOff>0</xdr:rowOff>
    </xdr:from>
    <xdr:to>
      <xdr:col>6</xdr:col>
      <xdr:colOff>1085577</xdr:colOff>
      <xdr:row>10</xdr:row>
      <xdr:rowOff>133226</xdr:rowOff>
    </xdr:to>
    <xdr:pic>
      <xdr:nvPicPr>
        <xdr:cNvPr id="4" name="図 3">
          <a:extLst>
            <a:ext uri="{FF2B5EF4-FFF2-40B4-BE49-F238E27FC236}">
              <a16:creationId xmlns:a16="http://schemas.microsoft.com/office/drawing/2014/main" id="{87E2BFC9-F516-45F5-B9CE-25636FFBD9F8}"/>
            </a:ext>
          </a:extLst>
        </xdr:cNvPr>
        <xdr:cNvPicPr>
          <a:picLocks noChangeAspect="1"/>
        </xdr:cNvPicPr>
      </xdr:nvPicPr>
      <xdr:blipFill>
        <a:blip xmlns:r="http://schemas.openxmlformats.org/officeDocument/2006/relationships" r:embed="rId2"/>
        <a:stretch>
          <a:fillRect/>
        </a:stretch>
      </xdr:blipFill>
      <xdr:spPr>
        <a:xfrm>
          <a:off x="3552825" y="933450"/>
          <a:ext cx="2180952" cy="990476"/>
        </a:xfrm>
        <a:prstGeom prst="rect">
          <a:avLst/>
        </a:prstGeom>
      </xdr:spPr>
    </xdr:pic>
    <xdr:clientData/>
  </xdr:twoCellAnchor>
  <xdr:twoCellAnchor editAs="oneCell">
    <xdr:from>
      <xdr:col>1</xdr:col>
      <xdr:colOff>0</xdr:colOff>
      <xdr:row>33</xdr:row>
      <xdr:rowOff>0</xdr:rowOff>
    </xdr:from>
    <xdr:to>
      <xdr:col>6</xdr:col>
      <xdr:colOff>599474</xdr:colOff>
      <xdr:row>51</xdr:row>
      <xdr:rowOff>9134</xdr:rowOff>
    </xdr:to>
    <xdr:pic>
      <xdr:nvPicPr>
        <xdr:cNvPr id="11" name="図 10">
          <a:extLst>
            <a:ext uri="{FF2B5EF4-FFF2-40B4-BE49-F238E27FC236}">
              <a16:creationId xmlns:a16="http://schemas.microsoft.com/office/drawing/2014/main" id="{9917A6C9-4CC9-4179-883C-17BCF4A0BE7B}"/>
            </a:ext>
          </a:extLst>
        </xdr:cNvPr>
        <xdr:cNvPicPr>
          <a:picLocks noChangeAspect="1"/>
        </xdr:cNvPicPr>
      </xdr:nvPicPr>
      <xdr:blipFill>
        <a:blip xmlns:r="http://schemas.openxmlformats.org/officeDocument/2006/relationships" r:embed="rId3"/>
        <a:stretch>
          <a:fillRect/>
        </a:stretch>
      </xdr:blipFill>
      <xdr:spPr>
        <a:xfrm>
          <a:off x="438150" y="5286375"/>
          <a:ext cx="4809524" cy="3123809"/>
        </a:xfrm>
        <a:prstGeom prst="rect">
          <a:avLst/>
        </a:prstGeom>
      </xdr:spPr>
    </xdr:pic>
    <xdr:clientData/>
  </xdr:twoCellAnchor>
  <xdr:twoCellAnchor>
    <xdr:from>
      <xdr:col>3</xdr:col>
      <xdr:colOff>171450</xdr:colOff>
      <xdr:row>41</xdr:row>
      <xdr:rowOff>123825</xdr:rowOff>
    </xdr:from>
    <xdr:to>
      <xdr:col>6</xdr:col>
      <xdr:colOff>666750</xdr:colOff>
      <xdr:row>51</xdr:row>
      <xdr:rowOff>47625</xdr:rowOff>
    </xdr:to>
    <xdr:sp macro="" textlink="">
      <xdr:nvSpPr>
        <xdr:cNvPr id="8" name="四角形: 角を丸くする 7">
          <a:extLst>
            <a:ext uri="{FF2B5EF4-FFF2-40B4-BE49-F238E27FC236}">
              <a16:creationId xmlns:a16="http://schemas.microsoft.com/office/drawing/2014/main" id="{873548D1-B574-43F8-8CCF-0B12A68ADBB6}"/>
            </a:ext>
          </a:extLst>
        </xdr:cNvPr>
        <xdr:cNvSpPr/>
      </xdr:nvSpPr>
      <xdr:spPr>
        <a:xfrm>
          <a:off x="952500" y="6810375"/>
          <a:ext cx="4362450" cy="1638300"/>
        </a:xfrm>
        <a:prstGeom prst="roundRect">
          <a:avLst>
            <a:gd name="adj" fmla="val 7233"/>
          </a:avLst>
        </a:prstGeom>
        <a:noFill/>
        <a:ln w="1905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771524</xdr:colOff>
      <xdr:row>41</xdr:row>
      <xdr:rowOff>85725</xdr:rowOff>
    </xdr:from>
    <xdr:to>
      <xdr:col>6</xdr:col>
      <xdr:colOff>4133850</xdr:colOff>
      <xdr:row>43</xdr:row>
      <xdr:rowOff>38100</xdr:rowOff>
    </xdr:to>
    <xdr:sp macro="" textlink="">
      <xdr:nvSpPr>
        <xdr:cNvPr id="12" name="吹き出し: 四角形 11">
          <a:extLst>
            <a:ext uri="{FF2B5EF4-FFF2-40B4-BE49-F238E27FC236}">
              <a16:creationId xmlns:a16="http://schemas.microsoft.com/office/drawing/2014/main" id="{60D3B1C9-DA59-4A30-8956-67AB102A87D9}"/>
            </a:ext>
          </a:extLst>
        </xdr:cNvPr>
        <xdr:cNvSpPr/>
      </xdr:nvSpPr>
      <xdr:spPr>
        <a:xfrm>
          <a:off x="5419724" y="7286625"/>
          <a:ext cx="3362326" cy="295275"/>
        </a:xfrm>
        <a:prstGeom prst="wedgeRectCallout">
          <a:avLst>
            <a:gd name="adj1" fmla="val -52530"/>
            <a:gd name="adj2" fmla="val 139125"/>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en-US" altLang="ja-JP" sz="1000" b="0">
              <a:solidFill>
                <a:sysClr val="windowText" lastClr="000000"/>
              </a:solidFill>
              <a:latin typeface="Arial" panose="020B0604020202020204" pitchFamily="34" charset="0"/>
              <a:cs typeface="Arial" panose="020B0604020202020204" pitchFamily="34" charset="0"/>
            </a:rPr>
            <a:t>moved from "Cost Allocation"</a:t>
          </a:r>
          <a:r>
            <a:rPr kumimoji="1" lang="en-US" altLang="ja-JP" sz="1000" b="0" baseline="0">
              <a:solidFill>
                <a:sysClr val="windowText" lastClr="000000"/>
              </a:solidFill>
              <a:latin typeface="Arial" panose="020B0604020202020204" pitchFamily="34" charset="0"/>
              <a:cs typeface="Arial" panose="020B0604020202020204" pitchFamily="34" charset="0"/>
            </a:rPr>
            <a:t> sheet to "PL_INV" sheet</a:t>
          </a:r>
          <a:endParaRPr kumimoji="1" lang="en-US" altLang="ja-JP" sz="1000" b="0">
            <a:solidFill>
              <a:sysClr val="windowText" lastClr="000000"/>
            </a:solidFill>
            <a:latin typeface="Arial" panose="020B0604020202020204" pitchFamily="34" charset="0"/>
            <a:cs typeface="Arial" panose="020B0604020202020204" pitchFamily="34" charset="0"/>
          </a:endParaRPr>
        </a:p>
      </xdr:txBody>
    </xdr:sp>
    <xdr:clientData/>
  </xdr:twoCellAnchor>
  <xdr:twoCellAnchor editAs="oneCell">
    <xdr:from>
      <xdr:col>0</xdr:col>
      <xdr:colOff>57150</xdr:colOff>
      <xdr:row>54</xdr:row>
      <xdr:rowOff>28575</xdr:rowOff>
    </xdr:from>
    <xdr:to>
      <xdr:col>6</xdr:col>
      <xdr:colOff>656569</xdr:colOff>
      <xdr:row>64</xdr:row>
      <xdr:rowOff>104551</xdr:rowOff>
    </xdr:to>
    <xdr:pic>
      <xdr:nvPicPr>
        <xdr:cNvPr id="14" name="図 13">
          <a:extLst>
            <a:ext uri="{FF2B5EF4-FFF2-40B4-BE49-F238E27FC236}">
              <a16:creationId xmlns:a16="http://schemas.microsoft.com/office/drawing/2014/main" id="{0301E204-847E-4EF9-935F-C1738E28A652}"/>
            </a:ext>
          </a:extLst>
        </xdr:cNvPr>
        <xdr:cNvPicPr>
          <a:picLocks noChangeAspect="1"/>
        </xdr:cNvPicPr>
      </xdr:nvPicPr>
      <xdr:blipFill>
        <a:blip xmlns:r="http://schemas.openxmlformats.org/officeDocument/2006/relationships" r:embed="rId4"/>
        <a:stretch>
          <a:fillRect/>
        </a:stretch>
      </xdr:blipFill>
      <xdr:spPr>
        <a:xfrm>
          <a:off x="57150" y="9486900"/>
          <a:ext cx="5247619" cy="1790476"/>
        </a:xfrm>
        <a:prstGeom prst="rect">
          <a:avLst/>
        </a:prstGeom>
      </xdr:spPr>
    </xdr:pic>
    <xdr:clientData/>
  </xdr:twoCellAnchor>
  <xdr:twoCellAnchor editAs="oneCell">
    <xdr:from>
      <xdr:col>0</xdr:col>
      <xdr:colOff>38100</xdr:colOff>
      <xdr:row>67</xdr:row>
      <xdr:rowOff>153461</xdr:rowOff>
    </xdr:from>
    <xdr:to>
      <xdr:col>5</xdr:col>
      <xdr:colOff>1856874</xdr:colOff>
      <xdr:row>81</xdr:row>
      <xdr:rowOff>23001</xdr:rowOff>
    </xdr:to>
    <xdr:pic>
      <xdr:nvPicPr>
        <xdr:cNvPr id="5" name="図 4">
          <a:extLst>
            <a:ext uri="{FF2B5EF4-FFF2-40B4-BE49-F238E27FC236}">
              <a16:creationId xmlns:a16="http://schemas.microsoft.com/office/drawing/2014/main" id="{4368809F-25D0-4B73-8F01-B70B1761E469}"/>
            </a:ext>
          </a:extLst>
        </xdr:cNvPr>
        <xdr:cNvPicPr>
          <a:picLocks noChangeAspect="1"/>
        </xdr:cNvPicPr>
      </xdr:nvPicPr>
      <xdr:blipFill>
        <a:blip xmlns:r="http://schemas.openxmlformats.org/officeDocument/2006/relationships" r:embed="rId5"/>
        <a:stretch>
          <a:fillRect/>
        </a:stretch>
      </xdr:blipFill>
      <xdr:spPr>
        <a:xfrm>
          <a:off x="38100" y="12218461"/>
          <a:ext cx="4003174" cy="2358740"/>
        </a:xfrm>
        <a:prstGeom prst="rect">
          <a:avLst/>
        </a:prstGeom>
      </xdr:spPr>
    </xdr:pic>
    <xdr:clientData/>
  </xdr:twoCellAnchor>
  <xdr:twoCellAnchor editAs="oneCell">
    <xdr:from>
      <xdr:col>2</xdr:col>
      <xdr:colOff>0</xdr:colOff>
      <xdr:row>83</xdr:row>
      <xdr:rowOff>104775</xdr:rowOff>
    </xdr:from>
    <xdr:to>
      <xdr:col>6</xdr:col>
      <xdr:colOff>770919</xdr:colOff>
      <xdr:row>89</xdr:row>
      <xdr:rowOff>142742</xdr:rowOff>
    </xdr:to>
    <xdr:pic>
      <xdr:nvPicPr>
        <xdr:cNvPr id="6" name="図 5">
          <a:extLst>
            <a:ext uri="{FF2B5EF4-FFF2-40B4-BE49-F238E27FC236}">
              <a16:creationId xmlns:a16="http://schemas.microsoft.com/office/drawing/2014/main" id="{BAE269AC-337A-4A21-A800-8BF447DE942E}"/>
            </a:ext>
          </a:extLst>
        </xdr:cNvPr>
        <xdr:cNvPicPr>
          <a:picLocks noChangeAspect="1"/>
        </xdr:cNvPicPr>
      </xdr:nvPicPr>
      <xdr:blipFill>
        <a:blip xmlns:r="http://schemas.openxmlformats.org/officeDocument/2006/relationships" r:embed="rId6"/>
        <a:stretch>
          <a:fillRect/>
        </a:stretch>
      </xdr:blipFill>
      <xdr:spPr>
        <a:xfrm>
          <a:off x="571500" y="14592300"/>
          <a:ext cx="4847619" cy="1066667"/>
        </a:xfrm>
        <a:prstGeom prst="rect">
          <a:avLst/>
        </a:prstGeom>
        <a:ln>
          <a:solidFill>
            <a:schemeClr val="tx1">
              <a:lumMod val="50000"/>
              <a:lumOff val="50000"/>
            </a:schemeClr>
          </a:solidFill>
        </a:ln>
      </xdr:spPr>
    </xdr:pic>
    <xdr:clientData/>
  </xdr:twoCellAnchor>
  <xdr:twoCellAnchor>
    <xdr:from>
      <xdr:col>5</xdr:col>
      <xdr:colOff>1228725</xdr:colOff>
      <xdr:row>84</xdr:row>
      <xdr:rowOff>76200</xdr:rowOff>
    </xdr:from>
    <xdr:to>
      <xdr:col>6</xdr:col>
      <xdr:colOff>800100</xdr:colOff>
      <xdr:row>86</xdr:row>
      <xdr:rowOff>161926</xdr:rowOff>
    </xdr:to>
    <xdr:sp macro="" textlink="">
      <xdr:nvSpPr>
        <xdr:cNvPr id="13" name="四角形: 角を丸くする 12">
          <a:extLst>
            <a:ext uri="{FF2B5EF4-FFF2-40B4-BE49-F238E27FC236}">
              <a16:creationId xmlns:a16="http://schemas.microsoft.com/office/drawing/2014/main" id="{F3569BC9-21E9-43ED-BEEC-1A84A9D5A831}"/>
            </a:ext>
          </a:extLst>
        </xdr:cNvPr>
        <xdr:cNvSpPr/>
      </xdr:nvSpPr>
      <xdr:spPr>
        <a:xfrm>
          <a:off x="3419475" y="14735175"/>
          <a:ext cx="2028825" cy="428626"/>
        </a:xfrm>
        <a:prstGeom prst="roundRect">
          <a:avLst>
            <a:gd name="adj" fmla="val 7233"/>
          </a:avLst>
        </a:prstGeom>
        <a:noFill/>
        <a:ln w="1905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kmfs03.konicaminolta.org\btbv\ccDump\WINDOWS\Temporary%20Internet%20Files\OLKB1F4\WINDOWS\Temporary%20Internet%20Files\OLKA014\10-27aging.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MLDAT01\data\ccDump\WINDOWS\Temporary%20Internet%20Files\OLKB1F4\WINDOWS\Temporary%20Internet%20Files\OLKA014\10-27aging.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l Customers-NA"/>
      <sheetName val="Top25-NA"/>
      <sheetName val="Others-NA"/>
      <sheetName val="IBM-Minolta"/>
      <sheetName val="explaination"/>
      <sheetName val="Top10NA"/>
      <sheetName val="Global"/>
      <sheetName val="BV"/>
      <sheetName val="BV-Top25"/>
      <sheetName val="KK"/>
      <sheetName val="All Customers-NA (2)"/>
      <sheetName val="Set-Up"/>
      <sheetName val="All_Customers-NA"/>
      <sheetName val="Acceptable models"/>
      <sheetName val="Sheet2"/>
      <sheetName val="CAMEA special approved&amp;won list"/>
      <sheetName val="Other"/>
      <sheetName val="C227"/>
      <sheetName val="Support"/>
      <sheetName val="Support New"/>
      <sheetName val="Table"/>
      <sheetName val="Drop Down List"/>
      <sheetName val="Statistiques générales"/>
      <sheetName val="Target Model"/>
      <sheetName val="Instruction"/>
      <sheetName val="3. support table"/>
      <sheetName val="Data Table"/>
      <sheetName val="＃FY18_MH(EN)"/>
      <sheetName val="Presentación Corta"/>
      <sheetName val="10-27aging"/>
      <sheetName val="Country_Abbreviations"/>
      <sheetName val="今後改善点"/>
      <sheetName val="製品別原単位"/>
      <sheetName val="推定对比"/>
      <sheetName val="推定推移"/>
      <sheetName val="製品別区分（填写数量）"/>
      <sheetName val="制品别区分推定"/>
      <sheetName val="原単位基準"/>
      <sheetName val="年度増加費用"/>
      <sheetName val="镀膜材料制品比率"/>
      <sheetName val="補助材料費"/>
      <sheetName val="消工備品費"/>
      <sheetName val="消耗品--修繕費"/>
      <sheetName val="雑費"/>
      <sheetName val="事務用品"/>
      <sheetName val="什器備品"/>
      <sheetName val="旅費、交通費"/>
      <sheetName val="教育、図書費"/>
      <sheetName val="海外出張費"/>
      <sheetName val="運送費"/>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l Customers-NA"/>
      <sheetName val="Top25-NA"/>
      <sheetName val="Others-NA"/>
      <sheetName val="IBM-Minolta"/>
      <sheetName val="explaination"/>
      <sheetName val="Top10NA"/>
      <sheetName val="Global"/>
      <sheetName val="BV"/>
      <sheetName val="BV-Top25"/>
      <sheetName val="KK"/>
      <sheetName val="All Customers-NA (2)"/>
      <sheetName val="Set-Up"/>
      <sheetName val="All_Customers-NA"/>
      <sheetName val="Acceptable models"/>
      <sheetName val="Sheet2"/>
      <sheetName val="CAMEA special approved&amp;won list"/>
      <sheetName val="Other"/>
      <sheetName val="C227"/>
      <sheetName val="Support"/>
      <sheetName val="Support New"/>
      <sheetName val="Table"/>
      <sheetName val="Drop Down List"/>
      <sheetName val="Statistiques générales"/>
      <sheetName val="Target Model"/>
      <sheetName val="Instruction"/>
      <sheetName val="3. support table"/>
      <sheetName val="Data Table"/>
      <sheetName val="＃FY18_MH(EN)"/>
      <sheetName val="Presentación Corta"/>
      <sheetName val="10-27aging"/>
      <sheetName val="Country_Abbreviations"/>
      <sheetName val="今後改善点"/>
      <sheetName val="製品別原単位"/>
      <sheetName val="推定对比"/>
      <sheetName val="推定推移"/>
      <sheetName val="製品別区分（填写数量）"/>
      <sheetName val="制品别区分推定"/>
      <sheetName val="原単位基準"/>
      <sheetName val="年度増加費用"/>
      <sheetName val="镀膜材料制品比率"/>
      <sheetName val="補助材料費"/>
      <sheetName val="消工備品費"/>
      <sheetName val="消耗品--修繕費"/>
      <sheetName val="雑費"/>
      <sheetName val="事務用品"/>
      <sheetName val="什器備品"/>
      <sheetName val="旅費、交通費"/>
      <sheetName val="教育、図書費"/>
      <sheetName val="海外出張費"/>
      <sheetName val="運送費"/>
      <sheetName val="営業"/>
      <sheetName val="分類"/>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8" Type="http://schemas.openxmlformats.org/officeDocument/2006/relationships/customProperty" Target="../customProperty7.bin"/><Relationship Id="rId3" Type="http://schemas.openxmlformats.org/officeDocument/2006/relationships/customProperty" Target="../customProperty2.bin"/><Relationship Id="rId7" Type="http://schemas.openxmlformats.org/officeDocument/2006/relationships/customProperty" Target="../customProperty6.bin"/><Relationship Id="rId2" Type="http://schemas.openxmlformats.org/officeDocument/2006/relationships/customProperty" Target="../customProperty1.bin"/><Relationship Id="rId1" Type="http://schemas.openxmlformats.org/officeDocument/2006/relationships/printerSettings" Target="../printerSettings/printerSettings8.bin"/><Relationship Id="rId6" Type="http://schemas.openxmlformats.org/officeDocument/2006/relationships/customProperty" Target="../customProperty5.bin"/><Relationship Id="rId5" Type="http://schemas.openxmlformats.org/officeDocument/2006/relationships/customProperty" Target="../customProperty4.bin"/><Relationship Id="rId10" Type="http://schemas.openxmlformats.org/officeDocument/2006/relationships/customProperty" Target="../customProperty9.bin"/><Relationship Id="rId4" Type="http://schemas.openxmlformats.org/officeDocument/2006/relationships/customProperty" Target="../customProperty3.bin"/><Relationship Id="rId9" Type="http://schemas.openxmlformats.org/officeDocument/2006/relationships/customProperty" Target="../customProperty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5B0A2-1A3B-4428-8C08-413D0CDFC777}">
  <sheetPr>
    <pageSetUpPr fitToPage="1"/>
  </sheetPr>
  <dimension ref="A1:J33"/>
  <sheetViews>
    <sheetView showGridLines="0" zoomScale="80" zoomScaleNormal="80" workbookViewId="0">
      <pane xSplit="3" topLeftCell="D1" activePane="topRight" state="frozen"/>
      <selection pane="topRight" activeCell="L14" sqref="L14"/>
    </sheetView>
  </sheetViews>
  <sheetFormatPr defaultColWidth="9" defaultRowHeight="14.25"/>
  <cols>
    <col min="1" max="1" width="4.28515625" style="34" customWidth="1"/>
    <col min="2" max="2" width="12.28515625" style="34" bestFit="1" customWidth="1"/>
    <col min="3" max="3" width="18.42578125" style="34" bestFit="1" customWidth="1"/>
    <col min="4" max="4" width="34.42578125" style="34" bestFit="1" customWidth="1"/>
    <col min="5" max="5" width="3.85546875" style="34" customWidth="1"/>
    <col min="6" max="6" width="35.28515625" style="34" bestFit="1" customWidth="1"/>
    <col min="7" max="7" width="3.85546875" style="34" customWidth="1"/>
    <col min="8" max="8" width="38.28515625" style="34" bestFit="1" customWidth="1"/>
    <col min="9" max="9" width="3.85546875" style="34" customWidth="1"/>
    <col min="10" max="10" width="29" style="34" bestFit="1" customWidth="1"/>
    <col min="11" max="16384" width="9" style="34"/>
  </cols>
  <sheetData>
    <row r="1" spans="1:10" ht="20.25">
      <c r="A1" s="2843" t="s">
        <v>1172</v>
      </c>
    </row>
    <row r="3" spans="1:10" s="888" customFormat="1" ht="18">
      <c r="D3" s="2844" t="s">
        <v>1173</v>
      </c>
      <c r="E3" s="2845"/>
      <c r="F3" s="2844" t="s">
        <v>1174</v>
      </c>
      <c r="G3" s="2845"/>
      <c r="H3" s="2844" t="s">
        <v>1175</v>
      </c>
      <c r="I3" s="2845"/>
      <c r="J3" s="888" t="s">
        <v>1176</v>
      </c>
    </row>
    <row r="4" spans="1:10" ht="15" thickBot="1">
      <c r="H4" s="34" t="s">
        <v>1177</v>
      </c>
    </row>
    <row r="5" spans="1:10" ht="15.75" thickBot="1">
      <c r="B5" s="2846"/>
      <c r="C5" s="2847" t="s">
        <v>1178</v>
      </c>
      <c r="D5" s="2848" t="s">
        <v>1179</v>
      </c>
      <c r="F5" s="2848" t="s">
        <v>1180</v>
      </c>
      <c r="H5" s="2848" t="s">
        <v>1181</v>
      </c>
      <c r="J5" s="2849" t="s">
        <v>1182</v>
      </c>
    </row>
    <row r="6" spans="1:10" ht="29.25">
      <c r="B6" s="2850" t="s">
        <v>1183</v>
      </c>
      <c r="C6" s="2851" t="s">
        <v>1184</v>
      </c>
      <c r="D6" s="2852" t="s">
        <v>1185</v>
      </c>
      <c r="F6" s="2853" t="s">
        <v>1186</v>
      </c>
      <c r="H6" s="2854">
        <v>44330</v>
      </c>
      <c r="J6" s="2855" t="s">
        <v>1187</v>
      </c>
    </row>
    <row r="7" spans="1:10">
      <c r="B7" s="2856" t="s">
        <v>1188</v>
      </c>
      <c r="C7" s="2857" t="s">
        <v>1189</v>
      </c>
      <c r="D7" s="2858">
        <v>44351</v>
      </c>
      <c r="F7" s="2859">
        <v>44354</v>
      </c>
      <c r="H7" s="2860">
        <v>44358</v>
      </c>
      <c r="J7" s="2861" t="s">
        <v>1190</v>
      </c>
    </row>
    <row r="8" spans="1:10" ht="28.5">
      <c r="B8" s="2856" t="s">
        <v>1191</v>
      </c>
      <c r="C8" s="2857" t="s">
        <v>1192</v>
      </c>
      <c r="D8" s="2852" t="s">
        <v>1193</v>
      </c>
      <c r="F8" s="2853">
        <v>44385</v>
      </c>
      <c r="H8" s="2854" t="s">
        <v>1194</v>
      </c>
      <c r="J8" s="2862" t="s">
        <v>1195</v>
      </c>
    </row>
    <row r="9" spans="1:10" ht="29.25">
      <c r="B9" s="2856" t="s">
        <v>1196</v>
      </c>
      <c r="C9" s="2857" t="s">
        <v>1197</v>
      </c>
      <c r="D9" s="2852">
        <v>44413</v>
      </c>
      <c r="F9" s="2853">
        <v>44414</v>
      </c>
      <c r="H9" s="2854" t="s">
        <v>1198</v>
      </c>
      <c r="J9" s="2862" t="s">
        <v>1199</v>
      </c>
    </row>
    <row r="10" spans="1:10" ht="28.5">
      <c r="B10" s="2856" t="s">
        <v>1200</v>
      </c>
      <c r="C10" s="2857" t="s">
        <v>1201</v>
      </c>
      <c r="D10" s="2863" t="s">
        <v>1202</v>
      </c>
      <c r="F10" s="2864" t="s">
        <v>1203</v>
      </c>
      <c r="H10" s="2865" t="s">
        <v>1204</v>
      </c>
      <c r="J10" s="2866" t="s">
        <v>1205</v>
      </c>
    </row>
    <row r="11" spans="1:10" ht="28.5">
      <c r="B11" s="2856" t="s">
        <v>1206</v>
      </c>
      <c r="C11" s="2857" t="s">
        <v>1207</v>
      </c>
      <c r="D11" s="2852">
        <v>44475</v>
      </c>
      <c r="F11" s="2853">
        <v>44477</v>
      </c>
      <c r="H11" s="2854" t="s">
        <v>1208</v>
      </c>
      <c r="J11" s="2862" t="s">
        <v>1209</v>
      </c>
    </row>
    <row r="12" spans="1:10" ht="28.5">
      <c r="B12" s="2856" t="s">
        <v>1210</v>
      </c>
      <c r="C12" s="2857" t="s">
        <v>1211</v>
      </c>
      <c r="D12" s="2852" t="s">
        <v>1212</v>
      </c>
      <c r="F12" s="2853">
        <v>44508</v>
      </c>
      <c r="H12" s="2854" t="s">
        <v>1213</v>
      </c>
      <c r="J12" s="2866" t="s">
        <v>1214</v>
      </c>
    </row>
    <row r="13" spans="1:10">
      <c r="B13" s="2856" t="s">
        <v>1215</v>
      </c>
      <c r="C13" s="2857" t="s">
        <v>1216</v>
      </c>
      <c r="D13" s="2858">
        <v>44536</v>
      </c>
      <c r="F13" s="2859">
        <v>44537</v>
      </c>
      <c r="H13" s="2860">
        <v>44540</v>
      </c>
      <c r="J13" s="2867" t="s">
        <v>1217</v>
      </c>
    </row>
    <row r="14" spans="1:10" ht="28.5">
      <c r="B14" s="2856" t="s">
        <v>1218</v>
      </c>
      <c r="C14" s="2857" t="s">
        <v>1219</v>
      </c>
      <c r="D14" s="2863" t="s">
        <v>1220</v>
      </c>
      <c r="F14" s="2864" t="s">
        <v>1221</v>
      </c>
      <c r="H14" s="2865">
        <v>44575</v>
      </c>
      <c r="J14" s="2866" t="s">
        <v>1266</v>
      </c>
    </row>
    <row r="15" spans="1:10" ht="28.5">
      <c r="B15" s="2856" t="s">
        <v>1222</v>
      </c>
      <c r="C15" s="2857" t="s">
        <v>1223</v>
      </c>
      <c r="D15" s="2858">
        <v>44596</v>
      </c>
      <c r="F15" s="2859">
        <v>44599</v>
      </c>
      <c r="H15" s="2865" t="s">
        <v>1267</v>
      </c>
      <c r="J15" s="2861" t="s">
        <v>1224</v>
      </c>
    </row>
    <row r="16" spans="1:10">
      <c r="B16" s="2856" t="s">
        <v>1225</v>
      </c>
      <c r="C16" s="2857" t="s">
        <v>1226</v>
      </c>
      <c r="D16" s="2858">
        <v>44624</v>
      </c>
      <c r="F16" s="2859">
        <v>44627</v>
      </c>
      <c r="H16" s="2860">
        <v>44630</v>
      </c>
      <c r="J16" s="2861" t="s">
        <v>1227</v>
      </c>
    </row>
    <row r="17" spans="2:10" ht="29.25" thickBot="1">
      <c r="B17" s="2868" t="s">
        <v>1228</v>
      </c>
      <c r="C17" s="2869" t="s">
        <v>1229</v>
      </c>
      <c r="D17" s="2870" t="s">
        <v>1230</v>
      </c>
      <c r="F17" s="2885" t="s">
        <v>1265</v>
      </c>
      <c r="H17" s="2886" t="s">
        <v>1268</v>
      </c>
      <c r="J17" s="2871" t="s">
        <v>1231</v>
      </c>
    </row>
    <row r="20" spans="2:10" ht="16.5" thickBot="1">
      <c r="B20" s="2682" t="s">
        <v>1232</v>
      </c>
      <c r="C20" s="326"/>
      <c r="D20" s="326"/>
      <c r="E20" s="326"/>
      <c r="F20" s="326"/>
      <c r="G20" s="326"/>
      <c r="I20" s="326"/>
    </row>
    <row r="21" spans="2:10" ht="15.75" thickBot="1">
      <c r="B21" s="2846"/>
      <c r="C21" s="2847" t="s">
        <v>1178</v>
      </c>
      <c r="D21" s="2872" t="s">
        <v>1233</v>
      </c>
      <c r="F21" s="2872" t="s">
        <v>1234</v>
      </c>
      <c r="J21" s="2849" t="s">
        <v>1182</v>
      </c>
    </row>
    <row r="22" spans="2:10">
      <c r="B22" s="2850" t="s">
        <v>1235</v>
      </c>
      <c r="C22" s="2851" t="s">
        <v>1236</v>
      </c>
      <c r="D22" s="2873" t="s">
        <v>1237</v>
      </c>
      <c r="F22" s="2874" t="s">
        <v>1237</v>
      </c>
      <c r="J22" s="2855" t="s">
        <v>1238</v>
      </c>
    </row>
    <row r="23" spans="2:10">
      <c r="B23" s="2856" t="s">
        <v>1188</v>
      </c>
      <c r="C23" s="2857" t="s">
        <v>1239</v>
      </c>
      <c r="D23" s="2875" t="s">
        <v>1240</v>
      </c>
      <c r="F23" s="2876" t="s">
        <v>1240</v>
      </c>
      <c r="J23" s="2861" t="s">
        <v>1240</v>
      </c>
    </row>
    <row r="24" spans="2:10">
      <c r="B24" s="2856" t="s">
        <v>1191</v>
      </c>
      <c r="C24" s="2857" t="s">
        <v>1241</v>
      </c>
      <c r="D24" s="2877" t="s">
        <v>1242</v>
      </c>
      <c r="F24" s="2878" t="s">
        <v>1242</v>
      </c>
      <c r="J24" s="2861" t="s">
        <v>1243</v>
      </c>
    </row>
    <row r="25" spans="2:10">
      <c r="B25" s="2856" t="s">
        <v>1196</v>
      </c>
      <c r="C25" s="2857" t="s">
        <v>1244</v>
      </c>
      <c r="D25" s="2879" t="s">
        <v>1245</v>
      </c>
      <c r="F25" s="2880" t="s">
        <v>1245</v>
      </c>
      <c r="J25" s="2862" t="s">
        <v>1245</v>
      </c>
    </row>
    <row r="26" spans="2:10">
      <c r="B26" s="2856" t="s">
        <v>1200</v>
      </c>
      <c r="C26" s="2857" t="s">
        <v>1246</v>
      </c>
      <c r="D26" s="2881" t="s">
        <v>1247</v>
      </c>
      <c r="F26" s="2882" t="s">
        <v>1247</v>
      </c>
      <c r="J26" s="2866" t="s">
        <v>1247</v>
      </c>
    </row>
    <row r="27" spans="2:10">
      <c r="B27" s="2856" t="s">
        <v>1206</v>
      </c>
      <c r="C27" s="2857" t="s">
        <v>1248</v>
      </c>
      <c r="D27" s="2879" t="s">
        <v>1249</v>
      </c>
      <c r="F27" s="2880" t="s">
        <v>1249</v>
      </c>
      <c r="J27" s="2866" t="s">
        <v>1250</v>
      </c>
    </row>
    <row r="28" spans="2:10">
      <c r="B28" s="2856" t="s">
        <v>1210</v>
      </c>
      <c r="C28" s="2857" t="s">
        <v>1251</v>
      </c>
      <c r="D28" s="2881" t="s">
        <v>1252</v>
      </c>
      <c r="F28" s="2882" t="s">
        <v>1252</v>
      </c>
      <c r="J28" s="2866" t="s">
        <v>1252</v>
      </c>
    </row>
    <row r="29" spans="2:10">
      <c r="B29" s="2856" t="s">
        <v>1215</v>
      </c>
      <c r="C29" s="2857" t="s">
        <v>1253</v>
      </c>
      <c r="D29" s="2877" t="s">
        <v>1254</v>
      </c>
      <c r="F29" s="2878" t="s">
        <v>1254</v>
      </c>
      <c r="J29" s="2867" t="s">
        <v>1254</v>
      </c>
    </row>
    <row r="30" spans="2:10">
      <c r="B30" s="2856" t="s">
        <v>1218</v>
      </c>
      <c r="C30" s="2857" t="s">
        <v>1255</v>
      </c>
      <c r="D30" s="2881" t="s">
        <v>1256</v>
      </c>
      <c r="F30" s="2882" t="s">
        <v>1256</v>
      </c>
      <c r="J30" s="2867" t="s">
        <v>1257</v>
      </c>
    </row>
    <row r="31" spans="2:10">
      <c r="B31" s="2856" t="s">
        <v>1222</v>
      </c>
      <c r="C31" s="2857" t="s">
        <v>1258</v>
      </c>
      <c r="D31" s="2875" t="s">
        <v>1259</v>
      </c>
      <c r="F31" s="2876" t="s">
        <v>1259</v>
      </c>
      <c r="J31" s="2861" t="s">
        <v>1259</v>
      </c>
    </row>
    <row r="32" spans="2:10">
      <c r="B32" s="2856" t="s">
        <v>1225</v>
      </c>
      <c r="C32" s="2857" t="s">
        <v>1260</v>
      </c>
      <c r="D32" s="2875" t="s">
        <v>1261</v>
      </c>
      <c r="F32" s="2876" t="s">
        <v>1261</v>
      </c>
      <c r="J32" s="2861" t="s">
        <v>1261</v>
      </c>
    </row>
    <row r="33" spans="2:10" ht="15" thickBot="1">
      <c r="B33" s="2868" t="s">
        <v>1228</v>
      </c>
      <c r="C33" s="2869" t="s">
        <v>1262</v>
      </c>
      <c r="D33" s="2883" t="s">
        <v>1263</v>
      </c>
      <c r="F33" s="2884" t="s">
        <v>1263</v>
      </c>
      <c r="J33" s="2871" t="s">
        <v>1264</v>
      </c>
    </row>
  </sheetData>
  <phoneticPr fontId="2"/>
  <pageMargins left="0.25" right="0.25" top="0.75" bottom="0.75" header="0.3" footer="0.3"/>
  <pageSetup paperSize="9" scale="83" orientation="landscape" r:id="rId1"/>
  <headerFooter>
    <oddFooter>&amp;C&amp;A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rgb="FFFFFF00"/>
  </sheetPr>
  <dimension ref="A1:BG1111"/>
  <sheetViews>
    <sheetView showGridLines="0" tabSelected="1" zoomScale="70" zoomScaleNormal="70" workbookViewId="0">
      <pane xSplit="16" ySplit="10" topLeftCell="S11" activePane="bottomRight" state="frozen"/>
      <selection pane="topRight" activeCell="Q1" sqref="Q1"/>
      <selection pane="bottomLeft" activeCell="A11" sqref="A11"/>
      <selection pane="bottomRight" activeCell="AC6" sqref="AC6"/>
    </sheetView>
  </sheetViews>
  <sheetFormatPr defaultColWidth="9" defaultRowHeight="15" outlineLevelRow="1" outlineLevelCol="1"/>
  <cols>
    <col min="1" max="1" width="5.5703125" style="1887" hidden="1" customWidth="1" outlineLevel="1"/>
    <col min="2" max="2" width="4.7109375" style="1887" hidden="1" customWidth="1" outlineLevel="1"/>
    <col min="3" max="3" width="5.140625" style="1887" hidden="1" customWidth="1" outlineLevel="1"/>
    <col min="4" max="4" width="3.28515625" style="371" hidden="1" customWidth="1" outlineLevel="1" collapsed="1"/>
    <col min="5" max="5" width="1.85546875" style="2566" customWidth="1" collapsed="1"/>
    <col min="6" max="6" width="1.85546875" style="26" customWidth="1"/>
    <col min="7" max="7" width="1.140625" style="26" customWidth="1"/>
    <col min="8" max="8" width="1.7109375" style="33" customWidth="1"/>
    <col min="9" max="9" width="4.7109375" style="372" customWidth="1"/>
    <col min="10" max="10" width="4" style="371" customWidth="1"/>
    <col min="11" max="11" width="3.140625" style="372" customWidth="1"/>
    <col min="12" max="12" width="6.7109375" style="372" customWidth="1"/>
    <col min="13" max="13" width="5.85546875" style="371" customWidth="1"/>
    <col min="14" max="14" width="7.140625" style="371" customWidth="1"/>
    <col min="15" max="15" width="11.28515625" style="371" customWidth="1"/>
    <col min="16" max="16" width="25.85546875" style="371" customWidth="1"/>
    <col min="17" max="17" width="14.42578125" style="1" bestFit="1" customWidth="1"/>
    <col min="18" max="18" width="12.85546875" style="1" bestFit="1" customWidth="1"/>
    <col min="19" max="20" width="12.42578125" style="1" bestFit="1" customWidth="1"/>
    <col min="21" max="21" width="12" style="1" customWidth="1"/>
    <col min="22" max="22" width="11.85546875" style="1" customWidth="1"/>
    <col min="23" max="24" width="12.5703125" style="1" bestFit="1" customWidth="1"/>
    <col min="25" max="25" width="12.85546875" style="1" customWidth="1"/>
    <col min="26" max="26" width="12" style="1" customWidth="1"/>
    <col min="27" max="27" width="12" style="371" customWidth="1"/>
    <col min="28" max="28" width="12.42578125" style="371" bestFit="1" customWidth="1"/>
    <col min="29" max="29" width="14" style="371" bestFit="1" customWidth="1"/>
    <col min="30" max="31" width="13.42578125" style="371" bestFit="1" customWidth="1"/>
    <col min="32" max="33" width="14" style="371" bestFit="1" customWidth="1"/>
    <col min="34" max="35" width="14.42578125" style="371" bestFit="1" customWidth="1"/>
    <col min="36" max="36" width="5.7109375" style="371" bestFit="1" customWidth="1"/>
    <col min="37" max="37" width="12.140625" style="371" customWidth="1" outlineLevel="1"/>
    <col min="38" max="38" width="12.5703125" style="371" customWidth="1" outlineLevel="1"/>
    <col min="39" max="39" width="12.42578125" style="371" customWidth="1" outlineLevel="1"/>
    <col min="40" max="40" width="9.5703125" style="371" customWidth="1" outlineLevel="1"/>
    <col min="41" max="42" width="11.5703125" style="371" customWidth="1" outlineLevel="1"/>
    <col min="43" max="43" width="13.140625" style="371" customWidth="1" outlineLevel="1"/>
    <col min="44" max="44" width="2.85546875" style="371" customWidth="1" outlineLevel="1"/>
    <col min="45" max="45" width="9.7109375" style="371" customWidth="1" outlineLevel="1"/>
    <col min="46" max="46" width="10.28515625" style="371" customWidth="1" outlineLevel="1"/>
    <col min="47" max="47" width="11" style="371" customWidth="1" outlineLevel="1"/>
    <col min="48" max="48" width="9.5703125" style="371" customWidth="1" outlineLevel="1"/>
    <col min="49" max="49" width="9.7109375" style="371" customWidth="1" outlineLevel="1"/>
    <col min="50" max="50" width="10.140625" style="371" customWidth="1" outlineLevel="1"/>
    <col min="51" max="51" width="9.7109375" style="371" customWidth="1" outlineLevel="1"/>
    <col min="52" max="52" width="2.85546875" style="371" customWidth="1" outlineLevel="1"/>
    <col min="53" max="54" width="11.5703125" style="371" customWidth="1" outlineLevel="1"/>
    <col min="55" max="55" width="11" style="371" customWidth="1" outlineLevel="1"/>
    <col min="56" max="56" width="9.5703125" style="371" customWidth="1" outlineLevel="1"/>
    <col min="57" max="57" width="11.5703125" style="371" customWidth="1" outlineLevel="1"/>
    <col min="58" max="58" width="10.140625" style="371" customWidth="1" outlineLevel="1"/>
    <col min="59" max="59" width="9.7109375" style="371" customWidth="1" outlineLevel="1"/>
    <col min="60" max="16384" width="9" style="371"/>
  </cols>
  <sheetData>
    <row r="1" spans="1:59" s="1888" customFormat="1" outlineLevel="1">
      <c r="A1" s="1887"/>
      <c r="B1" s="1887"/>
      <c r="C1" s="1887"/>
      <c r="E1" s="2119"/>
      <c r="F1" s="1889"/>
      <c r="G1" s="1889"/>
      <c r="H1" s="1890"/>
      <c r="I1" s="1890"/>
      <c r="K1" s="1890"/>
      <c r="L1" s="1890"/>
      <c r="Q1" s="1891"/>
      <c r="R1" s="1891"/>
      <c r="S1" s="1891"/>
      <c r="T1" s="1891"/>
      <c r="U1" s="1891"/>
      <c r="V1" s="1891"/>
      <c r="W1" s="1891"/>
      <c r="X1" s="1891"/>
      <c r="Y1" s="1891"/>
      <c r="Z1" s="1891"/>
      <c r="AL1" s="1892" t="s">
        <v>905</v>
      </c>
      <c r="AM1" s="1893"/>
      <c r="AN1" s="1893"/>
      <c r="AO1" s="1892" t="s">
        <v>906</v>
      </c>
      <c r="AQ1" s="1893"/>
      <c r="AT1" s="1892" t="str">
        <f>AL1</f>
        <v>'OP'!</v>
      </c>
      <c r="AU1" s="1893"/>
      <c r="AV1" s="1893"/>
      <c r="AW1" s="1892" t="str">
        <f>AO1</f>
        <v>'Previous'!</v>
      </c>
      <c r="AY1" s="1893"/>
      <c r="BB1" s="1892" t="str">
        <f>AL1</f>
        <v>'OP'!</v>
      </c>
      <c r="BC1" s="1893"/>
      <c r="BD1" s="1893"/>
      <c r="BE1" s="1892" t="str">
        <f>AO1</f>
        <v>'Previous'!</v>
      </c>
      <c r="BG1" s="1893"/>
    </row>
    <row r="2" spans="1:59" s="1888" customFormat="1" outlineLevel="1">
      <c r="A2" s="1887"/>
      <c r="B2" s="1887"/>
      <c r="C2" s="1887"/>
      <c r="E2" s="2119"/>
      <c r="F2" s="1889"/>
      <c r="G2" s="1889"/>
      <c r="H2" s="1890"/>
      <c r="I2" s="1890"/>
      <c r="K2" s="1890"/>
      <c r="L2" s="1890"/>
      <c r="Q2" s="1891"/>
      <c r="R2" s="1891"/>
      <c r="S2" s="1891"/>
      <c r="T2" s="1891"/>
      <c r="U2" s="1891"/>
      <c r="V2" s="1891"/>
      <c r="W2" s="1891"/>
      <c r="X2" s="1891"/>
      <c r="Y2" s="1891"/>
      <c r="Z2" s="1891"/>
      <c r="AK2" s="1894" t="str">
        <f>VLOOKUP($AK$7,Work1!$F$6:$I$17,2,0)</f>
        <v>Q</v>
      </c>
      <c r="AL2" s="1894" t="str">
        <f>VLOOKUP($AK$7,Work1!$F$6:$I$17,3,0)</f>
        <v>Q</v>
      </c>
      <c r="AO2" s="1894" t="str">
        <f>VLOOKUP($AK$7,Work1!$F$6:$I$17,4,0)</f>
        <v>P</v>
      </c>
      <c r="AS2" s="1894" t="str">
        <f>VLOOKUP($AK$7,Work1!$K$6:$Q$17,2,0)</f>
        <v>Q</v>
      </c>
      <c r="AT2" s="1894" t="str">
        <f>VLOOKUP($AK$7,Work1!$K$6:$Q$17,3,0)</f>
        <v>Q</v>
      </c>
      <c r="AW2" s="1894" t="str">
        <f>VLOOKUP($AK$7,Work1!$K$6:$Q$17,4,0)</f>
        <v>P</v>
      </c>
      <c r="BA2" s="1894" t="str">
        <f>VLOOKUP($AK$7,Work1!$K$6:$Q$17,5,0)</f>
        <v>Q</v>
      </c>
      <c r="BB2" s="1894" t="str">
        <f>VLOOKUP($AK$7,Work1!$K$6:$Q$17,6,0)</f>
        <v>Q</v>
      </c>
      <c r="BE2" s="1894" t="str">
        <f>VLOOKUP($AK$7,Work1!$K$6:$Q$17,7,0)</f>
        <v>P</v>
      </c>
    </row>
    <row r="3" spans="1:59" s="1888" customFormat="1" outlineLevel="1">
      <c r="A3" s="1887"/>
      <c r="B3" s="1887"/>
      <c r="C3" s="1887"/>
      <c r="E3" s="2119"/>
      <c r="F3" s="1889"/>
      <c r="G3" s="1889"/>
      <c r="H3" s="1890"/>
      <c r="I3" s="1890"/>
      <c r="K3" s="1890"/>
      <c r="L3" s="1890"/>
      <c r="Q3" s="1891"/>
      <c r="R3" s="1891"/>
      <c r="S3" s="1891"/>
      <c r="T3" s="1891"/>
      <c r="U3" s="1891"/>
      <c r="V3" s="1891"/>
      <c r="W3" s="1891"/>
      <c r="X3" s="1891"/>
      <c r="Y3" s="1891"/>
      <c r="Z3" s="1891"/>
      <c r="AK3" s="1894" t="str">
        <f>AK2</f>
        <v>Q</v>
      </c>
      <c r="AL3" s="1894" t="str">
        <f>AL2</f>
        <v>Q</v>
      </c>
      <c r="AO3" s="1894" t="str">
        <f>AO2</f>
        <v>P</v>
      </c>
      <c r="AS3" s="1894" t="str">
        <f>VLOOKUP($AK$7,Work1!$K$22:$Q$33,2,0)</f>
        <v>Q</v>
      </c>
      <c r="AT3" s="1894" t="str">
        <f>VLOOKUP($AK$7,Work1!$K$22:$Q$33,3,0)</f>
        <v>Q</v>
      </c>
      <c r="AW3" s="1894" t="str">
        <f>VLOOKUP($AK$7,Work1!$K$22:$Q$33,4,0)</f>
        <v>P</v>
      </c>
      <c r="BA3" s="1894" t="str">
        <f>VLOOKUP($AK$7,Work1!$K$22:$Q$33,5,0)</f>
        <v>Q</v>
      </c>
      <c r="BB3" s="1894" t="str">
        <f>VLOOKUP($AK$7,Work1!$K$22:$Q$33,6,0)</f>
        <v>Q</v>
      </c>
      <c r="BE3" s="1894" t="str">
        <f>VLOOKUP($AK$7,Work1!$K$22:$Q$33,7,0)</f>
        <v>P</v>
      </c>
    </row>
    <row r="4" spans="1:59" s="285" customFormat="1" ht="20.25">
      <c r="A4" s="1895" t="s">
        <v>902</v>
      </c>
      <c r="B4" s="1895"/>
      <c r="C4" s="1895" t="s">
        <v>897</v>
      </c>
      <c r="E4" s="2565"/>
      <c r="F4" s="490" t="s">
        <v>1147</v>
      </c>
      <c r="G4" s="490"/>
      <c r="H4" s="928"/>
      <c r="I4" s="376"/>
      <c r="K4" s="287"/>
      <c r="L4" s="287"/>
      <c r="P4" s="355" t="s">
        <v>272</v>
      </c>
      <c r="Q4" s="356" t="s">
        <v>254</v>
      </c>
      <c r="R4" s="1"/>
      <c r="S4" s="1"/>
      <c r="T4" s="1"/>
      <c r="U4" s="1"/>
      <c r="V4" s="1"/>
      <c r="W4" s="1"/>
      <c r="X4" s="1"/>
      <c r="Y4" s="1"/>
      <c r="Z4" s="1"/>
      <c r="AK4" s="1870" t="s">
        <v>1077</v>
      </c>
      <c r="AL4" s="1871"/>
      <c r="AM4" s="1871"/>
      <c r="AO4" s="2101" t="s">
        <v>1013</v>
      </c>
    </row>
    <row r="5" spans="1:59" s="285" customFormat="1" ht="8.4499999999999993" customHeight="1">
      <c r="A5" s="1895"/>
      <c r="B5" s="1895"/>
      <c r="C5" s="1895"/>
      <c r="E5" s="2565"/>
      <c r="F5" s="491"/>
      <c r="G5" s="491"/>
      <c r="H5" s="929"/>
      <c r="I5" s="2173"/>
      <c r="J5" s="2173"/>
      <c r="K5" s="287"/>
      <c r="L5" s="287"/>
      <c r="Q5" s="1"/>
      <c r="R5" s="1"/>
      <c r="S5" s="1"/>
      <c r="T5" s="1"/>
      <c r="U5" s="1"/>
      <c r="V5" s="1"/>
      <c r="W5" s="1"/>
      <c r="X5" s="1"/>
      <c r="Y5" s="1"/>
      <c r="Z5" s="1"/>
    </row>
    <row r="6" spans="1:59" s="285" customFormat="1" ht="18">
      <c r="A6" s="1895"/>
      <c r="B6" s="1895"/>
      <c r="C6" s="1895"/>
      <c r="D6" s="2120" t="s">
        <v>1020</v>
      </c>
      <c r="E6" s="2565"/>
      <c r="F6" s="492"/>
      <c r="G6" s="492"/>
      <c r="H6" s="929"/>
      <c r="I6" s="2170" t="str">
        <f>VLOOKUP(P4,Work1!C6:D32,2,0)</f>
        <v>K_INR</v>
      </c>
      <c r="J6" s="2171"/>
      <c r="K6" s="2172"/>
      <c r="L6" s="2168" t="s">
        <v>176</v>
      </c>
      <c r="M6" s="2169"/>
      <c r="N6" s="373"/>
      <c r="P6" s="286" t="s">
        <v>150</v>
      </c>
      <c r="Q6" s="1"/>
      <c r="R6" s="1"/>
      <c r="S6" s="1"/>
      <c r="T6" s="1"/>
      <c r="U6" s="1"/>
      <c r="V6" s="1"/>
      <c r="W6" s="1"/>
      <c r="X6" s="1"/>
      <c r="Y6" s="1"/>
      <c r="Z6" s="1"/>
      <c r="AK6" s="1872" t="s">
        <v>904</v>
      </c>
    </row>
    <row r="7" spans="1:59" ht="17.45" customHeight="1">
      <c r="K7" s="375"/>
      <c r="L7" s="375"/>
      <c r="N7" s="284"/>
      <c r="O7" s="283"/>
      <c r="P7" s="1078" t="s">
        <v>637</v>
      </c>
      <c r="Q7" s="2943"/>
      <c r="R7" s="2943"/>
      <c r="S7" s="2943"/>
      <c r="T7" s="2943"/>
      <c r="U7" s="2943"/>
      <c r="V7" s="2943"/>
      <c r="W7" s="2943"/>
      <c r="X7" s="2943"/>
      <c r="Y7" s="2943"/>
      <c r="Z7" s="2943"/>
      <c r="AA7" s="2943"/>
      <c r="AK7" s="2622" t="s">
        <v>1171</v>
      </c>
      <c r="AL7" s="1873" t="s">
        <v>937</v>
      </c>
    </row>
    <row r="8" spans="1:59" ht="22.9" customHeight="1">
      <c r="D8" s="2120" t="s">
        <v>1020</v>
      </c>
      <c r="E8" s="2566">
        <v>1</v>
      </c>
      <c r="F8" s="493" t="s">
        <v>578</v>
      </c>
      <c r="G8" s="493"/>
      <c r="H8" s="930"/>
      <c r="I8" s="38"/>
      <c r="J8" s="37"/>
      <c r="K8" s="60"/>
      <c r="L8" s="60"/>
      <c r="M8" s="280"/>
      <c r="N8" s="280"/>
      <c r="O8" s="280"/>
      <c r="P8" s="280"/>
      <c r="Q8" s="2943"/>
      <c r="R8" s="2943"/>
      <c r="S8" s="2943"/>
      <c r="T8" s="2943"/>
      <c r="U8" s="2943"/>
      <c r="V8" s="2943"/>
      <c r="W8" s="2943"/>
      <c r="X8" s="2943"/>
      <c r="Y8" s="2943"/>
      <c r="Z8" s="2943"/>
      <c r="AA8" s="2943"/>
      <c r="AC8" s="281"/>
    </row>
    <row r="9" spans="1:59" ht="15.75">
      <c r="D9" s="2120" t="s">
        <v>1020</v>
      </c>
      <c r="E9" s="2566">
        <v>1</v>
      </c>
      <c r="F9" s="371"/>
      <c r="G9" s="693" t="s">
        <v>177</v>
      </c>
      <c r="I9" s="60"/>
      <c r="J9" s="280"/>
      <c r="K9" s="60"/>
      <c r="L9" s="60"/>
      <c r="M9" s="280"/>
      <c r="N9" s="114"/>
      <c r="O9" s="280"/>
      <c r="P9" s="280"/>
      <c r="Q9" s="54"/>
      <c r="R9" s="54"/>
      <c r="S9" s="54"/>
      <c r="T9" s="54"/>
      <c r="U9" s="54"/>
      <c r="V9" s="54"/>
      <c r="W9" s="374"/>
      <c r="X9" s="374"/>
      <c r="Y9" s="374"/>
      <c r="Z9" s="374"/>
      <c r="AG9" s="279"/>
      <c r="AH9" s="279"/>
      <c r="AI9" s="279"/>
      <c r="AK9" s="1579" t="s">
        <v>899</v>
      </c>
      <c r="AL9" s="1580"/>
      <c r="AM9" s="1580"/>
      <c r="AN9" s="1580"/>
      <c r="AO9" s="1580"/>
      <c r="AP9" s="1581"/>
      <c r="AQ9" s="1581"/>
      <c r="AS9" s="1579" t="s">
        <v>900</v>
      </c>
      <c r="AT9" s="1580"/>
      <c r="AU9" s="1580"/>
      <c r="AV9" s="1580"/>
      <c r="AW9" s="1580"/>
      <c r="AX9" s="1581"/>
      <c r="AY9" s="1581"/>
      <c r="BA9" s="1579" t="s">
        <v>901</v>
      </c>
      <c r="BB9" s="1580"/>
      <c r="BC9" s="1580"/>
      <c r="BD9" s="1580"/>
      <c r="BE9" s="1580"/>
      <c r="BF9" s="1581"/>
      <c r="BG9" s="1581"/>
    </row>
    <row r="10" spans="1:59">
      <c r="D10" s="2120" t="s">
        <v>1020</v>
      </c>
      <c r="E10" s="2566">
        <v>1</v>
      </c>
      <c r="F10" s="151"/>
      <c r="G10" s="151"/>
      <c r="H10" s="931"/>
      <c r="I10" s="103"/>
      <c r="J10" s="101"/>
      <c r="K10" s="102"/>
      <c r="L10" s="102"/>
      <c r="M10" s="101"/>
      <c r="N10" s="101"/>
      <c r="O10" s="101"/>
      <c r="P10" s="185"/>
      <c r="Q10" s="11">
        <f>IF($P$4="BBR",Work1!D2,Work1!D3)</f>
        <v>43922</v>
      </c>
      <c r="R10" s="11">
        <f>DATE(YEAR(Q10),MONTH(Q10)+1,DAY(Q10))</f>
        <v>43952</v>
      </c>
      <c r="S10" s="11">
        <f t="shared" ref="S10:AA10" si="0">DATE(YEAR(R10),MONTH(R10)+1,DAY(R10))</f>
        <v>43983</v>
      </c>
      <c r="T10" s="11">
        <f t="shared" si="0"/>
        <v>44013</v>
      </c>
      <c r="U10" s="11">
        <f t="shared" si="0"/>
        <v>44044</v>
      </c>
      <c r="V10" s="11">
        <f t="shared" si="0"/>
        <v>44075</v>
      </c>
      <c r="W10" s="11">
        <f t="shared" si="0"/>
        <v>44105</v>
      </c>
      <c r="X10" s="11">
        <f t="shared" si="0"/>
        <v>44136</v>
      </c>
      <c r="Y10" s="11">
        <f t="shared" si="0"/>
        <v>44166</v>
      </c>
      <c r="Z10" s="11">
        <f t="shared" si="0"/>
        <v>44197</v>
      </c>
      <c r="AA10" s="11">
        <f t="shared" si="0"/>
        <v>44228</v>
      </c>
      <c r="AB10" s="11">
        <f>DATE(YEAR(AA10),MONTH(AA10)+1,DAY(AA10))</f>
        <v>44256</v>
      </c>
      <c r="AC10" s="2955" t="s">
        <v>430</v>
      </c>
      <c r="AD10" s="2955" t="s">
        <v>106</v>
      </c>
      <c r="AE10" s="2955" t="s">
        <v>105</v>
      </c>
      <c r="AF10" s="2955" t="s">
        <v>104</v>
      </c>
      <c r="AG10" s="2955" t="s">
        <v>103</v>
      </c>
      <c r="AH10" s="2955" t="s">
        <v>102</v>
      </c>
      <c r="AI10" s="2955" t="s">
        <v>123</v>
      </c>
      <c r="AK10" s="1662" t="s">
        <v>903</v>
      </c>
      <c r="AL10" s="1663" t="s">
        <v>897</v>
      </c>
      <c r="AM10" s="1663" t="s">
        <v>898</v>
      </c>
      <c r="AN10" s="1663" t="s">
        <v>936</v>
      </c>
      <c r="AO10" s="1663" t="s">
        <v>1078</v>
      </c>
      <c r="AP10" s="1664" t="s">
        <v>1079</v>
      </c>
      <c r="AQ10" s="1664" t="s">
        <v>936</v>
      </c>
      <c r="AS10" s="1662" t="s">
        <v>903</v>
      </c>
      <c r="AT10" s="1663" t="s">
        <v>897</v>
      </c>
      <c r="AU10" s="1663" t="s">
        <v>898</v>
      </c>
      <c r="AV10" s="1663" t="s">
        <v>936</v>
      </c>
      <c r="AW10" s="1663" t="s">
        <v>1078</v>
      </c>
      <c r="AX10" s="1664" t="s">
        <v>1079</v>
      </c>
      <c r="AY10" s="1664" t="s">
        <v>936</v>
      </c>
      <c r="BA10" s="1662" t="s">
        <v>903</v>
      </c>
      <c r="BB10" s="1663" t="s">
        <v>897</v>
      </c>
      <c r="BC10" s="1663" t="s">
        <v>898</v>
      </c>
      <c r="BD10" s="1663" t="s">
        <v>936</v>
      </c>
      <c r="BE10" s="1663" t="s">
        <v>1078</v>
      </c>
      <c r="BF10" s="1664" t="s">
        <v>1079</v>
      </c>
      <c r="BG10" s="1664" t="s">
        <v>936</v>
      </c>
    </row>
    <row r="11" spans="1:59">
      <c r="A11" s="1887">
        <v>11</v>
      </c>
      <c r="B11" s="1887">
        <v>1</v>
      </c>
      <c r="C11" s="1887">
        <f>ROW()</f>
        <v>11</v>
      </c>
      <c r="D11" s="2120" t="s">
        <v>1020</v>
      </c>
      <c r="E11" s="2540">
        <v>1</v>
      </c>
      <c r="F11" s="151"/>
      <c r="G11" s="151"/>
      <c r="H11" s="931"/>
      <c r="I11" s="263" t="s">
        <v>9</v>
      </c>
      <c r="J11" s="258"/>
      <c r="K11" s="258"/>
      <c r="L11" s="258"/>
      <c r="M11" s="258"/>
      <c r="N11" s="258"/>
      <c r="O11" s="258"/>
      <c r="P11" s="257"/>
      <c r="Q11" s="261">
        <f t="shared" ref="Q11:AB11" si="1">Q76+Q326+Q127+Q181+Q263</f>
        <v>536747</v>
      </c>
      <c r="R11" s="261">
        <f t="shared" si="1"/>
        <v>239742</v>
      </c>
      <c r="S11" s="261">
        <f t="shared" si="1"/>
        <v>492039</v>
      </c>
      <c r="T11" s="261">
        <f t="shared" si="1"/>
        <v>513291</v>
      </c>
      <c r="U11" s="261">
        <f t="shared" si="1"/>
        <v>587099</v>
      </c>
      <c r="V11" s="261">
        <f t="shared" si="1"/>
        <v>739620</v>
      </c>
      <c r="W11" s="261">
        <f t="shared" si="1"/>
        <v>620462</v>
      </c>
      <c r="X11" s="261">
        <f t="shared" si="1"/>
        <v>584851</v>
      </c>
      <c r="Y11" s="261">
        <f t="shared" si="1"/>
        <v>726746</v>
      </c>
      <c r="Z11" s="261">
        <f t="shared" si="1"/>
        <v>608182</v>
      </c>
      <c r="AA11" s="261">
        <f t="shared" si="1"/>
        <v>561379</v>
      </c>
      <c r="AB11" s="261">
        <f t="shared" si="1"/>
        <v>770388</v>
      </c>
      <c r="AC11" s="261">
        <f>SUM(Q11,R11,S11)</f>
        <v>1268528</v>
      </c>
      <c r="AD11" s="261">
        <f>SUM(T11,U11,V11)</f>
        <v>1840010</v>
      </c>
      <c r="AE11" s="261">
        <f>SUM(W11,X11,Y11)</f>
        <v>1932059</v>
      </c>
      <c r="AF11" s="261">
        <f>SUM(Z11,AA11,AB11)</f>
        <v>1939949</v>
      </c>
      <c r="AG11" s="261">
        <f>AC11+AD11</f>
        <v>3108538</v>
      </c>
      <c r="AH11" s="261">
        <f>AF11+AE11</f>
        <v>3872008</v>
      </c>
      <c r="AI11" s="261">
        <f>AG11+AH11</f>
        <v>6980546</v>
      </c>
      <c r="AK11" s="1240">
        <f ca="1">SUM((INDIRECT(AK$2&amp;(ROW())):INDIRECT(AK$3&amp;(ROW()))))</f>
        <v>536747</v>
      </c>
      <c r="AL11" s="1240">
        <f ca="1">SUM(INDIRECT(AL$1&amp;AL$2&amp;$C11):INDIRECT(AL$1&amp;AL$3&amp;$C11))</f>
        <v>479840.45240854094</v>
      </c>
      <c r="AM11" s="1677">
        <f ca="1">AK11-AL11</f>
        <v>56906.547591459064</v>
      </c>
      <c r="AN11" s="1768">
        <f ca="1">IFERROR(AK11/AL11,0)</f>
        <v>1.1185947272803258</v>
      </c>
      <c r="AO11" s="1240">
        <f ca="1">SUM(INDIRECT(AO$1&amp;AO$2&amp;$A11):INDIRECT(AO$1&amp;AO$3&amp;$A11))+SUM(INDIRECT(AO$1&amp;AO$2&amp;$B11):INDIRECT(AO$1&amp;AO$3&amp;$B11))</f>
        <v>18167</v>
      </c>
      <c r="AP11" s="1677">
        <f ca="1">AK11-AO11</f>
        <v>518580</v>
      </c>
      <c r="AQ11" s="1768">
        <f ca="1">IFERROR(AK11/AO11,0)</f>
        <v>29.545164308911762</v>
      </c>
      <c r="AS11" s="1240">
        <f ca="1">SUM((INDIRECT(AS$2&amp;(ROW())):INDIRECT(AS$3&amp;(ROW()))))</f>
        <v>536747</v>
      </c>
      <c r="AT11" s="1240">
        <f ca="1">SUM(INDIRECT(AT$1&amp;AT$2&amp;$C11):INDIRECT(AT$1&amp;AT$3&amp;$C11))</f>
        <v>479840.45240854094</v>
      </c>
      <c r="AU11" s="1677">
        <f ca="1">AS11-AT11</f>
        <v>56906.547591459064</v>
      </c>
      <c r="AV11" s="1768">
        <f ca="1">IFERROR(AS11/AT11,0)</f>
        <v>1.1185947272803258</v>
      </c>
      <c r="AW11" s="1240">
        <f ca="1">SUM(INDIRECT(AW$1&amp;AW$2&amp;$A11):INDIRECT(AW$1&amp;AW$3&amp;$A11))+SUM(INDIRECT(AW$1&amp;AW$2&amp;$B11):INDIRECT(AW$1&amp;AW$3&amp;$B11))</f>
        <v>18167</v>
      </c>
      <c r="AX11" s="1677">
        <f ca="1">AS11-AW11</f>
        <v>518580</v>
      </c>
      <c r="AY11" s="1768">
        <f ca="1">IFERROR(AS11/AW11,0)</f>
        <v>29.545164308911762</v>
      </c>
      <c r="BA11" s="1240">
        <f ca="1">SUM((INDIRECT(BA$2&amp;(ROW())):INDIRECT(BA$3&amp;(ROW()))))</f>
        <v>536747</v>
      </c>
      <c r="BB11" s="1240">
        <f ca="1">SUM(INDIRECT(BB$1&amp;BB$2&amp;$C11):INDIRECT(BB$1&amp;BB$3&amp;$C11))</f>
        <v>479840.45240854094</v>
      </c>
      <c r="BC11" s="1677">
        <f ca="1">BA11-BB11</f>
        <v>56906.547591459064</v>
      </c>
      <c r="BD11" s="1768">
        <f ca="1">IFERROR(BA11/BB11,0)</f>
        <v>1.1185947272803258</v>
      </c>
      <c r="BE11" s="1240">
        <f ca="1">SUM(INDIRECT(BE$1&amp;BE$2&amp;$A11):INDIRECT(BE$1&amp;BE$3&amp;$A11))+SUM(INDIRECT(BE$1&amp;BE$2&amp;$B11):INDIRECT(BE$1&amp;BE$3&amp;$B11))</f>
        <v>18167</v>
      </c>
      <c r="BF11" s="1677">
        <f ca="1">BA11-BE11</f>
        <v>518580</v>
      </c>
      <c r="BG11" s="1768">
        <f ca="1">IFERROR(BA11/BE11,0)</f>
        <v>29.545164308911762</v>
      </c>
    </row>
    <row r="12" spans="1:59">
      <c r="A12" s="1887">
        <v>12</v>
      </c>
      <c r="B12" s="1887">
        <v>1</v>
      </c>
      <c r="C12" s="1887">
        <f>ROW()</f>
        <v>12</v>
      </c>
      <c r="D12" s="2120" t="s">
        <v>1020</v>
      </c>
      <c r="E12" s="2540">
        <v>1</v>
      </c>
      <c r="F12" s="151"/>
      <c r="G12" s="151"/>
      <c r="I12" s="261" t="s">
        <v>134</v>
      </c>
      <c r="J12" s="260"/>
      <c r="K12" s="260"/>
      <c r="L12" s="259"/>
      <c r="M12" s="258"/>
      <c r="N12" s="258"/>
      <c r="O12" s="258"/>
      <c r="P12" s="257"/>
      <c r="Q12" s="257">
        <f t="shared" ref="Q12:AB12" si="2">Q80+Q332+Q132+Q196+Q273</f>
        <v>536747</v>
      </c>
      <c r="R12" s="257">
        <f t="shared" si="2"/>
        <v>239742</v>
      </c>
      <c r="S12" s="257">
        <f t="shared" si="2"/>
        <v>492039</v>
      </c>
      <c r="T12" s="257">
        <f t="shared" si="2"/>
        <v>513291</v>
      </c>
      <c r="U12" s="257">
        <f t="shared" si="2"/>
        <v>587099</v>
      </c>
      <c r="V12" s="257">
        <f t="shared" si="2"/>
        <v>739620</v>
      </c>
      <c r="W12" s="257">
        <f t="shared" si="2"/>
        <v>620462</v>
      </c>
      <c r="X12" s="257">
        <f t="shared" si="2"/>
        <v>584851</v>
      </c>
      <c r="Y12" s="257">
        <f t="shared" si="2"/>
        <v>726746</v>
      </c>
      <c r="Z12" s="257">
        <f t="shared" si="2"/>
        <v>608182</v>
      </c>
      <c r="AA12" s="257">
        <f t="shared" si="2"/>
        <v>561379</v>
      </c>
      <c r="AB12" s="257">
        <f t="shared" si="2"/>
        <v>770388</v>
      </c>
      <c r="AC12" s="257">
        <f>SUM(Q12,R12,S12)</f>
        <v>1268528</v>
      </c>
      <c r="AD12" s="257">
        <f>SUM(T12,U12,V12)</f>
        <v>1840010</v>
      </c>
      <c r="AE12" s="257">
        <f>SUM(W12,X12,Y12)</f>
        <v>1932059</v>
      </c>
      <c r="AF12" s="257">
        <f>SUM(Z12,AA12,AB12)</f>
        <v>1939949</v>
      </c>
      <c r="AG12" s="257">
        <f>AC12+AD12</f>
        <v>3108538</v>
      </c>
      <c r="AH12" s="257">
        <f>AF12+AE12</f>
        <v>3872008</v>
      </c>
      <c r="AI12" s="257">
        <f>AG12+AH12</f>
        <v>6980546</v>
      </c>
      <c r="AK12" s="1240">
        <f ca="1">SUM((INDIRECT(AK$2&amp;(ROW())):INDIRECT(AK$3&amp;(ROW()))))</f>
        <v>536747</v>
      </c>
      <c r="AL12" s="1239">
        <f ca="1">SUM(INDIRECT(AL$1&amp;AL$2&amp;$C12):INDIRECT(AL$1&amp;AL$3&amp;$C12))</f>
        <v>479840.45240854094</v>
      </c>
      <c r="AM12" s="1678">
        <f t="shared" ref="AM12:AM33" ca="1" si="3">AK12-AL12</f>
        <v>56906.547591459064</v>
      </c>
      <c r="AN12" s="1769">
        <f t="shared" ref="AN12:AN32" ca="1" si="4">IFERROR(AK12/AL12,0)</f>
        <v>1.1185947272803258</v>
      </c>
      <c r="AO12" s="1239">
        <f ca="1">SUM(INDIRECT(AO$1&amp;AO$2&amp;$A12):INDIRECT(AO$1&amp;AO$3&amp;$A12))+SUM(INDIRECT(AO$1&amp;AO$2&amp;$B12):INDIRECT(AO$1&amp;AO$3&amp;$B12))</f>
        <v>18167</v>
      </c>
      <c r="AP12" s="1678">
        <f ca="1">AK12-AO12</f>
        <v>518580</v>
      </c>
      <c r="AQ12" s="1769">
        <f ca="1">IFERROR(AK12/AO12,0)</f>
        <v>29.545164308911762</v>
      </c>
      <c r="AS12" s="1240">
        <f ca="1">SUM((INDIRECT(AS$2&amp;(ROW())):INDIRECT(AS$3&amp;(ROW()))))</f>
        <v>536747</v>
      </c>
      <c r="AT12" s="1239">
        <f ca="1">SUM(INDIRECT(AT$1&amp;AT$2&amp;$C12):INDIRECT(AT$1&amp;AT$3&amp;$C12))</f>
        <v>479840.45240854094</v>
      </c>
      <c r="AU12" s="1678">
        <f ca="1">AS12-AT12</f>
        <v>56906.547591459064</v>
      </c>
      <c r="AV12" s="1769">
        <f ca="1">IFERROR(AS12/AT12,0)</f>
        <v>1.1185947272803258</v>
      </c>
      <c r="AW12" s="1239">
        <f ca="1">SUM(INDIRECT(AW$1&amp;AW$2&amp;$A12):INDIRECT(AW$1&amp;AW$3&amp;$A12))+SUM(INDIRECT(AW$1&amp;AW$2&amp;$B12):INDIRECT(AW$1&amp;AW$3&amp;$B12))</f>
        <v>18167</v>
      </c>
      <c r="AX12" s="1678">
        <f ca="1">AS12-AW12</f>
        <v>518580</v>
      </c>
      <c r="AY12" s="1769">
        <f ca="1">IFERROR(AS12/AW12,0)</f>
        <v>29.545164308911762</v>
      </c>
      <c r="BA12" s="1240">
        <f ca="1">SUM((INDIRECT(BA$2&amp;(ROW())):INDIRECT(BA$3&amp;(ROW()))))</f>
        <v>536747</v>
      </c>
      <c r="BB12" s="1239">
        <f ca="1">SUM(INDIRECT(BB$1&amp;BB$2&amp;$C12):INDIRECT(BB$1&amp;BB$3&amp;$C12))</f>
        <v>479840.45240854094</v>
      </c>
      <c r="BC12" s="1678">
        <f ca="1">BA12-BB12</f>
        <v>56906.547591459064</v>
      </c>
      <c r="BD12" s="1769">
        <f ca="1">IFERROR(BA12/BB12,0)</f>
        <v>1.1185947272803258</v>
      </c>
      <c r="BE12" s="1239">
        <f ca="1">SUM(INDIRECT(BE$1&amp;BE$2&amp;$A12):INDIRECT(BE$1&amp;BE$3&amp;$A12))+SUM(INDIRECT(BE$1&amp;BE$2&amp;$B12):INDIRECT(BE$1&amp;BE$3&amp;$B12))</f>
        <v>18167</v>
      </c>
      <c r="BF12" s="1678">
        <f ca="1">BA12-BE12</f>
        <v>518580</v>
      </c>
      <c r="BG12" s="1769">
        <f ca="1">IFERROR(BA12/BE12,0)</f>
        <v>29.545164308911762</v>
      </c>
    </row>
    <row r="13" spans="1:59">
      <c r="A13" s="1887">
        <v>13</v>
      </c>
      <c r="B13" s="1887">
        <v>1</v>
      </c>
      <c r="C13" s="1887">
        <f>ROW()</f>
        <v>13</v>
      </c>
      <c r="D13" s="2120" t="s">
        <v>1020</v>
      </c>
      <c r="E13" s="2540">
        <v>1</v>
      </c>
      <c r="F13" s="151"/>
      <c r="G13" s="151"/>
      <c r="H13" s="931"/>
      <c r="I13" s="103" t="s">
        <v>108</v>
      </c>
      <c r="J13" s="101"/>
      <c r="K13" s="102"/>
      <c r="L13" s="102"/>
      <c r="M13" s="101"/>
      <c r="N13" s="101"/>
      <c r="O13" s="101"/>
      <c r="P13" s="185"/>
      <c r="Q13" s="84">
        <f>Q11-Q14</f>
        <v>351610</v>
      </c>
      <c r="R13" s="84">
        <f t="shared" ref="R13:AB13" si="5">R11-R14</f>
        <v>158983</v>
      </c>
      <c r="S13" s="84">
        <f t="shared" si="5"/>
        <v>324705</v>
      </c>
      <c r="T13" s="84">
        <f t="shared" si="5"/>
        <v>325864</v>
      </c>
      <c r="U13" s="84">
        <f t="shared" si="5"/>
        <v>366967</v>
      </c>
      <c r="V13" s="84">
        <f t="shared" si="5"/>
        <v>463586</v>
      </c>
      <c r="W13" s="84">
        <f t="shared" si="5"/>
        <v>409160</v>
      </c>
      <c r="X13" s="84">
        <f t="shared" si="5"/>
        <v>358087</v>
      </c>
      <c r="Y13" s="84">
        <f t="shared" si="5"/>
        <v>512097</v>
      </c>
      <c r="Z13" s="84">
        <f t="shared" si="5"/>
        <v>384595</v>
      </c>
      <c r="AA13" s="84">
        <f t="shared" si="5"/>
        <v>393117</v>
      </c>
      <c r="AB13" s="84">
        <f t="shared" si="5"/>
        <v>510625</v>
      </c>
      <c r="AC13" s="84">
        <f>SUM(Q13,R13,S13)</f>
        <v>835298</v>
      </c>
      <c r="AD13" s="84">
        <f>SUM(T13,U13,V13)</f>
        <v>1156417</v>
      </c>
      <c r="AE13" s="84">
        <f>SUM(W13,X13,Y13)</f>
        <v>1279344</v>
      </c>
      <c r="AF13" s="84">
        <f>SUM(Z13,AA13,AB13)</f>
        <v>1288337</v>
      </c>
      <c r="AG13" s="84">
        <f>AC13+AD13</f>
        <v>1991715</v>
      </c>
      <c r="AH13" s="84">
        <f>AF13+AE13</f>
        <v>2567681</v>
      </c>
      <c r="AI13" s="84">
        <f>AG13+AH13</f>
        <v>4559396</v>
      </c>
      <c r="AK13" s="1624">
        <f ca="1">SUM((INDIRECT(AK$2&amp;(ROW())):INDIRECT(AK$3&amp;(ROW()))))</f>
        <v>351610</v>
      </c>
      <c r="AL13" s="1624">
        <f ca="1">SUM(INDIRECT(AL$1&amp;AL$2&amp;$C13):INDIRECT(AL$1&amp;AL$3&amp;$C13))</f>
        <v>306301.8259492584</v>
      </c>
      <c r="AM13" s="1679">
        <f t="shared" ca="1" si="3"/>
        <v>45308.174050741596</v>
      </c>
      <c r="AN13" s="1770">
        <f t="shared" ca="1" si="4"/>
        <v>1.1479200259754485</v>
      </c>
      <c r="AO13" s="1624">
        <f ca="1">SUM(INDIRECT(AO$1&amp;AO$2&amp;$A13):INDIRECT(AO$1&amp;AO$3&amp;$A13))+SUM(INDIRECT(AO$1&amp;AO$2&amp;$B13):INDIRECT(AO$1&amp;AO$3&amp;$B13))</f>
        <v>27530</v>
      </c>
      <c r="AP13" s="1679">
        <f ca="1">AK13-AO13</f>
        <v>324080</v>
      </c>
      <c r="AQ13" s="1770">
        <f ca="1">IFERROR(AK13/AO13,0)</f>
        <v>12.77188521612786</v>
      </c>
      <c r="AS13" s="1624">
        <f ca="1">SUM((INDIRECT(AS$2&amp;(ROW())):INDIRECT(AS$3&amp;(ROW()))))</f>
        <v>351610</v>
      </c>
      <c r="AT13" s="1624">
        <f ca="1">SUM(INDIRECT(AT$1&amp;AT$2&amp;$C13):INDIRECT(AT$1&amp;AT$3&amp;$C13))</f>
        <v>306301.8259492584</v>
      </c>
      <c r="AU13" s="1679">
        <f ca="1">AS13-AT13</f>
        <v>45308.174050741596</v>
      </c>
      <c r="AV13" s="1770">
        <f ca="1">IFERROR(AS13/AT13,0)</f>
        <v>1.1479200259754485</v>
      </c>
      <c r="AW13" s="1624">
        <f ca="1">SUM(INDIRECT(AW$1&amp;AW$2&amp;$A13):INDIRECT(AW$1&amp;AW$3&amp;$A13))+SUM(INDIRECT(AW$1&amp;AW$2&amp;$B13):INDIRECT(AW$1&amp;AW$3&amp;$B13))</f>
        <v>27530</v>
      </c>
      <c r="AX13" s="1679">
        <f ca="1">AS13-AW13</f>
        <v>324080</v>
      </c>
      <c r="AY13" s="1770">
        <f ca="1">IFERROR(AS13/AW13,0)</f>
        <v>12.77188521612786</v>
      </c>
      <c r="BA13" s="1624">
        <f ca="1">SUM((INDIRECT(BA$2&amp;(ROW())):INDIRECT(BA$3&amp;(ROW()))))</f>
        <v>351610</v>
      </c>
      <c r="BB13" s="1624">
        <f ca="1">SUM(INDIRECT(BB$1&amp;BB$2&amp;$C13):INDIRECT(BB$1&amp;BB$3&amp;$C13))</f>
        <v>306301.8259492584</v>
      </c>
      <c r="BC13" s="1679">
        <f ca="1">BA13-BB13</f>
        <v>45308.174050741596</v>
      </c>
      <c r="BD13" s="1770">
        <f ca="1">IFERROR(BA13/BB13,0)</f>
        <v>1.1479200259754485</v>
      </c>
      <c r="BE13" s="1624">
        <f ca="1">SUM(INDIRECT(BE$1&amp;BE$2&amp;$A13):INDIRECT(BE$1&amp;BE$3&amp;$A13))+SUM(INDIRECT(BE$1&amp;BE$2&amp;$B13):INDIRECT(BE$1&amp;BE$3&amp;$B13))</f>
        <v>27530</v>
      </c>
      <c r="BF13" s="1679">
        <f ca="1">BA13-BE13</f>
        <v>324080</v>
      </c>
      <c r="BG13" s="1770">
        <f ca="1">IFERROR(BA13/BE13,0)</f>
        <v>12.77188521612786</v>
      </c>
    </row>
    <row r="14" spans="1:59">
      <c r="A14" s="1887">
        <v>14</v>
      </c>
      <c r="B14" s="1887">
        <v>1</v>
      </c>
      <c r="C14" s="1887">
        <f>ROW()</f>
        <v>14</v>
      </c>
      <c r="D14" s="2120" t="s">
        <v>1020</v>
      </c>
      <c r="E14" s="2540">
        <v>1</v>
      </c>
      <c r="F14" s="151"/>
      <c r="G14" s="151"/>
      <c r="H14" s="931"/>
      <c r="I14" s="276" t="s">
        <v>139</v>
      </c>
      <c r="J14" s="275"/>
      <c r="K14" s="275"/>
      <c r="L14" s="275"/>
      <c r="M14" s="275"/>
      <c r="N14" s="275"/>
      <c r="O14" s="275"/>
      <c r="P14" s="274"/>
      <c r="Q14" s="273">
        <f t="shared" ref="Q14:AB14" si="6">Q97+Q338+Q149+Q211+Q283</f>
        <v>185137</v>
      </c>
      <c r="R14" s="273">
        <f t="shared" si="6"/>
        <v>80759</v>
      </c>
      <c r="S14" s="273">
        <f t="shared" si="6"/>
        <v>167334</v>
      </c>
      <c r="T14" s="273">
        <f t="shared" si="6"/>
        <v>187427</v>
      </c>
      <c r="U14" s="273">
        <f t="shared" si="6"/>
        <v>220132</v>
      </c>
      <c r="V14" s="273">
        <f t="shared" si="6"/>
        <v>276034</v>
      </c>
      <c r="W14" s="273">
        <f t="shared" si="6"/>
        <v>211302</v>
      </c>
      <c r="X14" s="273">
        <f t="shared" si="6"/>
        <v>226764</v>
      </c>
      <c r="Y14" s="273">
        <f t="shared" si="6"/>
        <v>214649</v>
      </c>
      <c r="Z14" s="273">
        <f>Z97+Z338+Z149+Z211+Z283</f>
        <v>223587</v>
      </c>
      <c r="AA14" s="273">
        <f t="shared" si="6"/>
        <v>168262</v>
      </c>
      <c r="AB14" s="273">
        <f t="shared" si="6"/>
        <v>259763</v>
      </c>
      <c r="AC14" s="273">
        <f>SUM(Q14,R14,S14)</f>
        <v>433230</v>
      </c>
      <c r="AD14" s="273">
        <f>SUM(T14,U14,V14)</f>
        <v>683593</v>
      </c>
      <c r="AE14" s="273">
        <f>SUM(W14,X14,Y14)</f>
        <v>652715</v>
      </c>
      <c r="AF14" s="273">
        <f>SUM(Z14,AA14,AB14)</f>
        <v>651612</v>
      </c>
      <c r="AG14" s="273">
        <f>AC14+AD14</f>
        <v>1116823</v>
      </c>
      <c r="AH14" s="273">
        <f>AF14+AE14</f>
        <v>1304327</v>
      </c>
      <c r="AI14" s="273">
        <f>AG14+AH14</f>
        <v>2421150</v>
      </c>
      <c r="AK14" s="1625">
        <f ca="1">SUM((INDIRECT(AK$2&amp;(ROW())):INDIRECT(AK$3&amp;(ROW()))))</f>
        <v>185137</v>
      </c>
      <c r="AL14" s="1625">
        <f ca="1">SUM(INDIRECT(AL$1&amp;AL$2&amp;$C14):INDIRECT(AL$1&amp;AL$3&amp;$C14))</f>
        <v>173538.6264592825</v>
      </c>
      <c r="AM14" s="1680">
        <f t="shared" ca="1" si="3"/>
        <v>11598.373540717497</v>
      </c>
      <c r="AN14" s="1771">
        <f t="shared" ca="1" si="4"/>
        <v>1.0668345357881395</v>
      </c>
      <c r="AO14" s="1625">
        <f ca="1">SUM(INDIRECT(AO$1&amp;AO$2&amp;$A14):INDIRECT(AO$1&amp;AO$3&amp;$A14))+SUM(INDIRECT(AO$1&amp;AO$2&amp;$B14):INDIRECT(AO$1&amp;AO$3&amp;$B14))</f>
        <v>-9363</v>
      </c>
      <c r="AP14" s="1680">
        <f ca="1">AK14-AO14</f>
        <v>194500</v>
      </c>
      <c r="AQ14" s="1771">
        <f ca="1">IFERROR(AK14/AO14,0)</f>
        <v>-19.773256434903342</v>
      </c>
      <c r="AS14" s="1625">
        <f ca="1">SUM((INDIRECT(AS$2&amp;(ROW())):INDIRECT(AS$3&amp;(ROW()))))</f>
        <v>185137</v>
      </c>
      <c r="AT14" s="1625">
        <f ca="1">SUM(INDIRECT(AT$1&amp;AT$2&amp;$C14):INDIRECT(AT$1&amp;AT$3&amp;$C14))</f>
        <v>173538.6264592825</v>
      </c>
      <c r="AU14" s="1680">
        <f ca="1">AS14-AT14</f>
        <v>11598.373540717497</v>
      </c>
      <c r="AV14" s="1771">
        <f ca="1">IFERROR(AS14/AT14,0)</f>
        <v>1.0668345357881395</v>
      </c>
      <c r="AW14" s="1625">
        <f ca="1">SUM(INDIRECT(AW$1&amp;AW$2&amp;$A14):INDIRECT(AW$1&amp;AW$3&amp;$A14))+SUM(INDIRECT(AW$1&amp;AW$2&amp;$B14):INDIRECT(AW$1&amp;AW$3&amp;$B14))</f>
        <v>-9363</v>
      </c>
      <c r="AX14" s="1680">
        <f ca="1">AS14-AW14</f>
        <v>194500</v>
      </c>
      <c r="AY14" s="1771">
        <f ca="1">IFERROR(AS14/AW14,0)</f>
        <v>-19.773256434903342</v>
      </c>
      <c r="BA14" s="1625">
        <f ca="1">SUM((INDIRECT(BA$2&amp;(ROW())):INDIRECT(BA$3&amp;(ROW()))))</f>
        <v>185137</v>
      </c>
      <c r="BB14" s="1625">
        <f ca="1">SUM(INDIRECT(BB$1&amp;BB$2&amp;$C14):INDIRECT(BB$1&amp;BB$3&amp;$C14))</f>
        <v>173538.6264592825</v>
      </c>
      <c r="BC14" s="1680">
        <f ca="1">BA14-BB14</f>
        <v>11598.373540717497</v>
      </c>
      <c r="BD14" s="1771">
        <f ca="1">IFERROR(BA14/BB14,0)</f>
        <v>1.0668345357881395</v>
      </c>
      <c r="BE14" s="1625">
        <f ca="1">SUM(INDIRECT(BE$1&amp;BE$2&amp;$A14):INDIRECT(BE$1&amp;BE$3&amp;$A14))+SUM(INDIRECT(BE$1&amp;BE$2&amp;$B14):INDIRECT(BE$1&amp;BE$3&amp;$B14))</f>
        <v>-9363</v>
      </c>
      <c r="BF14" s="1680">
        <f ca="1">BA14-BE14</f>
        <v>194500</v>
      </c>
      <c r="BG14" s="1771">
        <f ca="1">IFERROR(BA14/BE14,0)</f>
        <v>-19.773256434903342</v>
      </c>
    </row>
    <row r="15" spans="1:59">
      <c r="A15" s="1887">
        <v>15</v>
      </c>
      <c r="B15" s="1887">
        <v>1</v>
      </c>
      <c r="C15" s="1887">
        <f>ROW()</f>
        <v>15</v>
      </c>
      <c r="D15" s="2120" t="s">
        <v>1020</v>
      </c>
      <c r="E15" s="2540">
        <v>1</v>
      </c>
      <c r="F15" s="151"/>
      <c r="G15" s="151"/>
      <c r="H15" s="931"/>
      <c r="I15" s="189"/>
      <c r="J15" s="187"/>
      <c r="K15" s="188"/>
      <c r="L15" s="188"/>
      <c r="M15" s="187"/>
      <c r="N15" s="187"/>
      <c r="O15" s="187"/>
      <c r="P15" s="262" t="s">
        <v>140</v>
      </c>
      <c r="Q15" s="1665">
        <f>IFERROR(Q14/Q11,0)</f>
        <v>0.34492414489508094</v>
      </c>
      <c r="R15" s="1665">
        <f t="shared" ref="R15:AB15" si="7">IFERROR(R14/R11,0)</f>
        <v>0.33685795563564164</v>
      </c>
      <c r="S15" s="1665">
        <f t="shared" si="7"/>
        <v>0.34008279831476773</v>
      </c>
      <c r="T15" s="1665">
        <f t="shared" si="7"/>
        <v>0.36514764529282612</v>
      </c>
      <c r="U15" s="1665">
        <f t="shared" si="7"/>
        <v>0.37494868838134626</v>
      </c>
      <c r="V15" s="1665">
        <f t="shared" si="7"/>
        <v>0.37321056758876181</v>
      </c>
      <c r="W15" s="1665">
        <f t="shared" si="7"/>
        <v>0.3405559083392698</v>
      </c>
      <c r="X15" s="1665">
        <f t="shared" si="7"/>
        <v>0.38772952427199409</v>
      </c>
      <c r="Y15" s="1665">
        <f t="shared" si="7"/>
        <v>0.29535628679070819</v>
      </c>
      <c r="Z15" s="1665">
        <f t="shared" si="7"/>
        <v>0.3676317286601708</v>
      </c>
      <c r="AA15" s="1665">
        <f t="shared" si="7"/>
        <v>0.29972977257788408</v>
      </c>
      <c r="AB15" s="1665">
        <f t="shared" si="7"/>
        <v>0.33718463942844384</v>
      </c>
      <c r="AC15" s="1665">
        <f t="shared" ref="AC15:AI15" si="8">IFERROR(AC14/AC11,0)</f>
        <v>0.34152182687335242</v>
      </c>
      <c r="AD15" s="1665">
        <f t="shared" si="8"/>
        <v>0.37151591567437131</v>
      </c>
      <c r="AE15" s="1665">
        <f t="shared" si="8"/>
        <v>0.33783388602521974</v>
      </c>
      <c r="AF15" s="1665">
        <f t="shared" si="8"/>
        <v>0.33589130435903214</v>
      </c>
      <c r="AG15" s="1665">
        <f t="shared" si="8"/>
        <v>0.3592759683169387</v>
      </c>
      <c r="AH15" s="1665">
        <f t="shared" si="8"/>
        <v>0.33686061599046285</v>
      </c>
      <c r="AI15" s="1665">
        <f t="shared" si="8"/>
        <v>0.34684249627464669</v>
      </c>
      <c r="AJ15" s="1108"/>
      <c r="AK15" s="1665">
        <f ca="1">IFERROR(AK14/AK11,0)</f>
        <v>0.34492414489508094</v>
      </c>
      <c r="AL15" s="1665">
        <f ca="1">IFERROR(AL14/AL11,0)</f>
        <v>0.3616590172591993</v>
      </c>
      <c r="AM15" s="1665">
        <f t="shared" ca="1" si="3"/>
        <v>-1.6734872364118358E-2</v>
      </c>
      <c r="AN15" s="1772"/>
      <c r="AO15" s="1665">
        <f ca="1">IFERROR(AO14/AO11,0)</f>
        <v>-0.51538503880662745</v>
      </c>
      <c r="AP15" s="1665">
        <f t="shared" ref="AP15:AP33" ca="1" si="9">AK15-AO15</f>
        <v>0.86030918370170839</v>
      </c>
      <c r="AQ15" s="1772"/>
      <c r="AR15" s="1108"/>
      <c r="AS15" s="1665">
        <f ca="1">IFERROR(AS14/AS11,0)</f>
        <v>0.34492414489508094</v>
      </c>
      <c r="AT15" s="1665">
        <f ca="1">IFERROR(AT14/AT11,0)</f>
        <v>0.3616590172591993</v>
      </c>
      <c r="AU15" s="1665">
        <f t="shared" ref="AU15:AU33" ca="1" si="10">AS15-AT15</f>
        <v>-1.6734872364118358E-2</v>
      </c>
      <c r="AV15" s="1772"/>
      <c r="AW15" s="1665">
        <f ca="1">IFERROR(AW14/AW11,0)</f>
        <v>-0.51538503880662745</v>
      </c>
      <c r="AX15" s="1665">
        <f t="shared" ref="AX15:AX33" ca="1" si="11">AS15-AW15</f>
        <v>0.86030918370170839</v>
      </c>
      <c r="AY15" s="1772"/>
      <c r="AZ15" s="1108"/>
      <c r="BA15" s="1665">
        <f ca="1">IFERROR(BA14/BA11,0)</f>
        <v>0.34492414489508094</v>
      </c>
      <c r="BB15" s="1665">
        <f ca="1">IFERROR(BB14/BB11,0)</f>
        <v>0.3616590172591993</v>
      </c>
      <c r="BC15" s="1665">
        <f t="shared" ref="BC15:BC33" ca="1" si="12">BA15-BB15</f>
        <v>-1.6734872364118358E-2</v>
      </c>
      <c r="BD15" s="1772"/>
      <c r="BE15" s="1665">
        <f ca="1">IFERROR(BE14/BE11,0)</f>
        <v>-0.51538503880662745</v>
      </c>
      <c r="BF15" s="1665">
        <f t="shared" ref="BF15:BF33" ca="1" si="13">BA15-BE15</f>
        <v>0.86030918370170839</v>
      </c>
      <c r="BG15" s="1772"/>
    </row>
    <row r="16" spans="1:59">
      <c r="A16" s="1887">
        <v>16</v>
      </c>
      <c r="B16" s="1887">
        <v>1</v>
      </c>
      <c r="C16" s="1887">
        <f>ROW()</f>
        <v>16</v>
      </c>
      <c r="D16" s="2120" t="s">
        <v>1020</v>
      </c>
      <c r="E16" s="2540">
        <v>1</v>
      </c>
      <c r="F16" s="151"/>
      <c r="G16" s="151"/>
      <c r="H16" s="931"/>
      <c r="I16" s="276" t="s">
        <v>99</v>
      </c>
      <c r="J16" s="275"/>
      <c r="K16" s="275"/>
      <c r="L16" s="275"/>
      <c r="M16" s="275"/>
      <c r="N16" s="275"/>
      <c r="O16" s="275"/>
      <c r="P16" s="274"/>
      <c r="Q16" s="273">
        <f>Q18+Q19+Q20</f>
        <v>141775</v>
      </c>
      <c r="R16" s="273">
        <f t="shared" ref="R16:AB16" si="14">R18+R19+R20</f>
        <v>111625</v>
      </c>
      <c r="S16" s="273">
        <f t="shared" si="14"/>
        <v>115986</v>
      </c>
      <c r="T16" s="273">
        <f t="shared" si="14"/>
        <v>122634</v>
      </c>
      <c r="U16" s="273">
        <f t="shared" si="14"/>
        <v>137947</v>
      </c>
      <c r="V16" s="273">
        <f t="shared" si="14"/>
        <v>141326</v>
      </c>
      <c r="W16" s="273">
        <f t="shared" si="14"/>
        <v>164361</v>
      </c>
      <c r="X16" s="273">
        <f t="shared" si="14"/>
        <v>168833</v>
      </c>
      <c r="Y16" s="273">
        <f t="shared" si="14"/>
        <v>141448</v>
      </c>
      <c r="Z16" s="273">
        <f t="shared" si="14"/>
        <v>126998</v>
      </c>
      <c r="AA16" s="273">
        <f t="shared" si="14"/>
        <v>99915.000000000044</v>
      </c>
      <c r="AB16" s="273">
        <f t="shared" si="14"/>
        <v>200181.89318999997</v>
      </c>
      <c r="AC16" s="273">
        <f>SUM(Q16,R16,S16)</f>
        <v>369386</v>
      </c>
      <c r="AD16" s="273">
        <f>SUM(T16,U16,V16)</f>
        <v>401907</v>
      </c>
      <c r="AE16" s="273">
        <f>SUM(W16,X16,Y16)</f>
        <v>474642</v>
      </c>
      <c r="AF16" s="273">
        <f>SUM(Z16,AA16,AB16)</f>
        <v>427094.89319000003</v>
      </c>
      <c r="AG16" s="273">
        <f>AC16+AD16</f>
        <v>771293</v>
      </c>
      <c r="AH16" s="273">
        <f>AF16+AE16</f>
        <v>901736.89318999997</v>
      </c>
      <c r="AI16" s="273">
        <f>AG16+AH16</f>
        <v>1673029.89319</v>
      </c>
      <c r="AK16" s="1625">
        <f ca="1">SUM((INDIRECT(AK$2&amp;(ROW())):INDIRECT(AK$3&amp;(ROW()))))</f>
        <v>141775</v>
      </c>
      <c r="AL16" s="1625">
        <f ca="1">SUM(INDIRECT(AL$1&amp;AL$2&amp;$C16):INDIRECT(AL$1&amp;AL$3&amp;$C16))</f>
        <v>129408.24799607397</v>
      </c>
      <c r="AM16" s="1680">
        <f t="shared" ca="1" si="3"/>
        <v>12366.752003926027</v>
      </c>
      <c r="AN16" s="1771">
        <f t="shared" ca="1" si="4"/>
        <v>1.0955638623923045</v>
      </c>
      <c r="AO16" s="1625">
        <f ca="1">SUM(INDIRECT(AO$1&amp;AO$2&amp;$A16):INDIRECT(AO$1&amp;AO$3&amp;$A16))+SUM(INDIRECT(AO$1&amp;AO$2&amp;$B16):INDIRECT(AO$1&amp;AO$3&amp;$B16))</f>
        <v>103432</v>
      </c>
      <c r="AP16" s="1680">
        <f t="shared" ca="1" si="9"/>
        <v>38343</v>
      </c>
      <c r="AQ16" s="1771">
        <f ca="1">IFERROR(AK16/AO16,0)</f>
        <v>1.3707073246190733</v>
      </c>
      <c r="AS16" s="1625">
        <f ca="1">SUM((INDIRECT(AS$2&amp;(ROW())):INDIRECT(AS$3&amp;(ROW()))))</f>
        <v>141775</v>
      </c>
      <c r="AT16" s="1625">
        <f ca="1">SUM(INDIRECT(AT$1&amp;AT$2&amp;$C16):INDIRECT(AT$1&amp;AT$3&amp;$C16))</f>
        <v>129408.24799607397</v>
      </c>
      <c r="AU16" s="1680">
        <f t="shared" ca="1" si="10"/>
        <v>12366.752003926027</v>
      </c>
      <c r="AV16" s="1771">
        <f ca="1">IFERROR(AS16/AT16,0)</f>
        <v>1.0955638623923045</v>
      </c>
      <c r="AW16" s="1625">
        <f ca="1">SUM(INDIRECT(AW$1&amp;AW$2&amp;$A16):INDIRECT(AW$1&amp;AW$3&amp;$A16))+SUM(INDIRECT(AW$1&amp;AW$2&amp;$B16):INDIRECT(AW$1&amp;AW$3&amp;$B16))</f>
        <v>103432</v>
      </c>
      <c r="AX16" s="1680">
        <f t="shared" ca="1" si="11"/>
        <v>38343</v>
      </c>
      <c r="AY16" s="1771">
        <f ca="1">IFERROR(AS16/AW16,0)</f>
        <v>1.3707073246190733</v>
      </c>
      <c r="BA16" s="1625">
        <f ca="1">SUM((INDIRECT(BA$2&amp;(ROW())):INDIRECT(BA$3&amp;(ROW()))))</f>
        <v>141775</v>
      </c>
      <c r="BB16" s="1625">
        <f ca="1">SUM(INDIRECT(BB$1&amp;BB$2&amp;$C16):INDIRECT(BB$1&amp;BB$3&amp;$C16))</f>
        <v>129408.24799607397</v>
      </c>
      <c r="BC16" s="1680">
        <f t="shared" ca="1" si="12"/>
        <v>12366.752003926027</v>
      </c>
      <c r="BD16" s="1771">
        <f ca="1">IFERROR(BA16/BB16,0)</f>
        <v>1.0955638623923045</v>
      </c>
      <c r="BE16" s="1625">
        <f ca="1">SUM(INDIRECT(BE$1&amp;BE$2&amp;$A16):INDIRECT(BE$1&amp;BE$3&amp;$A16))+SUM(INDIRECT(BE$1&amp;BE$2&amp;$B16):INDIRECT(BE$1&amp;BE$3&amp;$B16))</f>
        <v>103432</v>
      </c>
      <c r="BF16" s="1680">
        <f t="shared" ca="1" si="13"/>
        <v>38343</v>
      </c>
      <c r="BG16" s="1771">
        <f ca="1">IFERROR(BA16/BE16,0)</f>
        <v>1.3707073246190733</v>
      </c>
    </row>
    <row r="17" spans="1:59">
      <c r="A17" s="1887">
        <v>17</v>
      </c>
      <c r="B17" s="1887">
        <v>1</v>
      </c>
      <c r="C17" s="1887">
        <f>ROW()</f>
        <v>17</v>
      </c>
      <c r="D17" s="2120" t="s">
        <v>1020</v>
      </c>
      <c r="E17" s="2540">
        <v>1</v>
      </c>
      <c r="F17" s="151"/>
      <c r="G17" s="151"/>
      <c r="H17" s="931"/>
      <c r="I17" s="267"/>
      <c r="J17" s="59"/>
      <c r="K17" s="58"/>
      <c r="L17" s="58"/>
      <c r="M17" s="59"/>
      <c r="N17" s="59"/>
      <c r="O17" s="59"/>
      <c r="P17" s="272" t="s">
        <v>312</v>
      </c>
      <c r="Q17" s="1666">
        <f>IFERROR(Q16/Q11,0)</f>
        <v>0.26413748004180743</v>
      </c>
      <c r="R17" s="1666">
        <f t="shared" ref="R17:AB17" si="15">IFERROR(R16/R11,0)</f>
        <v>0.4656046917102552</v>
      </c>
      <c r="S17" s="1666">
        <f t="shared" si="15"/>
        <v>0.23572521690353812</v>
      </c>
      <c r="T17" s="1666">
        <f t="shared" si="15"/>
        <v>0.23891710550155759</v>
      </c>
      <c r="U17" s="1666">
        <f t="shared" si="15"/>
        <v>0.23496377953292374</v>
      </c>
      <c r="V17" s="1666">
        <f t="shared" si="15"/>
        <v>0.19107920283388768</v>
      </c>
      <c r="W17" s="1666">
        <f t="shared" si="15"/>
        <v>0.26490099313092502</v>
      </c>
      <c r="X17" s="1666">
        <f t="shared" si="15"/>
        <v>0.28867694506806008</v>
      </c>
      <c r="Y17" s="1666">
        <f t="shared" si="15"/>
        <v>0.19463196219862236</v>
      </c>
      <c r="Z17" s="1666">
        <f t="shared" si="15"/>
        <v>0.20881578211785287</v>
      </c>
      <c r="AA17" s="1666">
        <f t="shared" si="15"/>
        <v>0.17798136374891124</v>
      </c>
      <c r="AB17" s="1666">
        <f t="shared" si="15"/>
        <v>0.25984554950232869</v>
      </c>
      <c r="AC17" s="1666">
        <f t="shared" ref="AC17:AI17" si="16">IFERROR(AC16/AC11,0)</f>
        <v>0.2911926264142376</v>
      </c>
      <c r="AD17" s="1666">
        <f t="shared" si="16"/>
        <v>0.21842653029059625</v>
      </c>
      <c r="AE17" s="1666">
        <f t="shared" si="16"/>
        <v>0.24566641080836557</v>
      </c>
      <c r="AF17" s="1666">
        <f t="shared" si="16"/>
        <v>0.22015779445232841</v>
      </c>
      <c r="AG17" s="1666">
        <f t="shared" si="16"/>
        <v>0.24812082078456174</v>
      </c>
      <c r="AH17" s="1666">
        <f t="shared" si="16"/>
        <v>0.2328861131459439</v>
      </c>
      <c r="AI17" s="1666">
        <f t="shared" si="16"/>
        <v>0.23967034859307568</v>
      </c>
      <c r="AJ17" s="1108"/>
      <c r="AK17" s="1666">
        <f ca="1">INDIRECT(AK$2&amp;ROW())</f>
        <v>0.26413748004180743</v>
      </c>
      <c r="AL17" s="1666">
        <f ca="1">IFERROR(AL16/AL11,0)</f>
        <v>0.26969015919044381</v>
      </c>
      <c r="AM17" s="1666">
        <f t="shared" ca="1" si="3"/>
        <v>-5.5526791486363858E-3</v>
      </c>
      <c r="AN17" s="1773"/>
      <c r="AO17" s="1666">
        <f ca="1">IFERROR(AO16/AO11,0)</f>
        <v>5.6934001210986951</v>
      </c>
      <c r="AP17" s="1666">
        <f t="shared" ca="1" si="9"/>
        <v>-5.4292626410568881</v>
      </c>
      <c r="AQ17" s="1773"/>
      <c r="AR17" s="1108"/>
      <c r="AS17" s="1666">
        <f ca="1">INDIRECT(AS$2&amp;ROW())</f>
        <v>0.26413748004180743</v>
      </c>
      <c r="AT17" s="1666">
        <f ca="1">IFERROR(AT16/AT11,0)</f>
        <v>0.26969015919044381</v>
      </c>
      <c r="AU17" s="1666">
        <f t="shared" ca="1" si="10"/>
        <v>-5.5526791486363858E-3</v>
      </c>
      <c r="AV17" s="1773"/>
      <c r="AW17" s="1666">
        <f ca="1">IFERROR(AW16/AW11,0)</f>
        <v>5.6934001210986951</v>
      </c>
      <c r="AX17" s="1666">
        <f t="shared" ca="1" si="11"/>
        <v>-5.4292626410568881</v>
      </c>
      <c r="AY17" s="1773"/>
      <c r="AZ17" s="1108"/>
      <c r="BA17" s="1666">
        <f ca="1">IFERROR(BA16/BA11,0)</f>
        <v>0.26413748004180743</v>
      </c>
      <c r="BB17" s="1666">
        <f ca="1">IFERROR(BB16/BB11,0)</f>
        <v>0.26969015919044381</v>
      </c>
      <c r="BC17" s="1666">
        <f t="shared" ca="1" si="12"/>
        <v>-5.5526791486363858E-3</v>
      </c>
      <c r="BD17" s="1773"/>
      <c r="BE17" s="1666">
        <f ca="1">IFERROR(BE16/BE11,0)</f>
        <v>5.6934001210986951</v>
      </c>
      <c r="BF17" s="1666">
        <f t="shared" ca="1" si="13"/>
        <v>-5.4292626410568881</v>
      </c>
      <c r="BG17" s="1773"/>
    </row>
    <row r="18" spans="1:59">
      <c r="A18" s="1887">
        <v>18</v>
      </c>
      <c r="B18" s="1887">
        <v>1</v>
      </c>
      <c r="C18" s="1887">
        <f>ROW()</f>
        <v>18</v>
      </c>
      <c r="D18" s="2120" t="s">
        <v>1020</v>
      </c>
      <c r="E18" s="2540">
        <v>1</v>
      </c>
      <c r="F18" s="151"/>
      <c r="G18" s="151"/>
      <c r="H18" s="931"/>
      <c r="I18" s="267"/>
      <c r="J18" s="191" t="s">
        <v>178</v>
      </c>
      <c r="K18" s="191"/>
      <c r="L18" s="271"/>
      <c r="M18" s="191"/>
      <c r="N18" s="191"/>
      <c r="O18" s="191"/>
      <c r="P18" s="278"/>
      <c r="Q18" s="68">
        <f t="shared" ref="Q18:AB18" si="17">Q106+Q160+Q242+Q305+Q351</f>
        <v>36517</v>
      </c>
      <c r="R18" s="68">
        <f t="shared" si="17"/>
        <v>22343</v>
      </c>
      <c r="S18" s="68">
        <f t="shared" si="17"/>
        <v>30041</v>
      </c>
      <c r="T18" s="68">
        <f t="shared" si="17"/>
        <v>28927</v>
      </c>
      <c r="U18" s="68">
        <f t="shared" si="17"/>
        <v>38067</v>
      </c>
      <c r="V18" s="68">
        <f t="shared" si="17"/>
        <v>44153</v>
      </c>
      <c r="W18" s="68">
        <f t="shared" si="17"/>
        <v>42185</v>
      </c>
      <c r="X18" s="68">
        <f t="shared" si="17"/>
        <v>39310</v>
      </c>
      <c r="Y18" s="68">
        <f t="shared" si="17"/>
        <v>45246</v>
      </c>
      <c r="Z18" s="68">
        <f t="shared" si="17"/>
        <v>36225</v>
      </c>
      <c r="AA18" s="68">
        <f t="shared" si="17"/>
        <v>6700.0000000000009</v>
      </c>
      <c r="AB18" s="68">
        <f t="shared" si="17"/>
        <v>38451</v>
      </c>
      <c r="AC18" s="268">
        <f>SUM(Q18,R18,S18)</f>
        <v>88901</v>
      </c>
      <c r="AD18" s="268">
        <f>SUM(T18,U18,V18)</f>
        <v>111147</v>
      </c>
      <c r="AE18" s="268">
        <f>SUM(W18,X18,Y18)</f>
        <v>126741</v>
      </c>
      <c r="AF18" s="268">
        <f>SUM(Z18,AA18,AB18)</f>
        <v>81376</v>
      </c>
      <c r="AG18" s="268">
        <f>AC18+AD18</f>
        <v>200048</v>
      </c>
      <c r="AH18" s="268">
        <f>AF18+AE18</f>
        <v>208117</v>
      </c>
      <c r="AI18" s="268">
        <f>AG18+AH18</f>
        <v>408165</v>
      </c>
      <c r="AK18" s="268">
        <f ca="1">SUM((INDIRECT(AK$2&amp;(ROW())):INDIRECT(AK$3&amp;(ROW()))))</f>
        <v>36517</v>
      </c>
      <c r="AL18" s="268">
        <f ca="1">SUM(INDIRECT(AL$1&amp;AL$2&amp;$C18):INDIRECT(AL$1&amp;AL$3&amp;$C18))</f>
        <v>31156.287453144851</v>
      </c>
      <c r="AM18" s="1681">
        <f t="shared" ca="1" si="3"/>
        <v>5360.7125468551494</v>
      </c>
      <c r="AN18" s="1774">
        <f t="shared" ca="1" si="4"/>
        <v>1.1720587716016226</v>
      </c>
      <c r="AO18" s="268">
        <f ca="1">SUM(INDIRECT(AO$1&amp;AO$2&amp;$A18):INDIRECT(AO$1&amp;AO$3&amp;$A18))+SUM(INDIRECT(AO$1&amp;AO$2&amp;$B18):INDIRECT(AO$1&amp;AO$3&amp;$B18))</f>
        <v>13639</v>
      </c>
      <c r="AP18" s="1681">
        <f t="shared" ca="1" si="9"/>
        <v>22878</v>
      </c>
      <c r="AQ18" s="1774">
        <f ca="1">IFERROR(AK18/AO18,0)</f>
        <v>2.6773957034973237</v>
      </c>
      <c r="AS18" s="268">
        <f ca="1">SUM((INDIRECT(AS$2&amp;(ROW())):INDIRECT(AS$3&amp;(ROW()))))</f>
        <v>36517</v>
      </c>
      <c r="AT18" s="268">
        <f ca="1">SUM(INDIRECT(AT$1&amp;AT$2&amp;$C18):INDIRECT(AT$1&amp;AT$3&amp;$C18))</f>
        <v>31156.287453144851</v>
      </c>
      <c r="AU18" s="1681">
        <f t="shared" ca="1" si="10"/>
        <v>5360.7125468551494</v>
      </c>
      <c r="AV18" s="1774">
        <f ca="1">IFERROR(AS18/AT18,0)</f>
        <v>1.1720587716016226</v>
      </c>
      <c r="AW18" s="268">
        <f ca="1">SUM(INDIRECT(AW$1&amp;AW$2&amp;$A18):INDIRECT(AW$1&amp;AW$3&amp;$A18))+SUM(INDIRECT(AW$1&amp;AW$2&amp;$B18):INDIRECT(AW$1&amp;AW$3&amp;$B18))</f>
        <v>13639</v>
      </c>
      <c r="AX18" s="1681">
        <f t="shared" ca="1" si="11"/>
        <v>22878</v>
      </c>
      <c r="AY18" s="1774">
        <f ca="1">IFERROR(AS18/AW18,0)</f>
        <v>2.6773957034973237</v>
      </c>
      <c r="BA18" s="268">
        <f ca="1">SUM((INDIRECT(BA$2&amp;(ROW())):INDIRECT(BA$3&amp;(ROW()))))</f>
        <v>36517</v>
      </c>
      <c r="BB18" s="268">
        <f ca="1">SUM(INDIRECT(BB$1&amp;BB$2&amp;$C18):INDIRECT(BB$1&amp;BB$3&amp;$C18))</f>
        <v>31156.287453144851</v>
      </c>
      <c r="BC18" s="1681">
        <f t="shared" ca="1" si="12"/>
        <v>5360.7125468551494</v>
      </c>
      <c r="BD18" s="1774">
        <f ca="1">IFERROR(BA18/BB18,0)</f>
        <v>1.1720587716016226</v>
      </c>
      <c r="BE18" s="268">
        <f ca="1">SUM(INDIRECT(BE$1&amp;BE$2&amp;$A18):INDIRECT(BE$1&amp;BE$3&amp;$A18))+SUM(INDIRECT(BE$1&amp;BE$2&amp;$B18):INDIRECT(BE$1&amp;BE$3&amp;$B18))</f>
        <v>13639</v>
      </c>
      <c r="BF18" s="1681">
        <f t="shared" ca="1" si="13"/>
        <v>22878</v>
      </c>
      <c r="BG18" s="1774">
        <f ca="1">IFERROR(BA18/BE18,0)</f>
        <v>2.6773957034973237</v>
      </c>
    </row>
    <row r="19" spans="1:59">
      <c r="A19" s="1887">
        <v>19</v>
      </c>
      <c r="B19" s="1887">
        <v>1</v>
      </c>
      <c r="C19" s="1887">
        <f>ROW()</f>
        <v>19</v>
      </c>
      <c r="D19" s="2120" t="s">
        <v>1020</v>
      </c>
      <c r="E19" s="2540">
        <v>1</v>
      </c>
      <c r="F19" s="151"/>
      <c r="G19" s="151"/>
      <c r="H19" s="931"/>
      <c r="I19" s="267"/>
      <c r="J19" s="59" t="s">
        <v>179</v>
      </c>
      <c r="K19" s="59"/>
      <c r="L19" s="58"/>
      <c r="M19" s="59"/>
      <c r="N19" s="59"/>
      <c r="O19" s="59"/>
      <c r="P19" s="272"/>
      <c r="Q19" s="68">
        <f t="shared" ref="Q19:AB19" si="18">Q107+Q161+Q243+Q306+Q352</f>
        <v>54783</v>
      </c>
      <c r="R19" s="68">
        <f t="shared" si="18"/>
        <v>51883</v>
      </c>
      <c r="S19" s="68">
        <f t="shared" si="18"/>
        <v>53004</v>
      </c>
      <c r="T19" s="68">
        <f t="shared" si="18"/>
        <v>52192</v>
      </c>
      <c r="U19" s="68">
        <f t="shared" si="18"/>
        <v>52718</v>
      </c>
      <c r="V19" s="68">
        <f t="shared" si="18"/>
        <v>49191</v>
      </c>
      <c r="W19" s="68">
        <f t="shared" si="18"/>
        <v>48510</v>
      </c>
      <c r="X19" s="68">
        <f t="shared" si="18"/>
        <v>46540</v>
      </c>
      <c r="Y19" s="68">
        <f t="shared" si="18"/>
        <v>50023</v>
      </c>
      <c r="Z19" s="68">
        <f t="shared" si="18"/>
        <v>48799</v>
      </c>
      <c r="AA19" s="68">
        <f t="shared" si="18"/>
        <v>75881.000000000044</v>
      </c>
      <c r="AB19" s="68">
        <f t="shared" si="18"/>
        <v>68403.893189999959</v>
      </c>
      <c r="AC19" s="68">
        <f>SUM(Q19,R19,S19)</f>
        <v>159670</v>
      </c>
      <c r="AD19" s="68">
        <f>SUM(T19,U19,V19)</f>
        <v>154101</v>
      </c>
      <c r="AE19" s="68">
        <f>SUM(W19,X19,Y19)</f>
        <v>145073</v>
      </c>
      <c r="AF19" s="68">
        <f>SUM(Z19,AA19,AB19)</f>
        <v>193083.89319</v>
      </c>
      <c r="AG19" s="68">
        <f>AC19+AD19</f>
        <v>313771</v>
      </c>
      <c r="AH19" s="68">
        <f>AF19+AE19</f>
        <v>338156.89318999997</v>
      </c>
      <c r="AI19" s="68">
        <f>AG19+AH19</f>
        <v>651927.89318999997</v>
      </c>
      <c r="AK19" s="68">
        <f ca="1">SUM((INDIRECT(AK$2&amp;(ROW())):INDIRECT(AK$3&amp;(ROW()))))</f>
        <v>54783</v>
      </c>
      <c r="AL19" s="68">
        <f ca="1">SUM(INDIRECT(AL$1&amp;AL$2&amp;$C19):INDIRECT(AL$1&amp;AL$3&amp;$C19))</f>
        <v>47432.431881175515</v>
      </c>
      <c r="AM19" s="1682">
        <f t="shared" ca="1" si="3"/>
        <v>7350.5681188244853</v>
      </c>
      <c r="AN19" s="1775">
        <f t="shared" ca="1" si="4"/>
        <v>1.1549692441922148</v>
      </c>
      <c r="AO19" s="68">
        <f ca="1">SUM(INDIRECT(AO$1&amp;AO$2&amp;$A19):INDIRECT(AO$1&amp;AO$3&amp;$A19))+SUM(INDIRECT(AO$1&amp;AO$2&amp;$B19):INDIRECT(AO$1&amp;AO$3&amp;$B19))</f>
        <v>54778</v>
      </c>
      <c r="AP19" s="1682">
        <f t="shared" ca="1" si="9"/>
        <v>5</v>
      </c>
      <c r="AQ19" s="1775">
        <f ca="1">IFERROR(AK19/AO19,0)</f>
        <v>1.0000912775201722</v>
      </c>
      <c r="AS19" s="68">
        <f ca="1">SUM((INDIRECT(AS$2&amp;(ROW())):INDIRECT(AS$3&amp;(ROW()))))</f>
        <v>54783</v>
      </c>
      <c r="AT19" s="68">
        <f ca="1">SUM(INDIRECT(AT$1&amp;AT$2&amp;$C19):INDIRECT(AT$1&amp;AT$3&amp;$C19))</f>
        <v>47432.431881175515</v>
      </c>
      <c r="AU19" s="1682">
        <f t="shared" ca="1" si="10"/>
        <v>7350.5681188244853</v>
      </c>
      <c r="AV19" s="1775">
        <f ca="1">IFERROR(AS19/AT19,0)</f>
        <v>1.1549692441922148</v>
      </c>
      <c r="AW19" s="68">
        <f ca="1">SUM(INDIRECT(AW$1&amp;AW$2&amp;$A19):INDIRECT(AW$1&amp;AW$3&amp;$A19))+SUM(INDIRECT(AW$1&amp;AW$2&amp;$B19):INDIRECT(AW$1&amp;AW$3&amp;$B19))</f>
        <v>54778</v>
      </c>
      <c r="AX19" s="1682">
        <f t="shared" ca="1" si="11"/>
        <v>5</v>
      </c>
      <c r="AY19" s="1775">
        <f ca="1">IFERROR(AS19/AW19,0)</f>
        <v>1.0000912775201722</v>
      </c>
      <c r="BA19" s="68">
        <f ca="1">SUM((INDIRECT(BA$2&amp;(ROW())):INDIRECT(BA$3&amp;(ROW()))))</f>
        <v>54783</v>
      </c>
      <c r="BB19" s="68">
        <f ca="1">SUM(INDIRECT(BB$1&amp;BB$2&amp;$C19):INDIRECT(BB$1&amp;BB$3&amp;$C19))</f>
        <v>47432.431881175515</v>
      </c>
      <c r="BC19" s="1682">
        <f t="shared" ca="1" si="12"/>
        <v>7350.5681188244853</v>
      </c>
      <c r="BD19" s="1775">
        <f ca="1">IFERROR(BA19/BB19,0)</f>
        <v>1.1549692441922148</v>
      </c>
      <c r="BE19" s="68">
        <f ca="1">SUM(INDIRECT(BE$1&amp;BE$2&amp;$A19):INDIRECT(BE$1&amp;BE$3&amp;$A19))+SUM(INDIRECT(BE$1&amp;BE$2&amp;$B19):INDIRECT(BE$1&amp;BE$3&amp;$B19))</f>
        <v>54778</v>
      </c>
      <c r="BF19" s="1682">
        <f t="shared" ca="1" si="13"/>
        <v>5</v>
      </c>
      <c r="BG19" s="1775">
        <f ca="1">IFERROR(BA19/BE19,0)</f>
        <v>1.0000912775201722</v>
      </c>
    </row>
    <row r="20" spans="1:59">
      <c r="A20" s="1887">
        <v>20</v>
      </c>
      <c r="B20" s="1887">
        <v>1</v>
      </c>
      <c r="C20" s="1887">
        <f>ROW()</f>
        <v>20</v>
      </c>
      <c r="D20" s="2120" t="s">
        <v>1020</v>
      </c>
      <c r="E20" s="2540">
        <v>1</v>
      </c>
      <c r="F20" s="151"/>
      <c r="G20" s="151"/>
      <c r="H20" s="931"/>
      <c r="I20" s="267"/>
      <c r="J20" s="59" t="s">
        <v>180</v>
      </c>
      <c r="K20" s="59"/>
      <c r="L20" s="58"/>
      <c r="M20" s="59"/>
      <c r="N20" s="59"/>
      <c r="O20" s="59"/>
      <c r="P20" s="272"/>
      <c r="Q20" s="68">
        <f t="shared" ref="Q20:AB20" si="19">Q108+Q162+Q244+Q307+Q357</f>
        <v>50475</v>
      </c>
      <c r="R20" s="68">
        <f t="shared" si="19"/>
        <v>37399</v>
      </c>
      <c r="S20" s="68">
        <f t="shared" si="19"/>
        <v>32941</v>
      </c>
      <c r="T20" s="68">
        <f t="shared" si="19"/>
        <v>41515</v>
      </c>
      <c r="U20" s="68">
        <f t="shared" si="19"/>
        <v>47162</v>
      </c>
      <c r="V20" s="68">
        <f t="shared" si="19"/>
        <v>47982</v>
      </c>
      <c r="W20" s="68">
        <f t="shared" si="19"/>
        <v>73666</v>
      </c>
      <c r="X20" s="68">
        <f t="shared" si="19"/>
        <v>82983</v>
      </c>
      <c r="Y20" s="68">
        <f t="shared" si="19"/>
        <v>46179</v>
      </c>
      <c r="Z20" s="68">
        <f t="shared" si="19"/>
        <v>41974</v>
      </c>
      <c r="AA20" s="68">
        <f t="shared" si="19"/>
        <v>17334</v>
      </c>
      <c r="AB20" s="68">
        <f t="shared" si="19"/>
        <v>93327</v>
      </c>
      <c r="AC20" s="68">
        <f>SUM(Q20,R20,S20)</f>
        <v>120815</v>
      </c>
      <c r="AD20" s="68">
        <f>SUM(T20,U20,V20)</f>
        <v>136659</v>
      </c>
      <c r="AE20" s="68">
        <f>SUM(W20,X20,Y20)</f>
        <v>202828</v>
      </c>
      <c r="AF20" s="68">
        <f>SUM(Z20,AA20,AB20)</f>
        <v>152635</v>
      </c>
      <c r="AG20" s="68">
        <f>AC20+AD20</f>
        <v>257474</v>
      </c>
      <c r="AH20" s="68">
        <f>AF20+AE20</f>
        <v>355463</v>
      </c>
      <c r="AI20" s="68">
        <f>AG20+AH20</f>
        <v>612937</v>
      </c>
      <c r="AK20" s="68">
        <f ca="1">SUM((INDIRECT(AK$2&amp;(ROW())):INDIRECT(AK$3&amp;(ROW()))))</f>
        <v>50475</v>
      </c>
      <c r="AL20" s="68">
        <f ca="1">SUM(INDIRECT(AL$1&amp;AL$2&amp;$C20):INDIRECT(AL$1&amp;AL$3&amp;$C20))</f>
        <v>50819.528661753604</v>
      </c>
      <c r="AM20" s="1682">
        <f t="shared" ca="1" si="3"/>
        <v>-344.52866175360396</v>
      </c>
      <c r="AN20" s="1775">
        <f t="shared" ca="1" si="4"/>
        <v>0.99322054590378572</v>
      </c>
      <c r="AO20" s="68">
        <f ca="1">SUM(INDIRECT(AO$1&amp;AO$2&amp;$A20):INDIRECT(AO$1&amp;AO$3&amp;$A20))+SUM(INDIRECT(AO$1&amp;AO$2&amp;$B20):INDIRECT(AO$1&amp;AO$3&amp;$B20))</f>
        <v>35015</v>
      </c>
      <c r="AP20" s="1682">
        <f t="shared" ca="1" si="9"/>
        <v>15460</v>
      </c>
      <c r="AQ20" s="1775">
        <f ca="1">IFERROR(AK20/AO20,0)</f>
        <v>1.4415250606882763</v>
      </c>
      <c r="AS20" s="68">
        <f ca="1">SUM((INDIRECT(AS$2&amp;(ROW())):INDIRECT(AS$3&amp;(ROW()))))</f>
        <v>50475</v>
      </c>
      <c r="AT20" s="68">
        <f ca="1">SUM(INDIRECT(AT$1&amp;AT$2&amp;$C20):INDIRECT(AT$1&amp;AT$3&amp;$C20))</f>
        <v>50819.528661753604</v>
      </c>
      <c r="AU20" s="1682">
        <f t="shared" ca="1" si="10"/>
        <v>-344.52866175360396</v>
      </c>
      <c r="AV20" s="1775">
        <f ca="1">IFERROR(AS20/AT20,0)</f>
        <v>0.99322054590378572</v>
      </c>
      <c r="AW20" s="68">
        <f ca="1">SUM(INDIRECT(AW$1&amp;AW$2&amp;$A20):INDIRECT(AW$1&amp;AW$3&amp;$A20))+SUM(INDIRECT(AW$1&amp;AW$2&amp;$B20):INDIRECT(AW$1&amp;AW$3&amp;$B20))</f>
        <v>35015</v>
      </c>
      <c r="AX20" s="1682">
        <f t="shared" ca="1" si="11"/>
        <v>15460</v>
      </c>
      <c r="AY20" s="1775">
        <f ca="1">IFERROR(AS20/AW20,0)</f>
        <v>1.4415250606882763</v>
      </c>
      <c r="BA20" s="68">
        <f ca="1">SUM((INDIRECT(BA$2&amp;(ROW())):INDIRECT(BA$3&amp;(ROW()))))</f>
        <v>50475</v>
      </c>
      <c r="BB20" s="68">
        <f ca="1">SUM(INDIRECT(BB$1&amp;BB$2&amp;$C20):INDIRECT(BB$1&amp;BB$3&amp;$C20))</f>
        <v>50819.528661753604</v>
      </c>
      <c r="BC20" s="1682">
        <f t="shared" ca="1" si="12"/>
        <v>-344.52866175360396</v>
      </c>
      <c r="BD20" s="1775">
        <f ca="1">IFERROR(BA20/BB20,0)</f>
        <v>0.99322054590378572</v>
      </c>
      <c r="BE20" s="68">
        <f ca="1">SUM(INDIRECT(BE$1&amp;BE$2&amp;$A20):INDIRECT(BE$1&amp;BE$3&amp;$A20))+SUM(INDIRECT(BE$1&amp;BE$2&amp;$B20):INDIRECT(BE$1&amp;BE$3&amp;$B20))</f>
        <v>35015</v>
      </c>
      <c r="BF20" s="1682">
        <f t="shared" ca="1" si="13"/>
        <v>15460</v>
      </c>
      <c r="BG20" s="1775">
        <f ca="1">IFERROR(BA20/BE20,0)</f>
        <v>1.4415250606882763</v>
      </c>
    </row>
    <row r="21" spans="1:59">
      <c r="A21" s="1887">
        <v>21</v>
      </c>
      <c r="B21" s="1887">
        <v>1</v>
      </c>
      <c r="C21" s="1887">
        <f>ROW()</f>
        <v>21</v>
      </c>
      <c r="D21" s="2120" t="s">
        <v>1020</v>
      </c>
      <c r="E21" s="2540">
        <v>1</v>
      </c>
      <c r="F21" s="151"/>
      <c r="G21" s="151"/>
      <c r="H21" s="931"/>
      <c r="I21" s="276" t="s">
        <v>181</v>
      </c>
      <c r="J21" s="275"/>
      <c r="K21" s="275"/>
      <c r="L21" s="275"/>
      <c r="M21" s="275"/>
      <c r="N21" s="275"/>
      <c r="O21" s="275"/>
      <c r="P21" s="274"/>
      <c r="Q21" s="273">
        <f>Q14-Q16</f>
        <v>43362</v>
      </c>
      <c r="R21" s="273">
        <f t="shared" ref="R21:AB21" si="20">R14-R16</f>
        <v>-30866</v>
      </c>
      <c r="S21" s="273">
        <f t="shared" si="20"/>
        <v>51348</v>
      </c>
      <c r="T21" s="273">
        <f t="shared" si="20"/>
        <v>64793</v>
      </c>
      <c r="U21" s="273">
        <f t="shared" si="20"/>
        <v>82185</v>
      </c>
      <c r="V21" s="273">
        <f t="shared" si="20"/>
        <v>134708</v>
      </c>
      <c r="W21" s="273">
        <f t="shared" si="20"/>
        <v>46941</v>
      </c>
      <c r="X21" s="273">
        <f t="shared" si="20"/>
        <v>57931</v>
      </c>
      <c r="Y21" s="273">
        <f t="shared" si="20"/>
        <v>73201</v>
      </c>
      <c r="Z21" s="273">
        <f t="shared" si="20"/>
        <v>96589</v>
      </c>
      <c r="AA21" s="273">
        <f t="shared" si="20"/>
        <v>68346.999999999956</v>
      </c>
      <c r="AB21" s="273">
        <f t="shared" si="20"/>
        <v>59581.106810000027</v>
      </c>
      <c r="AC21" s="273">
        <f>SUM(Q21,R21,S21)</f>
        <v>63844</v>
      </c>
      <c r="AD21" s="273">
        <f>SUM(T21,U21,V21)</f>
        <v>281686</v>
      </c>
      <c r="AE21" s="273">
        <f>SUM(W21,X21,Y21)</f>
        <v>178073</v>
      </c>
      <c r="AF21" s="273">
        <f>SUM(Z21,AA21,AB21)</f>
        <v>224517.10680999997</v>
      </c>
      <c r="AG21" s="273">
        <f>AC21+AD21</f>
        <v>345530</v>
      </c>
      <c r="AH21" s="273">
        <f>AF21+AE21</f>
        <v>402590.10680999997</v>
      </c>
      <c r="AI21" s="273">
        <f>AG21+AH21</f>
        <v>748120.10681000003</v>
      </c>
      <c r="AK21" s="1625">
        <f ca="1">SUM((INDIRECT(AK$2&amp;(ROW())):INDIRECT(AK$3&amp;(ROW()))))</f>
        <v>43362</v>
      </c>
      <c r="AL21" s="1625">
        <f ca="1">SUM(INDIRECT(AL$1&amp;AL$2&amp;$C21):INDIRECT(AL$1&amp;AL$3&amp;$C21))</f>
        <v>44130.37846320853</v>
      </c>
      <c r="AM21" s="1680">
        <f t="shared" ca="1" si="3"/>
        <v>-768.37846320852987</v>
      </c>
      <c r="AN21" s="1771">
        <f t="shared" ca="1" si="4"/>
        <v>0.98258844610070306</v>
      </c>
      <c r="AO21" s="1625">
        <f ca="1">SUM(INDIRECT(AO$1&amp;AO$2&amp;$A21):INDIRECT(AO$1&amp;AO$3&amp;$A21))+SUM(INDIRECT(AO$1&amp;AO$2&amp;$B21):INDIRECT(AO$1&amp;AO$3&amp;$B21))</f>
        <v>-112795</v>
      </c>
      <c r="AP21" s="1680">
        <f t="shared" ca="1" si="9"/>
        <v>156157</v>
      </c>
      <c r="AQ21" s="1771">
        <f ca="1">IFERROR(AK21/AO21,0)</f>
        <v>-0.38443193403962944</v>
      </c>
      <c r="AS21" s="1625">
        <f ca="1">SUM((INDIRECT(AS$2&amp;(ROW())):INDIRECT(AS$3&amp;(ROW()))))</f>
        <v>43362</v>
      </c>
      <c r="AT21" s="1625">
        <f ca="1">SUM(INDIRECT(AT$1&amp;AT$2&amp;$C21):INDIRECT(AT$1&amp;AT$3&amp;$C21))</f>
        <v>44130.37846320853</v>
      </c>
      <c r="AU21" s="1680">
        <f t="shared" ca="1" si="10"/>
        <v>-768.37846320852987</v>
      </c>
      <c r="AV21" s="1771">
        <f ca="1">IFERROR(AS21/AT21,0)</f>
        <v>0.98258844610070306</v>
      </c>
      <c r="AW21" s="1625">
        <f ca="1">SUM(INDIRECT(AW$1&amp;AW$2&amp;$A21):INDIRECT(AW$1&amp;AW$3&amp;$A21))+SUM(INDIRECT(AW$1&amp;AW$2&amp;$B21):INDIRECT(AW$1&amp;AW$3&amp;$B21))</f>
        <v>-112795</v>
      </c>
      <c r="AX21" s="1680">
        <f t="shared" ca="1" si="11"/>
        <v>156157</v>
      </c>
      <c r="AY21" s="1771">
        <f ca="1">IFERROR(AS21/AW21,0)</f>
        <v>-0.38443193403962944</v>
      </c>
      <c r="BA21" s="1625">
        <f ca="1">SUM((INDIRECT(BA$2&amp;(ROW())):INDIRECT(BA$3&amp;(ROW()))))</f>
        <v>43362</v>
      </c>
      <c r="BB21" s="1625">
        <f ca="1">SUM(INDIRECT(BB$1&amp;BB$2&amp;$C21):INDIRECT(BB$1&amp;BB$3&amp;$C21))</f>
        <v>44130.37846320853</v>
      </c>
      <c r="BC21" s="1680">
        <f t="shared" ca="1" si="12"/>
        <v>-768.37846320852987</v>
      </c>
      <c r="BD21" s="1771">
        <f ca="1">IFERROR(BA21/BB21,0)</f>
        <v>0.98258844610070306</v>
      </c>
      <c r="BE21" s="1625">
        <f ca="1">SUM(INDIRECT(BE$1&amp;BE$2&amp;$A21):INDIRECT(BE$1&amp;BE$3&amp;$A21))+SUM(INDIRECT(BE$1&amp;BE$2&amp;$B21):INDIRECT(BE$1&amp;BE$3&amp;$B21))</f>
        <v>-112795</v>
      </c>
      <c r="BF21" s="1680">
        <f t="shared" ca="1" si="13"/>
        <v>156157</v>
      </c>
      <c r="BG21" s="1771">
        <f ca="1">IFERROR(BA21/BE21,0)</f>
        <v>-0.38443193403962944</v>
      </c>
    </row>
    <row r="22" spans="1:59">
      <c r="A22" s="1887">
        <v>22</v>
      </c>
      <c r="B22" s="1887">
        <v>1</v>
      </c>
      <c r="C22" s="1887">
        <f>ROW()</f>
        <v>22</v>
      </c>
      <c r="D22" s="2120" t="s">
        <v>1020</v>
      </c>
      <c r="E22" s="2540">
        <v>1</v>
      </c>
      <c r="F22" s="151"/>
      <c r="G22" s="151"/>
      <c r="H22" s="931"/>
      <c r="I22" s="267"/>
      <c r="J22" s="59"/>
      <c r="K22" s="58"/>
      <c r="L22" s="58"/>
      <c r="M22" s="59"/>
      <c r="N22" s="59"/>
      <c r="O22" s="59"/>
      <c r="P22" s="272" t="s">
        <v>140</v>
      </c>
      <c r="Q22" s="1667">
        <f>IFERROR(Q21/Q11,0)</f>
        <v>8.0786664853273515E-2</v>
      </c>
      <c r="R22" s="1667">
        <f t="shared" ref="R22:AB22" si="21">IFERROR(R21/R11,0)</f>
        <v>-0.12874673607461354</v>
      </c>
      <c r="S22" s="1667">
        <f t="shared" si="21"/>
        <v>0.1043575814112296</v>
      </c>
      <c r="T22" s="1667">
        <f t="shared" si="21"/>
        <v>0.1262305397912685</v>
      </c>
      <c r="U22" s="1667">
        <f t="shared" si="21"/>
        <v>0.13998490884842249</v>
      </c>
      <c r="V22" s="1667">
        <f t="shared" si="21"/>
        <v>0.18213136475487413</v>
      </c>
      <c r="W22" s="1667">
        <f t="shared" si="21"/>
        <v>7.5654915208344747E-2</v>
      </c>
      <c r="X22" s="1667">
        <f t="shared" si="21"/>
        <v>9.9052579203933996E-2</v>
      </c>
      <c r="Y22" s="1667">
        <f t="shared" si="21"/>
        <v>0.10072432459208581</v>
      </c>
      <c r="Z22" s="1667">
        <f t="shared" si="21"/>
        <v>0.15881594654231793</v>
      </c>
      <c r="AA22" s="1667">
        <f t="shared" si="21"/>
        <v>0.12174840882897286</v>
      </c>
      <c r="AB22" s="1667">
        <f t="shared" si="21"/>
        <v>7.7339089926115184E-2</v>
      </c>
      <c r="AC22" s="1667">
        <f t="shared" ref="AC22:AI22" si="22">IFERROR(AC21/AC11,0)</f>
        <v>5.0329200459114813E-2</v>
      </c>
      <c r="AD22" s="1667">
        <f t="shared" si="22"/>
        <v>0.15308938538377509</v>
      </c>
      <c r="AE22" s="1667">
        <f t="shared" si="22"/>
        <v>9.2167475216854144E-2</v>
      </c>
      <c r="AF22" s="1667">
        <f t="shared" si="22"/>
        <v>0.11573350990670371</v>
      </c>
      <c r="AG22" s="1667">
        <f t="shared" si="22"/>
        <v>0.11115514753237696</v>
      </c>
      <c r="AH22" s="1667">
        <f t="shared" si="22"/>
        <v>0.10397450284451891</v>
      </c>
      <c r="AI22" s="1667">
        <f t="shared" si="22"/>
        <v>0.10717214768157104</v>
      </c>
      <c r="AJ22" s="1108"/>
      <c r="AK22" s="1667">
        <f ca="1">IFERROR(AK21/AK11,0)</f>
        <v>8.0786664853273515E-2</v>
      </c>
      <c r="AL22" s="1667">
        <f ca="1">IFERROR(AL21/AL11,0)</f>
        <v>9.1968858068755502E-2</v>
      </c>
      <c r="AM22" s="1667">
        <f t="shared" ca="1" si="3"/>
        <v>-1.1182193215481986E-2</v>
      </c>
      <c r="AN22" s="1776"/>
      <c r="AO22" s="1667">
        <f ca="1">IFERROR(AO21/AO11,0)</f>
        <v>-6.2087851599053225</v>
      </c>
      <c r="AP22" s="1667">
        <f t="shared" ca="1" si="9"/>
        <v>6.2895718247585961</v>
      </c>
      <c r="AQ22" s="1776"/>
      <c r="AR22" s="1108"/>
      <c r="AS22" s="1667">
        <f ca="1">IFERROR(AS21/AS11,0)</f>
        <v>8.0786664853273515E-2</v>
      </c>
      <c r="AT22" s="1667">
        <f ca="1">IFERROR(AT21/AT11,0)</f>
        <v>9.1968858068755502E-2</v>
      </c>
      <c r="AU22" s="1667">
        <f t="shared" ca="1" si="10"/>
        <v>-1.1182193215481986E-2</v>
      </c>
      <c r="AV22" s="1776"/>
      <c r="AW22" s="1667">
        <f ca="1">IFERROR(AW21/AW11,0)</f>
        <v>-6.2087851599053225</v>
      </c>
      <c r="AX22" s="1667">
        <f t="shared" ca="1" si="11"/>
        <v>6.2895718247585961</v>
      </c>
      <c r="AY22" s="1776"/>
      <c r="AZ22" s="1108"/>
      <c r="BA22" s="1667">
        <f ca="1">IFERROR(BA21/BA11,0)</f>
        <v>8.0786664853273515E-2</v>
      </c>
      <c r="BB22" s="1667">
        <f ca="1">IFERROR(BB21/BB11,0)</f>
        <v>9.1968858068755502E-2</v>
      </c>
      <c r="BC22" s="1667">
        <f t="shared" ca="1" si="12"/>
        <v>-1.1182193215481986E-2</v>
      </c>
      <c r="BD22" s="1776"/>
      <c r="BE22" s="1667">
        <f ca="1">IFERROR(BE21/BE11,0)</f>
        <v>-6.2087851599053225</v>
      </c>
      <c r="BF22" s="1667">
        <f t="shared" ca="1" si="13"/>
        <v>6.2895718247585961</v>
      </c>
      <c r="BG22" s="1776"/>
    </row>
    <row r="23" spans="1:59">
      <c r="A23" s="1887">
        <v>23</v>
      </c>
      <c r="B23" s="1887">
        <v>1</v>
      </c>
      <c r="C23" s="1887">
        <f>ROW()</f>
        <v>23</v>
      </c>
      <c r="D23" s="2120" t="s">
        <v>1020</v>
      </c>
      <c r="E23" s="2540">
        <v>1</v>
      </c>
      <c r="F23" s="58"/>
      <c r="G23" s="58"/>
      <c r="H23" s="39"/>
      <c r="I23" s="267" t="s">
        <v>182</v>
      </c>
      <c r="J23" s="59"/>
      <c r="K23" s="58"/>
      <c r="L23" s="58"/>
      <c r="M23" s="59"/>
      <c r="N23" s="59"/>
      <c r="O23" s="59"/>
      <c r="P23" s="266"/>
      <c r="Q23" s="110">
        <f t="shared" ref="Q23:AB23" si="23">Q111+Q360+Q165+Q247+Q310</f>
        <v>456</v>
      </c>
      <c r="R23" s="110">
        <f t="shared" si="23"/>
        <v>0</v>
      </c>
      <c r="S23" s="110">
        <f t="shared" si="23"/>
        <v>5968</v>
      </c>
      <c r="T23" s="110">
        <f t="shared" si="23"/>
        <v>1984</v>
      </c>
      <c r="U23" s="110">
        <f t="shared" si="23"/>
        <v>1595</v>
      </c>
      <c r="V23" s="110">
        <f t="shared" si="23"/>
        <v>0</v>
      </c>
      <c r="W23" s="110">
        <f t="shared" si="23"/>
        <v>623</v>
      </c>
      <c r="X23" s="110">
        <f t="shared" si="23"/>
        <v>269</v>
      </c>
      <c r="Y23" s="110">
        <f t="shared" si="23"/>
        <v>6279</v>
      </c>
      <c r="Z23" s="110">
        <f>Z111+Z360+Z165+Z247+Z310</f>
        <v>15</v>
      </c>
      <c r="AA23" s="110">
        <f t="shared" si="23"/>
        <v>385</v>
      </c>
      <c r="AB23" s="110">
        <f t="shared" si="23"/>
        <v>36050</v>
      </c>
      <c r="AC23" s="110">
        <f>SUM(Q23,R23,S23)</f>
        <v>6424</v>
      </c>
      <c r="AD23" s="110">
        <f>SUM(T23,U23,V23)</f>
        <v>3579</v>
      </c>
      <c r="AE23" s="110">
        <f>SUM(W23,X23,Y23)</f>
        <v>7171</v>
      </c>
      <c r="AF23" s="110">
        <f>SUM(Z23,AA23,AB23)</f>
        <v>36450</v>
      </c>
      <c r="AG23" s="110">
        <f>AC23+AD23</f>
        <v>10003</v>
      </c>
      <c r="AH23" s="110">
        <f>AF23+AE23</f>
        <v>43621</v>
      </c>
      <c r="AI23" s="110">
        <f>AG23+AH23</f>
        <v>53624</v>
      </c>
      <c r="AK23" s="110">
        <f ca="1">SUM((INDIRECT(AK$2&amp;(ROW())):INDIRECT(AK$3&amp;(ROW()))))</f>
        <v>456</v>
      </c>
      <c r="AL23" s="110">
        <f ca="1">SUM(INDIRECT(AL$1&amp;AL$2&amp;$C23):INDIRECT(AL$1&amp;AL$3&amp;$C23))</f>
        <v>0</v>
      </c>
      <c r="AM23" s="1683">
        <f t="shared" ca="1" si="3"/>
        <v>456</v>
      </c>
      <c r="AN23" s="1777">
        <f t="shared" ca="1" si="4"/>
        <v>0</v>
      </c>
      <c r="AO23" s="110">
        <f ca="1">SUM(INDIRECT(AO$1&amp;AO$2&amp;$A23):INDIRECT(AO$1&amp;AO$3&amp;$A23))+SUM(INDIRECT(AO$1&amp;AO$2&amp;$B23):INDIRECT(AO$1&amp;AO$3&amp;$B23))</f>
        <v>125</v>
      </c>
      <c r="AP23" s="1683">
        <f t="shared" ca="1" si="9"/>
        <v>331</v>
      </c>
      <c r="AQ23" s="1777">
        <f ca="1">IFERROR(AK23/AO23,0)</f>
        <v>3.6480000000000001</v>
      </c>
      <c r="AS23" s="110">
        <f ca="1">SUM((INDIRECT(AS$2&amp;(ROW())):INDIRECT(AS$3&amp;(ROW()))))</f>
        <v>456</v>
      </c>
      <c r="AT23" s="110">
        <f ca="1">SUM(INDIRECT(AT$1&amp;AT$2&amp;$C23):INDIRECT(AT$1&amp;AT$3&amp;$C23))</f>
        <v>0</v>
      </c>
      <c r="AU23" s="1683">
        <f t="shared" ca="1" si="10"/>
        <v>456</v>
      </c>
      <c r="AV23" s="1777">
        <f ca="1">IFERROR(AS23/AT23,0)</f>
        <v>0</v>
      </c>
      <c r="AW23" s="110">
        <f ca="1">SUM(INDIRECT(AW$1&amp;AW$2&amp;$A23):INDIRECT(AW$1&amp;AW$3&amp;$A23))+SUM(INDIRECT(AW$1&amp;AW$2&amp;$B23):INDIRECT(AW$1&amp;AW$3&amp;$B23))</f>
        <v>125</v>
      </c>
      <c r="AX23" s="1683">
        <f t="shared" ca="1" si="11"/>
        <v>331</v>
      </c>
      <c r="AY23" s="1777">
        <f ca="1">IFERROR(AS23/AW23,0)</f>
        <v>3.6480000000000001</v>
      </c>
      <c r="BA23" s="110">
        <f ca="1">SUM((INDIRECT(BA$2&amp;(ROW())):INDIRECT(BA$3&amp;(ROW()))))</f>
        <v>456</v>
      </c>
      <c r="BB23" s="110">
        <f ca="1">SUM(INDIRECT(BB$1&amp;BB$2&amp;$C23):INDIRECT(BB$1&amp;BB$3&amp;$C23))</f>
        <v>0</v>
      </c>
      <c r="BC23" s="1683">
        <f t="shared" ca="1" si="12"/>
        <v>456</v>
      </c>
      <c r="BD23" s="1777">
        <f ca="1">IFERROR(BA23/BB23,0)</f>
        <v>0</v>
      </c>
      <c r="BE23" s="110">
        <f ca="1">SUM(INDIRECT(BE$1&amp;BE$2&amp;$A23):INDIRECT(BE$1&amp;BE$3&amp;$A23))+SUM(INDIRECT(BE$1&amp;BE$2&amp;$B23):INDIRECT(BE$1&amp;BE$3&amp;$B23))</f>
        <v>125</v>
      </c>
      <c r="BF23" s="1683">
        <f t="shared" ca="1" si="13"/>
        <v>331</v>
      </c>
      <c r="BG23" s="1777">
        <f ca="1">IFERROR(BA23/BE23,0)</f>
        <v>3.6480000000000001</v>
      </c>
    </row>
    <row r="24" spans="1:59">
      <c r="A24" s="1887">
        <v>24</v>
      </c>
      <c r="B24" s="1887">
        <v>1</v>
      </c>
      <c r="C24" s="1887">
        <f>ROW()</f>
        <v>24</v>
      </c>
      <c r="D24" s="2120" t="s">
        <v>1020</v>
      </c>
      <c r="E24" s="2540">
        <v>1</v>
      </c>
      <c r="F24" s="58"/>
      <c r="G24" s="58"/>
      <c r="H24" s="39"/>
      <c r="I24" s="189" t="s">
        <v>183</v>
      </c>
      <c r="J24" s="187"/>
      <c r="K24" s="188"/>
      <c r="L24" s="188"/>
      <c r="M24" s="187"/>
      <c r="N24" s="187"/>
      <c r="O24" s="187"/>
      <c r="P24" s="186"/>
      <c r="Q24" s="277">
        <f t="shared" ref="Q24:AB24" si="24">Q112+Q361+Q166+Q248+Q311</f>
        <v>0</v>
      </c>
      <c r="R24" s="277">
        <f t="shared" si="24"/>
        <v>0</v>
      </c>
      <c r="S24" s="277">
        <f t="shared" si="24"/>
        <v>0</v>
      </c>
      <c r="T24" s="277">
        <f t="shared" si="24"/>
        <v>635</v>
      </c>
      <c r="U24" s="277">
        <f t="shared" si="24"/>
        <v>0</v>
      </c>
      <c r="V24" s="277">
        <f t="shared" si="24"/>
        <v>422</v>
      </c>
      <c r="W24" s="277">
        <f t="shared" si="24"/>
        <v>0</v>
      </c>
      <c r="X24" s="277">
        <f t="shared" si="24"/>
        <v>0</v>
      </c>
      <c r="Y24" s="277">
        <f t="shared" si="24"/>
        <v>0</v>
      </c>
      <c r="Z24" s="277">
        <f t="shared" si="24"/>
        <v>0</v>
      </c>
      <c r="AA24" s="277">
        <f t="shared" si="24"/>
        <v>0</v>
      </c>
      <c r="AB24" s="277">
        <f t="shared" si="24"/>
        <v>0</v>
      </c>
      <c r="AC24" s="277">
        <f>SUM(Q24,R24,S24)</f>
        <v>0</v>
      </c>
      <c r="AD24" s="277">
        <f>SUM(T24,U24,V24)</f>
        <v>1057</v>
      </c>
      <c r="AE24" s="277">
        <f>SUM(W24,X24,Y24)</f>
        <v>0</v>
      </c>
      <c r="AF24" s="277">
        <f>SUM(Z24,AA24,AB24)</f>
        <v>0</v>
      </c>
      <c r="AG24" s="277">
        <f>AC24+AD24</f>
        <v>1057</v>
      </c>
      <c r="AH24" s="277">
        <f>AF24+AE24</f>
        <v>0</v>
      </c>
      <c r="AI24" s="277">
        <f>AG24+AH24</f>
        <v>1057</v>
      </c>
      <c r="AK24" s="277">
        <f ca="1">SUM((INDIRECT(AK$2&amp;(ROW())):INDIRECT(AK$3&amp;(ROW()))))</f>
        <v>0</v>
      </c>
      <c r="AL24" s="277">
        <f ca="1">SUM(INDIRECT(AL$1&amp;AL$2&amp;$C24):INDIRECT(AL$1&amp;AL$3&amp;$C24))</f>
        <v>0</v>
      </c>
      <c r="AM24" s="1684">
        <f t="shared" ca="1" si="3"/>
        <v>0</v>
      </c>
      <c r="AN24" s="1778">
        <f t="shared" ca="1" si="4"/>
        <v>0</v>
      </c>
      <c r="AO24" s="277">
        <f ca="1">SUM(INDIRECT(AO$1&amp;AO$2&amp;$A24):INDIRECT(AO$1&amp;AO$3&amp;$A24))+SUM(INDIRECT(AO$1&amp;AO$2&amp;$B24):INDIRECT(AO$1&amp;AO$3&amp;$B24))</f>
        <v>0</v>
      </c>
      <c r="AP24" s="1684">
        <f t="shared" ca="1" si="9"/>
        <v>0</v>
      </c>
      <c r="AQ24" s="1778">
        <f ca="1">IFERROR(AK24/AO24,0)</f>
        <v>0</v>
      </c>
      <c r="AS24" s="277">
        <f ca="1">SUM((INDIRECT(AS$2&amp;(ROW())):INDIRECT(AS$3&amp;(ROW()))))</f>
        <v>0</v>
      </c>
      <c r="AT24" s="277">
        <f ca="1">SUM(INDIRECT(AT$1&amp;AT$2&amp;$C24):INDIRECT(AT$1&amp;AT$3&amp;$C24))</f>
        <v>0</v>
      </c>
      <c r="AU24" s="1684">
        <f t="shared" ca="1" si="10"/>
        <v>0</v>
      </c>
      <c r="AV24" s="1778">
        <f ca="1">IFERROR(AS24/AT24,0)</f>
        <v>0</v>
      </c>
      <c r="AW24" s="277">
        <f ca="1">SUM(INDIRECT(AW$1&amp;AW$2&amp;$A24):INDIRECT(AW$1&amp;AW$3&amp;$A24))+SUM(INDIRECT(AW$1&amp;AW$2&amp;$B24):INDIRECT(AW$1&amp;AW$3&amp;$B24))</f>
        <v>0</v>
      </c>
      <c r="AX24" s="1684">
        <f t="shared" ca="1" si="11"/>
        <v>0</v>
      </c>
      <c r="AY24" s="1778">
        <f ca="1">IFERROR(AS24/AW24,0)</f>
        <v>0</v>
      </c>
      <c r="BA24" s="277">
        <f ca="1">SUM((INDIRECT(BA$2&amp;(ROW())):INDIRECT(BA$3&amp;(ROW()))))</f>
        <v>0</v>
      </c>
      <c r="BB24" s="277">
        <f ca="1">SUM(INDIRECT(BB$1&amp;BB$2&amp;$C24):INDIRECT(BB$1&amp;BB$3&amp;$C24))</f>
        <v>0</v>
      </c>
      <c r="BC24" s="1684">
        <f t="shared" ca="1" si="12"/>
        <v>0</v>
      </c>
      <c r="BD24" s="1778">
        <f ca="1">IFERROR(BA24/BB24,0)</f>
        <v>0</v>
      </c>
      <c r="BE24" s="277">
        <f ca="1">SUM(INDIRECT(BE$1&amp;BE$2&amp;$A24):INDIRECT(BE$1&amp;BE$3&amp;$A24))+SUM(INDIRECT(BE$1&amp;BE$2&amp;$B24):INDIRECT(BE$1&amp;BE$3&amp;$B24))</f>
        <v>0</v>
      </c>
      <c r="BF24" s="1684">
        <f t="shared" ca="1" si="13"/>
        <v>0</v>
      </c>
      <c r="BG24" s="1778">
        <f ca="1">IFERROR(BA24/BE24,0)</f>
        <v>0</v>
      </c>
    </row>
    <row r="25" spans="1:59">
      <c r="A25" s="1887">
        <v>25</v>
      </c>
      <c r="B25" s="1887">
        <v>1</v>
      </c>
      <c r="C25" s="1887">
        <f>ROW()</f>
        <v>25</v>
      </c>
      <c r="D25" s="2120" t="s">
        <v>1020</v>
      </c>
      <c r="E25" s="2540">
        <v>1</v>
      </c>
      <c r="F25" s="58"/>
      <c r="G25" s="58"/>
      <c r="H25" s="39"/>
      <c r="I25" s="276" t="s">
        <v>184</v>
      </c>
      <c r="J25" s="275"/>
      <c r="K25" s="275"/>
      <c r="L25" s="275"/>
      <c r="M25" s="275"/>
      <c r="N25" s="275"/>
      <c r="O25" s="275"/>
      <c r="P25" s="274"/>
      <c r="Q25" s="273">
        <f>Q21+Q23-Q24</f>
        <v>43818</v>
      </c>
      <c r="R25" s="273">
        <f t="shared" ref="R25:AB25" si="25">R21+R23-R24</f>
        <v>-30866</v>
      </c>
      <c r="S25" s="273">
        <f t="shared" si="25"/>
        <v>57316</v>
      </c>
      <c r="T25" s="273">
        <f t="shared" si="25"/>
        <v>66142</v>
      </c>
      <c r="U25" s="273">
        <f t="shared" si="25"/>
        <v>83780</v>
      </c>
      <c r="V25" s="273">
        <f t="shared" si="25"/>
        <v>134286</v>
      </c>
      <c r="W25" s="273">
        <f t="shared" si="25"/>
        <v>47564</v>
      </c>
      <c r="X25" s="273">
        <f t="shared" si="25"/>
        <v>58200</v>
      </c>
      <c r="Y25" s="273">
        <f t="shared" si="25"/>
        <v>79480</v>
      </c>
      <c r="Z25" s="273">
        <f t="shared" si="25"/>
        <v>96604</v>
      </c>
      <c r="AA25" s="273">
        <f t="shared" si="25"/>
        <v>68731.999999999956</v>
      </c>
      <c r="AB25" s="273">
        <f t="shared" si="25"/>
        <v>95631.106810000027</v>
      </c>
      <c r="AC25" s="273">
        <f>SUM(Q25,R25,S25)</f>
        <v>70268</v>
      </c>
      <c r="AD25" s="273">
        <f>SUM(T25,U25,V25)</f>
        <v>284208</v>
      </c>
      <c r="AE25" s="273">
        <f>SUM(W25,X25,Y25)</f>
        <v>185244</v>
      </c>
      <c r="AF25" s="273">
        <f>SUM(Z25,AA25,AB25)</f>
        <v>260967.10680999997</v>
      </c>
      <c r="AG25" s="273">
        <f>AC25+AD25</f>
        <v>354476</v>
      </c>
      <c r="AH25" s="273">
        <f>AF25+AE25</f>
        <v>446211.10680999997</v>
      </c>
      <c r="AI25" s="273">
        <f>AG25+AH25</f>
        <v>800687.10681000003</v>
      </c>
      <c r="AK25" s="1625">
        <f ca="1">SUM((INDIRECT(AK$2&amp;(ROW())):INDIRECT(AK$3&amp;(ROW()))))</f>
        <v>43818</v>
      </c>
      <c r="AL25" s="1625">
        <f ca="1">SUM(INDIRECT(AL$1&amp;AL$2&amp;$C25):INDIRECT(AL$1&amp;AL$3&amp;$C25))</f>
        <v>44130.37846320853</v>
      </c>
      <c r="AM25" s="1680">
        <f t="shared" ca="1" si="3"/>
        <v>-312.37846320852987</v>
      </c>
      <c r="AN25" s="1771">
        <f t="shared" ca="1" si="4"/>
        <v>0.99292146421384175</v>
      </c>
      <c r="AO25" s="1625">
        <f ca="1">SUM(INDIRECT(AO$1&amp;AO$2&amp;$A25):INDIRECT(AO$1&amp;AO$3&amp;$A25))+SUM(INDIRECT(AO$1&amp;AO$2&amp;$B25):INDIRECT(AO$1&amp;AO$3&amp;$B25))</f>
        <v>-112670</v>
      </c>
      <c r="AP25" s="1680">
        <f t="shared" ca="1" si="9"/>
        <v>156488</v>
      </c>
      <c r="AQ25" s="1771">
        <f ca="1">IFERROR(AK25/AO25,0)</f>
        <v>-0.38890565367888524</v>
      </c>
      <c r="AS25" s="1625">
        <f ca="1">SUM((INDIRECT(AS$2&amp;(ROW())):INDIRECT(AS$3&amp;(ROW()))))</f>
        <v>43818</v>
      </c>
      <c r="AT25" s="1625">
        <f ca="1">SUM(INDIRECT(AT$1&amp;AT$2&amp;$C25):INDIRECT(AT$1&amp;AT$3&amp;$C25))</f>
        <v>44130.37846320853</v>
      </c>
      <c r="AU25" s="1680">
        <f t="shared" ca="1" si="10"/>
        <v>-312.37846320852987</v>
      </c>
      <c r="AV25" s="1771">
        <f ca="1">IFERROR(AS25/AT25,0)</f>
        <v>0.99292146421384175</v>
      </c>
      <c r="AW25" s="1625">
        <f ca="1">SUM(INDIRECT(AW$1&amp;AW$2&amp;$A25):INDIRECT(AW$1&amp;AW$3&amp;$A25))+SUM(INDIRECT(AW$1&amp;AW$2&amp;$B25):INDIRECT(AW$1&amp;AW$3&amp;$B25))</f>
        <v>-112670</v>
      </c>
      <c r="AX25" s="1680">
        <f t="shared" ca="1" si="11"/>
        <v>156488</v>
      </c>
      <c r="AY25" s="1771">
        <f ca="1">IFERROR(AS25/AW25,0)</f>
        <v>-0.38890565367888524</v>
      </c>
      <c r="BA25" s="1625">
        <f ca="1">SUM((INDIRECT(BA$2&amp;(ROW())):INDIRECT(BA$3&amp;(ROW()))))</f>
        <v>43818</v>
      </c>
      <c r="BB25" s="1625">
        <f ca="1">SUM(INDIRECT(BB$1&amp;BB$2&amp;$C25):INDIRECT(BB$1&amp;BB$3&amp;$C25))</f>
        <v>44130.37846320853</v>
      </c>
      <c r="BC25" s="1680">
        <f t="shared" ca="1" si="12"/>
        <v>-312.37846320852987</v>
      </c>
      <c r="BD25" s="1771">
        <f ca="1">IFERROR(BA25/BB25,0)</f>
        <v>0.99292146421384175</v>
      </c>
      <c r="BE25" s="1625">
        <f ca="1">SUM(INDIRECT(BE$1&amp;BE$2&amp;$A25):INDIRECT(BE$1&amp;BE$3&amp;$A25))+SUM(INDIRECT(BE$1&amp;BE$2&amp;$B25):INDIRECT(BE$1&amp;BE$3&amp;$B25))</f>
        <v>-112670</v>
      </c>
      <c r="BF25" s="1680">
        <f t="shared" ca="1" si="13"/>
        <v>156488</v>
      </c>
      <c r="BG25" s="1771">
        <f ca="1">IFERROR(BA25/BE25,0)</f>
        <v>-0.38890565367888524</v>
      </c>
    </row>
    <row r="26" spans="1:59">
      <c r="A26" s="1887">
        <v>26</v>
      </c>
      <c r="B26" s="1887">
        <v>1</v>
      </c>
      <c r="C26" s="1887">
        <f>ROW()</f>
        <v>26</v>
      </c>
      <c r="D26" s="2120" t="s">
        <v>1020</v>
      </c>
      <c r="E26" s="2540">
        <v>1</v>
      </c>
      <c r="F26" s="58"/>
      <c r="G26" s="58"/>
      <c r="H26" s="39"/>
      <c r="I26" s="189"/>
      <c r="J26" s="187"/>
      <c r="K26" s="188"/>
      <c r="L26" s="188"/>
      <c r="M26" s="187"/>
      <c r="N26" s="187"/>
      <c r="O26" s="187"/>
      <c r="P26" s="262" t="s">
        <v>140</v>
      </c>
      <c r="Q26" s="1665">
        <f>IFERROR(Q25/Q11,0)</f>
        <v>8.1636227123765948E-2</v>
      </c>
      <c r="R26" s="1665">
        <f t="shared" ref="R26:AB26" si="26">IFERROR(R25/R11,0)</f>
        <v>-0.12874673607461354</v>
      </c>
      <c r="S26" s="1665">
        <f t="shared" si="26"/>
        <v>0.11648670125742065</v>
      </c>
      <c r="T26" s="1665">
        <f t="shared" si="26"/>
        <v>0.12885867860531355</v>
      </c>
      <c r="U26" s="1665">
        <f t="shared" si="26"/>
        <v>0.14270165679042207</v>
      </c>
      <c r="V26" s="1665">
        <f t="shared" si="26"/>
        <v>0.18156080149265838</v>
      </c>
      <c r="W26" s="1665">
        <f t="shared" si="26"/>
        <v>7.6659005708649364E-2</v>
      </c>
      <c r="X26" s="1665">
        <f t="shared" si="26"/>
        <v>9.9512525412455477E-2</v>
      </c>
      <c r="Y26" s="1665">
        <f t="shared" si="26"/>
        <v>0.10936420702693926</v>
      </c>
      <c r="Z26" s="1665">
        <f t="shared" si="26"/>
        <v>0.15884061021207468</v>
      </c>
      <c r="AA26" s="1665">
        <f t="shared" si="26"/>
        <v>0.12243422001891763</v>
      </c>
      <c r="AB26" s="1665">
        <f t="shared" si="26"/>
        <v>0.12413369212656483</v>
      </c>
      <c r="AC26" s="1665">
        <f t="shared" ref="AC26:AI26" si="27">IFERROR(AC25/AC11,0)</f>
        <v>5.5393337789942355E-2</v>
      </c>
      <c r="AD26" s="1665">
        <f t="shared" si="27"/>
        <v>0.15446003010853201</v>
      </c>
      <c r="AE26" s="1665">
        <f t="shared" si="27"/>
        <v>9.5879059593935792E-2</v>
      </c>
      <c r="AF26" s="1665">
        <f t="shared" si="27"/>
        <v>0.13452266364218851</v>
      </c>
      <c r="AG26" s="1665">
        <f t="shared" si="27"/>
        <v>0.11403302774487556</v>
      </c>
      <c r="AH26" s="1665">
        <f t="shared" si="27"/>
        <v>0.11524023370044689</v>
      </c>
      <c r="AI26" s="1665">
        <f t="shared" si="27"/>
        <v>0.11470264744477009</v>
      </c>
      <c r="AJ26" s="1108"/>
      <c r="AK26" s="1665">
        <f ca="1">IFERROR(AK25/AK11,0)</f>
        <v>8.1636227123765948E-2</v>
      </c>
      <c r="AL26" s="1665">
        <f ca="1">IFERROR(AL25/AL11,0)</f>
        <v>9.1968858068755502E-2</v>
      </c>
      <c r="AM26" s="1665">
        <f t="shared" ca="1" si="3"/>
        <v>-1.0332630944989554E-2</v>
      </c>
      <c r="AN26" s="1772"/>
      <c r="AO26" s="1665">
        <f ca="1">IFERROR(AO25/AO11,0)</f>
        <v>-6.2019045522100509</v>
      </c>
      <c r="AP26" s="1665">
        <f t="shared" ca="1" si="9"/>
        <v>6.2835407793338165</v>
      </c>
      <c r="AQ26" s="1772"/>
      <c r="AR26" s="1108"/>
      <c r="AS26" s="1665">
        <f ca="1">IFERROR(AS25/AS11,0)</f>
        <v>8.1636227123765948E-2</v>
      </c>
      <c r="AT26" s="1665">
        <f ca="1">IFERROR(AT25/AT11,0)</f>
        <v>9.1968858068755502E-2</v>
      </c>
      <c r="AU26" s="1665">
        <f t="shared" ca="1" si="10"/>
        <v>-1.0332630944989554E-2</v>
      </c>
      <c r="AV26" s="1772"/>
      <c r="AW26" s="1665">
        <f ca="1">IFERROR(AW25/AW11,0)</f>
        <v>-6.2019045522100509</v>
      </c>
      <c r="AX26" s="1665">
        <f t="shared" ca="1" si="11"/>
        <v>6.2835407793338165</v>
      </c>
      <c r="AY26" s="1772"/>
      <c r="AZ26" s="1108"/>
      <c r="BA26" s="1665">
        <f ca="1">IFERROR(BA25/BA11,0)</f>
        <v>8.1636227123765948E-2</v>
      </c>
      <c r="BB26" s="1665">
        <f ca="1">IFERROR(BB25/BB11,0)</f>
        <v>9.1968858068755502E-2</v>
      </c>
      <c r="BC26" s="1665">
        <f t="shared" ca="1" si="12"/>
        <v>-1.0332630944989554E-2</v>
      </c>
      <c r="BD26" s="1772"/>
      <c r="BE26" s="1665">
        <f ca="1">IFERROR(BE25/BE11,0)</f>
        <v>-6.2019045522100509</v>
      </c>
      <c r="BF26" s="1665">
        <f t="shared" ca="1" si="13"/>
        <v>6.2835407793338165</v>
      </c>
      <c r="BG26" s="1772"/>
    </row>
    <row r="27" spans="1:59" s="18" customFormat="1">
      <c r="A27" s="1887">
        <v>27</v>
      </c>
      <c r="B27" s="1887">
        <v>1</v>
      </c>
      <c r="C27" s="1887">
        <f>ROW()</f>
        <v>27</v>
      </c>
      <c r="D27" s="2120" t="s">
        <v>1020</v>
      </c>
      <c r="E27" s="2540">
        <v>1</v>
      </c>
      <c r="F27" s="58"/>
      <c r="G27" s="58"/>
      <c r="H27" s="87"/>
      <c r="I27" s="267" t="s">
        <v>185</v>
      </c>
      <c r="J27" s="59"/>
      <c r="K27" s="58"/>
      <c r="L27" s="58"/>
      <c r="M27" s="59"/>
      <c r="N27" s="59"/>
      <c r="O27" s="59"/>
      <c r="P27" s="272"/>
      <c r="Q27" s="110">
        <f>Q28-Q29</f>
        <v>8155</v>
      </c>
      <c r="R27" s="110">
        <f t="shared" ref="R27:AB27" si="28">R28-R29</f>
        <v>7355</v>
      </c>
      <c r="S27" s="110">
        <f t="shared" si="28"/>
        <v>4689</v>
      </c>
      <c r="T27" s="110">
        <f t="shared" si="28"/>
        <v>5517</v>
      </c>
      <c r="U27" s="110">
        <f t="shared" si="28"/>
        <v>6745</v>
      </c>
      <c r="V27" s="110">
        <f t="shared" si="28"/>
        <v>2755</v>
      </c>
      <c r="W27" s="110">
        <f t="shared" si="28"/>
        <v>6483</v>
      </c>
      <c r="X27" s="110">
        <f t="shared" si="28"/>
        <v>8053</v>
      </c>
      <c r="Y27" s="110">
        <f t="shared" si="28"/>
        <v>6474</v>
      </c>
      <c r="Z27" s="110">
        <f t="shared" si="28"/>
        <v>10229</v>
      </c>
      <c r="AA27" s="110">
        <f t="shared" si="28"/>
        <v>8973</v>
      </c>
      <c r="AB27" s="110">
        <f t="shared" si="28"/>
        <v>8237</v>
      </c>
      <c r="AC27" s="110">
        <f t="shared" ref="AC27:AC32" si="29">SUM(Q27,R27,S27)</f>
        <v>20199</v>
      </c>
      <c r="AD27" s="110">
        <f t="shared" ref="AD27:AD32" si="30">SUM(T27,U27,V27)</f>
        <v>15017</v>
      </c>
      <c r="AE27" s="110">
        <f t="shared" ref="AE27:AE32" si="31">SUM(W27,X27,Y27)</f>
        <v>21010</v>
      </c>
      <c r="AF27" s="110">
        <f t="shared" ref="AF27:AF32" si="32">SUM(Z27,AA27,AB27)</f>
        <v>27439</v>
      </c>
      <c r="AG27" s="110">
        <f t="shared" ref="AG27:AG32" si="33">AC27+AD27</f>
        <v>35216</v>
      </c>
      <c r="AH27" s="110">
        <f t="shared" ref="AH27:AH32" si="34">AF27+AE27</f>
        <v>48449</v>
      </c>
      <c r="AI27" s="110">
        <f t="shared" ref="AI27:AI32" si="35">AG27+AH27</f>
        <v>83665</v>
      </c>
      <c r="AK27" s="110">
        <f ca="1">SUM((INDIRECT(AK$2&amp;(ROW())):INDIRECT(AK$3&amp;(ROW()))))</f>
        <v>8155</v>
      </c>
      <c r="AL27" s="110">
        <f ca="1">SUM(INDIRECT(AL$1&amp;AL$2&amp;$C27):INDIRECT(AL$1&amp;AL$3&amp;$C27))</f>
        <v>0</v>
      </c>
      <c r="AM27" s="1683">
        <f t="shared" ca="1" si="3"/>
        <v>8155</v>
      </c>
      <c r="AN27" s="1777">
        <f t="shared" ca="1" si="4"/>
        <v>0</v>
      </c>
      <c r="AO27" s="110">
        <f ca="1">SUM(INDIRECT(AO$1&amp;AO$2&amp;$A27):INDIRECT(AO$1&amp;AO$3&amp;$A27))+SUM(INDIRECT(AO$1&amp;AO$2&amp;$B27):INDIRECT(AO$1&amp;AO$3&amp;$B27))</f>
        <v>9974</v>
      </c>
      <c r="AP27" s="1683">
        <f t="shared" ca="1" si="9"/>
        <v>-1819</v>
      </c>
      <c r="AQ27" s="1777">
        <f t="shared" ref="AQ27:AQ32" ca="1" si="36">IFERROR(AK27/AO27,0)</f>
        <v>0.81762582715059151</v>
      </c>
      <c r="AS27" s="110">
        <f ca="1">SUM((INDIRECT(AS$2&amp;(ROW())):INDIRECT(AS$3&amp;(ROW()))))</f>
        <v>8155</v>
      </c>
      <c r="AT27" s="110">
        <f ca="1">SUM(INDIRECT(AT$1&amp;AT$2&amp;$C27):INDIRECT(AT$1&amp;AT$3&amp;$C27))</f>
        <v>0</v>
      </c>
      <c r="AU27" s="1683">
        <f t="shared" ca="1" si="10"/>
        <v>8155</v>
      </c>
      <c r="AV27" s="1777">
        <f t="shared" ref="AV27:AV32" ca="1" si="37">IFERROR(AS27/AT27,0)</f>
        <v>0</v>
      </c>
      <c r="AW27" s="110">
        <f ca="1">SUM(INDIRECT(AW$1&amp;AW$2&amp;$A27):INDIRECT(AW$1&amp;AW$3&amp;$A27))+SUM(INDIRECT(AW$1&amp;AW$2&amp;$B27):INDIRECT(AW$1&amp;AW$3&amp;$B27))</f>
        <v>9974</v>
      </c>
      <c r="AX27" s="1683">
        <f t="shared" ca="1" si="11"/>
        <v>-1819</v>
      </c>
      <c r="AY27" s="1777">
        <f t="shared" ref="AY27:AY32" ca="1" si="38">IFERROR(AS27/AW27,0)</f>
        <v>0.81762582715059151</v>
      </c>
      <c r="BA27" s="110">
        <f ca="1">SUM((INDIRECT(BA$2&amp;(ROW())):INDIRECT(BA$3&amp;(ROW()))))</f>
        <v>8155</v>
      </c>
      <c r="BB27" s="110">
        <f ca="1">SUM(INDIRECT(BB$1&amp;BB$2&amp;$C27):INDIRECT(BB$1&amp;BB$3&amp;$C27))</f>
        <v>0</v>
      </c>
      <c r="BC27" s="1683">
        <f t="shared" ca="1" si="12"/>
        <v>8155</v>
      </c>
      <c r="BD27" s="1777">
        <f t="shared" ref="BD27:BD32" ca="1" si="39">IFERROR(BA27/BB27,0)</f>
        <v>0</v>
      </c>
      <c r="BE27" s="110">
        <f ca="1">SUM(INDIRECT(BE$1&amp;BE$2&amp;$A27):INDIRECT(BE$1&amp;BE$3&amp;$A27))+SUM(INDIRECT(BE$1&amp;BE$2&amp;$B27):INDIRECT(BE$1&amp;BE$3&amp;$B27))</f>
        <v>9974</v>
      </c>
      <c r="BF27" s="1683">
        <f t="shared" ca="1" si="13"/>
        <v>-1819</v>
      </c>
      <c r="BG27" s="1777">
        <f t="shared" ref="BG27:BG32" ca="1" si="40">IFERROR(BA27/BE27,0)</f>
        <v>0.81762582715059151</v>
      </c>
    </row>
    <row r="28" spans="1:59">
      <c r="A28" s="1887">
        <v>28</v>
      </c>
      <c r="B28" s="1887">
        <v>1</v>
      </c>
      <c r="C28" s="1887">
        <f>ROW()</f>
        <v>28</v>
      </c>
      <c r="D28" s="2120" t="s">
        <v>1020</v>
      </c>
      <c r="E28" s="2540">
        <v>1</v>
      </c>
      <c r="F28" s="151"/>
      <c r="G28" s="151"/>
      <c r="H28" s="931"/>
      <c r="I28" s="267"/>
      <c r="J28" s="191" t="s">
        <v>186</v>
      </c>
      <c r="K28" s="191"/>
      <c r="L28" s="271"/>
      <c r="M28" s="191"/>
      <c r="N28" s="191"/>
      <c r="O28" s="191"/>
      <c r="P28" s="270"/>
      <c r="Q28" s="269">
        <v>8381</v>
      </c>
      <c r="R28" s="269">
        <v>7503</v>
      </c>
      <c r="S28" s="269">
        <v>7373</v>
      </c>
      <c r="T28" s="269">
        <v>6027</v>
      </c>
      <c r="U28" s="269">
        <v>6745</v>
      </c>
      <c r="V28" s="269">
        <f>41030-SUM(Q28:U28)</f>
        <v>5001</v>
      </c>
      <c r="W28" s="269">
        <v>6713</v>
      </c>
      <c r="X28" s="269">
        <v>8053</v>
      </c>
      <c r="Y28" s="269">
        <v>8971</v>
      </c>
      <c r="Z28" s="269">
        <v>10229</v>
      </c>
      <c r="AA28" s="269">
        <v>8973</v>
      </c>
      <c r="AB28" s="269">
        <f>10022+502</f>
        <v>10524</v>
      </c>
      <c r="AC28" s="268">
        <f t="shared" si="29"/>
        <v>23257</v>
      </c>
      <c r="AD28" s="268">
        <f t="shared" si="30"/>
        <v>17773</v>
      </c>
      <c r="AE28" s="268">
        <f t="shared" si="31"/>
        <v>23737</v>
      </c>
      <c r="AF28" s="268">
        <f t="shared" si="32"/>
        <v>29726</v>
      </c>
      <c r="AG28" s="268">
        <f t="shared" si="33"/>
        <v>41030</v>
      </c>
      <c r="AH28" s="268">
        <f t="shared" si="34"/>
        <v>53463</v>
      </c>
      <c r="AI28" s="268">
        <f t="shared" si="35"/>
        <v>94493</v>
      </c>
      <c r="AK28" s="268">
        <f ca="1">SUM((INDIRECT(AK$2&amp;(ROW())):INDIRECT(AK$3&amp;(ROW()))))</f>
        <v>8381</v>
      </c>
      <c r="AL28" s="268">
        <f ca="1">SUM(INDIRECT(AL$1&amp;AL$2&amp;$C28):INDIRECT(AL$1&amp;AL$3&amp;$C28))</f>
        <v>0</v>
      </c>
      <c r="AM28" s="1681">
        <f t="shared" ca="1" si="3"/>
        <v>8381</v>
      </c>
      <c r="AN28" s="1774">
        <f t="shared" ca="1" si="4"/>
        <v>0</v>
      </c>
      <c r="AO28" s="268">
        <f ca="1">SUM(INDIRECT(AO$1&amp;AO$2&amp;$A28):INDIRECT(AO$1&amp;AO$3&amp;$A28))+SUM(INDIRECT(AO$1&amp;AO$2&amp;$B28):INDIRECT(AO$1&amp;AO$3&amp;$B28))</f>
        <v>9974</v>
      </c>
      <c r="AP28" s="1681">
        <f t="shared" ca="1" si="9"/>
        <v>-1593</v>
      </c>
      <c r="AQ28" s="1774">
        <f t="shared" ca="1" si="36"/>
        <v>0.84028474032484457</v>
      </c>
      <c r="AS28" s="268">
        <f ca="1">SUM((INDIRECT(AS$2&amp;(ROW())):INDIRECT(AS$3&amp;(ROW()))))</f>
        <v>8381</v>
      </c>
      <c r="AT28" s="268">
        <f ca="1">SUM(INDIRECT(AT$1&amp;AT$2&amp;$C28):INDIRECT(AT$1&amp;AT$3&amp;$C28))</f>
        <v>0</v>
      </c>
      <c r="AU28" s="1681">
        <f t="shared" ca="1" si="10"/>
        <v>8381</v>
      </c>
      <c r="AV28" s="1774">
        <f t="shared" ca="1" si="37"/>
        <v>0</v>
      </c>
      <c r="AW28" s="268">
        <f ca="1">SUM(INDIRECT(AW$1&amp;AW$2&amp;$A28):INDIRECT(AW$1&amp;AW$3&amp;$A28))+SUM(INDIRECT(AW$1&amp;AW$2&amp;$B28):INDIRECT(AW$1&amp;AW$3&amp;$B28))</f>
        <v>9974</v>
      </c>
      <c r="AX28" s="1681">
        <f t="shared" ca="1" si="11"/>
        <v>-1593</v>
      </c>
      <c r="AY28" s="1774">
        <f t="shared" ca="1" si="38"/>
        <v>0.84028474032484457</v>
      </c>
      <c r="BA28" s="268">
        <f ca="1">SUM((INDIRECT(BA$2&amp;(ROW())):INDIRECT(BA$3&amp;(ROW()))))</f>
        <v>8381</v>
      </c>
      <c r="BB28" s="268">
        <f ca="1">SUM(INDIRECT(BB$1&amp;BB$2&amp;$C28):INDIRECT(BB$1&amp;BB$3&amp;$C28))</f>
        <v>0</v>
      </c>
      <c r="BC28" s="1681">
        <f t="shared" ca="1" si="12"/>
        <v>8381</v>
      </c>
      <c r="BD28" s="1774">
        <f t="shared" ca="1" si="39"/>
        <v>0</v>
      </c>
      <c r="BE28" s="268">
        <f ca="1">SUM(INDIRECT(BE$1&amp;BE$2&amp;$A28):INDIRECT(BE$1&amp;BE$3&amp;$A28))+SUM(INDIRECT(BE$1&amp;BE$2&amp;$B28):INDIRECT(BE$1&amp;BE$3&amp;$B28))</f>
        <v>9974</v>
      </c>
      <c r="BF28" s="1681">
        <f t="shared" ca="1" si="13"/>
        <v>-1593</v>
      </c>
      <c r="BG28" s="1774">
        <f t="shared" ca="1" si="40"/>
        <v>0.84028474032484457</v>
      </c>
    </row>
    <row r="29" spans="1:59">
      <c r="A29" s="1887">
        <v>29</v>
      </c>
      <c r="B29" s="1887">
        <v>1</v>
      </c>
      <c r="C29" s="1887">
        <f>ROW()</f>
        <v>29</v>
      </c>
      <c r="D29" s="2120" t="s">
        <v>1020</v>
      </c>
      <c r="E29" s="2540">
        <v>1</v>
      </c>
      <c r="F29" s="151"/>
      <c r="G29" s="151"/>
      <c r="H29" s="931"/>
      <c r="I29" s="267"/>
      <c r="J29" s="59" t="s">
        <v>187</v>
      </c>
      <c r="K29" s="59"/>
      <c r="L29" s="58"/>
      <c r="M29" s="59"/>
      <c r="N29" s="59"/>
      <c r="O29" s="59"/>
      <c r="P29" s="266"/>
      <c r="Q29" s="5">
        <v>226</v>
      </c>
      <c r="R29" s="5">
        <v>148</v>
      </c>
      <c r="S29" s="5">
        <v>2684</v>
      </c>
      <c r="T29" s="5">
        <v>510</v>
      </c>
      <c r="U29" s="5">
        <v>0</v>
      </c>
      <c r="V29" s="5">
        <f>5814-SUM(Q29:U29)</f>
        <v>2246</v>
      </c>
      <c r="W29" s="5">
        <v>230</v>
      </c>
      <c r="X29" s="5">
        <v>0</v>
      </c>
      <c r="Y29" s="5">
        <v>2497</v>
      </c>
      <c r="Z29" s="5"/>
      <c r="AA29" s="5"/>
      <c r="AB29" s="5">
        <v>2287</v>
      </c>
      <c r="AC29" s="68">
        <f t="shared" si="29"/>
        <v>3058</v>
      </c>
      <c r="AD29" s="68">
        <f t="shared" si="30"/>
        <v>2756</v>
      </c>
      <c r="AE29" s="68">
        <f t="shared" si="31"/>
        <v>2727</v>
      </c>
      <c r="AF29" s="68">
        <f t="shared" si="32"/>
        <v>2287</v>
      </c>
      <c r="AG29" s="68">
        <f t="shared" si="33"/>
        <v>5814</v>
      </c>
      <c r="AH29" s="68">
        <f t="shared" si="34"/>
        <v>5014</v>
      </c>
      <c r="AI29" s="68">
        <f t="shared" si="35"/>
        <v>10828</v>
      </c>
      <c r="AK29" s="68">
        <f ca="1">SUM((INDIRECT(AK$2&amp;(ROW())):INDIRECT(AK$3&amp;(ROW()))))</f>
        <v>226</v>
      </c>
      <c r="AL29" s="68">
        <f ca="1">SUM(INDIRECT(AL$1&amp;AL$2&amp;$C29):INDIRECT(AL$1&amp;AL$3&amp;$C29))</f>
        <v>0</v>
      </c>
      <c r="AM29" s="1682">
        <f t="shared" ca="1" si="3"/>
        <v>226</v>
      </c>
      <c r="AN29" s="1775">
        <f t="shared" ca="1" si="4"/>
        <v>0</v>
      </c>
      <c r="AO29" s="68">
        <f ca="1">SUM(INDIRECT(AO$1&amp;AO$2&amp;$A29):INDIRECT(AO$1&amp;AO$3&amp;$A29))+SUM(INDIRECT(AO$1&amp;AO$2&amp;$B29):INDIRECT(AO$1&amp;AO$3&amp;$B29))</f>
        <v>0</v>
      </c>
      <c r="AP29" s="1682">
        <f t="shared" ca="1" si="9"/>
        <v>226</v>
      </c>
      <c r="AQ29" s="1775">
        <f t="shared" ca="1" si="36"/>
        <v>0</v>
      </c>
      <c r="AS29" s="68">
        <f ca="1">SUM((INDIRECT(AS$2&amp;(ROW())):INDIRECT(AS$3&amp;(ROW()))))</f>
        <v>226</v>
      </c>
      <c r="AT29" s="68">
        <f ca="1">SUM(INDIRECT(AT$1&amp;AT$2&amp;$C29):INDIRECT(AT$1&amp;AT$3&amp;$C29))</f>
        <v>0</v>
      </c>
      <c r="AU29" s="1682">
        <f t="shared" ca="1" si="10"/>
        <v>226</v>
      </c>
      <c r="AV29" s="1775">
        <f t="shared" ca="1" si="37"/>
        <v>0</v>
      </c>
      <c r="AW29" s="68">
        <f ca="1">SUM(INDIRECT(AW$1&amp;AW$2&amp;$A29):INDIRECT(AW$1&amp;AW$3&amp;$A29))+SUM(INDIRECT(AW$1&amp;AW$2&amp;$B29):INDIRECT(AW$1&amp;AW$3&amp;$B29))</f>
        <v>0</v>
      </c>
      <c r="AX29" s="1682">
        <f t="shared" ca="1" si="11"/>
        <v>226</v>
      </c>
      <c r="AY29" s="1775">
        <f t="shared" ca="1" si="38"/>
        <v>0</v>
      </c>
      <c r="BA29" s="68">
        <f ca="1">SUM((INDIRECT(BA$2&amp;(ROW())):INDIRECT(BA$3&amp;(ROW()))))</f>
        <v>226</v>
      </c>
      <c r="BB29" s="68">
        <f ca="1">SUM(INDIRECT(BB$1&amp;BB$2&amp;$C29):INDIRECT(BB$1&amp;BB$3&amp;$C29))</f>
        <v>0</v>
      </c>
      <c r="BC29" s="1682">
        <f t="shared" ca="1" si="12"/>
        <v>226</v>
      </c>
      <c r="BD29" s="1775">
        <f t="shared" ca="1" si="39"/>
        <v>0</v>
      </c>
      <c r="BE29" s="68">
        <f ca="1">SUM(INDIRECT(BE$1&amp;BE$2&amp;$A29):INDIRECT(BE$1&amp;BE$3&amp;$A29))+SUM(INDIRECT(BE$1&amp;BE$2&amp;$B29):INDIRECT(BE$1&amp;BE$3&amp;$B29))</f>
        <v>0</v>
      </c>
      <c r="BF29" s="1682">
        <f t="shared" ca="1" si="13"/>
        <v>226</v>
      </c>
      <c r="BG29" s="1775">
        <f t="shared" ca="1" si="40"/>
        <v>0</v>
      </c>
    </row>
    <row r="30" spans="1:59">
      <c r="A30" s="1887">
        <v>30</v>
      </c>
      <c r="B30" s="1887">
        <v>1</v>
      </c>
      <c r="C30" s="1887">
        <f>ROW()</f>
        <v>30</v>
      </c>
      <c r="D30" s="2120" t="s">
        <v>1020</v>
      </c>
      <c r="E30" s="2540">
        <v>1</v>
      </c>
      <c r="F30" s="58"/>
      <c r="G30" s="58"/>
      <c r="H30" s="39"/>
      <c r="I30" s="263" t="s">
        <v>149</v>
      </c>
      <c r="J30" s="258"/>
      <c r="K30" s="258"/>
      <c r="L30" s="258"/>
      <c r="M30" s="258"/>
      <c r="N30" s="258"/>
      <c r="O30" s="258"/>
      <c r="P30" s="257"/>
      <c r="Q30" s="261">
        <f>Q25+Q27</f>
        <v>51973</v>
      </c>
      <c r="R30" s="261">
        <f t="shared" ref="R30:AB30" si="41">R25+R27</f>
        <v>-23511</v>
      </c>
      <c r="S30" s="261">
        <f t="shared" si="41"/>
        <v>62005</v>
      </c>
      <c r="T30" s="261">
        <f t="shared" si="41"/>
        <v>71659</v>
      </c>
      <c r="U30" s="261">
        <f t="shared" si="41"/>
        <v>90525</v>
      </c>
      <c r="V30" s="261">
        <f t="shared" si="41"/>
        <v>137041</v>
      </c>
      <c r="W30" s="261">
        <f t="shared" si="41"/>
        <v>54047</v>
      </c>
      <c r="X30" s="261">
        <f t="shared" si="41"/>
        <v>66253</v>
      </c>
      <c r="Y30" s="261">
        <f t="shared" si="41"/>
        <v>85954</v>
      </c>
      <c r="Z30" s="261">
        <f t="shared" si="41"/>
        <v>106833</v>
      </c>
      <c r="AA30" s="261">
        <f t="shared" si="41"/>
        <v>77704.999999999956</v>
      </c>
      <c r="AB30" s="261">
        <f t="shared" si="41"/>
        <v>103868.10681000003</v>
      </c>
      <c r="AC30" s="261">
        <f t="shared" si="29"/>
        <v>90467</v>
      </c>
      <c r="AD30" s="261">
        <f t="shared" si="30"/>
        <v>299225</v>
      </c>
      <c r="AE30" s="261">
        <f t="shared" si="31"/>
        <v>206254</v>
      </c>
      <c r="AF30" s="261">
        <f t="shared" si="32"/>
        <v>288406.10680999997</v>
      </c>
      <c r="AG30" s="261">
        <f t="shared" si="33"/>
        <v>389692</v>
      </c>
      <c r="AH30" s="261">
        <f t="shared" si="34"/>
        <v>494660.10680999997</v>
      </c>
      <c r="AI30" s="261">
        <f t="shared" si="35"/>
        <v>884352.10681000003</v>
      </c>
      <c r="AK30" s="1240">
        <f ca="1">SUM((INDIRECT(AK$2&amp;(ROW())):INDIRECT(AK$3&amp;(ROW()))))</f>
        <v>51973</v>
      </c>
      <c r="AL30" s="1240">
        <f ca="1">SUM(INDIRECT(AL$1&amp;AL$2&amp;$C30):INDIRECT(AL$1&amp;AL$3&amp;$C30))</f>
        <v>44130.37846320853</v>
      </c>
      <c r="AM30" s="1677">
        <f t="shared" ca="1" si="3"/>
        <v>7842.6215367914701</v>
      </c>
      <c r="AN30" s="1768">
        <f t="shared" ca="1" si="4"/>
        <v>1.1777148034959606</v>
      </c>
      <c r="AO30" s="1240">
        <f ca="1">SUM(INDIRECT(AO$1&amp;AO$2&amp;$A30):INDIRECT(AO$1&amp;AO$3&amp;$A30))+SUM(INDIRECT(AO$1&amp;AO$2&amp;$B30):INDIRECT(AO$1&amp;AO$3&amp;$B30))</f>
        <v>-102696</v>
      </c>
      <c r="AP30" s="1677">
        <f t="shared" ca="1" si="9"/>
        <v>154669</v>
      </c>
      <c r="AQ30" s="1768">
        <f t="shared" ca="1" si="36"/>
        <v>-0.50608592350237591</v>
      </c>
      <c r="AS30" s="1240">
        <f ca="1">SUM((INDIRECT(AS$2&amp;(ROW())):INDIRECT(AS$3&amp;(ROW()))))</f>
        <v>51973</v>
      </c>
      <c r="AT30" s="1240">
        <f ca="1">SUM(INDIRECT(AT$1&amp;AT$2&amp;$C30):INDIRECT(AT$1&amp;AT$3&amp;$C30))</f>
        <v>44130.37846320853</v>
      </c>
      <c r="AU30" s="1677">
        <f t="shared" ca="1" si="10"/>
        <v>7842.6215367914701</v>
      </c>
      <c r="AV30" s="1768">
        <f t="shared" ca="1" si="37"/>
        <v>1.1777148034959606</v>
      </c>
      <c r="AW30" s="1240">
        <f ca="1">SUM(INDIRECT(AW$1&amp;AW$2&amp;$A30):INDIRECT(AW$1&amp;AW$3&amp;$A30))+SUM(INDIRECT(AW$1&amp;AW$2&amp;$B30):INDIRECT(AW$1&amp;AW$3&amp;$B30))</f>
        <v>-102696</v>
      </c>
      <c r="AX30" s="1677">
        <f t="shared" ca="1" si="11"/>
        <v>154669</v>
      </c>
      <c r="AY30" s="1768">
        <f t="shared" ca="1" si="38"/>
        <v>-0.50608592350237591</v>
      </c>
      <c r="BA30" s="1240">
        <f ca="1">SUM((INDIRECT(BA$2&amp;(ROW())):INDIRECT(BA$3&amp;(ROW()))))</f>
        <v>51973</v>
      </c>
      <c r="BB30" s="1240">
        <f ca="1">SUM(INDIRECT(BB$1&amp;BB$2&amp;$C30):INDIRECT(BB$1&amp;BB$3&amp;$C30))</f>
        <v>44130.37846320853</v>
      </c>
      <c r="BC30" s="1677">
        <f t="shared" ca="1" si="12"/>
        <v>7842.6215367914701</v>
      </c>
      <c r="BD30" s="1768">
        <f t="shared" ca="1" si="39"/>
        <v>1.1777148034959606</v>
      </c>
      <c r="BE30" s="1240">
        <f ca="1">SUM(INDIRECT(BE$1&amp;BE$2&amp;$A30):INDIRECT(BE$1&amp;BE$3&amp;$A30))+SUM(INDIRECT(BE$1&amp;BE$2&amp;$B30):INDIRECT(BE$1&amp;BE$3&amp;$B30))</f>
        <v>-102696</v>
      </c>
      <c r="BF30" s="1677">
        <f t="shared" ca="1" si="13"/>
        <v>154669</v>
      </c>
      <c r="BG30" s="1768">
        <f t="shared" ca="1" si="40"/>
        <v>-0.50608592350237591</v>
      </c>
    </row>
    <row r="31" spans="1:59">
      <c r="A31" s="1887">
        <v>31</v>
      </c>
      <c r="B31" s="1887">
        <v>1</v>
      </c>
      <c r="C31" s="1887">
        <f>ROW()</f>
        <v>31</v>
      </c>
      <c r="D31" s="2120" t="s">
        <v>1020</v>
      </c>
      <c r="E31" s="2540">
        <v>1</v>
      </c>
      <c r="F31" s="58"/>
      <c r="G31" s="58"/>
      <c r="H31" s="39"/>
      <c r="I31" s="103" t="s">
        <v>188</v>
      </c>
      <c r="J31" s="101"/>
      <c r="K31" s="102"/>
      <c r="L31" s="102"/>
      <c r="M31" s="101"/>
      <c r="N31" s="101"/>
      <c r="O31" s="101"/>
      <c r="P31" s="185"/>
      <c r="Q31" s="265">
        <f t="shared" ref="Q31:AB31" si="42">Q30*25.168%</f>
        <v>13080.564640000001</v>
      </c>
      <c r="R31" s="265">
        <f t="shared" si="42"/>
        <v>-5917.2484800000002</v>
      </c>
      <c r="S31" s="265">
        <f t="shared" si="42"/>
        <v>15605.4184</v>
      </c>
      <c r="T31" s="265">
        <f t="shared" si="42"/>
        <v>18035.137119999999</v>
      </c>
      <c r="U31" s="265">
        <f t="shared" si="42"/>
        <v>22783.332000000002</v>
      </c>
      <c r="V31" s="265">
        <f t="shared" si="42"/>
        <v>34490.478880000002</v>
      </c>
      <c r="W31" s="265">
        <f t="shared" si="42"/>
        <v>13602.54896</v>
      </c>
      <c r="X31" s="265">
        <f t="shared" si="42"/>
        <v>16674.555039999999</v>
      </c>
      <c r="Y31" s="265">
        <f t="shared" si="42"/>
        <v>21632.902720000002</v>
      </c>
      <c r="Z31" s="265">
        <f t="shared" si="42"/>
        <v>26887.729440000003</v>
      </c>
      <c r="AA31" s="265">
        <f t="shared" si="42"/>
        <v>19556.794399999992</v>
      </c>
      <c r="AB31" s="265">
        <f t="shared" si="42"/>
        <v>26141.525121940809</v>
      </c>
      <c r="AC31" s="264">
        <f t="shared" si="29"/>
        <v>22768.734560000001</v>
      </c>
      <c r="AD31" s="264">
        <f t="shared" si="30"/>
        <v>75308.948000000004</v>
      </c>
      <c r="AE31" s="264">
        <f t="shared" si="31"/>
        <v>51910.006720000005</v>
      </c>
      <c r="AF31" s="264">
        <f t="shared" si="32"/>
        <v>72586.048961940804</v>
      </c>
      <c r="AG31" s="264">
        <f t="shared" si="33"/>
        <v>98077.682560000001</v>
      </c>
      <c r="AH31" s="264">
        <f t="shared" si="34"/>
        <v>124496.05568194081</v>
      </c>
      <c r="AI31" s="264">
        <f t="shared" si="35"/>
        <v>222573.73824194079</v>
      </c>
      <c r="AK31" s="1626">
        <f ca="1">SUM((INDIRECT(AK$2&amp;(ROW())):INDIRECT(AK$3&amp;(ROW()))))</f>
        <v>13080.564640000001</v>
      </c>
      <c r="AL31" s="1626">
        <f ca="1">SUM(INDIRECT(AL$1&amp;AL$2&amp;$C31):INDIRECT(AL$1&amp;AL$3&amp;$C31))</f>
        <v>0</v>
      </c>
      <c r="AM31" s="1685">
        <f t="shared" ca="1" si="3"/>
        <v>13080.564640000001</v>
      </c>
      <c r="AN31" s="1779">
        <f t="shared" ca="1" si="4"/>
        <v>0</v>
      </c>
      <c r="AO31" s="1626">
        <f ca="1">SUM(INDIRECT(AO$1&amp;AO$2&amp;$A31):INDIRECT(AO$1&amp;AO$3&amp;$A31))+SUM(INDIRECT(AO$1&amp;AO$2&amp;$B31):INDIRECT(AO$1&amp;AO$3&amp;$B31))</f>
        <v>-25848.583200000005</v>
      </c>
      <c r="AP31" s="1685">
        <f t="shared" ca="1" si="9"/>
        <v>38929.147840000005</v>
      </c>
      <c r="AQ31" s="1779">
        <f t="shared" ca="1" si="36"/>
        <v>-0.5060457100797694</v>
      </c>
      <c r="AS31" s="1626">
        <f ca="1">SUM((INDIRECT(AS$2&amp;(ROW())):INDIRECT(AS$3&amp;(ROW()))))</f>
        <v>13080.564640000001</v>
      </c>
      <c r="AT31" s="1626">
        <f ca="1">SUM(INDIRECT(AT$1&amp;AT$2&amp;$C31):INDIRECT(AT$1&amp;AT$3&amp;$C31))</f>
        <v>0</v>
      </c>
      <c r="AU31" s="1685">
        <f t="shared" ca="1" si="10"/>
        <v>13080.564640000001</v>
      </c>
      <c r="AV31" s="1779">
        <f t="shared" ca="1" si="37"/>
        <v>0</v>
      </c>
      <c r="AW31" s="1626">
        <f ca="1">SUM(INDIRECT(AW$1&amp;AW$2&amp;$A31):INDIRECT(AW$1&amp;AW$3&amp;$A31))+SUM(INDIRECT(AW$1&amp;AW$2&amp;$B31):INDIRECT(AW$1&amp;AW$3&amp;$B31))</f>
        <v>-25848.583200000005</v>
      </c>
      <c r="AX31" s="1685">
        <f t="shared" ca="1" si="11"/>
        <v>38929.147840000005</v>
      </c>
      <c r="AY31" s="1779">
        <f t="shared" ca="1" si="38"/>
        <v>-0.5060457100797694</v>
      </c>
      <c r="BA31" s="1626">
        <f ca="1">SUM((INDIRECT(BA$2&amp;(ROW())):INDIRECT(BA$3&amp;(ROW()))))</f>
        <v>13080.564640000001</v>
      </c>
      <c r="BB31" s="1626">
        <f ca="1">SUM(INDIRECT(BB$1&amp;BB$2&amp;$C31):INDIRECT(BB$1&amp;BB$3&amp;$C31))</f>
        <v>0</v>
      </c>
      <c r="BC31" s="1685">
        <f t="shared" ca="1" si="12"/>
        <v>13080.564640000001</v>
      </c>
      <c r="BD31" s="1779">
        <f t="shared" ca="1" si="39"/>
        <v>0</v>
      </c>
      <c r="BE31" s="1626">
        <f ca="1">SUM(INDIRECT(BE$1&amp;BE$2&amp;$A31):INDIRECT(BE$1&amp;BE$3&amp;$A31))+SUM(INDIRECT(BE$1&amp;BE$2&amp;$B31):INDIRECT(BE$1&amp;BE$3&amp;$B31))</f>
        <v>-25848.583200000005</v>
      </c>
      <c r="BF31" s="1685">
        <f t="shared" ca="1" si="13"/>
        <v>38929.147840000005</v>
      </c>
      <c r="BG31" s="1779">
        <f t="shared" ca="1" si="40"/>
        <v>-0.5060457100797694</v>
      </c>
    </row>
    <row r="32" spans="1:59">
      <c r="A32" s="1887">
        <v>32</v>
      </c>
      <c r="B32" s="1887">
        <v>1</v>
      </c>
      <c r="C32" s="1887">
        <f>ROW()</f>
        <v>32</v>
      </c>
      <c r="D32" s="2120" t="s">
        <v>1020</v>
      </c>
      <c r="E32" s="2540">
        <v>1</v>
      </c>
      <c r="F32" s="58"/>
      <c r="G32" s="58"/>
      <c r="H32" s="39"/>
      <c r="I32" s="263" t="s">
        <v>189</v>
      </c>
      <c r="J32" s="258"/>
      <c r="K32" s="258"/>
      <c r="L32" s="258"/>
      <c r="M32" s="258"/>
      <c r="N32" s="258"/>
      <c r="O32" s="258"/>
      <c r="P32" s="257"/>
      <c r="Q32" s="261">
        <f>Q30-Q31</f>
        <v>38892.435360000003</v>
      </c>
      <c r="R32" s="261">
        <f t="shared" ref="R32:AB32" si="43">R30-R31</f>
        <v>-17593.751519999998</v>
      </c>
      <c r="S32" s="261">
        <f t="shared" si="43"/>
        <v>46399.581599999998</v>
      </c>
      <c r="T32" s="261">
        <f t="shared" si="43"/>
        <v>53623.862880000001</v>
      </c>
      <c r="U32" s="261">
        <f t="shared" si="43"/>
        <v>67741.668000000005</v>
      </c>
      <c r="V32" s="261">
        <f t="shared" si="43"/>
        <v>102550.52111999999</v>
      </c>
      <c r="W32" s="261">
        <f t="shared" si="43"/>
        <v>40444.45104</v>
      </c>
      <c r="X32" s="261">
        <f t="shared" si="43"/>
        <v>49578.444960000001</v>
      </c>
      <c r="Y32" s="261">
        <f t="shared" si="43"/>
        <v>64321.097280000002</v>
      </c>
      <c r="Z32" s="261">
        <f t="shared" si="43"/>
        <v>79945.270560000004</v>
      </c>
      <c r="AA32" s="261">
        <f t="shared" si="43"/>
        <v>58148.205599999965</v>
      </c>
      <c r="AB32" s="261">
        <f t="shared" si="43"/>
        <v>77726.581688059217</v>
      </c>
      <c r="AC32" s="261">
        <f t="shared" si="29"/>
        <v>67698.265440000003</v>
      </c>
      <c r="AD32" s="261">
        <f t="shared" si="30"/>
        <v>223916.052</v>
      </c>
      <c r="AE32" s="261">
        <f t="shared" si="31"/>
        <v>154343.99328</v>
      </c>
      <c r="AF32" s="261">
        <f t="shared" si="32"/>
        <v>215820.05784805916</v>
      </c>
      <c r="AG32" s="261">
        <f t="shared" si="33"/>
        <v>291614.31744000001</v>
      </c>
      <c r="AH32" s="261">
        <f t="shared" si="34"/>
        <v>370164.05112805916</v>
      </c>
      <c r="AI32" s="261">
        <f t="shared" si="35"/>
        <v>661778.36856805917</v>
      </c>
      <c r="AK32" s="1240">
        <f ca="1">SUM((INDIRECT(AK$2&amp;(ROW())):INDIRECT(AK$3&amp;(ROW()))))</f>
        <v>38892.435360000003</v>
      </c>
      <c r="AL32" s="1240">
        <f ca="1">SUM(INDIRECT(AL$1&amp;AL$2&amp;$C32):INDIRECT(AL$1&amp;AL$3&amp;$C32))</f>
        <v>44130.37846320853</v>
      </c>
      <c r="AM32" s="1677">
        <f t="shared" ca="1" si="3"/>
        <v>-5237.9431032085267</v>
      </c>
      <c r="AN32" s="1768">
        <f t="shared" ca="1" si="4"/>
        <v>0.88130754175209725</v>
      </c>
      <c r="AO32" s="1240">
        <f ca="1">SUM(INDIRECT(AO$1&amp;AO$2&amp;$A32):INDIRECT(AO$1&amp;AO$3&amp;$A32))+SUM(INDIRECT(AO$1&amp;AO$2&amp;$B32):INDIRECT(AO$1&amp;AO$3&amp;$B32))</f>
        <v>-76847.416799999992</v>
      </c>
      <c r="AP32" s="1677">
        <f t="shared" ca="1" si="9"/>
        <v>115739.85215999999</v>
      </c>
      <c r="AQ32" s="1768">
        <f t="shared" ca="1" si="36"/>
        <v>-0.50609944978658028</v>
      </c>
      <c r="AS32" s="1240">
        <f ca="1">SUM((INDIRECT(AS$2&amp;(ROW())):INDIRECT(AS$3&amp;(ROW()))))</f>
        <v>38892.435360000003</v>
      </c>
      <c r="AT32" s="1240">
        <f ca="1">SUM(INDIRECT(AT$1&amp;AT$2&amp;$C32):INDIRECT(AT$1&amp;AT$3&amp;$C32))</f>
        <v>44130.37846320853</v>
      </c>
      <c r="AU32" s="1677">
        <f t="shared" ca="1" si="10"/>
        <v>-5237.9431032085267</v>
      </c>
      <c r="AV32" s="1768">
        <f t="shared" ca="1" si="37"/>
        <v>0.88130754175209725</v>
      </c>
      <c r="AW32" s="1240">
        <f ca="1">SUM(INDIRECT(AW$1&amp;AW$2&amp;$A32):INDIRECT(AW$1&amp;AW$3&amp;$A32))+SUM(INDIRECT(AW$1&amp;AW$2&amp;$B32):INDIRECT(AW$1&amp;AW$3&amp;$B32))</f>
        <v>-76847.416799999992</v>
      </c>
      <c r="AX32" s="1677">
        <f t="shared" ca="1" si="11"/>
        <v>115739.85215999999</v>
      </c>
      <c r="AY32" s="1768">
        <f t="shared" ca="1" si="38"/>
        <v>-0.50609944978658028</v>
      </c>
      <c r="BA32" s="1240">
        <f ca="1">SUM((INDIRECT(BA$2&amp;(ROW())):INDIRECT(BA$3&amp;(ROW()))))</f>
        <v>38892.435360000003</v>
      </c>
      <c r="BB32" s="1240">
        <f ca="1">SUM(INDIRECT(BB$1&amp;BB$2&amp;$C32):INDIRECT(BB$1&amp;BB$3&amp;$C32))</f>
        <v>44130.37846320853</v>
      </c>
      <c r="BC32" s="1677">
        <f t="shared" ca="1" si="12"/>
        <v>-5237.9431032085267</v>
      </c>
      <c r="BD32" s="1768">
        <f t="shared" ca="1" si="39"/>
        <v>0.88130754175209725</v>
      </c>
      <c r="BE32" s="1240">
        <f ca="1">SUM(INDIRECT(BE$1&amp;BE$2&amp;$A32):INDIRECT(BE$1&amp;BE$3&amp;$A32))+SUM(INDIRECT(BE$1&amp;BE$2&amp;$B32):INDIRECT(BE$1&amp;BE$3&amp;$B32))</f>
        <v>-76847.416799999992</v>
      </c>
      <c r="BF32" s="1677">
        <f t="shared" ca="1" si="13"/>
        <v>115739.85215999999</v>
      </c>
      <c r="BG32" s="1768">
        <f t="shared" ca="1" si="40"/>
        <v>-0.50609944978658028</v>
      </c>
    </row>
    <row r="33" spans="1:59">
      <c r="A33" s="1887">
        <v>33</v>
      </c>
      <c r="B33" s="1887">
        <v>1</v>
      </c>
      <c r="C33" s="1887">
        <f>ROW()</f>
        <v>33</v>
      </c>
      <c r="D33" s="2120" t="s">
        <v>1020</v>
      </c>
      <c r="E33" s="2540">
        <v>1</v>
      </c>
      <c r="F33" s="58"/>
      <c r="G33" s="58"/>
      <c r="H33" s="39"/>
      <c r="I33" s="189"/>
      <c r="J33" s="187"/>
      <c r="K33" s="188"/>
      <c r="L33" s="188"/>
      <c r="M33" s="187"/>
      <c r="N33" s="187"/>
      <c r="O33" s="187"/>
      <c r="P33" s="262" t="s">
        <v>140</v>
      </c>
      <c r="Q33" s="1665">
        <f>IFERROR(Q32/Q11,0)</f>
        <v>7.2459530020661508E-2</v>
      </c>
      <c r="R33" s="1665">
        <f t="shared" ref="R33:AI33" si="44">IFERROR(R32/R11,0)</f>
        <v>-7.3386188152263679E-2</v>
      </c>
      <c r="S33" s="1665">
        <f t="shared" si="44"/>
        <v>9.4300617633968034E-2</v>
      </c>
      <c r="T33" s="1665">
        <f t="shared" si="44"/>
        <v>0.10447068598514293</v>
      </c>
      <c r="U33" s="1665">
        <f t="shared" si="44"/>
        <v>0.1153837223364373</v>
      </c>
      <c r="V33" s="1665">
        <f t="shared" si="44"/>
        <v>0.13865298547902977</v>
      </c>
      <c r="W33" s="1665">
        <f t="shared" si="44"/>
        <v>6.5184412647349879E-2</v>
      </c>
      <c r="X33" s="1665">
        <f t="shared" si="44"/>
        <v>8.4771069828041667E-2</v>
      </c>
      <c r="Y33" s="1665">
        <f t="shared" si="44"/>
        <v>8.8505608947280073E-2</v>
      </c>
      <c r="Z33" s="1665">
        <f t="shared" si="44"/>
        <v>0.13144958344706026</v>
      </c>
      <c r="AA33" s="1665">
        <f t="shared" si="44"/>
        <v>0.10358101318360674</v>
      </c>
      <c r="AB33" s="1665">
        <f t="shared" si="44"/>
        <v>0.10089277310661539</v>
      </c>
      <c r="AC33" s="1665">
        <f t="shared" si="44"/>
        <v>5.3367576781907851E-2</v>
      </c>
      <c r="AD33" s="1665">
        <f t="shared" si="44"/>
        <v>0.12169284514758072</v>
      </c>
      <c r="AE33" s="1665">
        <f t="shared" si="44"/>
        <v>7.9885755704147743E-2</v>
      </c>
      <c r="AF33" s="1665">
        <f t="shared" si="44"/>
        <v>0.11125037712231567</v>
      </c>
      <c r="AG33" s="1665">
        <f t="shared" si="44"/>
        <v>9.3810761663521564E-2</v>
      </c>
      <c r="AH33" s="1665">
        <f t="shared" si="44"/>
        <v>9.5600022295423762E-2</v>
      </c>
      <c r="AI33" s="2959">
        <f t="shared" si="44"/>
        <v>9.4803238681911012E-2</v>
      </c>
      <c r="AJ33" s="1108"/>
      <c r="AK33" s="1665">
        <f ca="1">IFERROR(AK32/AK11,0)</f>
        <v>7.2459530020661508E-2</v>
      </c>
      <c r="AL33" s="1665">
        <f ca="1">IFERROR(AL32/AL11,0)</f>
        <v>9.1968858068755502E-2</v>
      </c>
      <c r="AM33" s="1665">
        <f t="shared" ca="1" si="3"/>
        <v>-1.9509328048093993E-2</v>
      </c>
      <c r="AN33" s="1772"/>
      <c r="AO33" s="1665">
        <f ca="1">IFERROR(AO32/AO11,0)</f>
        <v>-4.2300554191666206</v>
      </c>
      <c r="AP33" s="1665">
        <f t="shared" ca="1" si="9"/>
        <v>4.3025149491872821</v>
      </c>
      <c r="AQ33" s="1772"/>
      <c r="AR33" s="1108"/>
      <c r="AS33" s="1665">
        <f ca="1">IFERROR(AS32/AS11,0)</f>
        <v>7.2459530020661508E-2</v>
      </c>
      <c r="AT33" s="1665">
        <f ca="1">IFERROR(AT32/AT11,0)</f>
        <v>9.1968858068755502E-2</v>
      </c>
      <c r="AU33" s="1665">
        <f t="shared" ca="1" si="10"/>
        <v>-1.9509328048093993E-2</v>
      </c>
      <c r="AV33" s="1772"/>
      <c r="AW33" s="1665">
        <f ca="1">IFERROR(AW32/AW11,0)</f>
        <v>-4.2300554191666206</v>
      </c>
      <c r="AX33" s="1665">
        <f t="shared" ca="1" si="11"/>
        <v>4.3025149491872821</v>
      </c>
      <c r="AY33" s="1772"/>
      <c r="AZ33" s="1108"/>
      <c r="BA33" s="1665">
        <f ca="1">IFERROR(BA32/BA11,0)</f>
        <v>7.2459530020661508E-2</v>
      </c>
      <c r="BB33" s="1665">
        <f ca="1">IFERROR(BB32/BB11,0)</f>
        <v>9.1968858068755502E-2</v>
      </c>
      <c r="BC33" s="1665">
        <f t="shared" ca="1" si="12"/>
        <v>-1.9509328048093993E-2</v>
      </c>
      <c r="BD33" s="1772"/>
      <c r="BE33" s="1665">
        <f ca="1">IFERROR(BE32/BE11,0)</f>
        <v>-4.2300554191666206</v>
      </c>
      <c r="BF33" s="1665">
        <f t="shared" ca="1" si="13"/>
        <v>4.3025149491872821</v>
      </c>
      <c r="BG33" s="1772"/>
    </row>
    <row r="34" spans="1:59">
      <c r="A34" s="1887">
        <v>34</v>
      </c>
      <c r="B34" s="1887">
        <v>1</v>
      </c>
      <c r="C34" s="1887">
        <f>ROW()</f>
        <v>34</v>
      </c>
      <c r="E34" s="2540">
        <v>1</v>
      </c>
      <c r="Q34" s="374"/>
      <c r="R34" s="374"/>
      <c r="S34" s="374"/>
      <c r="T34" s="374"/>
      <c r="U34" s="374"/>
      <c r="V34" s="374"/>
      <c r="W34" s="374"/>
      <c r="X34" s="374"/>
      <c r="Y34" s="374"/>
      <c r="Z34" s="252"/>
      <c r="AA34" s="252"/>
      <c r="AB34" s="252"/>
      <c r="AC34" s="252"/>
      <c r="AD34" s="252"/>
      <c r="AE34" s="252"/>
      <c r="AF34" s="252"/>
      <c r="AG34" s="252"/>
      <c r="AH34" s="252"/>
      <c r="AI34" s="1674"/>
      <c r="AK34" s="252"/>
      <c r="AL34" s="252"/>
      <c r="AM34" s="252"/>
      <c r="AN34" s="252"/>
      <c r="AO34" s="252"/>
      <c r="AP34" s="252"/>
      <c r="AQ34" s="252"/>
      <c r="AS34" s="252"/>
      <c r="AT34" s="252"/>
      <c r="AU34" s="252"/>
      <c r="AV34" s="252"/>
      <c r="AW34" s="252"/>
      <c r="AX34" s="252"/>
      <c r="AY34" s="252"/>
      <c r="BA34" s="252"/>
      <c r="BB34" s="252"/>
      <c r="BC34" s="252"/>
      <c r="BD34" s="252"/>
      <c r="BE34" s="252"/>
      <c r="BF34" s="252"/>
      <c r="BG34" s="252"/>
    </row>
    <row r="35" spans="1:59">
      <c r="A35" s="1887">
        <v>35</v>
      </c>
      <c r="B35" s="1887">
        <v>1</v>
      </c>
      <c r="C35" s="1887">
        <f>ROW()</f>
        <v>35</v>
      </c>
      <c r="E35" s="2540">
        <v>1</v>
      </c>
      <c r="Q35" s="374"/>
      <c r="R35" s="374"/>
      <c r="S35" s="374"/>
      <c r="T35" s="374"/>
      <c r="U35" s="374"/>
      <c r="V35" s="374"/>
      <c r="W35" s="374"/>
      <c r="X35" s="374"/>
      <c r="Y35" s="374"/>
      <c r="Z35" s="252"/>
      <c r="AA35" s="252"/>
      <c r="AB35" s="252"/>
      <c r="AC35" s="252"/>
      <c r="AD35" s="252"/>
      <c r="AE35" s="252"/>
      <c r="AF35" s="252"/>
      <c r="AG35" s="252"/>
      <c r="AH35" s="252"/>
      <c r="AI35" s="1674"/>
      <c r="AK35" s="252"/>
      <c r="AL35" s="252"/>
      <c r="AM35" s="252"/>
      <c r="AN35" s="252"/>
      <c r="AO35" s="252"/>
      <c r="AP35" s="252"/>
      <c r="AQ35" s="252"/>
      <c r="AS35" s="252"/>
      <c r="AT35" s="252"/>
      <c r="AU35" s="252"/>
      <c r="AV35" s="252"/>
      <c r="AW35" s="252"/>
      <c r="AX35" s="252"/>
      <c r="AY35" s="252"/>
      <c r="BA35" s="252"/>
      <c r="BB35" s="252"/>
      <c r="BC35" s="252"/>
      <c r="BD35" s="252"/>
      <c r="BE35" s="252"/>
      <c r="BF35" s="252"/>
      <c r="BG35" s="252"/>
    </row>
    <row r="36" spans="1:59" s="256" customFormat="1" ht="15.75">
      <c r="A36" s="1887">
        <v>36</v>
      </c>
      <c r="B36" s="1887">
        <v>1</v>
      </c>
      <c r="C36" s="1887">
        <f>ROW()</f>
        <v>36</v>
      </c>
      <c r="D36" s="326"/>
      <c r="E36" s="2540">
        <v>1</v>
      </c>
      <c r="G36" s="497" t="s">
        <v>95</v>
      </c>
      <c r="I36" s="43"/>
      <c r="K36" s="33"/>
      <c r="L36" s="33"/>
      <c r="Q36" s="418"/>
      <c r="R36" s="418"/>
      <c r="S36" s="418"/>
      <c r="T36" s="418"/>
      <c r="U36" s="418"/>
      <c r="V36" s="418"/>
      <c r="W36" s="418"/>
      <c r="X36" s="418"/>
      <c r="Y36" s="418"/>
      <c r="Z36" s="443"/>
      <c r="AA36" s="443"/>
      <c r="AB36" s="443"/>
      <c r="AC36" s="443"/>
      <c r="AD36" s="443"/>
      <c r="AE36" s="443"/>
      <c r="AF36" s="443"/>
      <c r="AG36" s="443"/>
      <c r="AH36" s="443"/>
      <c r="AI36" s="1675"/>
      <c r="AK36" s="443"/>
      <c r="AL36" s="443"/>
      <c r="AM36" s="443"/>
      <c r="AN36" s="443"/>
      <c r="AO36" s="443"/>
      <c r="AP36" s="443"/>
      <c r="AQ36" s="443"/>
      <c r="AS36" s="443"/>
      <c r="AT36" s="443"/>
      <c r="AU36" s="443"/>
      <c r="AV36" s="443"/>
      <c r="AW36" s="443"/>
      <c r="AX36" s="443"/>
      <c r="AY36" s="443"/>
      <c r="BA36" s="443"/>
      <c r="BB36" s="443"/>
      <c r="BC36" s="443"/>
      <c r="BD36" s="443"/>
      <c r="BE36" s="443"/>
      <c r="BF36" s="443"/>
      <c r="BG36" s="443"/>
    </row>
    <row r="37" spans="1:59">
      <c r="A37" s="1887">
        <v>37</v>
      </c>
      <c r="B37" s="1887">
        <v>1</v>
      </c>
      <c r="C37" s="1887">
        <f>ROW()</f>
        <v>37</v>
      </c>
      <c r="E37" s="2540">
        <v>1</v>
      </c>
      <c r="I37" s="255" t="s">
        <v>148</v>
      </c>
      <c r="J37" s="29"/>
      <c r="K37" s="28"/>
      <c r="L37" s="28"/>
      <c r="M37" s="29"/>
      <c r="N37" s="29"/>
      <c r="O37" s="29"/>
      <c r="P37" s="30"/>
      <c r="Q37" s="163">
        <f>SUM(Q38:Q40)</f>
        <v>36517</v>
      </c>
      <c r="R37" s="163">
        <f t="shared" ref="R37:AI37" si="45">SUM(R38:R40)</f>
        <v>22342</v>
      </c>
      <c r="S37" s="163">
        <f t="shared" si="45"/>
        <v>30041</v>
      </c>
      <c r="T37" s="163">
        <f t="shared" si="45"/>
        <v>28927</v>
      </c>
      <c r="U37" s="163">
        <f t="shared" si="45"/>
        <v>38068</v>
      </c>
      <c r="V37" s="163">
        <f t="shared" si="45"/>
        <v>44154</v>
      </c>
      <c r="W37" s="163">
        <f t="shared" si="45"/>
        <v>42184</v>
      </c>
      <c r="X37" s="163">
        <f t="shared" si="45"/>
        <v>39310</v>
      </c>
      <c r="Y37" s="163">
        <f t="shared" si="45"/>
        <v>45245</v>
      </c>
      <c r="Z37" s="163">
        <f t="shared" si="45"/>
        <v>36225</v>
      </c>
      <c r="AA37" s="163">
        <f t="shared" si="45"/>
        <v>6700</v>
      </c>
      <c r="AB37" s="163">
        <f t="shared" si="45"/>
        <v>38452</v>
      </c>
      <c r="AC37" s="27">
        <f t="shared" si="45"/>
        <v>88900</v>
      </c>
      <c r="AD37" s="27">
        <f t="shared" si="45"/>
        <v>111149</v>
      </c>
      <c r="AE37" s="27">
        <f t="shared" si="45"/>
        <v>126739</v>
      </c>
      <c r="AF37" s="27">
        <f t="shared" si="45"/>
        <v>81377</v>
      </c>
      <c r="AG37" s="27">
        <f t="shared" si="45"/>
        <v>200049</v>
      </c>
      <c r="AH37" s="27">
        <f t="shared" si="45"/>
        <v>208116</v>
      </c>
      <c r="AI37" s="27">
        <f t="shared" si="45"/>
        <v>408165</v>
      </c>
      <c r="AK37" s="27">
        <f ca="1">SUM((INDIRECT(AK$2&amp;(ROW())):INDIRECT(AK$3&amp;(ROW()))))</f>
        <v>36517</v>
      </c>
      <c r="AL37" s="27">
        <f ca="1">SUM(INDIRECT(AL$1&amp;AL$2&amp;$C37):INDIRECT(AL$1&amp;AL$3&amp;$C37))</f>
        <v>31156.288250348913</v>
      </c>
      <c r="AM37" s="1686">
        <f t="shared" ref="AM37:AM51" ca="1" si="46">AK37-AL37</f>
        <v>5360.7117496510873</v>
      </c>
      <c r="AN37" s="1780">
        <f t="shared" ref="AN37:AN51" ca="1" si="47">IFERROR(AK37/AL37,0)</f>
        <v>1.1720587416118495</v>
      </c>
      <c r="AO37" s="27">
        <f ca="1">SUM(INDIRECT(AO$1&amp;AO$2&amp;$A37):INDIRECT(AO$1&amp;AO$3&amp;$A37))+SUM(INDIRECT(AO$1&amp;AO$2&amp;$B37):INDIRECT(AO$1&amp;AO$3&amp;$B37))</f>
        <v>13639</v>
      </c>
      <c r="AP37" s="1686">
        <f t="shared" ref="AP37:AP51" ca="1" si="48">AK37-AO37</f>
        <v>22878</v>
      </c>
      <c r="AQ37" s="1780">
        <f t="shared" ref="AQ37:AQ51" ca="1" si="49">IFERROR(AK37/AO37,0)</f>
        <v>2.6773957034973237</v>
      </c>
      <c r="AS37" s="27">
        <f ca="1">SUM((INDIRECT(AS$2&amp;(ROW())):INDIRECT(AS$3&amp;(ROW()))))</f>
        <v>36517</v>
      </c>
      <c r="AT37" s="27">
        <f ca="1">SUM(INDIRECT(AT$1&amp;AT$2&amp;$C37):INDIRECT(AT$1&amp;AT$3&amp;$C37))</f>
        <v>31156.288250348913</v>
      </c>
      <c r="AU37" s="1686">
        <f t="shared" ref="AU37:AU51" ca="1" si="50">AS37-AT37</f>
        <v>5360.7117496510873</v>
      </c>
      <c r="AV37" s="1780">
        <f t="shared" ref="AV37:AV51" ca="1" si="51">IFERROR(AS37/AT37,0)</f>
        <v>1.1720587416118495</v>
      </c>
      <c r="AW37" s="27">
        <f ca="1">SUM(INDIRECT(AW$1&amp;AW$2&amp;$A37):INDIRECT(AW$1&amp;AW$3&amp;$A37))+SUM(INDIRECT(AW$1&amp;AW$2&amp;$B37):INDIRECT(AW$1&amp;AW$3&amp;$B37))</f>
        <v>13639</v>
      </c>
      <c r="AX37" s="1686">
        <f t="shared" ref="AX37:AX51" ca="1" si="52">AS37-AW37</f>
        <v>22878</v>
      </c>
      <c r="AY37" s="1780">
        <f t="shared" ref="AY37:AY51" ca="1" si="53">IFERROR(AS37/AW37,0)</f>
        <v>2.6773957034973237</v>
      </c>
      <c r="BA37" s="27">
        <f ca="1">SUM((INDIRECT(BA$2&amp;(ROW())):INDIRECT(BA$3&amp;(ROW()))))</f>
        <v>36517</v>
      </c>
      <c r="BB37" s="27">
        <f ca="1">SUM(INDIRECT(BB$1&amp;BB$2&amp;$C37):INDIRECT(BB$1&amp;BB$3&amp;$C37))</f>
        <v>31156.288250348913</v>
      </c>
      <c r="BC37" s="1686">
        <f t="shared" ref="BC37:BC51" ca="1" si="54">BA37-BB37</f>
        <v>5360.7117496510873</v>
      </c>
      <c r="BD37" s="1780">
        <f t="shared" ref="BD37:BD51" ca="1" si="55">IFERROR(BA37/BB37,0)</f>
        <v>1.1720587416118495</v>
      </c>
      <c r="BE37" s="27">
        <f ca="1">SUM(INDIRECT(BE$1&amp;BE$2&amp;$A37):INDIRECT(BE$1&amp;BE$3&amp;$A37))+SUM(INDIRECT(BE$1&amp;BE$2&amp;$B37):INDIRECT(BE$1&amp;BE$3&amp;$B37))</f>
        <v>13639</v>
      </c>
      <c r="BF37" s="1686">
        <f t="shared" ref="BF37:BF51" ca="1" si="56">BA37-BE37</f>
        <v>22878</v>
      </c>
      <c r="BG37" s="1780">
        <f t="shared" ref="BG37:BG51" ca="1" si="57">IFERROR(BA37/BE37,0)</f>
        <v>2.6773957034973237</v>
      </c>
    </row>
    <row r="38" spans="1:59">
      <c r="A38" s="1887">
        <v>38</v>
      </c>
      <c r="B38" s="1887">
        <v>1</v>
      </c>
      <c r="C38" s="1887">
        <f>ROW()</f>
        <v>38</v>
      </c>
      <c r="E38" s="2540">
        <v>1</v>
      </c>
      <c r="I38" s="289"/>
      <c r="J38" s="18" t="s">
        <v>190</v>
      </c>
      <c r="K38" s="26"/>
      <c r="L38" s="26"/>
      <c r="M38" s="18"/>
      <c r="N38" s="18"/>
      <c r="O38" s="18"/>
      <c r="P38" s="139"/>
      <c r="Q38" s="1348">
        <v>12616</v>
      </c>
      <c r="R38" s="1348">
        <v>2209</v>
      </c>
      <c r="S38" s="1348">
        <v>7895</v>
      </c>
      <c r="T38" s="1348">
        <v>3180</v>
      </c>
      <c r="U38" s="1348">
        <v>9234</v>
      </c>
      <c r="V38" s="1348">
        <v>13126</v>
      </c>
      <c r="W38" s="1348">
        <v>12724</v>
      </c>
      <c r="X38" s="1348">
        <v>11711</v>
      </c>
      <c r="Y38" s="1348">
        <v>9810</v>
      </c>
      <c r="Z38" s="1348">
        <v>4062</v>
      </c>
      <c r="AA38" s="1348">
        <v>-22968</v>
      </c>
      <c r="AB38" s="1348">
        <v>153</v>
      </c>
      <c r="AC38" s="112">
        <f>SUM(Q38,R38,S38)</f>
        <v>22720</v>
      </c>
      <c r="AD38" s="112">
        <f>SUM(T38,U38,V38)</f>
        <v>25540</v>
      </c>
      <c r="AE38" s="112">
        <f>SUM(W38,X38,Y38)</f>
        <v>34245</v>
      </c>
      <c r="AF38" s="112">
        <f>SUM(Z38,AA38,AB38)</f>
        <v>-18753</v>
      </c>
      <c r="AG38" s="112">
        <f>AC38+AD38</f>
        <v>48260</v>
      </c>
      <c r="AH38" s="112">
        <f>AF38+AE38</f>
        <v>15492</v>
      </c>
      <c r="AI38" s="112">
        <f>AG38+AH38</f>
        <v>63752</v>
      </c>
      <c r="AK38" s="112">
        <f ca="1">SUM((INDIRECT(AK$2&amp;(ROW())):INDIRECT(AK$3&amp;(ROW()))))</f>
        <v>12616</v>
      </c>
      <c r="AL38" s="112">
        <f ca="1">SUM(INDIRECT(AL$1&amp;AL$2&amp;$C38):INDIRECT(AL$1&amp;AL$3&amp;$C38))</f>
        <v>8627.8343266264365</v>
      </c>
      <c r="AM38" s="1687">
        <f t="shared" ca="1" si="46"/>
        <v>3988.1656733735635</v>
      </c>
      <c r="AN38" s="1781">
        <f t="shared" ca="1" si="47"/>
        <v>1.46224411855773</v>
      </c>
      <c r="AO38" s="112">
        <f ca="1">SUM(INDIRECT(AO$1&amp;AO$2&amp;$A38):INDIRECT(AO$1&amp;AO$3&amp;$A38))+SUM(INDIRECT(AO$1&amp;AO$2&amp;$B38):INDIRECT(AO$1&amp;AO$3&amp;$B38))</f>
        <v>2586</v>
      </c>
      <c r="AP38" s="1687">
        <f t="shared" ca="1" si="48"/>
        <v>10030</v>
      </c>
      <c r="AQ38" s="1781">
        <f t="shared" ca="1" si="49"/>
        <v>4.8785769528228924</v>
      </c>
      <c r="AS38" s="112">
        <f ca="1">SUM((INDIRECT(AS$2&amp;(ROW())):INDIRECT(AS$3&amp;(ROW()))))</f>
        <v>12616</v>
      </c>
      <c r="AT38" s="112">
        <f ca="1">SUM(INDIRECT(AT$1&amp;AT$2&amp;$C38):INDIRECT(AT$1&amp;AT$3&amp;$C38))</f>
        <v>8627.8343266264365</v>
      </c>
      <c r="AU38" s="1687">
        <f t="shared" ca="1" si="50"/>
        <v>3988.1656733735635</v>
      </c>
      <c r="AV38" s="1781">
        <f t="shared" ca="1" si="51"/>
        <v>1.46224411855773</v>
      </c>
      <c r="AW38" s="112">
        <f ca="1">SUM(INDIRECT(AW$1&amp;AW$2&amp;$A38):INDIRECT(AW$1&amp;AW$3&amp;$A38))+SUM(INDIRECT(AW$1&amp;AW$2&amp;$B38):INDIRECT(AW$1&amp;AW$3&amp;$B38))</f>
        <v>2586</v>
      </c>
      <c r="AX38" s="1687">
        <f t="shared" ca="1" si="52"/>
        <v>10030</v>
      </c>
      <c r="AY38" s="1781">
        <f t="shared" ca="1" si="53"/>
        <v>4.8785769528228924</v>
      </c>
      <c r="BA38" s="112">
        <f ca="1">SUM((INDIRECT(BA$2&amp;(ROW())):INDIRECT(BA$3&amp;(ROW()))))</f>
        <v>12616</v>
      </c>
      <c r="BB38" s="112">
        <f ca="1">SUM(INDIRECT(BB$1&amp;BB$2&amp;$C38):INDIRECT(BB$1&amp;BB$3&amp;$C38))</f>
        <v>8627.8343266264365</v>
      </c>
      <c r="BC38" s="1687">
        <f t="shared" ca="1" si="54"/>
        <v>3988.1656733735635</v>
      </c>
      <c r="BD38" s="1781">
        <f t="shared" ca="1" si="55"/>
        <v>1.46224411855773</v>
      </c>
      <c r="BE38" s="112">
        <f ca="1">SUM(INDIRECT(BE$1&amp;BE$2&amp;$A38):INDIRECT(BE$1&amp;BE$3&amp;$A38))+SUM(INDIRECT(BE$1&amp;BE$2&amp;$B38):INDIRECT(BE$1&amp;BE$3&amp;$B38))</f>
        <v>2586</v>
      </c>
      <c r="BF38" s="1687">
        <f t="shared" ca="1" si="56"/>
        <v>10030</v>
      </c>
      <c r="BG38" s="1781">
        <f t="shared" ca="1" si="57"/>
        <v>4.8785769528228924</v>
      </c>
    </row>
    <row r="39" spans="1:59">
      <c r="A39" s="1887">
        <v>39</v>
      </c>
      <c r="B39" s="1887">
        <v>1</v>
      </c>
      <c r="C39" s="1887">
        <f>ROW()</f>
        <v>39</v>
      </c>
      <c r="E39" s="2540">
        <v>1</v>
      </c>
      <c r="I39" s="289"/>
      <c r="J39" s="18" t="s">
        <v>191</v>
      </c>
      <c r="K39" s="26"/>
      <c r="L39" s="26"/>
      <c r="M39" s="18"/>
      <c r="N39" s="18"/>
      <c r="O39" s="18"/>
      <c r="P39" s="139"/>
      <c r="Q39" s="1348">
        <v>361</v>
      </c>
      <c r="R39" s="1348">
        <v>278</v>
      </c>
      <c r="S39" s="1348">
        <v>814</v>
      </c>
      <c r="T39" s="1348">
        <v>434</v>
      </c>
      <c r="U39" s="1348">
        <v>585</v>
      </c>
      <c r="V39" s="1348">
        <v>3222</v>
      </c>
      <c r="W39" s="1348">
        <v>700</v>
      </c>
      <c r="X39" s="1348">
        <v>347</v>
      </c>
      <c r="Y39" s="1348">
        <v>4299</v>
      </c>
      <c r="Z39" s="1348">
        <v>850</v>
      </c>
      <c r="AA39" s="1348">
        <v>180</v>
      </c>
      <c r="AB39" s="1348">
        <v>935</v>
      </c>
      <c r="AC39" s="25">
        <f>SUM(Q39,R39,S39)</f>
        <v>1453</v>
      </c>
      <c r="AD39" s="25">
        <f>SUM(T39,U39,V39)</f>
        <v>4241</v>
      </c>
      <c r="AE39" s="25">
        <f>SUM(W39,X39,Y39)</f>
        <v>5346</v>
      </c>
      <c r="AF39" s="25">
        <f>SUM(Z39,AA39,AB39)</f>
        <v>1965</v>
      </c>
      <c r="AG39" s="25">
        <f>AC39+AD39</f>
        <v>5694</v>
      </c>
      <c r="AH39" s="25">
        <f>AF39+AE39</f>
        <v>7311</v>
      </c>
      <c r="AI39" s="25">
        <f>AG39+AH39</f>
        <v>13005</v>
      </c>
      <c r="AK39" s="25">
        <f ca="1">SUM((INDIRECT(AK$2&amp;(ROW())):INDIRECT(AK$3&amp;(ROW()))))</f>
        <v>361</v>
      </c>
      <c r="AL39" s="25">
        <f ca="1">SUM(INDIRECT(AL$1&amp;AL$2&amp;$C39):INDIRECT(AL$1&amp;AL$3&amp;$C39))</f>
        <v>1415.4740177466765</v>
      </c>
      <c r="AM39" s="1688">
        <f t="shared" ca="1" si="46"/>
        <v>-1054.4740177466765</v>
      </c>
      <c r="AN39" s="1782">
        <f t="shared" ca="1" si="47"/>
        <v>0.25503823840912576</v>
      </c>
      <c r="AO39" s="25">
        <f ca="1">SUM(INDIRECT(AO$1&amp;AO$2&amp;$A39):INDIRECT(AO$1&amp;AO$3&amp;$A39))+SUM(INDIRECT(AO$1&amp;AO$2&amp;$B39):INDIRECT(AO$1&amp;AO$3&amp;$B39))</f>
        <v>305</v>
      </c>
      <c r="AP39" s="1688">
        <f t="shared" ca="1" si="48"/>
        <v>56</v>
      </c>
      <c r="AQ39" s="1782">
        <f t="shared" ca="1" si="49"/>
        <v>1.1836065573770491</v>
      </c>
      <c r="AS39" s="25">
        <f ca="1">SUM((INDIRECT(AS$2&amp;(ROW())):INDIRECT(AS$3&amp;(ROW()))))</f>
        <v>361</v>
      </c>
      <c r="AT39" s="25">
        <f ca="1">SUM(INDIRECT(AT$1&amp;AT$2&amp;$C39):INDIRECT(AT$1&amp;AT$3&amp;$C39))</f>
        <v>1415.4740177466765</v>
      </c>
      <c r="AU39" s="1688">
        <f t="shared" ca="1" si="50"/>
        <v>-1054.4740177466765</v>
      </c>
      <c r="AV39" s="1782">
        <f t="shared" ca="1" si="51"/>
        <v>0.25503823840912576</v>
      </c>
      <c r="AW39" s="25">
        <f ca="1">SUM(INDIRECT(AW$1&amp;AW$2&amp;$A39):INDIRECT(AW$1&amp;AW$3&amp;$A39))+SUM(INDIRECT(AW$1&amp;AW$2&amp;$B39):INDIRECT(AW$1&amp;AW$3&amp;$B39))</f>
        <v>305</v>
      </c>
      <c r="AX39" s="1688">
        <f t="shared" ca="1" si="52"/>
        <v>56</v>
      </c>
      <c r="AY39" s="1782">
        <f t="shared" ca="1" si="53"/>
        <v>1.1836065573770491</v>
      </c>
      <c r="BA39" s="25">
        <f ca="1">SUM((INDIRECT(BA$2&amp;(ROW())):INDIRECT(BA$3&amp;(ROW()))))</f>
        <v>361</v>
      </c>
      <c r="BB39" s="25">
        <f ca="1">SUM(INDIRECT(BB$1&amp;BB$2&amp;$C39):INDIRECT(BB$1&amp;BB$3&amp;$C39))</f>
        <v>1415.4740177466765</v>
      </c>
      <c r="BC39" s="1688">
        <f t="shared" ca="1" si="54"/>
        <v>-1054.4740177466765</v>
      </c>
      <c r="BD39" s="1782">
        <f t="shared" ca="1" si="55"/>
        <v>0.25503823840912576</v>
      </c>
      <c r="BE39" s="25">
        <f ca="1">SUM(INDIRECT(BE$1&amp;BE$2&amp;$A39):INDIRECT(BE$1&amp;BE$3&amp;$A39))+SUM(INDIRECT(BE$1&amp;BE$2&amp;$B39):INDIRECT(BE$1&amp;BE$3&amp;$B39))</f>
        <v>305</v>
      </c>
      <c r="BF39" s="1688">
        <f t="shared" ca="1" si="56"/>
        <v>56</v>
      </c>
      <c r="BG39" s="1782">
        <f t="shared" ca="1" si="57"/>
        <v>1.1836065573770491</v>
      </c>
    </row>
    <row r="40" spans="1:59">
      <c r="A40" s="1887">
        <v>40</v>
      </c>
      <c r="B40" s="1887">
        <v>1</v>
      </c>
      <c r="C40" s="1887">
        <f>ROW()</f>
        <v>40</v>
      </c>
      <c r="E40" s="2540">
        <v>1</v>
      </c>
      <c r="I40" s="289"/>
      <c r="J40" s="18" t="s">
        <v>192</v>
      </c>
      <c r="K40" s="26"/>
      <c r="L40" s="26"/>
      <c r="M40" s="18"/>
      <c r="N40" s="18"/>
      <c r="O40" s="18"/>
      <c r="P40" s="139"/>
      <c r="Q40" s="1348">
        <v>23540</v>
      </c>
      <c r="R40" s="1348">
        <v>19855</v>
      </c>
      <c r="S40" s="1348">
        <v>21332</v>
      </c>
      <c r="T40" s="1348">
        <v>25313</v>
      </c>
      <c r="U40" s="1348">
        <v>28249</v>
      </c>
      <c r="V40" s="1348">
        <v>27806</v>
      </c>
      <c r="W40" s="1348">
        <v>28760</v>
      </c>
      <c r="X40" s="1348">
        <v>27252</v>
      </c>
      <c r="Y40" s="1348">
        <v>31136</v>
      </c>
      <c r="Z40" s="1348">
        <v>31313</v>
      </c>
      <c r="AA40" s="1348">
        <v>29488</v>
      </c>
      <c r="AB40" s="1348">
        <v>37364</v>
      </c>
      <c r="AC40" s="23">
        <f>SUM(Q40,R40,S40)</f>
        <v>64727</v>
      </c>
      <c r="AD40" s="23">
        <f>SUM(T40,U40,V40)</f>
        <v>81368</v>
      </c>
      <c r="AE40" s="23">
        <f>SUM(W40,X40,Y40)</f>
        <v>87148</v>
      </c>
      <c r="AF40" s="23">
        <f>SUM(Z40,AA40,AB40)</f>
        <v>98165</v>
      </c>
      <c r="AG40" s="23">
        <f>AC40+AD40</f>
        <v>146095</v>
      </c>
      <c r="AH40" s="23">
        <f>AF40+AE40</f>
        <v>185313</v>
      </c>
      <c r="AI40" s="23">
        <f>AG40+AH40</f>
        <v>331408</v>
      </c>
      <c r="AK40" s="23">
        <f ca="1">SUM((INDIRECT(AK$2&amp;(ROW())):INDIRECT(AK$3&amp;(ROW()))))</f>
        <v>23540</v>
      </c>
      <c r="AL40" s="23">
        <f ca="1">SUM(INDIRECT(AL$1&amp;AL$2&amp;$C40):INDIRECT(AL$1&amp;AL$3&amp;$C40))</f>
        <v>21112.979905975801</v>
      </c>
      <c r="AM40" s="1689">
        <f t="shared" ca="1" si="46"/>
        <v>2427.0200940241994</v>
      </c>
      <c r="AN40" s="1783">
        <f t="shared" ca="1" si="47"/>
        <v>1.114953933780672</v>
      </c>
      <c r="AO40" s="23">
        <f ca="1">SUM(INDIRECT(AO$1&amp;AO$2&amp;$A40):INDIRECT(AO$1&amp;AO$3&amp;$A40))+SUM(INDIRECT(AO$1&amp;AO$2&amp;$B40):INDIRECT(AO$1&amp;AO$3&amp;$B40))</f>
        <v>10748</v>
      </c>
      <c r="AP40" s="1689">
        <f t="shared" ca="1" si="48"/>
        <v>12792</v>
      </c>
      <c r="AQ40" s="1783">
        <f t="shared" ca="1" si="49"/>
        <v>2.1901749162634907</v>
      </c>
      <c r="AS40" s="23">
        <f ca="1">SUM((INDIRECT(AS$2&amp;(ROW())):INDIRECT(AS$3&amp;(ROW()))))</f>
        <v>23540</v>
      </c>
      <c r="AT40" s="23">
        <f ca="1">SUM(INDIRECT(AT$1&amp;AT$2&amp;$C40):INDIRECT(AT$1&amp;AT$3&amp;$C40))</f>
        <v>21112.979905975801</v>
      </c>
      <c r="AU40" s="1689">
        <f t="shared" ca="1" si="50"/>
        <v>2427.0200940241994</v>
      </c>
      <c r="AV40" s="1783">
        <f t="shared" ca="1" si="51"/>
        <v>1.114953933780672</v>
      </c>
      <c r="AW40" s="23">
        <f ca="1">SUM(INDIRECT(AW$1&amp;AW$2&amp;$A40):INDIRECT(AW$1&amp;AW$3&amp;$A40))+SUM(INDIRECT(AW$1&amp;AW$2&amp;$B40):INDIRECT(AW$1&amp;AW$3&amp;$B40))</f>
        <v>10748</v>
      </c>
      <c r="AX40" s="1689">
        <f t="shared" ca="1" si="52"/>
        <v>12792</v>
      </c>
      <c r="AY40" s="1783">
        <f t="shared" ca="1" si="53"/>
        <v>2.1901749162634907</v>
      </c>
      <c r="BA40" s="23">
        <f ca="1">SUM((INDIRECT(BA$2&amp;(ROW())):INDIRECT(BA$3&amp;(ROW()))))</f>
        <v>23540</v>
      </c>
      <c r="BB40" s="23">
        <f ca="1">SUM(INDIRECT(BB$1&amp;BB$2&amp;$C40):INDIRECT(BB$1&amp;BB$3&amp;$C40))</f>
        <v>21112.979905975801</v>
      </c>
      <c r="BC40" s="1689">
        <f t="shared" ca="1" si="54"/>
        <v>2427.0200940241994</v>
      </c>
      <c r="BD40" s="1783">
        <f t="shared" ca="1" si="55"/>
        <v>1.114953933780672</v>
      </c>
      <c r="BE40" s="23">
        <f ca="1">SUM(INDIRECT(BE$1&amp;BE$2&amp;$A40):INDIRECT(BE$1&amp;BE$3&amp;$A40))+SUM(INDIRECT(BE$1&amp;BE$2&amp;$B40):INDIRECT(BE$1&amp;BE$3&amp;$B40))</f>
        <v>10748</v>
      </c>
      <c r="BF40" s="1689">
        <f t="shared" ca="1" si="56"/>
        <v>12792</v>
      </c>
      <c r="BG40" s="1783">
        <f t="shared" ca="1" si="57"/>
        <v>2.1901749162634907</v>
      </c>
    </row>
    <row r="41" spans="1:59">
      <c r="A41" s="1887">
        <v>41</v>
      </c>
      <c r="B41" s="1887">
        <v>1</v>
      </c>
      <c r="C41" s="1887">
        <f>ROW()</f>
        <v>41</v>
      </c>
      <c r="E41" s="2540">
        <v>1</v>
      </c>
      <c r="I41" s="254" t="s">
        <v>179</v>
      </c>
      <c r="J41" s="29"/>
      <c r="K41" s="28"/>
      <c r="L41" s="28"/>
      <c r="M41" s="29"/>
      <c r="N41" s="29"/>
      <c r="O41" s="29"/>
      <c r="P41" s="30"/>
      <c r="Q41" s="163">
        <f>SUM(Q42:Q44)</f>
        <v>55361</v>
      </c>
      <c r="R41" s="163">
        <f t="shared" ref="R41:AI41" si="58">SUM(R42:R44)</f>
        <v>52440</v>
      </c>
      <c r="S41" s="163">
        <f t="shared" si="58"/>
        <v>53582</v>
      </c>
      <c r="T41" s="163">
        <f t="shared" si="58"/>
        <v>52765</v>
      </c>
      <c r="U41" s="163">
        <f t="shared" si="58"/>
        <v>53433</v>
      </c>
      <c r="V41" s="163">
        <f t="shared" si="58"/>
        <v>49685</v>
      </c>
      <c r="W41" s="163">
        <f t="shared" si="58"/>
        <v>49844</v>
      </c>
      <c r="X41" s="163">
        <f t="shared" si="58"/>
        <v>47290</v>
      </c>
      <c r="Y41" s="163">
        <f t="shared" si="58"/>
        <v>50867</v>
      </c>
      <c r="Z41" s="163">
        <f t="shared" si="58"/>
        <v>49582</v>
      </c>
      <c r="AA41" s="163">
        <f t="shared" si="58"/>
        <v>76914</v>
      </c>
      <c r="AB41" s="163">
        <f t="shared" si="58"/>
        <v>68997</v>
      </c>
      <c r="AC41" s="27">
        <f t="shared" si="58"/>
        <v>161383</v>
      </c>
      <c r="AD41" s="27">
        <f t="shared" si="58"/>
        <v>155883</v>
      </c>
      <c r="AE41" s="27">
        <f t="shared" si="58"/>
        <v>148001</v>
      </c>
      <c r="AF41" s="27">
        <f t="shared" si="58"/>
        <v>195493</v>
      </c>
      <c r="AG41" s="27">
        <f t="shared" si="58"/>
        <v>317266</v>
      </c>
      <c r="AH41" s="27">
        <f t="shared" si="58"/>
        <v>343494</v>
      </c>
      <c r="AI41" s="27">
        <f t="shared" si="58"/>
        <v>660760</v>
      </c>
      <c r="AK41" s="27">
        <f ca="1">SUM((INDIRECT(AK$2&amp;(ROW())):INDIRECT(AK$3&amp;(ROW()))))</f>
        <v>55361</v>
      </c>
      <c r="AL41" s="27">
        <f ca="1">SUM(INDIRECT(AL$1&amp;AL$2&amp;$C41):INDIRECT(AL$1&amp;AL$3&amp;$C41))</f>
        <v>47596.427425036571</v>
      </c>
      <c r="AM41" s="1686">
        <f t="shared" ca="1" si="46"/>
        <v>7764.5725749634294</v>
      </c>
      <c r="AN41" s="1780">
        <f t="shared" ca="1" si="47"/>
        <v>1.1631335164218466</v>
      </c>
      <c r="AO41" s="27">
        <f ca="1">SUM(INDIRECT(AO$1&amp;AO$2&amp;$A41):INDIRECT(AO$1&amp;AO$3&amp;$A41))+SUM(INDIRECT(AO$1&amp;AO$2&amp;$B41):INDIRECT(AO$1&amp;AO$3&amp;$B41))</f>
        <v>54777</v>
      </c>
      <c r="AP41" s="1686">
        <f t="shared" ca="1" si="48"/>
        <v>584</v>
      </c>
      <c r="AQ41" s="1780">
        <f t="shared" ca="1" si="49"/>
        <v>1.010661408985523</v>
      </c>
      <c r="AS41" s="27">
        <f ca="1">SUM((INDIRECT(AS$2&amp;(ROW())):INDIRECT(AS$3&amp;(ROW()))))</f>
        <v>55361</v>
      </c>
      <c r="AT41" s="27">
        <f ca="1">SUM(INDIRECT(AT$1&amp;AT$2&amp;$C41):INDIRECT(AT$1&amp;AT$3&amp;$C41))</f>
        <v>47596.427425036571</v>
      </c>
      <c r="AU41" s="1686">
        <f t="shared" ca="1" si="50"/>
        <v>7764.5725749634294</v>
      </c>
      <c r="AV41" s="1780">
        <f t="shared" ca="1" si="51"/>
        <v>1.1631335164218466</v>
      </c>
      <c r="AW41" s="27">
        <f ca="1">SUM(INDIRECT(AW$1&amp;AW$2&amp;$A41):INDIRECT(AW$1&amp;AW$3&amp;$A41))+SUM(INDIRECT(AW$1&amp;AW$2&amp;$B41):INDIRECT(AW$1&amp;AW$3&amp;$B41))</f>
        <v>54777</v>
      </c>
      <c r="AX41" s="1686">
        <f t="shared" ca="1" si="52"/>
        <v>584</v>
      </c>
      <c r="AY41" s="1780">
        <f t="shared" ca="1" si="53"/>
        <v>1.010661408985523</v>
      </c>
      <c r="BA41" s="27">
        <f ca="1">SUM((INDIRECT(BA$2&amp;(ROW())):INDIRECT(BA$3&amp;(ROW()))))</f>
        <v>55361</v>
      </c>
      <c r="BB41" s="27">
        <f ca="1">SUM(INDIRECT(BB$1&amp;BB$2&amp;$C41):INDIRECT(BB$1&amp;BB$3&amp;$C41))</f>
        <v>47596.427425036571</v>
      </c>
      <c r="BC41" s="1686">
        <f t="shared" ca="1" si="54"/>
        <v>7764.5725749634294</v>
      </c>
      <c r="BD41" s="1780">
        <f t="shared" ca="1" si="55"/>
        <v>1.1631335164218466</v>
      </c>
      <c r="BE41" s="27">
        <f ca="1">SUM(INDIRECT(BE$1&amp;BE$2&amp;$A41):INDIRECT(BE$1&amp;BE$3&amp;$A41))+SUM(INDIRECT(BE$1&amp;BE$2&amp;$B41):INDIRECT(BE$1&amp;BE$3&amp;$B41))</f>
        <v>54777</v>
      </c>
      <c r="BF41" s="1686">
        <f t="shared" ca="1" si="56"/>
        <v>584</v>
      </c>
      <c r="BG41" s="1780">
        <f t="shared" ca="1" si="57"/>
        <v>1.010661408985523</v>
      </c>
    </row>
    <row r="42" spans="1:59">
      <c r="A42" s="1887">
        <v>42</v>
      </c>
      <c r="B42" s="1887">
        <v>1</v>
      </c>
      <c r="C42" s="1887">
        <f>ROW()</f>
        <v>42</v>
      </c>
      <c r="E42" s="2540">
        <v>1</v>
      </c>
      <c r="I42" s="108"/>
      <c r="J42" s="18" t="s">
        <v>193</v>
      </c>
      <c r="K42" s="26"/>
      <c r="L42" s="26"/>
      <c r="M42" s="18"/>
      <c r="N42" s="18"/>
      <c r="O42" s="18"/>
      <c r="P42" s="139"/>
      <c r="Q42" s="1348">
        <v>10526</v>
      </c>
      <c r="R42" s="1348">
        <v>9347</v>
      </c>
      <c r="S42" s="1348">
        <v>5900</v>
      </c>
      <c r="T42" s="1348">
        <v>9800</v>
      </c>
      <c r="U42" s="1348">
        <v>9800</v>
      </c>
      <c r="V42" s="1348">
        <v>7708</v>
      </c>
      <c r="W42" s="1348">
        <v>6039</v>
      </c>
      <c r="X42" s="1348">
        <v>7721</v>
      </c>
      <c r="Y42" s="1348">
        <v>4390</v>
      </c>
      <c r="Z42" s="1348">
        <v>6092</v>
      </c>
      <c r="AA42" s="1348">
        <f>76914*20%</f>
        <v>15382.800000000001</v>
      </c>
      <c r="AB42" s="1348">
        <v>9481</v>
      </c>
      <c r="AC42" s="112">
        <f>SUM(Q42,R42,S42)</f>
        <v>25773</v>
      </c>
      <c r="AD42" s="112">
        <f>SUM(T42,U42,V42)</f>
        <v>27308</v>
      </c>
      <c r="AE42" s="112">
        <f>SUM(W42,X42,Y42)</f>
        <v>18150</v>
      </c>
      <c r="AF42" s="112">
        <f>SUM(Z42,AA42,AB42)</f>
        <v>30955.800000000003</v>
      </c>
      <c r="AG42" s="112">
        <f>AC42+AD42</f>
        <v>53081</v>
      </c>
      <c r="AH42" s="112">
        <f>AF42+AE42</f>
        <v>49105.8</v>
      </c>
      <c r="AI42" s="112">
        <f>AG42+AH42</f>
        <v>102186.8</v>
      </c>
      <c r="AK42" s="112">
        <f ca="1">SUM((INDIRECT(AK$2&amp;(ROW())):INDIRECT(AK$3&amp;(ROW()))))</f>
        <v>10526</v>
      </c>
      <c r="AL42" s="112">
        <f ca="1">SUM(INDIRECT(AL$1&amp;AL$2&amp;$C42):INDIRECT(AL$1&amp;AL$3&amp;$C42))</f>
        <v>9473.894164947782</v>
      </c>
      <c r="AM42" s="1687">
        <f t="shared" ca="1" si="46"/>
        <v>1052.105835052218</v>
      </c>
      <c r="AN42" s="1781">
        <f t="shared" ca="1" si="47"/>
        <v>1.1110531547781985</v>
      </c>
      <c r="AO42" s="112">
        <f ca="1">SUM(INDIRECT(AO$1&amp;AO$2&amp;$A42):INDIRECT(AO$1&amp;AO$3&amp;$A42))+SUM(INDIRECT(AO$1&amp;AO$2&amp;$B42):INDIRECT(AO$1&amp;AO$3&amp;$B42))</f>
        <v>11027</v>
      </c>
      <c r="AP42" s="1687">
        <f t="shared" ca="1" si="48"/>
        <v>-501</v>
      </c>
      <c r="AQ42" s="1781">
        <f t="shared" ca="1" si="49"/>
        <v>0.95456606511290465</v>
      </c>
      <c r="AS42" s="112">
        <f ca="1">SUM((INDIRECT(AS$2&amp;(ROW())):INDIRECT(AS$3&amp;(ROW()))))</f>
        <v>10526</v>
      </c>
      <c r="AT42" s="112">
        <f ca="1">SUM(INDIRECT(AT$1&amp;AT$2&amp;$C42):INDIRECT(AT$1&amp;AT$3&amp;$C42))</f>
        <v>9473.894164947782</v>
      </c>
      <c r="AU42" s="1687">
        <f t="shared" ca="1" si="50"/>
        <v>1052.105835052218</v>
      </c>
      <c r="AV42" s="1781">
        <f t="shared" ca="1" si="51"/>
        <v>1.1110531547781985</v>
      </c>
      <c r="AW42" s="112">
        <f ca="1">SUM(INDIRECT(AW$1&amp;AW$2&amp;$A42):INDIRECT(AW$1&amp;AW$3&amp;$A42))+SUM(INDIRECT(AW$1&amp;AW$2&amp;$B42):INDIRECT(AW$1&amp;AW$3&amp;$B42))</f>
        <v>11027</v>
      </c>
      <c r="AX42" s="1687">
        <f t="shared" ca="1" si="52"/>
        <v>-501</v>
      </c>
      <c r="AY42" s="1781">
        <f t="shared" ca="1" si="53"/>
        <v>0.95456606511290465</v>
      </c>
      <c r="BA42" s="112">
        <f ca="1">SUM((INDIRECT(BA$2&amp;(ROW())):INDIRECT(BA$3&amp;(ROW()))))</f>
        <v>10526</v>
      </c>
      <c r="BB42" s="112">
        <f ca="1">SUM(INDIRECT(BB$1&amp;BB$2&amp;$C42):INDIRECT(BB$1&amp;BB$3&amp;$C42))</f>
        <v>9473.894164947782</v>
      </c>
      <c r="BC42" s="1687">
        <f t="shared" ca="1" si="54"/>
        <v>1052.105835052218</v>
      </c>
      <c r="BD42" s="1781">
        <f t="shared" ca="1" si="55"/>
        <v>1.1110531547781985</v>
      </c>
      <c r="BE42" s="112">
        <f ca="1">SUM(INDIRECT(BE$1&amp;BE$2&amp;$A42):INDIRECT(BE$1&amp;BE$3&amp;$A42))+SUM(INDIRECT(BE$1&amp;BE$2&amp;$B42):INDIRECT(BE$1&amp;BE$3&amp;$B42))</f>
        <v>11027</v>
      </c>
      <c r="BF42" s="1687">
        <f t="shared" ca="1" si="56"/>
        <v>-501</v>
      </c>
      <c r="BG42" s="1781">
        <f t="shared" ca="1" si="57"/>
        <v>0.95456606511290465</v>
      </c>
    </row>
    <row r="43" spans="1:59">
      <c r="A43" s="1887">
        <v>43</v>
      </c>
      <c r="B43" s="1887">
        <v>1</v>
      </c>
      <c r="C43" s="1887">
        <f>ROW()</f>
        <v>43</v>
      </c>
      <c r="E43" s="2540">
        <v>1</v>
      </c>
      <c r="I43" s="289"/>
      <c r="J43" s="18" t="s">
        <v>194</v>
      </c>
      <c r="K43" s="26"/>
      <c r="L43" s="26"/>
      <c r="M43" s="18"/>
      <c r="N43" s="18"/>
      <c r="O43" s="18"/>
      <c r="P43" s="139"/>
      <c r="Q43" s="1348">
        <v>44835</v>
      </c>
      <c r="R43" s="1348">
        <v>43093</v>
      </c>
      <c r="S43" s="1348">
        <v>47682</v>
      </c>
      <c r="T43" s="1348">
        <f>52765-9800</f>
        <v>42965</v>
      </c>
      <c r="U43" s="1348">
        <v>43633</v>
      </c>
      <c r="V43" s="1348">
        <v>41977</v>
      </c>
      <c r="W43" s="1348">
        <v>43805</v>
      </c>
      <c r="X43" s="1348">
        <v>39569</v>
      </c>
      <c r="Y43" s="1348">
        <v>46477</v>
      </c>
      <c r="Z43" s="1348">
        <v>43490</v>
      </c>
      <c r="AA43" s="1348">
        <f>76914*80%</f>
        <v>61531.200000000004</v>
      </c>
      <c r="AB43" s="1348">
        <v>59516</v>
      </c>
      <c r="AC43" s="25">
        <f>SUM(Q43,R43,S43)</f>
        <v>135610</v>
      </c>
      <c r="AD43" s="25">
        <f>SUM(T43,U43,V43)</f>
        <v>128575</v>
      </c>
      <c r="AE43" s="25">
        <f>SUM(W43,X43,Y43)</f>
        <v>129851</v>
      </c>
      <c r="AF43" s="25">
        <f>SUM(Z43,AA43,AB43)</f>
        <v>164537.20000000001</v>
      </c>
      <c r="AG43" s="25">
        <f>AC43+AD43</f>
        <v>264185</v>
      </c>
      <c r="AH43" s="25">
        <f>AF43+AE43</f>
        <v>294388.2</v>
      </c>
      <c r="AI43" s="25">
        <f>AG43+AH43</f>
        <v>558573.19999999995</v>
      </c>
      <c r="AK43" s="25">
        <f ca="1">SUM((INDIRECT(AK$2&amp;(ROW())):INDIRECT(AK$3&amp;(ROW()))))</f>
        <v>44835</v>
      </c>
      <c r="AL43" s="25">
        <f ca="1">SUM(INDIRECT(AL$1&amp;AL$2&amp;$C43):INDIRECT(AL$1&amp;AL$3&amp;$C43))</f>
        <v>38122.533260088792</v>
      </c>
      <c r="AM43" s="1688">
        <f t="shared" ca="1" si="46"/>
        <v>6712.4667399112077</v>
      </c>
      <c r="AN43" s="1782">
        <f t="shared" ca="1" si="47"/>
        <v>1.1760760937400405</v>
      </c>
      <c r="AO43" s="25">
        <f ca="1">SUM(INDIRECT(AO$1&amp;AO$2&amp;$A43):INDIRECT(AO$1&amp;AO$3&amp;$A43))+SUM(INDIRECT(AO$1&amp;AO$2&amp;$B43):INDIRECT(AO$1&amp;AO$3&amp;$B43))</f>
        <v>43750</v>
      </c>
      <c r="AP43" s="1688">
        <f t="shared" ca="1" si="48"/>
        <v>1085</v>
      </c>
      <c r="AQ43" s="1782">
        <f t="shared" ca="1" si="49"/>
        <v>1.0247999999999999</v>
      </c>
      <c r="AS43" s="25">
        <f ca="1">SUM((INDIRECT(AS$2&amp;(ROW())):INDIRECT(AS$3&amp;(ROW()))))</f>
        <v>44835</v>
      </c>
      <c r="AT43" s="25">
        <f ca="1">SUM(INDIRECT(AT$1&amp;AT$2&amp;$C43):INDIRECT(AT$1&amp;AT$3&amp;$C43))</f>
        <v>38122.533260088792</v>
      </c>
      <c r="AU43" s="1688">
        <f t="shared" ca="1" si="50"/>
        <v>6712.4667399112077</v>
      </c>
      <c r="AV43" s="1782">
        <f t="shared" ca="1" si="51"/>
        <v>1.1760760937400405</v>
      </c>
      <c r="AW43" s="25">
        <f ca="1">SUM(INDIRECT(AW$1&amp;AW$2&amp;$A43):INDIRECT(AW$1&amp;AW$3&amp;$A43))+SUM(INDIRECT(AW$1&amp;AW$2&amp;$B43):INDIRECT(AW$1&amp;AW$3&amp;$B43))</f>
        <v>43750</v>
      </c>
      <c r="AX43" s="1688">
        <f t="shared" ca="1" si="52"/>
        <v>1085</v>
      </c>
      <c r="AY43" s="1782">
        <f t="shared" ca="1" si="53"/>
        <v>1.0247999999999999</v>
      </c>
      <c r="BA43" s="25">
        <f ca="1">SUM((INDIRECT(BA$2&amp;(ROW())):INDIRECT(BA$3&amp;(ROW()))))</f>
        <v>44835</v>
      </c>
      <c r="BB43" s="25">
        <f ca="1">SUM(INDIRECT(BB$1&amp;BB$2&amp;$C43):INDIRECT(BB$1&amp;BB$3&amp;$C43))</f>
        <v>38122.533260088792</v>
      </c>
      <c r="BC43" s="1688">
        <f t="shared" ca="1" si="54"/>
        <v>6712.4667399112077</v>
      </c>
      <c r="BD43" s="1782">
        <f t="shared" ca="1" si="55"/>
        <v>1.1760760937400405</v>
      </c>
      <c r="BE43" s="25">
        <f ca="1">SUM(INDIRECT(BE$1&amp;BE$2&amp;$A43):INDIRECT(BE$1&amp;BE$3&amp;$A43))+SUM(INDIRECT(BE$1&amp;BE$2&amp;$B43):INDIRECT(BE$1&amp;BE$3&amp;$B43))</f>
        <v>43750</v>
      </c>
      <c r="BF43" s="1688">
        <f t="shared" ca="1" si="56"/>
        <v>1085</v>
      </c>
      <c r="BG43" s="1782">
        <f t="shared" ca="1" si="57"/>
        <v>1.0247999999999999</v>
      </c>
    </row>
    <row r="44" spans="1:59">
      <c r="A44" s="1887">
        <v>44</v>
      </c>
      <c r="B44" s="1887">
        <v>1</v>
      </c>
      <c r="C44" s="1887">
        <f>ROW()</f>
        <v>44</v>
      </c>
      <c r="E44" s="2540">
        <v>1</v>
      </c>
      <c r="I44" s="288"/>
      <c r="J44" s="16" t="s">
        <v>195</v>
      </c>
      <c r="K44" s="24"/>
      <c r="L44" s="24"/>
      <c r="M44" s="16"/>
      <c r="N44" s="16"/>
      <c r="O44" s="16"/>
      <c r="P44" s="137"/>
      <c r="Q44" s="1348"/>
      <c r="R44" s="1348"/>
      <c r="S44" s="1348"/>
      <c r="T44" s="1348"/>
      <c r="U44" s="1348"/>
      <c r="V44" s="1348"/>
      <c r="W44" s="1348"/>
      <c r="X44" s="1348"/>
      <c r="Y44" s="1348"/>
      <c r="Z44" s="1348"/>
      <c r="AA44" s="1348"/>
      <c r="AB44" s="1348"/>
      <c r="AC44" s="23">
        <f>SUM(Q44,R44,S44)</f>
        <v>0</v>
      </c>
      <c r="AD44" s="23">
        <f>SUM(T44,U44,V44)</f>
        <v>0</v>
      </c>
      <c r="AE44" s="23">
        <f>SUM(W44,X44,Y44)</f>
        <v>0</v>
      </c>
      <c r="AF44" s="23">
        <f>SUM(Z44,AA44,AB44)</f>
        <v>0</v>
      </c>
      <c r="AG44" s="23">
        <f>AC44+AD44</f>
        <v>0</v>
      </c>
      <c r="AH44" s="23">
        <f>AF44+AE44</f>
        <v>0</v>
      </c>
      <c r="AI44" s="23">
        <f>AG44+AH44</f>
        <v>0</v>
      </c>
      <c r="AK44" s="23">
        <f ca="1">SUM((INDIRECT(AK$2&amp;(ROW())):INDIRECT(AK$3&amp;(ROW()))))</f>
        <v>0</v>
      </c>
      <c r="AL44" s="23">
        <f ca="1">SUM(INDIRECT(AL$1&amp;AL$2&amp;$C44):INDIRECT(AL$1&amp;AL$3&amp;$C44))</f>
        <v>0</v>
      </c>
      <c r="AM44" s="1689">
        <f t="shared" ca="1" si="46"/>
        <v>0</v>
      </c>
      <c r="AN44" s="1783">
        <f t="shared" ca="1" si="47"/>
        <v>0</v>
      </c>
      <c r="AO44" s="23">
        <f ca="1">SUM(INDIRECT(AO$1&amp;AO$2&amp;$A44):INDIRECT(AO$1&amp;AO$3&amp;$A44))+SUM(INDIRECT(AO$1&amp;AO$2&amp;$B44):INDIRECT(AO$1&amp;AO$3&amp;$B44))</f>
        <v>0</v>
      </c>
      <c r="AP44" s="1689">
        <f t="shared" ca="1" si="48"/>
        <v>0</v>
      </c>
      <c r="AQ44" s="1783">
        <f t="shared" ca="1" si="49"/>
        <v>0</v>
      </c>
      <c r="AS44" s="23">
        <f ca="1">SUM((INDIRECT(AS$2&amp;(ROW())):INDIRECT(AS$3&amp;(ROW()))))</f>
        <v>0</v>
      </c>
      <c r="AT44" s="23">
        <f ca="1">SUM(INDIRECT(AT$1&amp;AT$2&amp;$C44):INDIRECT(AT$1&amp;AT$3&amp;$C44))</f>
        <v>0</v>
      </c>
      <c r="AU44" s="1689">
        <f t="shared" ca="1" si="50"/>
        <v>0</v>
      </c>
      <c r="AV44" s="1783">
        <f t="shared" ca="1" si="51"/>
        <v>0</v>
      </c>
      <c r="AW44" s="23">
        <f ca="1">SUM(INDIRECT(AW$1&amp;AW$2&amp;$A44):INDIRECT(AW$1&amp;AW$3&amp;$A44))+SUM(INDIRECT(AW$1&amp;AW$2&amp;$B44):INDIRECT(AW$1&amp;AW$3&amp;$B44))</f>
        <v>0</v>
      </c>
      <c r="AX44" s="1689">
        <f t="shared" ca="1" si="52"/>
        <v>0</v>
      </c>
      <c r="AY44" s="1783">
        <f t="shared" ca="1" si="53"/>
        <v>0</v>
      </c>
      <c r="BA44" s="23">
        <f ca="1">SUM((INDIRECT(BA$2&amp;(ROW())):INDIRECT(BA$3&amp;(ROW()))))</f>
        <v>0</v>
      </c>
      <c r="BB44" s="23">
        <f ca="1">SUM(INDIRECT(BB$1&amp;BB$2&amp;$C44):INDIRECT(BB$1&amp;BB$3&amp;$C44))</f>
        <v>0</v>
      </c>
      <c r="BC44" s="1689">
        <f t="shared" ca="1" si="54"/>
        <v>0</v>
      </c>
      <c r="BD44" s="1783">
        <f t="shared" ca="1" si="55"/>
        <v>0</v>
      </c>
      <c r="BE44" s="23">
        <f ca="1">SUM(INDIRECT(BE$1&amp;BE$2&amp;$A44):INDIRECT(BE$1&amp;BE$3&amp;$A44))+SUM(INDIRECT(BE$1&amp;BE$2&amp;$B44):INDIRECT(BE$1&amp;BE$3&amp;$B44))</f>
        <v>0</v>
      </c>
      <c r="BF44" s="1689">
        <f t="shared" ca="1" si="56"/>
        <v>0</v>
      </c>
      <c r="BG44" s="1783">
        <f t="shared" ca="1" si="57"/>
        <v>0</v>
      </c>
    </row>
    <row r="45" spans="1:59">
      <c r="A45" s="1887">
        <v>45</v>
      </c>
      <c r="B45" s="1887">
        <v>1</v>
      </c>
      <c r="C45" s="1887">
        <f>ROW()</f>
        <v>45</v>
      </c>
      <c r="E45" s="2540">
        <v>1</v>
      </c>
      <c r="I45" s="444" t="s">
        <v>147</v>
      </c>
      <c r="J45" s="29"/>
      <c r="K45" s="28"/>
      <c r="L45" s="28"/>
      <c r="M45" s="29"/>
      <c r="N45" s="29"/>
      <c r="O45" s="29"/>
      <c r="P45" s="30"/>
      <c r="Q45" s="163">
        <f>SUM(Q46:Q51)</f>
        <v>50491</v>
      </c>
      <c r="R45" s="163">
        <f t="shared" ref="R45:AI45" si="59">SUM(R46:R51)</f>
        <v>37415</v>
      </c>
      <c r="S45" s="163">
        <f t="shared" si="59"/>
        <v>32923</v>
      </c>
      <c r="T45" s="163">
        <f t="shared" si="59"/>
        <v>41534</v>
      </c>
      <c r="U45" s="163">
        <f t="shared" si="59"/>
        <v>47192</v>
      </c>
      <c r="V45" s="163">
        <f t="shared" si="59"/>
        <v>47945</v>
      </c>
      <c r="W45" s="163">
        <f t="shared" si="59"/>
        <v>73702</v>
      </c>
      <c r="X45" s="163">
        <f t="shared" si="59"/>
        <v>83001</v>
      </c>
      <c r="Y45" s="163">
        <f t="shared" si="59"/>
        <v>46171</v>
      </c>
      <c r="Z45" s="163">
        <f t="shared" si="59"/>
        <v>42011</v>
      </c>
      <c r="AA45" s="163">
        <f t="shared" si="59"/>
        <v>17355</v>
      </c>
      <c r="AB45" s="163">
        <f t="shared" si="59"/>
        <v>93349</v>
      </c>
      <c r="AC45" s="27">
        <f t="shared" si="59"/>
        <v>120829</v>
      </c>
      <c r="AD45" s="27">
        <f t="shared" si="59"/>
        <v>136671</v>
      </c>
      <c r="AE45" s="27">
        <f t="shared" si="59"/>
        <v>202874</v>
      </c>
      <c r="AF45" s="27">
        <f t="shared" si="59"/>
        <v>152715</v>
      </c>
      <c r="AG45" s="27">
        <f t="shared" si="59"/>
        <v>257500</v>
      </c>
      <c r="AH45" s="27">
        <f t="shared" si="59"/>
        <v>355589</v>
      </c>
      <c r="AI45" s="27">
        <f t="shared" si="59"/>
        <v>613089</v>
      </c>
      <c r="AK45" s="27">
        <f ca="1">SUM((INDIRECT(AK$2&amp;(ROW())):INDIRECT(AK$3&amp;(ROW()))))</f>
        <v>50491</v>
      </c>
      <c r="AL45" s="27">
        <f ca="1">SUM(INDIRECT(AL$1&amp;AL$2&amp;$C45):INDIRECT(AL$1&amp;AL$3&amp;$C45))</f>
        <v>50819.530077193223</v>
      </c>
      <c r="AM45" s="1686">
        <f t="shared" ca="1" si="46"/>
        <v>-328.53007719322341</v>
      </c>
      <c r="AN45" s="1780">
        <f t="shared" ca="1" si="47"/>
        <v>0.99353535783006652</v>
      </c>
      <c r="AO45" s="27">
        <f ca="1">SUM(INDIRECT(AO$1&amp;AO$2&amp;$A45):INDIRECT(AO$1&amp;AO$3&amp;$A45))+SUM(INDIRECT(AO$1&amp;AO$2&amp;$B45):INDIRECT(AO$1&amp;AO$3&amp;$B45))</f>
        <v>35015</v>
      </c>
      <c r="AP45" s="1686">
        <f t="shared" ca="1" si="48"/>
        <v>15476</v>
      </c>
      <c r="AQ45" s="1780">
        <f t="shared" ca="1" si="49"/>
        <v>1.4419820077109811</v>
      </c>
      <c r="AS45" s="27">
        <f ca="1">SUM((INDIRECT(AS$2&amp;(ROW())):INDIRECT(AS$3&amp;(ROW()))))</f>
        <v>50491</v>
      </c>
      <c r="AT45" s="27">
        <f ca="1">SUM(INDIRECT(AT$1&amp;AT$2&amp;$C45):INDIRECT(AT$1&amp;AT$3&amp;$C45))</f>
        <v>50819.530077193223</v>
      </c>
      <c r="AU45" s="1686">
        <f t="shared" ca="1" si="50"/>
        <v>-328.53007719322341</v>
      </c>
      <c r="AV45" s="1780">
        <f t="shared" ca="1" si="51"/>
        <v>0.99353535783006652</v>
      </c>
      <c r="AW45" s="27">
        <f ca="1">SUM(INDIRECT(AW$1&amp;AW$2&amp;$A45):INDIRECT(AW$1&amp;AW$3&amp;$A45))+SUM(INDIRECT(AW$1&amp;AW$2&amp;$B45):INDIRECT(AW$1&amp;AW$3&amp;$B45))</f>
        <v>35015</v>
      </c>
      <c r="AX45" s="1686">
        <f t="shared" ca="1" si="52"/>
        <v>15476</v>
      </c>
      <c r="AY45" s="1780">
        <f t="shared" ca="1" si="53"/>
        <v>1.4419820077109811</v>
      </c>
      <c r="BA45" s="27">
        <f ca="1">SUM((INDIRECT(BA$2&amp;(ROW())):INDIRECT(BA$3&amp;(ROW()))))</f>
        <v>50491</v>
      </c>
      <c r="BB45" s="27">
        <f ca="1">SUM(INDIRECT(BB$1&amp;BB$2&amp;$C45):INDIRECT(BB$1&amp;BB$3&amp;$C45))</f>
        <v>50819.530077193223</v>
      </c>
      <c r="BC45" s="1686">
        <f t="shared" ca="1" si="54"/>
        <v>-328.53007719322341</v>
      </c>
      <c r="BD45" s="1780">
        <f t="shared" ca="1" si="55"/>
        <v>0.99353535783006652</v>
      </c>
      <c r="BE45" s="27">
        <f ca="1">SUM(INDIRECT(BE$1&amp;BE$2&amp;$A45):INDIRECT(BE$1&amp;BE$3&amp;$A45))+SUM(INDIRECT(BE$1&amp;BE$2&amp;$B45):INDIRECT(BE$1&amp;BE$3&amp;$B45))</f>
        <v>35015</v>
      </c>
      <c r="BF45" s="1686">
        <f t="shared" ca="1" si="56"/>
        <v>15476</v>
      </c>
      <c r="BG45" s="1780">
        <f t="shared" ca="1" si="57"/>
        <v>1.4419820077109811</v>
      </c>
    </row>
    <row r="46" spans="1:59">
      <c r="A46" s="1887">
        <v>46</v>
      </c>
      <c r="B46" s="1887">
        <v>1</v>
      </c>
      <c r="C46" s="1887">
        <f>ROW()</f>
        <v>46</v>
      </c>
      <c r="E46" s="2540">
        <v>1</v>
      </c>
      <c r="I46" s="289"/>
      <c r="J46" s="18" t="s">
        <v>196</v>
      </c>
      <c r="K46" s="26"/>
      <c r="L46" s="26"/>
      <c r="M46" s="18"/>
      <c r="N46" s="18"/>
      <c r="O46" s="18"/>
      <c r="P46" s="139"/>
      <c r="Q46" s="1348">
        <v>74</v>
      </c>
      <c r="R46" s="1348">
        <v>108</v>
      </c>
      <c r="S46" s="1348">
        <v>115</v>
      </c>
      <c r="T46" s="1348">
        <v>646</v>
      </c>
      <c r="U46" s="1348">
        <v>1798</v>
      </c>
      <c r="V46" s="1348">
        <v>2347</v>
      </c>
      <c r="W46" s="1348">
        <v>2409</v>
      </c>
      <c r="X46" s="1348">
        <v>2553</v>
      </c>
      <c r="Y46" s="1348">
        <v>2810</v>
      </c>
      <c r="Z46" s="1348">
        <v>1933</v>
      </c>
      <c r="AA46" s="1348">
        <v>2255</v>
      </c>
      <c r="AB46" s="1348">
        <v>3093</v>
      </c>
      <c r="AC46" s="112">
        <f t="shared" ref="AC46:AC51" si="60">SUM(Q46,R46,S46)</f>
        <v>297</v>
      </c>
      <c r="AD46" s="112">
        <f t="shared" ref="AD46:AD51" si="61">SUM(T46,U46,V46)</f>
        <v>4791</v>
      </c>
      <c r="AE46" s="112">
        <f t="shared" ref="AE46:AE51" si="62">SUM(W46,X46,Y46)</f>
        <v>7772</v>
      </c>
      <c r="AF46" s="112">
        <f t="shared" ref="AF46:AF51" si="63">SUM(Z46,AA46,AB46)</f>
        <v>7281</v>
      </c>
      <c r="AG46" s="112">
        <f t="shared" ref="AG46:AG51" si="64">AC46+AD46</f>
        <v>5088</v>
      </c>
      <c r="AH46" s="112">
        <f t="shared" ref="AH46:AH51" si="65">AF46+AE46</f>
        <v>15053</v>
      </c>
      <c r="AI46" s="112">
        <f t="shared" ref="AI46:AI51" si="66">AG46+AH46</f>
        <v>20141</v>
      </c>
      <c r="AK46" s="112">
        <f ca="1">SUM((INDIRECT(AK$2&amp;(ROW())):INDIRECT(AK$3&amp;(ROW()))))</f>
        <v>74</v>
      </c>
      <c r="AL46" s="112">
        <f ca="1">SUM(INDIRECT(AL$1&amp;AL$2&amp;$C46):INDIRECT(AL$1&amp;AL$3&amp;$C46))</f>
        <v>2008.0134105265593</v>
      </c>
      <c r="AM46" s="1687">
        <f t="shared" ca="1" si="46"/>
        <v>-1934.0134105265593</v>
      </c>
      <c r="AN46" s="1781">
        <f t="shared" ca="1" si="47"/>
        <v>3.685234352124922E-2</v>
      </c>
      <c r="AO46" s="112">
        <f ca="1">SUM(INDIRECT(AO$1&amp;AO$2&amp;$A46):INDIRECT(AO$1&amp;AO$3&amp;$A46))+SUM(INDIRECT(AO$1&amp;AO$2&amp;$B46):INDIRECT(AO$1&amp;AO$3&amp;$B46))</f>
        <v>0</v>
      </c>
      <c r="AP46" s="1687">
        <f t="shared" ca="1" si="48"/>
        <v>74</v>
      </c>
      <c r="AQ46" s="1781">
        <f t="shared" ca="1" si="49"/>
        <v>0</v>
      </c>
      <c r="AS46" s="112">
        <f ca="1">SUM((INDIRECT(AS$2&amp;(ROW())):INDIRECT(AS$3&amp;(ROW()))))</f>
        <v>74</v>
      </c>
      <c r="AT46" s="112">
        <f ca="1">SUM(INDIRECT(AT$1&amp;AT$2&amp;$C46):INDIRECT(AT$1&amp;AT$3&amp;$C46))</f>
        <v>2008.0134105265593</v>
      </c>
      <c r="AU46" s="1687">
        <f t="shared" ca="1" si="50"/>
        <v>-1934.0134105265593</v>
      </c>
      <c r="AV46" s="1781">
        <f t="shared" ca="1" si="51"/>
        <v>3.685234352124922E-2</v>
      </c>
      <c r="AW46" s="112">
        <f ca="1">SUM(INDIRECT(AW$1&amp;AW$2&amp;$A46):INDIRECT(AW$1&amp;AW$3&amp;$A46))+SUM(INDIRECT(AW$1&amp;AW$2&amp;$B46):INDIRECT(AW$1&amp;AW$3&amp;$B46))</f>
        <v>0</v>
      </c>
      <c r="AX46" s="1687">
        <f t="shared" ca="1" si="52"/>
        <v>74</v>
      </c>
      <c r="AY46" s="1781">
        <f t="shared" ca="1" si="53"/>
        <v>0</v>
      </c>
      <c r="BA46" s="112">
        <f ca="1">SUM((INDIRECT(BA$2&amp;(ROW())):INDIRECT(BA$3&amp;(ROW()))))</f>
        <v>74</v>
      </c>
      <c r="BB46" s="112">
        <f ca="1">SUM(INDIRECT(BB$1&amp;BB$2&amp;$C46):INDIRECT(BB$1&amp;BB$3&amp;$C46))</f>
        <v>2008.0134105265593</v>
      </c>
      <c r="BC46" s="1687">
        <f t="shared" ca="1" si="54"/>
        <v>-1934.0134105265593</v>
      </c>
      <c r="BD46" s="1781">
        <f t="shared" ca="1" si="55"/>
        <v>3.685234352124922E-2</v>
      </c>
      <c r="BE46" s="112">
        <f ca="1">SUM(INDIRECT(BE$1&amp;BE$2&amp;$A46):INDIRECT(BE$1&amp;BE$3&amp;$A46))+SUM(INDIRECT(BE$1&amp;BE$2&amp;$B46):INDIRECT(BE$1&amp;BE$3&amp;$B46))</f>
        <v>0</v>
      </c>
      <c r="BF46" s="1687">
        <f t="shared" ca="1" si="56"/>
        <v>74</v>
      </c>
      <c r="BG46" s="1781">
        <f t="shared" ca="1" si="57"/>
        <v>0</v>
      </c>
    </row>
    <row r="47" spans="1:59">
      <c r="A47" s="1887">
        <v>47</v>
      </c>
      <c r="B47" s="1887">
        <v>1</v>
      </c>
      <c r="C47" s="1887">
        <f>ROW()</f>
        <v>47</v>
      </c>
      <c r="E47" s="2540">
        <v>1</v>
      </c>
      <c r="I47" s="289"/>
      <c r="J47" s="18" t="s">
        <v>197</v>
      </c>
      <c r="K47" s="26"/>
      <c r="L47" s="26"/>
      <c r="M47" s="18"/>
      <c r="N47" s="18"/>
      <c r="O47" s="18"/>
      <c r="P47" s="139"/>
      <c r="Q47" s="1348">
        <v>7621</v>
      </c>
      <c r="R47" s="1348">
        <v>7684</v>
      </c>
      <c r="S47" s="1348">
        <f>7619+15856</f>
        <v>23475</v>
      </c>
      <c r="T47" s="1348">
        <v>7608</v>
      </c>
      <c r="U47" s="1348">
        <v>7559</v>
      </c>
      <c r="V47" s="1348">
        <v>21871</v>
      </c>
      <c r="W47" s="1348">
        <v>7445</v>
      </c>
      <c r="X47" s="1348">
        <v>7278</v>
      </c>
      <c r="Y47" s="1348">
        <f>7228+11878</f>
        <v>19106</v>
      </c>
      <c r="Z47" s="1348">
        <v>7729</v>
      </c>
      <c r="AA47" s="1348">
        <v>7483</v>
      </c>
      <c r="AB47" s="1348">
        <f>17948+6798</f>
        <v>24746</v>
      </c>
      <c r="AC47" s="25">
        <f t="shared" si="60"/>
        <v>38780</v>
      </c>
      <c r="AD47" s="25">
        <f t="shared" si="61"/>
        <v>37038</v>
      </c>
      <c r="AE47" s="25">
        <f t="shared" si="62"/>
        <v>33829</v>
      </c>
      <c r="AF47" s="25">
        <f t="shared" si="63"/>
        <v>39958</v>
      </c>
      <c r="AG47" s="25">
        <f t="shared" si="64"/>
        <v>75818</v>
      </c>
      <c r="AH47" s="25">
        <f t="shared" si="65"/>
        <v>73787</v>
      </c>
      <c r="AI47" s="25">
        <f t="shared" si="66"/>
        <v>149605</v>
      </c>
      <c r="AK47" s="25">
        <f ca="1">SUM((INDIRECT(AK$2&amp;(ROW())):INDIRECT(AK$3&amp;(ROW()))))</f>
        <v>7621</v>
      </c>
      <c r="AL47" s="25">
        <f ca="1">SUM(INDIRECT(AL$1&amp;AL$2&amp;$C47):INDIRECT(AL$1&amp;AL$3&amp;$C47))</f>
        <v>13333.333333333332</v>
      </c>
      <c r="AM47" s="1688">
        <f t="shared" ca="1" si="46"/>
        <v>-5712.3333333333321</v>
      </c>
      <c r="AN47" s="1782">
        <f t="shared" ca="1" si="47"/>
        <v>0.57157500000000006</v>
      </c>
      <c r="AO47" s="25">
        <f ca="1">SUM(INDIRECT(AO$1&amp;AO$2&amp;$A47):INDIRECT(AO$1&amp;AO$3&amp;$A47))+SUM(INDIRECT(AO$1&amp;AO$2&amp;$B47):INDIRECT(AO$1&amp;AO$3&amp;$B47))</f>
        <v>7955</v>
      </c>
      <c r="AP47" s="1688">
        <f t="shared" ca="1" si="48"/>
        <v>-334</v>
      </c>
      <c r="AQ47" s="1782">
        <f t="shared" ca="1" si="49"/>
        <v>0.95801382778126964</v>
      </c>
      <c r="AS47" s="25">
        <f ca="1">SUM((INDIRECT(AS$2&amp;(ROW())):INDIRECT(AS$3&amp;(ROW()))))</f>
        <v>7621</v>
      </c>
      <c r="AT47" s="25">
        <f ca="1">SUM(INDIRECT(AT$1&amp;AT$2&amp;$C47):INDIRECT(AT$1&amp;AT$3&amp;$C47))</f>
        <v>13333.333333333332</v>
      </c>
      <c r="AU47" s="1688">
        <f t="shared" ca="1" si="50"/>
        <v>-5712.3333333333321</v>
      </c>
      <c r="AV47" s="1782">
        <f t="shared" ca="1" si="51"/>
        <v>0.57157500000000006</v>
      </c>
      <c r="AW47" s="25">
        <f ca="1">SUM(INDIRECT(AW$1&amp;AW$2&amp;$A47):INDIRECT(AW$1&amp;AW$3&amp;$A47))+SUM(INDIRECT(AW$1&amp;AW$2&amp;$B47):INDIRECT(AW$1&amp;AW$3&amp;$B47))</f>
        <v>7955</v>
      </c>
      <c r="AX47" s="1688">
        <f t="shared" ca="1" si="52"/>
        <v>-334</v>
      </c>
      <c r="AY47" s="1782">
        <f t="shared" ca="1" si="53"/>
        <v>0.95801382778126964</v>
      </c>
      <c r="BA47" s="25">
        <f ca="1">SUM((INDIRECT(BA$2&amp;(ROW())):INDIRECT(BA$3&amp;(ROW()))))</f>
        <v>7621</v>
      </c>
      <c r="BB47" s="25">
        <f ca="1">SUM(INDIRECT(BB$1&amp;BB$2&amp;$C47):INDIRECT(BB$1&amp;BB$3&amp;$C47))</f>
        <v>13333.333333333332</v>
      </c>
      <c r="BC47" s="1688">
        <f t="shared" ca="1" si="54"/>
        <v>-5712.3333333333321</v>
      </c>
      <c r="BD47" s="1782">
        <f t="shared" ca="1" si="55"/>
        <v>0.57157500000000006</v>
      </c>
      <c r="BE47" s="25">
        <f ca="1">SUM(INDIRECT(BE$1&amp;BE$2&amp;$A47):INDIRECT(BE$1&amp;BE$3&amp;$A47))+SUM(INDIRECT(BE$1&amp;BE$2&amp;$B47):INDIRECT(BE$1&amp;BE$3&amp;$B47))</f>
        <v>7955</v>
      </c>
      <c r="BF47" s="1688">
        <f t="shared" ca="1" si="56"/>
        <v>-334</v>
      </c>
      <c r="BG47" s="1782">
        <f t="shared" ca="1" si="57"/>
        <v>0.95801382778126964</v>
      </c>
    </row>
    <row r="48" spans="1:59">
      <c r="A48" s="1887">
        <v>48</v>
      </c>
      <c r="B48" s="1887">
        <v>1</v>
      </c>
      <c r="C48" s="1887">
        <f>ROW()</f>
        <v>48</v>
      </c>
      <c r="E48" s="2540">
        <v>1</v>
      </c>
      <c r="I48" s="289"/>
      <c r="J48" s="18" t="s">
        <v>198</v>
      </c>
      <c r="K48" s="26"/>
      <c r="L48" s="26"/>
      <c r="M48" s="18"/>
      <c r="N48" s="18"/>
      <c r="O48" s="18"/>
      <c r="P48" s="139"/>
      <c r="Q48" s="1348">
        <v>496</v>
      </c>
      <c r="R48" s="1348">
        <v>1220</v>
      </c>
      <c r="S48" s="1348">
        <v>676</v>
      </c>
      <c r="T48" s="1348">
        <v>741</v>
      </c>
      <c r="U48" s="1348">
        <v>934</v>
      </c>
      <c r="V48" s="1348">
        <v>518</v>
      </c>
      <c r="W48" s="1348">
        <v>1588</v>
      </c>
      <c r="X48" s="1348">
        <v>1423</v>
      </c>
      <c r="Y48" s="1348">
        <v>1316</v>
      </c>
      <c r="Z48" s="1348">
        <v>891</v>
      </c>
      <c r="AA48" s="1348">
        <v>642</v>
      </c>
      <c r="AB48" s="1348">
        <v>1754</v>
      </c>
      <c r="AC48" s="25">
        <f t="shared" si="60"/>
        <v>2392</v>
      </c>
      <c r="AD48" s="25">
        <f t="shared" si="61"/>
        <v>2193</v>
      </c>
      <c r="AE48" s="25">
        <f t="shared" si="62"/>
        <v>4327</v>
      </c>
      <c r="AF48" s="25">
        <f t="shared" si="63"/>
        <v>3287</v>
      </c>
      <c r="AG48" s="25">
        <f t="shared" si="64"/>
        <v>4585</v>
      </c>
      <c r="AH48" s="25">
        <f t="shared" si="65"/>
        <v>7614</v>
      </c>
      <c r="AI48" s="25">
        <f t="shared" si="66"/>
        <v>12199</v>
      </c>
      <c r="AK48" s="25">
        <f ca="1">SUM((INDIRECT(AK$2&amp;(ROW())):INDIRECT(AK$3&amp;(ROW()))))</f>
        <v>496</v>
      </c>
      <c r="AL48" s="25">
        <f ca="1">SUM(INDIRECT(AL$1&amp;AL$2&amp;$C48):INDIRECT(AL$1&amp;AL$3&amp;$C48))</f>
        <v>1000</v>
      </c>
      <c r="AM48" s="1688">
        <f t="shared" ca="1" si="46"/>
        <v>-504</v>
      </c>
      <c r="AN48" s="1782">
        <f t="shared" ca="1" si="47"/>
        <v>0.496</v>
      </c>
      <c r="AO48" s="25">
        <f ca="1">SUM(INDIRECT(AO$1&amp;AO$2&amp;$A48):INDIRECT(AO$1&amp;AO$3&amp;$A48))+SUM(INDIRECT(AO$1&amp;AO$2&amp;$B48):INDIRECT(AO$1&amp;AO$3&amp;$B48))</f>
        <v>565</v>
      </c>
      <c r="AP48" s="1688">
        <f t="shared" ca="1" si="48"/>
        <v>-69</v>
      </c>
      <c r="AQ48" s="1782">
        <f t="shared" ca="1" si="49"/>
        <v>0.87787610619469025</v>
      </c>
      <c r="AS48" s="25">
        <f ca="1">SUM((INDIRECT(AS$2&amp;(ROW())):INDIRECT(AS$3&amp;(ROW()))))</f>
        <v>496</v>
      </c>
      <c r="AT48" s="25">
        <f ca="1">SUM(INDIRECT(AT$1&amp;AT$2&amp;$C48):INDIRECT(AT$1&amp;AT$3&amp;$C48))</f>
        <v>1000</v>
      </c>
      <c r="AU48" s="1688">
        <f t="shared" ca="1" si="50"/>
        <v>-504</v>
      </c>
      <c r="AV48" s="1782">
        <f t="shared" ca="1" si="51"/>
        <v>0.496</v>
      </c>
      <c r="AW48" s="25">
        <f ca="1">SUM(INDIRECT(AW$1&amp;AW$2&amp;$A48):INDIRECT(AW$1&amp;AW$3&amp;$A48))+SUM(INDIRECT(AW$1&amp;AW$2&amp;$B48):INDIRECT(AW$1&amp;AW$3&amp;$B48))</f>
        <v>565</v>
      </c>
      <c r="AX48" s="1688">
        <f t="shared" ca="1" si="52"/>
        <v>-69</v>
      </c>
      <c r="AY48" s="1782">
        <f t="shared" ca="1" si="53"/>
        <v>0.87787610619469025</v>
      </c>
      <c r="BA48" s="25">
        <f ca="1">SUM((INDIRECT(BA$2&amp;(ROW())):INDIRECT(BA$3&amp;(ROW()))))</f>
        <v>496</v>
      </c>
      <c r="BB48" s="25">
        <f ca="1">SUM(INDIRECT(BB$1&amp;BB$2&amp;$C48):INDIRECT(BB$1&amp;BB$3&amp;$C48))</f>
        <v>1000</v>
      </c>
      <c r="BC48" s="1688">
        <f t="shared" ca="1" si="54"/>
        <v>-504</v>
      </c>
      <c r="BD48" s="1782">
        <f t="shared" ca="1" si="55"/>
        <v>0.496</v>
      </c>
      <c r="BE48" s="25">
        <f ca="1">SUM(INDIRECT(BE$1&amp;BE$2&amp;$A48):INDIRECT(BE$1&amp;BE$3&amp;$A48))+SUM(INDIRECT(BE$1&amp;BE$2&amp;$B48):INDIRECT(BE$1&amp;BE$3&amp;$B48))</f>
        <v>565</v>
      </c>
      <c r="BF48" s="1688">
        <f t="shared" ca="1" si="56"/>
        <v>-69</v>
      </c>
      <c r="BG48" s="1782">
        <f t="shared" ca="1" si="57"/>
        <v>0.87787610619469025</v>
      </c>
    </row>
    <row r="49" spans="1:59">
      <c r="A49" s="1887">
        <v>49</v>
      </c>
      <c r="B49" s="1887">
        <v>1</v>
      </c>
      <c r="C49" s="1887">
        <f>ROW()</f>
        <v>49</v>
      </c>
      <c r="E49" s="2540">
        <v>1</v>
      </c>
      <c r="I49" s="289"/>
      <c r="J49" s="18" t="s">
        <v>199</v>
      </c>
      <c r="K49" s="26"/>
      <c r="L49" s="26"/>
      <c r="M49" s="18"/>
      <c r="N49" s="18"/>
      <c r="O49" s="18"/>
      <c r="P49" s="139"/>
      <c r="Q49" s="1348">
        <v>9411</v>
      </c>
      <c r="R49" s="1348">
        <v>8912</v>
      </c>
      <c r="S49" s="1348">
        <f>7463-18747</f>
        <v>-11284</v>
      </c>
      <c r="T49" s="1348">
        <v>8659</v>
      </c>
      <c r="U49" s="1348">
        <v>8872</v>
      </c>
      <c r="V49" s="1348">
        <f>-T49-U49+8935</f>
        <v>-8596</v>
      </c>
      <c r="W49" s="1348">
        <v>9728</v>
      </c>
      <c r="X49" s="1348">
        <v>12587</v>
      </c>
      <c r="Y49" s="1348">
        <v>-4791</v>
      </c>
      <c r="Z49" s="1348">
        <v>8571</v>
      </c>
      <c r="AA49" s="1348">
        <v>9102</v>
      </c>
      <c r="AB49" s="1348">
        <v>-8113</v>
      </c>
      <c r="AC49" s="25">
        <f t="shared" si="60"/>
        <v>7039</v>
      </c>
      <c r="AD49" s="25">
        <f t="shared" si="61"/>
        <v>8935</v>
      </c>
      <c r="AE49" s="25">
        <f t="shared" si="62"/>
        <v>17524</v>
      </c>
      <c r="AF49" s="25">
        <f t="shared" si="63"/>
        <v>9560</v>
      </c>
      <c r="AG49" s="25">
        <f t="shared" si="64"/>
        <v>15974</v>
      </c>
      <c r="AH49" s="25">
        <f t="shared" si="65"/>
        <v>27084</v>
      </c>
      <c r="AI49" s="25">
        <f t="shared" si="66"/>
        <v>43058</v>
      </c>
      <c r="AK49" s="25">
        <f ca="1">SUM((INDIRECT(AK$2&amp;(ROW())):INDIRECT(AK$3&amp;(ROW()))))</f>
        <v>9411</v>
      </c>
      <c r="AL49" s="25">
        <f ca="1">SUM(INDIRECT(AL$1&amp;AL$2&amp;$C49):INDIRECT(AL$1&amp;AL$3&amp;$C49))</f>
        <v>3500</v>
      </c>
      <c r="AM49" s="1688">
        <f t="shared" ca="1" si="46"/>
        <v>5911</v>
      </c>
      <c r="AN49" s="1782">
        <f t="shared" ca="1" si="47"/>
        <v>2.6888571428571431</v>
      </c>
      <c r="AO49" s="25">
        <f ca="1">SUM(INDIRECT(AO$1&amp;AO$2&amp;$A49):INDIRECT(AO$1&amp;AO$3&amp;$A49))+SUM(INDIRECT(AO$1&amp;AO$2&amp;$B49):INDIRECT(AO$1&amp;AO$3&amp;$B49))</f>
        <v>7358</v>
      </c>
      <c r="AP49" s="1688">
        <f t="shared" ca="1" si="48"/>
        <v>2053</v>
      </c>
      <c r="AQ49" s="1782">
        <f t="shared" ca="1" si="49"/>
        <v>1.2790160369665671</v>
      </c>
      <c r="AS49" s="25">
        <f ca="1">SUM((INDIRECT(AS$2&amp;(ROW())):INDIRECT(AS$3&amp;(ROW()))))</f>
        <v>9411</v>
      </c>
      <c r="AT49" s="25">
        <f ca="1">SUM(INDIRECT(AT$1&amp;AT$2&amp;$C49):INDIRECT(AT$1&amp;AT$3&amp;$C49))</f>
        <v>3500</v>
      </c>
      <c r="AU49" s="1688">
        <f t="shared" ca="1" si="50"/>
        <v>5911</v>
      </c>
      <c r="AV49" s="1782">
        <f t="shared" ca="1" si="51"/>
        <v>2.6888571428571431</v>
      </c>
      <c r="AW49" s="25">
        <f ca="1">SUM(INDIRECT(AW$1&amp;AW$2&amp;$A49):INDIRECT(AW$1&amp;AW$3&amp;$A49))+SUM(INDIRECT(AW$1&amp;AW$2&amp;$B49):INDIRECT(AW$1&amp;AW$3&amp;$B49))</f>
        <v>7358</v>
      </c>
      <c r="AX49" s="1688">
        <f t="shared" ca="1" si="52"/>
        <v>2053</v>
      </c>
      <c r="AY49" s="1782">
        <f t="shared" ca="1" si="53"/>
        <v>1.2790160369665671</v>
      </c>
      <c r="BA49" s="25">
        <f ca="1">SUM((INDIRECT(BA$2&amp;(ROW())):INDIRECT(BA$3&amp;(ROW()))))</f>
        <v>9411</v>
      </c>
      <c r="BB49" s="25">
        <f ca="1">SUM(INDIRECT(BB$1&amp;BB$2&amp;$C49):INDIRECT(BB$1&amp;BB$3&amp;$C49))</f>
        <v>3500</v>
      </c>
      <c r="BC49" s="1688">
        <f t="shared" ca="1" si="54"/>
        <v>5911</v>
      </c>
      <c r="BD49" s="1782">
        <f t="shared" ca="1" si="55"/>
        <v>2.6888571428571431</v>
      </c>
      <c r="BE49" s="25">
        <f ca="1">SUM(INDIRECT(BE$1&amp;BE$2&amp;$A49):INDIRECT(BE$1&amp;BE$3&amp;$A49))+SUM(INDIRECT(BE$1&amp;BE$2&amp;$B49):INDIRECT(BE$1&amp;BE$3&amp;$B49))</f>
        <v>7358</v>
      </c>
      <c r="BF49" s="1688">
        <f t="shared" ca="1" si="56"/>
        <v>2053</v>
      </c>
      <c r="BG49" s="1782">
        <f t="shared" ca="1" si="57"/>
        <v>1.2790160369665671</v>
      </c>
    </row>
    <row r="50" spans="1:59">
      <c r="A50" s="1887">
        <v>50</v>
      </c>
      <c r="B50" s="1887">
        <v>1</v>
      </c>
      <c r="C50" s="1887">
        <f>ROW()</f>
        <v>50</v>
      </c>
      <c r="E50" s="2540">
        <v>1</v>
      </c>
      <c r="I50" s="289"/>
      <c r="J50" s="18" t="s">
        <v>324</v>
      </c>
      <c r="K50" s="26"/>
      <c r="L50" s="26"/>
      <c r="M50" s="18"/>
      <c r="N50" s="18"/>
      <c r="O50" s="18"/>
      <c r="P50" s="139"/>
      <c r="Q50" s="1348">
        <v>99</v>
      </c>
      <c r="R50" s="1348">
        <v>99</v>
      </c>
      <c r="S50" s="1348">
        <v>125</v>
      </c>
      <c r="T50" s="1348">
        <v>133</v>
      </c>
      <c r="U50" s="1348">
        <v>130</v>
      </c>
      <c r="V50" s="1348">
        <v>384</v>
      </c>
      <c r="W50" s="1348">
        <v>69</v>
      </c>
      <c r="X50" s="1348">
        <v>0</v>
      </c>
      <c r="Y50" s="1348">
        <v>306</v>
      </c>
      <c r="Z50" s="1348">
        <v>58</v>
      </c>
      <c r="AA50" s="1348">
        <v>0</v>
      </c>
      <c r="AB50" s="1348">
        <v>43</v>
      </c>
      <c r="AC50" s="25">
        <f t="shared" si="60"/>
        <v>323</v>
      </c>
      <c r="AD50" s="25">
        <f t="shared" si="61"/>
        <v>647</v>
      </c>
      <c r="AE50" s="25">
        <f t="shared" si="62"/>
        <v>375</v>
      </c>
      <c r="AF50" s="25">
        <f t="shared" si="63"/>
        <v>101</v>
      </c>
      <c r="AG50" s="25">
        <f t="shared" si="64"/>
        <v>970</v>
      </c>
      <c r="AH50" s="25">
        <f t="shared" si="65"/>
        <v>476</v>
      </c>
      <c r="AI50" s="25">
        <f t="shared" si="66"/>
        <v>1446</v>
      </c>
      <c r="AK50" s="25">
        <f ca="1">SUM((INDIRECT(AK$2&amp;(ROW())):INDIRECT(AK$3&amp;(ROW()))))</f>
        <v>99</v>
      </c>
      <c r="AL50" s="25">
        <f ca="1">SUM(INDIRECT(AL$1&amp;AL$2&amp;$C50):INDIRECT(AL$1&amp;AL$3&amp;$C50))</f>
        <v>416.66666666666669</v>
      </c>
      <c r="AM50" s="1688">
        <f t="shared" ca="1" si="46"/>
        <v>-317.66666666666669</v>
      </c>
      <c r="AN50" s="1782">
        <f t="shared" ca="1" si="47"/>
        <v>0.23759999999999998</v>
      </c>
      <c r="AO50" s="25">
        <f ca="1">SUM(INDIRECT(AO$1&amp;AO$2&amp;$A50):INDIRECT(AO$1&amp;AO$3&amp;$A50))+SUM(INDIRECT(AO$1&amp;AO$2&amp;$B50):INDIRECT(AO$1&amp;AO$3&amp;$B50))</f>
        <v>0</v>
      </c>
      <c r="AP50" s="1688">
        <f t="shared" ca="1" si="48"/>
        <v>99</v>
      </c>
      <c r="AQ50" s="1782">
        <f t="shared" ca="1" si="49"/>
        <v>0</v>
      </c>
      <c r="AS50" s="25">
        <f ca="1">SUM((INDIRECT(AS$2&amp;(ROW())):INDIRECT(AS$3&amp;(ROW()))))</f>
        <v>99</v>
      </c>
      <c r="AT50" s="25">
        <f ca="1">SUM(INDIRECT(AT$1&amp;AT$2&amp;$C50):INDIRECT(AT$1&amp;AT$3&amp;$C50))</f>
        <v>416.66666666666669</v>
      </c>
      <c r="AU50" s="1688">
        <f t="shared" ca="1" si="50"/>
        <v>-317.66666666666669</v>
      </c>
      <c r="AV50" s="1782">
        <f t="shared" ca="1" si="51"/>
        <v>0.23759999999999998</v>
      </c>
      <c r="AW50" s="25">
        <f ca="1">SUM(INDIRECT(AW$1&amp;AW$2&amp;$A50):INDIRECT(AW$1&amp;AW$3&amp;$A50))+SUM(INDIRECT(AW$1&amp;AW$2&amp;$B50):INDIRECT(AW$1&amp;AW$3&amp;$B50))</f>
        <v>0</v>
      </c>
      <c r="AX50" s="1688">
        <f t="shared" ca="1" si="52"/>
        <v>99</v>
      </c>
      <c r="AY50" s="1782">
        <f t="shared" ca="1" si="53"/>
        <v>0</v>
      </c>
      <c r="BA50" s="25">
        <f ca="1">SUM((INDIRECT(BA$2&amp;(ROW())):INDIRECT(BA$3&amp;(ROW()))))</f>
        <v>99</v>
      </c>
      <c r="BB50" s="25">
        <f ca="1">SUM(INDIRECT(BB$1&amp;BB$2&amp;$C50):INDIRECT(BB$1&amp;BB$3&amp;$C50))</f>
        <v>416.66666666666669</v>
      </c>
      <c r="BC50" s="1688">
        <f t="shared" ca="1" si="54"/>
        <v>-317.66666666666669</v>
      </c>
      <c r="BD50" s="1782">
        <f t="shared" ca="1" si="55"/>
        <v>0.23759999999999998</v>
      </c>
      <c r="BE50" s="25">
        <f ca="1">SUM(INDIRECT(BE$1&amp;BE$2&amp;$A50):INDIRECT(BE$1&amp;BE$3&amp;$A50))+SUM(INDIRECT(BE$1&amp;BE$2&amp;$B50):INDIRECT(BE$1&amp;BE$3&amp;$B50))</f>
        <v>0</v>
      </c>
      <c r="BF50" s="1688">
        <f t="shared" ca="1" si="56"/>
        <v>99</v>
      </c>
      <c r="BG50" s="1782">
        <f t="shared" ca="1" si="57"/>
        <v>0</v>
      </c>
    </row>
    <row r="51" spans="1:59">
      <c r="A51" s="1887">
        <v>51</v>
      </c>
      <c r="B51" s="1887">
        <v>1</v>
      </c>
      <c r="C51" s="1887">
        <f>ROW()</f>
        <v>51</v>
      </c>
      <c r="E51" s="2540">
        <v>1</v>
      </c>
      <c r="I51" s="288"/>
      <c r="J51" s="16" t="s">
        <v>200</v>
      </c>
      <c r="K51" s="24"/>
      <c r="L51" s="24"/>
      <c r="M51" s="16"/>
      <c r="N51" s="16"/>
      <c r="O51" s="16"/>
      <c r="P51" s="137"/>
      <c r="Q51" s="1349">
        <v>32790</v>
      </c>
      <c r="R51" s="1349">
        <v>19392</v>
      </c>
      <c r="S51" s="1349">
        <v>19816</v>
      </c>
      <c r="T51" s="1349">
        <v>23747</v>
      </c>
      <c r="U51" s="1349">
        <v>27899</v>
      </c>
      <c r="V51" s="1349">
        <v>31421</v>
      </c>
      <c r="W51" s="1349">
        <v>52463</v>
      </c>
      <c r="X51" s="1349">
        <v>59160</v>
      </c>
      <c r="Y51" s="1349">
        <v>27424</v>
      </c>
      <c r="Z51" s="1349">
        <v>22829</v>
      </c>
      <c r="AA51" s="1349">
        <v>-2127</v>
      </c>
      <c r="AB51" s="1349">
        <f>78624-6798</f>
        <v>71826</v>
      </c>
      <c r="AC51" s="23">
        <f t="shared" si="60"/>
        <v>71998</v>
      </c>
      <c r="AD51" s="23">
        <f t="shared" si="61"/>
        <v>83067</v>
      </c>
      <c r="AE51" s="23">
        <f t="shared" si="62"/>
        <v>139047</v>
      </c>
      <c r="AF51" s="23">
        <f t="shared" si="63"/>
        <v>92528</v>
      </c>
      <c r="AG51" s="23">
        <f t="shared" si="64"/>
        <v>155065</v>
      </c>
      <c r="AH51" s="23">
        <f t="shared" si="65"/>
        <v>231575</v>
      </c>
      <c r="AI51" s="23">
        <f t="shared" si="66"/>
        <v>386640</v>
      </c>
      <c r="AK51" s="23">
        <f ca="1">SUM((INDIRECT(AK$2&amp;(ROW())):INDIRECT(AK$3&amp;(ROW()))))</f>
        <v>32790</v>
      </c>
      <c r="AL51" s="23">
        <f ca="1">SUM(INDIRECT(AL$1&amp;AL$2&amp;$C51):INDIRECT(AL$1&amp;AL$3&amp;$C51))</f>
        <v>30561.516666666666</v>
      </c>
      <c r="AM51" s="1689">
        <f t="shared" ca="1" si="46"/>
        <v>2228.4833333333336</v>
      </c>
      <c r="AN51" s="1783">
        <f t="shared" ca="1" si="47"/>
        <v>1.0729179561878202</v>
      </c>
      <c r="AO51" s="23">
        <f ca="1">SUM(INDIRECT(AO$1&amp;AO$2&amp;$A51):INDIRECT(AO$1&amp;AO$3&amp;$A51))+SUM(INDIRECT(AO$1&amp;AO$2&amp;$B51):INDIRECT(AO$1&amp;AO$3&amp;$B51))</f>
        <v>19137</v>
      </c>
      <c r="AP51" s="1689">
        <f t="shared" ca="1" si="48"/>
        <v>13653</v>
      </c>
      <c r="AQ51" s="1783">
        <f t="shared" ca="1" si="49"/>
        <v>1.7134347076344254</v>
      </c>
      <c r="AS51" s="23">
        <f ca="1">SUM((INDIRECT(AS$2&amp;(ROW())):INDIRECT(AS$3&amp;(ROW()))))</f>
        <v>32790</v>
      </c>
      <c r="AT51" s="23">
        <f ca="1">SUM(INDIRECT(AT$1&amp;AT$2&amp;$C51):INDIRECT(AT$1&amp;AT$3&amp;$C51))</f>
        <v>30561.516666666666</v>
      </c>
      <c r="AU51" s="1689">
        <f t="shared" ca="1" si="50"/>
        <v>2228.4833333333336</v>
      </c>
      <c r="AV51" s="1783">
        <f t="shared" ca="1" si="51"/>
        <v>1.0729179561878202</v>
      </c>
      <c r="AW51" s="23">
        <f ca="1">SUM(INDIRECT(AW$1&amp;AW$2&amp;$A51):INDIRECT(AW$1&amp;AW$3&amp;$A51))+SUM(INDIRECT(AW$1&amp;AW$2&amp;$B51):INDIRECT(AW$1&amp;AW$3&amp;$B51))</f>
        <v>19137</v>
      </c>
      <c r="AX51" s="1689">
        <f t="shared" ca="1" si="52"/>
        <v>13653</v>
      </c>
      <c r="AY51" s="1783">
        <f t="shared" ca="1" si="53"/>
        <v>1.7134347076344254</v>
      </c>
      <c r="BA51" s="23">
        <f ca="1">SUM((INDIRECT(BA$2&amp;(ROW())):INDIRECT(BA$3&amp;(ROW()))))</f>
        <v>32790</v>
      </c>
      <c r="BB51" s="23">
        <f ca="1">SUM(INDIRECT(BB$1&amp;BB$2&amp;$C51):INDIRECT(BB$1&amp;BB$3&amp;$C51))</f>
        <v>30561.516666666666</v>
      </c>
      <c r="BC51" s="1689">
        <f t="shared" ca="1" si="54"/>
        <v>2228.4833333333336</v>
      </c>
      <c r="BD51" s="1783">
        <f t="shared" ca="1" si="55"/>
        <v>1.0729179561878202</v>
      </c>
      <c r="BE51" s="23">
        <f ca="1">SUM(INDIRECT(BE$1&amp;BE$2&amp;$A51):INDIRECT(BE$1&amp;BE$3&amp;$A51))+SUM(INDIRECT(BE$1&amp;BE$2&amp;$B51):INDIRECT(BE$1&amp;BE$3&amp;$B51))</f>
        <v>19137</v>
      </c>
      <c r="BF51" s="1689">
        <f t="shared" ca="1" si="56"/>
        <v>13653</v>
      </c>
      <c r="BG51" s="1783">
        <f t="shared" ca="1" si="57"/>
        <v>1.7134347076344254</v>
      </c>
    </row>
    <row r="52" spans="1:59">
      <c r="A52" s="1887">
        <v>52</v>
      </c>
      <c r="B52" s="1887">
        <v>1</v>
      </c>
      <c r="C52" s="1887">
        <f>ROW()</f>
        <v>52</v>
      </c>
      <c r="E52" s="2540">
        <v>1</v>
      </c>
      <c r="I52" s="445"/>
      <c r="J52" s="18"/>
      <c r="K52" s="26"/>
      <c r="L52" s="26"/>
      <c r="Q52" s="253"/>
      <c r="R52" s="253"/>
      <c r="S52" s="253"/>
      <c r="T52" s="253"/>
      <c r="U52" s="253"/>
      <c r="V52" s="253"/>
      <c r="W52" s="253"/>
      <c r="X52" s="253"/>
      <c r="Y52" s="253"/>
      <c r="Z52" s="253"/>
      <c r="AA52" s="253"/>
      <c r="AB52" s="253"/>
      <c r="AC52" s="252"/>
      <c r="AD52" s="252"/>
      <c r="AE52" s="252"/>
      <c r="AF52" s="252"/>
      <c r="AG52" s="252"/>
      <c r="AH52" s="252"/>
      <c r="AI52" s="1674"/>
      <c r="AK52" s="252"/>
      <c r="AL52" s="252"/>
      <c r="AM52" s="252"/>
      <c r="AN52" s="252"/>
      <c r="AO52" s="252"/>
      <c r="AP52" s="252"/>
      <c r="AQ52" s="252"/>
      <c r="AS52" s="252"/>
      <c r="AT52" s="252"/>
      <c r="AU52" s="252"/>
      <c r="AV52" s="252"/>
      <c r="AW52" s="252"/>
      <c r="AX52" s="252"/>
      <c r="AY52" s="252"/>
      <c r="BA52" s="252"/>
      <c r="BB52" s="252"/>
      <c r="BC52" s="252"/>
      <c r="BD52" s="252"/>
      <c r="BE52" s="252"/>
      <c r="BF52" s="252"/>
      <c r="BG52" s="252"/>
    </row>
    <row r="53" spans="1:59" ht="15.75">
      <c r="A53" s="1887">
        <v>53</v>
      </c>
      <c r="B53" s="1887">
        <v>1</v>
      </c>
      <c r="C53" s="1887">
        <f>ROW()</f>
        <v>53</v>
      </c>
      <c r="D53" s="2120" t="s">
        <v>1020</v>
      </c>
      <c r="E53" s="2540">
        <v>1</v>
      </c>
      <c r="G53" s="696" t="s">
        <v>535</v>
      </c>
      <c r="I53" s="243"/>
      <c r="J53" s="243"/>
      <c r="K53" s="26"/>
      <c r="L53" s="26"/>
      <c r="Q53" s="374"/>
      <c r="R53" s="374"/>
      <c r="S53" s="374"/>
      <c r="T53" s="374"/>
      <c r="U53" s="374"/>
      <c r="V53" s="374"/>
      <c r="W53" s="374"/>
      <c r="X53" s="374"/>
      <c r="Y53" s="374"/>
      <c r="Z53" s="252"/>
      <c r="AA53" s="252"/>
      <c r="AB53" s="252"/>
      <c r="AC53" s="252"/>
      <c r="AD53" s="252"/>
      <c r="AE53" s="252"/>
      <c r="AF53" s="252"/>
      <c r="AG53" s="252"/>
      <c r="AH53" s="252"/>
      <c r="AI53" s="1674"/>
      <c r="AK53" s="252"/>
      <c r="AL53" s="252"/>
      <c r="AM53" s="252"/>
      <c r="AN53" s="252"/>
      <c r="AO53" s="252"/>
      <c r="AP53" s="252"/>
      <c r="AQ53" s="252"/>
      <c r="AS53" s="252"/>
      <c r="AT53" s="252"/>
      <c r="AU53" s="252"/>
      <c r="AV53" s="252"/>
      <c r="AW53" s="252"/>
      <c r="AX53" s="252"/>
      <c r="AY53" s="252"/>
      <c r="BA53" s="252"/>
      <c r="BB53" s="252"/>
      <c r="BC53" s="252"/>
      <c r="BD53" s="252"/>
      <c r="BE53" s="252"/>
      <c r="BF53" s="252"/>
      <c r="BG53" s="252"/>
    </row>
    <row r="54" spans="1:59">
      <c r="A54" s="1887">
        <v>54</v>
      </c>
      <c r="B54" s="1887">
        <v>1</v>
      </c>
      <c r="C54" s="1887">
        <f>ROW()</f>
        <v>54</v>
      </c>
      <c r="D54" s="2120" t="s">
        <v>1020</v>
      </c>
      <c r="E54" s="2540">
        <v>1</v>
      </c>
      <c r="I54" s="251" t="s">
        <v>146</v>
      </c>
      <c r="J54" s="250"/>
      <c r="K54" s="28"/>
      <c r="L54" s="28"/>
      <c r="M54" s="29"/>
      <c r="N54" s="29"/>
      <c r="O54" s="29"/>
      <c r="P54" s="29"/>
      <c r="Q54" s="27">
        <f t="shared" ref="Q54:AB54" si="67">SUM(Q55:Q56)</f>
        <v>71053</v>
      </c>
      <c r="R54" s="27">
        <f t="shared" si="67"/>
        <v>68752</v>
      </c>
      <c r="S54" s="27">
        <f t="shared" si="67"/>
        <v>69254</v>
      </c>
      <c r="T54" s="27">
        <f t="shared" si="67"/>
        <v>68692</v>
      </c>
      <c r="U54" s="27">
        <f t="shared" si="67"/>
        <v>69339</v>
      </c>
      <c r="V54" s="27">
        <f t="shared" si="67"/>
        <v>62958</v>
      </c>
      <c r="W54" s="27">
        <f t="shared" si="67"/>
        <v>64408</v>
      </c>
      <c r="X54" s="27">
        <f t="shared" si="67"/>
        <v>62191</v>
      </c>
      <c r="Y54" s="27">
        <f t="shared" si="67"/>
        <v>65627</v>
      </c>
      <c r="Z54" s="232">
        <f t="shared" si="67"/>
        <v>63998</v>
      </c>
      <c r="AA54" s="232">
        <f t="shared" si="67"/>
        <v>91594</v>
      </c>
      <c r="AB54" s="232">
        <f t="shared" si="67"/>
        <v>83701</v>
      </c>
      <c r="AC54" s="232">
        <f>SUM(Q54,R54,S54)</f>
        <v>209059</v>
      </c>
      <c r="AD54" s="232">
        <f>SUM(T54,U54,V54)</f>
        <v>200989</v>
      </c>
      <c r="AE54" s="232">
        <f>SUM(W54,X54,Y54)</f>
        <v>192226</v>
      </c>
      <c r="AF54" s="232">
        <f>SUM(Z54,AA54,AB54)</f>
        <v>239293</v>
      </c>
      <c r="AG54" s="232">
        <f>AC54+AD54</f>
        <v>410048</v>
      </c>
      <c r="AH54" s="232">
        <f>AF54+AE54</f>
        <v>431519</v>
      </c>
      <c r="AI54" s="232">
        <f>AG54+AH54</f>
        <v>841567</v>
      </c>
      <c r="AK54" s="232">
        <f ca="1">SUM((INDIRECT(AK$2&amp;(ROW())):INDIRECT(AK$3&amp;(ROW()))))</f>
        <v>71053</v>
      </c>
      <c r="AL54" s="232">
        <f ca="1">SUM(INDIRECT(AL$1&amp;AL$2&amp;$C54):INDIRECT(AL$1&amp;AL$3&amp;$C54))</f>
        <v>64744.972547329759</v>
      </c>
      <c r="AM54" s="1690">
        <f ca="1">AK54-AL54</f>
        <v>6308.0274526702415</v>
      </c>
      <c r="AN54" s="1784">
        <f ca="1">IFERROR(AK54/AL54,0)</f>
        <v>1.0974288381705462</v>
      </c>
      <c r="AO54" s="232">
        <f ca="1">SUM(INDIRECT(AO$1&amp;AO$2&amp;$A54):INDIRECT(AO$1&amp;AO$3&amp;$A54))+SUM(INDIRECT(AO$1&amp;AO$2&amp;$B54):INDIRECT(AO$1&amp;AO$3&amp;$B54))</f>
        <v>70302</v>
      </c>
      <c r="AP54" s="1690">
        <f ca="1">AK54-AO54</f>
        <v>751</v>
      </c>
      <c r="AQ54" s="1784">
        <f ca="1">IFERROR(AK54/AO54,0)</f>
        <v>1.0106824841398538</v>
      </c>
      <c r="AS54" s="232">
        <f ca="1">SUM((INDIRECT(AS$2&amp;(ROW())):INDIRECT(AS$3&amp;(ROW()))))</f>
        <v>71053</v>
      </c>
      <c r="AT54" s="232">
        <f ca="1">SUM(INDIRECT(AT$1&amp;AT$2&amp;$C54):INDIRECT(AT$1&amp;AT$3&amp;$C54))</f>
        <v>64744.972547329759</v>
      </c>
      <c r="AU54" s="1690">
        <f ca="1">AS54-AT54</f>
        <v>6308.0274526702415</v>
      </c>
      <c r="AV54" s="1784">
        <f ca="1">IFERROR(AS54/AT54,0)</f>
        <v>1.0974288381705462</v>
      </c>
      <c r="AW54" s="232">
        <f ca="1">SUM(INDIRECT(AW$1&amp;AW$2&amp;$A54):INDIRECT(AW$1&amp;AW$3&amp;$A54))+SUM(INDIRECT(AW$1&amp;AW$2&amp;$B54):INDIRECT(AW$1&amp;AW$3&amp;$B54))</f>
        <v>70302</v>
      </c>
      <c r="AX54" s="1690">
        <f ca="1">AS54-AW54</f>
        <v>751</v>
      </c>
      <c r="AY54" s="1784">
        <f ca="1">IFERROR(AS54/AW54,0)</f>
        <v>1.0106824841398538</v>
      </c>
      <c r="BA54" s="232">
        <f ca="1">SUM((INDIRECT(BA$2&amp;(ROW())):INDIRECT(BA$3&amp;(ROW()))))</f>
        <v>71053</v>
      </c>
      <c r="BB54" s="232">
        <f ca="1">SUM(INDIRECT(BB$1&amp;BB$2&amp;$C54):INDIRECT(BB$1&amp;BB$3&amp;$C54))</f>
        <v>64744.972547329759</v>
      </c>
      <c r="BC54" s="1690">
        <f ca="1">BA54-BB54</f>
        <v>6308.0274526702415</v>
      </c>
      <c r="BD54" s="1784">
        <f ca="1">IFERROR(BA54/BB54,0)</f>
        <v>1.0974288381705462</v>
      </c>
      <c r="BE54" s="232">
        <f ca="1">SUM(INDIRECT(BE$1&amp;BE$2&amp;$A54):INDIRECT(BE$1&amp;BE$3&amp;$A54))+SUM(INDIRECT(BE$1&amp;BE$2&amp;$B54):INDIRECT(BE$1&amp;BE$3&amp;$B54))</f>
        <v>70302</v>
      </c>
      <c r="BF54" s="1690">
        <f ca="1">BA54-BE54</f>
        <v>751</v>
      </c>
      <c r="BG54" s="1784">
        <f ca="1">IFERROR(BA54/BE54,0)</f>
        <v>1.0106824841398538</v>
      </c>
    </row>
    <row r="55" spans="1:59">
      <c r="A55" s="1887">
        <v>55</v>
      </c>
      <c r="B55" s="1887">
        <v>1</v>
      </c>
      <c r="C55" s="1887">
        <f>ROW()</f>
        <v>55</v>
      </c>
      <c r="D55" s="2120" t="s">
        <v>1020</v>
      </c>
      <c r="E55" s="2540">
        <v>1</v>
      </c>
      <c r="I55" s="249"/>
      <c r="J55" s="248" t="s">
        <v>581</v>
      </c>
      <c r="K55" s="247"/>
      <c r="L55" s="247"/>
      <c r="M55" s="120"/>
      <c r="N55" s="120"/>
      <c r="O55" s="120"/>
      <c r="P55" s="120"/>
      <c r="Q55" s="176">
        <f>Q758</f>
        <v>15692</v>
      </c>
      <c r="R55" s="176">
        <f t="shared" ref="R55:AB55" si="68">R758</f>
        <v>16312</v>
      </c>
      <c r="S55" s="176">
        <f t="shared" si="68"/>
        <v>15672</v>
      </c>
      <c r="T55" s="176">
        <f t="shared" si="68"/>
        <v>15927</v>
      </c>
      <c r="U55" s="176">
        <f t="shared" si="68"/>
        <v>15906</v>
      </c>
      <c r="V55" s="176">
        <f t="shared" si="68"/>
        <v>13273</v>
      </c>
      <c r="W55" s="176">
        <f t="shared" si="68"/>
        <v>14564</v>
      </c>
      <c r="X55" s="176">
        <f t="shared" si="68"/>
        <v>14901</v>
      </c>
      <c r="Y55" s="176">
        <f t="shared" si="68"/>
        <v>14760</v>
      </c>
      <c r="Z55" s="246">
        <f t="shared" si="68"/>
        <v>14416</v>
      </c>
      <c r="AA55" s="246">
        <f t="shared" si="68"/>
        <v>14680</v>
      </c>
      <c r="AB55" s="246">
        <f t="shared" si="68"/>
        <v>14704</v>
      </c>
      <c r="AC55" s="246">
        <f>SUM(Q55,R55,S55)</f>
        <v>47676</v>
      </c>
      <c r="AD55" s="246">
        <f>SUM(T55,U55,V55)</f>
        <v>45106</v>
      </c>
      <c r="AE55" s="246">
        <f>SUM(W55,X55,Y55)</f>
        <v>44225</v>
      </c>
      <c r="AF55" s="246">
        <f>SUM(Z55,AA55,AB55)</f>
        <v>43800</v>
      </c>
      <c r="AG55" s="246">
        <f>AC55+AD55</f>
        <v>92782</v>
      </c>
      <c r="AH55" s="246">
        <f>AF55+AE55</f>
        <v>88025</v>
      </c>
      <c r="AI55" s="246">
        <f>AG55+AH55</f>
        <v>180807</v>
      </c>
      <c r="AK55" s="246">
        <f ca="1">SUM((INDIRECT(AK$2&amp;(ROW())):INDIRECT(AK$3&amp;(ROW()))))</f>
        <v>15692</v>
      </c>
      <c r="AL55" s="246">
        <f ca="1">SUM(INDIRECT(AL$1&amp;AL$2&amp;$C55):INDIRECT(AL$1&amp;AL$3&amp;$C55))</f>
        <v>17148.545122293192</v>
      </c>
      <c r="AM55" s="1691">
        <f ca="1">AK55-AL55</f>
        <v>-1456.5451222931915</v>
      </c>
      <c r="AN55" s="1785">
        <f ca="1">IFERROR(AK55/AL55,0)</f>
        <v>0.91506304984440479</v>
      </c>
      <c r="AO55" s="246">
        <f ca="1">SUM(INDIRECT(AO$1&amp;AO$2&amp;$A55):INDIRECT(AO$1&amp;AO$3&amp;$A55))+SUM(INDIRECT(AO$1&amp;AO$2&amp;$B55):INDIRECT(AO$1&amp;AO$3&amp;$B55))</f>
        <v>15525</v>
      </c>
      <c r="AP55" s="1691">
        <f ca="1">AK55-AO55</f>
        <v>167</v>
      </c>
      <c r="AQ55" s="1785">
        <f ca="1">IFERROR(AK55/AO55,0)</f>
        <v>1.010756843800322</v>
      </c>
      <c r="AS55" s="246">
        <f ca="1">SUM((INDIRECT(AS$2&amp;(ROW())):INDIRECT(AS$3&amp;(ROW()))))</f>
        <v>15692</v>
      </c>
      <c r="AT55" s="246">
        <f ca="1">SUM(INDIRECT(AT$1&amp;AT$2&amp;$C55):INDIRECT(AT$1&amp;AT$3&amp;$C55))</f>
        <v>17148.545122293192</v>
      </c>
      <c r="AU55" s="1691">
        <f ca="1">AS55-AT55</f>
        <v>-1456.5451222931915</v>
      </c>
      <c r="AV55" s="1785">
        <f ca="1">IFERROR(AS55/AT55,0)</f>
        <v>0.91506304984440479</v>
      </c>
      <c r="AW55" s="246">
        <f ca="1">SUM(INDIRECT(AW$1&amp;AW$2&amp;$A55):INDIRECT(AW$1&amp;AW$3&amp;$A55))+SUM(INDIRECT(AW$1&amp;AW$2&amp;$B55):INDIRECT(AW$1&amp;AW$3&amp;$B55))</f>
        <v>15525</v>
      </c>
      <c r="AX55" s="1691">
        <f ca="1">AS55-AW55</f>
        <v>167</v>
      </c>
      <c r="AY55" s="1785">
        <f ca="1">IFERROR(AS55/AW55,0)</f>
        <v>1.010756843800322</v>
      </c>
      <c r="BA55" s="246">
        <f ca="1">SUM((INDIRECT(BA$2&amp;(ROW())):INDIRECT(BA$3&amp;(ROW()))))</f>
        <v>15692</v>
      </c>
      <c r="BB55" s="246">
        <f ca="1">SUM(INDIRECT(BB$1&amp;BB$2&amp;$C55):INDIRECT(BB$1&amp;BB$3&amp;$C55))</f>
        <v>17148.545122293192</v>
      </c>
      <c r="BC55" s="1691">
        <f ca="1">BA55-BB55</f>
        <v>-1456.5451222931915</v>
      </c>
      <c r="BD55" s="1785">
        <f ca="1">IFERROR(BA55/BB55,0)</f>
        <v>0.91506304984440479</v>
      </c>
      <c r="BE55" s="246">
        <f ca="1">SUM(INDIRECT(BE$1&amp;BE$2&amp;$A55):INDIRECT(BE$1&amp;BE$3&amp;$A55))+SUM(INDIRECT(BE$1&amp;BE$2&amp;$B55):INDIRECT(BE$1&amp;BE$3&amp;$B55))</f>
        <v>15525</v>
      </c>
      <c r="BF55" s="1691">
        <f ca="1">BA55-BE55</f>
        <v>167</v>
      </c>
      <c r="BG55" s="1785">
        <f ca="1">IFERROR(BA55/BE55,0)</f>
        <v>1.010756843800322</v>
      </c>
    </row>
    <row r="56" spans="1:59">
      <c r="A56" s="1887">
        <v>56</v>
      </c>
      <c r="B56" s="1887">
        <v>1</v>
      </c>
      <c r="C56" s="1887">
        <f>ROW()</f>
        <v>56</v>
      </c>
      <c r="D56" s="2120" t="s">
        <v>1020</v>
      </c>
      <c r="E56" s="2540">
        <v>1</v>
      </c>
      <c r="I56" s="245"/>
      <c r="J56" s="244" t="s">
        <v>334</v>
      </c>
      <c r="K56" s="24"/>
      <c r="L56" s="24"/>
      <c r="M56" s="16"/>
      <c r="N56" s="16"/>
      <c r="O56" s="16"/>
      <c r="P56" s="16"/>
      <c r="Q56" s="23">
        <f t="shared" ref="Q56:AB56" si="69">Q41</f>
        <v>55361</v>
      </c>
      <c r="R56" s="23">
        <f t="shared" si="69"/>
        <v>52440</v>
      </c>
      <c r="S56" s="23">
        <f t="shared" si="69"/>
        <v>53582</v>
      </c>
      <c r="T56" s="23">
        <f t="shared" si="69"/>
        <v>52765</v>
      </c>
      <c r="U56" s="23">
        <f t="shared" si="69"/>
        <v>53433</v>
      </c>
      <c r="V56" s="23">
        <f t="shared" si="69"/>
        <v>49685</v>
      </c>
      <c r="W56" s="23">
        <f t="shared" si="69"/>
        <v>49844</v>
      </c>
      <c r="X56" s="23">
        <f t="shared" si="69"/>
        <v>47290</v>
      </c>
      <c r="Y56" s="23">
        <f t="shared" si="69"/>
        <v>50867</v>
      </c>
      <c r="Z56" s="226">
        <f t="shared" si="69"/>
        <v>49582</v>
      </c>
      <c r="AA56" s="226">
        <f t="shared" si="69"/>
        <v>76914</v>
      </c>
      <c r="AB56" s="226">
        <f t="shared" si="69"/>
        <v>68997</v>
      </c>
      <c r="AC56" s="226">
        <f>SUM(Q56,R56,S56)</f>
        <v>161383</v>
      </c>
      <c r="AD56" s="226">
        <f>SUM(T56,U56,V56)</f>
        <v>155883</v>
      </c>
      <c r="AE56" s="226">
        <f>SUM(W56,X56,Y56)</f>
        <v>148001</v>
      </c>
      <c r="AF56" s="226">
        <f>SUM(Z56,AA56,AB56)</f>
        <v>195493</v>
      </c>
      <c r="AG56" s="226">
        <f>AC56+AD56</f>
        <v>317266</v>
      </c>
      <c r="AH56" s="226">
        <f>AF56+AE56</f>
        <v>343494</v>
      </c>
      <c r="AI56" s="226">
        <f>AG56+AH56</f>
        <v>660760</v>
      </c>
      <c r="AK56" s="226">
        <f ca="1">SUM((INDIRECT(AK$2&amp;(ROW())):INDIRECT(AK$3&amp;(ROW()))))</f>
        <v>55361</v>
      </c>
      <c r="AL56" s="226">
        <f ca="1">SUM(INDIRECT(AL$1&amp;AL$2&amp;$C56):INDIRECT(AL$1&amp;AL$3&amp;$C56))</f>
        <v>47596.427425036571</v>
      </c>
      <c r="AM56" s="1692">
        <f ca="1">AK56-AL56</f>
        <v>7764.5725749634294</v>
      </c>
      <c r="AN56" s="1786">
        <f ca="1">IFERROR(AK56/AL56,0)</f>
        <v>1.1631335164218466</v>
      </c>
      <c r="AO56" s="226">
        <f ca="1">SUM(INDIRECT(AO$1&amp;AO$2&amp;$A56):INDIRECT(AO$1&amp;AO$3&amp;$A56))+SUM(INDIRECT(AO$1&amp;AO$2&amp;$B56):INDIRECT(AO$1&amp;AO$3&amp;$B56))</f>
        <v>54777</v>
      </c>
      <c r="AP56" s="1692">
        <f ca="1">AK56-AO56</f>
        <v>584</v>
      </c>
      <c r="AQ56" s="1786">
        <f ca="1">IFERROR(AK56/AO56,0)</f>
        <v>1.010661408985523</v>
      </c>
      <c r="AS56" s="226">
        <f ca="1">SUM((INDIRECT(AS$2&amp;(ROW())):INDIRECT(AS$3&amp;(ROW()))))</f>
        <v>55361</v>
      </c>
      <c r="AT56" s="226">
        <f ca="1">SUM(INDIRECT(AT$1&amp;AT$2&amp;$C56):INDIRECT(AT$1&amp;AT$3&amp;$C56))</f>
        <v>47596.427425036571</v>
      </c>
      <c r="AU56" s="1692">
        <f ca="1">AS56-AT56</f>
        <v>7764.5725749634294</v>
      </c>
      <c r="AV56" s="1786">
        <f ca="1">IFERROR(AS56/AT56,0)</f>
        <v>1.1631335164218466</v>
      </c>
      <c r="AW56" s="226">
        <f ca="1">SUM(INDIRECT(AW$1&amp;AW$2&amp;$A56):INDIRECT(AW$1&amp;AW$3&amp;$A56))+SUM(INDIRECT(AW$1&amp;AW$2&amp;$B56):INDIRECT(AW$1&amp;AW$3&amp;$B56))</f>
        <v>54777</v>
      </c>
      <c r="AX56" s="1692">
        <f ca="1">AS56-AW56</f>
        <v>584</v>
      </c>
      <c r="AY56" s="1786">
        <f ca="1">IFERROR(AS56/AW56,0)</f>
        <v>1.010661408985523</v>
      </c>
      <c r="BA56" s="226">
        <f ca="1">SUM((INDIRECT(BA$2&amp;(ROW())):INDIRECT(BA$3&amp;(ROW()))))</f>
        <v>55361</v>
      </c>
      <c r="BB56" s="226">
        <f ca="1">SUM(INDIRECT(BB$1&amp;BB$2&amp;$C56):INDIRECT(BB$1&amp;BB$3&amp;$C56))</f>
        <v>47596.427425036571</v>
      </c>
      <c r="BC56" s="1692">
        <f ca="1">BA56-BB56</f>
        <v>7764.5725749634294</v>
      </c>
      <c r="BD56" s="1786">
        <f ca="1">IFERROR(BA56/BB56,0)</f>
        <v>1.1631335164218466</v>
      </c>
      <c r="BE56" s="226">
        <f ca="1">SUM(INDIRECT(BE$1&amp;BE$2&amp;$A56):INDIRECT(BE$1&amp;BE$3&amp;$A56))+SUM(INDIRECT(BE$1&amp;BE$2&amp;$B56):INDIRECT(BE$1&amp;BE$3&amp;$B56))</f>
        <v>54777</v>
      </c>
      <c r="BF56" s="1692">
        <f ca="1">BA56-BE56</f>
        <v>584</v>
      </c>
      <c r="BG56" s="1786">
        <f ca="1">IFERROR(BA56/BE56,0)</f>
        <v>1.010661408985523</v>
      </c>
    </row>
    <row r="57" spans="1:59">
      <c r="A57" s="1887">
        <v>57</v>
      </c>
      <c r="B57" s="1887">
        <v>1</v>
      </c>
      <c r="C57" s="1887">
        <f>ROW()</f>
        <v>57</v>
      </c>
      <c r="D57" s="2120" t="s">
        <v>1020</v>
      </c>
      <c r="E57" s="2540">
        <v>1</v>
      </c>
      <c r="I57" s="445"/>
      <c r="J57" s="18"/>
      <c r="K57" s="26"/>
      <c r="L57" s="26"/>
      <c r="Q57" s="374"/>
      <c r="R57" s="374"/>
      <c r="S57" s="374"/>
      <c r="T57" s="374"/>
      <c r="U57" s="374"/>
      <c r="V57" s="374"/>
      <c r="W57" s="374"/>
      <c r="X57" s="374"/>
      <c r="Y57" s="374"/>
      <c r="Z57" s="252"/>
      <c r="AA57" s="252"/>
      <c r="AB57" s="252"/>
      <c r="AC57" s="252"/>
      <c r="AD57" s="252"/>
      <c r="AE57" s="252"/>
      <c r="AF57" s="252"/>
      <c r="AG57" s="252"/>
      <c r="AH57" s="252"/>
      <c r="AI57" s="1674"/>
      <c r="AK57" s="252"/>
      <c r="AL57" s="252"/>
      <c r="AM57" s="252"/>
      <c r="AN57" s="252"/>
      <c r="AO57" s="252"/>
      <c r="AP57" s="252"/>
      <c r="AQ57" s="252"/>
      <c r="AS57" s="252"/>
      <c r="AT57" s="252"/>
      <c r="AU57" s="252"/>
      <c r="AV57" s="252"/>
      <c r="AW57" s="252"/>
      <c r="AX57" s="252"/>
      <c r="AY57" s="252"/>
      <c r="BA57" s="252"/>
      <c r="BB57" s="252"/>
      <c r="BC57" s="252"/>
      <c r="BD57" s="252"/>
      <c r="BE57" s="252"/>
      <c r="BF57" s="252"/>
      <c r="BG57" s="252"/>
    </row>
    <row r="58" spans="1:59" ht="16.5" customHeight="1">
      <c r="A58" s="1887">
        <v>58</v>
      </c>
      <c r="B58" s="1887">
        <v>1</v>
      </c>
      <c r="C58" s="1887">
        <f>ROW()</f>
        <v>58</v>
      </c>
      <c r="D58" s="2120" t="s">
        <v>1020</v>
      </c>
      <c r="E58" s="2540">
        <v>1</v>
      </c>
      <c r="G58" s="696" t="s">
        <v>536</v>
      </c>
      <c r="I58" s="243"/>
      <c r="J58" s="243"/>
      <c r="K58" s="243"/>
      <c r="L58" s="243"/>
      <c r="M58" s="243"/>
      <c r="N58" s="243"/>
      <c r="O58" s="243"/>
      <c r="P58" s="243"/>
      <c r="Q58" s="242"/>
      <c r="R58" s="374"/>
      <c r="S58" s="374"/>
      <c r="T58" s="374"/>
      <c r="U58" s="374"/>
      <c r="V58" s="374"/>
      <c r="W58" s="374"/>
      <c r="X58" s="374"/>
      <c r="Y58" s="374"/>
      <c r="Z58" s="252"/>
      <c r="AA58" s="252"/>
      <c r="AB58" s="252"/>
      <c r="AC58" s="252"/>
      <c r="AD58" s="252"/>
      <c r="AE58" s="252"/>
      <c r="AF58" s="252"/>
      <c r="AG58" s="252"/>
      <c r="AH58" s="252"/>
      <c r="AI58" s="1674"/>
      <c r="AK58" s="252"/>
      <c r="AL58" s="252"/>
      <c r="AM58" s="252"/>
      <c r="AN58" s="252"/>
      <c r="AO58" s="252"/>
      <c r="AP58" s="252"/>
      <c r="AQ58" s="252"/>
      <c r="AS58" s="252"/>
      <c r="AT58" s="252"/>
      <c r="AU58" s="252"/>
      <c r="AV58" s="252"/>
      <c r="AW58" s="252"/>
      <c r="AX58" s="252"/>
      <c r="AY58" s="252"/>
      <c r="BA58" s="252"/>
      <c r="BB58" s="252"/>
      <c r="BC58" s="252"/>
      <c r="BD58" s="252"/>
      <c r="BE58" s="252"/>
      <c r="BF58" s="252"/>
      <c r="BG58" s="252"/>
    </row>
    <row r="59" spans="1:59">
      <c r="A59" s="1887">
        <v>59</v>
      </c>
      <c r="B59" s="1887">
        <v>1</v>
      </c>
      <c r="C59" s="1887">
        <f>ROW()</f>
        <v>59</v>
      </c>
      <c r="D59" s="2120" t="s">
        <v>1020</v>
      </c>
      <c r="E59" s="2540">
        <v>1</v>
      </c>
      <c r="I59" s="233" t="s">
        <v>143</v>
      </c>
      <c r="J59" s="241"/>
      <c r="K59" s="241"/>
      <c r="L59" s="241"/>
      <c r="M59" s="241"/>
      <c r="N59" s="241"/>
      <c r="O59" s="241"/>
      <c r="P59" s="240"/>
      <c r="Q59" s="27">
        <f t="shared" ref="Q59:AI59" si="70">Q23</f>
        <v>456</v>
      </c>
      <c r="R59" s="27">
        <f t="shared" si="70"/>
        <v>0</v>
      </c>
      <c r="S59" s="27">
        <f t="shared" si="70"/>
        <v>5968</v>
      </c>
      <c r="T59" s="27">
        <f t="shared" si="70"/>
        <v>1984</v>
      </c>
      <c r="U59" s="27">
        <f t="shared" si="70"/>
        <v>1595</v>
      </c>
      <c r="V59" s="27">
        <f t="shared" si="70"/>
        <v>0</v>
      </c>
      <c r="W59" s="27">
        <f t="shared" si="70"/>
        <v>623</v>
      </c>
      <c r="X59" s="27">
        <f t="shared" si="70"/>
        <v>269</v>
      </c>
      <c r="Y59" s="27">
        <f t="shared" si="70"/>
        <v>6279</v>
      </c>
      <c r="Z59" s="27">
        <f t="shared" si="70"/>
        <v>15</v>
      </c>
      <c r="AA59" s="27">
        <f t="shared" si="70"/>
        <v>385</v>
      </c>
      <c r="AB59" s="27">
        <f t="shared" si="70"/>
        <v>36050</v>
      </c>
      <c r="AC59" s="232">
        <f t="shared" si="70"/>
        <v>6424</v>
      </c>
      <c r="AD59" s="232">
        <f t="shared" si="70"/>
        <v>3579</v>
      </c>
      <c r="AE59" s="232">
        <f t="shared" si="70"/>
        <v>7171</v>
      </c>
      <c r="AF59" s="232">
        <f t="shared" si="70"/>
        <v>36450</v>
      </c>
      <c r="AG59" s="232">
        <f t="shared" si="70"/>
        <v>10003</v>
      </c>
      <c r="AH59" s="232">
        <f t="shared" si="70"/>
        <v>43621</v>
      </c>
      <c r="AI59" s="231">
        <f t="shared" si="70"/>
        <v>53624</v>
      </c>
      <c r="AK59" s="1582">
        <f ca="1">SUM((INDIRECT(AK$2&amp;(ROW())):INDIRECT(AK$3&amp;(ROW()))))</f>
        <v>456</v>
      </c>
      <c r="AL59" s="1583">
        <f ca="1">SUM(INDIRECT(AL$1&amp;AL$2&amp;$C59):INDIRECT(AL$1&amp;AL$3&amp;$C59))</f>
        <v>0</v>
      </c>
      <c r="AM59" s="1693">
        <f t="shared" ref="AM59:AM70" ca="1" si="71">AK59-AL59</f>
        <v>456</v>
      </c>
      <c r="AN59" s="1787">
        <f t="shared" ref="AN59:AN70" ca="1" si="72">IFERROR(AK59/AL59,0)</f>
        <v>0</v>
      </c>
      <c r="AO59" s="1583">
        <f ca="1">SUM(INDIRECT(AO$1&amp;AO$2&amp;$A59):INDIRECT(AO$1&amp;AO$3&amp;$A59))+SUM(INDIRECT(AO$1&amp;AO$2&amp;$B59):INDIRECT(AO$1&amp;AO$3&amp;$B59))</f>
        <v>125</v>
      </c>
      <c r="AP59" s="1693">
        <f t="shared" ref="AP59:AP70" ca="1" si="73">AK59-AO59</f>
        <v>331</v>
      </c>
      <c r="AQ59" s="1787">
        <f t="shared" ref="AQ59:AQ70" ca="1" si="74">IFERROR(AK59/AO59,0)</f>
        <v>3.6480000000000001</v>
      </c>
      <c r="AS59" s="1582">
        <f ca="1">SUM((INDIRECT(AS$2&amp;(ROW())):INDIRECT(AS$3&amp;(ROW()))))</f>
        <v>456</v>
      </c>
      <c r="AT59" s="1583">
        <f ca="1">SUM(INDIRECT(AT$1&amp;AT$2&amp;$C59):INDIRECT(AT$1&amp;AT$3&amp;$C59))</f>
        <v>0</v>
      </c>
      <c r="AU59" s="1693">
        <f t="shared" ref="AU59:AU70" ca="1" si="75">AS59-AT59</f>
        <v>456</v>
      </c>
      <c r="AV59" s="1787">
        <f t="shared" ref="AV59:AV70" ca="1" si="76">IFERROR(AS59/AT59,0)</f>
        <v>0</v>
      </c>
      <c r="AW59" s="1583">
        <f ca="1">SUM(INDIRECT(AW$1&amp;AW$2&amp;$A59):INDIRECT(AW$1&amp;AW$3&amp;$A59))+SUM(INDIRECT(AW$1&amp;AW$2&amp;$B59):INDIRECT(AW$1&amp;AW$3&amp;$B59))</f>
        <v>125</v>
      </c>
      <c r="AX59" s="1693">
        <f t="shared" ref="AX59:AX70" ca="1" si="77">AS59-AW59</f>
        <v>331</v>
      </c>
      <c r="AY59" s="1787">
        <f t="shared" ref="AY59:AY70" ca="1" si="78">IFERROR(AS59/AW59,0)</f>
        <v>3.6480000000000001</v>
      </c>
      <c r="BA59" s="1582">
        <f ca="1">SUM((INDIRECT(BA$2&amp;(ROW())):INDIRECT(BA$3&amp;(ROW()))))</f>
        <v>456</v>
      </c>
      <c r="BB59" s="1583">
        <f ca="1">SUM(INDIRECT(BB$1&amp;BB$2&amp;$C59):INDIRECT(BB$1&amp;BB$3&amp;$C59))</f>
        <v>0</v>
      </c>
      <c r="BC59" s="1693">
        <f t="shared" ref="BC59:BC70" ca="1" si="79">BA59-BB59</f>
        <v>456</v>
      </c>
      <c r="BD59" s="1787">
        <f t="shared" ref="BD59:BD70" ca="1" si="80">IFERROR(BA59/BB59,0)</f>
        <v>0</v>
      </c>
      <c r="BE59" s="1583">
        <f ca="1">SUM(INDIRECT(BE$1&amp;BE$2&amp;$A59):INDIRECT(BE$1&amp;BE$3&amp;$A59))+SUM(INDIRECT(BE$1&amp;BE$2&amp;$B59):INDIRECT(BE$1&amp;BE$3&amp;$B59))</f>
        <v>125</v>
      </c>
      <c r="BF59" s="1693">
        <f t="shared" ref="BF59:BF70" ca="1" si="81">BA59-BE59</f>
        <v>331</v>
      </c>
      <c r="BG59" s="1787">
        <f t="shared" ref="BG59:BG70" ca="1" si="82">IFERROR(BA59/BE59,0)</f>
        <v>3.6480000000000001</v>
      </c>
    </row>
    <row r="60" spans="1:59">
      <c r="A60" s="1887">
        <v>60</v>
      </c>
      <c r="B60" s="1887">
        <v>1</v>
      </c>
      <c r="C60" s="1887">
        <f>ROW()</f>
        <v>60</v>
      </c>
      <c r="D60" s="2120" t="s">
        <v>1020</v>
      </c>
      <c r="E60" s="2540">
        <v>1</v>
      </c>
      <c r="I60" s="239"/>
      <c r="J60" s="371" t="s">
        <v>201</v>
      </c>
      <c r="K60" s="238"/>
      <c r="L60" s="238"/>
      <c r="M60" s="238"/>
      <c r="N60" s="238"/>
      <c r="O60" s="238"/>
      <c r="P60" s="237"/>
      <c r="Q60" s="1083"/>
      <c r="R60" s="1083"/>
      <c r="S60" s="1083"/>
      <c r="T60" s="1083"/>
      <c r="U60" s="1083"/>
      <c r="V60" s="1083"/>
      <c r="W60" s="1083"/>
      <c r="X60" s="1083"/>
      <c r="Y60" s="1083"/>
      <c r="Z60" s="1083"/>
      <c r="AA60" s="1083"/>
      <c r="AB60" s="1083"/>
      <c r="AC60" s="229">
        <f>SUM(Q60,R60,S60)</f>
        <v>0</v>
      </c>
      <c r="AD60" s="229">
        <f>SUM(T60,U60,V60)</f>
        <v>0</v>
      </c>
      <c r="AE60" s="229">
        <f>SUM(W60,X60,Y60)</f>
        <v>0</v>
      </c>
      <c r="AF60" s="229">
        <f>SUM(Z60,AA60,AB60)</f>
        <v>0</v>
      </c>
      <c r="AG60" s="229">
        <f>AC60+AD60</f>
        <v>0</v>
      </c>
      <c r="AH60" s="229">
        <f>AF60+AE60</f>
        <v>0</v>
      </c>
      <c r="AI60" s="228">
        <f>AG60+AH60</f>
        <v>0</v>
      </c>
      <c r="AK60" s="229">
        <f ca="1">SUM((INDIRECT(AK$2&amp;(ROW())):INDIRECT(AK$3&amp;(ROW()))))</f>
        <v>0</v>
      </c>
      <c r="AL60" s="228">
        <f ca="1">SUM(INDIRECT(AL$1&amp;AL$2&amp;$C60):INDIRECT(AL$1&amp;AL$3&amp;$C60))</f>
        <v>0</v>
      </c>
      <c r="AM60" s="1694">
        <f t="shared" ca="1" si="71"/>
        <v>0</v>
      </c>
      <c r="AN60" s="1788">
        <f t="shared" ca="1" si="72"/>
        <v>0</v>
      </c>
      <c r="AO60" s="228">
        <f ca="1">SUM(INDIRECT(AO$1&amp;AO$2&amp;$A60):INDIRECT(AO$1&amp;AO$3&amp;$A60))+SUM(INDIRECT(AO$1&amp;AO$2&amp;$B60):INDIRECT(AO$1&amp;AO$3&amp;$B60))</f>
        <v>0</v>
      </c>
      <c r="AP60" s="1694">
        <f t="shared" ca="1" si="73"/>
        <v>0</v>
      </c>
      <c r="AQ60" s="1788">
        <f t="shared" ca="1" si="74"/>
        <v>0</v>
      </c>
      <c r="AS60" s="229">
        <f ca="1">SUM((INDIRECT(AS$2&amp;(ROW())):INDIRECT(AS$3&amp;(ROW()))))</f>
        <v>0</v>
      </c>
      <c r="AT60" s="228">
        <f ca="1">SUM(INDIRECT(AT$1&amp;AT$2&amp;$C60):INDIRECT(AT$1&amp;AT$3&amp;$C60))</f>
        <v>0</v>
      </c>
      <c r="AU60" s="1694">
        <f t="shared" ca="1" si="75"/>
        <v>0</v>
      </c>
      <c r="AV60" s="1788">
        <f t="shared" ca="1" si="76"/>
        <v>0</v>
      </c>
      <c r="AW60" s="228">
        <f ca="1">SUM(INDIRECT(AW$1&amp;AW$2&amp;$A60):INDIRECT(AW$1&amp;AW$3&amp;$A60))+SUM(INDIRECT(AW$1&amp;AW$2&amp;$B60):INDIRECT(AW$1&amp;AW$3&amp;$B60))</f>
        <v>0</v>
      </c>
      <c r="AX60" s="1694">
        <f t="shared" ca="1" si="77"/>
        <v>0</v>
      </c>
      <c r="AY60" s="1788">
        <f t="shared" ca="1" si="78"/>
        <v>0</v>
      </c>
      <c r="BA60" s="229">
        <f ca="1">SUM((INDIRECT(BA$2&amp;(ROW())):INDIRECT(BA$3&amp;(ROW()))))</f>
        <v>0</v>
      </c>
      <c r="BB60" s="228">
        <f ca="1">SUM(INDIRECT(BB$1&amp;BB$2&amp;$C60):INDIRECT(BB$1&amp;BB$3&amp;$C60))</f>
        <v>0</v>
      </c>
      <c r="BC60" s="1694">
        <f t="shared" ca="1" si="79"/>
        <v>0</v>
      </c>
      <c r="BD60" s="1788">
        <f t="shared" ca="1" si="80"/>
        <v>0</v>
      </c>
      <c r="BE60" s="228">
        <f ca="1">SUM(INDIRECT(BE$1&amp;BE$2&amp;$A60):INDIRECT(BE$1&amp;BE$3&amp;$A60))+SUM(INDIRECT(BE$1&amp;BE$2&amp;$B60):INDIRECT(BE$1&amp;BE$3&amp;$B60))</f>
        <v>0</v>
      </c>
      <c r="BF60" s="1694">
        <f t="shared" ca="1" si="81"/>
        <v>0</v>
      </c>
      <c r="BG60" s="1788">
        <f t="shared" ca="1" si="82"/>
        <v>0</v>
      </c>
    </row>
    <row r="61" spans="1:59">
      <c r="A61" s="1887">
        <v>61</v>
      </c>
      <c r="B61" s="1887">
        <v>1</v>
      </c>
      <c r="C61" s="1887">
        <f>ROW()</f>
        <v>61</v>
      </c>
      <c r="D61" s="2120" t="s">
        <v>1020</v>
      </c>
      <c r="E61" s="2540">
        <v>1</v>
      </c>
      <c r="I61" s="239"/>
      <c r="J61" s="371" t="s">
        <v>145</v>
      </c>
      <c r="K61" s="238"/>
      <c r="L61" s="238"/>
      <c r="M61" s="238"/>
      <c r="N61" s="238"/>
      <c r="O61" s="238"/>
      <c r="P61" s="237"/>
      <c r="Q61" s="1083"/>
      <c r="R61" s="1083"/>
      <c r="S61" s="1083"/>
      <c r="T61" s="1083"/>
      <c r="U61" s="1083"/>
      <c r="V61" s="1083"/>
      <c r="W61" s="1083"/>
      <c r="X61" s="1083"/>
      <c r="Y61" s="1083"/>
      <c r="Z61" s="1083"/>
      <c r="AA61" s="1083"/>
      <c r="AB61" s="1083"/>
      <c r="AC61" s="229">
        <f>SUM(Q61,R61,S61)</f>
        <v>0</v>
      </c>
      <c r="AD61" s="229">
        <f>SUM(T61,U61,V61)</f>
        <v>0</v>
      </c>
      <c r="AE61" s="229">
        <f>SUM(W61,X61,Y61)</f>
        <v>0</v>
      </c>
      <c r="AF61" s="229">
        <f>SUM(Z61,AA61,AB61)</f>
        <v>0</v>
      </c>
      <c r="AG61" s="229">
        <f>AC61+AD61</f>
        <v>0</v>
      </c>
      <c r="AH61" s="229">
        <f>AF61+AE61</f>
        <v>0</v>
      </c>
      <c r="AI61" s="228">
        <f>AG61+AH61</f>
        <v>0</v>
      </c>
      <c r="AK61" s="229">
        <f ca="1">SUM((INDIRECT(AK$2&amp;(ROW())):INDIRECT(AK$3&amp;(ROW()))))</f>
        <v>0</v>
      </c>
      <c r="AL61" s="228">
        <f ca="1">SUM(INDIRECT(AL$1&amp;AL$2&amp;$C61):INDIRECT(AL$1&amp;AL$3&amp;$C61))</f>
        <v>0</v>
      </c>
      <c r="AM61" s="1694">
        <f t="shared" ca="1" si="71"/>
        <v>0</v>
      </c>
      <c r="AN61" s="1788">
        <f t="shared" ca="1" si="72"/>
        <v>0</v>
      </c>
      <c r="AO61" s="228">
        <f ca="1">SUM(INDIRECT(AO$1&amp;AO$2&amp;$A61):INDIRECT(AO$1&amp;AO$3&amp;$A61))+SUM(INDIRECT(AO$1&amp;AO$2&amp;$B61):INDIRECT(AO$1&amp;AO$3&amp;$B61))</f>
        <v>0</v>
      </c>
      <c r="AP61" s="1694">
        <f t="shared" ca="1" si="73"/>
        <v>0</v>
      </c>
      <c r="AQ61" s="1788">
        <f t="shared" ca="1" si="74"/>
        <v>0</v>
      </c>
      <c r="AS61" s="229">
        <f ca="1">SUM((INDIRECT(AS$2&amp;(ROW())):INDIRECT(AS$3&amp;(ROW()))))</f>
        <v>0</v>
      </c>
      <c r="AT61" s="228">
        <f ca="1">SUM(INDIRECT(AT$1&amp;AT$2&amp;$C61):INDIRECT(AT$1&amp;AT$3&amp;$C61))</f>
        <v>0</v>
      </c>
      <c r="AU61" s="1694">
        <f t="shared" ca="1" si="75"/>
        <v>0</v>
      </c>
      <c r="AV61" s="1788">
        <f t="shared" ca="1" si="76"/>
        <v>0</v>
      </c>
      <c r="AW61" s="228">
        <f ca="1">SUM(INDIRECT(AW$1&amp;AW$2&amp;$A61):INDIRECT(AW$1&amp;AW$3&amp;$A61))+SUM(INDIRECT(AW$1&amp;AW$2&amp;$B61):INDIRECT(AW$1&amp;AW$3&amp;$B61))</f>
        <v>0</v>
      </c>
      <c r="AX61" s="1694">
        <f t="shared" ca="1" si="77"/>
        <v>0</v>
      </c>
      <c r="AY61" s="1788">
        <f t="shared" ca="1" si="78"/>
        <v>0</v>
      </c>
      <c r="BA61" s="229">
        <f ca="1">SUM((INDIRECT(BA$2&amp;(ROW())):INDIRECT(BA$3&amp;(ROW()))))</f>
        <v>0</v>
      </c>
      <c r="BB61" s="228">
        <f ca="1">SUM(INDIRECT(BB$1&amp;BB$2&amp;$C61):INDIRECT(BB$1&amp;BB$3&amp;$C61))</f>
        <v>0</v>
      </c>
      <c r="BC61" s="1694">
        <f t="shared" ca="1" si="79"/>
        <v>0</v>
      </c>
      <c r="BD61" s="1788">
        <f t="shared" ca="1" si="80"/>
        <v>0</v>
      </c>
      <c r="BE61" s="228">
        <f ca="1">SUM(INDIRECT(BE$1&amp;BE$2&amp;$A61):INDIRECT(BE$1&amp;BE$3&amp;$A61))+SUM(INDIRECT(BE$1&amp;BE$2&amp;$B61):INDIRECT(BE$1&amp;BE$3&amp;$B61))</f>
        <v>0</v>
      </c>
      <c r="BF61" s="1694">
        <f t="shared" ca="1" si="81"/>
        <v>0</v>
      </c>
      <c r="BG61" s="1788">
        <f t="shared" ca="1" si="82"/>
        <v>0</v>
      </c>
    </row>
    <row r="62" spans="1:59">
      <c r="A62" s="1887">
        <v>62</v>
      </c>
      <c r="B62" s="1887">
        <v>1</v>
      </c>
      <c r="C62" s="1887">
        <f>ROW()</f>
        <v>62</v>
      </c>
      <c r="D62" s="2120" t="s">
        <v>1020</v>
      </c>
      <c r="E62" s="2540">
        <v>1</v>
      </c>
      <c r="I62" s="239"/>
      <c r="J62" s="371" t="s">
        <v>144</v>
      </c>
      <c r="K62" s="238"/>
      <c r="L62" s="238"/>
      <c r="M62" s="238"/>
      <c r="N62" s="238"/>
      <c r="O62" s="238"/>
      <c r="P62" s="237"/>
      <c r="Q62" s="1083">
        <v>283</v>
      </c>
      <c r="R62" s="1083">
        <v>0</v>
      </c>
      <c r="S62" s="1083">
        <v>-33</v>
      </c>
      <c r="T62" s="1083"/>
      <c r="U62" s="1083">
        <v>1148</v>
      </c>
      <c r="V62" s="1083"/>
      <c r="W62" s="1083"/>
      <c r="X62" s="1083"/>
      <c r="Y62" s="1083"/>
      <c r="Z62" s="1083"/>
      <c r="AA62" s="1083"/>
      <c r="AB62" s="1083"/>
      <c r="AC62" s="229">
        <f>SUM(Q62,R62,S62)</f>
        <v>250</v>
      </c>
      <c r="AD62" s="229">
        <f>SUM(T62,U62,V62)</f>
        <v>1148</v>
      </c>
      <c r="AE62" s="229">
        <f>SUM(W62,X62,Y62)</f>
        <v>0</v>
      </c>
      <c r="AF62" s="229">
        <f>SUM(Z62,AA62,AB62)</f>
        <v>0</v>
      </c>
      <c r="AG62" s="229">
        <f>AC62+AD62</f>
        <v>1398</v>
      </c>
      <c r="AH62" s="229">
        <f>AF62+AE62</f>
        <v>0</v>
      </c>
      <c r="AI62" s="228">
        <f>AG62+AH62</f>
        <v>1398</v>
      </c>
      <c r="AK62" s="229">
        <f ca="1">SUM((INDIRECT(AK$2&amp;(ROW())):INDIRECT(AK$3&amp;(ROW()))))</f>
        <v>283</v>
      </c>
      <c r="AL62" s="228">
        <f ca="1">SUM(INDIRECT(AL$1&amp;AL$2&amp;$C62):INDIRECT(AL$1&amp;AL$3&amp;$C62))</f>
        <v>0</v>
      </c>
      <c r="AM62" s="1694">
        <f t="shared" ca="1" si="71"/>
        <v>283</v>
      </c>
      <c r="AN62" s="1788">
        <f t="shared" ca="1" si="72"/>
        <v>0</v>
      </c>
      <c r="AO62" s="228">
        <f ca="1">SUM(INDIRECT(AO$1&amp;AO$2&amp;$A62):INDIRECT(AO$1&amp;AO$3&amp;$A62))+SUM(INDIRECT(AO$1&amp;AO$2&amp;$B62):INDIRECT(AO$1&amp;AO$3&amp;$B62))</f>
        <v>79</v>
      </c>
      <c r="AP62" s="1694">
        <f t="shared" ca="1" si="73"/>
        <v>204</v>
      </c>
      <c r="AQ62" s="1788">
        <f t="shared" ca="1" si="74"/>
        <v>3.5822784810126582</v>
      </c>
      <c r="AS62" s="229">
        <f ca="1">SUM((INDIRECT(AS$2&amp;(ROW())):INDIRECT(AS$3&amp;(ROW()))))</f>
        <v>283</v>
      </c>
      <c r="AT62" s="228">
        <f ca="1">SUM(INDIRECT(AT$1&amp;AT$2&amp;$C62):INDIRECT(AT$1&amp;AT$3&amp;$C62))</f>
        <v>0</v>
      </c>
      <c r="AU62" s="1694">
        <f t="shared" ca="1" si="75"/>
        <v>283</v>
      </c>
      <c r="AV62" s="1788">
        <f t="shared" ca="1" si="76"/>
        <v>0</v>
      </c>
      <c r="AW62" s="228">
        <f ca="1">SUM(INDIRECT(AW$1&amp;AW$2&amp;$A62):INDIRECT(AW$1&amp;AW$3&amp;$A62))+SUM(INDIRECT(AW$1&amp;AW$2&amp;$B62):INDIRECT(AW$1&amp;AW$3&amp;$B62))</f>
        <v>79</v>
      </c>
      <c r="AX62" s="1694">
        <f t="shared" ca="1" si="77"/>
        <v>204</v>
      </c>
      <c r="AY62" s="1788">
        <f t="shared" ca="1" si="78"/>
        <v>3.5822784810126582</v>
      </c>
      <c r="BA62" s="229">
        <f ca="1">SUM((INDIRECT(BA$2&amp;(ROW())):INDIRECT(BA$3&amp;(ROW()))))</f>
        <v>283</v>
      </c>
      <c r="BB62" s="228">
        <f ca="1">SUM(INDIRECT(BB$1&amp;BB$2&amp;$C62):INDIRECT(BB$1&amp;BB$3&amp;$C62))</f>
        <v>0</v>
      </c>
      <c r="BC62" s="1694">
        <f t="shared" ca="1" si="79"/>
        <v>283</v>
      </c>
      <c r="BD62" s="1788">
        <f t="shared" ca="1" si="80"/>
        <v>0</v>
      </c>
      <c r="BE62" s="228">
        <f ca="1">SUM(INDIRECT(BE$1&amp;BE$2&amp;$A62):INDIRECT(BE$1&amp;BE$3&amp;$A62))+SUM(INDIRECT(BE$1&amp;BE$2&amp;$B62):INDIRECT(BE$1&amp;BE$3&amp;$B62))</f>
        <v>79</v>
      </c>
      <c r="BF62" s="1694">
        <f t="shared" ca="1" si="81"/>
        <v>204</v>
      </c>
      <c r="BG62" s="1788">
        <f t="shared" ca="1" si="82"/>
        <v>3.5822784810126582</v>
      </c>
    </row>
    <row r="63" spans="1:59">
      <c r="A63" s="1887">
        <v>63</v>
      </c>
      <c r="B63" s="1887">
        <v>1</v>
      </c>
      <c r="C63" s="1887">
        <f>ROW()</f>
        <v>63</v>
      </c>
      <c r="D63" s="2120" t="s">
        <v>1020</v>
      </c>
      <c r="E63" s="2547" t="s">
        <v>492</v>
      </c>
      <c r="F63" s="2539"/>
      <c r="I63" s="239"/>
      <c r="J63" s="1578" t="s">
        <v>1128</v>
      </c>
      <c r="K63" s="238"/>
      <c r="L63" s="238"/>
      <c r="M63" s="238"/>
      <c r="N63" s="238"/>
      <c r="O63" s="238"/>
      <c r="P63" s="237"/>
      <c r="Q63" s="1083"/>
      <c r="R63" s="1083"/>
      <c r="S63" s="1083"/>
      <c r="T63" s="1083"/>
      <c r="U63" s="1083"/>
      <c r="V63" s="1083"/>
      <c r="W63" s="1083"/>
      <c r="X63" s="1083"/>
      <c r="Y63" s="1083"/>
      <c r="Z63" s="1083"/>
      <c r="AA63" s="1083"/>
      <c r="AB63" s="1083"/>
      <c r="AC63" s="229">
        <f>SUM(Q63,R63,S63)</f>
        <v>0</v>
      </c>
      <c r="AD63" s="229">
        <f>SUM(T63,U63,V63)</f>
        <v>0</v>
      </c>
      <c r="AE63" s="229">
        <f>SUM(W63,X63,Y63)</f>
        <v>0</v>
      </c>
      <c r="AF63" s="229">
        <f>SUM(Z63,AA63,AB63)</f>
        <v>0</v>
      </c>
      <c r="AG63" s="229">
        <f>AG58-AG59-AG60-AG61</f>
        <v>-10003</v>
      </c>
      <c r="AH63" s="229">
        <f>AH58-AH59-AH60-AH61</f>
        <v>-43621</v>
      </c>
      <c r="AI63" s="228">
        <f>AI58-AI59-AI60-AI61</f>
        <v>-53624</v>
      </c>
      <c r="AK63" s="229">
        <f ca="1">SUM((INDIRECT(AK$2&amp;(ROW())):INDIRECT(AK$3&amp;(ROW()))))</f>
        <v>0</v>
      </c>
      <c r="AL63" s="228">
        <f ca="1">SUM(INDIRECT(AL$1&amp;AL$2&amp;$C63):INDIRECT(AL$1&amp;AL$3&amp;$C63))</f>
        <v>0</v>
      </c>
      <c r="AM63" s="1694">
        <f ca="1">AK63-AL63</f>
        <v>0</v>
      </c>
      <c r="AN63" s="1788">
        <f ca="1">IFERROR(AK63/AL63,0)</f>
        <v>0</v>
      </c>
      <c r="AO63" s="228">
        <f ca="1">SUM(INDIRECT(AO$1&amp;AO$2&amp;$A63):INDIRECT(AO$1&amp;AO$3&amp;$A63))+SUM(INDIRECT(AO$1&amp;AO$2&amp;$B63):INDIRECT(AO$1&amp;AO$3&amp;$B63))</f>
        <v>46</v>
      </c>
      <c r="AP63" s="1694">
        <f ca="1">AK63-AO63</f>
        <v>-46</v>
      </c>
      <c r="AQ63" s="1788">
        <f ca="1">IFERROR(AK63/AO63,0)</f>
        <v>0</v>
      </c>
      <c r="AS63" s="229">
        <f ca="1">SUM((INDIRECT(AS$2&amp;(ROW())):INDIRECT(AS$3&amp;(ROW()))))</f>
        <v>0</v>
      </c>
      <c r="AT63" s="228">
        <f ca="1">SUM(INDIRECT(AT$1&amp;AT$2&amp;$C63):INDIRECT(AT$1&amp;AT$3&amp;$C63))</f>
        <v>0</v>
      </c>
      <c r="AU63" s="1694">
        <f ca="1">AS63-AT63</f>
        <v>0</v>
      </c>
      <c r="AV63" s="1788">
        <f ca="1">IFERROR(AS63/AT63,0)</f>
        <v>0</v>
      </c>
      <c r="AW63" s="228">
        <f ca="1">SUM(INDIRECT(AW$1&amp;AW$2&amp;$A63):INDIRECT(AW$1&amp;AW$3&amp;$A63))+SUM(INDIRECT(AW$1&amp;AW$2&amp;$B63):INDIRECT(AW$1&amp;AW$3&amp;$B63))</f>
        <v>46</v>
      </c>
      <c r="AX63" s="1694">
        <f ca="1">AS63-AW63</f>
        <v>-46</v>
      </c>
      <c r="AY63" s="1788">
        <f ca="1">IFERROR(AS63/AW63,0)</f>
        <v>0</v>
      </c>
      <c r="BA63" s="229">
        <f ca="1">SUM((INDIRECT(BA$2&amp;(ROW())):INDIRECT(BA$3&amp;(ROW()))))</f>
        <v>0</v>
      </c>
      <c r="BB63" s="228">
        <f ca="1">SUM(INDIRECT(BB$1&amp;BB$2&amp;$C63):INDIRECT(BB$1&amp;BB$3&amp;$C63))</f>
        <v>0</v>
      </c>
      <c r="BC63" s="1694">
        <f ca="1">BA63-BB63</f>
        <v>0</v>
      </c>
      <c r="BD63" s="1788">
        <f ca="1">IFERROR(BA63/BB63,0)</f>
        <v>0</v>
      </c>
      <c r="BE63" s="228">
        <f ca="1">SUM(INDIRECT(BE$1&amp;BE$2&amp;$A63):INDIRECT(BE$1&amp;BE$3&amp;$A63))+SUM(INDIRECT(BE$1&amp;BE$2&amp;$B63):INDIRECT(BE$1&amp;BE$3&amp;$B63))</f>
        <v>46</v>
      </c>
      <c r="BF63" s="1694">
        <f ca="1">BA63-BE63</f>
        <v>-46</v>
      </c>
      <c r="BG63" s="1788">
        <f ca="1">IFERROR(BA63/BE63,0)</f>
        <v>0</v>
      </c>
    </row>
    <row r="64" spans="1:59">
      <c r="A64" s="1887">
        <v>1</v>
      </c>
      <c r="B64" s="1887">
        <v>1</v>
      </c>
      <c r="C64" s="1887">
        <f>ROW()</f>
        <v>64</v>
      </c>
      <c r="D64" s="2120" t="s">
        <v>1020</v>
      </c>
      <c r="E64" s="2540">
        <v>1</v>
      </c>
      <c r="I64" s="236"/>
      <c r="J64" s="16" t="s">
        <v>143</v>
      </c>
      <c r="K64" s="235"/>
      <c r="L64" s="235"/>
      <c r="M64" s="235"/>
      <c r="N64" s="235"/>
      <c r="O64" s="235"/>
      <c r="P64" s="234"/>
      <c r="Q64" s="171">
        <f>Q59-SUM(Q60:Q63)</f>
        <v>173</v>
      </c>
      <c r="R64" s="171">
        <f t="shared" ref="R64:AB64" si="83">R59-SUM(R60:R63)</f>
        <v>0</v>
      </c>
      <c r="S64" s="171">
        <f t="shared" si="83"/>
        <v>6001</v>
      </c>
      <c r="T64" s="171">
        <f t="shared" si="83"/>
        <v>1984</v>
      </c>
      <c r="U64" s="171">
        <f t="shared" si="83"/>
        <v>447</v>
      </c>
      <c r="V64" s="171">
        <f t="shared" si="83"/>
        <v>0</v>
      </c>
      <c r="W64" s="171">
        <f t="shared" si="83"/>
        <v>623</v>
      </c>
      <c r="X64" s="171">
        <f t="shared" si="83"/>
        <v>269</v>
      </c>
      <c r="Y64" s="171">
        <f t="shared" si="83"/>
        <v>6279</v>
      </c>
      <c r="Z64" s="171">
        <f t="shared" si="83"/>
        <v>15</v>
      </c>
      <c r="AA64" s="171">
        <f t="shared" si="83"/>
        <v>385</v>
      </c>
      <c r="AB64" s="171">
        <f t="shared" si="83"/>
        <v>36050</v>
      </c>
      <c r="AC64" s="229">
        <f t="shared" ref="AC64:AI64" si="84">AC59-SUM(AC60:AC63)</f>
        <v>6174</v>
      </c>
      <c r="AD64" s="229">
        <f t="shared" si="84"/>
        <v>2431</v>
      </c>
      <c r="AE64" s="229">
        <f t="shared" si="84"/>
        <v>7171</v>
      </c>
      <c r="AF64" s="229">
        <f t="shared" si="84"/>
        <v>36450</v>
      </c>
      <c r="AG64" s="229">
        <f t="shared" si="84"/>
        <v>18608</v>
      </c>
      <c r="AH64" s="229">
        <f t="shared" si="84"/>
        <v>87242</v>
      </c>
      <c r="AI64" s="228">
        <f t="shared" si="84"/>
        <v>105850</v>
      </c>
      <c r="AK64" s="229">
        <f ca="1">SUM((INDIRECT(AK$2&amp;(ROW())):INDIRECT(AK$3&amp;(ROW()))))</f>
        <v>173</v>
      </c>
      <c r="AL64" s="228">
        <f ca="1">SUM(INDIRECT(AL$1&amp;AL$2&amp;$C64):INDIRECT(AL$1&amp;AL$3&amp;$C64))</f>
        <v>0</v>
      </c>
      <c r="AM64" s="1694">
        <f t="shared" ca="1" si="71"/>
        <v>173</v>
      </c>
      <c r="AN64" s="1788">
        <f t="shared" ca="1" si="72"/>
        <v>0</v>
      </c>
      <c r="AO64" s="228">
        <f ca="1">SUM(INDIRECT(AO$1&amp;AO$2&amp;$A64):INDIRECT(AO$1&amp;AO$3&amp;$A64))+SUM(INDIRECT(AO$1&amp;AO$2&amp;$B64):INDIRECT(AO$1&amp;AO$3&amp;$B64))</f>
        <v>0</v>
      </c>
      <c r="AP64" s="1694">
        <f t="shared" ca="1" si="73"/>
        <v>173</v>
      </c>
      <c r="AQ64" s="1788">
        <f t="shared" ca="1" si="74"/>
        <v>0</v>
      </c>
      <c r="AS64" s="229">
        <f ca="1">SUM((INDIRECT(AS$2&amp;(ROW())):INDIRECT(AS$3&amp;(ROW()))))</f>
        <v>173</v>
      </c>
      <c r="AT64" s="228">
        <f ca="1">SUM(INDIRECT(AT$1&amp;AT$2&amp;$C64):INDIRECT(AT$1&amp;AT$3&amp;$C64))</f>
        <v>0</v>
      </c>
      <c r="AU64" s="1694">
        <f t="shared" ca="1" si="75"/>
        <v>173</v>
      </c>
      <c r="AV64" s="1788">
        <f t="shared" ca="1" si="76"/>
        <v>0</v>
      </c>
      <c r="AW64" s="228">
        <f ca="1">SUM(INDIRECT(AW$1&amp;AW$2&amp;$A64):INDIRECT(AW$1&amp;AW$3&amp;$A64))+SUM(INDIRECT(AW$1&amp;AW$2&amp;$B64):INDIRECT(AW$1&amp;AW$3&amp;$B64))</f>
        <v>0</v>
      </c>
      <c r="AX64" s="1694">
        <f t="shared" ca="1" si="77"/>
        <v>173</v>
      </c>
      <c r="AY64" s="1788">
        <f t="shared" ca="1" si="78"/>
        <v>0</v>
      </c>
      <c r="BA64" s="229">
        <f ca="1">SUM((INDIRECT(BA$2&amp;(ROW())):INDIRECT(BA$3&amp;(ROW()))))</f>
        <v>173</v>
      </c>
      <c r="BB64" s="228">
        <f ca="1">SUM(INDIRECT(BB$1&amp;BB$2&amp;$C64):INDIRECT(BB$1&amp;BB$3&amp;$C64))</f>
        <v>0</v>
      </c>
      <c r="BC64" s="1694">
        <f t="shared" ca="1" si="79"/>
        <v>173</v>
      </c>
      <c r="BD64" s="1788">
        <f t="shared" ca="1" si="80"/>
        <v>0</v>
      </c>
      <c r="BE64" s="228">
        <f ca="1">SUM(INDIRECT(BE$1&amp;BE$2&amp;$A64):INDIRECT(BE$1&amp;BE$3&amp;$A64))+SUM(INDIRECT(BE$1&amp;BE$2&amp;$B64):INDIRECT(BE$1&amp;BE$3&amp;$B64))</f>
        <v>0</v>
      </c>
      <c r="BF64" s="1694">
        <f t="shared" ca="1" si="81"/>
        <v>173</v>
      </c>
      <c r="BG64" s="1788">
        <f t="shared" ca="1" si="82"/>
        <v>0</v>
      </c>
    </row>
    <row r="65" spans="1:59">
      <c r="A65" s="1887">
        <v>64</v>
      </c>
      <c r="B65" s="1887">
        <v>1</v>
      </c>
      <c r="C65" s="1887">
        <f>ROW()</f>
        <v>65</v>
      </c>
      <c r="D65" s="2120" t="s">
        <v>1020</v>
      </c>
      <c r="E65" s="2540">
        <v>1</v>
      </c>
      <c r="I65" s="233" t="s">
        <v>202</v>
      </c>
      <c r="J65" s="29"/>
      <c r="K65" s="28"/>
      <c r="L65" s="28"/>
      <c r="M65" s="29"/>
      <c r="N65" s="29"/>
      <c r="O65" s="29"/>
      <c r="P65" s="30"/>
      <c r="Q65" s="27">
        <f>Q24</f>
        <v>0</v>
      </c>
      <c r="R65" s="27">
        <f t="shared" ref="R65:AI65" si="85">R24</f>
        <v>0</v>
      </c>
      <c r="S65" s="27">
        <f t="shared" si="85"/>
        <v>0</v>
      </c>
      <c r="T65" s="27">
        <f t="shared" si="85"/>
        <v>635</v>
      </c>
      <c r="U65" s="27">
        <f t="shared" si="85"/>
        <v>0</v>
      </c>
      <c r="V65" s="27">
        <f t="shared" si="85"/>
        <v>422</v>
      </c>
      <c r="W65" s="27">
        <f t="shared" si="85"/>
        <v>0</v>
      </c>
      <c r="X65" s="27">
        <f t="shared" si="85"/>
        <v>0</v>
      </c>
      <c r="Y65" s="27">
        <f t="shared" si="85"/>
        <v>0</v>
      </c>
      <c r="Z65" s="27">
        <f t="shared" si="85"/>
        <v>0</v>
      </c>
      <c r="AA65" s="27">
        <f t="shared" si="85"/>
        <v>0</v>
      </c>
      <c r="AB65" s="27">
        <f t="shared" si="85"/>
        <v>0</v>
      </c>
      <c r="AC65" s="232">
        <f t="shared" si="85"/>
        <v>0</v>
      </c>
      <c r="AD65" s="232">
        <f t="shared" si="85"/>
        <v>1057</v>
      </c>
      <c r="AE65" s="232">
        <f t="shared" si="85"/>
        <v>0</v>
      </c>
      <c r="AF65" s="232">
        <f t="shared" si="85"/>
        <v>0</v>
      </c>
      <c r="AG65" s="232">
        <f t="shared" si="85"/>
        <v>1057</v>
      </c>
      <c r="AH65" s="232">
        <f t="shared" si="85"/>
        <v>0</v>
      </c>
      <c r="AI65" s="231">
        <f t="shared" si="85"/>
        <v>1057</v>
      </c>
      <c r="AK65" s="1582">
        <f ca="1">SUM((INDIRECT(AK$2&amp;(ROW())):INDIRECT(AK$3&amp;(ROW()))))</f>
        <v>0</v>
      </c>
      <c r="AL65" s="1583">
        <f ca="1">SUM(INDIRECT(AL$1&amp;AL$2&amp;$C65):INDIRECT(AL$1&amp;AL$3&amp;$C65))</f>
        <v>0</v>
      </c>
      <c r="AM65" s="1693">
        <f t="shared" ca="1" si="71"/>
        <v>0</v>
      </c>
      <c r="AN65" s="1787">
        <f t="shared" ca="1" si="72"/>
        <v>0</v>
      </c>
      <c r="AO65" s="1583">
        <f ca="1">SUM(INDIRECT(AO$1&amp;AO$2&amp;$A65):INDIRECT(AO$1&amp;AO$3&amp;$A65))+SUM(INDIRECT(AO$1&amp;AO$2&amp;$B65):INDIRECT(AO$1&amp;AO$3&amp;$B65))</f>
        <v>0</v>
      </c>
      <c r="AP65" s="1693">
        <f t="shared" ca="1" si="73"/>
        <v>0</v>
      </c>
      <c r="AQ65" s="1787">
        <f t="shared" ca="1" si="74"/>
        <v>0</v>
      </c>
      <c r="AS65" s="1582">
        <f ca="1">SUM((INDIRECT(AS$2&amp;(ROW())):INDIRECT(AS$3&amp;(ROW()))))</f>
        <v>0</v>
      </c>
      <c r="AT65" s="1583">
        <f ca="1">SUM(INDIRECT(AT$1&amp;AT$2&amp;$C65):INDIRECT(AT$1&amp;AT$3&amp;$C65))</f>
        <v>0</v>
      </c>
      <c r="AU65" s="1693">
        <f t="shared" ca="1" si="75"/>
        <v>0</v>
      </c>
      <c r="AV65" s="1787">
        <f t="shared" ca="1" si="76"/>
        <v>0</v>
      </c>
      <c r="AW65" s="1583">
        <f ca="1">SUM(INDIRECT(AW$1&amp;AW$2&amp;$A65):INDIRECT(AW$1&amp;AW$3&amp;$A65))+SUM(INDIRECT(AW$1&amp;AW$2&amp;$B65):INDIRECT(AW$1&amp;AW$3&amp;$B65))</f>
        <v>0</v>
      </c>
      <c r="AX65" s="1693">
        <f t="shared" ca="1" si="77"/>
        <v>0</v>
      </c>
      <c r="AY65" s="1787">
        <f t="shared" ca="1" si="78"/>
        <v>0</v>
      </c>
      <c r="BA65" s="1582">
        <f ca="1">SUM((INDIRECT(BA$2&amp;(ROW())):INDIRECT(BA$3&amp;(ROW()))))</f>
        <v>0</v>
      </c>
      <c r="BB65" s="1583">
        <f ca="1">SUM(INDIRECT(BB$1&amp;BB$2&amp;$C65):INDIRECT(BB$1&amp;BB$3&amp;$C65))</f>
        <v>0</v>
      </c>
      <c r="BC65" s="1693">
        <f t="shared" ca="1" si="79"/>
        <v>0</v>
      </c>
      <c r="BD65" s="1787">
        <f t="shared" ca="1" si="80"/>
        <v>0</v>
      </c>
      <c r="BE65" s="1583">
        <f ca="1">SUM(INDIRECT(BE$1&amp;BE$2&amp;$A65):INDIRECT(BE$1&amp;BE$3&amp;$A65))+SUM(INDIRECT(BE$1&amp;BE$2&amp;$B65):INDIRECT(BE$1&amp;BE$3&amp;$B65))</f>
        <v>0</v>
      </c>
      <c r="BF65" s="1693">
        <f t="shared" ca="1" si="81"/>
        <v>0</v>
      </c>
      <c r="BG65" s="1787">
        <f t="shared" ca="1" si="82"/>
        <v>0</v>
      </c>
    </row>
    <row r="66" spans="1:59">
      <c r="A66" s="1887">
        <v>65</v>
      </c>
      <c r="B66" s="1887">
        <v>1</v>
      </c>
      <c r="C66" s="1887">
        <f>ROW()</f>
        <v>66</v>
      </c>
      <c r="D66" s="2120" t="s">
        <v>1020</v>
      </c>
      <c r="E66" s="2540">
        <v>1</v>
      </c>
      <c r="I66" s="230"/>
      <c r="J66" s="18" t="s">
        <v>203</v>
      </c>
      <c r="K66" s="26"/>
      <c r="L66" s="26"/>
      <c r="M66" s="18"/>
      <c r="N66" s="18"/>
      <c r="O66" s="18"/>
      <c r="P66" s="139"/>
      <c r="Q66" s="1083"/>
      <c r="R66" s="1083"/>
      <c r="S66" s="1083"/>
      <c r="T66" s="1083">
        <v>635</v>
      </c>
      <c r="U66" s="1083"/>
      <c r="V66" s="1083">
        <v>763</v>
      </c>
      <c r="W66" s="1083"/>
      <c r="X66" s="1083"/>
      <c r="Y66" s="1083"/>
      <c r="Z66" s="1083"/>
      <c r="AA66" s="1083"/>
      <c r="AB66" s="1083"/>
      <c r="AC66" s="229">
        <f>SUM(Q66,R66,S66)</f>
        <v>0</v>
      </c>
      <c r="AD66" s="229">
        <f>SUM(T66,U66,V66)</f>
        <v>1398</v>
      </c>
      <c r="AE66" s="229">
        <f>SUM(W66,X66,Y66)</f>
        <v>0</v>
      </c>
      <c r="AF66" s="229">
        <f>SUM(Z66,AA66,AB66)</f>
        <v>0</v>
      </c>
      <c r="AG66" s="229">
        <f>AC66+AD66</f>
        <v>1398</v>
      </c>
      <c r="AH66" s="229">
        <f>AF66+AE66</f>
        <v>0</v>
      </c>
      <c r="AI66" s="228">
        <f>AG66+AH66</f>
        <v>1398</v>
      </c>
      <c r="AK66" s="229">
        <f ca="1">SUM((INDIRECT(AK$2&amp;(ROW())):INDIRECT(AK$3&amp;(ROW()))))</f>
        <v>0</v>
      </c>
      <c r="AL66" s="228">
        <f ca="1">SUM(INDIRECT(AL$1&amp;AL$2&amp;$C66):INDIRECT(AL$1&amp;AL$3&amp;$C66))</f>
        <v>0</v>
      </c>
      <c r="AM66" s="1694">
        <f t="shared" ca="1" si="71"/>
        <v>0</v>
      </c>
      <c r="AN66" s="1788">
        <f t="shared" ca="1" si="72"/>
        <v>0</v>
      </c>
      <c r="AO66" s="228">
        <f ca="1">SUM(INDIRECT(AO$1&amp;AO$2&amp;$A66):INDIRECT(AO$1&amp;AO$3&amp;$A66))+SUM(INDIRECT(AO$1&amp;AO$2&amp;$B66):INDIRECT(AO$1&amp;AO$3&amp;$B66))</f>
        <v>0</v>
      </c>
      <c r="AP66" s="1694">
        <f t="shared" ca="1" si="73"/>
        <v>0</v>
      </c>
      <c r="AQ66" s="1788">
        <f t="shared" ca="1" si="74"/>
        <v>0</v>
      </c>
      <c r="AS66" s="229">
        <f ca="1">SUM((INDIRECT(AS$2&amp;(ROW())):INDIRECT(AS$3&amp;(ROW()))))</f>
        <v>0</v>
      </c>
      <c r="AT66" s="228">
        <f ca="1">SUM(INDIRECT(AT$1&amp;AT$2&amp;$C66):INDIRECT(AT$1&amp;AT$3&amp;$C66))</f>
        <v>0</v>
      </c>
      <c r="AU66" s="1694">
        <f t="shared" ca="1" si="75"/>
        <v>0</v>
      </c>
      <c r="AV66" s="1788">
        <f t="shared" ca="1" si="76"/>
        <v>0</v>
      </c>
      <c r="AW66" s="228">
        <f ca="1">SUM(INDIRECT(AW$1&amp;AW$2&amp;$A66):INDIRECT(AW$1&amp;AW$3&amp;$A66))+SUM(INDIRECT(AW$1&amp;AW$2&amp;$B66):INDIRECT(AW$1&amp;AW$3&amp;$B66))</f>
        <v>0</v>
      </c>
      <c r="AX66" s="1694">
        <f t="shared" ca="1" si="77"/>
        <v>0</v>
      </c>
      <c r="AY66" s="1788">
        <f t="shared" ca="1" si="78"/>
        <v>0</v>
      </c>
      <c r="BA66" s="229">
        <f ca="1">SUM((INDIRECT(BA$2&amp;(ROW())):INDIRECT(BA$3&amp;(ROW()))))</f>
        <v>0</v>
      </c>
      <c r="BB66" s="228">
        <f ca="1">SUM(INDIRECT(BB$1&amp;BB$2&amp;$C66):INDIRECT(BB$1&amp;BB$3&amp;$C66))</f>
        <v>0</v>
      </c>
      <c r="BC66" s="1694">
        <f t="shared" ca="1" si="79"/>
        <v>0</v>
      </c>
      <c r="BD66" s="1788">
        <f t="shared" ca="1" si="80"/>
        <v>0</v>
      </c>
      <c r="BE66" s="228">
        <f ca="1">SUM(INDIRECT(BE$1&amp;BE$2&amp;$A66):INDIRECT(BE$1&amp;BE$3&amp;$A66))+SUM(INDIRECT(BE$1&amp;BE$2&amp;$B66):INDIRECT(BE$1&amp;BE$3&amp;$B66))</f>
        <v>0</v>
      </c>
      <c r="BF66" s="1694">
        <f t="shared" ca="1" si="81"/>
        <v>0</v>
      </c>
      <c r="BG66" s="1788">
        <f t="shared" ca="1" si="82"/>
        <v>0</v>
      </c>
    </row>
    <row r="67" spans="1:59">
      <c r="A67" s="1887">
        <v>66</v>
      </c>
      <c r="B67" s="1887">
        <v>1</v>
      </c>
      <c r="C67" s="1887">
        <f>ROW()</f>
        <v>67</v>
      </c>
      <c r="D67" s="2120" t="s">
        <v>1020</v>
      </c>
      <c r="E67" s="2540">
        <v>1</v>
      </c>
      <c r="I67" s="230"/>
      <c r="J67" s="18" t="s">
        <v>204</v>
      </c>
      <c r="K67" s="26"/>
      <c r="L67" s="26"/>
      <c r="M67" s="18"/>
      <c r="N67" s="18"/>
      <c r="O67" s="18"/>
      <c r="P67" s="139"/>
      <c r="Q67" s="1083"/>
      <c r="R67" s="1083"/>
      <c r="S67" s="1083"/>
      <c r="T67" s="1083"/>
      <c r="U67" s="1083"/>
      <c r="V67" s="1083"/>
      <c r="W67" s="1083"/>
      <c r="X67" s="1083"/>
      <c r="Y67" s="1083"/>
      <c r="Z67" s="1083"/>
      <c r="AA67" s="1083"/>
      <c r="AB67" s="1083"/>
      <c r="AC67" s="229">
        <f>SUM(Q67,R67,S67)</f>
        <v>0</v>
      </c>
      <c r="AD67" s="229">
        <f>SUM(T67,U67,V67)</f>
        <v>0</v>
      </c>
      <c r="AE67" s="229">
        <f>SUM(W67,X67,Y67)</f>
        <v>0</v>
      </c>
      <c r="AF67" s="229">
        <f>SUM(Z67,AA67,AB67)</f>
        <v>0</v>
      </c>
      <c r="AG67" s="229">
        <f>AC67+AD67</f>
        <v>0</v>
      </c>
      <c r="AH67" s="229">
        <f>AF67+AE67</f>
        <v>0</v>
      </c>
      <c r="AI67" s="228">
        <f>AG67+AH67</f>
        <v>0</v>
      </c>
      <c r="AK67" s="229">
        <f ca="1">SUM((INDIRECT(AK$2&amp;(ROW())):INDIRECT(AK$3&amp;(ROW()))))</f>
        <v>0</v>
      </c>
      <c r="AL67" s="228">
        <f ca="1">SUM(INDIRECT(AL$1&amp;AL$2&amp;$C67):INDIRECT(AL$1&amp;AL$3&amp;$C67))</f>
        <v>0</v>
      </c>
      <c r="AM67" s="1694">
        <f t="shared" ca="1" si="71"/>
        <v>0</v>
      </c>
      <c r="AN67" s="1788">
        <f t="shared" ca="1" si="72"/>
        <v>0</v>
      </c>
      <c r="AO67" s="228">
        <f ca="1">SUM(INDIRECT(AO$1&amp;AO$2&amp;$A67):INDIRECT(AO$1&amp;AO$3&amp;$A67))+SUM(INDIRECT(AO$1&amp;AO$2&amp;$B67):INDIRECT(AO$1&amp;AO$3&amp;$B67))</f>
        <v>0</v>
      </c>
      <c r="AP67" s="1694">
        <f t="shared" ca="1" si="73"/>
        <v>0</v>
      </c>
      <c r="AQ67" s="1788">
        <f t="shared" ca="1" si="74"/>
        <v>0</v>
      </c>
      <c r="AS67" s="229">
        <f ca="1">SUM((INDIRECT(AS$2&amp;(ROW())):INDIRECT(AS$3&amp;(ROW()))))</f>
        <v>0</v>
      </c>
      <c r="AT67" s="228">
        <f ca="1">SUM(INDIRECT(AT$1&amp;AT$2&amp;$C67):INDIRECT(AT$1&amp;AT$3&amp;$C67))</f>
        <v>0</v>
      </c>
      <c r="AU67" s="1694">
        <f t="shared" ca="1" si="75"/>
        <v>0</v>
      </c>
      <c r="AV67" s="1788">
        <f t="shared" ca="1" si="76"/>
        <v>0</v>
      </c>
      <c r="AW67" s="228">
        <f ca="1">SUM(INDIRECT(AW$1&amp;AW$2&amp;$A67):INDIRECT(AW$1&amp;AW$3&amp;$A67))+SUM(INDIRECT(AW$1&amp;AW$2&amp;$B67):INDIRECT(AW$1&amp;AW$3&amp;$B67))</f>
        <v>0</v>
      </c>
      <c r="AX67" s="1694">
        <f t="shared" ca="1" si="77"/>
        <v>0</v>
      </c>
      <c r="AY67" s="1788">
        <f t="shared" ca="1" si="78"/>
        <v>0</v>
      </c>
      <c r="BA67" s="229">
        <f ca="1">SUM((INDIRECT(BA$2&amp;(ROW())):INDIRECT(BA$3&amp;(ROW()))))</f>
        <v>0</v>
      </c>
      <c r="BB67" s="228">
        <f ca="1">SUM(INDIRECT(BB$1&amp;BB$2&amp;$C67):INDIRECT(BB$1&amp;BB$3&amp;$C67))</f>
        <v>0</v>
      </c>
      <c r="BC67" s="1694">
        <f t="shared" ca="1" si="79"/>
        <v>0</v>
      </c>
      <c r="BD67" s="1788">
        <f t="shared" ca="1" si="80"/>
        <v>0</v>
      </c>
      <c r="BE67" s="228">
        <f ca="1">SUM(INDIRECT(BE$1&amp;BE$2&amp;$A67):INDIRECT(BE$1&amp;BE$3&amp;$A67))+SUM(INDIRECT(BE$1&amp;BE$2&amp;$B67):INDIRECT(BE$1&amp;BE$3&amp;$B67))</f>
        <v>0</v>
      </c>
      <c r="BF67" s="1694">
        <f t="shared" ca="1" si="81"/>
        <v>0</v>
      </c>
      <c r="BG67" s="1788">
        <f t="shared" ca="1" si="82"/>
        <v>0</v>
      </c>
    </row>
    <row r="68" spans="1:59">
      <c r="A68" s="1887">
        <v>67</v>
      </c>
      <c r="B68" s="1887">
        <v>1</v>
      </c>
      <c r="C68" s="1887">
        <f>ROW()</f>
        <v>68</v>
      </c>
      <c r="D68" s="2120" t="s">
        <v>1020</v>
      </c>
      <c r="E68" s="2540">
        <v>1</v>
      </c>
      <c r="I68" s="230"/>
      <c r="J68" s="18" t="s">
        <v>325</v>
      </c>
      <c r="K68" s="26"/>
      <c r="L68" s="26"/>
      <c r="M68" s="18"/>
      <c r="N68" s="18"/>
      <c r="O68" s="18"/>
      <c r="P68" s="139"/>
      <c r="Q68" s="1083"/>
      <c r="R68" s="1083"/>
      <c r="S68" s="1083"/>
      <c r="T68" s="1083"/>
      <c r="U68" s="1083"/>
      <c r="V68" s="1083"/>
      <c r="W68" s="1083"/>
      <c r="X68" s="1083"/>
      <c r="Y68" s="1083"/>
      <c r="Z68" s="1083"/>
      <c r="AA68" s="1083"/>
      <c r="AB68" s="1083"/>
      <c r="AC68" s="229">
        <f>SUM(Q68,R68,S68)</f>
        <v>0</v>
      </c>
      <c r="AD68" s="229">
        <f>SUM(T68,U68,V68)</f>
        <v>0</v>
      </c>
      <c r="AE68" s="229">
        <f>SUM(W68,X68,Y68)</f>
        <v>0</v>
      </c>
      <c r="AF68" s="229">
        <f>SUM(Z68,AA68,AB68)</f>
        <v>0</v>
      </c>
      <c r="AG68" s="229">
        <f>AC68+AD68</f>
        <v>0</v>
      </c>
      <c r="AH68" s="229">
        <f>AF68+AE68</f>
        <v>0</v>
      </c>
      <c r="AI68" s="228">
        <f>AG68+AH68</f>
        <v>0</v>
      </c>
      <c r="AK68" s="229">
        <f ca="1">SUM((INDIRECT(AK$2&amp;(ROW())):INDIRECT(AK$3&amp;(ROW()))))</f>
        <v>0</v>
      </c>
      <c r="AL68" s="228">
        <f ca="1">SUM(INDIRECT(AL$1&amp;AL$2&amp;$C68):INDIRECT(AL$1&amp;AL$3&amp;$C68))</f>
        <v>0</v>
      </c>
      <c r="AM68" s="1694">
        <f ca="1">AK68-AL68</f>
        <v>0</v>
      </c>
      <c r="AN68" s="1788">
        <f ca="1">IFERROR(AK68/AL68,0)</f>
        <v>0</v>
      </c>
      <c r="AO68" s="228">
        <f ca="1">SUM(INDIRECT(AO$1&amp;AO$2&amp;$A68):INDIRECT(AO$1&amp;AO$3&amp;$A68))+SUM(INDIRECT(AO$1&amp;AO$2&amp;$B68):INDIRECT(AO$1&amp;AO$3&amp;$B68))</f>
        <v>0</v>
      </c>
      <c r="AP68" s="1694">
        <f ca="1">AK68-AO68</f>
        <v>0</v>
      </c>
      <c r="AQ68" s="1788">
        <f ca="1">IFERROR(AK68/AO68,0)</f>
        <v>0</v>
      </c>
      <c r="AS68" s="229">
        <f ca="1">SUM((INDIRECT(AS$2&amp;(ROW())):INDIRECT(AS$3&amp;(ROW()))))</f>
        <v>0</v>
      </c>
      <c r="AT68" s="228">
        <f ca="1">SUM(INDIRECT(AT$1&amp;AT$2&amp;$C68):INDIRECT(AT$1&amp;AT$3&amp;$C68))</f>
        <v>0</v>
      </c>
      <c r="AU68" s="1694">
        <f ca="1">AS68-AT68</f>
        <v>0</v>
      </c>
      <c r="AV68" s="1788">
        <f ca="1">IFERROR(AS68/AT68,0)</f>
        <v>0</v>
      </c>
      <c r="AW68" s="228">
        <f ca="1">SUM(INDIRECT(AW$1&amp;AW$2&amp;$A68):INDIRECT(AW$1&amp;AW$3&amp;$A68))+SUM(INDIRECT(AW$1&amp;AW$2&amp;$B68):INDIRECT(AW$1&amp;AW$3&amp;$B68))</f>
        <v>0</v>
      </c>
      <c r="AX68" s="1694">
        <f ca="1">AS68-AW68</f>
        <v>0</v>
      </c>
      <c r="AY68" s="1788">
        <f ca="1">IFERROR(AS68/AW68,0)</f>
        <v>0</v>
      </c>
      <c r="BA68" s="229">
        <f ca="1">SUM((INDIRECT(BA$2&amp;(ROW())):INDIRECT(BA$3&amp;(ROW()))))</f>
        <v>0</v>
      </c>
      <c r="BB68" s="228">
        <f ca="1">SUM(INDIRECT(BB$1&amp;BB$2&amp;$C68):INDIRECT(BB$1&amp;BB$3&amp;$C68))</f>
        <v>0</v>
      </c>
      <c r="BC68" s="1694">
        <f ca="1">BA68-BB68</f>
        <v>0</v>
      </c>
      <c r="BD68" s="1788">
        <f ca="1">IFERROR(BA68/BB68,0)</f>
        <v>0</v>
      </c>
      <c r="BE68" s="228">
        <f ca="1">SUM(INDIRECT(BE$1&amp;BE$2&amp;$A68):INDIRECT(BE$1&amp;BE$3&amp;$A68))+SUM(INDIRECT(BE$1&amp;BE$2&amp;$B68):INDIRECT(BE$1&amp;BE$3&amp;$B68))</f>
        <v>0</v>
      </c>
      <c r="BF68" s="1694">
        <f ca="1">BA68-BE68</f>
        <v>0</v>
      </c>
      <c r="BG68" s="1788">
        <f ca="1">IFERROR(BA68/BE68,0)</f>
        <v>0</v>
      </c>
    </row>
    <row r="69" spans="1:59">
      <c r="A69" s="1887">
        <v>1</v>
      </c>
      <c r="B69" s="1887">
        <v>1</v>
      </c>
      <c r="C69" s="1887">
        <f>ROW()</f>
        <v>69</v>
      </c>
      <c r="D69" s="2120" t="s">
        <v>1020</v>
      </c>
      <c r="E69" s="2547" t="s">
        <v>492</v>
      </c>
      <c r="F69" s="2539"/>
      <c r="I69" s="230"/>
      <c r="J69" s="620" t="s">
        <v>1129</v>
      </c>
      <c r="K69" s="26"/>
      <c r="L69" s="26"/>
      <c r="M69" s="18"/>
      <c r="N69" s="18"/>
      <c r="O69" s="18"/>
      <c r="P69" s="139"/>
      <c r="Q69" s="1083"/>
      <c r="R69" s="1083"/>
      <c r="S69" s="1083"/>
      <c r="T69" s="1083"/>
      <c r="U69" s="1083"/>
      <c r="V69" s="1083"/>
      <c r="W69" s="1083"/>
      <c r="X69" s="1083"/>
      <c r="Y69" s="1083"/>
      <c r="Z69" s="1083"/>
      <c r="AA69" s="1083"/>
      <c r="AB69" s="1083"/>
      <c r="AC69" s="229">
        <f>SUM(Q69,R69,S69)</f>
        <v>0</v>
      </c>
      <c r="AD69" s="229">
        <f>SUM(T69,U69,V69)</f>
        <v>0</v>
      </c>
      <c r="AE69" s="229">
        <f>SUM(W69,X69,Y69)</f>
        <v>0</v>
      </c>
      <c r="AF69" s="229">
        <f>SUM(Z69,AA69,AB69)</f>
        <v>0</v>
      </c>
      <c r="AG69" s="229">
        <f>AC69+AD69</f>
        <v>0</v>
      </c>
      <c r="AH69" s="229">
        <f>AF69+AE69</f>
        <v>0</v>
      </c>
      <c r="AI69" s="228">
        <f>AG69+AH69</f>
        <v>0</v>
      </c>
      <c r="AK69" s="229">
        <f ca="1">SUM((INDIRECT(AK$2&amp;(ROW())):INDIRECT(AK$3&amp;(ROW()))))</f>
        <v>0</v>
      </c>
      <c r="AL69" s="228">
        <f ca="1">SUM(INDIRECT(AL$1&amp;AL$2&amp;$C69):INDIRECT(AL$1&amp;AL$3&amp;$C69))</f>
        <v>0</v>
      </c>
      <c r="AM69" s="1694">
        <f t="shared" ca="1" si="71"/>
        <v>0</v>
      </c>
      <c r="AN69" s="1788">
        <f t="shared" ca="1" si="72"/>
        <v>0</v>
      </c>
      <c r="AO69" s="228">
        <f ca="1">SUM(INDIRECT(AO$1&amp;AO$2&amp;$A69):INDIRECT(AO$1&amp;AO$3&amp;$A69))+SUM(INDIRECT(AO$1&amp;AO$2&amp;$B69):INDIRECT(AO$1&amp;AO$3&amp;$B69))</f>
        <v>0</v>
      </c>
      <c r="AP69" s="1694">
        <f t="shared" ca="1" si="73"/>
        <v>0</v>
      </c>
      <c r="AQ69" s="1788">
        <f t="shared" ca="1" si="74"/>
        <v>0</v>
      </c>
      <c r="AS69" s="229">
        <f ca="1">SUM((INDIRECT(AS$2&amp;(ROW())):INDIRECT(AS$3&amp;(ROW()))))</f>
        <v>0</v>
      </c>
      <c r="AT69" s="228">
        <f ca="1">SUM(INDIRECT(AT$1&amp;AT$2&amp;$C69):INDIRECT(AT$1&amp;AT$3&amp;$C69))</f>
        <v>0</v>
      </c>
      <c r="AU69" s="1694">
        <f t="shared" ca="1" si="75"/>
        <v>0</v>
      </c>
      <c r="AV69" s="1788">
        <f t="shared" ca="1" si="76"/>
        <v>0</v>
      </c>
      <c r="AW69" s="228">
        <f ca="1">SUM(INDIRECT(AW$1&amp;AW$2&amp;$A69):INDIRECT(AW$1&amp;AW$3&amp;$A69))+SUM(INDIRECT(AW$1&amp;AW$2&amp;$B69):INDIRECT(AW$1&amp;AW$3&amp;$B69))</f>
        <v>0</v>
      </c>
      <c r="AX69" s="1694">
        <f t="shared" ca="1" si="77"/>
        <v>0</v>
      </c>
      <c r="AY69" s="1788">
        <f t="shared" ca="1" si="78"/>
        <v>0</v>
      </c>
      <c r="BA69" s="229">
        <f ca="1">SUM((INDIRECT(BA$2&amp;(ROW())):INDIRECT(BA$3&amp;(ROW()))))</f>
        <v>0</v>
      </c>
      <c r="BB69" s="228">
        <f ca="1">SUM(INDIRECT(BB$1&amp;BB$2&amp;$C69):INDIRECT(BB$1&amp;BB$3&amp;$C69))</f>
        <v>0</v>
      </c>
      <c r="BC69" s="1694">
        <f t="shared" ca="1" si="79"/>
        <v>0</v>
      </c>
      <c r="BD69" s="1788">
        <f t="shared" ca="1" si="80"/>
        <v>0</v>
      </c>
      <c r="BE69" s="228">
        <f ca="1">SUM(INDIRECT(BE$1&amp;BE$2&amp;$A69):INDIRECT(BE$1&amp;BE$3&amp;$A69))+SUM(INDIRECT(BE$1&amp;BE$2&amp;$B69):INDIRECT(BE$1&amp;BE$3&amp;$B69))</f>
        <v>0</v>
      </c>
      <c r="BF69" s="1694">
        <f t="shared" ca="1" si="81"/>
        <v>0</v>
      </c>
      <c r="BG69" s="1788">
        <f t="shared" ca="1" si="82"/>
        <v>0</v>
      </c>
    </row>
    <row r="70" spans="1:59">
      <c r="A70" s="1887">
        <v>68</v>
      </c>
      <c r="B70" s="1887">
        <v>1</v>
      </c>
      <c r="C70" s="1887">
        <f>ROW()</f>
        <v>70</v>
      </c>
      <c r="D70" s="2120" t="s">
        <v>1020</v>
      </c>
      <c r="E70" s="2540">
        <v>1</v>
      </c>
      <c r="I70" s="227"/>
      <c r="J70" s="16" t="s">
        <v>205</v>
      </c>
      <c r="K70" s="24"/>
      <c r="L70" s="24"/>
      <c r="M70" s="16"/>
      <c r="N70" s="16"/>
      <c r="O70" s="16"/>
      <c r="P70" s="137"/>
      <c r="Q70" s="180">
        <f t="shared" ref="Q70:AI70" si="86">Q65-SUM(Q66:Q69)</f>
        <v>0</v>
      </c>
      <c r="R70" s="180">
        <f t="shared" si="86"/>
        <v>0</v>
      </c>
      <c r="S70" s="180">
        <f t="shared" si="86"/>
        <v>0</v>
      </c>
      <c r="T70" s="180">
        <f t="shared" si="86"/>
        <v>0</v>
      </c>
      <c r="U70" s="180">
        <f t="shared" si="86"/>
        <v>0</v>
      </c>
      <c r="V70" s="180">
        <f t="shared" si="86"/>
        <v>-341</v>
      </c>
      <c r="W70" s="180">
        <f t="shared" si="86"/>
        <v>0</v>
      </c>
      <c r="X70" s="180">
        <f t="shared" si="86"/>
        <v>0</v>
      </c>
      <c r="Y70" s="180">
        <f t="shared" si="86"/>
        <v>0</v>
      </c>
      <c r="Z70" s="180">
        <f t="shared" si="86"/>
        <v>0</v>
      </c>
      <c r="AA70" s="180">
        <f t="shared" si="86"/>
        <v>0</v>
      </c>
      <c r="AB70" s="180">
        <f t="shared" si="86"/>
        <v>0</v>
      </c>
      <c r="AC70" s="226">
        <f t="shared" si="86"/>
        <v>0</v>
      </c>
      <c r="AD70" s="226">
        <f t="shared" si="86"/>
        <v>-341</v>
      </c>
      <c r="AE70" s="226">
        <f t="shared" si="86"/>
        <v>0</v>
      </c>
      <c r="AF70" s="226">
        <f t="shared" si="86"/>
        <v>0</v>
      </c>
      <c r="AG70" s="226">
        <f t="shared" si="86"/>
        <v>-341</v>
      </c>
      <c r="AH70" s="226">
        <f t="shared" si="86"/>
        <v>0</v>
      </c>
      <c r="AI70" s="225">
        <f t="shared" si="86"/>
        <v>-341</v>
      </c>
      <c r="AK70" s="226">
        <f ca="1">SUM((INDIRECT(AK$2&amp;(ROW())):INDIRECT(AK$3&amp;(ROW()))))</f>
        <v>0</v>
      </c>
      <c r="AL70" s="225">
        <f ca="1">SUM(INDIRECT(AL$1&amp;AL$2&amp;$C70):INDIRECT(AL$1&amp;AL$3&amp;$C70))</f>
        <v>0</v>
      </c>
      <c r="AM70" s="1695">
        <f t="shared" ca="1" si="71"/>
        <v>0</v>
      </c>
      <c r="AN70" s="1789">
        <f t="shared" ca="1" si="72"/>
        <v>0</v>
      </c>
      <c r="AO70" s="225">
        <f ca="1">SUM(INDIRECT(AO$1&amp;AO$2&amp;$A70):INDIRECT(AO$1&amp;AO$3&amp;$A70))+SUM(INDIRECT(AO$1&amp;AO$2&amp;$B70):INDIRECT(AO$1&amp;AO$3&amp;$B70))</f>
        <v>0</v>
      </c>
      <c r="AP70" s="1695">
        <f t="shared" ca="1" si="73"/>
        <v>0</v>
      </c>
      <c r="AQ70" s="1789">
        <f t="shared" ca="1" si="74"/>
        <v>0</v>
      </c>
      <c r="AS70" s="226">
        <f ca="1">SUM((INDIRECT(AS$2&amp;(ROW())):INDIRECT(AS$3&amp;(ROW()))))</f>
        <v>0</v>
      </c>
      <c r="AT70" s="225">
        <f ca="1">SUM(INDIRECT(AT$1&amp;AT$2&amp;$C70):INDIRECT(AT$1&amp;AT$3&amp;$C70))</f>
        <v>0</v>
      </c>
      <c r="AU70" s="1695">
        <f t="shared" ca="1" si="75"/>
        <v>0</v>
      </c>
      <c r="AV70" s="1789">
        <f t="shared" ca="1" si="76"/>
        <v>0</v>
      </c>
      <c r="AW70" s="225">
        <f ca="1">SUM(INDIRECT(AW$1&amp;AW$2&amp;$A70):INDIRECT(AW$1&amp;AW$3&amp;$A70))+SUM(INDIRECT(AW$1&amp;AW$2&amp;$B70):INDIRECT(AW$1&amp;AW$3&amp;$B70))</f>
        <v>0</v>
      </c>
      <c r="AX70" s="1695">
        <f t="shared" ca="1" si="77"/>
        <v>0</v>
      </c>
      <c r="AY70" s="1789">
        <f t="shared" ca="1" si="78"/>
        <v>0</v>
      </c>
      <c r="BA70" s="226">
        <f ca="1">SUM((INDIRECT(BA$2&amp;(ROW())):INDIRECT(BA$3&amp;(ROW()))))</f>
        <v>0</v>
      </c>
      <c r="BB70" s="225">
        <f ca="1">SUM(INDIRECT(BB$1&amp;BB$2&amp;$C70):INDIRECT(BB$1&amp;BB$3&amp;$C70))</f>
        <v>0</v>
      </c>
      <c r="BC70" s="1695">
        <f t="shared" ca="1" si="79"/>
        <v>0</v>
      </c>
      <c r="BD70" s="1789">
        <f t="shared" ca="1" si="80"/>
        <v>0</v>
      </c>
      <c r="BE70" s="225">
        <f ca="1">SUM(INDIRECT(BE$1&amp;BE$2&amp;$A70):INDIRECT(BE$1&amp;BE$3&amp;$A70))+SUM(INDIRECT(BE$1&amp;BE$2&amp;$B70):INDIRECT(BE$1&amp;BE$3&amp;$B70))</f>
        <v>0</v>
      </c>
      <c r="BF70" s="1695">
        <f t="shared" ca="1" si="81"/>
        <v>0</v>
      </c>
      <c r="BG70" s="1789">
        <f t="shared" ca="1" si="82"/>
        <v>0</v>
      </c>
    </row>
    <row r="71" spans="1:59">
      <c r="A71" s="1887">
        <v>69</v>
      </c>
      <c r="B71" s="1887">
        <v>1</v>
      </c>
      <c r="C71" s="1887">
        <f>ROW()</f>
        <v>71</v>
      </c>
      <c r="D71" s="2120" t="s">
        <v>1020</v>
      </c>
      <c r="E71" s="2540">
        <v>1</v>
      </c>
      <c r="Q71" s="374"/>
      <c r="R71" s="374"/>
      <c r="S71" s="374"/>
      <c r="T71" s="374"/>
      <c r="U71" s="374"/>
      <c r="V71" s="374"/>
      <c r="W71" s="374"/>
      <c r="X71" s="374"/>
      <c r="Y71" s="374"/>
      <c r="Z71" s="252"/>
      <c r="AA71" s="252"/>
      <c r="AB71" s="252"/>
      <c r="AC71" s="252"/>
      <c r="AD71" s="252"/>
      <c r="AE71" s="252"/>
      <c r="AF71" s="252"/>
      <c r="AG71" s="252"/>
      <c r="AH71" s="252"/>
      <c r="AI71" s="1674"/>
      <c r="AK71" s="252"/>
      <c r="AL71" s="252"/>
      <c r="AM71" s="252"/>
      <c r="AN71" s="252"/>
      <c r="AO71" s="252"/>
      <c r="AP71" s="252"/>
      <c r="AQ71" s="252"/>
      <c r="AS71" s="252"/>
      <c r="AT71" s="252"/>
      <c r="AU71" s="252"/>
      <c r="AV71" s="252"/>
      <c r="AW71" s="252"/>
      <c r="AX71" s="252"/>
      <c r="AY71" s="252"/>
      <c r="BA71" s="252"/>
      <c r="BB71" s="252"/>
      <c r="BC71" s="252"/>
      <c r="BD71" s="252"/>
      <c r="BE71" s="252"/>
      <c r="BF71" s="252"/>
      <c r="BG71" s="252"/>
    </row>
    <row r="72" spans="1:59" ht="18">
      <c r="A72" s="1887">
        <v>70</v>
      </c>
      <c r="B72" s="1887">
        <v>1</v>
      </c>
      <c r="C72" s="1887">
        <f>ROW()</f>
        <v>72</v>
      </c>
      <c r="D72" s="2120" t="s">
        <v>1020</v>
      </c>
      <c r="E72" s="2540">
        <v>1</v>
      </c>
      <c r="F72" s="494" t="s">
        <v>423</v>
      </c>
      <c r="G72" s="494"/>
      <c r="H72" s="931"/>
      <c r="Q72" s="374"/>
      <c r="R72" s="374"/>
      <c r="S72" s="374"/>
      <c r="T72" s="374"/>
      <c r="U72" s="374"/>
      <c r="V72" s="374"/>
      <c r="W72" s="374"/>
      <c r="X72" s="374"/>
      <c r="Y72" s="374"/>
      <c r="Z72" s="374"/>
      <c r="AA72" s="374"/>
      <c r="AB72" s="374"/>
      <c r="AC72" s="374"/>
      <c r="AD72" s="374"/>
      <c r="AE72" s="374"/>
      <c r="AF72" s="374"/>
      <c r="AG72" s="374"/>
      <c r="AH72" s="374"/>
      <c r="AI72" s="374"/>
      <c r="AK72" s="374"/>
      <c r="AL72" s="374"/>
      <c r="AM72" s="374"/>
      <c r="AN72" s="374"/>
      <c r="AO72" s="374"/>
      <c r="AP72" s="374"/>
      <c r="AQ72" s="374"/>
      <c r="AS72" s="374"/>
      <c r="AT72" s="374"/>
      <c r="AU72" s="374"/>
      <c r="AV72" s="374"/>
      <c r="AW72" s="374"/>
      <c r="AX72" s="374"/>
      <c r="AY72" s="374"/>
      <c r="BA72" s="374"/>
      <c r="BB72" s="374"/>
      <c r="BC72" s="374"/>
      <c r="BD72" s="374"/>
      <c r="BE72" s="374"/>
      <c r="BF72" s="374"/>
      <c r="BG72" s="374"/>
    </row>
    <row r="73" spans="1:59" ht="15.75">
      <c r="A73" s="1887">
        <v>71</v>
      </c>
      <c r="B73" s="1887">
        <v>1</v>
      </c>
      <c r="C73" s="1887">
        <f>ROW()</f>
        <v>73</v>
      </c>
      <c r="D73" s="2120" t="s">
        <v>1020</v>
      </c>
      <c r="E73" s="2540">
        <v>1</v>
      </c>
      <c r="F73" s="371"/>
      <c r="G73" s="693" t="s">
        <v>424</v>
      </c>
      <c r="I73" s="60"/>
      <c r="J73" s="280"/>
      <c r="K73" s="60"/>
      <c r="L73" s="60"/>
      <c r="M73" s="280"/>
      <c r="N73" s="114"/>
      <c r="O73" s="280"/>
      <c r="P73" s="280"/>
      <c r="Q73" s="54"/>
      <c r="R73" s="54"/>
      <c r="S73" s="54"/>
      <c r="T73" s="54"/>
      <c r="U73" s="54"/>
      <c r="V73" s="54"/>
      <c r="W73" s="374"/>
      <c r="X73" s="374"/>
      <c r="Y73" s="374"/>
      <c r="Z73" s="374"/>
      <c r="AG73" s="279"/>
      <c r="AH73" s="279"/>
      <c r="AI73" s="279"/>
      <c r="AK73" s="279"/>
      <c r="AL73" s="279"/>
      <c r="AM73" s="279"/>
      <c r="AN73" s="279"/>
      <c r="AO73" s="279"/>
      <c r="AP73" s="279"/>
      <c r="AQ73" s="279"/>
      <c r="AS73" s="279"/>
      <c r="AT73" s="279"/>
      <c r="AU73" s="279"/>
      <c r="AV73" s="279"/>
      <c r="AW73" s="279"/>
      <c r="AX73" s="279"/>
      <c r="AY73" s="279"/>
      <c r="BA73" s="279"/>
      <c r="BB73" s="279"/>
      <c r="BC73" s="279"/>
      <c r="BD73" s="279"/>
      <c r="BE73" s="279"/>
      <c r="BF73" s="279"/>
      <c r="BG73" s="279"/>
    </row>
    <row r="74" spans="1:59">
      <c r="A74" s="1887">
        <v>72</v>
      </c>
      <c r="B74" s="1887">
        <v>1</v>
      </c>
      <c r="C74" s="1887">
        <f>ROW()</f>
        <v>74</v>
      </c>
      <c r="D74" s="2120" t="s">
        <v>1020</v>
      </c>
      <c r="E74" s="2540">
        <v>1</v>
      </c>
      <c r="F74" s="87"/>
      <c r="G74" s="87"/>
      <c r="H74" s="39" t="s">
        <v>100</v>
      </c>
      <c r="I74" s="39"/>
      <c r="J74" s="98"/>
      <c r="K74" s="38"/>
      <c r="L74" s="37"/>
      <c r="M74" s="37"/>
      <c r="N74" s="37"/>
      <c r="O74" s="37"/>
      <c r="P74" s="37"/>
      <c r="Q74" s="54"/>
      <c r="R74" s="54"/>
      <c r="S74" s="54"/>
      <c r="T74" s="54"/>
      <c r="U74" s="54"/>
      <c r="V74" s="54"/>
      <c r="W74" s="374"/>
      <c r="X74" s="374"/>
      <c r="Y74" s="374"/>
      <c r="Z74" s="374"/>
      <c r="AA74" s="374"/>
      <c r="AB74" s="374"/>
      <c r="AC74" s="374"/>
      <c r="AD74" s="374"/>
      <c r="AE74" s="374"/>
      <c r="AF74" s="374"/>
      <c r="AG74" s="374"/>
      <c r="AH74" s="374"/>
      <c r="AI74" s="374"/>
      <c r="AK74" s="374"/>
      <c r="AL74" s="374"/>
      <c r="AM74" s="374"/>
      <c r="AN74" s="374"/>
      <c r="AO74" s="374"/>
      <c r="AP74" s="374"/>
      <c r="AQ74" s="374"/>
      <c r="AS74" s="374"/>
      <c r="AT74" s="374"/>
      <c r="AU74" s="374"/>
      <c r="AV74" s="374"/>
      <c r="AW74" s="374"/>
      <c r="AX74" s="374"/>
      <c r="AY74" s="374"/>
      <c r="BA74" s="374"/>
      <c r="BB74" s="374"/>
      <c r="BC74" s="374"/>
      <c r="BD74" s="374"/>
      <c r="BE74" s="374"/>
      <c r="BF74" s="374"/>
      <c r="BG74" s="374"/>
    </row>
    <row r="75" spans="1:59">
      <c r="A75" s="1887">
        <v>73</v>
      </c>
      <c r="B75" s="1887">
        <v>1</v>
      </c>
      <c r="C75" s="1887">
        <f>ROW()</f>
        <v>75</v>
      </c>
      <c r="D75" s="2120" t="s">
        <v>1020</v>
      </c>
      <c r="E75" s="2540">
        <v>1</v>
      </c>
      <c r="F75" s="151"/>
      <c r="G75" s="151"/>
      <c r="H75" s="931"/>
      <c r="I75" s="103"/>
      <c r="J75" s="101"/>
      <c r="K75" s="102"/>
      <c r="L75" s="102"/>
      <c r="M75" s="101"/>
      <c r="N75" s="101"/>
      <c r="O75" s="101"/>
      <c r="P75" s="185"/>
      <c r="Q75" s="11">
        <f>Q$10</f>
        <v>43922</v>
      </c>
      <c r="R75" s="11">
        <f t="shared" ref="R75:AI75" si="87">R$10</f>
        <v>43952</v>
      </c>
      <c r="S75" s="11">
        <f t="shared" si="87"/>
        <v>43983</v>
      </c>
      <c r="T75" s="11">
        <f t="shared" si="87"/>
        <v>44013</v>
      </c>
      <c r="U75" s="11">
        <f t="shared" si="87"/>
        <v>44044</v>
      </c>
      <c r="V75" s="11">
        <f t="shared" si="87"/>
        <v>44075</v>
      </c>
      <c r="W75" s="11">
        <f t="shared" si="87"/>
        <v>44105</v>
      </c>
      <c r="X75" s="11">
        <f t="shared" si="87"/>
        <v>44136</v>
      </c>
      <c r="Y75" s="11">
        <f t="shared" si="87"/>
        <v>44166</v>
      </c>
      <c r="Z75" s="11">
        <f t="shared" si="87"/>
        <v>44197</v>
      </c>
      <c r="AA75" s="11">
        <f t="shared" si="87"/>
        <v>44228</v>
      </c>
      <c r="AB75" s="11">
        <f t="shared" si="87"/>
        <v>44256</v>
      </c>
      <c r="AC75" s="35" t="str">
        <f t="shared" si="87"/>
        <v>Q1</v>
      </c>
      <c r="AD75" s="35" t="str">
        <f t="shared" si="87"/>
        <v>Q2</v>
      </c>
      <c r="AE75" s="35" t="str">
        <f t="shared" si="87"/>
        <v>Q3</v>
      </c>
      <c r="AF75" s="35" t="str">
        <f t="shared" si="87"/>
        <v>Q4</v>
      </c>
      <c r="AG75" s="35" t="str">
        <f t="shared" si="87"/>
        <v>1st H</v>
      </c>
      <c r="AH75" s="35" t="str">
        <f t="shared" si="87"/>
        <v>2nd H</v>
      </c>
      <c r="AI75" s="35" t="str">
        <f t="shared" si="87"/>
        <v>Yr.</v>
      </c>
      <c r="AK75" s="1882" t="str">
        <f>AK$10</f>
        <v>Result</v>
      </c>
      <c r="AL75" s="1883" t="str">
        <f t="shared" ref="AL75:AQ75" si="88">AL$10</f>
        <v>OP</v>
      </c>
      <c r="AM75" s="1884" t="str">
        <f t="shared" si="88"/>
        <v>vs OP</v>
      </c>
      <c r="AN75" s="1885" t="str">
        <f t="shared" si="88"/>
        <v>%</v>
      </c>
      <c r="AO75" s="1883" t="str">
        <f t="shared" si="88"/>
        <v>FY20</v>
      </c>
      <c r="AP75" s="1884" t="str">
        <f t="shared" si="88"/>
        <v>vs FY20</v>
      </c>
      <c r="AQ75" s="1886" t="str">
        <f t="shared" si="88"/>
        <v>%</v>
      </c>
      <c r="AS75" s="1882" t="str">
        <f>AS$10</f>
        <v>Result</v>
      </c>
      <c r="AT75" s="1883" t="str">
        <f t="shared" ref="AT75:AY75" si="89">AT$10</f>
        <v>OP</v>
      </c>
      <c r="AU75" s="1884" t="str">
        <f t="shared" si="89"/>
        <v>vs OP</v>
      </c>
      <c r="AV75" s="1885" t="str">
        <f t="shared" si="89"/>
        <v>%</v>
      </c>
      <c r="AW75" s="1883" t="str">
        <f t="shared" si="89"/>
        <v>FY20</v>
      </c>
      <c r="AX75" s="1884" t="str">
        <f t="shared" si="89"/>
        <v>vs FY20</v>
      </c>
      <c r="AY75" s="1886" t="str">
        <f t="shared" si="89"/>
        <v>%</v>
      </c>
      <c r="BA75" s="1882" t="str">
        <f>BA$10</f>
        <v>Result</v>
      </c>
      <c r="BB75" s="1883" t="str">
        <f t="shared" ref="BB75:BG75" si="90">BB$10</f>
        <v>OP</v>
      </c>
      <c r="BC75" s="1884" t="str">
        <f t="shared" si="90"/>
        <v>vs OP</v>
      </c>
      <c r="BD75" s="1885" t="str">
        <f t="shared" si="90"/>
        <v>%</v>
      </c>
      <c r="BE75" s="1883" t="str">
        <f t="shared" si="90"/>
        <v>FY20</v>
      </c>
      <c r="BF75" s="1884" t="str">
        <f t="shared" si="90"/>
        <v>vs FY20</v>
      </c>
      <c r="BG75" s="1886" t="str">
        <f t="shared" si="90"/>
        <v>%</v>
      </c>
    </row>
    <row r="76" spans="1:59">
      <c r="A76" s="1887">
        <v>74</v>
      </c>
      <c r="B76" s="1887">
        <v>1</v>
      </c>
      <c r="C76" s="1887">
        <f>ROW()</f>
        <v>76</v>
      </c>
      <c r="D76" s="2120" t="s">
        <v>1020</v>
      </c>
      <c r="E76" s="2540">
        <v>1</v>
      </c>
      <c r="F76" s="87"/>
      <c r="G76" s="87"/>
      <c r="H76" s="39"/>
      <c r="I76" s="223" t="s">
        <v>220</v>
      </c>
      <c r="J76" s="222"/>
      <c r="K76" s="221"/>
      <c r="L76" s="221"/>
      <c r="M76" s="221"/>
      <c r="N76" s="221"/>
      <c r="O76" s="1072" t="s">
        <v>569</v>
      </c>
      <c r="P76" s="220"/>
      <c r="Q76" s="219">
        <f>SUM(Q77:Q79)</f>
        <v>149052</v>
      </c>
      <c r="R76" s="219">
        <f t="shared" ref="R76:AI76" si="91">SUM(R77:R79)</f>
        <v>75043</v>
      </c>
      <c r="S76" s="219">
        <f t="shared" si="91"/>
        <v>125222</v>
      </c>
      <c r="T76" s="219">
        <f t="shared" si="91"/>
        <v>161075</v>
      </c>
      <c r="U76" s="219">
        <f t="shared" si="91"/>
        <v>186018</v>
      </c>
      <c r="V76" s="219">
        <f t="shared" si="91"/>
        <v>262197</v>
      </c>
      <c r="W76" s="219">
        <f t="shared" si="91"/>
        <v>162787</v>
      </c>
      <c r="X76" s="219">
        <f t="shared" si="91"/>
        <v>203003</v>
      </c>
      <c r="Y76" s="219">
        <f t="shared" si="91"/>
        <v>247797</v>
      </c>
      <c r="Z76" s="219">
        <f t="shared" si="91"/>
        <v>167946</v>
      </c>
      <c r="AA76" s="219">
        <f t="shared" si="91"/>
        <v>170946</v>
      </c>
      <c r="AB76" s="219">
        <f t="shared" si="91"/>
        <v>241345</v>
      </c>
      <c r="AC76" s="219">
        <f t="shared" ref="AC76:AC83" si="92">SUM(Q76,R76,S76)</f>
        <v>349317</v>
      </c>
      <c r="AD76" s="219">
        <f t="shared" ref="AD76:AD83" si="93">SUM(T76,U76,V76)</f>
        <v>609290</v>
      </c>
      <c r="AE76" s="219">
        <f t="shared" ref="AE76:AE83" si="94">SUM(W76,X76,Y76)</f>
        <v>613587</v>
      </c>
      <c r="AF76" s="219">
        <f t="shared" ref="AF76:AF83" si="95">SUM(Z76,AA76,AB76)</f>
        <v>580237</v>
      </c>
      <c r="AG76" s="219">
        <f t="shared" si="91"/>
        <v>958607</v>
      </c>
      <c r="AH76" s="219">
        <f t="shared" si="91"/>
        <v>1193824</v>
      </c>
      <c r="AI76" s="219">
        <f t="shared" si="91"/>
        <v>2152431</v>
      </c>
      <c r="AK76" s="623">
        <f ca="1">SUM((INDIRECT(AK$2&amp;(ROW())):INDIRECT(AK$3&amp;(ROW()))))</f>
        <v>149052</v>
      </c>
      <c r="AL76" s="1627">
        <f ca="1">SUM(INDIRECT(AL$1&amp;AL$2&amp;$C76):INDIRECT(AL$1&amp;AL$3&amp;$C76))</f>
        <v>127829.69411362702</v>
      </c>
      <c r="AM76" s="1696">
        <f t="shared" ref="AM76:AM149" ca="1" si="96">AK76-AL76</f>
        <v>21222.305886372982</v>
      </c>
      <c r="AN76" s="1790">
        <f t="shared" ref="AN76:AN113" ca="1" si="97">IFERROR(AK76/AL76,0)</f>
        <v>1.1660201570028683</v>
      </c>
      <c r="AO76" s="1627">
        <f ca="1">SUM(INDIRECT(AO$1&amp;AO$2&amp;$A76):INDIRECT(AO$1&amp;AO$3&amp;$A76))+SUM(INDIRECT(AO$1&amp;AO$2&amp;$B76):INDIRECT(AO$1&amp;AO$3&amp;$B76))</f>
        <v>16078</v>
      </c>
      <c r="AP76" s="1696">
        <f t="shared" ref="AP76:AP97" ca="1" si="98">AK76-AO76</f>
        <v>132974</v>
      </c>
      <c r="AQ76" s="1790">
        <f t="shared" ref="AQ76:AQ97" ca="1" si="99">IFERROR(AK76/AO76,0)</f>
        <v>9.2705560393083726</v>
      </c>
      <c r="AS76" s="623">
        <f ca="1">SUM((INDIRECT(AS$2&amp;(ROW())):INDIRECT(AS$3&amp;(ROW()))))</f>
        <v>149052</v>
      </c>
      <c r="AT76" s="1627">
        <f ca="1">SUM(INDIRECT(AT$1&amp;AT$2&amp;$C76):INDIRECT(AT$1&amp;AT$3&amp;$C76))</f>
        <v>127829.69411362702</v>
      </c>
      <c r="AU76" s="1696">
        <f t="shared" ref="AU76:AU97" ca="1" si="100">AS76-AT76</f>
        <v>21222.305886372982</v>
      </c>
      <c r="AV76" s="1790">
        <f t="shared" ref="AV76:AV97" ca="1" si="101">IFERROR(AS76/AT76,0)</f>
        <v>1.1660201570028683</v>
      </c>
      <c r="AW76" s="1627">
        <f ca="1">SUM(INDIRECT(AW$1&amp;AW$2&amp;$A76):INDIRECT(AW$1&amp;AW$3&amp;$A76))+SUM(INDIRECT(AW$1&amp;AW$2&amp;$B76):INDIRECT(AW$1&amp;AW$3&amp;$B76))</f>
        <v>16078</v>
      </c>
      <c r="AX76" s="1696">
        <f t="shared" ref="AX76:AX97" ca="1" si="102">AS76-AW76</f>
        <v>132974</v>
      </c>
      <c r="AY76" s="1790">
        <f t="shared" ref="AY76:AY97" ca="1" si="103">IFERROR(AS76/AW76,0)</f>
        <v>9.2705560393083726</v>
      </c>
      <c r="BA76" s="623">
        <f ca="1">SUM((INDIRECT(BA$2&amp;(ROW())):INDIRECT(BA$3&amp;(ROW()))))</f>
        <v>149052</v>
      </c>
      <c r="BB76" s="1627">
        <f ca="1">SUM(INDIRECT(BB$1&amp;BB$2&amp;$C76):INDIRECT(BB$1&amp;BB$3&amp;$C76))</f>
        <v>127829.69411362702</v>
      </c>
      <c r="BC76" s="1696">
        <f t="shared" ref="BC76:BC97" ca="1" si="104">BA76-BB76</f>
        <v>21222.305886372982</v>
      </c>
      <c r="BD76" s="1790">
        <f t="shared" ref="BD76:BD97" ca="1" si="105">IFERROR(BA76/BB76,0)</f>
        <v>1.1660201570028683</v>
      </c>
      <c r="BE76" s="1627">
        <f ca="1">SUM(INDIRECT(BE$1&amp;BE$2&amp;$A76):INDIRECT(BE$1&amp;BE$3&amp;$A76))+SUM(INDIRECT(BE$1&amp;BE$2&amp;$B76):INDIRECT(BE$1&amp;BE$3&amp;$B76))</f>
        <v>16078</v>
      </c>
      <c r="BF76" s="1696">
        <f t="shared" ref="BF76:BF97" ca="1" si="106">BA76-BE76</f>
        <v>132974</v>
      </c>
      <c r="BG76" s="1790">
        <f t="shared" ref="BG76:BG97" ca="1" si="107">IFERROR(BA76/BE76,0)</f>
        <v>9.2705560393083726</v>
      </c>
    </row>
    <row r="77" spans="1:59">
      <c r="A77" s="1887">
        <v>75</v>
      </c>
      <c r="B77" s="1887">
        <v>1</v>
      </c>
      <c r="C77" s="1887">
        <f>ROW()</f>
        <v>77</v>
      </c>
      <c r="D77" s="2120" t="s">
        <v>1020</v>
      </c>
      <c r="E77" s="2540">
        <v>1</v>
      </c>
      <c r="F77" s="87"/>
      <c r="G77" s="87"/>
      <c r="H77" s="39"/>
      <c r="I77" s="44"/>
      <c r="J77" s="6"/>
      <c r="K77" s="7"/>
      <c r="L77" s="7"/>
      <c r="M77" s="6" t="s">
        <v>142</v>
      </c>
      <c r="N77" s="6"/>
      <c r="O77" s="6"/>
      <c r="P77" s="42"/>
      <c r="Q77" s="145">
        <f>Q405+Q421</f>
        <v>95114</v>
      </c>
      <c r="R77" s="145">
        <f t="shared" ref="R77:AB77" si="108">R405+R421</f>
        <v>48907</v>
      </c>
      <c r="S77" s="145">
        <f t="shared" si="108"/>
        <v>81276</v>
      </c>
      <c r="T77" s="145">
        <f t="shared" si="108"/>
        <v>101876</v>
      </c>
      <c r="U77" s="145">
        <f t="shared" si="108"/>
        <v>123141</v>
      </c>
      <c r="V77" s="145">
        <f t="shared" si="108"/>
        <v>180890</v>
      </c>
      <c r="W77" s="145">
        <f t="shared" si="108"/>
        <v>95284</v>
      </c>
      <c r="X77" s="145">
        <f t="shared" si="108"/>
        <v>141284</v>
      </c>
      <c r="Y77" s="145">
        <f t="shared" si="108"/>
        <v>159840</v>
      </c>
      <c r="Z77" s="145">
        <f t="shared" si="108"/>
        <v>108942</v>
      </c>
      <c r="AA77" s="145">
        <f t="shared" si="108"/>
        <v>103171</v>
      </c>
      <c r="AB77" s="145">
        <f t="shared" si="108"/>
        <v>183181</v>
      </c>
      <c r="AC77" s="145">
        <f t="shared" si="92"/>
        <v>225297</v>
      </c>
      <c r="AD77" s="145">
        <f t="shared" si="93"/>
        <v>405907</v>
      </c>
      <c r="AE77" s="145">
        <f t="shared" si="94"/>
        <v>396408</v>
      </c>
      <c r="AF77" s="145">
        <f t="shared" si="95"/>
        <v>395294</v>
      </c>
      <c r="AG77" s="145">
        <f>AC77+AD77</f>
        <v>631204</v>
      </c>
      <c r="AH77" s="145">
        <f>AF77+AE77</f>
        <v>791702</v>
      </c>
      <c r="AI77" s="145">
        <f>AG77+AH77</f>
        <v>1422906</v>
      </c>
      <c r="AK77" s="17">
        <f ca="1">SUM((INDIRECT(AK$2&amp;(ROW())):INDIRECT(AK$3&amp;(ROW()))))</f>
        <v>95114</v>
      </c>
      <c r="AL77" s="145">
        <f ca="1">SUM(INDIRECT(AL$1&amp;AL$2&amp;$C77):INDIRECT(AL$1&amp;AL$3&amp;$C77))</f>
        <v>80967.688970689807</v>
      </c>
      <c r="AM77" s="1697">
        <f t="shared" ca="1" si="96"/>
        <v>14146.311029310193</v>
      </c>
      <c r="AN77" s="1791">
        <f t="shared" ca="1" si="97"/>
        <v>1.1747155094723172</v>
      </c>
      <c r="AO77" s="145">
        <f ca="1">SUM(INDIRECT(AO$1&amp;AO$2&amp;$A77):INDIRECT(AO$1&amp;AO$3&amp;$A77))+SUM(INDIRECT(AO$1&amp;AO$2&amp;$B77):INDIRECT(AO$1&amp;AO$3&amp;$B77))</f>
        <v>14474</v>
      </c>
      <c r="AP77" s="1697">
        <f t="shared" ca="1" si="98"/>
        <v>80640</v>
      </c>
      <c r="AQ77" s="1791">
        <f t="shared" ca="1" si="99"/>
        <v>6.5713693519414118</v>
      </c>
      <c r="AS77" s="17">
        <f ca="1">SUM((INDIRECT(AS$2&amp;(ROW())):INDIRECT(AS$3&amp;(ROW()))))</f>
        <v>95114</v>
      </c>
      <c r="AT77" s="145">
        <f ca="1">SUM(INDIRECT(AT$1&amp;AT$2&amp;$C77):INDIRECT(AT$1&amp;AT$3&amp;$C77))</f>
        <v>80967.688970689807</v>
      </c>
      <c r="AU77" s="1697">
        <f t="shared" ca="1" si="100"/>
        <v>14146.311029310193</v>
      </c>
      <c r="AV77" s="1791">
        <f t="shared" ca="1" si="101"/>
        <v>1.1747155094723172</v>
      </c>
      <c r="AW77" s="145">
        <f ca="1">SUM(INDIRECT(AW$1&amp;AW$2&amp;$A77):INDIRECT(AW$1&amp;AW$3&amp;$A77))+SUM(INDIRECT(AW$1&amp;AW$2&amp;$B77):INDIRECT(AW$1&amp;AW$3&amp;$B77))</f>
        <v>14474</v>
      </c>
      <c r="AX77" s="1697">
        <f t="shared" ca="1" si="102"/>
        <v>80640</v>
      </c>
      <c r="AY77" s="1791">
        <f t="shared" ca="1" si="103"/>
        <v>6.5713693519414118</v>
      </c>
      <c r="BA77" s="17">
        <f ca="1">SUM((INDIRECT(BA$2&amp;(ROW())):INDIRECT(BA$3&amp;(ROW()))))</f>
        <v>95114</v>
      </c>
      <c r="BB77" s="145">
        <f ca="1">SUM(INDIRECT(BB$1&amp;BB$2&amp;$C77):INDIRECT(BB$1&amp;BB$3&amp;$C77))</f>
        <v>80967.688970689807</v>
      </c>
      <c r="BC77" s="1697">
        <f t="shared" ca="1" si="104"/>
        <v>14146.311029310193</v>
      </c>
      <c r="BD77" s="1791">
        <f t="shared" ca="1" si="105"/>
        <v>1.1747155094723172</v>
      </c>
      <c r="BE77" s="145">
        <f ca="1">SUM(INDIRECT(BE$1&amp;BE$2&amp;$A77):INDIRECT(BE$1&amp;BE$3&amp;$A77))+SUM(INDIRECT(BE$1&amp;BE$2&amp;$B77):INDIRECT(BE$1&amp;BE$3&amp;$B77))</f>
        <v>14474</v>
      </c>
      <c r="BF77" s="1697">
        <f t="shared" ca="1" si="106"/>
        <v>80640</v>
      </c>
      <c r="BG77" s="1791">
        <f t="shared" ca="1" si="107"/>
        <v>6.5713693519414118</v>
      </c>
    </row>
    <row r="78" spans="1:59">
      <c r="A78" s="1887">
        <v>76</v>
      </c>
      <c r="B78" s="1887">
        <v>1</v>
      </c>
      <c r="C78" s="1887">
        <f>ROW()</f>
        <v>78</v>
      </c>
      <c r="D78" s="2120" t="s">
        <v>1020</v>
      </c>
      <c r="E78" s="2540">
        <v>1</v>
      </c>
      <c r="F78" s="87"/>
      <c r="G78" s="87"/>
      <c r="H78" s="39"/>
      <c r="I78" s="44"/>
      <c r="J78" s="6"/>
      <c r="K78" s="7"/>
      <c r="L78" s="7"/>
      <c r="M78" s="6" t="s">
        <v>97</v>
      </c>
      <c r="N78" s="6"/>
      <c r="O78" s="6"/>
      <c r="P78" s="42"/>
      <c r="Q78" s="145">
        <f>Q410+Q426</f>
        <v>53938</v>
      </c>
      <c r="R78" s="145">
        <f t="shared" ref="R78:AB78" si="109">R410+R426</f>
        <v>26136</v>
      </c>
      <c r="S78" s="145">
        <f t="shared" si="109"/>
        <v>43946</v>
      </c>
      <c r="T78" s="145">
        <f t="shared" si="109"/>
        <v>59199</v>
      </c>
      <c r="U78" s="145">
        <f t="shared" si="109"/>
        <v>62877</v>
      </c>
      <c r="V78" s="145">
        <f t="shared" si="109"/>
        <v>81307</v>
      </c>
      <c r="W78" s="145">
        <f t="shared" si="109"/>
        <v>67503</v>
      </c>
      <c r="X78" s="145">
        <f t="shared" si="109"/>
        <v>61719</v>
      </c>
      <c r="Y78" s="145">
        <f t="shared" si="109"/>
        <v>87957</v>
      </c>
      <c r="Z78" s="145">
        <f t="shared" si="109"/>
        <v>59004</v>
      </c>
      <c r="AA78" s="145">
        <f t="shared" si="109"/>
        <v>67775</v>
      </c>
      <c r="AB78" s="145">
        <f t="shared" si="109"/>
        <v>58164</v>
      </c>
      <c r="AC78" s="145">
        <f t="shared" si="92"/>
        <v>124020</v>
      </c>
      <c r="AD78" s="145">
        <f t="shared" si="93"/>
        <v>203383</v>
      </c>
      <c r="AE78" s="145">
        <f t="shared" si="94"/>
        <v>217179</v>
      </c>
      <c r="AF78" s="145">
        <f t="shared" si="95"/>
        <v>184943</v>
      </c>
      <c r="AG78" s="145">
        <f>AC78+AD78</f>
        <v>327403</v>
      </c>
      <c r="AH78" s="145">
        <f>AF78+AE78</f>
        <v>402122</v>
      </c>
      <c r="AI78" s="145">
        <f>AG78+AH78</f>
        <v>729525</v>
      </c>
      <c r="AK78" s="17">
        <f ca="1">SUM((INDIRECT(AK$2&amp;(ROW())):INDIRECT(AK$3&amp;(ROW()))))</f>
        <v>53938</v>
      </c>
      <c r="AL78" s="145">
        <f ca="1">SUM(INDIRECT(AL$1&amp;AL$2&amp;$C78):INDIRECT(AL$1&amp;AL$3&amp;$C78))</f>
        <v>46862.005142937203</v>
      </c>
      <c r="AM78" s="1697">
        <f t="shared" ca="1" si="96"/>
        <v>7075.9948570627967</v>
      </c>
      <c r="AN78" s="1791">
        <f t="shared" ca="1" si="97"/>
        <v>1.1509964167235225</v>
      </c>
      <c r="AO78" s="145">
        <f ca="1">SUM(INDIRECT(AO$1&amp;AO$2&amp;$A78):INDIRECT(AO$1&amp;AO$3&amp;$A78))+SUM(INDIRECT(AO$1&amp;AO$2&amp;$B78):INDIRECT(AO$1&amp;AO$3&amp;$B78))</f>
        <v>1604</v>
      </c>
      <c r="AP78" s="1697">
        <f t="shared" ca="1" si="98"/>
        <v>52334</v>
      </c>
      <c r="AQ78" s="1791">
        <f t="shared" ca="1" si="99"/>
        <v>33.627182044887782</v>
      </c>
      <c r="AS78" s="17">
        <f ca="1">SUM((INDIRECT(AS$2&amp;(ROW())):INDIRECT(AS$3&amp;(ROW()))))</f>
        <v>53938</v>
      </c>
      <c r="AT78" s="145">
        <f ca="1">SUM(INDIRECT(AT$1&amp;AT$2&amp;$C78):INDIRECT(AT$1&amp;AT$3&amp;$C78))</f>
        <v>46862.005142937203</v>
      </c>
      <c r="AU78" s="1697">
        <f t="shared" ca="1" si="100"/>
        <v>7075.9948570627967</v>
      </c>
      <c r="AV78" s="1791">
        <f t="shared" ca="1" si="101"/>
        <v>1.1509964167235225</v>
      </c>
      <c r="AW78" s="145">
        <f ca="1">SUM(INDIRECT(AW$1&amp;AW$2&amp;$A78):INDIRECT(AW$1&amp;AW$3&amp;$A78))+SUM(INDIRECT(AW$1&amp;AW$2&amp;$B78):INDIRECT(AW$1&amp;AW$3&amp;$B78))</f>
        <v>1604</v>
      </c>
      <c r="AX78" s="1697">
        <f t="shared" ca="1" si="102"/>
        <v>52334</v>
      </c>
      <c r="AY78" s="1791">
        <f t="shared" ca="1" si="103"/>
        <v>33.627182044887782</v>
      </c>
      <c r="BA78" s="17">
        <f ca="1">SUM((INDIRECT(BA$2&amp;(ROW())):INDIRECT(BA$3&amp;(ROW()))))</f>
        <v>53938</v>
      </c>
      <c r="BB78" s="145">
        <f ca="1">SUM(INDIRECT(BB$1&amp;BB$2&amp;$C78):INDIRECT(BB$1&amp;BB$3&amp;$C78))</f>
        <v>46862.005142937203</v>
      </c>
      <c r="BC78" s="1697">
        <f t="shared" ca="1" si="104"/>
        <v>7075.9948570627967</v>
      </c>
      <c r="BD78" s="1791">
        <f t="shared" ca="1" si="105"/>
        <v>1.1509964167235225</v>
      </c>
      <c r="BE78" s="145">
        <f ca="1">SUM(INDIRECT(BE$1&amp;BE$2&amp;$A78):INDIRECT(BE$1&amp;BE$3&amp;$A78))+SUM(INDIRECT(BE$1&amp;BE$2&amp;$B78):INDIRECT(BE$1&amp;BE$3&amp;$B78))</f>
        <v>1604</v>
      </c>
      <c r="BF78" s="1697">
        <f t="shared" ca="1" si="106"/>
        <v>52334</v>
      </c>
      <c r="BG78" s="1791">
        <f t="shared" ca="1" si="107"/>
        <v>33.627182044887782</v>
      </c>
    </row>
    <row r="79" spans="1:59">
      <c r="A79" s="1887">
        <v>77</v>
      </c>
      <c r="B79" s="1887">
        <v>1</v>
      </c>
      <c r="C79" s="1887">
        <f>ROW()</f>
        <v>79</v>
      </c>
      <c r="D79" s="2120" t="s">
        <v>1020</v>
      </c>
      <c r="E79" s="2540">
        <v>1</v>
      </c>
      <c r="F79" s="87"/>
      <c r="G79" s="87"/>
      <c r="H79" s="39"/>
      <c r="I79" s="44"/>
      <c r="J79" s="6"/>
      <c r="K79" s="7"/>
      <c r="L79" s="7"/>
      <c r="M79" s="6" t="s">
        <v>11</v>
      </c>
      <c r="N79" s="6"/>
      <c r="O79" s="6"/>
      <c r="P79" s="42"/>
      <c r="Q79" s="145">
        <f>Q419+Q435</f>
        <v>0</v>
      </c>
      <c r="R79" s="145">
        <f t="shared" ref="R79:AB79" si="110">R419+R435</f>
        <v>0</v>
      </c>
      <c r="S79" s="145">
        <f t="shared" si="110"/>
        <v>0</v>
      </c>
      <c r="T79" s="145">
        <f t="shared" si="110"/>
        <v>0</v>
      </c>
      <c r="U79" s="145">
        <f t="shared" si="110"/>
        <v>0</v>
      </c>
      <c r="V79" s="145">
        <f t="shared" si="110"/>
        <v>0</v>
      </c>
      <c r="W79" s="145">
        <f t="shared" si="110"/>
        <v>0</v>
      </c>
      <c r="X79" s="145">
        <f t="shared" si="110"/>
        <v>0</v>
      </c>
      <c r="Y79" s="145">
        <f t="shared" si="110"/>
        <v>0</v>
      </c>
      <c r="Z79" s="145">
        <f t="shared" si="110"/>
        <v>0</v>
      </c>
      <c r="AA79" s="145">
        <f t="shared" si="110"/>
        <v>0</v>
      </c>
      <c r="AB79" s="145">
        <f t="shared" si="110"/>
        <v>0</v>
      </c>
      <c r="AC79" s="145">
        <f t="shared" si="92"/>
        <v>0</v>
      </c>
      <c r="AD79" s="145">
        <f t="shared" si="93"/>
        <v>0</v>
      </c>
      <c r="AE79" s="145">
        <f t="shared" si="94"/>
        <v>0</v>
      </c>
      <c r="AF79" s="145">
        <f t="shared" si="95"/>
        <v>0</v>
      </c>
      <c r="AG79" s="145">
        <f>AC79+AD79</f>
        <v>0</v>
      </c>
      <c r="AH79" s="145">
        <f>AF79+AE79</f>
        <v>0</v>
      </c>
      <c r="AI79" s="145">
        <f>AG79+AH79</f>
        <v>0</v>
      </c>
      <c r="AK79" s="17">
        <f ca="1">SUM((INDIRECT(AK$2&amp;(ROW())):INDIRECT(AK$3&amp;(ROW()))))</f>
        <v>0</v>
      </c>
      <c r="AL79" s="145">
        <f ca="1">SUM(INDIRECT(AL$1&amp;AL$2&amp;$C79):INDIRECT(AL$1&amp;AL$3&amp;$C79))</f>
        <v>0</v>
      </c>
      <c r="AM79" s="1697">
        <f t="shared" ca="1" si="96"/>
        <v>0</v>
      </c>
      <c r="AN79" s="1791">
        <f t="shared" ca="1" si="97"/>
        <v>0</v>
      </c>
      <c r="AO79" s="145">
        <f ca="1">SUM(INDIRECT(AO$1&amp;AO$2&amp;$A79):INDIRECT(AO$1&amp;AO$3&amp;$A79))+SUM(INDIRECT(AO$1&amp;AO$2&amp;$B79):INDIRECT(AO$1&amp;AO$3&amp;$B79))</f>
        <v>0</v>
      </c>
      <c r="AP79" s="1697">
        <f t="shared" ca="1" si="98"/>
        <v>0</v>
      </c>
      <c r="AQ79" s="1791">
        <f t="shared" ca="1" si="99"/>
        <v>0</v>
      </c>
      <c r="AS79" s="17">
        <f ca="1">SUM((INDIRECT(AS$2&amp;(ROW())):INDIRECT(AS$3&amp;(ROW()))))</f>
        <v>0</v>
      </c>
      <c r="AT79" s="145">
        <f ca="1">SUM(INDIRECT(AT$1&amp;AT$2&amp;$C79):INDIRECT(AT$1&amp;AT$3&amp;$C79))</f>
        <v>0</v>
      </c>
      <c r="AU79" s="1697">
        <f t="shared" ca="1" si="100"/>
        <v>0</v>
      </c>
      <c r="AV79" s="1791">
        <f t="shared" ca="1" si="101"/>
        <v>0</v>
      </c>
      <c r="AW79" s="145">
        <f ca="1">SUM(INDIRECT(AW$1&amp;AW$2&amp;$A79):INDIRECT(AW$1&amp;AW$3&amp;$A79))+SUM(INDIRECT(AW$1&amp;AW$2&amp;$B79):INDIRECT(AW$1&amp;AW$3&amp;$B79))</f>
        <v>0</v>
      </c>
      <c r="AX79" s="1697">
        <f t="shared" ca="1" si="102"/>
        <v>0</v>
      </c>
      <c r="AY79" s="1791">
        <f t="shared" ca="1" si="103"/>
        <v>0</v>
      </c>
      <c r="BA79" s="17">
        <f ca="1">SUM((INDIRECT(BA$2&amp;(ROW())):INDIRECT(BA$3&amp;(ROW()))))</f>
        <v>0</v>
      </c>
      <c r="BB79" s="145">
        <f ca="1">SUM(INDIRECT(BB$1&amp;BB$2&amp;$C79):INDIRECT(BB$1&amp;BB$3&amp;$C79))</f>
        <v>0</v>
      </c>
      <c r="BC79" s="1697">
        <f t="shared" ca="1" si="104"/>
        <v>0</v>
      </c>
      <c r="BD79" s="1791">
        <f t="shared" ca="1" si="105"/>
        <v>0</v>
      </c>
      <c r="BE79" s="145">
        <f ca="1">SUM(INDIRECT(BE$1&amp;BE$2&amp;$A79):INDIRECT(BE$1&amp;BE$3&amp;$A79))+SUM(INDIRECT(BE$1&amp;BE$2&amp;$B79):INDIRECT(BE$1&amp;BE$3&amp;$B79))</f>
        <v>0</v>
      </c>
      <c r="BF79" s="1697">
        <f t="shared" ca="1" si="106"/>
        <v>0</v>
      </c>
      <c r="BG79" s="1791">
        <f t="shared" ca="1" si="107"/>
        <v>0</v>
      </c>
    </row>
    <row r="80" spans="1:59">
      <c r="A80" s="1887">
        <v>78</v>
      </c>
      <c r="B80" s="1887">
        <v>1</v>
      </c>
      <c r="C80" s="1887">
        <f>ROW()</f>
        <v>80</v>
      </c>
      <c r="D80" s="2120" t="s">
        <v>1020</v>
      </c>
      <c r="E80" s="2540">
        <v>1</v>
      </c>
      <c r="F80" s="87"/>
      <c r="G80" s="87"/>
      <c r="H80" s="39"/>
      <c r="I80" s="223" t="s">
        <v>134</v>
      </c>
      <c r="J80" s="222"/>
      <c r="K80" s="221"/>
      <c r="L80" s="221"/>
      <c r="M80" s="221"/>
      <c r="N80" s="221"/>
      <c r="O80" s="1072" t="s">
        <v>571</v>
      </c>
      <c r="P80" s="220"/>
      <c r="Q80" s="219">
        <f>SUM(Q81:Q83)</f>
        <v>149052</v>
      </c>
      <c r="R80" s="219">
        <f t="shared" ref="R80:AI80" si="111">SUM(R81:R83)</f>
        <v>75043</v>
      </c>
      <c r="S80" s="219">
        <f t="shared" si="111"/>
        <v>125222</v>
      </c>
      <c r="T80" s="219">
        <f t="shared" si="111"/>
        <v>161075</v>
      </c>
      <c r="U80" s="219">
        <f t="shared" si="111"/>
        <v>186018</v>
      </c>
      <c r="V80" s="219">
        <f t="shared" si="111"/>
        <v>262197</v>
      </c>
      <c r="W80" s="219">
        <f t="shared" si="111"/>
        <v>162787</v>
      </c>
      <c r="X80" s="219">
        <f t="shared" si="111"/>
        <v>203003</v>
      </c>
      <c r="Y80" s="219">
        <f t="shared" si="111"/>
        <v>247797</v>
      </c>
      <c r="Z80" s="219">
        <f t="shared" si="111"/>
        <v>167946</v>
      </c>
      <c r="AA80" s="219">
        <f t="shared" si="111"/>
        <v>170946</v>
      </c>
      <c r="AB80" s="219">
        <f t="shared" si="111"/>
        <v>241345</v>
      </c>
      <c r="AC80" s="219">
        <f t="shared" si="92"/>
        <v>349317</v>
      </c>
      <c r="AD80" s="219">
        <f t="shared" si="93"/>
        <v>609290</v>
      </c>
      <c r="AE80" s="219">
        <f t="shared" si="94"/>
        <v>613587</v>
      </c>
      <c r="AF80" s="219">
        <f t="shared" si="95"/>
        <v>580237</v>
      </c>
      <c r="AG80" s="219">
        <f t="shared" si="111"/>
        <v>958607</v>
      </c>
      <c r="AH80" s="219">
        <f t="shared" si="111"/>
        <v>1193824</v>
      </c>
      <c r="AI80" s="219">
        <f t="shared" si="111"/>
        <v>2152431</v>
      </c>
      <c r="AK80" s="623">
        <f ca="1">SUM((INDIRECT(AK$2&amp;(ROW())):INDIRECT(AK$3&amp;(ROW()))))</f>
        <v>149052</v>
      </c>
      <c r="AL80" s="1627">
        <f ca="1">SUM(INDIRECT(AL$1&amp;AL$2&amp;$C80):INDIRECT(AL$1&amp;AL$3&amp;$C80))</f>
        <v>127829.69411362702</v>
      </c>
      <c r="AM80" s="1696">
        <f t="shared" ca="1" si="96"/>
        <v>21222.305886372982</v>
      </c>
      <c r="AN80" s="1790">
        <f t="shared" ca="1" si="97"/>
        <v>1.1660201570028683</v>
      </c>
      <c r="AO80" s="1627">
        <f ca="1">SUM(INDIRECT(AO$1&amp;AO$2&amp;$A80):INDIRECT(AO$1&amp;AO$3&amp;$A80))+SUM(INDIRECT(AO$1&amp;AO$2&amp;$B80):INDIRECT(AO$1&amp;AO$3&amp;$B80))</f>
        <v>16078</v>
      </c>
      <c r="AP80" s="1696">
        <f t="shared" ca="1" si="98"/>
        <v>132974</v>
      </c>
      <c r="AQ80" s="1790">
        <f t="shared" ca="1" si="99"/>
        <v>9.2705560393083726</v>
      </c>
      <c r="AS80" s="623">
        <f ca="1">SUM((INDIRECT(AS$2&amp;(ROW())):INDIRECT(AS$3&amp;(ROW()))))</f>
        <v>149052</v>
      </c>
      <c r="AT80" s="1627">
        <f ca="1">SUM(INDIRECT(AT$1&amp;AT$2&amp;$C80):INDIRECT(AT$1&amp;AT$3&amp;$C80))</f>
        <v>127829.69411362702</v>
      </c>
      <c r="AU80" s="1696">
        <f t="shared" ca="1" si="100"/>
        <v>21222.305886372982</v>
      </c>
      <c r="AV80" s="1790">
        <f t="shared" ca="1" si="101"/>
        <v>1.1660201570028683</v>
      </c>
      <c r="AW80" s="1627">
        <f ca="1">SUM(INDIRECT(AW$1&amp;AW$2&amp;$A80):INDIRECT(AW$1&amp;AW$3&amp;$A80))+SUM(INDIRECT(AW$1&amp;AW$2&amp;$B80):INDIRECT(AW$1&amp;AW$3&amp;$B80))</f>
        <v>16078</v>
      </c>
      <c r="AX80" s="1696">
        <f t="shared" ca="1" si="102"/>
        <v>132974</v>
      </c>
      <c r="AY80" s="1790">
        <f t="shared" ca="1" si="103"/>
        <v>9.2705560393083726</v>
      </c>
      <c r="BA80" s="623">
        <f ca="1">SUM((INDIRECT(BA$2&amp;(ROW())):INDIRECT(BA$3&amp;(ROW()))))</f>
        <v>149052</v>
      </c>
      <c r="BB80" s="1627">
        <f ca="1">SUM(INDIRECT(BB$1&amp;BB$2&amp;$C80):INDIRECT(BB$1&amp;BB$3&amp;$C80))</f>
        <v>127829.69411362702</v>
      </c>
      <c r="BC80" s="1696">
        <f t="shared" ca="1" si="104"/>
        <v>21222.305886372982</v>
      </c>
      <c r="BD80" s="1790">
        <f t="shared" ca="1" si="105"/>
        <v>1.1660201570028683</v>
      </c>
      <c r="BE80" s="1627">
        <f ca="1">SUM(INDIRECT(BE$1&amp;BE$2&amp;$A80):INDIRECT(BE$1&amp;BE$3&amp;$A80))+SUM(INDIRECT(BE$1&amp;BE$2&amp;$B80):INDIRECT(BE$1&amp;BE$3&amp;$B80))</f>
        <v>16078</v>
      </c>
      <c r="BF80" s="1696">
        <f t="shared" ca="1" si="106"/>
        <v>132974</v>
      </c>
      <c r="BG80" s="1790">
        <f t="shared" ca="1" si="107"/>
        <v>9.2705560393083726</v>
      </c>
    </row>
    <row r="81" spans="1:59">
      <c r="A81" s="1887">
        <v>79</v>
      </c>
      <c r="B81" s="1887">
        <v>1</v>
      </c>
      <c r="C81" s="1887">
        <f>ROW()</f>
        <v>81</v>
      </c>
      <c r="D81" s="2120" t="s">
        <v>1020</v>
      </c>
      <c r="E81" s="2540">
        <v>1</v>
      </c>
      <c r="F81" s="87"/>
      <c r="G81" s="87"/>
      <c r="H81" s="39"/>
      <c r="I81" s="44"/>
      <c r="J81" s="6"/>
      <c r="K81" s="7"/>
      <c r="L81" s="7"/>
      <c r="M81" s="6" t="s">
        <v>142</v>
      </c>
      <c r="N81" s="6"/>
      <c r="O81" s="6"/>
      <c r="P81" s="42"/>
      <c r="Q81" s="146">
        <v>95114</v>
      </c>
      <c r="R81" s="146">
        <v>48907</v>
      </c>
      <c r="S81" s="146">
        <v>81276</v>
      </c>
      <c r="T81" s="146">
        <v>101876</v>
      </c>
      <c r="U81" s="146">
        <v>123141</v>
      </c>
      <c r="V81" s="146">
        <v>180890</v>
      </c>
      <c r="W81" s="146">
        <v>95284</v>
      </c>
      <c r="X81" s="146">
        <v>141284</v>
      </c>
      <c r="Y81" s="146">
        <v>159840</v>
      </c>
      <c r="Z81" s="146">
        <v>108942</v>
      </c>
      <c r="AA81" s="146">
        <v>103171</v>
      </c>
      <c r="AB81" s="146">
        <v>183181</v>
      </c>
      <c r="AC81" s="145">
        <f t="shared" si="92"/>
        <v>225297</v>
      </c>
      <c r="AD81" s="145">
        <f t="shared" si="93"/>
        <v>405907</v>
      </c>
      <c r="AE81" s="145">
        <f t="shared" si="94"/>
        <v>396408</v>
      </c>
      <c r="AF81" s="145">
        <f t="shared" si="95"/>
        <v>395294</v>
      </c>
      <c r="AG81" s="145">
        <f>AC81+AD81</f>
        <v>631204</v>
      </c>
      <c r="AH81" s="145">
        <f>AF81+AE81</f>
        <v>791702</v>
      </c>
      <c r="AI81" s="145">
        <f>AG81+AH81</f>
        <v>1422906</v>
      </c>
      <c r="AK81" s="17">
        <f ca="1">SUM((INDIRECT(AK$2&amp;(ROW())):INDIRECT(AK$3&amp;(ROW()))))</f>
        <v>95114</v>
      </c>
      <c r="AL81" s="145">
        <f ca="1">SUM(INDIRECT(AL$1&amp;AL$2&amp;$C81):INDIRECT(AL$1&amp;AL$3&amp;$C81))</f>
        <v>80967.688970689807</v>
      </c>
      <c r="AM81" s="1697">
        <f t="shared" ca="1" si="96"/>
        <v>14146.311029310193</v>
      </c>
      <c r="AN81" s="1791">
        <f t="shared" ca="1" si="97"/>
        <v>1.1747155094723172</v>
      </c>
      <c r="AO81" s="145">
        <f ca="1">SUM(INDIRECT(AO$1&amp;AO$2&amp;$A81):INDIRECT(AO$1&amp;AO$3&amp;$A81))+SUM(INDIRECT(AO$1&amp;AO$2&amp;$B81):INDIRECT(AO$1&amp;AO$3&amp;$B81))</f>
        <v>14474</v>
      </c>
      <c r="AP81" s="1697">
        <f t="shared" ca="1" si="98"/>
        <v>80640</v>
      </c>
      <c r="AQ81" s="1791">
        <f t="shared" ca="1" si="99"/>
        <v>6.5713693519414118</v>
      </c>
      <c r="AS81" s="17">
        <f ca="1">SUM((INDIRECT(AS$2&amp;(ROW())):INDIRECT(AS$3&amp;(ROW()))))</f>
        <v>95114</v>
      </c>
      <c r="AT81" s="145">
        <f ca="1">SUM(INDIRECT(AT$1&amp;AT$2&amp;$C81):INDIRECT(AT$1&amp;AT$3&amp;$C81))</f>
        <v>80967.688970689807</v>
      </c>
      <c r="AU81" s="1697">
        <f t="shared" ca="1" si="100"/>
        <v>14146.311029310193</v>
      </c>
      <c r="AV81" s="1791">
        <f t="shared" ca="1" si="101"/>
        <v>1.1747155094723172</v>
      </c>
      <c r="AW81" s="145">
        <f ca="1">SUM(INDIRECT(AW$1&amp;AW$2&amp;$A81):INDIRECT(AW$1&amp;AW$3&amp;$A81))+SUM(INDIRECT(AW$1&amp;AW$2&amp;$B81):INDIRECT(AW$1&amp;AW$3&amp;$B81))</f>
        <v>14474</v>
      </c>
      <c r="AX81" s="1697">
        <f t="shared" ca="1" si="102"/>
        <v>80640</v>
      </c>
      <c r="AY81" s="1791">
        <f t="shared" ca="1" si="103"/>
        <v>6.5713693519414118</v>
      </c>
      <c r="BA81" s="17">
        <f ca="1">SUM((INDIRECT(BA$2&amp;(ROW())):INDIRECT(BA$3&amp;(ROW()))))</f>
        <v>95114</v>
      </c>
      <c r="BB81" s="145">
        <f ca="1">SUM(INDIRECT(BB$1&amp;BB$2&amp;$C81):INDIRECT(BB$1&amp;BB$3&amp;$C81))</f>
        <v>80967.688970689807</v>
      </c>
      <c r="BC81" s="1697">
        <f t="shared" ca="1" si="104"/>
        <v>14146.311029310193</v>
      </c>
      <c r="BD81" s="1791">
        <f t="shared" ca="1" si="105"/>
        <v>1.1747155094723172</v>
      </c>
      <c r="BE81" s="145">
        <f ca="1">SUM(INDIRECT(BE$1&amp;BE$2&amp;$A81):INDIRECT(BE$1&amp;BE$3&amp;$A81))+SUM(INDIRECT(BE$1&amp;BE$2&amp;$B81):INDIRECT(BE$1&amp;BE$3&amp;$B81))</f>
        <v>14474</v>
      </c>
      <c r="BF81" s="1697">
        <f t="shared" ca="1" si="106"/>
        <v>80640</v>
      </c>
      <c r="BG81" s="1791">
        <f t="shared" ca="1" si="107"/>
        <v>6.5713693519414118</v>
      </c>
    </row>
    <row r="82" spans="1:59">
      <c r="A82" s="1887">
        <v>80</v>
      </c>
      <c r="B82" s="1887">
        <v>1</v>
      </c>
      <c r="C82" s="1887">
        <f>ROW()</f>
        <v>82</v>
      </c>
      <c r="D82" s="2120" t="s">
        <v>1020</v>
      </c>
      <c r="E82" s="2540">
        <v>1</v>
      </c>
      <c r="F82" s="87"/>
      <c r="G82" s="87"/>
      <c r="H82" s="39"/>
      <c r="I82" s="44"/>
      <c r="J82" s="6"/>
      <c r="K82" s="7"/>
      <c r="L82" s="7"/>
      <c r="M82" s="6" t="s">
        <v>97</v>
      </c>
      <c r="N82" s="6"/>
      <c r="O82" s="6"/>
      <c r="P82" s="42"/>
      <c r="Q82" s="146">
        <v>53938</v>
      </c>
      <c r="R82" s="146">
        <v>26136</v>
      </c>
      <c r="S82" s="146">
        <v>43946</v>
      </c>
      <c r="T82" s="146">
        <v>59199</v>
      </c>
      <c r="U82" s="146">
        <v>62877</v>
      </c>
      <c r="V82" s="146">
        <v>81307</v>
      </c>
      <c r="W82" s="146">
        <v>67503</v>
      </c>
      <c r="X82" s="146">
        <v>61719</v>
      </c>
      <c r="Y82" s="146">
        <v>87957</v>
      </c>
      <c r="Z82" s="146">
        <v>59004</v>
      </c>
      <c r="AA82" s="146">
        <v>67775</v>
      </c>
      <c r="AB82" s="146">
        <v>58164</v>
      </c>
      <c r="AC82" s="145">
        <f t="shared" si="92"/>
        <v>124020</v>
      </c>
      <c r="AD82" s="145">
        <f t="shared" si="93"/>
        <v>203383</v>
      </c>
      <c r="AE82" s="145">
        <f t="shared" si="94"/>
        <v>217179</v>
      </c>
      <c r="AF82" s="145">
        <f t="shared" si="95"/>
        <v>184943</v>
      </c>
      <c r="AG82" s="145">
        <f>AC82+AD82</f>
        <v>327403</v>
      </c>
      <c r="AH82" s="145">
        <f>AF82+AE82</f>
        <v>402122</v>
      </c>
      <c r="AI82" s="145">
        <f>AG82+AH82</f>
        <v>729525</v>
      </c>
      <c r="AK82" s="17">
        <f ca="1">SUM((INDIRECT(AK$2&amp;(ROW())):INDIRECT(AK$3&amp;(ROW()))))</f>
        <v>53938</v>
      </c>
      <c r="AL82" s="145">
        <f ca="1">SUM(INDIRECT(AL$1&amp;AL$2&amp;$C82):INDIRECT(AL$1&amp;AL$3&amp;$C82))</f>
        <v>46862.005142937203</v>
      </c>
      <c r="AM82" s="1697">
        <f t="shared" ca="1" si="96"/>
        <v>7075.9948570627967</v>
      </c>
      <c r="AN82" s="1791">
        <f t="shared" ca="1" si="97"/>
        <v>1.1509964167235225</v>
      </c>
      <c r="AO82" s="145">
        <f ca="1">SUM(INDIRECT(AO$1&amp;AO$2&amp;$A82):INDIRECT(AO$1&amp;AO$3&amp;$A82))+SUM(INDIRECT(AO$1&amp;AO$2&amp;$B82):INDIRECT(AO$1&amp;AO$3&amp;$B82))</f>
        <v>1604</v>
      </c>
      <c r="AP82" s="1697">
        <f t="shared" ca="1" si="98"/>
        <v>52334</v>
      </c>
      <c r="AQ82" s="1791">
        <f t="shared" ca="1" si="99"/>
        <v>33.627182044887782</v>
      </c>
      <c r="AS82" s="17">
        <f ca="1">SUM((INDIRECT(AS$2&amp;(ROW())):INDIRECT(AS$3&amp;(ROW()))))</f>
        <v>53938</v>
      </c>
      <c r="AT82" s="145">
        <f ca="1">SUM(INDIRECT(AT$1&amp;AT$2&amp;$C82):INDIRECT(AT$1&amp;AT$3&amp;$C82))</f>
        <v>46862.005142937203</v>
      </c>
      <c r="AU82" s="1697">
        <f t="shared" ca="1" si="100"/>
        <v>7075.9948570627967</v>
      </c>
      <c r="AV82" s="1791">
        <f t="shared" ca="1" si="101"/>
        <v>1.1509964167235225</v>
      </c>
      <c r="AW82" s="145">
        <f ca="1">SUM(INDIRECT(AW$1&amp;AW$2&amp;$A82):INDIRECT(AW$1&amp;AW$3&amp;$A82))+SUM(INDIRECT(AW$1&amp;AW$2&amp;$B82):INDIRECT(AW$1&amp;AW$3&amp;$B82))</f>
        <v>1604</v>
      </c>
      <c r="AX82" s="1697">
        <f t="shared" ca="1" si="102"/>
        <v>52334</v>
      </c>
      <c r="AY82" s="1791">
        <f t="shared" ca="1" si="103"/>
        <v>33.627182044887782</v>
      </c>
      <c r="BA82" s="17">
        <f ca="1">SUM((INDIRECT(BA$2&amp;(ROW())):INDIRECT(BA$3&amp;(ROW()))))</f>
        <v>53938</v>
      </c>
      <c r="BB82" s="145">
        <f ca="1">SUM(INDIRECT(BB$1&amp;BB$2&amp;$C82):INDIRECT(BB$1&amp;BB$3&amp;$C82))</f>
        <v>46862.005142937203</v>
      </c>
      <c r="BC82" s="1697">
        <f t="shared" ca="1" si="104"/>
        <v>7075.9948570627967</v>
      </c>
      <c r="BD82" s="1791">
        <f t="shared" ca="1" si="105"/>
        <v>1.1509964167235225</v>
      </c>
      <c r="BE82" s="145">
        <f ca="1">SUM(INDIRECT(BE$1&amp;BE$2&amp;$A82):INDIRECT(BE$1&amp;BE$3&amp;$A82))+SUM(INDIRECT(BE$1&amp;BE$2&amp;$B82):INDIRECT(BE$1&amp;BE$3&amp;$B82))</f>
        <v>1604</v>
      </c>
      <c r="BF82" s="1697">
        <f t="shared" ca="1" si="106"/>
        <v>52334</v>
      </c>
      <c r="BG82" s="1791">
        <f t="shared" ca="1" si="107"/>
        <v>33.627182044887782</v>
      </c>
    </row>
    <row r="83" spans="1:59">
      <c r="A83" s="1887">
        <v>81</v>
      </c>
      <c r="B83" s="1887">
        <v>1</v>
      </c>
      <c r="C83" s="1887">
        <f>ROW()</f>
        <v>83</v>
      </c>
      <c r="D83" s="2120" t="s">
        <v>1020</v>
      </c>
      <c r="E83" s="2540">
        <v>1</v>
      </c>
      <c r="F83" s="87"/>
      <c r="G83" s="87"/>
      <c r="H83" s="39"/>
      <c r="I83" s="44"/>
      <c r="J83" s="6"/>
      <c r="K83" s="7"/>
      <c r="L83" s="7"/>
      <c r="M83" s="6" t="s">
        <v>11</v>
      </c>
      <c r="N83" s="6"/>
      <c r="O83" s="6"/>
      <c r="P83" s="42"/>
      <c r="Q83" s="146"/>
      <c r="R83" s="146"/>
      <c r="S83" s="146"/>
      <c r="T83" s="146"/>
      <c r="U83" s="146"/>
      <c r="V83" s="146"/>
      <c r="W83" s="146"/>
      <c r="X83" s="146"/>
      <c r="Y83" s="146"/>
      <c r="Z83" s="146"/>
      <c r="AA83" s="146"/>
      <c r="AB83" s="146"/>
      <c r="AC83" s="145">
        <f t="shared" si="92"/>
        <v>0</v>
      </c>
      <c r="AD83" s="145">
        <f t="shared" si="93"/>
        <v>0</v>
      </c>
      <c r="AE83" s="145">
        <f t="shared" si="94"/>
        <v>0</v>
      </c>
      <c r="AF83" s="145">
        <f t="shared" si="95"/>
        <v>0</v>
      </c>
      <c r="AG83" s="145">
        <f>AC83+AD83</f>
        <v>0</v>
      </c>
      <c r="AH83" s="145">
        <f>AF83+AE83</f>
        <v>0</v>
      </c>
      <c r="AI83" s="145">
        <f>AG83+AH83</f>
        <v>0</v>
      </c>
      <c r="AK83" s="17">
        <f ca="1">SUM((INDIRECT(AK$2&amp;(ROW())):INDIRECT(AK$3&amp;(ROW()))))</f>
        <v>0</v>
      </c>
      <c r="AL83" s="145">
        <f ca="1">SUM(INDIRECT(AL$1&amp;AL$2&amp;$C83):INDIRECT(AL$1&amp;AL$3&amp;$C83))</f>
        <v>0</v>
      </c>
      <c r="AM83" s="1697">
        <f t="shared" ca="1" si="96"/>
        <v>0</v>
      </c>
      <c r="AN83" s="1791">
        <f t="shared" ca="1" si="97"/>
        <v>0</v>
      </c>
      <c r="AO83" s="145">
        <f ca="1">SUM(INDIRECT(AO$1&amp;AO$2&amp;$A83):INDIRECT(AO$1&amp;AO$3&amp;$A83))+SUM(INDIRECT(AO$1&amp;AO$2&amp;$B83):INDIRECT(AO$1&amp;AO$3&amp;$B83))</f>
        <v>0</v>
      </c>
      <c r="AP83" s="1697">
        <f t="shared" ca="1" si="98"/>
        <v>0</v>
      </c>
      <c r="AQ83" s="1791">
        <f t="shared" ca="1" si="99"/>
        <v>0</v>
      </c>
      <c r="AS83" s="17">
        <f ca="1">SUM((INDIRECT(AS$2&amp;(ROW())):INDIRECT(AS$3&amp;(ROW()))))</f>
        <v>0</v>
      </c>
      <c r="AT83" s="145">
        <f ca="1">SUM(INDIRECT(AT$1&amp;AT$2&amp;$C83):INDIRECT(AT$1&amp;AT$3&amp;$C83))</f>
        <v>0</v>
      </c>
      <c r="AU83" s="1697">
        <f t="shared" ca="1" si="100"/>
        <v>0</v>
      </c>
      <c r="AV83" s="1791">
        <f t="shared" ca="1" si="101"/>
        <v>0</v>
      </c>
      <c r="AW83" s="145">
        <f ca="1">SUM(INDIRECT(AW$1&amp;AW$2&amp;$A83):INDIRECT(AW$1&amp;AW$3&amp;$A83))+SUM(INDIRECT(AW$1&amp;AW$2&amp;$B83):INDIRECT(AW$1&amp;AW$3&amp;$B83))</f>
        <v>0</v>
      </c>
      <c r="AX83" s="1697">
        <f t="shared" ca="1" si="102"/>
        <v>0</v>
      </c>
      <c r="AY83" s="1791">
        <f t="shared" ca="1" si="103"/>
        <v>0</v>
      </c>
      <c r="BA83" s="17">
        <f ca="1">SUM((INDIRECT(BA$2&amp;(ROW())):INDIRECT(BA$3&amp;(ROW()))))</f>
        <v>0</v>
      </c>
      <c r="BB83" s="145">
        <f ca="1">SUM(INDIRECT(BB$1&amp;BB$2&amp;$C83):INDIRECT(BB$1&amp;BB$3&amp;$C83))</f>
        <v>0</v>
      </c>
      <c r="BC83" s="1697">
        <f t="shared" ca="1" si="104"/>
        <v>0</v>
      </c>
      <c r="BD83" s="1791">
        <f t="shared" ca="1" si="105"/>
        <v>0</v>
      </c>
      <c r="BE83" s="145">
        <f ca="1">SUM(INDIRECT(BE$1&amp;BE$2&amp;$A83):INDIRECT(BE$1&amp;BE$3&amp;$A83))+SUM(INDIRECT(BE$1&amp;BE$2&amp;$B83):INDIRECT(BE$1&amp;BE$3&amp;$B83))</f>
        <v>0</v>
      </c>
      <c r="BF83" s="1697">
        <f t="shared" ca="1" si="106"/>
        <v>0</v>
      </c>
      <c r="BG83" s="1791">
        <f t="shared" ca="1" si="107"/>
        <v>0</v>
      </c>
    </row>
    <row r="84" spans="1:59">
      <c r="A84" s="1887">
        <v>82</v>
      </c>
      <c r="B84" s="1887">
        <v>1</v>
      </c>
      <c r="C84" s="1887">
        <f>ROW()</f>
        <v>84</v>
      </c>
      <c r="E84" s="2540">
        <v>1</v>
      </c>
      <c r="F84" s="87"/>
      <c r="G84" s="87"/>
      <c r="H84" s="39"/>
      <c r="I84" s="223" t="s">
        <v>497</v>
      </c>
      <c r="J84" s="222"/>
      <c r="K84" s="221"/>
      <c r="L84" s="221"/>
      <c r="M84" s="221"/>
      <c r="N84" s="221"/>
      <c r="O84" s="221"/>
      <c r="P84" s="220"/>
      <c r="Q84" s="219">
        <f>Q85+Q88+Q96</f>
        <v>98928</v>
      </c>
      <c r="R84" s="219">
        <f>R85+R88+R96</f>
        <v>46606</v>
      </c>
      <c r="S84" s="219">
        <f t="shared" ref="S84:AB84" si="112">S85+S88+S96</f>
        <v>81197</v>
      </c>
      <c r="T84" s="219">
        <f t="shared" si="112"/>
        <v>101990</v>
      </c>
      <c r="U84" s="219">
        <f t="shared" si="112"/>
        <v>121712</v>
      </c>
      <c r="V84" s="219">
        <f t="shared" si="112"/>
        <v>167942</v>
      </c>
      <c r="W84" s="219">
        <f t="shared" si="112"/>
        <v>104269</v>
      </c>
      <c r="X84" s="219">
        <f t="shared" si="112"/>
        <v>128901</v>
      </c>
      <c r="Y84" s="219">
        <f t="shared" si="112"/>
        <v>159241</v>
      </c>
      <c r="Z84" s="219">
        <f t="shared" si="112"/>
        <v>119031</v>
      </c>
      <c r="AA84" s="219">
        <f t="shared" si="112"/>
        <v>123041</v>
      </c>
      <c r="AB84" s="219">
        <f t="shared" si="112"/>
        <v>189150</v>
      </c>
      <c r="AC84" s="219">
        <f t="shared" ref="AC84:AI84" si="113">AC85+AC88+AC96</f>
        <v>226731</v>
      </c>
      <c r="AD84" s="219">
        <f t="shared" si="113"/>
        <v>391644</v>
      </c>
      <c r="AE84" s="219">
        <f t="shared" si="113"/>
        <v>392411</v>
      </c>
      <c r="AF84" s="219">
        <f t="shared" si="113"/>
        <v>431222</v>
      </c>
      <c r="AG84" s="219">
        <f t="shared" si="113"/>
        <v>618375</v>
      </c>
      <c r="AH84" s="219">
        <f t="shared" si="113"/>
        <v>823633</v>
      </c>
      <c r="AI84" s="219">
        <f t="shared" si="113"/>
        <v>1442008</v>
      </c>
      <c r="AK84" s="623">
        <f ca="1">SUM((INDIRECT(AK$2&amp;(ROW())):INDIRECT(AK$3&amp;(ROW()))))</f>
        <v>98928</v>
      </c>
      <c r="AL84" s="1627">
        <f ca="1">SUM(INDIRECT(AL$1&amp;AL$2&amp;$C84):INDIRECT(AL$1&amp;AL$3&amp;$C84))</f>
        <v>80936.767262705427</v>
      </c>
      <c r="AM84" s="1696">
        <f t="shared" ca="1" si="96"/>
        <v>17991.232737294573</v>
      </c>
      <c r="AN84" s="1790">
        <f t="shared" ca="1" si="97"/>
        <v>1.2222875133979398</v>
      </c>
      <c r="AO84" s="1627">
        <f ca="1">SUM(INDIRECT(AO$1&amp;AO$2&amp;$A84):INDIRECT(AO$1&amp;AO$3&amp;$A84))+SUM(INDIRECT(AO$1&amp;AO$2&amp;$B84):INDIRECT(AO$1&amp;AO$3&amp;$B84))</f>
        <v>10716</v>
      </c>
      <c r="AP84" s="1696">
        <f t="shared" ca="1" si="98"/>
        <v>88212</v>
      </c>
      <c r="AQ84" s="1790">
        <f t="shared" ca="1" si="99"/>
        <v>9.2318029115341549</v>
      </c>
      <c r="AS84" s="623">
        <f ca="1">SUM((INDIRECT(AS$2&amp;(ROW())):INDIRECT(AS$3&amp;(ROW()))))</f>
        <v>98928</v>
      </c>
      <c r="AT84" s="1627">
        <f ca="1">SUM(INDIRECT(AT$1&amp;AT$2&amp;$C84):INDIRECT(AT$1&amp;AT$3&amp;$C84))</f>
        <v>80936.767262705427</v>
      </c>
      <c r="AU84" s="1696">
        <f t="shared" ca="1" si="100"/>
        <v>17991.232737294573</v>
      </c>
      <c r="AV84" s="1790">
        <f t="shared" ca="1" si="101"/>
        <v>1.2222875133979398</v>
      </c>
      <c r="AW84" s="1627">
        <f ca="1">SUM(INDIRECT(AW$1&amp;AW$2&amp;$A84):INDIRECT(AW$1&amp;AW$3&amp;$A84))+SUM(INDIRECT(AW$1&amp;AW$2&amp;$B84):INDIRECT(AW$1&amp;AW$3&amp;$B84))</f>
        <v>10716</v>
      </c>
      <c r="AX84" s="1696">
        <f t="shared" ca="1" si="102"/>
        <v>88212</v>
      </c>
      <c r="AY84" s="1790">
        <f t="shared" ca="1" si="103"/>
        <v>9.2318029115341549</v>
      </c>
      <c r="BA84" s="623">
        <f ca="1">SUM((INDIRECT(BA$2&amp;(ROW())):INDIRECT(BA$3&amp;(ROW()))))</f>
        <v>98928</v>
      </c>
      <c r="BB84" s="1627">
        <f ca="1">SUM(INDIRECT(BB$1&amp;BB$2&amp;$C84):INDIRECT(BB$1&amp;BB$3&amp;$C84))</f>
        <v>80936.767262705427</v>
      </c>
      <c r="BC84" s="1696">
        <f t="shared" ca="1" si="104"/>
        <v>17991.232737294573</v>
      </c>
      <c r="BD84" s="1790">
        <f t="shared" ca="1" si="105"/>
        <v>1.2222875133979398</v>
      </c>
      <c r="BE84" s="1627">
        <f ca="1">SUM(INDIRECT(BE$1&amp;BE$2&amp;$A84):INDIRECT(BE$1&amp;BE$3&amp;$A84))+SUM(INDIRECT(BE$1&amp;BE$2&amp;$B84):INDIRECT(BE$1&amp;BE$3&amp;$B84))</f>
        <v>10716</v>
      </c>
      <c r="BF84" s="1696">
        <f t="shared" ca="1" si="106"/>
        <v>88212</v>
      </c>
      <c r="BG84" s="1790">
        <f t="shared" ca="1" si="107"/>
        <v>9.2318029115341549</v>
      </c>
    </row>
    <row r="85" spans="1:59">
      <c r="A85" s="1887">
        <v>83</v>
      </c>
      <c r="B85" s="1887">
        <v>1</v>
      </c>
      <c r="C85" s="1887">
        <f>ROW()</f>
        <v>85</v>
      </c>
      <c r="E85" s="2540">
        <v>1</v>
      </c>
      <c r="F85" s="87"/>
      <c r="G85" s="87"/>
      <c r="H85" s="39"/>
      <c r="I85" s="44"/>
      <c r="J85" s="6"/>
      <c r="K85" s="7"/>
      <c r="L85" s="7"/>
      <c r="M85" s="428" t="s">
        <v>142</v>
      </c>
      <c r="N85" s="428"/>
      <c r="O85" s="429"/>
      <c r="P85" s="430"/>
      <c r="Q85" s="431">
        <f>SUM(Q86:Q87)</f>
        <v>67475</v>
      </c>
      <c r="R85" s="431">
        <f t="shared" ref="R85:AB85" si="114">SUM(R86:R87)</f>
        <v>29364</v>
      </c>
      <c r="S85" s="431">
        <f t="shared" si="114"/>
        <v>54359</v>
      </c>
      <c r="T85" s="431">
        <f t="shared" si="114"/>
        <v>67187</v>
      </c>
      <c r="U85" s="431">
        <f t="shared" si="114"/>
        <v>85512</v>
      </c>
      <c r="V85" s="431">
        <f t="shared" si="114"/>
        <v>121832</v>
      </c>
      <c r="W85" s="431">
        <f t="shared" si="114"/>
        <v>65166</v>
      </c>
      <c r="X85" s="431">
        <f t="shared" si="114"/>
        <v>91255</v>
      </c>
      <c r="Y85" s="431">
        <f t="shared" si="114"/>
        <v>111917</v>
      </c>
      <c r="Z85" s="431">
        <f t="shared" si="114"/>
        <v>83271</v>
      </c>
      <c r="AA85" s="431">
        <f t="shared" si="114"/>
        <v>81552</v>
      </c>
      <c r="AB85" s="431">
        <f t="shared" si="114"/>
        <v>151110</v>
      </c>
      <c r="AC85" s="431">
        <f t="shared" ref="AC85:AC90" si="115">SUM(Q85,R85,S85)</f>
        <v>151198</v>
      </c>
      <c r="AD85" s="431">
        <f t="shared" ref="AD85:AD90" si="116">SUM(T85,U85,V85)</f>
        <v>274531</v>
      </c>
      <c r="AE85" s="431">
        <f t="shared" ref="AE85:AE90" si="117">SUM(W85,X85,Y85)</f>
        <v>268338</v>
      </c>
      <c r="AF85" s="431">
        <f t="shared" ref="AF85:AF90" si="118">SUM(Z85,AA85,AB85)</f>
        <v>315933</v>
      </c>
      <c r="AG85" s="431">
        <f t="shared" ref="AG85:AG96" si="119">AC85+AD85</f>
        <v>425729</v>
      </c>
      <c r="AH85" s="431">
        <f t="shared" ref="AH85:AH96" si="120">AF85+AE85</f>
        <v>584271</v>
      </c>
      <c r="AI85" s="431">
        <f t="shared" ref="AI85:AI96" si="121">AG85+AH85</f>
        <v>1010000</v>
      </c>
      <c r="AK85" s="1628">
        <f ca="1">SUM((INDIRECT(AK$2&amp;(ROW())):INDIRECT(AK$3&amp;(ROW()))))</f>
        <v>67475</v>
      </c>
      <c r="AL85" s="431">
        <f ca="1">SUM(INDIRECT(AL$1&amp;AL$2&amp;$C85):INDIRECT(AL$1&amp;AL$3&amp;$C85))</f>
        <v>55205.350769968245</v>
      </c>
      <c r="AM85" s="1698">
        <f t="shared" ca="1" si="96"/>
        <v>12269.649230031755</v>
      </c>
      <c r="AN85" s="1792">
        <f t="shared" ca="1" si="97"/>
        <v>1.2222547100761554</v>
      </c>
      <c r="AO85" s="431">
        <f ca="1">SUM(INDIRECT(AO$1&amp;AO$2&amp;$A85):INDIRECT(AO$1&amp;AO$3&amp;$A85))+SUM(INDIRECT(AO$1&amp;AO$2&amp;$B85):INDIRECT(AO$1&amp;AO$3&amp;$B85))</f>
        <v>7502</v>
      </c>
      <c r="AP85" s="1698">
        <f t="shared" ca="1" si="98"/>
        <v>59973</v>
      </c>
      <c r="AQ85" s="1792">
        <f t="shared" ca="1" si="99"/>
        <v>8.9942681951479599</v>
      </c>
      <c r="AS85" s="1628">
        <f ca="1">SUM((INDIRECT(AS$2&amp;(ROW())):INDIRECT(AS$3&amp;(ROW()))))</f>
        <v>67475</v>
      </c>
      <c r="AT85" s="431">
        <f ca="1">SUM(INDIRECT(AT$1&amp;AT$2&amp;$C85):INDIRECT(AT$1&amp;AT$3&amp;$C85))</f>
        <v>55205.350769968245</v>
      </c>
      <c r="AU85" s="1698">
        <f t="shared" ca="1" si="100"/>
        <v>12269.649230031755</v>
      </c>
      <c r="AV85" s="1792">
        <f t="shared" ca="1" si="101"/>
        <v>1.2222547100761554</v>
      </c>
      <c r="AW85" s="431">
        <f ca="1">SUM(INDIRECT(AW$1&amp;AW$2&amp;$A85):INDIRECT(AW$1&amp;AW$3&amp;$A85))+SUM(INDIRECT(AW$1&amp;AW$2&amp;$B85):INDIRECT(AW$1&amp;AW$3&amp;$B85))</f>
        <v>7502</v>
      </c>
      <c r="AX85" s="1698">
        <f t="shared" ca="1" si="102"/>
        <v>59973</v>
      </c>
      <c r="AY85" s="1792">
        <f t="shared" ca="1" si="103"/>
        <v>8.9942681951479599</v>
      </c>
      <c r="BA85" s="1628">
        <f ca="1">SUM((INDIRECT(BA$2&amp;(ROW())):INDIRECT(BA$3&amp;(ROW()))))</f>
        <v>67475</v>
      </c>
      <c r="BB85" s="431">
        <f ca="1">SUM(INDIRECT(BB$1&amp;BB$2&amp;$C85):INDIRECT(BB$1&amp;BB$3&amp;$C85))</f>
        <v>55205.350769968245</v>
      </c>
      <c r="BC85" s="1698">
        <f t="shared" ca="1" si="104"/>
        <v>12269.649230031755</v>
      </c>
      <c r="BD85" s="1792">
        <f t="shared" ca="1" si="105"/>
        <v>1.2222547100761554</v>
      </c>
      <c r="BE85" s="431">
        <f ca="1">SUM(INDIRECT(BE$1&amp;BE$2&amp;$A85):INDIRECT(BE$1&amp;BE$3&amp;$A85))+SUM(INDIRECT(BE$1&amp;BE$2&amp;$B85):INDIRECT(BE$1&amp;BE$3&amp;$B85))</f>
        <v>7502</v>
      </c>
      <c r="BF85" s="1698">
        <f t="shared" ca="1" si="106"/>
        <v>59973</v>
      </c>
      <c r="BG85" s="1792">
        <f t="shared" ca="1" si="107"/>
        <v>8.9942681951479599</v>
      </c>
    </row>
    <row r="86" spans="1:59">
      <c r="A86" s="1887">
        <v>84</v>
      </c>
      <c r="B86" s="1887">
        <v>1</v>
      </c>
      <c r="C86" s="1887">
        <f>ROW()</f>
        <v>86</v>
      </c>
      <c r="E86" s="2540">
        <v>1</v>
      </c>
      <c r="F86" s="87"/>
      <c r="G86" s="87"/>
      <c r="H86" s="39"/>
      <c r="I86" s="44"/>
      <c r="J86" s="6"/>
      <c r="K86" s="7"/>
      <c r="L86" s="7"/>
      <c r="M86" s="6"/>
      <c r="N86" s="6"/>
      <c r="O86" s="6" t="s">
        <v>320</v>
      </c>
      <c r="P86" s="42"/>
      <c r="Q86" s="145">
        <f t="shared" ref="Q86:AB86" si="122">Q406+Q422-Q439-Q463</f>
        <v>67475</v>
      </c>
      <c r="R86" s="145">
        <f t="shared" si="122"/>
        <v>29364</v>
      </c>
      <c r="S86" s="145">
        <f t="shared" si="122"/>
        <v>54359</v>
      </c>
      <c r="T86" s="145">
        <f t="shared" si="122"/>
        <v>67187</v>
      </c>
      <c r="U86" s="145">
        <f t="shared" si="122"/>
        <v>85512</v>
      </c>
      <c r="V86" s="145">
        <f t="shared" si="122"/>
        <v>121832</v>
      </c>
      <c r="W86" s="145">
        <f t="shared" si="122"/>
        <v>65166</v>
      </c>
      <c r="X86" s="145">
        <f t="shared" si="122"/>
        <v>91255</v>
      </c>
      <c r="Y86" s="145">
        <f t="shared" si="122"/>
        <v>111917</v>
      </c>
      <c r="Z86" s="145">
        <f t="shared" si="122"/>
        <v>83271</v>
      </c>
      <c r="AA86" s="145">
        <f t="shared" si="122"/>
        <v>81552</v>
      </c>
      <c r="AB86" s="145">
        <f t="shared" si="122"/>
        <v>151110</v>
      </c>
      <c r="AC86" s="145">
        <f t="shared" si="115"/>
        <v>151198</v>
      </c>
      <c r="AD86" s="145">
        <f t="shared" si="116"/>
        <v>274531</v>
      </c>
      <c r="AE86" s="145">
        <f t="shared" si="117"/>
        <v>268338</v>
      </c>
      <c r="AF86" s="145">
        <f t="shared" si="118"/>
        <v>315933</v>
      </c>
      <c r="AG86" s="145">
        <f t="shared" si="119"/>
        <v>425729</v>
      </c>
      <c r="AH86" s="145">
        <f t="shared" si="120"/>
        <v>584271</v>
      </c>
      <c r="AI86" s="145">
        <f t="shared" si="121"/>
        <v>1010000</v>
      </c>
      <c r="AK86" s="17">
        <f ca="1">SUM((INDIRECT(AK$2&amp;(ROW())):INDIRECT(AK$3&amp;(ROW()))))</f>
        <v>67475</v>
      </c>
      <c r="AL86" s="145">
        <f ca="1">SUM(INDIRECT(AL$1&amp;AL$2&amp;$C86):INDIRECT(AL$1&amp;AL$3&amp;$C86))</f>
        <v>55205.350769968245</v>
      </c>
      <c r="AM86" s="1697">
        <f t="shared" ca="1" si="96"/>
        <v>12269.649230031755</v>
      </c>
      <c r="AN86" s="1791">
        <f t="shared" ca="1" si="97"/>
        <v>1.2222547100761554</v>
      </c>
      <c r="AO86" s="145">
        <f ca="1">SUM(INDIRECT(AO$1&amp;AO$2&amp;$A86):INDIRECT(AO$1&amp;AO$3&amp;$A86))+SUM(INDIRECT(AO$1&amp;AO$2&amp;$B86):INDIRECT(AO$1&amp;AO$3&amp;$B86))</f>
        <v>7502</v>
      </c>
      <c r="AP86" s="1697">
        <f t="shared" ca="1" si="98"/>
        <v>59973</v>
      </c>
      <c r="AQ86" s="1791">
        <f t="shared" ca="1" si="99"/>
        <v>8.9942681951479599</v>
      </c>
      <c r="AS86" s="17">
        <f ca="1">SUM((INDIRECT(AS$2&amp;(ROW())):INDIRECT(AS$3&amp;(ROW()))))</f>
        <v>67475</v>
      </c>
      <c r="AT86" s="145">
        <f ca="1">SUM(INDIRECT(AT$1&amp;AT$2&amp;$C86):INDIRECT(AT$1&amp;AT$3&amp;$C86))</f>
        <v>55205.350769968245</v>
      </c>
      <c r="AU86" s="1697">
        <f t="shared" ca="1" si="100"/>
        <v>12269.649230031755</v>
      </c>
      <c r="AV86" s="1791">
        <f t="shared" ca="1" si="101"/>
        <v>1.2222547100761554</v>
      </c>
      <c r="AW86" s="145">
        <f ca="1">SUM(INDIRECT(AW$1&amp;AW$2&amp;$A86):INDIRECT(AW$1&amp;AW$3&amp;$A86))+SUM(INDIRECT(AW$1&amp;AW$2&amp;$B86):INDIRECT(AW$1&amp;AW$3&amp;$B86))</f>
        <v>7502</v>
      </c>
      <c r="AX86" s="1697">
        <f t="shared" ca="1" si="102"/>
        <v>59973</v>
      </c>
      <c r="AY86" s="1791">
        <f t="shared" ca="1" si="103"/>
        <v>8.9942681951479599</v>
      </c>
      <c r="BA86" s="17">
        <f ca="1">SUM((INDIRECT(BA$2&amp;(ROW())):INDIRECT(BA$3&amp;(ROW()))))</f>
        <v>67475</v>
      </c>
      <c r="BB86" s="145">
        <f ca="1">SUM(INDIRECT(BB$1&amp;BB$2&amp;$C86):INDIRECT(BB$1&amp;BB$3&amp;$C86))</f>
        <v>55205.350769968245</v>
      </c>
      <c r="BC86" s="1697">
        <f t="shared" ca="1" si="104"/>
        <v>12269.649230031755</v>
      </c>
      <c r="BD86" s="1791">
        <f t="shared" ca="1" si="105"/>
        <v>1.2222547100761554</v>
      </c>
      <c r="BE86" s="145">
        <f ca="1">SUM(INDIRECT(BE$1&amp;BE$2&amp;$A86):INDIRECT(BE$1&amp;BE$3&amp;$A86))+SUM(INDIRECT(BE$1&amp;BE$2&amp;$B86):INDIRECT(BE$1&amp;BE$3&amp;$B86))</f>
        <v>7502</v>
      </c>
      <c r="BF86" s="1697">
        <f t="shared" ca="1" si="106"/>
        <v>59973</v>
      </c>
      <c r="BG86" s="1791">
        <f t="shared" ca="1" si="107"/>
        <v>8.9942681951479599</v>
      </c>
    </row>
    <row r="87" spans="1:59">
      <c r="A87" s="1887">
        <v>85</v>
      </c>
      <c r="B87" s="1887">
        <v>1</v>
      </c>
      <c r="C87" s="1887">
        <f>ROW()</f>
        <v>87</v>
      </c>
      <c r="E87" s="2540">
        <v>1</v>
      </c>
      <c r="F87" s="87"/>
      <c r="G87" s="87"/>
      <c r="H87" s="39"/>
      <c r="I87" s="44"/>
      <c r="J87" s="6"/>
      <c r="K87" s="7"/>
      <c r="L87" s="7"/>
      <c r="M87" s="6"/>
      <c r="N87" s="6"/>
      <c r="O87" s="6" t="s">
        <v>151</v>
      </c>
      <c r="P87" s="42"/>
      <c r="Q87" s="145">
        <f t="shared" ref="Q87:AB87" si="123">Q409+Q425-Q442-Q466</f>
        <v>0</v>
      </c>
      <c r="R87" s="145">
        <f t="shared" si="123"/>
        <v>0</v>
      </c>
      <c r="S87" s="145">
        <f t="shared" si="123"/>
        <v>0</v>
      </c>
      <c r="T87" s="145">
        <f t="shared" si="123"/>
        <v>0</v>
      </c>
      <c r="U87" s="145">
        <f t="shared" si="123"/>
        <v>0</v>
      </c>
      <c r="V87" s="145">
        <f t="shared" si="123"/>
        <v>0</v>
      </c>
      <c r="W87" s="145">
        <f t="shared" si="123"/>
        <v>0</v>
      </c>
      <c r="X87" s="145">
        <f t="shared" si="123"/>
        <v>0</v>
      </c>
      <c r="Y87" s="145">
        <f t="shared" si="123"/>
        <v>0</v>
      </c>
      <c r="Z87" s="145">
        <f t="shared" si="123"/>
        <v>0</v>
      </c>
      <c r="AA87" s="145">
        <f t="shared" si="123"/>
        <v>0</v>
      </c>
      <c r="AB87" s="145">
        <f t="shared" si="123"/>
        <v>0</v>
      </c>
      <c r="AC87" s="145">
        <f t="shared" si="115"/>
        <v>0</v>
      </c>
      <c r="AD87" s="145">
        <f t="shared" si="116"/>
        <v>0</v>
      </c>
      <c r="AE87" s="145">
        <f t="shared" si="117"/>
        <v>0</v>
      </c>
      <c r="AF87" s="145">
        <f t="shared" si="118"/>
        <v>0</v>
      </c>
      <c r="AG87" s="145">
        <f t="shared" si="119"/>
        <v>0</v>
      </c>
      <c r="AH87" s="145">
        <f t="shared" si="120"/>
        <v>0</v>
      </c>
      <c r="AI87" s="145">
        <f t="shared" si="121"/>
        <v>0</v>
      </c>
      <c r="AK87" s="17">
        <f ca="1">SUM((INDIRECT(AK$2&amp;(ROW())):INDIRECT(AK$3&amp;(ROW()))))</f>
        <v>0</v>
      </c>
      <c r="AL87" s="145">
        <f ca="1">SUM(INDIRECT(AL$1&amp;AL$2&amp;$C87):INDIRECT(AL$1&amp;AL$3&amp;$C87))</f>
        <v>0</v>
      </c>
      <c r="AM87" s="1697">
        <f t="shared" ca="1" si="96"/>
        <v>0</v>
      </c>
      <c r="AN87" s="1791">
        <f t="shared" ca="1" si="97"/>
        <v>0</v>
      </c>
      <c r="AO87" s="145">
        <f ca="1">SUM(INDIRECT(AO$1&amp;AO$2&amp;$A87):INDIRECT(AO$1&amp;AO$3&amp;$A87))+SUM(INDIRECT(AO$1&amp;AO$2&amp;$B87):INDIRECT(AO$1&amp;AO$3&amp;$B87))</f>
        <v>0</v>
      </c>
      <c r="AP87" s="1697">
        <f t="shared" ca="1" si="98"/>
        <v>0</v>
      </c>
      <c r="AQ87" s="1791">
        <f t="shared" ca="1" si="99"/>
        <v>0</v>
      </c>
      <c r="AS87" s="17">
        <f ca="1">SUM((INDIRECT(AS$2&amp;(ROW())):INDIRECT(AS$3&amp;(ROW()))))</f>
        <v>0</v>
      </c>
      <c r="AT87" s="145">
        <f ca="1">SUM(INDIRECT(AT$1&amp;AT$2&amp;$C87):INDIRECT(AT$1&amp;AT$3&amp;$C87))</f>
        <v>0</v>
      </c>
      <c r="AU87" s="1697">
        <f t="shared" ca="1" si="100"/>
        <v>0</v>
      </c>
      <c r="AV87" s="1791">
        <f t="shared" ca="1" si="101"/>
        <v>0</v>
      </c>
      <c r="AW87" s="145">
        <f ca="1">SUM(INDIRECT(AW$1&amp;AW$2&amp;$A87):INDIRECT(AW$1&amp;AW$3&amp;$A87))+SUM(INDIRECT(AW$1&amp;AW$2&amp;$B87):INDIRECT(AW$1&amp;AW$3&amp;$B87))</f>
        <v>0</v>
      </c>
      <c r="AX87" s="1697">
        <f t="shared" ca="1" si="102"/>
        <v>0</v>
      </c>
      <c r="AY87" s="1791">
        <f t="shared" ca="1" si="103"/>
        <v>0</v>
      </c>
      <c r="BA87" s="17">
        <f ca="1">SUM((INDIRECT(BA$2&amp;(ROW())):INDIRECT(BA$3&amp;(ROW()))))</f>
        <v>0</v>
      </c>
      <c r="BB87" s="145">
        <f ca="1">SUM(INDIRECT(BB$1&amp;BB$2&amp;$C87):INDIRECT(BB$1&amp;BB$3&amp;$C87))</f>
        <v>0</v>
      </c>
      <c r="BC87" s="1697">
        <f t="shared" ca="1" si="104"/>
        <v>0</v>
      </c>
      <c r="BD87" s="1791">
        <f t="shared" ca="1" si="105"/>
        <v>0</v>
      </c>
      <c r="BE87" s="145">
        <f ca="1">SUM(INDIRECT(BE$1&amp;BE$2&amp;$A87):INDIRECT(BE$1&amp;BE$3&amp;$A87))+SUM(INDIRECT(BE$1&amp;BE$2&amp;$B87):INDIRECT(BE$1&amp;BE$3&amp;$B87))</f>
        <v>0</v>
      </c>
      <c r="BF87" s="1697">
        <f t="shared" ca="1" si="106"/>
        <v>0</v>
      </c>
      <c r="BG87" s="1791">
        <f t="shared" ca="1" si="107"/>
        <v>0</v>
      </c>
    </row>
    <row r="88" spans="1:59">
      <c r="A88" s="1887">
        <v>86</v>
      </c>
      <c r="B88" s="1887">
        <v>1</v>
      </c>
      <c r="C88" s="1887">
        <f>ROW()</f>
        <v>88</v>
      </c>
      <c r="E88" s="2540">
        <v>1</v>
      </c>
      <c r="F88" s="87"/>
      <c r="G88" s="87"/>
      <c r="H88" s="39"/>
      <c r="I88" s="44"/>
      <c r="J88" s="6"/>
      <c r="K88" s="7"/>
      <c r="L88" s="7"/>
      <c r="M88" s="428" t="s">
        <v>97</v>
      </c>
      <c r="N88" s="428"/>
      <c r="O88" s="429"/>
      <c r="P88" s="430"/>
      <c r="Q88" s="431">
        <f>Q78-Q103</f>
        <v>31453</v>
      </c>
      <c r="R88" s="431">
        <f>R78-R103</f>
        <v>17242</v>
      </c>
      <c r="S88" s="431">
        <f t="shared" ref="S88:AB88" si="124">S78-S103</f>
        <v>26838</v>
      </c>
      <c r="T88" s="431">
        <f t="shared" si="124"/>
        <v>34803</v>
      </c>
      <c r="U88" s="431">
        <f t="shared" si="124"/>
        <v>36200</v>
      </c>
      <c r="V88" s="431">
        <f t="shared" si="124"/>
        <v>46110</v>
      </c>
      <c r="W88" s="431">
        <f t="shared" si="124"/>
        <v>39103</v>
      </c>
      <c r="X88" s="431">
        <f t="shared" si="124"/>
        <v>37646</v>
      </c>
      <c r="Y88" s="431">
        <f t="shared" si="124"/>
        <v>47324</v>
      </c>
      <c r="Z88" s="431">
        <f t="shared" si="124"/>
        <v>35760</v>
      </c>
      <c r="AA88" s="431">
        <f t="shared" si="124"/>
        <v>41489</v>
      </c>
      <c r="AB88" s="431">
        <f t="shared" si="124"/>
        <v>38040</v>
      </c>
      <c r="AC88" s="431">
        <f t="shared" si="115"/>
        <v>75533</v>
      </c>
      <c r="AD88" s="431">
        <f t="shared" si="116"/>
        <v>117113</v>
      </c>
      <c r="AE88" s="431">
        <f t="shared" si="117"/>
        <v>124073</v>
      </c>
      <c r="AF88" s="431">
        <f t="shared" si="118"/>
        <v>115289</v>
      </c>
      <c r="AG88" s="431">
        <f t="shared" si="119"/>
        <v>192646</v>
      </c>
      <c r="AH88" s="431">
        <f t="shared" si="120"/>
        <v>239362</v>
      </c>
      <c r="AI88" s="431">
        <f t="shared" si="121"/>
        <v>432008</v>
      </c>
      <c r="AK88" s="1628">
        <f ca="1">SUM((INDIRECT(AK$2&amp;(ROW())):INDIRECT(AK$3&amp;(ROW()))))</f>
        <v>31453</v>
      </c>
      <c r="AL88" s="431">
        <f ca="1">SUM(INDIRECT(AL$1&amp;AL$2&amp;$C88):INDIRECT(AL$1&amp;AL$3&amp;$C88))</f>
        <v>25731.416492737175</v>
      </c>
      <c r="AM88" s="1698">
        <f t="shared" ca="1" si="96"/>
        <v>5721.5835072628252</v>
      </c>
      <c r="AN88" s="1792">
        <f t="shared" ca="1" si="97"/>
        <v>1.2223578911358328</v>
      </c>
      <c r="AO88" s="431">
        <f ca="1">SUM(INDIRECT(AO$1&amp;AO$2&amp;$A88):INDIRECT(AO$1&amp;AO$3&amp;$A88))+SUM(INDIRECT(AO$1&amp;AO$2&amp;$B88):INDIRECT(AO$1&amp;AO$3&amp;$B88))</f>
        <v>3214</v>
      </c>
      <c r="AP88" s="1698">
        <f t="shared" ca="1" si="98"/>
        <v>28239</v>
      </c>
      <c r="AQ88" s="1792">
        <f t="shared" ca="1" si="99"/>
        <v>9.786247666459241</v>
      </c>
      <c r="AS88" s="1628">
        <f ca="1">SUM((INDIRECT(AS$2&amp;(ROW())):INDIRECT(AS$3&amp;(ROW()))))</f>
        <v>31453</v>
      </c>
      <c r="AT88" s="431">
        <f ca="1">SUM(INDIRECT(AT$1&amp;AT$2&amp;$C88):INDIRECT(AT$1&amp;AT$3&amp;$C88))</f>
        <v>25731.416492737175</v>
      </c>
      <c r="AU88" s="1698">
        <f t="shared" ca="1" si="100"/>
        <v>5721.5835072628252</v>
      </c>
      <c r="AV88" s="1792">
        <f t="shared" ca="1" si="101"/>
        <v>1.2223578911358328</v>
      </c>
      <c r="AW88" s="431">
        <f ca="1">SUM(INDIRECT(AW$1&amp;AW$2&amp;$A88):INDIRECT(AW$1&amp;AW$3&amp;$A88))+SUM(INDIRECT(AW$1&amp;AW$2&amp;$B88):INDIRECT(AW$1&amp;AW$3&amp;$B88))</f>
        <v>3214</v>
      </c>
      <c r="AX88" s="1698">
        <f t="shared" ca="1" si="102"/>
        <v>28239</v>
      </c>
      <c r="AY88" s="1792">
        <f t="shared" ca="1" si="103"/>
        <v>9.786247666459241</v>
      </c>
      <c r="BA88" s="1628">
        <f ca="1">SUM((INDIRECT(BA$2&amp;(ROW())):INDIRECT(BA$3&amp;(ROW()))))</f>
        <v>31453</v>
      </c>
      <c r="BB88" s="431">
        <f ca="1">SUM(INDIRECT(BB$1&amp;BB$2&amp;$C88):INDIRECT(BB$1&amp;BB$3&amp;$C88))</f>
        <v>25731.416492737175</v>
      </c>
      <c r="BC88" s="1698">
        <f t="shared" ca="1" si="104"/>
        <v>5721.5835072628252</v>
      </c>
      <c r="BD88" s="1792">
        <f t="shared" ca="1" si="105"/>
        <v>1.2223578911358328</v>
      </c>
      <c r="BE88" s="431">
        <f ca="1">SUM(INDIRECT(BE$1&amp;BE$2&amp;$A88):INDIRECT(BE$1&amp;BE$3&amp;$A88))+SUM(INDIRECT(BE$1&amp;BE$2&amp;$B88):INDIRECT(BE$1&amp;BE$3&amp;$B88))</f>
        <v>3214</v>
      </c>
      <c r="BF88" s="1698">
        <f t="shared" ca="1" si="106"/>
        <v>28239</v>
      </c>
      <c r="BG88" s="1792">
        <f t="shared" ca="1" si="107"/>
        <v>9.786247666459241</v>
      </c>
    </row>
    <row r="89" spans="1:59">
      <c r="A89" s="1887">
        <v>87</v>
      </c>
      <c r="B89" s="1887">
        <v>1</v>
      </c>
      <c r="C89" s="1887">
        <f>ROW()</f>
        <v>89</v>
      </c>
      <c r="E89" s="2540">
        <v>1</v>
      </c>
      <c r="F89" s="87"/>
      <c r="G89" s="87"/>
      <c r="H89" s="39"/>
      <c r="I89" s="44"/>
      <c r="J89" s="6"/>
      <c r="K89" s="7"/>
      <c r="L89" s="7"/>
      <c r="M89" s="6"/>
      <c r="N89" s="6"/>
      <c r="O89" s="575" t="s">
        <v>586</v>
      </c>
      <c r="P89" s="1005"/>
      <c r="Q89" s="1006">
        <v>26536</v>
      </c>
      <c r="R89" s="1006">
        <v>11575</v>
      </c>
      <c r="S89" s="1006">
        <v>20448</v>
      </c>
      <c r="T89" s="1006">
        <v>28011</v>
      </c>
      <c r="U89" s="1006">
        <v>30201</v>
      </c>
      <c r="V89" s="1006">
        <v>39594</v>
      </c>
      <c r="W89" s="1006">
        <v>32309</v>
      </c>
      <c r="X89" s="1006">
        <v>30800</v>
      </c>
      <c r="Y89" s="1006">
        <v>40311</v>
      </c>
      <c r="Z89" s="1006">
        <v>29095</v>
      </c>
      <c r="AA89" s="1006">
        <v>34513</v>
      </c>
      <c r="AB89" s="1006">
        <v>27315</v>
      </c>
      <c r="AC89" s="1007">
        <f t="shared" si="115"/>
        <v>58559</v>
      </c>
      <c r="AD89" s="1007">
        <f t="shared" si="116"/>
        <v>97806</v>
      </c>
      <c r="AE89" s="1007">
        <f t="shared" si="117"/>
        <v>103420</v>
      </c>
      <c r="AF89" s="1007">
        <f t="shared" si="118"/>
        <v>90923</v>
      </c>
      <c r="AG89" s="1007">
        <f t="shared" si="119"/>
        <v>156365</v>
      </c>
      <c r="AH89" s="1007">
        <f t="shared" si="120"/>
        <v>194343</v>
      </c>
      <c r="AI89" s="1007">
        <f t="shared" si="121"/>
        <v>350708</v>
      </c>
      <c r="AK89" s="1629">
        <f ca="1">SUM((INDIRECT(AK$2&amp;(ROW())):INDIRECT(AK$3&amp;(ROW()))))</f>
        <v>26536</v>
      </c>
      <c r="AL89" s="1007">
        <f ca="1">SUM(INDIRECT(AL$1&amp;AL$2&amp;$C89):INDIRECT(AL$1&amp;AL$3&amp;$C89))</f>
        <v>19733.270098179353</v>
      </c>
      <c r="AM89" s="1699">
        <f t="shared" ca="1" si="96"/>
        <v>6802.7299018206468</v>
      </c>
      <c r="AN89" s="1793">
        <f t="shared" ca="1" si="97"/>
        <v>1.3447340389086493</v>
      </c>
      <c r="AO89" s="1007">
        <f ca="1">SUM(INDIRECT(AO$1&amp;AO$2&amp;$A89):INDIRECT(AO$1&amp;AO$3&amp;$A89))+SUM(INDIRECT(AO$1&amp;AO$2&amp;$B89):INDIRECT(AO$1&amp;AO$3&amp;$B89))</f>
        <v>718</v>
      </c>
      <c r="AP89" s="1699">
        <f t="shared" ca="1" si="98"/>
        <v>25818</v>
      </c>
      <c r="AQ89" s="1793">
        <f t="shared" ca="1" si="99"/>
        <v>36.958217270194986</v>
      </c>
      <c r="AS89" s="1629">
        <f ca="1">SUM((INDIRECT(AS$2&amp;(ROW())):INDIRECT(AS$3&amp;(ROW()))))</f>
        <v>26536</v>
      </c>
      <c r="AT89" s="1007">
        <f ca="1">SUM(INDIRECT(AT$1&amp;AT$2&amp;$C89):INDIRECT(AT$1&amp;AT$3&amp;$C89))</f>
        <v>19733.270098179353</v>
      </c>
      <c r="AU89" s="1699">
        <f t="shared" ca="1" si="100"/>
        <v>6802.7299018206468</v>
      </c>
      <c r="AV89" s="1793">
        <f t="shared" ca="1" si="101"/>
        <v>1.3447340389086493</v>
      </c>
      <c r="AW89" s="1007">
        <f ca="1">SUM(INDIRECT(AW$1&amp;AW$2&amp;$A89):INDIRECT(AW$1&amp;AW$3&amp;$A89))+SUM(INDIRECT(AW$1&amp;AW$2&amp;$B89):INDIRECT(AW$1&amp;AW$3&amp;$B89))</f>
        <v>718</v>
      </c>
      <c r="AX89" s="1699">
        <f t="shared" ca="1" si="102"/>
        <v>25818</v>
      </c>
      <c r="AY89" s="1793">
        <f t="shared" ca="1" si="103"/>
        <v>36.958217270194986</v>
      </c>
      <c r="BA89" s="1629">
        <f ca="1">SUM((INDIRECT(BA$2&amp;(ROW())):INDIRECT(BA$3&amp;(ROW()))))</f>
        <v>26536</v>
      </c>
      <c r="BB89" s="1007">
        <f ca="1">SUM(INDIRECT(BB$1&amp;BB$2&amp;$C89):INDIRECT(BB$1&amp;BB$3&amp;$C89))</f>
        <v>19733.270098179353</v>
      </c>
      <c r="BC89" s="1699">
        <f t="shared" ca="1" si="104"/>
        <v>6802.7299018206468</v>
      </c>
      <c r="BD89" s="1793">
        <f t="shared" ca="1" si="105"/>
        <v>1.3447340389086493</v>
      </c>
      <c r="BE89" s="1007">
        <f ca="1">SUM(INDIRECT(BE$1&amp;BE$2&amp;$A89):INDIRECT(BE$1&amp;BE$3&amp;$A89))+SUM(INDIRECT(BE$1&amp;BE$2&amp;$B89):INDIRECT(BE$1&amp;BE$3&amp;$B89))</f>
        <v>718</v>
      </c>
      <c r="BF89" s="1699">
        <f t="shared" ca="1" si="106"/>
        <v>25818</v>
      </c>
      <c r="BG89" s="1793">
        <f t="shared" ca="1" si="107"/>
        <v>36.958217270194986</v>
      </c>
    </row>
    <row r="90" spans="1:59">
      <c r="A90" s="1887">
        <v>88</v>
      </c>
      <c r="B90" s="1887">
        <v>1</v>
      </c>
      <c r="C90" s="1887">
        <f>ROW()</f>
        <v>90</v>
      </c>
      <c r="E90" s="2540">
        <v>1</v>
      </c>
      <c r="F90" s="87"/>
      <c r="G90" s="87"/>
      <c r="H90" s="39"/>
      <c r="I90" s="44"/>
      <c r="J90" s="6"/>
      <c r="K90" s="7"/>
      <c r="L90" s="7"/>
      <c r="M90" s="6"/>
      <c r="N90" s="6"/>
      <c r="O90" s="6"/>
      <c r="P90" s="42" t="s">
        <v>494</v>
      </c>
      <c r="Q90" s="146">
        <f>Q413-Q446</f>
        <v>2660</v>
      </c>
      <c r="R90" s="146">
        <f t="shared" ref="R90:AB90" si="125">R413-R446</f>
        <v>1884</v>
      </c>
      <c r="S90" s="146">
        <f t="shared" si="125"/>
        <v>4149</v>
      </c>
      <c r="T90" s="146">
        <f t="shared" si="125"/>
        <v>3972</v>
      </c>
      <c r="U90" s="146">
        <f t="shared" si="125"/>
        <v>4323</v>
      </c>
      <c r="V90" s="146">
        <f t="shared" si="125"/>
        <v>5093</v>
      </c>
      <c r="W90" s="146">
        <f t="shared" si="125"/>
        <v>4773</v>
      </c>
      <c r="X90" s="146">
        <f t="shared" si="125"/>
        <v>6150</v>
      </c>
      <c r="Y90" s="146">
        <f t="shared" si="125"/>
        <v>3654</v>
      </c>
      <c r="Z90" s="146">
        <f t="shared" si="125"/>
        <v>4333</v>
      </c>
      <c r="AA90" s="146">
        <f t="shared" si="125"/>
        <v>6020</v>
      </c>
      <c r="AB90" s="146">
        <f t="shared" si="125"/>
        <v>5125</v>
      </c>
      <c r="AC90" s="145">
        <f t="shared" si="115"/>
        <v>8693</v>
      </c>
      <c r="AD90" s="145">
        <f t="shared" si="116"/>
        <v>13388</v>
      </c>
      <c r="AE90" s="145">
        <f t="shared" si="117"/>
        <v>14577</v>
      </c>
      <c r="AF90" s="145">
        <f t="shared" si="118"/>
        <v>15478</v>
      </c>
      <c r="AG90" s="145">
        <f t="shared" si="119"/>
        <v>22081</v>
      </c>
      <c r="AH90" s="145">
        <f t="shared" si="120"/>
        <v>30055</v>
      </c>
      <c r="AI90" s="145">
        <f t="shared" si="121"/>
        <v>52136</v>
      </c>
      <c r="AK90" s="17">
        <f ca="1">SUM((INDIRECT(AK$2&amp;(ROW())):INDIRECT(AK$3&amp;(ROW()))))</f>
        <v>2660</v>
      </c>
      <c r="AL90" s="145">
        <f ca="1">SUM(INDIRECT(AL$1&amp;AL$2&amp;$C90):INDIRECT(AL$1&amp;AL$3&amp;$C90))</f>
        <v>2990.4628028488169</v>
      </c>
      <c r="AM90" s="1697">
        <f t="shared" ca="1" si="96"/>
        <v>-330.46280284881686</v>
      </c>
      <c r="AN90" s="1791">
        <f t="shared" ca="1" si="97"/>
        <v>0.88949442790794564</v>
      </c>
      <c r="AO90" s="145">
        <f ca="1">SUM(INDIRECT(AO$1&amp;AO$2&amp;$A90):INDIRECT(AO$1&amp;AO$3&amp;$A90))+SUM(INDIRECT(AO$1&amp;AO$2&amp;$B90):INDIRECT(AO$1&amp;AO$3&amp;$B90))</f>
        <v>359</v>
      </c>
      <c r="AP90" s="1697">
        <f t="shared" ca="1" si="98"/>
        <v>2301</v>
      </c>
      <c r="AQ90" s="1791">
        <f t="shared" ca="1" si="99"/>
        <v>7.4094707520891365</v>
      </c>
      <c r="AS90" s="17">
        <f ca="1">SUM((INDIRECT(AS$2&amp;(ROW())):INDIRECT(AS$3&amp;(ROW()))))</f>
        <v>2660</v>
      </c>
      <c r="AT90" s="145">
        <f ca="1">SUM(INDIRECT(AT$1&amp;AT$2&amp;$C90):INDIRECT(AT$1&amp;AT$3&amp;$C90))</f>
        <v>2990.4628028488169</v>
      </c>
      <c r="AU90" s="1697">
        <f t="shared" ca="1" si="100"/>
        <v>-330.46280284881686</v>
      </c>
      <c r="AV90" s="1791">
        <f t="shared" ca="1" si="101"/>
        <v>0.88949442790794564</v>
      </c>
      <c r="AW90" s="145">
        <f ca="1">SUM(INDIRECT(AW$1&amp;AW$2&amp;$A90):INDIRECT(AW$1&amp;AW$3&amp;$A90))+SUM(INDIRECT(AW$1&amp;AW$2&amp;$B90):INDIRECT(AW$1&amp;AW$3&amp;$B90))</f>
        <v>359</v>
      </c>
      <c r="AX90" s="1697">
        <f t="shared" ca="1" si="102"/>
        <v>2301</v>
      </c>
      <c r="AY90" s="1791">
        <f t="shared" ca="1" si="103"/>
        <v>7.4094707520891365</v>
      </c>
      <c r="BA90" s="17">
        <f ca="1">SUM((INDIRECT(BA$2&amp;(ROW())):INDIRECT(BA$3&amp;(ROW()))))</f>
        <v>2660</v>
      </c>
      <c r="BB90" s="145">
        <f ca="1">SUM(INDIRECT(BB$1&amp;BB$2&amp;$C90):INDIRECT(BB$1&amp;BB$3&amp;$C90))</f>
        <v>2990.4628028488169</v>
      </c>
      <c r="BC90" s="1697">
        <f t="shared" ca="1" si="104"/>
        <v>-330.46280284881686</v>
      </c>
      <c r="BD90" s="1791">
        <f t="shared" ca="1" si="105"/>
        <v>0.88949442790794564</v>
      </c>
      <c r="BE90" s="145">
        <f ca="1">SUM(INDIRECT(BE$1&amp;BE$2&amp;$A90):INDIRECT(BE$1&amp;BE$3&amp;$A90))+SUM(INDIRECT(BE$1&amp;BE$2&amp;$B90):INDIRECT(BE$1&amp;BE$3&amp;$B90))</f>
        <v>359</v>
      </c>
      <c r="BF90" s="1697">
        <f t="shared" ca="1" si="106"/>
        <v>2301</v>
      </c>
      <c r="BG90" s="1791">
        <f t="shared" ca="1" si="107"/>
        <v>7.4094707520891365</v>
      </c>
    </row>
    <row r="91" spans="1:59">
      <c r="A91" s="1887">
        <v>89</v>
      </c>
      <c r="B91" s="1887">
        <v>1</v>
      </c>
      <c r="C91" s="1887">
        <f>ROW()</f>
        <v>91</v>
      </c>
      <c r="E91" s="2540">
        <v>1</v>
      </c>
      <c r="F91" s="87"/>
      <c r="G91" s="87"/>
      <c r="H91" s="39"/>
      <c r="I91" s="44"/>
      <c r="J91" s="6"/>
      <c r="K91" s="7"/>
      <c r="L91" s="7"/>
      <c r="M91" s="6"/>
      <c r="N91" s="6"/>
      <c r="O91" s="6"/>
      <c r="P91" s="209" t="s">
        <v>495</v>
      </c>
      <c r="Q91" s="207">
        <f>Q89-Q90</f>
        <v>23876</v>
      </c>
      <c r="R91" s="207">
        <f t="shared" ref="R91:AI91" si="126">R89-R90</f>
        <v>9691</v>
      </c>
      <c r="S91" s="207">
        <f t="shared" si="126"/>
        <v>16299</v>
      </c>
      <c r="T91" s="207">
        <f t="shared" si="126"/>
        <v>24039</v>
      </c>
      <c r="U91" s="207">
        <f t="shared" si="126"/>
        <v>25878</v>
      </c>
      <c r="V91" s="207">
        <f t="shared" si="126"/>
        <v>34501</v>
      </c>
      <c r="W91" s="207">
        <f t="shared" si="126"/>
        <v>27536</v>
      </c>
      <c r="X91" s="207">
        <f t="shared" si="126"/>
        <v>24650</v>
      </c>
      <c r="Y91" s="207">
        <f t="shared" si="126"/>
        <v>36657</v>
      </c>
      <c r="Z91" s="207">
        <f t="shared" si="126"/>
        <v>24762</v>
      </c>
      <c r="AA91" s="207">
        <f t="shared" si="126"/>
        <v>28493</v>
      </c>
      <c r="AB91" s="207">
        <f t="shared" si="126"/>
        <v>22190</v>
      </c>
      <c r="AC91" s="207">
        <f t="shared" si="126"/>
        <v>49866</v>
      </c>
      <c r="AD91" s="207">
        <f t="shared" si="126"/>
        <v>84418</v>
      </c>
      <c r="AE91" s="207">
        <f t="shared" si="126"/>
        <v>88843</v>
      </c>
      <c r="AF91" s="207">
        <f t="shared" si="126"/>
        <v>75445</v>
      </c>
      <c r="AG91" s="207">
        <f t="shared" si="126"/>
        <v>134284</v>
      </c>
      <c r="AH91" s="207">
        <f t="shared" si="126"/>
        <v>164288</v>
      </c>
      <c r="AI91" s="207">
        <f t="shared" si="126"/>
        <v>298572</v>
      </c>
      <c r="AK91" s="622">
        <f ca="1">SUM((INDIRECT(AK$2&amp;(ROW())):INDIRECT(AK$3&amp;(ROW()))))</f>
        <v>23876</v>
      </c>
      <c r="AL91" s="207">
        <f ca="1">SUM(INDIRECT(AL$1&amp;AL$2&amp;$C91):INDIRECT(AL$1&amp;AL$3&amp;$C91))</f>
        <v>16742.807295330538</v>
      </c>
      <c r="AM91" s="1700">
        <f t="shared" ca="1" si="96"/>
        <v>7133.1927046694618</v>
      </c>
      <c r="AN91" s="1794">
        <f t="shared" ca="1" si="97"/>
        <v>1.4260452013121399</v>
      </c>
      <c r="AO91" s="207">
        <f ca="1">SUM(INDIRECT(AO$1&amp;AO$2&amp;$A91):INDIRECT(AO$1&amp;AO$3&amp;$A91))+SUM(INDIRECT(AO$1&amp;AO$2&amp;$B91):INDIRECT(AO$1&amp;AO$3&amp;$B91))</f>
        <v>359</v>
      </c>
      <c r="AP91" s="1700">
        <f t="shared" ca="1" si="98"/>
        <v>23517</v>
      </c>
      <c r="AQ91" s="1794">
        <f t="shared" ca="1" si="99"/>
        <v>66.506963788300837</v>
      </c>
      <c r="AS91" s="622">
        <f ca="1">SUM((INDIRECT(AS$2&amp;(ROW())):INDIRECT(AS$3&amp;(ROW()))))</f>
        <v>23876</v>
      </c>
      <c r="AT91" s="207">
        <f ca="1">SUM(INDIRECT(AT$1&amp;AT$2&amp;$C91):INDIRECT(AT$1&amp;AT$3&amp;$C91))</f>
        <v>16742.807295330538</v>
      </c>
      <c r="AU91" s="1700">
        <f t="shared" ca="1" si="100"/>
        <v>7133.1927046694618</v>
      </c>
      <c r="AV91" s="1794">
        <f t="shared" ca="1" si="101"/>
        <v>1.4260452013121399</v>
      </c>
      <c r="AW91" s="207">
        <f ca="1">SUM(INDIRECT(AW$1&amp;AW$2&amp;$A91):INDIRECT(AW$1&amp;AW$3&amp;$A91))+SUM(INDIRECT(AW$1&amp;AW$2&amp;$B91):INDIRECT(AW$1&amp;AW$3&amp;$B91))</f>
        <v>359</v>
      </c>
      <c r="AX91" s="1700">
        <f t="shared" ca="1" si="102"/>
        <v>23517</v>
      </c>
      <c r="AY91" s="1794">
        <f t="shared" ca="1" si="103"/>
        <v>66.506963788300837</v>
      </c>
      <c r="BA91" s="622">
        <f ca="1">SUM((INDIRECT(BA$2&amp;(ROW())):INDIRECT(BA$3&amp;(ROW()))))</f>
        <v>23876</v>
      </c>
      <c r="BB91" s="207">
        <f ca="1">SUM(INDIRECT(BB$1&amp;BB$2&amp;$C91):INDIRECT(BB$1&amp;BB$3&amp;$C91))</f>
        <v>16742.807295330538</v>
      </c>
      <c r="BC91" s="1700">
        <f t="shared" ca="1" si="104"/>
        <v>7133.1927046694618</v>
      </c>
      <c r="BD91" s="1794">
        <f t="shared" ca="1" si="105"/>
        <v>1.4260452013121399</v>
      </c>
      <c r="BE91" s="207">
        <f ca="1">SUM(INDIRECT(BE$1&amp;BE$2&amp;$A91):INDIRECT(BE$1&amp;BE$3&amp;$A91))+SUM(INDIRECT(BE$1&amp;BE$2&amp;$B91):INDIRECT(BE$1&amp;BE$3&amp;$B91))</f>
        <v>359</v>
      </c>
      <c r="BF91" s="1700">
        <f t="shared" ca="1" si="106"/>
        <v>23517</v>
      </c>
      <c r="BG91" s="1794">
        <f t="shared" ca="1" si="107"/>
        <v>66.506963788300837</v>
      </c>
    </row>
    <row r="92" spans="1:59">
      <c r="A92" s="1887">
        <v>90</v>
      </c>
      <c r="B92" s="1887">
        <v>1</v>
      </c>
      <c r="C92" s="1887">
        <f>ROW()</f>
        <v>92</v>
      </c>
      <c r="E92" s="2540">
        <v>1</v>
      </c>
      <c r="F92" s="87"/>
      <c r="G92" s="87"/>
      <c r="H92" s="39"/>
      <c r="I92" s="44"/>
      <c r="J92" s="6"/>
      <c r="K92" s="7"/>
      <c r="L92" s="7"/>
      <c r="M92" s="6"/>
      <c r="N92" s="6"/>
      <c r="O92" s="6" t="s">
        <v>398</v>
      </c>
      <c r="P92" s="42"/>
      <c r="Q92" s="145">
        <f t="shared" ref="Q92:AB92" si="127">(Q452+Q476)*-1</f>
        <v>4884</v>
      </c>
      <c r="R92" s="145">
        <f t="shared" si="127"/>
        <v>5634</v>
      </c>
      <c r="S92" s="145">
        <f t="shared" si="127"/>
        <v>6357</v>
      </c>
      <c r="T92" s="145">
        <f t="shared" si="127"/>
        <v>6765</v>
      </c>
      <c r="U92" s="145">
        <f t="shared" si="127"/>
        <v>5972</v>
      </c>
      <c r="V92" s="145">
        <f t="shared" si="127"/>
        <v>6483</v>
      </c>
      <c r="W92" s="145">
        <f t="shared" si="127"/>
        <v>6761</v>
      </c>
      <c r="X92" s="145">
        <f t="shared" si="127"/>
        <v>6813</v>
      </c>
      <c r="Y92" s="145">
        <f t="shared" si="127"/>
        <v>6958</v>
      </c>
      <c r="Z92" s="145">
        <f t="shared" si="127"/>
        <v>6632</v>
      </c>
      <c r="AA92" s="145">
        <f t="shared" si="127"/>
        <v>6946</v>
      </c>
      <c r="AB92" s="145">
        <f t="shared" si="127"/>
        <v>10718</v>
      </c>
      <c r="AC92" s="145">
        <f t="shared" ref="AC92:AC97" si="128">SUM(Q92,R92,S92)</f>
        <v>16875</v>
      </c>
      <c r="AD92" s="145">
        <f t="shared" ref="AD92:AD97" si="129">SUM(T92,U92,V92)</f>
        <v>19220</v>
      </c>
      <c r="AE92" s="145">
        <f t="shared" ref="AE92:AE97" si="130">SUM(W92,X92,Y92)</f>
        <v>20532</v>
      </c>
      <c r="AF92" s="145">
        <f t="shared" ref="AF92:AF97" si="131">SUM(Z92,AA92,AB92)</f>
        <v>24296</v>
      </c>
      <c r="AG92" s="145">
        <f t="shared" si="119"/>
        <v>36095</v>
      </c>
      <c r="AH92" s="145">
        <f t="shared" si="120"/>
        <v>44828</v>
      </c>
      <c r="AI92" s="145">
        <f t="shared" si="121"/>
        <v>80923</v>
      </c>
      <c r="AK92" s="17">
        <f ca="1">SUM((INDIRECT(AK$2&amp;(ROW())):INDIRECT(AK$3&amp;(ROW()))))</f>
        <v>4884</v>
      </c>
      <c r="AL92" s="145">
        <f ca="1">SUM(INDIRECT(AL$1&amp;AL$2&amp;$C92):INDIRECT(AL$1&amp;AL$3&amp;$C92))</f>
        <v>5958.1463945578234</v>
      </c>
      <c r="AM92" s="1697">
        <f t="shared" ca="1" si="96"/>
        <v>-1074.1463945578234</v>
      </c>
      <c r="AN92" s="1791">
        <f t="shared" ca="1" si="97"/>
        <v>0.81971802580430886</v>
      </c>
      <c r="AO92" s="145">
        <f ca="1">SUM(INDIRECT(AO$1&amp;AO$2&amp;$A92):INDIRECT(AO$1&amp;AO$3&amp;$A92))+SUM(INDIRECT(AO$1&amp;AO$2&amp;$B92):INDIRECT(AO$1&amp;AO$3&amp;$B92))</f>
        <v>2451</v>
      </c>
      <c r="AP92" s="1697">
        <f t="shared" ca="1" si="98"/>
        <v>2433</v>
      </c>
      <c r="AQ92" s="1791">
        <f t="shared" ca="1" si="99"/>
        <v>1.9926560587515301</v>
      </c>
      <c r="AS92" s="17">
        <f ca="1">SUM((INDIRECT(AS$2&amp;(ROW())):INDIRECT(AS$3&amp;(ROW()))))</f>
        <v>4884</v>
      </c>
      <c r="AT92" s="145">
        <f ca="1">SUM(INDIRECT(AT$1&amp;AT$2&amp;$C92):INDIRECT(AT$1&amp;AT$3&amp;$C92))</f>
        <v>5958.1463945578234</v>
      </c>
      <c r="AU92" s="1697">
        <f t="shared" ca="1" si="100"/>
        <v>-1074.1463945578234</v>
      </c>
      <c r="AV92" s="1791">
        <f t="shared" ca="1" si="101"/>
        <v>0.81971802580430886</v>
      </c>
      <c r="AW92" s="145">
        <f ca="1">SUM(INDIRECT(AW$1&amp;AW$2&amp;$A92):INDIRECT(AW$1&amp;AW$3&amp;$A92))+SUM(INDIRECT(AW$1&amp;AW$2&amp;$B92):INDIRECT(AW$1&amp;AW$3&amp;$B92))</f>
        <v>2451</v>
      </c>
      <c r="AX92" s="1697">
        <f t="shared" ca="1" si="102"/>
        <v>2433</v>
      </c>
      <c r="AY92" s="1791">
        <f t="shared" ca="1" si="103"/>
        <v>1.9926560587515301</v>
      </c>
      <c r="BA92" s="17">
        <f ca="1">SUM((INDIRECT(BA$2&amp;(ROW())):INDIRECT(BA$3&amp;(ROW()))))</f>
        <v>4884</v>
      </c>
      <c r="BB92" s="145">
        <f ca="1">SUM(INDIRECT(BB$1&amp;BB$2&amp;$C92):INDIRECT(BB$1&amp;BB$3&amp;$C92))</f>
        <v>5958.1463945578234</v>
      </c>
      <c r="BC92" s="1697">
        <f t="shared" ca="1" si="104"/>
        <v>-1074.1463945578234</v>
      </c>
      <c r="BD92" s="1791">
        <f t="shared" ca="1" si="105"/>
        <v>0.81971802580430886</v>
      </c>
      <c r="BE92" s="145">
        <f ca="1">SUM(INDIRECT(BE$1&amp;BE$2&amp;$A92):INDIRECT(BE$1&amp;BE$3&amp;$A92))+SUM(INDIRECT(BE$1&amp;BE$2&amp;$B92):INDIRECT(BE$1&amp;BE$3&amp;$B92))</f>
        <v>2451</v>
      </c>
      <c r="BF92" s="1697">
        <f t="shared" ca="1" si="106"/>
        <v>2433</v>
      </c>
      <c r="BG92" s="1791">
        <f t="shared" ca="1" si="107"/>
        <v>1.9926560587515301</v>
      </c>
    </row>
    <row r="93" spans="1:59">
      <c r="A93" s="1887">
        <v>91</v>
      </c>
      <c r="B93" s="1887">
        <v>1</v>
      </c>
      <c r="C93" s="1887">
        <f>ROW()</f>
        <v>93</v>
      </c>
      <c r="E93" s="2540">
        <v>1</v>
      </c>
      <c r="F93" s="87"/>
      <c r="G93" s="87"/>
      <c r="H93" s="39"/>
      <c r="I93" s="44"/>
      <c r="J93" s="6"/>
      <c r="K93" s="7"/>
      <c r="L93" s="7"/>
      <c r="M93" s="6"/>
      <c r="N93" s="6"/>
      <c r="O93" s="6" t="s">
        <v>399</v>
      </c>
      <c r="P93" s="42"/>
      <c r="Q93" s="145">
        <f t="shared" ref="Q93:AB93" si="132">(Q456+Q480)*-1</f>
        <v>33</v>
      </c>
      <c r="R93" s="145">
        <f t="shared" si="132"/>
        <v>33</v>
      </c>
      <c r="S93" s="145">
        <f t="shared" si="132"/>
        <v>33</v>
      </c>
      <c r="T93" s="145">
        <f t="shared" si="132"/>
        <v>27</v>
      </c>
      <c r="U93" s="145">
        <f t="shared" si="132"/>
        <v>27</v>
      </c>
      <c r="V93" s="145">
        <f t="shared" si="132"/>
        <v>33</v>
      </c>
      <c r="W93" s="145">
        <f t="shared" si="132"/>
        <v>33</v>
      </c>
      <c r="X93" s="145">
        <f t="shared" si="132"/>
        <v>33</v>
      </c>
      <c r="Y93" s="145">
        <f t="shared" si="132"/>
        <v>55</v>
      </c>
      <c r="Z93" s="145">
        <f t="shared" si="132"/>
        <v>33</v>
      </c>
      <c r="AA93" s="145">
        <f t="shared" si="132"/>
        <v>30</v>
      </c>
      <c r="AB93" s="145">
        <f t="shared" si="132"/>
        <v>7</v>
      </c>
      <c r="AC93" s="145">
        <f t="shared" si="128"/>
        <v>99</v>
      </c>
      <c r="AD93" s="145">
        <f t="shared" si="129"/>
        <v>87</v>
      </c>
      <c r="AE93" s="145">
        <f t="shared" si="130"/>
        <v>121</v>
      </c>
      <c r="AF93" s="145">
        <f t="shared" si="131"/>
        <v>70</v>
      </c>
      <c r="AG93" s="145">
        <f t="shared" si="119"/>
        <v>186</v>
      </c>
      <c r="AH93" s="145">
        <f t="shared" si="120"/>
        <v>191</v>
      </c>
      <c r="AI93" s="145">
        <f t="shared" si="121"/>
        <v>377</v>
      </c>
      <c r="AK93" s="17">
        <f ca="1">SUM((INDIRECT(AK$2&amp;(ROW())):INDIRECT(AK$3&amp;(ROW()))))</f>
        <v>33</v>
      </c>
      <c r="AL93" s="145">
        <f ca="1">SUM(INDIRECT(AL$1&amp;AL$2&amp;$C93):INDIRECT(AL$1&amp;AL$3&amp;$C93))</f>
        <v>40</v>
      </c>
      <c r="AM93" s="1697">
        <f t="shared" ca="1" si="96"/>
        <v>-7</v>
      </c>
      <c r="AN93" s="1791">
        <f t="shared" ca="1" si="97"/>
        <v>0.82499999999999996</v>
      </c>
      <c r="AO93" s="145">
        <f ca="1">SUM(INDIRECT(AO$1&amp;AO$2&amp;$A93):INDIRECT(AO$1&amp;AO$3&amp;$A93))+SUM(INDIRECT(AO$1&amp;AO$2&amp;$B93):INDIRECT(AO$1&amp;AO$3&amp;$B93))</f>
        <v>45</v>
      </c>
      <c r="AP93" s="1697">
        <f t="shared" ca="1" si="98"/>
        <v>-12</v>
      </c>
      <c r="AQ93" s="1791">
        <f t="shared" ca="1" si="99"/>
        <v>0.73333333333333328</v>
      </c>
      <c r="AS93" s="17">
        <f ca="1">SUM((INDIRECT(AS$2&amp;(ROW())):INDIRECT(AS$3&amp;(ROW()))))</f>
        <v>33</v>
      </c>
      <c r="AT93" s="145">
        <f ca="1">SUM(INDIRECT(AT$1&amp;AT$2&amp;$C93):INDIRECT(AT$1&amp;AT$3&amp;$C93))</f>
        <v>40</v>
      </c>
      <c r="AU93" s="1697">
        <f t="shared" ca="1" si="100"/>
        <v>-7</v>
      </c>
      <c r="AV93" s="1791">
        <f t="shared" ca="1" si="101"/>
        <v>0.82499999999999996</v>
      </c>
      <c r="AW93" s="145">
        <f ca="1">SUM(INDIRECT(AW$1&amp;AW$2&amp;$A93):INDIRECT(AW$1&amp;AW$3&amp;$A93))+SUM(INDIRECT(AW$1&amp;AW$2&amp;$B93):INDIRECT(AW$1&amp;AW$3&amp;$B93))</f>
        <v>45</v>
      </c>
      <c r="AX93" s="1697">
        <f t="shared" ca="1" si="102"/>
        <v>-12</v>
      </c>
      <c r="AY93" s="1791">
        <f t="shared" ca="1" si="103"/>
        <v>0.73333333333333328</v>
      </c>
      <c r="BA93" s="17">
        <f ca="1">SUM((INDIRECT(BA$2&amp;(ROW())):INDIRECT(BA$3&amp;(ROW()))))</f>
        <v>33</v>
      </c>
      <c r="BB93" s="145">
        <f ca="1">SUM(INDIRECT(BB$1&amp;BB$2&amp;$C93):INDIRECT(BB$1&amp;BB$3&amp;$C93))</f>
        <v>40</v>
      </c>
      <c r="BC93" s="1697">
        <f t="shared" ca="1" si="104"/>
        <v>-7</v>
      </c>
      <c r="BD93" s="1791">
        <f t="shared" ca="1" si="105"/>
        <v>0.82499999999999996</v>
      </c>
      <c r="BE93" s="145">
        <f ca="1">SUM(INDIRECT(BE$1&amp;BE$2&amp;$A93):INDIRECT(BE$1&amp;BE$3&amp;$A93))+SUM(INDIRECT(BE$1&amp;BE$2&amp;$B93):INDIRECT(BE$1&amp;BE$3&amp;$B93))</f>
        <v>45</v>
      </c>
      <c r="BF93" s="1697">
        <f t="shared" ca="1" si="106"/>
        <v>-12</v>
      </c>
      <c r="BG93" s="1791">
        <f t="shared" ca="1" si="107"/>
        <v>0.73333333333333328</v>
      </c>
    </row>
    <row r="94" spans="1:59">
      <c r="A94" s="1887">
        <v>92</v>
      </c>
      <c r="B94" s="1887">
        <v>1</v>
      </c>
      <c r="C94" s="1887">
        <f>ROW()</f>
        <v>94</v>
      </c>
      <c r="E94" s="2540">
        <v>1</v>
      </c>
      <c r="F94" s="87"/>
      <c r="G94" s="87"/>
      <c r="H94" s="39"/>
      <c r="I94" s="44"/>
      <c r="J94" s="6"/>
      <c r="K94" s="7"/>
      <c r="L94" s="7"/>
      <c r="M94" s="6"/>
      <c r="N94" s="6"/>
      <c r="O94" s="6" t="s">
        <v>498</v>
      </c>
      <c r="P94" s="42"/>
      <c r="Q94" s="145">
        <f>(Q459+Q483)*-1</f>
        <v>0</v>
      </c>
      <c r="R94" s="145">
        <f t="shared" ref="R94:AB94" si="133">(R459+R483)*-1</f>
        <v>0</v>
      </c>
      <c r="S94" s="145">
        <f t="shared" si="133"/>
        <v>0</v>
      </c>
      <c r="T94" s="145">
        <f t="shared" si="133"/>
        <v>0</v>
      </c>
      <c r="U94" s="145">
        <f t="shared" si="133"/>
        <v>0</v>
      </c>
      <c r="V94" s="145">
        <f t="shared" si="133"/>
        <v>0</v>
      </c>
      <c r="W94" s="145">
        <f t="shared" si="133"/>
        <v>0</v>
      </c>
      <c r="X94" s="145">
        <f t="shared" si="133"/>
        <v>0</v>
      </c>
      <c r="Y94" s="145">
        <f t="shared" si="133"/>
        <v>0</v>
      </c>
      <c r="Z94" s="145">
        <f t="shared" si="133"/>
        <v>0</v>
      </c>
      <c r="AA94" s="145">
        <f t="shared" si="133"/>
        <v>0</v>
      </c>
      <c r="AB94" s="145">
        <f t="shared" si="133"/>
        <v>0</v>
      </c>
      <c r="AC94" s="145">
        <f t="shared" si="128"/>
        <v>0</v>
      </c>
      <c r="AD94" s="145">
        <f t="shared" si="129"/>
        <v>0</v>
      </c>
      <c r="AE94" s="145">
        <f t="shared" si="130"/>
        <v>0</v>
      </c>
      <c r="AF94" s="145">
        <f t="shared" si="131"/>
        <v>0</v>
      </c>
      <c r="AG94" s="145">
        <f>AC94+AD94</f>
        <v>0</v>
      </c>
      <c r="AH94" s="145">
        <f>AF94+AE94</f>
        <v>0</v>
      </c>
      <c r="AI94" s="145">
        <f>AG94+AH94</f>
        <v>0</v>
      </c>
      <c r="AK94" s="17">
        <f ca="1">SUM((INDIRECT(AK$2&amp;(ROW())):INDIRECT(AK$3&amp;(ROW()))))</f>
        <v>0</v>
      </c>
      <c r="AL94" s="145">
        <f ca="1">SUM(INDIRECT(AL$1&amp;AL$2&amp;$C94):INDIRECT(AL$1&amp;AL$3&amp;$C94))</f>
        <v>0</v>
      </c>
      <c r="AM94" s="1697">
        <f t="shared" ca="1" si="96"/>
        <v>0</v>
      </c>
      <c r="AN94" s="1791">
        <f t="shared" ca="1" si="97"/>
        <v>0</v>
      </c>
      <c r="AO94" s="145">
        <f ca="1">SUM(INDIRECT(AO$1&amp;AO$2&amp;$A94):INDIRECT(AO$1&amp;AO$3&amp;$A94))+SUM(INDIRECT(AO$1&amp;AO$2&amp;$B94):INDIRECT(AO$1&amp;AO$3&amp;$B94))</f>
        <v>0</v>
      </c>
      <c r="AP94" s="1697">
        <f t="shared" ca="1" si="98"/>
        <v>0</v>
      </c>
      <c r="AQ94" s="1791">
        <f t="shared" ca="1" si="99"/>
        <v>0</v>
      </c>
      <c r="AS94" s="17">
        <f ca="1">SUM((INDIRECT(AS$2&amp;(ROW())):INDIRECT(AS$3&amp;(ROW()))))</f>
        <v>0</v>
      </c>
      <c r="AT94" s="145">
        <f ca="1">SUM(INDIRECT(AT$1&amp;AT$2&amp;$C94):INDIRECT(AT$1&amp;AT$3&amp;$C94))</f>
        <v>0</v>
      </c>
      <c r="AU94" s="1697">
        <f t="shared" ca="1" si="100"/>
        <v>0</v>
      </c>
      <c r="AV94" s="1791">
        <f t="shared" ca="1" si="101"/>
        <v>0</v>
      </c>
      <c r="AW94" s="145">
        <f ca="1">SUM(INDIRECT(AW$1&amp;AW$2&amp;$A94):INDIRECT(AW$1&amp;AW$3&amp;$A94))+SUM(INDIRECT(AW$1&amp;AW$2&amp;$B94):INDIRECT(AW$1&amp;AW$3&amp;$B94))</f>
        <v>0</v>
      </c>
      <c r="AX94" s="1697">
        <f t="shared" ca="1" si="102"/>
        <v>0</v>
      </c>
      <c r="AY94" s="1791">
        <f t="shared" ca="1" si="103"/>
        <v>0</v>
      </c>
      <c r="BA94" s="17">
        <f ca="1">SUM((INDIRECT(BA$2&amp;(ROW())):INDIRECT(BA$3&amp;(ROW()))))</f>
        <v>0</v>
      </c>
      <c r="BB94" s="145">
        <f ca="1">SUM(INDIRECT(BB$1&amp;BB$2&amp;$C94):INDIRECT(BB$1&amp;BB$3&amp;$C94))</f>
        <v>0</v>
      </c>
      <c r="BC94" s="1697">
        <f t="shared" ca="1" si="104"/>
        <v>0</v>
      </c>
      <c r="BD94" s="1791">
        <f t="shared" ca="1" si="105"/>
        <v>0</v>
      </c>
      <c r="BE94" s="145">
        <f ca="1">SUM(INDIRECT(BE$1&amp;BE$2&amp;$A94):INDIRECT(BE$1&amp;BE$3&amp;$A94))+SUM(INDIRECT(BE$1&amp;BE$2&amp;$B94):INDIRECT(BE$1&amp;BE$3&amp;$B94))</f>
        <v>0</v>
      </c>
      <c r="BF94" s="1697">
        <f t="shared" ca="1" si="106"/>
        <v>0</v>
      </c>
      <c r="BG94" s="1791">
        <f t="shared" ca="1" si="107"/>
        <v>0</v>
      </c>
    </row>
    <row r="95" spans="1:59">
      <c r="A95" s="1887">
        <v>93</v>
      </c>
      <c r="B95" s="1887">
        <v>1</v>
      </c>
      <c r="C95" s="1887">
        <f>ROW()</f>
        <v>95</v>
      </c>
      <c r="E95" s="2540">
        <v>1</v>
      </c>
      <c r="F95" s="87"/>
      <c r="G95" s="87"/>
      <c r="H95" s="39"/>
      <c r="I95" s="44"/>
      <c r="J95" s="6"/>
      <c r="K95" s="7"/>
      <c r="L95" s="7"/>
      <c r="M95" s="6"/>
      <c r="N95" s="6"/>
      <c r="O95" s="6" t="s">
        <v>496</v>
      </c>
      <c r="P95" s="42"/>
      <c r="Q95" s="145">
        <f>Q88-Q89-Q92-Q93-Q94</f>
        <v>0</v>
      </c>
      <c r="R95" s="145">
        <f t="shared" ref="R95:AB95" si="134">R88-R89-R92-R93-R94</f>
        <v>0</v>
      </c>
      <c r="S95" s="145">
        <f t="shared" si="134"/>
        <v>0</v>
      </c>
      <c r="T95" s="145">
        <f t="shared" si="134"/>
        <v>0</v>
      </c>
      <c r="U95" s="145">
        <f t="shared" si="134"/>
        <v>0</v>
      </c>
      <c r="V95" s="145">
        <f t="shared" si="134"/>
        <v>0</v>
      </c>
      <c r="W95" s="145">
        <f t="shared" si="134"/>
        <v>0</v>
      </c>
      <c r="X95" s="145">
        <f t="shared" si="134"/>
        <v>0</v>
      </c>
      <c r="Y95" s="145">
        <f t="shared" si="134"/>
        <v>0</v>
      </c>
      <c r="Z95" s="145">
        <f t="shared" si="134"/>
        <v>0</v>
      </c>
      <c r="AA95" s="145">
        <f t="shared" si="134"/>
        <v>0</v>
      </c>
      <c r="AB95" s="145">
        <f t="shared" si="134"/>
        <v>0</v>
      </c>
      <c r="AC95" s="145">
        <f t="shared" si="128"/>
        <v>0</v>
      </c>
      <c r="AD95" s="145">
        <f t="shared" si="129"/>
        <v>0</v>
      </c>
      <c r="AE95" s="145">
        <f t="shared" si="130"/>
        <v>0</v>
      </c>
      <c r="AF95" s="145">
        <f t="shared" si="131"/>
        <v>0</v>
      </c>
      <c r="AG95" s="145">
        <f>AC95+AD95</f>
        <v>0</v>
      </c>
      <c r="AH95" s="145">
        <f>AF95+AE95</f>
        <v>0</v>
      </c>
      <c r="AI95" s="145">
        <f>AG95+AH95</f>
        <v>0</v>
      </c>
      <c r="AK95" s="17">
        <f ca="1">SUM((INDIRECT(AK$2&amp;(ROW())):INDIRECT(AK$3&amp;(ROW()))))</f>
        <v>0</v>
      </c>
      <c r="AL95" s="145">
        <f ca="1">SUM(INDIRECT(AL$1&amp;AL$2&amp;$C95):INDIRECT(AL$1&amp;AL$3&amp;$C95))</f>
        <v>-1.8189894035458565E-12</v>
      </c>
      <c r="AM95" s="1697">
        <f t="shared" ca="1" si="96"/>
        <v>1.8189894035458565E-12</v>
      </c>
      <c r="AN95" s="1791">
        <f t="shared" ca="1" si="97"/>
        <v>0</v>
      </c>
      <c r="AO95" s="145">
        <f ca="1">SUM(INDIRECT(AO$1&amp;AO$2&amp;$A95):INDIRECT(AO$1&amp;AO$3&amp;$A95))+SUM(INDIRECT(AO$1&amp;AO$2&amp;$B95):INDIRECT(AO$1&amp;AO$3&amp;$B95))</f>
        <v>0</v>
      </c>
      <c r="AP95" s="1697">
        <f t="shared" ca="1" si="98"/>
        <v>0</v>
      </c>
      <c r="AQ95" s="1791">
        <f t="shared" ca="1" si="99"/>
        <v>0</v>
      </c>
      <c r="AS95" s="17">
        <f ca="1">SUM((INDIRECT(AS$2&amp;(ROW())):INDIRECT(AS$3&amp;(ROW()))))</f>
        <v>0</v>
      </c>
      <c r="AT95" s="145">
        <f ca="1">SUM(INDIRECT(AT$1&amp;AT$2&amp;$C95):INDIRECT(AT$1&amp;AT$3&amp;$C95))</f>
        <v>-1.8189894035458565E-12</v>
      </c>
      <c r="AU95" s="1697">
        <f t="shared" ca="1" si="100"/>
        <v>1.8189894035458565E-12</v>
      </c>
      <c r="AV95" s="1791">
        <f t="shared" ca="1" si="101"/>
        <v>0</v>
      </c>
      <c r="AW95" s="145">
        <f ca="1">SUM(INDIRECT(AW$1&amp;AW$2&amp;$A95):INDIRECT(AW$1&amp;AW$3&amp;$A95))+SUM(INDIRECT(AW$1&amp;AW$2&amp;$B95):INDIRECT(AW$1&amp;AW$3&amp;$B95))</f>
        <v>0</v>
      </c>
      <c r="AX95" s="1697">
        <f t="shared" ca="1" si="102"/>
        <v>0</v>
      </c>
      <c r="AY95" s="1791">
        <f t="shared" ca="1" si="103"/>
        <v>0</v>
      </c>
      <c r="BA95" s="17">
        <f ca="1">SUM((INDIRECT(BA$2&amp;(ROW())):INDIRECT(BA$3&amp;(ROW()))))</f>
        <v>0</v>
      </c>
      <c r="BB95" s="145">
        <f ca="1">SUM(INDIRECT(BB$1&amp;BB$2&amp;$C95):INDIRECT(BB$1&amp;BB$3&amp;$C95))</f>
        <v>-1.8189894035458565E-12</v>
      </c>
      <c r="BC95" s="1697">
        <f t="shared" ca="1" si="104"/>
        <v>1.8189894035458565E-12</v>
      </c>
      <c r="BD95" s="1791">
        <f t="shared" ca="1" si="105"/>
        <v>0</v>
      </c>
      <c r="BE95" s="145">
        <f ca="1">SUM(INDIRECT(BE$1&amp;BE$2&amp;$A95):INDIRECT(BE$1&amp;BE$3&amp;$A95))+SUM(INDIRECT(BE$1&amp;BE$2&amp;$B95):INDIRECT(BE$1&amp;BE$3&amp;$B95))</f>
        <v>0</v>
      </c>
      <c r="BF95" s="1697">
        <f t="shared" ca="1" si="106"/>
        <v>0</v>
      </c>
      <c r="BG95" s="1791">
        <f t="shared" ca="1" si="107"/>
        <v>0</v>
      </c>
    </row>
    <row r="96" spans="1:59">
      <c r="A96" s="1887">
        <v>94</v>
      </c>
      <c r="B96" s="1887">
        <v>1</v>
      </c>
      <c r="C96" s="1887">
        <f>ROW()</f>
        <v>96</v>
      </c>
      <c r="E96" s="2540">
        <v>1</v>
      </c>
      <c r="F96" s="87"/>
      <c r="G96" s="87"/>
      <c r="H96" s="39"/>
      <c r="I96" s="44"/>
      <c r="J96" s="6"/>
      <c r="K96" s="7"/>
      <c r="L96" s="7"/>
      <c r="M96" s="428" t="s">
        <v>11</v>
      </c>
      <c r="N96" s="428"/>
      <c r="O96" s="428" t="s">
        <v>331</v>
      </c>
      <c r="P96" s="430"/>
      <c r="Q96" s="431">
        <f t="shared" ref="Q96:AB96" si="135">Q419+Q435-Q460-Q484</f>
        <v>0</v>
      </c>
      <c r="R96" s="431">
        <f t="shared" si="135"/>
        <v>0</v>
      </c>
      <c r="S96" s="431">
        <f t="shared" si="135"/>
        <v>0</v>
      </c>
      <c r="T96" s="431">
        <f t="shared" si="135"/>
        <v>0</v>
      </c>
      <c r="U96" s="431">
        <f t="shared" si="135"/>
        <v>0</v>
      </c>
      <c r="V96" s="431">
        <f t="shared" si="135"/>
        <v>0</v>
      </c>
      <c r="W96" s="431">
        <f t="shared" si="135"/>
        <v>0</v>
      </c>
      <c r="X96" s="431">
        <f t="shared" si="135"/>
        <v>0</v>
      </c>
      <c r="Y96" s="431">
        <f t="shared" si="135"/>
        <v>0</v>
      </c>
      <c r="Z96" s="431">
        <f t="shared" si="135"/>
        <v>0</v>
      </c>
      <c r="AA96" s="431">
        <f t="shared" si="135"/>
        <v>0</v>
      </c>
      <c r="AB96" s="431">
        <f t="shared" si="135"/>
        <v>0</v>
      </c>
      <c r="AC96" s="431">
        <f t="shared" si="128"/>
        <v>0</v>
      </c>
      <c r="AD96" s="431">
        <f t="shared" si="129"/>
        <v>0</v>
      </c>
      <c r="AE96" s="431">
        <f t="shared" si="130"/>
        <v>0</v>
      </c>
      <c r="AF96" s="431">
        <f t="shared" si="131"/>
        <v>0</v>
      </c>
      <c r="AG96" s="431">
        <f t="shared" si="119"/>
        <v>0</v>
      </c>
      <c r="AH96" s="431">
        <f t="shared" si="120"/>
        <v>0</v>
      </c>
      <c r="AI96" s="431">
        <f t="shared" si="121"/>
        <v>0</v>
      </c>
      <c r="AK96" s="1628">
        <f ca="1">SUM((INDIRECT(AK$2&amp;(ROW())):INDIRECT(AK$3&amp;(ROW()))))</f>
        <v>0</v>
      </c>
      <c r="AL96" s="431">
        <f ca="1">SUM(INDIRECT(AL$1&amp;AL$2&amp;$C96):INDIRECT(AL$1&amp;AL$3&amp;$C96))</f>
        <v>0</v>
      </c>
      <c r="AM96" s="1698">
        <f t="shared" ca="1" si="96"/>
        <v>0</v>
      </c>
      <c r="AN96" s="1792">
        <f t="shared" ca="1" si="97"/>
        <v>0</v>
      </c>
      <c r="AO96" s="431">
        <f ca="1">SUM(INDIRECT(AO$1&amp;AO$2&amp;$A96):INDIRECT(AO$1&amp;AO$3&amp;$A96))+SUM(INDIRECT(AO$1&amp;AO$2&amp;$B96):INDIRECT(AO$1&amp;AO$3&amp;$B96))</f>
        <v>0</v>
      </c>
      <c r="AP96" s="1698">
        <f t="shared" ca="1" si="98"/>
        <v>0</v>
      </c>
      <c r="AQ96" s="1792">
        <f t="shared" ca="1" si="99"/>
        <v>0</v>
      </c>
      <c r="AS96" s="1628">
        <f ca="1">SUM((INDIRECT(AS$2&amp;(ROW())):INDIRECT(AS$3&amp;(ROW()))))</f>
        <v>0</v>
      </c>
      <c r="AT96" s="431">
        <f ca="1">SUM(INDIRECT(AT$1&amp;AT$2&amp;$C96):INDIRECT(AT$1&amp;AT$3&amp;$C96))</f>
        <v>0</v>
      </c>
      <c r="AU96" s="1698">
        <f t="shared" ca="1" si="100"/>
        <v>0</v>
      </c>
      <c r="AV96" s="1792">
        <f t="shared" ca="1" si="101"/>
        <v>0</v>
      </c>
      <c r="AW96" s="431">
        <f ca="1">SUM(INDIRECT(AW$1&amp;AW$2&amp;$A96):INDIRECT(AW$1&amp;AW$3&amp;$A96))+SUM(INDIRECT(AW$1&amp;AW$2&amp;$B96):INDIRECT(AW$1&amp;AW$3&amp;$B96))</f>
        <v>0</v>
      </c>
      <c r="AX96" s="1698">
        <f t="shared" ca="1" si="102"/>
        <v>0</v>
      </c>
      <c r="AY96" s="1792">
        <f t="shared" ca="1" si="103"/>
        <v>0</v>
      </c>
      <c r="BA96" s="1628">
        <f ca="1">SUM((INDIRECT(BA$2&amp;(ROW())):INDIRECT(BA$3&amp;(ROW()))))</f>
        <v>0</v>
      </c>
      <c r="BB96" s="431">
        <f ca="1">SUM(INDIRECT(BB$1&amp;BB$2&amp;$C96):INDIRECT(BB$1&amp;BB$3&amp;$C96))</f>
        <v>0</v>
      </c>
      <c r="BC96" s="1698">
        <f t="shared" ca="1" si="104"/>
        <v>0</v>
      </c>
      <c r="BD96" s="1792">
        <f t="shared" ca="1" si="105"/>
        <v>0</v>
      </c>
      <c r="BE96" s="431">
        <f ca="1">SUM(INDIRECT(BE$1&amp;BE$2&amp;$A96):INDIRECT(BE$1&amp;BE$3&amp;$A96))+SUM(INDIRECT(BE$1&amp;BE$2&amp;$B96):INDIRECT(BE$1&amp;BE$3&amp;$B96))</f>
        <v>0</v>
      </c>
      <c r="BF96" s="1698">
        <f t="shared" ca="1" si="106"/>
        <v>0</v>
      </c>
      <c r="BG96" s="1792">
        <f t="shared" ca="1" si="107"/>
        <v>0</v>
      </c>
    </row>
    <row r="97" spans="1:59">
      <c r="A97" s="1887">
        <v>95</v>
      </c>
      <c r="B97" s="1887">
        <v>1</v>
      </c>
      <c r="C97" s="1887">
        <f>ROW()</f>
        <v>97</v>
      </c>
      <c r="D97" s="2120" t="s">
        <v>1020</v>
      </c>
      <c r="E97" s="2540">
        <v>1</v>
      </c>
      <c r="F97" s="87"/>
      <c r="G97" s="87"/>
      <c r="H97" s="39"/>
      <c r="I97" s="223" t="s">
        <v>139</v>
      </c>
      <c r="J97" s="222"/>
      <c r="K97" s="221"/>
      <c r="L97" s="221"/>
      <c r="M97" s="221"/>
      <c r="N97" s="221"/>
      <c r="O97" s="221"/>
      <c r="P97" s="220"/>
      <c r="Q97" s="219">
        <f>SUM(Q102:Q104)</f>
        <v>50124</v>
      </c>
      <c r="R97" s="219">
        <f t="shared" ref="R97:AI97" si="136">SUM(R102:R104)</f>
        <v>28437</v>
      </c>
      <c r="S97" s="219">
        <f t="shared" si="136"/>
        <v>44025</v>
      </c>
      <c r="T97" s="219">
        <f t="shared" si="136"/>
        <v>59085</v>
      </c>
      <c r="U97" s="219">
        <f t="shared" si="136"/>
        <v>64306</v>
      </c>
      <c r="V97" s="219">
        <f t="shared" si="136"/>
        <v>94255</v>
      </c>
      <c r="W97" s="219">
        <f t="shared" si="136"/>
        <v>58518</v>
      </c>
      <c r="X97" s="219">
        <f t="shared" si="136"/>
        <v>74102</v>
      </c>
      <c r="Y97" s="219">
        <f t="shared" si="136"/>
        <v>88556</v>
      </c>
      <c r="Z97" s="219">
        <f t="shared" si="136"/>
        <v>48915</v>
      </c>
      <c r="AA97" s="219">
        <f t="shared" si="136"/>
        <v>47905</v>
      </c>
      <c r="AB97" s="219">
        <f t="shared" si="136"/>
        <v>52195</v>
      </c>
      <c r="AC97" s="219">
        <f t="shared" si="128"/>
        <v>122586</v>
      </c>
      <c r="AD97" s="219">
        <f t="shared" si="129"/>
        <v>217646</v>
      </c>
      <c r="AE97" s="219">
        <f t="shared" si="130"/>
        <v>221176</v>
      </c>
      <c r="AF97" s="219">
        <f t="shared" si="131"/>
        <v>149015</v>
      </c>
      <c r="AG97" s="219">
        <f t="shared" si="136"/>
        <v>340232</v>
      </c>
      <c r="AH97" s="219">
        <f t="shared" si="136"/>
        <v>370191</v>
      </c>
      <c r="AI97" s="219">
        <f t="shared" si="136"/>
        <v>710423</v>
      </c>
      <c r="AK97" s="623">
        <f ca="1">SUM((INDIRECT(AK$2&amp;(ROW())):INDIRECT(AK$3&amp;(ROW()))))</f>
        <v>50124</v>
      </c>
      <c r="AL97" s="1627">
        <f ca="1">SUM(INDIRECT(AL$1&amp;AL$2&amp;$C97):INDIRECT(AL$1&amp;AL$3&amp;$C97))</f>
        <v>46892.926850921598</v>
      </c>
      <c r="AM97" s="1696">
        <f t="shared" ca="1" si="96"/>
        <v>3231.0731490784019</v>
      </c>
      <c r="AN97" s="1790">
        <f t="shared" ca="1" si="97"/>
        <v>1.0689032092057376</v>
      </c>
      <c r="AO97" s="1627">
        <f ca="1">SUM(INDIRECT(AO$1&amp;AO$2&amp;$A97):INDIRECT(AO$1&amp;AO$3&amp;$A97))+SUM(INDIRECT(AO$1&amp;AO$2&amp;$B97):INDIRECT(AO$1&amp;AO$3&amp;$B97))</f>
        <v>5362</v>
      </c>
      <c r="AP97" s="1696">
        <f t="shared" ca="1" si="98"/>
        <v>44762</v>
      </c>
      <c r="AQ97" s="1790">
        <f t="shared" ca="1" si="99"/>
        <v>9.3480044759418135</v>
      </c>
      <c r="AS97" s="623">
        <f ca="1">SUM((INDIRECT(AS$2&amp;(ROW())):INDIRECT(AS$3&amp;(ROW()))))</f>
        <v>50124</v>
      </c>
      <c r="AT97" s="1627">
        <f ca="1">SUM(INDIRECT(AT$1&amp;AT$2&amp;$C97):INDIRECT(AT$1&amp;AT$3&amp;$C97))</f>
        <v>46892.926850921598</v>
      </c>
      <c r="AU97" s="1696">
        <f t="shared" ca="1" si="100"/>
        <v>3231.0731490784019</v>
      </c>
      <c r="AV97" s="1790">
        <f t="shared" ca="1" si="101"/>
        <v>1.0689032092057376</v>
      </c>
      <c r="AW97" s="1627">
        <f ca="1">SUM(INDIRECT(AW$1&amp;AW$2&amp;$A97):INDIRECT(AW$1&amp;AW$3&amp;$A97))+SUM(INDIRECT(AW$1&amp;AW$2&amp;$B97):INDIRECT(AW$1&amp;AW$3&amp;$B97))</f>
        <v>5362</v>
      </c>
      <c r="AX97" s="1696">
        <f t="shared" ca="1" si="102"/>
        <v>44762</v>
      </c>
      <c r="AY97" s="1790">
        <f t="shared" ca="1" si="103"/>
        <v>9.3480044759418135</v>
      </c>
      <c r="BA97" s="623">
        <f ca="1">SUM((INDIRECT(BA$2&amp;(ROW())):INDIRECT(BA$3&amp;(ROW()))))</f>
        <v>50124</v>
      </c>
      <c r="BB97" s="1627">
        <f ca="1">SUM(INDIRECT(BB$1&amp;BB$2&amp;$C97):INDIRECT(BB$1&amp;BB$3&amp;$C97))</f>
        <v>46892.926850921598</v>
      </c>
      <c r="BC97" s="1696">
        <f t="shared" ca="1" si="104"/>
        <v>3231.0731490784019</v>
      </c>
      <c r="BD97" s="1790">
        <f t="shared" ca="1" si="105"/>
        <v>1.0689032092057376</v>
      </c>
      <c r="BE97" s="1627">
        <f ca="1">SUM(INDIRECT(BE$1&amp;BE$2&amp;$A97):INDIRECT(BE$1&amp;BE$3&amp;$A97))+SUM(INDIRECT(BE$1&amp;BE$2&amp;$B97):INDIRECT(BE$1&amp;BE$3&amp;$B97))</f>
        <v>5362</v>
      </c>
      <c r="BF97" s="1696">
        <f t="shared" ca="1" si="106"/>
        <v>44762</v>
      </c>
      <c r="BG97" s="1790">
        <f t="shared" ca="1" si="107"/>
        <v>9.3480044759418135</v>
      </c>
    </row>
    <row r="98" spans="1:59" s="1108" customFormat="1">
      <c r="A98" s="1887">
        <v>96</v>
      </c>
      <c r="B98" s="1887">
        <v>1</v>
      </c>
      <c r="C98" s="1887">
        <f>ROW()</f>
        <v>98</v>
      </c>
      <c r="D98" s="2120" t="s">
        <v>1020</v>
      </c>
      <c r="E98" s="2540">
        <v>1</v>
      </c>
      <c r="F98" s="87"/>
      <c r="G98" s="87"/>
      <c r="H98" s="1104"/>
      <c r="I98" s="1105"/>
      <c r="J98" s="1106" t="s">
        <v>206</v>
      </c>
      <c r="K98" s="1103"/>
      <c r="L98" s="1103"/>
      <c r="M98" s="1103"/>
      <c r="N98" s="1103"/>
      <c r="O98" s="1021" t="s">
        <v>567</v>
      </c>
      <c r="P98" s="1107"/>
      <c r="Q98" s="1130">
        <f t="shared" ref="Q98:AO98" si="137">IFERROR(Q97/Q76,0)</f>
        <v>0.33628532324289512</v>
      </c>
      <c r="R98" s="1130">
        <f t="shared" si="137"/>
        <v>0.37894273949602231</v>
      </c>
      <c r="S98" s="1130">
        <f t="shared" si="137"/>
        <v>0.35157560173132518</v>
      </c>
      <c r="T98" s="1130">
        <f t="shared" si="137"/>
        <v>0.36681670029489366</v>
      </c>
      <c r="U98" s="1130">
        <f t="shared" si="137"/>
        <v>0.34569772817684308</v>
      </c>
      <c r="V98" s="1130">
        <f t="shared" si="137"/>
        <v>0.35948161115497124</v>
      </c>
      <c r="W98" s="1130">
        <f t="shared" si="137"/>
        <v>0.3594758795235492</v>
      </c>
      <c r="X98" s="1130">
        <f t="shared" si="137"/>
        <v>0.36502908824007529</v>
      </c>
      <c r="Y98" s="1130">
        <f t="shared" si="137"/>
        <v>0.35737317239514604</v>
      </c>
      <c r="Z98" s="1130">
        <f t="shared" si="137"/>
        <v>0.29125433174949089</v>
      </c>
      <c r="AA98" s="1130">
        <f t="shared" si="137"/>
        <v>0.28023469399693468</v>
      </c>
      <c r="AB98" s="1130">
        <f t="shared" si="137"/>
        <v>0.21626716940479396</v>
      </c>
      <c r="AC98" s="1130">
        <f t="shared" si="137"/>
        <v>0.3509305301488333</v>
      </c>
      <c r="AD98" s="1130">
        <f t="shared" si="137"/>
        <v>0.3572124932298249</v>
      </c>
      <c r="AE98" s="1130">
        <f t="shared" si="137"/>
        <v>0.36046396028599043</v>
      </c>
      <c r="AF98" s="1130">
        <f t="shared" si="137"/>
        <v>0.25681747286022782</v>
      </c>
      <c r="AG98" s="1130">
        <f t="shared" si="137"/>
        <v>0.35492334189088959</v>
      </c>
      <c r="AH98" s="1130">
        <f t="shared" si="137"/>
        <v>0.31008842174390866</v>
      </c>
      <c r="AI98" s="1130">
        <f t="shared" si="137"/>
        <v>0.33005610865110196</v>
      </c>
      <c r="AK98" s="1130">
        <f t="shared" ca="1" si="137"/>
        <v>0.33628532324289512</v>
      </c>
      <c r="AL98" s="1130">
        <f t="shared" ca="1" si="137"/>
        <v>0.36683907581941616</v>
      </c>
      <c r="AM98" s="1130">
        <f t="shared" ca="1" si="96"/>
        <v>-3.0553752576521043E-2</v>
      </c>
      <c r="AN98" s="1795"/>
      <c r="AO98" s="1130">
        <f t="shared" ca="1" si="137"/>
        <v>0.33349919144172163</v>
      </c>
      <c r="AP98" s="1130">
        <f t="shared" ref="AP98:AP120" ca="1" si="138">AK98-AO98</f>
        <v>2.7861318011734859E-3</v>
      </c>
      <c r="AQ98" s="1795"/>
      <c r="AS98" s="1130">
        <f ca="1">IFERROR(AS97/AS76,0)</f>
        <v>0.33628532324289512</v>
      </c>
      <c r="AT98" s="1130">
        <f ca="1">IFERROR(AT97/AT76,0)</f>
        <v>0.36683907581941616</v>
      </c>
      <c r="AU98" s="1130">
        <f t="shared" ref="AU98:AU124" ca="1" si="139">AS98-AT98</f>
        <v>-3.0553752576521043E-2</v>
      </c>
      <c r="AV98" s="1795"/>
      <c r="AW98" s="1130">
        <f ca="1">IFERROR(AW97/AW76,0)</f>
        <v>0.33349919144172163</v>
      </c>
      <c r="AX98" s="1130">
        <f t="shared" ref="AX98:AX120" ca="1" si="140">AS98-AW98</f>
        <v>2.7861318011734859E-3</v>
      </c>
      <c r="AY98" s="1795"/>
      <c r="BA98" s="1130">
        <f ca="1">IFERROR(BA97/BA76,0)</f>
        <v>0.33628532324289512</v>
      </c>
      <c r="BB98" s="1130">
        <f ca="1">IFERROR(BB97/BB76,0)</f>
        <v>0.36683907581941616</v>
      </c>
      <c r="BC98" s="1130">
        <f t="shared" ref="BC98:BC124" ca="1" si="141">BA98-BB98</f>
        <v>-3.0553752576521043E-2</v>
      </c>
      <c r="BD98" s="1795"/>
      <c r="BE98" s="1130">
        <f ca="1">IFERROR(BE97/BE76,0)</f>
        <v>0.33349919144172163</v>
      </c>
      <c r="BF98" s="1130">
        <f t="shared" ref="BF98:BF120" ca="1" si="142">BA98-BE98</f>
        <v>2.7861318011734859E-3</v>
      </c>
      <c r="BG98" s="1795"/>
    </row>
    <row r="99" spans="1:59" s="1108" customFormat="1" hidden="1" outlineLevel="1">
      <c r="A99" s="1887">
        <v>97</v>
      </c>
      <c r="B99" s="1887">
        <v>1</v>
      </c>
      <c r="C99" s="1887">
        <f>ROW()</f>
        <v>99</v>
      </c>
      <c r="D99" s="2120" t="s">
        <v>1020</v>
      </c>
      <c r="E99" s="2540">
        <v>1</v>
      </c>
      <c r="F99" s="87"/>
      <c r="G99" s="87"/>
      <c r="H99" s="1104"/>
      <c r="I99" s="1109"/>
      <c r="J99" s="1110"/>
      <c r="K99" s="1111"/>
      <c r="L99" s="1111"/>
      <c r="M99" s="1112" t="s">
        <v>606</v>
      </c>
      <c r="N99" s="1110"/>
      <c r="O99" s="1110"/>
      <c r="P99" s="1113"/>
      <c r="Q99" s="1114">
        <f>IFERROR(Q102/Q77,0)</f>
        <v>0.29058813634165315</v>
      </c>
      <c r="R99" s="1114">
        <f>IFERROR(R102/R77,0)</f>
        <v>0.39959514997853068</v>
      </c>
      <c r="S99" s="1114">
        <f t="shared" ref="S99:AO99" si="143">IFERROR(S102/S77,0)</f>
        <v>0.33118017618977313</v>
      </c>
      <c r="T99" s="1114">
        <f t="shared" si="143"/>
        <v>0.34050217911971414</v>
      </c>
      <c r="U99" s="1114">
        <f t="shared" si="143"/>
        <v>0.30557653421687336</v>
      </c>
      <c r="V99" s="1114">
        <f t="shared" si="143"/>
        <v>0.32648570954723866</v>
      </c>
      <c r="W99" s="1114">
        <f t="shared" si="143"/>
        <v>0.316086646236514</v>
      </c>
      <c r="X99" s="1114">
        <f t="shared" si="143"/>
        <v>0.35410237535743611</v>
      </c>
      <c r="Y99" s="1114">
        <f t="shared" si="143"/>
        <v>0.29981856856856859</v>
      </c>
      <c r="Z99" s="1114">
        <f t="shared" si="143"/>
        <v>0.23563914743625047</v>
      </c>
      <c r="AA99" s="1114">
        <f t="shared" si="143"/>
        <v>0.20954531796725825</v>
      </c>
      <c r="AB99" s="1114">
        <f t="shared" si="143"/>
        <v>0.17507820134184221</v>
      </c>
      <c r="AC99" s="1114">
        <f t="shared" si="143"/>
        <v>0.32889474782176414</v>
      </c>
      <c r="AD99" s="1114">
        <f t="shared" si="143"/>
        <v>0.32366034584276693</v>
      </c>
      <c r="AE99" s="1114">
        <f t="shared" si="143"/>
        <v>0.32307622449597384</v>
      </c>
      <c r="AF99" s="1114">
        <f t="shared" si="143"/>
        <v>0.20076449427514712</v>
      </c>
      <c r="AG99" s="1114">
        <f t="shared" si="143"/>
        <v>0.32552867218838916</v>
      </c>
      <c r="AH99" s="1114">
        <f t="shared" si="143"/>
        <v>0.26200641150331816</v>
      </c>
      <c r="AI99" s="1114">
        <f t="shared" si="143"/>
        <v>0.29018501573540345</v>
      </c>
      <c r="AK99" s="1630">
        <f t="shared" ca="1" si="143"/>
        <v>0.29058813634165315</v>
      </c>
      <c r="AL99" s="1114">
        <f t="shared" ca="1" si="143"/>
        <v>0.3181804807353153</v>
      </c>
      <c r="AM99" s="1114">
        <f t="shared" ca="1" si="96"/>
        <v>-2.7592344393662149E-2</v>
      </c>
      <c r="AN99" s="1796"/>
      <c r="AO99" s="1114">
        <f t="shared" ca="1" si="143"/>
        <v>0.48169130855326792</v>
      </c>
      <c r="AP99" s="1114">
        <f t="shared" ca="1" si="138"/>
        <v>-0.19110317221161477</v>
      </c>
      <c r="AQ99" s="1796"/>
      <c r="AS99" s="1630">
        <f t="shared" ref="AS99:AT101" ca="1" si="144">IFERROR(AS102/AS77,0)</f>
        <v>0.29058813634165315</v>
      </c>
      <c r="AT99" s="1114">
        <f t="shared" ca="1" si="144"/>
        <v>0.3181804807353153</v>
      </c>
      <c r="AU99" s="1114">
        <f t="shared" ca="1" si="139"/>
        <v>-2.7592344393662149E-2</v>
      </c>
      <c r="AV99" s="1796"/>
      <c r="AW99" s="1114">
        <f ca="1">IFERROR(AW102/AW77,0)</f>
        <v>0.48169130855326792</v>
      </c>
      <c r="AX99" s="1114">
        <f t="shared" ca="1" si="140"/>
        <v>-0.19110317221161477</v>
      </c>
      <c r="AY99" s="1796"/>
      <c r="BA99" s="1630">
        <f t="shared" ref="BA99:BB101" ca="1" si="145">IFERROR(BA102/BA77,0)</f>
        <v>0.29058813634165315</v>
      </c>
      <c r="BB99" s="1114">
        <f t="shared" ca="1" si="145"/>
        <v>0.3181804807353153</v>
      </c>
      <c r="BC99" s="1114">
        <f t="shared" ca="1" si="141"/>
        <v>-2.7592344393662149E-2</v>
      </c>
      <c r="BD99" s="1796"/>
      <c r="BE99" s="1114">
        <f ca="1">IFERROR(BE102/BE77,0)</f>
        <v>0.48169130855326792</v>
      </c>
      <c r="BF99" s="1114">
        <f t="shared" ca="1" si="142"/>
        <v>-0.19110317221161477</v>
      </c>
      <c r="BG99" s="1796"/>
    </row>
    <row r="100" spans="1:59" s="1108" customFormat="1" hidden="1" outlineLevel="1">
      <c r="A100" s="1887">
        <v>98</v>
      </c>
      <c r="B100" s="1887">
        <v>1</v>
      </c>
      <c r="C100" s="1887">
        <f>ROW()</f>
        <v>100</v>
      </c>
      <c r="D100" s="2120" t="s">
        <v>1020</v>
      </c>
      <c r="E100" s="2540">
        <v>1</v>
      </c>
      <c r="F100" s="87"/>
      <c r="G100" s="87"/>
      <c r="H100" s="1104"/>
      <c r="I100" s="1109"/>
      <c r="J100" s="1110"/>
      <c r="K100" s="1111"/>
      <c r="L100" s="1111"/>
      <c r="M100" s="1112" t="s">
        <v>607</v>
      </c>
      <c r="N100" s="1110"/>
      <c r="O100" s="1110"/>
      <c r="P100" s="1113"/>
      <c r="Q100" s="1114">
        <f>IFERROR(Q103/Q78,0)</f>
        <v>0.41686751455374688</v>
      </c>
      <c r="R100" s="1114">
        <f t="shared" ref="R100:AO100" si="146">IFERROR(R103/R78,0)</f>
        <v>0.34029690847872668</v>
      </c>
      <c r="S100" s="1114">
        <f t="shared" si="146"/>
        <v>0.38929595412551771</v>
      </c>
      <c r="T100" s="1114">
        <f t="shared" si="146"/>
        <v>0.41210155576952312</v>
      </c>
      <c r="U100" s="1114">
        <f t="shared" si="146"/>
        <v>0.42427278655152123</v>
      </c>
      <c r="V100" s="1114">
        <f t="shared" si="146"/>
        <v>0.43289015705904782</v>
      </c>
      <c r="W100" s="1114">
        <f t="shared" si="146"/>
        <v>0.42072204198331925</v>
      </c>
      <c r="X100" s="1114">
        <f t="shared" si="146"/>
        <v>0.39004196438697969</v>
      </c>
      <c r="Y100" s="1114">
        <f t="shared" si="146"/>
        <v>0.46196436895301113</v>
      </c>
      <c r="Z100" s="1114">
        <f t="shared" si="146"/>
        <v>0.39393939393939392</v>
      </c>
      <c r="AA100" s="1114">
        <f t="shared" si="146"/>
        <v>0.38784212467724088</v>
      </c>
      <c r="AB100" s="1114">
        <f t="shared" si="146"/>
        <v>0.34598720858262844</v>
      </c>
      <c r="AC100" s="1114">
        <f t="shared" si="146"/>
        <v>0.39096113530075793</v>
      </c>
      <c r="AD100" s="1114">
        <f t="shared" si="146"/>
        <v>0.42417507854638786</v>
      </c>
      <c r="AE100" s="1114">
        <f t="shared" si="146"/>
        <v>0.42870627454772331</v>
      </c>
      <c r="AF100" s="1114">
        <f t="shared" si="146"/>
        <v>0.37662414906214348</v>
      </c>
      <c r="AG100" s="1114">
        <f t="shared" si="146"/>
        <v>0.41159366285586874</v>
      </c>
      <c r="AH100" s="1114">
        <f t="shared" si="146"/>
        <v>0.40475278646778839</v>
      </c>
      <c r="AI100" s="1114">
        <f t="shared" si="146"/>
        <v>0.40782289846132758</v>
      </c>
      <c r="AK100" s="1630">
        <f t="shared" ca="1" si="146"/>
        <v>0.41686751455374688</v>
      </c>
      <c r="AL100" s="1114">
        <f t="shared" ca="1" si="146"/>
        <v>0.45091089435349779</v>
      </c>
      <c r="AM100" s="1114">
        <f t="shared" ca="1" si="96"/>
        <v>-3.4043379799750917E-2</v>
      </c>
      <c r="AN100" s="1796"/>
      <c r="AO100" s="1114">
        <f t="shared" ca="1" si="146"/>
        <v>-1.0037406483790523</v>
      </c>
      <c r="AP100" s="1114">
        <f t="shared" ca="1" si="138"/>
        <v>1.4206081629327991</v>
      </c>
      <c r="AQ100" s="1796"/>
      <c r="AS100" s="1630">
        <f t="shared" ca="1" si="144"/>
        <v>0.41686751455374688</v>
      </c>
      <c r="AT100" s="1114">
        <f t="shared" ca="1" si="144"/>
        <v>0.45091089435349779</v>
      </c>
      <c r="AU100" s="1114">
        <f t="shared" ca="1" si="139"/>
        <v>-3.4043379799750917E-2</v>
      </c>
      <c r="AV100" s="1796"/>
      <c r="AW100" s="1114">
        <f ca="1">IFERROR(AW103/AW78,0)</f>
        <v>-1.0037406483790523</v>
      </c>
      <c r="AX100" s="1114">
        <f t="shared" ca="1" si="140"/>
        <v>1.4206081629327991</v>
      </c>
      <c r="AY100" s="1796"/>
      <c r="BA100" s="1630">
        <f t="shared" ca="1" si="145"/>
        <v>0.41686751455374688</v>
      </c>
      <c r="BB100" s="1114">
        <f t="shared" ca="1" si="145"/>
        <v>0.45091089435349779</v>
      </c>
      <c r="BC100" s="1114">
        <f t="shared" ca="1" si="141"/>
        <v>-3.4043379799750917E-2</v>
      </c>
      <c r="BD100" s="1796"/>
      <c r="BE100" s="1114">
        <f ca="1">IFERROR(BE103/BE78,0)</f>
        <v>-1.0037406483790523</v>
      </c>
      <c r="BF100" s="1114">
        <f t="shared" ca="1" si="142"/>
        <v>1.4206081629327991</v>
      </c>
      <c r="BG100" s="1796"/>
    </row>
    <row r="101" spans="1:59" s="1108" customFormat="1" hidden="1" outlineLevel="1">
      <c r="A101" s="1887">
        <v>99</v>
      </c>
      <c r="B101" s="1887">
        <v>1</v>
      </c>
      <c r="C101" s="1887">
        <f>ROW()</f>
        <v>101</v>
      </c>
      <c r="D101" s="2120" t="s">
        <v>1020</v>
      </c>
      <c r="E101" s="2540">
        <v>1</v>
      </c>
      <c r="F101" s="87"/>
      <c r="G101" s="87"/>
      <c r="H101" s="1104"/>
      <c r="I101" s="1109"/>
      <c r="J101" s="1110"/>
      <c r="K101" s="1111"/>
      <c r="L101" s="1111"/>
      <c r="M101" s="1112" t="s">
        <v>608</v>
      </c>
      <c r="N101" s="1110"/>
      <c r="O101" s="1110"/>
      <c r="P101" s="1113"/>
      <c r="Q101" s="1114">
        <f>IFERROR(Q104/Q79,0)</f>
        <v>0</v>
      </c>
      <c r="R101" s="1114">
        <f t="shared" ref="R101:AO101" si="147">IFERROR(R104/R79,0)</f>
        <v>0</v>
      </c>
      <c r="S101" s="1114">
        <f t="shared" si="147"/>
        <v>0</v>
      </c>
      <c r="T101" s="1114">
        <f t="shared" si="147"/>
        <v>0</v>
      </c>
      <c r="U101" s="1114">
        <f t="shared" si="147"/>
        <v>0</v>
      </c>
      <c r="V101" s="1114">
        <f t="shared" si="147"/>
        <v>0</v>
      </c>
      <c r="W101" s="1114">
        <f t="shared" si="147"/>
        <v>0</v>
      </c>
      <c r="X101" s="1114">
        <f t="shared" si="147"/>
        <v>0</v>
      </c>
      <c r="Y101" s="1114">
        <f t="shared" si="147"/>
        <v>0</v>
      </c>
      <c r="Z101" s="1114">
        <f t="shared" si="147"/>
        <v>0</v>
      </c>
      <c r="AA101" s="1114">
        <f t="shared" si="147"/>
        <v>0</v>
      </c>
      <c r="AB101" s="1114">
        <f t="shared" si="147"/>
        <v>0</v>
      </c>
      <c r="AC101" s="1114">
        <f t="shared" si="147"/>
        <v>0</v>
      </c>
      <c r="AD101" s="1114">
        <f t="shared" si="147"/>
        <v>0</v>
      </c>
      <c r="AE101" s="1114">
        <f t="shared" si="147"/>
        <v>0</v>
      </c>
      <c r="AF101" s="1114">
        <f t="shared" si="147"/>
        <v>0</v>
      </c>
      <c r="AG101" s="1114">
        <f t="shared" si="147"/>
        <v>0</v>
      </c>
      <c r="AH101" s="1114">
        <f t="shared" si="147"/>
        <v>0</v>
      </c>
      <c r="AI101" s="1114">
        <f t="shared" si="147"/>
        <v>0</v>
      </c>
      <c r="AK101" s="1630">
        <f t="shared" ca="1" si="147"/>
        <v>0</v>
      </c>
      <c r="AL101" s="1114">
        <f t="shared" ca="1" si="147"/>
        <v>0</v>
      </c>
      <c r="AM101" s="1114">
        <f t="shared" ca="1" si="96"/>
        <v>0</v>
      </c>
      <c r="AN101" s="1796"/>
      <c r="AO101" s="1114">
        <f t="shared" ca="1" si="147"/>
        <v>0</v>
      </c>
      <c r="AP101" s="1114">
        <f t="shared" ca="1" si="138"/>
        <v>0</v>
      </c>
      <c r="AQ101" s="1796"/>
      <c r="AS101" s="1630">
        <f t="shared" ca="1" si="144"/>
        <v>0</v>
      </c>
      <c r="AT101" s="1114">
        <f t="shared" ca="1" si="144"/>
        <v>0</v>
      </c>
      <c r="AU101" s="1114">
        <f t="shared" ca="1" si="139"/>
        <v>0</v>
      </c>
      <c r="AV101" s="1796"/>
      <c r="AW101" s="1114">
        <f ca="1">IFERROR(AW104/AW79,0)</f>
        <v>0</v>
      </c>
      <c r="AX101" s="1114">
        <f t="shared" ca="1" si="140"/>
        <v>0</v>
      </c>
      <c r="AY101" s="1796"/>
      <c r="BA101" s="1630">
        <f t="shared" ca="1" si="145"/>
        <v>0</v>
      </c>
      <c r="BB101" s="1114">
        <f t="shared" ca="1" si="145"/>
        <v>0</v>
      </c>
      <c r="BC101" s="1114">
        <f t="shared" ca="1" si="141"/>
        <v>0</v>
      </c>
      <c r="BD101" s="1796"/>
      <c r="BE101" s="1114">
        <f ca="1">IFERROR(BE104/BE79,0)</f>
        <v>0</v>
      </c>
      <c r="BF101" s="1114">
        <f t="shared" ca="1" si="142"/>
        <v>0</v>
      </c>
      <c r="BG101" s="1796"/>
    </row>
    <row r="102" spans="1:59" collapsed="1">
      <c r="A102" s="1887">
        <v>100</v>
      </c>
      <c r="B102" s="1887">
        <v>1</v>
      </c>
      <c r="C102" s="1887">
        <f>ROW()</f>
        <v>102</v>
      </c>
      <c r="D102" s="2120" t="s">
        <v>1020</v>
      </c>
      <c r="E102" s="2540">
        <v>1</v>
      </c>
      <c r="F102" s="87"/>
      <c r="G102" s="87"/>
      <c r="H102" s="39"/>
      <c r="I102" s="44"/>
      <c r="J102" s="6"/>
      <c r="K102" s="7"/>
      <c r="L102" s="7"/>
      <c r="M102" s="6" t="s">
        <v>142</v>
      </c>
      <c r="N102" s="6"/>
      <c r="O102" s="6"/>
      <c r="P102" s="42"/>
      <c r="Q102" s="145">
        <f t="shared" ref="Q102:AB102" si="148">Q438+Q462</f>
        <v>27639</v>
      </c>
      <c r="R102" s="145">
        <f t="shared" si="148"/>
        <v>19543</v>
      </c>
      <c r="S102" s="145">
        <f t="shared" si="148"/>
        <v>26917</v>
      </c>
      <c r="T102" s="145">
        <f t="shared" si="148"/>
        <v>34689</v>
      </c>
      <c r="U102" s="145">
        <f t="shared" si="148"/>
        <v>37629</v>
      </c>
      <c r="V102" s="145">
        <f t="shared" si="148"/>
        <v>59058</v>
      </c>
      <c r="W102" s="145">
        <f t="shared" si="148"/>
        <v>30118</v>
      </c>
      <c r="X102" s="145">
        <f t="shared" si="148"/>
        <v>50029</v>
      </c>
      <c r="Y102" s="145">
        <f t="shared" si="148"/>
        <v>47923</v>
      </c>
      <c r="Z102" s="145">
        <f t="shared" si="148"/>
        <v>25671</v>
      </c>
      <c r="AA102" s="145">
        <f t="shared" si="148"/>
        <v>21619</v>
      </c>
      <c r="AB102" s="145">
        <f t="shared" si="148"/>
        <v>32071</v>
      </c>
      <c r="AC102" s="145">
        <f t="shared" ref="AC102:AC108" si="149">SUM(Q102,R102,S102)</f>
        <v>74099</v>
      </c>
      <c r="AD102" s="145">
        <f t="shared" ref="AD102:AD108" si="150">SUM(T102,U102,V102)</f>
        <v>131376</v>
      </c>
      <c r="AE102" s="145">
        <f t="shared" ref="AE102:AE108" si="151">SUM(W102,X102,Y102)</f>
        <v>128070</v>
      </c>
      <c r="AF102" s="145">
        <f t="shared" ref="AF102:AF108" si="152">SUM(Z102,AA102,AB102)</f>
        <v>79361</v>
      </c>
      <c r="AG102" s="145">
        <f>AC102+AD102</f>
        <v>205475</v>
      </c>
      <c r="AH102" s="145">
        <f>AF102+AE102</f>
        <v>207431</v>
      </c>
      <c r="AI102" s="145">
        <f>AG102+AH102</f>
        <v>412906</v>
      </c>
      <c r="AK102" s="17">
        <f ca="1">SUM((INDIRECT(AK$2&amp;(ROW())):INDIRECT(AK$3&amp;(ROW()))))</f>
        <v>27639</v>
      </c>
      <c r="AL102" s="145">
        <f ca="1">SUM(INDIRECT(AL$1&amp;AL$2&amp;$C102):INDIRECT(AL$1&amp;AL$3&amp;$C102))</f>
        <v>25762.33820072157</v>
      </c>
      <c r="AM102" s="1697">
        <f t="shared" ca="1" si="96"/>
        <v>1876.6617992784304</v>
      </c>
      <c r="AN102" s="1791">
        <f t="shared" ca="1" si="97"/>
        <v>1.0728451658640934</v>
      </c>
      <c r="AO102" s="145">
        <f ca="1">SUM(INDIRECT(AO$1&amp;AO$2&amp;$A102):INDIRECT(AO$1&amp;AO$3&amp;$A102))+SUM(INDIRECT(AO$1&amp;AO$2&amp;$B102):INDIRECT(AO$1&amp;AO$3&amp;$B102))</f>
        <v>6972</v>
      </c>
      <c r="AP102" s="1697">
        <f t="shared" ca="1" si="138"/>
        <v>20667</v>
      </c>
      <c r="AQ102" s="1791">
        <f t="shared" ref="AQ102:AQ109" ca="1" si="153">IFERROR(AK102/AO102,0)</f>
        <v>3.9642857142857144</v>
      </c>
      <c r="AS102" s="17">
        <f ca="1">SUM((INDIRECT(AS$2&amp;(ROW())):INDIRECT(AS$3&amp;(ROW()))))</f>
        <v>27639</v>
      </c>
      <c r="AT102" s="145">
        <f ca="1">SUM(INDIRECT(AT$1&amp;AT$2&amp;$C102):INDIRECT(AT$1&amp;AT$3&amp;$C102))</f>
        <v>25762.33820072157</v>
      </c>
      <c r="AU102" s="1697">
        <f t="shared" ca="1" si="139"/>
        <v>1876.6617992784304</v>
      </c>
      <c r="AV102" s="1791">
        <f t="shared" ref="AV102:AV109" ca="1" si="154">IFERROR(AS102/AT102,0)</f>
        <v>1.0728451658640934</v>
      </c>
      <c r="AW102" s="145">
        <f ca="1">SUM(INDIRECT(AW$1&amp;AW$2&amp;$A102):INDIRECT(AW$1&amp;AW$3&amp;$A102))+SUM(INDIRECT(AW$1&amp;AW$2&amp;$B102):INDIRECT(AW$1&amp;AW$3&amp;$B102))</f>
        <v>6972</v>
      </c>
      <c r="AX102" s="1697">
        <f t="shared" ca="1" si="140"/>
        <v>20667</v>
      </c>
      <c r="AY102" s="1791">
        <f t="shared" ref="AY102:AY109" ca="1" si="155">IFERROR(AS102/AW102,0)</f>
        <v>3.9642857142857144</v>
      </c>
      <c r="BA102" s="17">
        <f ca="1">SUM((INDIRECT(BA$2&amp;(ROW())):INDIRECT(BA$3&amp;(ROW()))))</f>
        <v>27639</v>
      </c>
      <c r="BB102" s="145">
        <f ca="1">SUM(INDIRECT(BB$1&amp;BB$2&amp;$C102):INDIRECT(BB$1&amp;BB$3&amp;$C102))</f>
        <v>25762.33820072157</v>
      </c>
      <c r="BC102" s="1697">
        <f t="shared" ca="1" si="141"/>
        <v>1876.6617992784304</v>
      </c>
      <c r="BD102" s="1791">
        <f t="shared" ref="BD102:BD109" ca="1" si="156">IFERROR(BA102/BB102,0)</f>
        <v>1.0728451658640934</v>
      </c>
      <c r="BE102" s="145">
        <f ca="1">SUM(INDIRECT(BE$1&amp;BE$2&amp;$A102):INDIRECT(BE$1&amp;BE$3&amp;$A102))+SUM(INDIRECT(BE$1&amp;BE$2&amp;$B102):INDIRECT(BE$1&amp;BE$3&amp;$B102))</f>
        <v>6972</v>
      </c>
      <c r="BF102" s="1697">
        <f t="shared" ca="1" si="142"/>
        <v>20667</v>
      </c>
      <c r="BG102" s="1791">
        <f t="shared" ref="BG102:BG109" ca="1" si="157">IFERROR(BA102/BE102,0)</f>
        <v>3.9642857142857144</v>
      </c>
    </row>
    <row r="103" spans="1:59">
      <c r="A103" s="1887">
        <v>101</v>
      </c>
      <c r="B103" s="1887">
        <v>1</v>
      </c>
      <c r="C103" s="1887">
        <f>ROW()</f>
        <v>103</v>
      </c>
      <c r="D103" s="2120" t="s">
        <v>1020</v>
      </c>
      <c r="E103" s="2540">
        <v>1</v>
      </c>
      <c r="F103" s="87"/>
      <c r="G103" s="87"/>
      <c r="H103" s="39"/>
      <c r="I103" s="44"/>
      <c r="J103" s="6"/>
      <c r="K103" s="7"/>
      <c r="L103" s="7"/>
      <c r="M103" s="6" t="s">
        <v>97</v>
      </c>
      <c r="N103" s="6"/>
      <c r="O103" s="6"/>
      <c r="P103" s="42"/>
      <c r="Q103" s="145">
        <f t="shared" ref="Q103:AB103" si="158">Q443+Q467</f>
        <v>22485</v>
      </c>
      <c r="R103" s="145">
        <f t="shared" si="158"/>
        <v>8894</v>
      </c>
      <c r="S103" s="145">
        <f t="shared" si="158"/>
        <v>17108</v>
      </c>
      <c r="T103" s="145">
        <f t="shared" si="158"/>
        <v>24396</v>
      </c>
      <c r="U103" s="145">
        <f t="shared" si="158"/>
        <v>26677</v>
      </c>
      <c r="V103" s="145">
        <f t="shared" si="158"/>
        <v>35197</v>
      </c>
      <c r="W103" s="145">
        <f t="shared" si="158"/>
        <v>28400</v>
      </c>
      <c r="X103" s="145">
        <f t="shared" si="158"/>
        <v>24073</v>
      </c>
      <c r="Y103" s="145">
        <f t="shared" si="158"/>
        <v>40633</v>
      </c>
      <c r="Z103" s="145">
        <f t="shared" si="158"/>
        <v>23244</v>
      </c>
      <c r="AA103" s="145">
        <f t="shared" si="158"/>
        <v>26286</v>
      </c>
      <c r="AB103" s="145">
        <f t="shared" si="158"/>
        <v>20124</v>
      </c>
      <c r="AC103" s="145">
        <f t="shared" si="149"/>
        <v>48487</v>
      </c>
      <c r="AD103" s="145">
        <f t="shared" si="150"/>
        <v>86270</v>
      </c>
      <c r="AE103" s="145">
        <f t="shared" si="151"/>
        <v>93106</v>
      </c>
      <c r="AF103" s="145">
        <f t="shared" si="152"/>
        <v>69654</v>
      </c>
      <c r="AG103" s="145">
        <f>AC103+AD103</f>
        <v>134757</v>
      </c>
      <c r="AH103" s="145">
        <f>AF103+AE103</f>
        <v>162760</v>
      </c>
      <c r="AI103" s="145">
        <f>AG103+AH103</f>
        <v>297517</v>
      </c>
      <c r="AK103" s="17">
        <f ca="1">SUM((INDIRECT(AK$2&amp;(ROW())):INDIRECT(AK$3&amp;(ROW()))))</f>
        <v>22485</v>
      </c>
      <c r="AL103" s="145">
        <f ca="1">SUM(INDIRECT(AL$1&amp;AL$2&amp;$C103):INDIRECT(AL$1&amp;AL$3&amp;$C103))</f>
        <v>21130.588650200028</v>
      </c>
      <c r="AM103" s="1697">
        <f t="shared" ca="1" si="96"/>
        <v>1354.4113497999715</v>
      </c>
      <c r="AN103" s="1791">
        <f t="shared" ca="1" si="97"/>
        <v>1.0640971897291251</v>
      </c>
      <c r="AO103" s="145">
        <f ca="1">SUM(INDIRECT(AO$1&amp;AO$2&amp;$A103):INDIRECT(AO$1&amp;AO$3&amp;$A103))+SUM(INDIRECT(AO$1&amp;AO$2&amp;$B103):INDIRECT(AO$1&amp;AO$3&amp;$B103))</f>
        <v>-1610</v>
      </c>
      <c r="AP103" s="1697">
        <f t="shared" ca="1" si="138"/>
        <v>24095</v>
      </c>
      <c r="AQ103" s="1791">
        <f t="shared" ca="1" si="153"/>
        <v>-13.96583850931677</v>
      </c>
      <c r="AS103" s="17">
        <f ca="1">SUM((INDIRECT(AS$2&amp;(ROW())):INDIRECT(AS$3&amp;(ROW()))))</f>
        <v>22485</v>
      </c>
      <c r="AT103" s="145">
        <f ca="1">SUM(INDIRECT(AT$1&amp;AT$2&amp;$C103):INDIRECT(AT$1&amp;AT$3&amp;$C103))</f>
        <v>21130.588650200028</v>
      </c>
      <c r="AU103" s="1697">
        <f t="shared" ca="1" si="139"/>
        <v>1354.4113497999715</v>
      </c>
      <c r="AV103" s="1791">
        <f t="shared" ca="1" si="154"/>
        <v>1.0640971897291251</v>
      </c>
      <c r="AW103" s="145">
        <f ca="1">SUM(INDIRECT(AW$1&amp;AW$2&amp;$A103):INDIRECT(AW$1&amp;AW$3&amp;$A103))+SUM(INDIRECT(AW$1&amp;AW$2&amp;$B103):INDIRECT(AW$1&amp;AW$3&amp;$B103))</f>
        <v>-1610</v>
      </c>
      <c r="AX103" s="1697">
        <f t="shared" ca="1" si="140"/>
        <v>24095</v>
      </c>
      <c r="AY103" s="1791">
        <f t="shared" ca="1" si="155"/>
        <v>-13.96583850931677</v>
      </c>
      <c r="BA103" s="17">
        <f ca="1">SUM((INDIRECT(BA$2&amp;(ROW())):INDIRECT(BA$3&amp;(ROW()))))</f>
        <v>22485</v>
      </c>
      <c r="BB103" s="145">
        <f ca="1">SUM(INDIRECT(BB$1&amp;BB$2&amp;$C103):INDIRECT(BB$1&amp;BB$3&amp;$C103))</f>
        <v>21130.588650200028</v>
      </c>
      <c r="BC103" s="1697">
        <f t="shared" ca="1" si="141"/>
        <v>1354.4113497999715</v>
      </c>
      <c r="BD103" s="1791">
        <f t="shared" ca="1" si="156"/>
        <v>1.0640971897291251</v>
      </c>
      <c r="BE103" s="145">
        <f ca="1">SUM(INDIRECT(BE$1&amp;BE$2&amp;$A103):INDIRECT(BE$1&amp;BE$3&amp;$A103))+SUM(INDIRECT(BE$1&amp;BE$2&amp;$B103):INDIRECT(BE$1&amp;BE$3&amp;$B103))</f>
        <v>-1610</v>
      </c>
      <c r="BF103" s="1697">
        <f t="shared" ca="1" si="142"/>
        <v>24095</v>
      </c>
      <c r="BG103" s="1791">
        <f t="shared" ca="1" si="157"/>
        <v>-13.96583850931677</v>
      </c>
    </row>
    <row r="104" spans="1:59">
      <c r="A104" s="1887">
        <v>102</v>
      </c>
      <c r="B104" s="1887">
        <v>1</v>
      </c>
      <c r="C104" s="1887">
        <f>ROW()</f>
        <v>104</v>
      </c>
      <c r="D104" s="2120" t="s">
        <v>1020</v>
      </c>
      <c r="E104" s="2540">
        <v>1</v>
      </c>
      <c r="F104" s="87"/>
      <c r="G104" s="87"/>
      <c r="H104" s="39"/>
      <c r="I104" s="44"/>
      <c r="J104" s="6"/>
      <c r="K104" s="7"/>
      <c r="L104" s="7"/>
      <c r="M104" s="6" t="s">
        <v>11</v>
      </c>
      <c r="N104" s="6"/>
      <c r="O104" s="6"/>
      <c r="P104" s="42"/>
      <c r="Q104" s="145">
        <f t="shared" ref="Q104:AB104" si="159">Q460+Q484</f>
        <v>0</v>
      </c>
      <c r="R104" s="145">
        <f t="shared" si="159"/>
        <v>0</v>
      </c>
      <c r="S104" s="145">
        <f t="shared" si="159"/>
        <v>0</v>
      </c>
      <c r="T104" s="145">
        <f t="shared" si="159"/>
        <v>0</v>
      </c>
      <c r="U104" s="145">
        <f t="shared" si="159"/>
        <v>0</v>
      </c>
      <c r="V104" s="145">
        <f t="shared" si="159"/>
        <v>0</v>
      </c>
      <c r="W104" s="145">
        <f t="shared" si="159"/>
        <v>0</v>
      </c>
      <c r="X104" s="145">
        <f t="shared" si="159"/>
        <v>0</v>
      </c>
      <c r="Y104" s="145">
        <f t="shared" si="159"/>
        <v>0</v>
      </c>
      <c r="Z104" s="145">
        <f t="shared" si="159"/>
        <v>0</v>
      </c>
      <c r="AA104" s="145">
        <f t="shared" si="159"/>
        <v>0</v>
      </c>
      <c r="AB104" s="145">
        <f t="shared" si="159"/>
        <v>0</v>
      </c>
      <c r="AC104" s="145">
        <f t="shared" si="149"/>
        <v>0</v>
      </c>
      <c r="AD104" s="145">
        <f t="shared" si="150"/>
        <v>0</v>
      </c>
      <c r="AE104" s="145">
        <f t="shared" si="151"/>
        <v>0</v>
      </c>
      <c r="AF104" s="145">
        <f t="shared" si="152"/>
        <v>0</v>
      </c>
      <c r="AG104" s="145">
        <f>AC104+AD104</f>
        <v>0</v>
      </c>
      <c r="AH104" s="145">
        <f>AF104+AE104</f>
        <v>0</v>
      </c>
      <c r="AI104" s="145">
        <f>AG104+AH104</f>
        <v>0</v>
      </c>
      <c r="AK104" s="17">
        <f ca="1">SUM((INDIRECT(AK$2&amp;(ROW())):INDIRECT(AK$3&amp;(ROW()))))</f>
        <v>0</v>
      </c>
      <c r="AL104" s="145">
        <f ca="1">SUM(INDIRECT(AL$1&amp;AL$2&amp;$C104):INDIRECT(AL$1&amp;AL$3&amp;$C104))</f>
        <v>0</v>
      </c>
      <c r="AM104" s="1697">
        <f t="shared" ca="1" si="96"/>
        <v>0</v>
      </c>
      <c r="AN104" s="1791">
        <f t="shared" ca="1" si="97"/>
        <v>0</v>
      </c>
      <c r="AO104" s="145">
        <f ca="1">SUM(INDIRECT(AO$1&amp;AO$2&amp;$A104):INDIRECT(AO$1&amp;AO$3&amp;$A104))+SUM(INDIRECT(AO$1&amp;AO$2&amp;$B104):INDIRECT(AO$1&amp;AO$3&amp;$B104))</f>
        <v>0</v>
      </c>
      <c r="AP104" s="1697">
        <f t="shared" ca="1" si="138"/>
        <v>0</v>
      </c>
      <c r="AQ104" s="1791">
        <f t="shared" ca="1" si="153"/>
        <v>0</v>
      </c>
      <c r="AS104" s="17">
        <f ca="1">SUM((INDIRECT(AS$2&amp;(ROW())):INDIRECT(AS$3&amp;(ROW()))))</f>
        <v>0</v>
      </c>
      <c r="AT104" s="145">
        <f ca="1">SUM(INDIRECT(AT$1&amp;AT$2&amp;$C104):INDIRECT(AT$1&amp;AT$3&amp;$C104))</f>
        <v>0</v>
      </c>
      <c r="AU104" s="1697">
        <f t="shared" ca="1" si="139"/>
        <v>0</v>
      </c>
      <c r="AV104" s="1791">
        <f t="shared" ca="1" si="154"/>
        <v>0</v>
      </c>
      <c r="AW104" s="145">
        <f ca="1">SUM(INDIRECT(AW$1&amp;AW$2&amp;$A104):INDIRECT(AW$1&amp;AW$3&amp;$A104))+SUM(INDIRECT(AW$1&amp;AW$2&amp;$B104):INDIRECT(AW$1&amp;AW$3&amp;$B104))</f>
        <v>0</v>
      </c>
      <c r="AX104" s="1697">
        <f t="shared" ca="1" si="140"/>
        <v>0</v>
      </c>
      <c r="AY104" s="1791">
        <f t="shared" ca="1" si="155"/>
        <v>0</v>
      </c>
      <c r="BA104" s="17">
        <f ca="1">SUM((INDIRECT(BA$2&amp;(ROW())):INDIRECT(BA$3&amp;(ROW()))))</f>
        <v>0</v>
      </c>
      <c r="BB104" s="145">
        <f ca="1">SUM(INDIRECT(BB$1&amp;BB$2&amp;$C104):INDIRECT(BB$1&amp;BB$3&amp;$C104))</f>
        <v>0</v>
      </c>
      <c r="BC104" s="1697">
        <f t="shared" ca="1" si="141"/>
        <v>0</v>
      </c>
      <c r="BD104" s="1791">
        <f t="shared" ca="1" si="156"/>
        <v>0</v>
      </c>
      <c r="BE104" s="145">
        <f ca="1">SUM(INDIRECT(BE$1&amp;BE$2&amp;$A104):INDIRECT(BE$1&amp;BE$3&amp;$A104))+SUM(INDIRECT(BE$1&amp;BE$2&amp;$B104):INDIRECT(BE$1&amp;BE$3&amp;$B104))</f>
        <v>0</v>
      </c>
      <c r="BF104" s="1697">
        <f t="shared" ca="1" si="142"/>
        <v>0</v>
      </c>
      <c r="BG104" s="1791">
        <f t="shared" ca="1" si="157"/>
        <v>0</v>
      </c>
    </row>
    <row r="105" spans="1:59">
      <c r="A105" s="1887">
        <v>103</v>
      </c>
      <c r="B105" s="1887">
        <v>1</v>
      </c>
      <c r="C105" s="1887">
        <f>ROW()</f>
        <v>105</v>
      </c>
      <c r="D105" s="2120" t="s">
        <v>1020</v>
      </c>
      <c r="E105" s="2540">
        <v>1</v>
      </c>
      <c r="F105" s="87"/>
      <c r="G105" s="87"/>
      <c r="H105" s="39"/>
      <c r="I105" s="223" t="s">
        <v>99</v>
      </c>
      <c r="J105" s="1417"/>
      <c r="K105" s="221"/>
      <c r="L105" s="221"/>
      <c r="M105" s="221"/>
      <c r="N105" s="221"/>
      <c r="O105" s="221"/>
      <c r="P105" s="220"/>
      <c r="Q105" s="219">
        <f>SUM(Q106:Q108)</f>
        <v>48483</v>
      </c>
      <c r="R105" s="219">
        <f t="shared" ref="R105:AI105" si="160">SUM(R106:R108)</f>
        <v>38047</v>
      </c>
      <c r="S105" s="219">
        <f t="shared" si="160"/>
        <v>39470</v>
      </c>
      <c r="T105" s="219">
        <f t="shared" si="160"/>
        <v>42225</v>
      </c>
      <c r="U105" s="219">
        <f t="shared" si="160"/>
        <v>51052</v>
      </c>
      <c r="V105" s="219">
        <f t="shared" si="160"/>
        <v>47758</v>
      </c>
      <c r="W105" s="219">
        <f t="shared" si="160"/>
        <v>58030</v>
      </c>
      <c r="X105" s="219">
        <f t="shared" si="160"/>
        <v>54473</v>
      </c>
      <c r="Y105" s="219">
        <f t="shared" si="160"/>
        <v>46276</v>
      </c>
      <c r="Z105" s="219">
        <f t="shared" si="160"/>
        <v>42350</v>
      </c>
      <c r="AA105" s="219">
        <f t="shared" si="160"/>
        <v>36089.437518303414</v>
      </c>
      <c r="AB105" s="219">
        <f t="shared" si="160"/>
        <v>65602.6662293564</v>
      </c>
      <c r="AC105" s="219">
        <f t="shared" si="149"/>
        <v>126000</v>
      </c>
      <c r="AD105" s="219">
        <f t="shared" si="150"/>
        <v>141035</v>
      </c>
      <c r="AE105" s="219">
        <f t="shared" si="151"/>
        <v>158779</v>
      </c>
      <c r="AF105" s="219">
        <f t="shared" si="152"/>
        <v>144042.10374765983</v>
      </c>
      <c r="AG105" s="219">
        <f t="shared" si="160"/>
        <v>267035</v>
      </c>
      <c r="AH105" s="219">
        <f t="shared" si="160"/>
        <v>302821.10374765983</v>
      </c>
      <c r="AI105" s="219">
        <f t="shared" si="160"/>
        <v>569856.10374765983</v>
      </c>
      <c r="AK105" s="623">
        <f ca="1">SUM((INDIRECT(AK$2&amp;(ROW())):INDIRECT(AK$3&amp;(ROW()))))</f>
        <v>48483</v>
      </c>
      <c r="AL105" s="1627">
        <f ca="1">SUM(INDIRECT(AL$1&amp;AL$2&amp;$C105):INDIRECT(AL$1&amp;AL$3&amp;$C105))</f>
        <v>46028.364162706959</v>
      </c>
      <c r="AM105" s="1696">
        <f t="shared" ca="1" si="96"/>
        <v>2454.6358372930408</v>
      </c>
      <c r="AN105" s="1790">
        <f t="shared" ca="1" si="97"/>
        <v>1.05332876546766</v>
      </c>
      <c r="AO105" s="1627">
        <f ca="1">SUM(INDIRECT(AO$1&amp;AO$2&amp;$A105):INDIRECT(AO$1&amp;AO$3&amp;$A105))+SUM(INDIRECT(AO$1&amp;AO$2&amp;$B105):INDIRECT(AO$1&amp;AO$3&amp;$B105))</f>
        <v>38788</v>
      </c>
      <c r="AP105" s="1696">
        <f t="shared" ca="1" si="138"/>
        <v>9695</v>
      </c>
      <c r="AQ105" s="1790">
        <f t="shared" ca="1" si="153"/>
        <v>1.2499484376611323</v>
      </c>
      <c r="AS105" s="623">
        <f ca="1">SUM((INDIRECT(AS$2&amp;(ROW())):INDIRECT(AS$3&amp;(ROW()))))</f>
        <v>48483</v>
      </c>
      <c r="AT105" s="1627">
        <f ca="1">SUM(INDIRECT(AT$1&amp;AT$2&amp;$C105):INDIRECT(AT$1&amp;AT$3&amp;$C105))</f>
        <v>46028.364162706959</v>
      </c>
      <c r="AU105" s="1696">
        <f t="shared" ca="1" si="139"/>
        <v>2454.6358372930408</v>
      </c>
      <c r="AV105" s="1790">
        <f t="shared" ca="1" si="154"/>
        <v>1.05332876546766</v>
      </c>
      <c r="AW105" s="1627">
        <f ca="1">SUM(INDIRECT(AW$1&amp;AW$2&amp;$A105):INDIRECT(AW$1&amp;AW$3&amp;$A105))+SUM(INDIRECT(AW$1&amp;AW$2&amp;$B105):INDIRECT(AW$1&amp;AW$3&amp;$B105))</f>
        <v>38788</v>
      </c>
      <c r="AX105" s="1696">
        <f t="shared" ca="1" si="140"/>
        <v>9695</v>
      </c>
      <c r="AY105" s="1790">
        <f t="shared" ca="1" si="155"/>
        <v>1.2499484376611323</v>
      </c>
      <c r="BA105" s="623">
        <f ca="1">SUM((INDIRECT(BA$2&amp;(ROW())):INDIRECT(BA$3&amp;(ROW()))))</f>
        <v>48483</v>
      </c>
      <c r="BB105" s="1627">
        <f ca="1">SUM(INDIRECT(BB$1&amp;BB$2&amp;$C105):INDIRECT(BB$1&amp;BB$3&amp;$C105))</f>
        <v>46028.364162706959</v>
      </c>
      <c r="BC105" s="1696">
        <f t="shared" ca="1" si="141"/>
        <v>2454.6358372930408</v>
      </c>
      <c r="BD105" s="1790">
        <f t="shared" ca="1" si="156"/>
        <v>1.05332876546766</v>
      </c>
      <c r="BE105" s="1627">
        <f ca="1">SUM(INDIRECT(BE$1&amp;BE$2&amp;$A105):INDIRECT(BE$1&amp;BE$3&amp;$A105))+SUM(INDIRECT(BE$1&amp;BE$2&amp;$B105):INDIRECT(BE$1&amp;BE$3&amp;$B105))</f>
        <v>38788</v>
      </c>
      <c r="BF105" s="1696">
        <f t="shared" ca="1" si="142"/>
        <v>9695</v>
      </c>
      <c r="BG105" s="1790">
        <f t="shared" ca="1" si="157"/>
        <v>1.2499484376611323</v>
      </c>
    </row>
    <row r="106" spans="1:59">
      <c r="A106" s="1887">
        <v>104</v>
      </c>
      <c r="B106" s="1887">
        <v>1</v>
      </c>
      <c r="C106" s="1887">
        <f>ROW()</f>
        <v>106</v>
      </c>
      <c r="D106" s="2120" t="s">
        <v>1020</v>
      </c>
      <c r="E106" s="2540">
        <v>1</v>
      </c>
      <c r="F106" s="87"/>
      <c r="G106" s="87"/>
      <c r="H106" s="39"/>
      <c r="I106" s="44"/>
      <c r="J106" s="59" t="s">
        <v>207</v>
      </c>
      <c r="K106" s="7"/>
      <c r="L106" s="7"/>
      <c r="M106" s="6"/>
      <c r="N106" s="6"/>
      <c r="O106" s="6"/>
      <c r="P106" s="42"/>
      <c r="Q106" s="146">
        <v>11998</v>
      </c>
      <c r="R106" s="146">
        <v>6590</v>
      </c>
      <c r="S106" s="146">
        <v>9844</v>
      </c>
      <c r="T106" s="146">
        <v>9113</v>
      </c>
      <c r="U106" s="146">
        <v>16108</v>
      </c>
      <c r="V106" s="146">
        <v>15390</v>
      </c>
      <c r="W106" s="146">
        <v>13843</v>
      </c>
      <c r="X106" s="146">
        <v>11411</v>
      </c>
      <c r="Y106" s="146">
        <v>13900</v>
      </c>
      <c r="Z106" s="146">
        <v>11926</v>
      </c>
      <c r="AA106" s="146">
        <v>426.06558946235259</v>
      </c>
      <c r="AB106" s="146">
        <v>14626.873553411262</v>
      </c>
      <c r="AC106" s="145">
        <f t="shared" si="149"/>
        <v>28432</v>
      </c>
      <c r="AD106" s="145">
        <f t="shared" si="150"/>
        <v>40611</v>
      </c>
      <c r="AE106" s="145">
        <f t="shared" si="151"/>
        <v>39154</v>
      </c>
      <c r="AF106" s="145">
        <f t="shared" si="152"/>
        <v>26978.939142873613</v>
      </c>
      <c r="AG106" s="145">
        <f>AC106+AD106</f>
        <v>69043</v>
      </c>
      <c r="AH106" s="145">
        <f>AF106+AE106</f>
        <v>66132.939142873613</v>
      </c>
      <c r="AI106" s="145">
        <f>AG106+AH106</f>
        <v>135175.93914287363</v>
      </c>
      <c r="AK106" s="17">
        <f ca="1">SUM((INDIRECT(AK$2&amp;(ROW())):INDIRECT(AK$3&amp;(ROW()))))</f>
        <v>11998</v>
      </c>
      <c r="AL106" s="145">
        <f ca="1">SUM(INDIRECT(AL$1&amp;AL$2&amp;$C106):INDIRECT(AL$1&amp;AL$3&amp;$C106))</f>
        <v>10332.503874289727</v>
      </c>
      <c r="AM106" s="1697">
        <f t="shared" ca="1" si="96"/>
        <v>1665.4961257102732</v>
      </c>
      <c r="AN106" s="1791">
        <f t="shared" ca="1" si="97"/>
        <v>1.1611899831806027</v>
      </c>
      <c r="AO106" s="145">
        <f ca="1">SUM(INDIRECT(AO$1&amp;AO$2&amp;$A106):INDIRECT(AO$1&amp;AO$3&amp;$A106))+SUM(INDIRECT(AO$1&amp;AO$2&amp;$B106):INDIRECT(AO$1&amp;AO$3&amp;$B106))</f>
        <v>4918</v>
      </c>
      <c r="AP106" s="1697">
        <f t="shared" ca="1" si="138"/>
        <v>7080</v>
      </c>
      <c r="AQ106" s="1791">
        <f t="shared" ca="1" si="153"/>
        <v>2.439609597397316</v>
      </c>
      <c r="AS106" s="17">
        <f ca="1">SUM((INDIRECT(AS$2&amp;(ROW())):INDIRECT(AS$3&amp;(ROW()))))</f>
        <v>11998</v>
      </c>
      <c r="AT106" s="145">
        <f ca="1">SUM(INDIRECT(AT$1&amp;AT$2&amp;$C106):INDIRECT(AT$1&amp;AT$3&amp;$C106))</f>
        <v>10332.503874289727</v>
      </c>
      <c r="AU106" s="1697">
        <f t="shared" ca="1" si="139"/>
        <v>1665.4961257102732</v>
      </c>
      <c r="AV106" s="1791">
        <f t="shared" ca="1" si="154"/>
        <v>1.1611899831806027</v>
      </c>
      <c r="AW106" s="145">
        <f ca="1">SUM(INDIRECT(AW$1&amp;AW$2&amp;$A106):INDIRECT(AW$1&amp;AW$3&amp;$A106))+SUM(INDIRECT(AW$1&amp;AW$2&amp;$B106):INDIRECT(AW$1&amp;AW$3&amp;$B106))</f>
        <v>4918</v>
      </c>
      <c r="AX106" s="1697">
        <f t="shared" ca="1" si="140"/>
        <v>7080</v>
      </c>
      <c r="AY106" s="1791">
        <f t="shared" ca="1" si="155"/>
        <v>2.439609597397316</v>
      </c>
      <c r="BA106" s="17">
        <f ca="1">SUM((INDIRECT(BA$2&amp;(ROW())):INDIRECT(BA$3&amp;(ROW()))))</f>
        <v>11998</v>
      </c>
      <c r="BB106" s="145">
        <f ca="1">SUM(INDIRECT(BB$1&amp;BB$2&amp;$C106):INDIRECT(BB$1&amp;BB$3&amp;$C106))</f>
        <v>10332.503874289727</v>
      </c>
      <c r="BC106" s="1697">
        <f t="shared" ca="1" si="141"/>
        <v>1665.4961257102732</v>
      </c>
      <c r="BD106" s="1791">
        <f t="shared" ca="1" si="156"/>
        <v>1.1611899831806027</v>
      </c>
      <c r="BE106" s="145">
        <f ca="1">SUM(INDIRECT(BE$1&amp;BE$2&amp;$A106):INDIRECT(BE$1&amp;BE$3&amp;$A106))+SUM(INDIRECT(BE$1&amp;BE$2&amp;$B106):INDIRECT(BE$1&amp;BE$3&amp;$B106))</f>
        <v>4918</v>
      </c>
      <c r="BF106" s="1697">
        <f t="shared" ca="1" si="142"/>
        <v>7080</v>
      </c>
      <c r="BG106" s="1791">
        <f t="shared" ca="1" si="157"/>
        <v>2.439609597397316</v>
      </c>
    </row>
    <row r="107" spans="1:59">
      <c r="A107" s="1887">
        <v>105</v>
      </c>
      <c r="B107" s="1887">
        <v>1</v>
      </c>
      <c r="C107" s="1887">
        <f>ROW()</f>
        <v>107</v>
      </c>
      <c r="D107" s="2120" t="s">
        <v>1020</v>
      </c>
      <c r="E107" s="2540">
        <v>1</v>
      </c>
      <c r="F107" s="87"/>
      <c r="G107" s="87"/>
      <c r="H107" s="39"/>
      <c r="I107" s="44"/>
      <c r="J107" s="59" t="s">
        <v>208</v>
      </c>
      <c r="K107" s="7"/>
      <c r="L107" s="7"/>
      <c r="M107" s="6"/>
      <c r="N107" s="6"/>
      <c r="O107" s="6"/>
      <c r="P107" s="42"/>
      <c r="Q107" s="146">
        <v>22574</v>
      </c>
      <c r="R107" s="146">
        <v>21601</v>
      </c>
      <c r="S107" s="146">
        <v>21876</v>
      </c>
      <c r="T107" s="146">
        <v>21565</v>
      </c>
      <c r="U107" s="146">
        <v>21587</v>
      </c>
      <c r="V107" s="146">
        <v>19409</v>
      </c>
      <c r="W107" s="146">
        <v>19927</v>
      </c>
      <c r="X107" s="146">
        <v>18823</v>
      </c>
      <c r="Y107" s="146">
        <v>20041</v>
      </c>
      <c r="Z107" s="146">
        <v>19571</v>
      </c>
      <c r="AA107" s="146">
        <f>30470.9889953562+881</f>
        <v>31351.988995356201</v>
      </c>
      <c r="AB107" s="146">
        <v>25405.79267594514</v>
      </c>
      <c r="AC107" s="145">
        <f t="shared" si="149"/>
        <v>66051</v>
      </c>
      <c r="AD107" s="145">
        <f t="shared" si="150"/>
        <v>62561</v>
      </c>
      <c r="AE107" s="145">
        <f t="shared" si="151"/>
        <v>58791</v>
      </c>
      <c r="AF107" s="145">
        <f t="shared" si="152"/>
        <v>76328.781671301345</v>
      </c>
      <c r="AG107" s="145">
        <f>AC107+AD107</f>
        <v>128612</v>
      </c>
      <c r="AH107" s="145">
        <f>AF107+AE107</f>
        <v>135119.78167130135</v>
      </c>
      <c r="AI107" s="145">
        <f>AG107+AH107</f>
        <v>263731.78167130135</v>
      </c>
      <c r="AK107" s="17">
        <f ca="1">SUM((INDIRECT(AK$2&amp;(ROW())):INDIRECT(AK$3&amp;(ROW()))))</f>
        <v>22574</v>
      </c>
      <c r="AL107" s="145">
        <f ca="1">SUM(INDIRECT(AL$1&amp;AL$2&amp;$C107):INDIRECT(AL$1&amp;AL$3&amp;$C107))</f>
        <v>20923.069186311375</v>
      </c>
      <c r="AM107" s="1697">
        <f t="shared" ca="1" si="96"/>
        <v>1650.9308136886248</v>
      </c>
      <c r="AN107" s="1791">
        <f t="shared" ca="1" si="97"/>
        <v>1.0789048107133692</v>
      </c>
      <c r="AO107" s="145">
        <f ca="1">SUM(INDIRECT(AO$1&amp;AO$2&amp;$A107):INDIRECT(AO$1&amp;AO$3&amp;$A107))+SUM(INDIRECT(AO$1&amp;AO$2&amp;$B107):INDIRECT(AO$1&amp;AO$3&amp;$B107))</f>
        <v>22789</v>
      </c>
      <c r="AP107" s="1697">
        <f t="shared" ca="1" si="138"/>
        <v>-215</v>
      </c>
      <c r="AQ107" s="1791">
        <f t="shared" ca="1" si="153"/>
        <v>0.990565623765852</v>
      </c>
      <c r="AS107" s="17">
        <f ca="1">SUM((INDIRECT(AS$2&amp;(ROW())):INDIRECT(AS$3&amp;(ROW()))))</f>
        <v>22574</v>
      </c>
      <c r="AT107" s="145">
        <f ca="1">SUM(INDIRECT(AT$1&amp;AT$2&amp;$C107):INDIRECT(AT$1&amp;AT$3&amp;$C107))</f>
        <v>20923.069186311375</v>
      </c>
      <c r="AU107" s="1697">
        <f t="shared" ca="1" si="139"/>
        <v>1650.9308136886248</v>
      </c>
      <c r="AV107" s="1791">
        <f t="shared" ca="1" si="154"/>
        <v>1.0789048107133692</v>
      </c>
      <c r="AW107" s="145">
        <f ca="1">SUM(INDIRECT(AW$1&amp;AW$2&amp;$A107):INDIRECT(AW$1&amp;AW$3&amp;$A107))+SUM(INDIRECT(AW$1&amp;AW$2&amp;$B107):INDIRECT(AW$1&amp;AW$3&amp;$B107))</f>
        <v>22789</v>
      </c>
      <c r="AX107" s="1697">
        <f t="shared" ca="1" si="140"/>
        <v>-215</v>
      </c>
      <c r="AY107" s="1791">
        <f t="shared" ca="1" si="155"/>
        <v>0.990565623765852</v>
      </c>
      <c r="BA107" s="17">
        <f ca="1">SUM((INDIRECT(BA$2&amp;(ROW())):INDIRECT(BA$3&amp;(ROW()))))</f>
        <v>22574</v>
      </c>
      <c r="BB107" s="145">
        <f ca="1">SUM(INDIRECT(BB$1&amp;BB$2&amp;$C107):INDIRECT(BB$1&amp;BB$3&amp;$C107))</f>
        <v>20923.069186311375</v>
      </c>
      <c r="BC107" s="1697">
        <f t="shared" ca="1" si="141"/>
        <v>1650.9308136886248</v>
      </c>
      <c r="BD107" s="1791">
        <f t="shared" ca="1" si="156"/>
        <v>1.0789048107133692</v>
      </c>
      <c r="BE107" s="145">
        <f ca="1">SUM(INDIRECT(BE$1&amp;BE$2&amp;$A107):INDIRECT(BE$1&amp;BE$3&amp;$A107))+SUM(INDIRECT(BE$1&amp;BE$2&amp;$B107):INDIRECT(BE$1&amp;BE$3&amp;$B107))</f>
        <v>22789</v>
      </c>
      <c r="BF107" s="1697">
        <f t="shared" ca="1" si="142"/>
        <v>-215</v>
      </c>
      <c r="BG107" s="1791">
        <f t="shared" ca="1" si="157"/>
        <v>0.990565623765852</v>
      </c>
    </row>
    <row r="108" spans="1:59">
      <c r="A108" s="1887">
        <v>106</v>
      </c>
      <c r="B108" s="1887">
        <v>1</v>
      </c>
      <c r="C108" s="1887">
        <f>ROW()</f>
        <v>108</v>
      </c>
      <c r="D108" s="2120" t="s">
        <v>1020</v>
      </c>
      <c r="E108" s="2540">
        <v>1</v>
      </c>
      <c r="F108" s="87"/>
      <c r="G108" s="87"/>
      <c r="H108" s="39"/>
      <c r="I108" s="44"/>
      <c r="J108" s="59" t="s">
        <v>209</v>
      </c>
      <c r="K108" s="80"/>
      <c r="L108" s="80"/>
      <c r="M108" s="79"/>
      <c r="N108" s="79"/>
      <c r="O108" s="79"/>
      <c r="P108" s="209"/>
      <c r="Q108" s="208">
        <v>13911</v>
      </c>
      <c r="R108" s="208">
        <v>9856</v>
      </c>
      <c r="S108" s="208">
        <v>7750</v>
      </c>
      <c r="T108" s="208">
        <v>11547</v>
      </c>
      <c r="U108" s="208">
        <v>13357</v>
      </c>
      <c r="V108" s="208">
        <v>12959</v>
      </c>
      <c r="W108" s="208">
        <v>24260</v>
      </c>
      <c r="X108" s="208">
        <v>24239</v>
      </c>
      <c r="Y108" s="208">
        <v>12335</v>
      </c>
      <c r="Z108" s="208">
        <v>10853</v>
      </c>
      <c r="AA108" s="208">
        <v>4311.3829334848633</v>
      </c>
      <c r="AB108" s="208">
        <v>25570</v>
      </c>
      <c r="AC108" s="207">
        <f t="shared" si="149"/>
        <v>31517</v>
      </c>
      <c r="AD108" s="207">
        <f t="shared" si="150"/>
        <v>37863</v>
      </c>
      <c r="AE108" s="207">
        <f t="shared" si="151"/>
        <v>60834</v>
      </c>
      <c r="AF108" s="207">
        <f t="shared" si="152"/>
        <v>40734.382933484863</v>
      </c>
      <c r="AG108" s="207">
        <f>AC108+AD108</f>
        <v>69380</v>
      </c>
      <c r="AH108" s="207">
        <f>AF108+AE108</f>
        <v>101568.38293348486</v>
      </c>
      <c r="AI108" s="207">
        <f>AG108+AH108</f>
        <v>170948.38293348486</v>
      </c>
      <c r="AK108" s="622">
        <f ca="1">SUM((INDIRECT(AK$2&amp;(ROW())):INDIRECT(AK$3&amp;(ROW()))))</f>
        <v>13911</v>
      </c>
      <c r="AL108" s="207">
        <f ca="1">SUM(INDIRECT(AL$1&amp;AL$2&amp;$C108):INDIRECT(AL$1&amp;AL$3&amp;$C108))</f>
        <v>14772.791102105853</v>
      </c>
      <c r="AM108" s="1700">
        <f t="shared" ca="1" si="96"/>
        <v>-861.7911021058535</v>
      </c>
      <c r="AN108" s="1794">
        <f t="shared" ca="1" si="97"/>
        <v>0.94166362360711875</v>
      </c>
      <c r="AO108" s="207">
        <f ca="1">SUM(INDIRECT(AO$1&amp;AO$2&amp;$A108):INDIRECT(AO$1&amp;AO$3&amp;$A108))+SUM(INDIRECT(AO$1&amp;AO$2&amp;$B108):INDIRECT(AO$1&amp;AO$3&amp;$B108))</f>
        <v>11081</v>
      </c>
      <c r="AP108" s="1700">
        <f t="shared" ca="1" si="138"/>
        <v>2830</v>
      </c>
      <c r="AQ108" s="1794">
        <f t="shared" ca="1" si="153"/>
        <v>1.2553921126252143</v>
      </c>
      <c r="AS108" s="622">
        <f ca="1">SUM((INDIRECT(AS$2&amp;(ROW())):INDIRECT(AS$3&amp;(ROW()))))</f>
        <v>13911</v>
      </c>
      <c r="AT108" s="207">
        <f ca="1">SUM(INDIRECT(AT$1&amp;AT$2&amp;$C108):INDIRECT(AT$1&amp;AT$3&amp;$C108))</f>
        <v>14772.791102105853</v>
      </c>
      <c r="AU108" s="1700">
        <f t="shared" ca="1" si="139"/>
        <v>-861.7911021058535</v>
      </c>
      <c r="AV108" s="1794">
        <f t="shared" ca="1" si="154"/>
        <v>0.94166362360711875</v>
      </c>
      <c r="AW108" s="207">
        <f ca="1">SUM(INDIRECT(AW$1&amp;AW$2&amp;$A108):INDIRECT(AW$1&amp;AW$3&amp;$A108))+SUM(INDIRECT(AW$1&amp;AW$2&amp;$B108):INDIRECT(AW$1&amp;AW$3&amp;$B108))</f>
        <v>11081</v>
      </c>
      <c r="AX108" s="1700">
        <f t="shared" ca="1" si="140"/>
        <v>2830</v>
      </c>
      <c r="AY108" s="1794">
        <f t="shared" ca="1" si="155"/>
        <v>1.2553921126252143</v>
      </c>
      <c r="BA108" s="622">
        <f ca="1">SUM((INDIRECT(BA$2&amp;(ROW())):INDIRECT(BA$3&amp;(ROW()))))</f>
        <v>13911</v>
      </c>
      <c r="BB108" s="207">
        <f ca="1">SUM(INDIRECT(BB$1&amp;BB$2&amp;$C108):INDIRECT(BB$1&amp;BB$3&amp;$C108))</f>
        <v>14772.791102105853</v>
      </c>
      <c r="BC108" s="1700">
        <f t="shared" ca="1" si="141"/>
        <v>-861.7911021058535</v>
      </c>
      <c r="BD108" s="1794">
        <f t="shared" ca="1" si="156"/>
        <v>0.94166362360711875</v>
      </c>
      <c r="BE108" s="207">
        <f ca="1">SUM(INDIRECT(BE$1&amp;BE$2&amp;$A108):INDIRECT(BE$1&amp;BE$3&amp;$A108))+SUM(INDIRECT(BE$1&amp;BE$2&amp;$B108):INDIRECT(BE$1&amp;BE$3&amp;$B108))</f>
        <v>11081</v>
      </c>
      <c r="BF108" s="1700">
        <f t="shared" ca="1" si="142"/>
        <v>2830</v>
      </c>
      <c r="BG108" s="1794">
        <f t="shared" ca="1" si="157"/>
        <v>1.2553921126252143</v>
      </c>
    </row>
    <row r="109" spans="1:59">
      <c r="A109" s="1887">
        <v>107</v>
      </c>
      <c r="B109" s="1887">
        <v>1</v>
      </c>
      <c r="C109" s="1887">
        <f>ROW()</f>
        <v>109</v>
      </c>
      <c r="D109" s="2120" t="s">
        <v>1020</v>
      </c>
      <c r="E109" s="2540">
        <v>1</v>
      </c>
      <c r="F109" s="87"/>
      <c r="G109" s="87"/>
      <c r="H109" s="39"/>
      <c r="I109" s="223" t="s">
        <v>141</v>
      </c>
      <c r="J109" s="222"/>
      <c r="K109" s="221"/>
      <c r="L109" s="221"/>
      <c r="M109" s="222"/>
      <c r="N109" s="222"/>
      <c r="O109" s="222"/>
      <c r="P109" s="224"/>
      <c r="Q109" s="219">
        <f>Q97-Q105</f>
        <v>1641</v>
      </c>
      <c r="R109" s="219">
        <f t="shared" ref="R109:AB109" si="161">R97-R105</f>
        <v>-9610</v>
      </c>
      <c r="S109" s="219">
        <f t="shared" si="161"/>
        <v>4555</v>
      </c>
      <c r="T109" s="219">
        <f t="shared" si="161"/>
        <v>16860</v>
      </c>
      <c r="U109" s="219">
        <f t="shared" si="161"/>
        <v>13254</v>
      </c>
      <c r="V109" s="219">
        <f t="shared" si="161"/>
        <v>46497</v>
      </c>
      <c r="W109" s="219">
        <f t="shared" si="161"/>
        <v>488</v>
      </c>
      <c r="X109" s="219">
        <f t="shared" si="161"/>
        <v>19629</v>
      </c>
      <c r="Y109" s="219">
        <f t="shared" si="161"/>
        <v>42280</v>
      </c>
      <c r="Z109" s="219">
        <f t="shared" si="161"/>
        <v>6565</v>
      </c>
      <c r="AA109" s="219">
        <f t="shared" si="161"/>
        <v>11815.562481696586</v>
      </c>
      <c r="AB109" s="219">
        <f t="shared" si="161"/>
        <v>-13407.6662293564</v>
      </c>
      <c r="AC109" s="219">
        <f>AC97-AC105</f>
        <v>-3414</v>
      </c>
      <c r="AD109" s="219">
        <f t="shared" ref="AD109:AI109" si="162">AD97-AD105</f>
        <v>76611</v>
      </c>
      <c r="AE109" s="219">
        <f t="shared" si="162"/>
        <v>62397</v>
      </c>
      <c r="AF109" s="219">
        <f t="shared" si="162"/>
        <v>4972.8962523401715</v>
      </c>
      <c r="AG109" s="219">
        <f t="shared" si="162"/>
        <v>73197</v>
      </c>
      <c r="AH109" s="219">
        <f t="shared" si="162"/>
        <v>67369.896252340171</v>
      </c>
      <c r="AI109" s="219">
        <f t="shared" si="162"/>
        <v>140566.89625234017</v>
      </c>
      <c r="AJ109" s="446"/>
      <c r="AK109" s="1631">
        <f ca="1">SUM((INDIRECT(AK$2&amp;(ROW())):INDIRECT(AK$3&amp;(ROW()))))</f>
        <v>1641</v>
      </c>
      <c r="AL109" s="1632">
        <f ca="1">SUM(INDIRECT(AL$1&amp;AL$2&amp;$C109):INDIRECT(AL$1&amp;AL$3&amp;$C109))</f>
        <v>864.56268821463891</v>
      </c>
      <c r="AM109" s="1701">
        <f t="shared" ca="1" si="96"/>
        <v>776.43731178536109</v>
      </c>
      <c r="AN109" s="1797">
        <f t="shared" ca="1" si="97"/>
        <v>1.8980694197996668</v>
      </c>
      <c r="AO109" s="1632">
        <f ca="1">SUM(INDIRECT(AO$1&amp;AO$2&amp;$A109):INDIRECT(AO$1&amp;AO$3&amp;$A109))+SUM(INDIRECT(AO$1&amp;AO$2&amp;$B109):INDIRECT(AO$1&amp;AO$3&amp;$B109))</f>
        <v>-33426</v>
      </c>
      <c r="AP109" s="1701">
        <f t="shared" ca="1" si="138"/>
        <v>35067</v>
      </c>
      <c r="AQ109" s="1797">
        <f t="shared" ca="1" si="153"/>
        <v>-4.9093520014360077E-2</v>
      </c>
      <c r="AS109" s="1631">
        <f ca="1">SUM((INDIRECT(AS$2&amp;(ROW())):INDIRECT(AS$3&amp;(ROW()))))</f>
        <v>1641</v>
      </c>
      <c r="AT109" s="1632">
        <f ca="1">SUM(INDIRECT(AT$1&amp;AT$2&amp;$C109):INDIRECT(AT$1&amp;AT$3&amp;$C109))</f>
        <v>864.56268821463891</v>
      </c>
      <c r="AU109" s="1701">
        <f t="shared" ca="1" si="139"/>
        <v>776.43731178536109</v>
      </c>
      <c r="AV109" s="1797">
        <f t="shared" ca="1" si="154"/>
        <v>1.8980694197996668</v>
      </c>
      <c r="AW109" s="1632">
        <f ca="1">SUM(INDIRECT(AW$1&amp;AW$2&amp;$A109):INDIRECT(AW$1&amp;AW$3&amp;$A109))+SUM(INDIRECT(AW$1&amp;AW$2&amp;$B109):INDIRECT(AW$1&amp;AW$3&amp;$B109))</f>
        <v>-33426</v>
      </c>
      <c r="AX109" s="1701">
        <f t="shared" ca="1" si="140"/>
        <v>35067</v>
      </c>
      <c r="AY109" s="1797">
        <f t="shared" ca="1" si="155"/>
        <v>-4.9093520014360077E-2</v>
      </c>
      <c r="BA109" s="1631">
        <f ca="1">SUM((INDIRECT(BA$2&amp;(ROW())):INDIRECT(BA$3&amp;(ROW()))))</f>
        <v>1641</v>
      </c>
      <c r="BB109" s="1632">
        <f ca="1">SUM(INDIRECT(BB$1&amp;BB$2&amp;$C109):INDIRECT(BB$1&amp;BB$3&amp;$C109))</f>
        <v>864.56268821463891</v>
      </c>
      <c r="BC109" s="1701">
        <f t="shared" ca="1" si="141"/>
        <v>776.43731178536109</v>
      </c>
      <c r="BD109" s="1797">
        <f t="shared" ca="1" si="156"/>
        <v>1.8980694197996668</v>
      </c>
      <c r="BE109" s="1632">
        <f ca="1">SUM(INDIRECT(BE$1&amp;BE$2&amp;$A109):INDIRECT(BE$1&amp;BE$3&amp;$A109))+SUM(INDIRECT(BE$1&amp;BE$2&amp;$B109):INDIRECT(BE$1&amp;BE$3&amp;$B109))</f>
        <v>-33426</v>
      </c>
      <c r="BF109" s="1701">
        <f t="shared" ca="1" si="142"/>
        <v>35067</v>
      </c>
      <c r="BG109" s="1797">
        <f t="shared" ca="1" si="157"/>
        <v>-4.9093520014360077E-2</v>
      </c>
    </row>
    <row r="110" spans="1:59">
      <c r="A110" s="1887">
        <v>108</v>
      </c>
      <c r="B110" s="1887">
        <v>1</v>
      </c>
      <c r="C110" s="1887">
        <f>ROW()</f>
        <v>110</v>
      </c>
      <c r="D110" s="2120" t="s">
        <v>1020</v>
      </c>
      <c r="E110" s="2540">
        <v>1</v>
      </c>
      <c r="F110" s="87"/>
      <c r="G110" s="87"/>
      <c r="H110" s="39"/>
      <c r="I110" s="64"/>
      <c r="J110" s="1134" t="s">
        <v>140</v>
      </c>
      <c r="K110" s="4"/>
      <c r="L110" s="4"/>
      <c r="M110" s="3"/>
      <c r="N110" s="3"/>
      <c r="O110" s="3"/>
      <c r="P110" s="40"/>
      <c r="Q110" s="1665">
        <f t="shared" ref="Q110:AO110" si="163">IFERROR(Q109/Q76,0)</f>
        <v>1.1009580549070122E-2</v>
      </c>
      <c r="R110" s="1665">
        <f t="shared" si="163"/>
        <v>-0.12805991231693828</v>
      </c>
      <c r="S110" s="1665">
        <f t="shared" si="163"/>
        <v>3.6375397294405136E-2</v>
      </c>
      <c r="T110" s="1665">
        <f t="shared" si="163"/>
        <v>0.10467173676858606</v>
      </c>
      <c r="U110" s="1665">
        <f t="shared" si="163"/>
        <v>7.1251169241686285E-2</v>
      </c>
      <c r="V110" s="1665">
        <f t="shared" si="163"/>
        <v>0.17733612512728977</v>
      </c>
      <c r="W110" s="1665">
        <f t="shared" si="163"/>
        <v>2.9977823781997333E-3</v>
      </c>
      <c r="X110" s="1665">
        <f t="shared" si="163"/>
        <v>9.6693152317946035E-2</v>
      </c>
      <c r="Y110" s="1665">
        <f t="shared" si="163"/>
        <v>0.1706235345867787</v>
      </c>
      <c r="Z110" s="1665">
        <f t="shared" si="163"/>
        <v>3.9089945577745228E-2</v>
      </c>
      <c r="AA110" s="1665">
        <f t="shared" si="163"/>
        <v>6.911868357081527E-2</v>
      </c>
      <c r="AB110" s="1665">
        <f t="shared" si="163"/>
        <v>-5.5553942403432435E-2</v>
      </c>
      <c r="AC110" s="1665">
        <f t="shared" si="163"/>
        <v>-9.7733577237867041E-3</v>
      </c>
      <c r="AD110" s="1665">
        <f t="shared" si="163"/>
        <v>0.12573815424510495</v>
      </c>
      <c r="AE110" s="1665">
        <f t="shared" si="163"/>
        <v>0.10169218057097038</v>
      </c>
      <c r="AF110" s="1665">
        <f t="shared" si="163"/>
        <v>8.5704569897131194E-3</v>
      </c>
      <c r="AG110" s="1665">
        <f t="shared" si="163"/>
        <v>7.635767316533261E-2</v>
      </c>
      <c r="AH110" s="1665">
        <f t="shared" si="163"/>
        <v>5.6432016991064156E-2</v>
      </c>
      <c r="AI110" s="1665">
        <f t="shared" si="163"/>
        <v>6.5306110278257543E-2</v>
      </c>
      <c r="AJ110" s="1108"/>
      <c r="AK110" s="1665">
        <f t="shared" ca="1" si="163"/>
        <v>1.1009580549070122E-2</v>
      </c>
      <c r="AL110" s="1665">
        <f t="shared" ca="1" si="163"/>
        <v>6.7633947981298815E-3</v>
      </c>
      <c r="AM110" s="1665">
        <f t="shared" ca="1" si="96"/>
        <v>4.246185750940241E-3</v>
      </c>
      <c r="AN110" s="1772"/>
      <c r="AO110" s="1665">
        <f t="shared" ca="1" si="163"/>
        <v>-2.0789899241199152</v>
      </c>
      <c r="AP110" s="1665">
        <f t="shared" ca="1" si="138"/>
        <v>2.0899995046689854</v>
      </c>
      <c r="AQ110" s="1772"/>
      <c r="AR110" s="1108"/>
      <c r="AS110" s="1665">
        <f ca="1">IFERROR(AS109/AS76,0)</f>
        <v>1.1009580549070122E-2</v>
      </c>
      <c r="AT110" s="1665">
        <f ca="1">IFERROR(AT109/AT76,0)</f>
        <v>6.7633947981298815E-3</v>
      </c>
      <c r="AU110" s="1665">
        <f t="shared" ca="1" si="139"/>
        <v>4.246185750940241E-3</v>
      </c>
      <c r="AV110" s="1772"/>
      <c r="AW110" s="1665">
        <f ca="1">IFERROR(AW109/AW76,0)</f>
        <v>-2.0789899241199152</v>
      </c>
      <c r="AX110" s="1665">
        <f t="shared" ca="1" si="140"/>
        <v>2.0899995046689854</v>
      </c>
      <c r="AY110" s="1772"/>
      <c r="AZ110" s="1108"/>
      <c r="BA110" s="1665">
        <f ca="1">IFERROR(BA109/BA76,0)</f>
        <v>1.1009580549070122E-2</v>
      </c>
      <c r="BB110" s="1665">
        <f ca="1">IFERROR(BB109/BB76,0)</f>
        <v>6.7633947981298815E-3</v>
      </c>
      <c r="BC110" s="1665">
        <f t="shared" ca="1" si="141"/>
        <v>4.246185750940241E-3</v>
      </c>
      <c r="BD110" s="1772"/>
      <c r="BE110" s="1665">
        <f ca="1">IFERROR(BE109/BE76,0)</f>
        <v>-2.0789899241199152</v>
      </c>
      <c r="BF110" s="1665">
        <f t="shared" ca="1" si="142"/>
        <v>2.0899995046689854</v>
      </c>
      <c r="BG110" s="1772"/>
    </row>
    <row r="111" spans="1:59">
      <c r="A111" s="1887">
        <v>109</v>
      </c>
      <c r="B111" s="1887">
        <v>1</v>
      </c>
      <c r="C111" s="1887">
        <f>ROW()</f>
        <v>111</v>
      </c>
      <c r="D111" s="2120" t="s">
        <v>1020</v>
      </c>
      <c r="E111" s="2540">
        <v>1</v>
      </c>
      <c r="F111" s="87"/>
      <c r="G111" s="87"/>
      <c r="H111" s="39"/>
      <c r="I111" s="103" t="s">
        <v>210</v>
      </c>
      <c r="J111" s="101"/>
      <c r="K111" s="102"/>
      <c r="L111" s="102"/>
      <c r="M111" s="101"/>
      <c r="N111" s="101"/>
      <c r="O111" s="101"/>
      <c r="P111" s="185"/>
      <c r="Q111" s="144">
        <v>140</v>
      </c>
      <c r="R111" s="144">
        <v>0</v>
      </c>
      <c r="S111" s="2903">
        <v>1838</v>
      </c>
      <c r="T111" s="144">
        <v>611</v>
      </c>
      <c r="U111" s="144">
        <v>491</v>
      </c>
      <c r="V111" s="144">
        <v>0</v>
      </c>
      <c r="W111" s="144">
        <v>192</v>
      </c>
      <c r="X111" s="144">
        <v>83</v>
      </c>
      <c r="Y111" s="144">
        <v>1933</v>
      </c>
      <c r="Z111" s="144">
        <v>5</v>
      </c>
      <c r="AA111" s="144">
        <v>119</v>
      </c>
      <c r="AB111" s="144">
        <f>2167+29011</f>
        <v>31178</v>
      </c>
      <c r="AC111" s="190">
        <f>SUM(Q111:S111)</f>
        <v>1978</v>
      </c>
      <c r="AD111" s="190">
        <f>SUM(T111:V111)</f>
        <v>1102</v>
      </c>
      <c r="AE111" s="190">
        <f>SUM(W111:Y111)</f>
        <v>2208</v>
      </c>
      <c r="AF111" s="190">
        <f>SUM(Z111:AB111)</f>
        <v>31302</v>
      </c>
      <c r="AG111" s="190">
        <f>AC111+AD111</f>
        <v>3080</v>
      </c>
      <c r="AH111" s="190">
        <f>AF111+AE111</f>
        <v>33510</v>
      </c>
      <c r="AI111" s="190">
        <f>AG111+AH111</f>
        <v>36590</v>
      </c>
      <c r="AK111" s="1633">
        <f ca="1">SUM((INDIRECT(AK$2&amp;(ROW())):INDIRECT(AK$3&amp;(ROW()))))</f>
        <v>140</v>
      </c>
      <c r="AL111" s="1634">
        <f ca="1">SUM(INDIRECT(AL$1&amp;AL$2&amp;$C111):INDIRECT(AL$1&amp;AL$3&amp;$C111))</f>
        <v>0</v>
      </c>
      <c r="AM111" s="1702">
        <f t="shared" ca="1" si="96"/>
        <v>140</v>
      </c>
      <c r="AN111" s="1798">
        <f t="shared" ca="1" si="97"/>
        <v>0</v>
      </c>
      <c r="AO111" s="1634">
        <f ca="1">SUM(INDIRECT(AO$1&amp;AO$2&amp;$A111):INDIRECT(AO$1&amp;AO$3&amp;$A111))+SUM(INDIRECT(AO$1&amp;AO$2&amp;$B111):INDIRECT(AO$1&amp;AO$3&amp;$B111))</f>
        <v>42</v>
      </c>
      <c r="AP111" s="1702">
        <f t="shared" ca="1" si="138"/>
        <v>98</v>
      </c>
      <c r="AQ111" s="1798">
        <f ca="1">IFERROR(AK111/AO111,0)</f>
        <v>3.3333333333333335</v>
      </c>
      <c r="AS111" s="1633">
        <f ca="1">SUM((INDIRECT(AS$2&amp;(ROW())):INDIRECT(AS$3&amp;(ROW()))))</f>
        <v>140</v>
      </c>
      <c r="AT111" s="1634">
        <f ca="1">SUM(INDIRECT(AT$1&amp;AT$2&amp;$C111):INDIRECT(AT$1&amp;AT$3&amp;$C111))</f>
        <v>0</v>
      </c>
      <c r="AU111" s="1702">
        <f t="shared" ca="1" si="139"/>
        <v>140</v>
      </c>
      <c r="AV111" s="1798">
        <f ca="1">IFERROR(AS111/AT111,0)</f>
        <v>0</v>
      </c>
      <c r="AW111" s="1634">
        <f ca="1">SUM(INDIRECT(AW$1&amp;AW$2&amp;$A111):INDIRECT(AW$1&amp;AW$3&amp;$A111))+SUM(INDIRECT(AW$1&amp;AW$2&amp;$B111):INDIRECT(AW$1&amp;AW$3&amp;$B111))</f>
        <v>42</v>
      </c>
      <c r="AX111" s="1702">
        <f t="shared" ca="1" si="140"/>
        <v>98</v>
      </c>
      <c r="AY111" s="1798">
        <f ca="1">IFERROR(AS111/AW111,0)</f>
        <v>3.3333333333333335</v>
      </c>
      <c r="BA111" s="1633">
        <f ca="1">SUM((INDIRECT(BA$2&amp;(ROW())):INDIRECT(BA$3&amp;(ROW()))))</f>
        <v>140</v>
      </c>
      <c r="BB111" s="1634">
        <f ca="1">SUM(INDIRECT(BB$1&amp;BB$2&amp;$C111):INDIRECT(BB$1&amp;BB$3&amp;$C111))</f>
        <v>0</v>
      </c>
      <c r="BC111" s="1702">
        <f t="shared" ca="1" si="141"/>
        <v>140</v>
      </c>
      <c r="BD111" s="1798">
        <f ca="1">IFERROR(BA111/BB111,0)</f>
        <v>0</v>
      </c>
      <c r="BE111" s="1634">
        <f ca="1">SUM(INDIRECT(BE$1&amp;BE$2&amp;$A111):INDIRECT(BE$1&amp;BE$3&amp;$A111))+SUM(INDIRECT(BE$1&amp;BE$2&amp;$B111):INDIRECT(BE$1&amp;BE$3&amp;$B111))</f>
        <v>42</v>
      </c>
      <c r="BF111" s="1702">
        <f t="shared" ca="1" si="142"/>
        <v>98</v>
      </c>
      <c r="BG111" s="1798">
        <f ca="1">IFERROR(BA111/BE111,0)</f>
        <v>3.3333333333333335</v>
      </c>
    </row>
    <row r="112" spans="1:59">
      <c r="A112" s="1887">
        <v>110</v>
      </c>
      <c r="B112" s="1887">
        <v>1</v>
      </c>
      <c r="C112" s="1887">
        <f>ROW()</f>
        <v>112</v>
      </c>
      <c r="D112" s="2120" t="s">
        <v>1020</v>
      </c>
      <c r="E112" s="2540">
        <v>1</v>
      </c>
      <c r="F112" s="87"/>
      <c r="G112" s="87"/>
      <c r="H112" s="39"/>
      <c r="I112" s="189" t="s">
        <v>211</v>
      </c>
      <c r="J112" s="187"/>
      <c r="K112" s="188"/>
      <c r="L112" s="188"/>
      <c r="M112" s="187"/>
      <c r="N112" s="187"/>
      <c r="O112" s="187"/>
      <c r="P112" s="186"/>
      <c r="Q112" s="100">
        <v>0</v>
      </c>
      <c r="R112" s="100">
        <v>0</v>
      </c>
      <c r="S112" s="100">
        <v>0</v>
      </c>
      <c r="T112" s="100">
        <v>196</v>
      </c>
      <c r="U112" s="100">
        <v>0</v>
      </c>
      <c r="V112" s="100">
        <v>130</v>
      </c>
      <c r="W112" s="100">
        <v>0</v>
      </c>
      <c r="X112" s="100">
        <v>0</v>
      </c>
      <c r="Y112" s="100">
        <v>0</v>
      </c>
      <c r="Z112" s="100">
        <v>0</v>
      </c>
      <c r="AA112" s="100"/>
      <c r="AB112" s="100">
        <v>0</v>
      </c>
      <c r="AC112" s="190">
        <f>SUM(Q112:S112)</f>
        <v>0</v>
      </c>
      <c r="AD112" s="150">
        <f>SUM(T112:V112)</f>
        <v>326</v>
      </c>
      <c r="AE112" s="150">
        <f>SUM(W112:Y112)</f>
        <v>0</v>
      </c>
      <c r="AF112" s="150">
        <f>SUM(Z112:AB112)</f>
        <v>0</v>
      </c>
      <c r="AG112" s="150">
        <f>AC112+AD112</f>
        <v>326</v>
      </c>
      <c r="AH112" s="150">
        <f>AF112+AE112</f>
        <v>0</v>
      </c>
      <c r="AI112" s="150">
        <f>AG112+AH112</f>
        <v>326</v>
      </c>
      <c r="AK112" s="113">
        <f ca="1">SUM((INDIRECT(AK$2&amp;(ROW())):INDIRECT(AK$3&amp;(ROW()))))</f>
        <v>0</v>
      </c>
      <c r="AL112" s="150">
        <f ca="1">SUM(INDIRECT(AL$1&amp;AL$2&amp;$C112):INDIRECT(AL$1&amp;AL$3&amp;$C112))</f>
        <v>0</v>
      </c>
      <c r="AM112" s="1703">
        <f t="shared" ca="1" si="96"/>
        <v>0</v>
      </c>
      <c r="AN112" s="1799">
        <f t="shared" ca="1" si="97"/>
        <v>0</v>
      </c>
      <c r="AO112" s="150">
        <f ca="1">SUM(INDIRECT(AO$1&amp;AO$2&amp;$A112):INDIRECT(AO$1&amp;AO$3&amp;$A112))+SUM(INDIRECT(AO$1&amp;AO$2&amp;$B112):INDIRECT(AO$1&amp;AO$3&amp;$B112))</f>
        <v>0</v>
      </c>
      <c r="AP112" s="1703">
        <f t="shared" ca="1" si="138"/>
        <v>0</v>
      </c>
      <c r="AQ112" s="1799">
        <f ca="1">IFERROR(AK112/AO112,0)</f>
        <v>0</v>
      </c>
      <c r="AS112" s="113">
        <f ca="1">SUM((INDIRECT(AS$2&amp;(ROW())):INDIRECT(AS$3&amp;(ROW()))))</f>
        <v>0</v>
      </c>
      <c r="AT112" s="150">
        <f ca="1">SUM(INDIRECT(AT$1&amp;AT$2&amp;$C112):INDIRECT(AT$1&amp;AT$3&amp;$C112))</f>
        <v>0</v>
      </c>
      <c r="AU112" s="1703">
        <f t="shared" ca="1" si="139"/>
        <v>0</v>
      </c>
      <c r="AV112" s="1799">
        <f ca="1">IFERROR(AS112/AT112,0)</f>
        <v>0</v>
      </c>
      <c r="AW112" s="150">
        <f ca="1">SUM(INDIRECT(AW$1&amp;AW$2&amp;$A112):INDIRECT(AW$1&amp;AW$3&amp;$A112))+SUM(INDIRECT(AW$1&amp;AW$2&amp;$B112):INDIRECT(AW$1&amp;AW$3&amp;$B112))</f>
        <v>0</v>
      </c>
      <c r="AX112" s="1703">
        <f t="shared" ca="1" si="140"/>
        <v>0</v>
      </c>
      <c r="AY112" s="1799">
        <f ca="1">IFERROR(AS112/AW112,0)</f>
        <v>0</v>
      </c>
      <c r="BA112" s="113">
        <f ca="1">SUM((INDIRECT(BA$2&amp;(ROW())):INDIRECT(BA$3&amp;(ROW()))))</f>
        <v>0</v>
      </c>
      <c r="BB112" s="150">
        <f ca="1">SUM(INDIRECT(BB$1&amp;BB$2&amp;$C112):INDIRECT(BB$1&amp;BB$3&amp;$C112))</f>
        <v>0</v>
      </c>
      <c r="BC112" s="1703">
        <f t="shared" ca="1" si="141"/>
        <v>0</v>
      </c>
      <c r="BD112" s="1799">
        <f ca="1">IFERROR(BA112/BB112,0)</f>
        <v>0</v>
      </c>
      <c r="BE112" s="150">
        <f ca="1">SUM(INDIRECT(BE$1&amp;BE$2&amp;$A112):INDIRECT(BE$1&amp;BE$3&amp;$A112))+SUM(INDIRECT(BE$1&amp;BE$2&amp;$B112):INDIRECT(BE$1&amp;BE$3&amp;$B112))</f>
        <v>0</v>
      </c>
      <c r="BF112" s="1703">
        <f t="shared" ca="1" si="142"/>
        <v>0</v>
      </c>
      <c r="BG112" s="1799">
        <f ca="1">IFERROR(BA112/BE112,0)</f>
        <v>0</v>
      </c>
    </row>
    <row r="113" spans="1:59">
      <c r="A113" s="1887">
        <v>111</v>
      </c>
      <c r="B113" s="1887">
        <v>1</v>
      </c>
      <c r="C113" s="1887">
        <f>ROW()</f>
        <v>113</v>
      </c>
      <c r="D113" s="2120" t="s">
        <v>1020</v>
      </c>
      <c r="E113" s="2540">
        <v>1</v>
      </c>
      <c r="F113" s="87"/>
      <c r="G113" s="87"/>
      <c r="H113" s="39"/>
      <c r="I113" s="223" t="s">
        <v>212</v>
      </c>
      <c r="J113" s="222"/>
      <c r="K113" s="221"/>
      <c r="L113" s="221"/>
      <c r="M113" s="221"/>
      <c r="N113" s="221"/>
      <c r="O113" s="221"/>
      <c r="P113" s="220"/>
      <c r="Q113" s="219">
        <f>Q109+Q111-Q112</f>
        <v>1781</v>
      </c>
      <c r="R113" s="219">
        <f t="shared" ref="R113:AI113" si="164">R109+R111-R112</f>
        <v>-9610</v>
      </c>
      <c r="S113" s="219">
        <f t="shared" si="164"/>
        <v>6393</v>
      </c>
      <c r="T113" s="219">
        <f t="shared" si="164"/>
        <v>17275</v>
      </c>
      <c r="U113" s="219">
        <f t="shared" si="164"/>
        <v>13745</v>
      </c>
      <c r="V113" s="219">
        <f t="shared" si="164"/>
        <v>46367</v>
      </c>
      <c r="W113" s="219">
        <f t="shared" si="164"/>
        <v>680</v>
      </c>
      <c r="X113" s="219">
        <f t="shared" si="164"/>
        <v>19712</v>
      </c>
      <c r="Y113" s="219">
        <f t="shared" si="164"/>
        <v>44213</v>
      </c>
      <c r="Z113" s="219">
        <f t="shared" si="164"/>
        <v>6570</v>
      </c>
      <c r="AA113" s="219">
        <f t="shared" si="164"/>
        <v>11934.562481696586</v>
      </c>
      <c r="AB113" s="219">
        <f t="shared" si="164"/>
        <v>17770.3337706436</v>
      </c>
      <c r="AC113" s="219">
        <f t="shared" si="164"/>
        <v>-1436</v>
      </c>
      <c r="AD113" s="219">
        <f t="shared" si="164"/>
        <v>77387</v>
      </c>
      <c r="AE113" s="219">
        <f t="shared" si="164"/>
        <v>64605</v>
      </c>
      <c r="AF113" s="219">
        <f t="shared" si="164"/>
        <v>36274.896252340171</v>
      </c>
      <c r="AG113" s="219">
        <f t="shared" si="164"/>
        <v>75951</v>
      </c>
      <c r="AH113" s="219">
        <f t="shared" si="164"/>
        <v>100879.89625234017</v>
      </c>
      <c r="AI113" s="219">
        <f t="shared" si="164"/>
        <v>176830.89625234017</v>
      </c>
      <c r="AK113" s="623">
        <f ca="1">SUM((INDIRECT(AK$2&amp;(ROW())):INDIRECT(AK$3&amp;(ROW()))))</f>
        <v>1781</v>
      </c>
      <c r="AL113" s="1627">
        <f ca="1">SUM(INDIRECT(AL$1&amp;AL$2&amp;$C113):INDIRECT(AL$1&amp;AL$3&amp;$C113))</f>
        <v>864.56268821463891</v>
      </c>
      <c r="AM113" s="1696">
        <f t="shared" ca="1" si="96"/>
        <v>916.43731178536109</v>
      </c>
      <c r="AN113" s="1790">
        <f t="shared" ca="1" si="97"/>
        <v>2.0600009973572253</v>
      </c>
      <c r="AO113" s="1627">
        <f ca="1">SUM(INDIRECT(AO$1&amp;AO$2&amp;$A113):INDIRECT(AO$1&amp;AO$3&amp;$A113))+SUM(INDIRECT(AO$1&amp;AO$2&amp;$B113):INDIRECT(AO$1&amp;AO$3&amp;$B113))</f>
        <v>-33384</v>
      </c>
      <c r="AP113" s="1696">
        <f t="shared" ca="1" si="138"/>
        <v>35165</v>
      </c>
      <c r="AQ113" s="1790">
        <f ca="1">IFERROR(AK113/AO113,0)</f>
        <v>-5.3348909657320871E-2</v>
      </c>
      <c r="AS113" s="623">
        <f ca="1">SUM((INDIRECT(AS$2&amp;(ROW())):INDIRECT(AS$3&amp;(ROW()))))</f>
        <v>1781</v>
      </c>
      <c r="AT113" s="1627">
        <f ca="1">SUM(INDIRECT(AT$1&amp;AT$2&amp;$C113):INDIRECT(AT$1&amp;AT$3&amp;$C113))</f>
        <v>864.56268821463891</v>
      </c>
      <c r="AU113" s="1696">
        <f t="shared" ca="1" si="139"/>
        <v>916.43731178536109</v>
      </c>
      <c r="AV113" s="1790">
        <f ca="1">IFERROR(AS113/AT113,0)</f>
        <v>2.0600009973572253</v>
      </c>
      <c r="AW113" s="1627">
        <f ca="1">SUM(INDIRECT(AW$1&amp;AW$2&amp;$A113):INDIRECT(AW$1&amp;AW$3&amp;$A113))+SUM(INDIRECT(AW$1&amp;AW$2&amp;$B113):INDIRECT(AW$1&amp;AW$3&amp;$B113))</f>
        <v>-33384</v>
      </c>
      <c r="AX113" s="1696">
        <f t="shared" ca="1" si="140"/>
        <v>35165</v>
      </c>
      <c r="AY113" s="1790">
        <f ca="1">IFERROR(AS113/AW113,0)</f>
        <v>-5.3348909657320871E-2</v>
      </c>
      <c r="BA113" s="623">
        <f ca="1">SUM((INDIRECT(BA$2&amp;(ROW())):INDIRECT(BA$3&amp;(ROW()))))</f>
        <v>1781</v>
      </c>
      <c r="BB113" s="1627">
        <f ca="1">SUM(INDIRECT(BB$1&amp;BB$2&amp;$C113):INDIRECT(BB$1&amp;BB$3&amp;$C113))</f>
        <v>864.56268821463891</v>
      </c>
      <c r="BC113" s="1696">
        <f t="shared" ca="1" si="141"/>
        <v>916.43731178536109</v>
      </c>
      <c r="BD113" s="1790">
        <f ca="1">IFERROR(BA113/BB113,0)</f>
        <v>2.0600009973572253</v>
      </c>
      <c r="BE113" s="1627">
        <f ca="1">SUM(INDIRECT(BE$1&amp;BE$2&amp;$A113):INDIRECT(BE$1&amp;BE$3&amp;$A113))+SUM(INDIRECT(BE$1&amp;BE$2&amp;$B113):INDIRECT(BE$1&amp;BE$3&amp;$B113))</f>
        <v>-33384</v>
      </c>
      <c r="BF113" s="1696">
        <f t="shared" ca="1" si="142"/>
        <v>35165</v>
      </c>
      <c r="BG113" s="1790">
        <f ca="1">IFERROR(BA113/BE113,0)</f>
        <v>-5.3348909657320871E-2</v>
      </c>
    </row>
    <row r="114" spans="1:59">
      <c r="A114" s="1887">
        <v>112</v>
      </c>
      <c r="B114" s="1887">
        <v>1</v>
      </c>
      <c r="C114" s="1887">
        <f>ROW()</f>
        <v>114</v>
      </c>
      <c r="D114" s="2120" t="s">
        <v>1020</v>
      </c>
      <c r="E114" s="2540">
        <v>1</v>
      </c>
      <c r="F114" s="87"/>
      <c r="G114" s="87"/>
      <c r="H114" s="39"/>
      <c r="I114" s="64"/>
      <c r="J114" s="1134" t="s">
        <v>140</v>
      </c>
      <c r="K114" s="4"/>
      <c r="L114" s="4"/>
      <c r="M114" s="3"/>
      <c r="N114" s="3"/>
      <c r="O114" s="3"/>
      <c r="P114" s="40"/>
      <c r="Q114" s="1665">
        <f t="shared" ref="Q114:AO114" si="165">IFERROR(Q113/Q76,0)</f>
        <v>1.1948850065748867E-2</v>
      </c>
      <c r="R114" s="1665">
        <f t="shared" si="165"/>
        <v>-0.12805991231693828</v>
      </c>
      <c r="S114" s="1665">
        <f t="shared" si="165"/>
        <v>5.1053329287185957E-2</v>
      </c>
      <c r="T114" s="1665">
        <f t="shared" si="165"/>
        <v>0.10724817631538103</v>
      </c>
      <c r="U114" s="1665">
        <f t="shared" si="165"/>
        <v>7.3890698749583372E-2</v>
      </c>
      <c r="V114" s="1665">
        <f t="shared" si="165"/>
        <v>0.17684031472518755</v>
      </c>
      <c r="W114" s="1665">
        <f t="shared" si="165"/>
        <v>4.1772377401143824E-3</v>
      </c>
      <c r="X114" s="1665">
        <f t="shared" si="165"/>
        <v>9.7102013270739848E-2</v>
      </c>
      <c r="Y114" s="1665">
        <f t="shared" si="165"/>
        <v>0.17842427470873337</v>
      </c>
      <c r="Z114" s="1665">
        <f t="shared" si="165"/>
        <v>3.9119717051909544E-2</v>
      </c>
      <c r="AA114" s="1665">
        <f t="shared" si="165"/>
        <v>6.9814809832909733E-2</v>
      </c>
      <c r="AB114" s="1665">
        <f t="shared" si="165"/>
        <v>7.3630420230970606E-2</v>
      </c>
      <c r="AC114" s="1665">
        <f t="shared" si="165"/>
        <v>-4.1108792300403362E-3</v>
      </c>
      <c r="AD114" s="1665">
        <f t="shared" si="165"/>
        <v>0.12701176779530274</v>
      </c>
      <c r="AE114" s="1665">
        <f t="shared" si="165"/>
        <v>0.10529069227346734</v>
      </c>
      <c r="AF114" s="1665">
        <f t="shared" si="165"/>
        <v>6.2517378678609209E-2</v>
      </c>
      <c r="AG114" s="1665">
        <f t="shared" si="165"/>
        <v>7.9230591890107213E-2</v>
      </c>
      <c r="AH114" s="1665">
        <f t="shared" si="165"/>
        <v>8.4501481166688028E-2</v>
      </c>
      <c r="AI114" s="1665">
        <f t="shared" si="165"/>
        <v>8.2154037110755321E-2</v>
      </c>
      <c r="AJ114" s="1108"/>
      <c r="AK114" s="1665">
        <f t="shared" ca="1" si="165"/>
        <v>1.1948850065748867E-2</v>
      </c>
      <c r="AL114" s="1665">
        <f t="shared" ca="1" si="165"/>
        <v>6.7633947981298815E-3</v>
      </c>
      <c r="AM114" s="1665">
        <f t="shared" ca="1" si="96"/>
        <v>5.1854552676189854E-3</v>
      </c>
      <c r="AN114" s="1772"/>
      <c r="AO114" s="1665">
        <f t="shared" ca="1" si="165"/>
        <v>-2.0763776589128002</v>
      </c>
      <c r="AP114" s="1665">
        <f t="shared" ca="1" si="138"/>
        <v>2.088326508978549</v>
      </c>
      <c r="AQ114" s="1772"/>
      <c r="AR114" s="1108"/>
      <c r="AS114" s="1665">
        <f ca="1">IFERROR(AS113/AS76,0)</f>
        <v>1.1948850065748867E-2</v>
      </c>
      <c r="AT114" s="1665">
        <f ca="1">IFERROR(AT113/AT76,0)</f>
        <v>6.7633947981298815E-3</v>
      </c>
      <c r="AU114" s="1665">
        <f t="shared" ca="1" si="139"/>
        <v>5.1854552676189854E-3</v>
      </c>
      <c r="AV114" s="1772"/>
      <c r="AW114" s="1665">
        <f ca="1">IFERROR(AW113/AW76,0)</f>
        <v>-2.0763776589128002</v>
      </c>
      <c r="AX114" s="1665">
        <f t="shared" ca="1" si="140"/>
        <v>2.088326508978549</v>
      </c>
      <c r="AY114" s="1772"/>
      <c r="AZ114" s="1108"/>
      <c r="BA114" s="1665">
        <f ca="1">IFERROR(BA113/BA76,0)</f>
        <v>1.1948850065748867E-2</v>
      </c>
      <c r="BB114" s="1665">
        <f ca="1">IFERROR(BB113/BB76,0)</f>
        <v>6.7633947981298815E-3</v>
      </c>
      <c r="BC114" s="1665">
        <f t="shared" ca="1" si="141"/>
        <v>5.1854552676189854E-3</v>
      </c>
      <c r="BD114" s="1772"/>
      <c r="BE114" s="1665">
        <f ca="1">IFERROR(BE113/BE76,0)</f>
        <v>-2.0763776589128002</v>
      </c>
      <c r="BF114" s="1665">
        <f t="shared" ca="1" si="142"/>
        <v>2.088326508978549</v>
      </c>
      <c r="BG114" s="1772"/>
    </row>
    <row r="115" spans="1:59">
      <c r="A115" s="1887">
        <v>1</v>
      </c>
      <c r="B115" s="1887">
        <v>1</v>
      </c>
      <c r="C115" s="1887">
        <f>ROW()</f>
        <v>115</v>
      </c>
      <c r="D115" s="2120" t="s">
        <v>1020</v>
      </c>
      <c r="E115" s="2547" t="s">
        <v>1099</v>
      </c>
      <c r="F115" s="2539"/>
      <c r="G115" s="2534"/>
      <c r="H115" s="38"/>
      <c r="I115" s="38"/>
      <c r="J115" s="37"/>
      <c r="K115" s="2568" t="s">
        <v>1019</v>
      </c>
      <c r="L115" s="2537"/>
      <c r="M115" s="2538"/>
      <c r="N115" s="2538"/>
      <c r="O115" s="2538"/>
      <c r="P115" s="2538"/>
      <c r="Q115" s="2570">
        <f>Q382</f>
        <v>0.3079234115062105</v>
      </c>
      <c r="R115" s="2570">
        <f t="shared" ref="R115:AL115" si="166">R382</f>
        <v>0.30791550418493424</v>
      </c>
      <c r="S115" s="2570">
        <f t="shared" si="166"/>
        <v>0.30791152447385678</v>
      </c>
      <c r="T115" s="2570">
        <f t="shared" si="166"/>
        <v>0.30790841600955471</v>
      </c>
      <c r="U115" s="2570">
        <f t="shared" si="166"/>
        <v>0.30791814178395649</v>
      </c>
      <c r="V115" s="2570">
        <f t="shared" si="166"/>
        <v>0.30791119625852259</v>
      </c>
      <c r="W115" s="2570">
        <f t="shared" si="166"/>
        <v>0.30792002329418616</v>
      </c>
      <c r="X115" s="2570">
        <f t="shared" si="166"/>
        <v>0.30225976324620818</v>
      </c>
      <c r="Y115" s="2570">
        <f t="shared" si="166"/>
        <v>0.3079317870592263</v>
      </c>
      <c r="Z115" s="2570">
        <f t="shared" si="166"/>
        <v>0.30792173540823792</v>
      </c>
      <c r="AA115" s="2570">
        <f t="shared" si="166"/>
        <v>0.30791117768037662</v>
      </c>
      <c r="AB115" s="2570">
        <f t="shared" si="166"/>
        <v>0.31352709302167492</v>
      </c>
      <c r="AC115" s="2570">
        <f t="shared" si="166"/>
        <v>0.3079170801631933</v>
      </c>
      <c r="AD115" s="2570">
        <f t="shared" si="166"/>
        <v>0.30791256746927992</v>
      </c>
      <c r="AE115" s="2570">
        <f t="shared" si="166"/>
        <v>0.30584394889079897</v>
      </c>
      <c r="AF115" s="2570">
        <f t="shared" si="166"/>
        <v>0.31106006421781573</v>
      </c>
      <c r="AG115" s="2570">
        <f t="shared" si="166"/>
        <v>0.30791470834406387</v>
      </c>
      <c r="AH115" s="2570">
        <f t="shared" si="166"/>
        <v>0.30816946338329421</v>
      </c>
      <c r="AI115" s="2570">
        <f t="shared" si="166"/>
        <v>0.30804973519079798</v>
      </c>
      <c r="AK115" s="2606">
        <f t="shared" ca="1" si="166"/>
        <v>0.3079234115062105</v>
      </c>
      <c r="AL115" s="2606">
        <f t="shared" ca="1" si="166"/>
        <v>0.31758438334623007</v>
      </c>
      <c r="AM115" s="2606">
        <f t="shared" ca="1" si="96"/>
        <v>-9.6609718400195721E-3</v>
      </c>
      <c r="AN115" s="2607"/>
      <c r="AO115" s="2623">
        <f ca="1">AO382</f>
        <v>0</v>
      </c>
      <c r="AP115" s="2623">
        <f t="shared" ca="1" si="138"/>
        <v>0.3079234115062105</v>
      </c>
      <c r="AQ115" s="2624"/>
      <c r="AS115" s="2606">
        <f ca="1">AS382</f>
        <v>0.3079234115062105</v>
      </c>
      <c r="AT115" s="2606">
        <f ca="1">AT382</f>
        <v>0.31758438334623007</v>
      </c>
      <c r="AU115" s="2606">
        <f t="shared" ca="1" si="139"/>
        <v>-9.6609718400195721E-3</v>
      </c>
      <c r="AV115" s="2607"/>
      <c r="AW115" s="2623">
        <f ca="1">AW382</f>
        <v>0</v>
      </c>
      <c r="AX115" s="2623">
        <f t="shared" ca="1" si="140"/>
        <v>0.3079234115062105</v>
      </c>
      <c r="AY115" s="2624"/>
      <c r="BA115" s="2606">
        <f ca="1">BA382</f>
        <v>0.3079234115062105</v>
      </c>
      <c r="BB115" s="2606">
        <f ca="1">BB382</f>
        <v>0.31758438334623007</v>
      </c>
      <c r="BC115" s="2606">
        <f t="shared" ca="1" si="141"/>
        <v>-9.6609718400195721E-3</v>
      </c>
      <c r="BD115" s="2607"/>
      <c r="BE115" s="2623">
        <f ca="1">BE382</f>
        <v>0</v>
      </c>
      <c r="BF115" s="2623">
        <f t="shared" ca="1" si="142"/>
        <v>0.3079234115062105</v>
      </c>
      <c r="BG115" s="2624"/>
    </row>
    <row r="116" spans="1:59">
      <c r="A116" s="1887">
        <v>1</v>
      </c>
      <c r="B116" s="1887">
        <v>1</v>
      </c>
      <c r="C116" s="1887">
        <f>ROW()</f>
        <v>116</v>
      </c>
      <c r="D116" s="2120" t="s">
        <v>1020</v>
      </c>
      <c r="E116" s="2531" t="s">
        <v>1082</v>
      </c>
      <c r="F116" s="2532"/>
      <c r="G116" s="2534"/>
      <c r="H116" s="38"/>
      <c r="I116" s="38"/>
      <c r="J116" s="37"/>
      <c r="K116" s="44"/>
      <c r="L116" s="2114" t="s">
        <v>1017</v>
      </c>
      <c r="M116" s="507"/>
      <c r="N116" s="507"/>
      <c r="O116" s="507"/>
      <c r="P116" s="507"/>
      <c r="Q116" s="510">
        <f>SUM(Q117:Q119)</f>
        <v>21015</v>
      </c>
      <c r="R116" s="510">
        <f t="shared" ref="R116:AI116" si="167">SUM(R117:R119)</f>
        <v>18733</v>
      </c>
      <c r="S116" s="510">
        <f t="shared" si="167"/>
        <v>13647</v>
      </c>
      <c r="T116" s="510">
        <f t="shared" si="167"/>
        <v>19538</v>
      </c>
      <c r="U116" s="510">
        <f t="shared" si="167"/>
        <v>26090</v>
      </c>
      <c r="V116" s="510">
        <f t="shared" si="167"/>
        <v>14971</v>
      </c>
      <c r="W116" s="555">
        <f t="shared" si="167"/>
        <v>26305</v>
      </c>
      <c r="X116" s="555">
        <f t="shared" si="167"/>
        <v>19977</v>
      </c>
      <c r="Y116" s="555">
        <f t="shared" si="167"/>
        <v>17493</v>
      </c>
      <c r="Z116" s="2116">
        <f t="shared" si="167"/>
        <v>20050</v>
      </c>
      <c r="AA116" s="2116">
        <f t="shared" si="167"/>
        <v>24544</v>
      </c>
      <c r="AB116" s="2116">
        <f t="shared" si="167"/>
        <v>21713</v>
      </c>
      <c r="AC116" s="2116">
        <f>SUM(Q116,R116,S116)</f>
        <v>53395</v>
      </c>
      <c r="AD116" s="2116">
        <f>SUM(T116,U116,V116)</f>
        <v>60599</v>
      </c>
      <c r="AE116" s="2116">
        <f>SUM(W116,X116,Y116)</f>
        <v>63775</v>
      </c>
      <c r="AF116" s="2116">
        <f>SUM(Z116,AA116,AB116)</f>
        <v>66307</v>
      </c>
      <c r="AG116" s="2116">
        <f t="shared" si="167"/>
        <v>113994</v>
      </c>
      <c r="AH116" s="2116">
        <f t="shared" si="167"/>
        <v>130082</v>
      </c>
      <c r="AI116" s="2116">
        <f t="shared" si="167"/>
        <v>244076</v>
      </c>
      <c r="AK116" s="510">
        <f ca="1">SUM((INDIRECT(AK$2&amp;(ROW())):INDIRECT(AK$3&amp;(ROW()))))</f>
        <v>21015</v>
      </c>
      <c r="AL116" s="2600">
        <f ca="1">SUM(INDIRECT(AL$1&amp;AL$2&amp;$C116):INDIRECT(AL$1&amp;AL$3&amp;$C116))</f>
        <v>26048.66004121484</v>
      </c>
      <c r="AM116" s="2601">
        <f t="shared" ca="1" si="96"/>
        <v>-5033.66004121484</v>
      </c>
      <c r="AN116" s="2602">
        <f ca="1">IFERROR(AK116/AL116,0)</f>
        <v>0.80675934834074159</v>
      </c>
      <c r="AO116" s="2625">
        <f ca="1">SUM(INDIRECT(AO$1&amp;AO$2&amp;$A116):INDIRECT(AO$1&amp;AO$3&amp;$A116))+SUM(INDIRECT(AO$1&amp;AO$2&amp;$B116):INDIRECT(AO$1&amp;AO$3&amp;$B116))</f>
        <v>0</v>
      </c>
      <c r="AP116" s="2626">
        <f t="shared" ca="1" si="138"/>
        <v>21015</v>
      </c>
      <c r="AQ116" s="2627">
        <f ca="1">IFERROR(AK116/AO116,0)</f>
        <v>0</v>
      </c>
      <c r="AS116" s="510">
        <f ca="1">SUM((INDIRECT(AS$2&amp;(ROW())):INDIRECT(AS$3&amp;(ROW()))))</f>
        <v>21015</v>
      </c>
      <c r="AT116" s="2600">
        <f ca="1">SUM(INDIRECT(AT$1&amp;AT$2&amp;$C116):INDIRECT(AT$1&amp;AT$3&amp;$C116))</f>
        <v>26048.66004121484</v>
      </c>
      <c r="AU116" s="2601">
        <f t="shared" ca="1" si="139"/>
        <v>-5033.66004121484</v>
      </c>
      <c r="AV116" s="2602">
        <f ca="1">IFERROR(AS116/AT116,0)</f>
        <v>0.80675934834074159</v>
      </c>
      <c r="AW116" s="2625">
        <f ca="1">SUM(INDIRECT(AW$1&amp;AW$2&amp;$A116):INDIRECT(AW$1&amp;AW$3&amp;$A116))+SUM(INDIRECT(AW$1&amp;AW$2&amp;$B116):INDIRECT(AW$1&amp;AW$3&amp;$B116))</f>
        <v>0</v>
      </c>
      <c r="AX116" s="2626">
        <f t="shared" ca="1" si="140"/>
        <v>21015</v>
      </c>
      <c r="AY116" s="2627">
        <f ca="1">IFERROR(AS116/AW116,0)</f>
        <v>0</v>
      </c>
      <c r="BA116" s="510">
        <f ca="1">SUM((INDIRECT(BA$2&amp;(ROW())):INDIRECT(BA$3&amp;(ROW()))))</f>
        <v>21015</v>
      </c>
      <c r="BB116" s="2600">
        <f ca="1">SUM(INDIRECT(BB$1&amp;BB$2&amp;$C116):INDIRECT(BB$1&amp;BB$3&amp;$C116))</f>
        <v>26048.66004121484</v>
      </c>
      <c r="BC116" s="2601">
        <f t="shared" ca="1" si="141"/>
        <v>-5033.66004121484</v>
      </c>
      <c r="BD116" s="2602">
        <f ca="1">IFERROR(BA116/BB116,0)</f>
        <v>0.80675934834074159</v>
      </c>
      <c r="BE116" s="2625">
        <f ca="1">SUM(INDIRECT(BE$1&amp;BE$2&amp;$A116):INDIRECT(BE$1&amp;BE$3&amp;$A116))+SUM(INDIRECT(BE$1&amp;BE$2&amp;$B116):INDIRECT(BE$1&amp;BE$3&amp;$B116))</f>
        <v>0</v>
      </c>
      <c r="BF116" s="2626">
        <f t="shared" ca="1" si="142"/>
        <v>21015</v>
      </c>
      <c r="BG116" s="2627">
        <f ca="1">IFERROR(BA116/BE116,0)</f>
        <v>0</v>
      </c>
    </row>
    <row r="117" spans="1:59">
      <c r="A117" s="1887">
        <v>1</v>
      </c>
      <c r="B117" s="1887">
        <v>1</v>
      </c>
      <c r="C117" s="1887">
        <f>ROW()</f>
        <v>117</v>
      </c>
      <c r="D117" s="2120" t="s">
        <v>1020</v>
      </c>
      <c r="E117" s="2531" t="s">
        <v>1082</v>
      </c>
      <c r="F117" s="2532"/>
      <c r="G117" s="2534"/>
      <c r="H117" s="38"/>
      <c r="I117" s="38"/>
      <c r="J117" s="37"/>
      <c r="K117" s="44"/>
      <c r="L117" s="44"/>
      <c r="M117" s="59" t="s">
        <v>178</v>
      </c>
      <c r="N117" s="6"/>
      <c r="O117" s="6"/>
      <c r="P117" s="6"/>
      <c r="Q117" s="2122">
        <v>1437</v>
      </c>
      <c r="R117" s="2122">
        <v>116</v>
      </c>
      <c r="S117" s="2122">
        <v>1412</v>
      </c>
      <c r="T117" s="2122">
        <v>537</v>
      </c>
      <c r="U117" s="2122">
        <v>7423</v>
      </c>
      <c r="V117" s="2122">
        <v>4374</v>
      </c>
      <c r="W117" s="1083">
        <v>3004</v>
      </c>
      <c r="X117" s="1083">
        <v>399</v>
      </c>
      <c r="Y117" s="1083">
        <v>3260</v>
      </c>
      <c r="Z117" s="2123">
        <v>1917</v>
      </c>
      <c r="AA117" s="2123">
        <v>-2176</v>
      </c>
      <c r="AB117" s="2123">
        <v>4277</v>
      </c>
      <c r="AC117" s="229">
        <f>SUM(Q117,R117,S117)</f>
        <v>2965</v>
      </c>
      <c r="AD117" s="229">
        <f>SUM(T117,U117,V117)</f>
        <v>12334</v>
      </c>
      <c r="AE117" s="229">
        <f>SUM(W117,X117,Y117)</f>
        <v>6663</v>
      </c>
      <c r="AF117" s="229">
        <f>SUM(Z117,AA117,AB117)</f>
        <v>4018</v>
      </c>
      <c r="AG117" s="229">
        <f>AC117+AD117</f>
        <v>15299</v>
      </c>
      <c r="AH117" s="229">
        <f>AF117+AE117</f>
        <v>10681</v>
      </c>
      <c r="AI117" s="229">
        <f>AG117+AH117</f>
        <v>25980</v>
      </c>
      <c r="AK117" s="61">
        <f ca="1">SUM((INDIRECT(AK$2&amp;(ROW())):INDIRECT(AK$3&amp;(ROW()))))</f>
        <v>1437</v>
      </c>
      <c r="AL117" s="2597">
        <f ca="1">SUM(INDIRECT(AL$1&amp;AL$2&amp;$C117):INDIRECT(AL$1&amp;AL$3&amp;$C117))</f>
        <v>3357.9624416666666</v>
      </c>
      <c r="AM117" s="2598">
        <f t="shared" ca="1" si="96"/>
        <v>-1920.9624416666666</v>
      </c>
      <c r="AN117" s="2599">
        <f ca="1">IFERROR(AK117/AL117,0)</f>
        <v>0.42793808000031408</v>
      </c>
      <c r="AO117" s="2506">
        <f ca="1">SUM(INDIRECT(AO$1&amp;AO$2&amp;$A117):INDIRECT(AO$1&amp;AO$3&amp;$A117))+SUM(INDIRECT(AO$1&amp;AO$2&amp;$B117):INDIRECT(AO$1&amp;AO$3&amp;$B117))</f>
        <v>0</v>
      </c>
      <c r="AP117" s="2507">
        <f t="shared" ca="1" si="138"/>
        <v>1437</v>
      </c>
      <c r="AQ117" s="2508">
        <f ca="1">IFERROR(AK117/AO117,0)</f>
        <v>0</v>
      </c>
      <c r="AS117" s="61">
        <f ca="1">SUM((INDIRECT(AS$2&amp;(ROW())):INDIRECT(AS$3&amp;(ROW()))))</f>
        <v>1437</v>
      </c>
      <c r="AT117" s="2597">
        <f ca="1">SUM(INDIRECT(AT$1&amp;AT$2&amp;$C117):INDIRECT(AT$1&amp;AT$3&amp;$C117))</f>
        <v>3357.9624416666666</v>
      </c>
      <c r="AU117" s="2598">
        <f t="shared" ca="1" si="139"/>
        <v>-1920.9624416666666</v>
      </c>
      <c r="AV117" s="2599">
        <f ca="1">IFERROR(AS117/AT117,0)</f>
        <v>0.42793808000031408</v>
      </c>
      <c r="AW117" s="2506">
        <f ca="1">SUM(INDIRECT(AW$1&amp;AW$2&amp;$A117):INDIRECT(AW$1&amp;AW$3&amp;$A117))+SUM(INDIRECT(AW$1&amp;AW$2&amp;$B117):INDIRECT(AW$1&amp;AW$3&amp;$B117))</f>
        <v>0</v>
      </c>
      <c r="AX117" s="2507">
        <f t="shared" ca="1" si="140"/>
        <v>1437</v>
      </c>
      <c r="AY117" s="2508">
        <f ca="1">IFERROR(AS117/AW117,0)</f>
        <v>0</v>
      </c>
      <c r="BA117" s="61">
        <f ca="1">SUM((INDIRECT(BA$2&amp;(ROW())):INDIRECT(BA$3&amp;(ROW()))))</f>
        <v>1437</v>
      </c>
      <c r="BB117" s="2597">
        <f ca="1">SUM(INDIRECT(BB$1&amp;BB$2&amp;$C117):INDIRECT(BB$1&amp;BB$3&amp;$C117))</f>
        <v>3357.9624416666666</v>
      </c>
      <c r="BC117" s="2598">
        <f t="shared" ca="1" si="141"/>
        <v>-1920.9624416666666</v>
      </c>
      <c r="BD117" s="2599">
        <f ca="1">IFERROR(BA117/BB117,0)</f>
        <v>0.42793808000031408</v>
      </c>
      <c r="BE117" s="2506">
        <f ca="1">SUM(INDIRECT(BE$1&amp;BE$2&amp;$A117):INDIRECT(BE$1&amp;BE$3&amp;$A117))+SUM(INDIRECT(BE$1&amp;BE$2&amp;$B117):INDIRECT(BE$1&amp;BE$3&amp;$B117))</f>
        <v>0</v>
      </c>
      <c r="BF117" s="2507">
        <f t="shared" ca="1" si="142"/>
        <v>1437</v>
      </c>
      <c r="BG117" s="2508">
        <f ca="1">IFERROR(BA117/BE117,0)</f>
        <v>0</v>
      </c>
    </row>
    <row r="118" spans="1:59">
      <c r="A118" s="1887">
        <v>1</v>
      </c>
      <c r="B118" s="1887">
        <v>1</v>
      </c>
      <c r="C118" s="1887">
        <f>ROW()</f>
        <v>118</v>
      </c>
      <c r="D118" s="2120" t="s">
        <v>1020</v>
      </c>
      <c r="E118" s="2531" t="s">
        <v>1082</v>
      </c>
      <c r="F118" s="2532"/>
      <c r="G118" s="2534"/>
      <c r="H118" s="38"/>
      <c r="I118" s="38"/>
      <c r="J118" s="37"/>
      <c r="K118" s="44"/>
      <c r="L118" s="44"/>
      <c r="M118" s="59" t="s">
        <v>179</v>
      </c>
      <c r="N118" s="6"/>
      <c r="O118" s="6"/>
      <c r="P118" s="6"/>
      <c r="Q118" s="2122">
        <v>16129</v>
      </c>
      <c r="R118" s="2122">
        <v>15415</v>
      </c>
      <c r="S118" s="2122">
        <v>15440</v>
      </c>
      <c r="T118" s="2122">
        <v>15169</v>
      </c>
      <c r="U118" s="2122">
        <v>15190</v>
      </c>
      <c r="V118" s="2122">
        <v>12156</v>
      </c>
      <c r="W118" s="1083">
        <v>14270</v>
      </c>
      <c r="X118" s="1083">
        <v>14030</v>
      </c>
      <c r="Y118" s="1083">
        <v>14008</v>
      </c>
      <c r="Z118" s="2123">
        <v>13877</v>
      </c>
      <c r="AA118" s="2123">
        <f>21978+881</f>
        <v>22859</v>
      </c>
      <c r="AB118" s="2123">
        <v>13236</v>
      </c>
      <c r="AC118" s="229">
        <f>SUM(Q118,R118,S118)</f>
        <v>46984</v>
      </c>
      <c r="AD118" s="229">
        <f>SUM(T118,U118,V118)</f>
        <v>42515</v>
      </c>
      <c r="AE118" s="229">
        <f>SUM(W118,X118,Y118)</f>
        <v>42308</v>
      </c>
      <c r="AF118" s="229">
        <f>SUM(Z118,AA118,AB118)</f>
        <v>49972</v>
      </c>
      <c r="AG118" s="229">
        <f>AC118+AD118</f>
        <v>89499</v>
      </c>
      <c r="AH118" s="229">
        <f>AF118+AE118</f>
        <v>92280</v>
      </c>
      <c r="AI118" s="229">
        <f>AG118+AH118</f>
        <v>181779</v>
      </c>
      <c r="AK118" s="61">
        <f ca="1">SUM((INDIRECT(AK$2&amp;(ROW())):INDIRECT(AK$3&amp;(ROW()))))</f>
        <v>16129</v>
      </c>
      <c r="AL118" s="2597">
        <f ca="1">SUM(INDIRECT(AL$1&amp;AL$2&amp;$C118):INDIRECT(AL$1&amp;AL$3&amp;$C118))</f>
        <v>15965.888225213526</v>
      </c>
      <c r="AM118" s="2598">
        <f t="shared" ca="1" si="96"/>
        <v>163.11177478647369</v>
      </c>
      <c r="AN118" s="2599">
        <f ca="1">IFERROR(AK118/AL118,0)</f>
        <v>1.0102162668613004</v>
      </c>
      <c r="AO118" s="2506">
        <f ca="1">SUM(INDIRECT(AO$1&amp;AO$2&amp;$A118):INDIRECT(AO$1&amp;AO$3&amp;$A118))+SUM(INDIRECT(AO$1&amp;AO$2&amp;$B118):INDIRECT(AO$1&amp;AO$3&amp;$B118))</f>
        <v>0</v>
      </c>
      <c r="AP118" s="2507">
        <f t="shared" ca="1" si="138"/>
        <v>16129</v>
      </c>
      <c r="AQ118" s="2508">
        <f ca="1">IFERROR(AK118/AO118,0)</f>
        <v>0</v>
      </c>
      <c r="AS118" s="61">
        <f ca="1">SUM((INDIRECT(AS$2&amp;(ROW())):INDIRECT(AS$3&amp;(ROW()))))</f>
        <v>16129</v>
      </c>
      <c r="AT118" s="2597">
        <f ca="1">SUM(INDIRECT(AT$1&amp;AT$2&amp;$C118):INDIRECT(AT$1&amp;AT$3&amp;$C118))</f>
        <v>15965.888225213526</v>
      </c>
      <c r="AU118" s="2598">
        <f t="shared" ca="1" si="139"/>
        <v>163.11177478647369</v>
      </c>
      <c r="AV118" s="2599">
        <f ca="1">IFERROR(AS118/AT118,0)</f>
        <v>1.0102162668613004</v>
      </c>
      <c r="AW118" s="2506">
        <f ca="1">SUM(INDIRECT(AW$1&amp;AW$2&amp;$A118):INDIRECT(AW$1&amp;AW$3&amp;$A118))+SUM(INDIRECT(AW$1&amp;AW$2&amp;$B118):INDIRECT(AW$1&amp;AW$3&amp;$B118))</f>
        <v>0</v>
      </c>
      <c r="AX118" s="2507">
        <f t="shared" ca="1" si="140"/>
        <v>16129</v>
      </c>
      <c r="AY118" s="2508">
        <f ca="1">IFERROR(AS118/AW118,0)</f>
        <v>0</v>
      </c>
      <c r="BA118" s="61">
        <f ca="1">SUM((INDIRECT(BA$2&amp;(ROW())):INDIRECT(BA$3&amp;(ROW()))))</f>
        <v>16129</v>
      </c>
      <c r="BB118" s="2597">
        <f ca="1">SUM(INDIRECT(BB$1&amp;BB$2&amp;$C118):INDIRECT(BB$1&amp;BB$3&amp;$C118))</f>
        <v>15965.888225213526</v>
      </c>
      <c r="BC118" s="2598">
        <f t="shared" ca="1" si="141"/>
        <v>163.11177478647369</v>
      </c>
      <c r="BD118" s="2599">
        <f ca="1">IFERROR(BA118/BB118,0)</f>
        <v>1.0102162668613004</v>
      </c>
      <c r="BE118" s="2506">
        <f ca="1">SUM(INDIRECT(BE$1&amp;BE$2&amp;$A118):INDIRECT(BE$1&amp;BE$3&amp;$A118))+SUM(INDIRECT(BE$1&amp;BE$2&amp;$B118):INDIRECT(BE$1&amp;BE$3&amp;$B118))</f>
        <v>0</v>
      </c>
      <c r="BF118" s="2507">
        <f t="shared" ca="1" si="142"/>
        <v>16129</v>
      </c>
      <c r="BG118" s="2508">
        <f ca="1">IFERROR(BA118/BE118,0)</f>
        <v>0</v>
      </c>
    </row>
    <row r="119" spans="1:59">
      <c r="A119" s="1887">
        <v>1</v>
      </c>
      <c r="B119" s="1887">
        <v>1</v>
      </c>
      <c r="C119" s="1887">
        <f>ROW()</f>
        <v>119</v>
      </c>
      <c r="D119" s="2120" t="s">
        <v>1020</v>
      </c>
      <c r="E119" s="2531" t="s">
        <v>1082</v>
      </c>
      <c r="F119" s="2532"/>
      <c r="G119" s="2534"/>
      <c r="H119" s="38"/>
      <c r="I119" s="38"/>
      <c r="J119" s="37"/>
      <c r="K119" s="44"/>
      <c r="L119" s="64"/>
      <c r="M119" s="187" t="s">
        <v>180</v>
      </c>
      <c r="N119" s="3"/>
      <c r="O119" s="3"/>
      <c r="P119" s="3"/>
      <c r="Q119" s="2124">
        <v>3449</v>
      </c>
      <c r="R119" s="2124">
        <v>3202</v>
      </c>
      <c r="S119" s="2124">
        <v>-3205</v>
      </c>
      <c r="T119" s="2124">
        <v>3832</v>
      </c>
      <c r="U119" s="2124">
        <v>3477</v>
      </c>
      <c r="V119" s="2124">
        <v>-1559</v>
      </c>
      <c r="W119" s="1084">
        <v>9031</v>
      </c>
      <c r="X119" s="1084">
        <v>5548</v>
      </c>
      <c r="Y119" s="1084">
        <v>225</v>
      </c>
      <c r="Z119" s="2125">
        <v>4256</v>
      </c>
      <c r="AA119" s="2125">
        <v>3861</v>
      </c>
      <c r="AB119" s="2125">
        <v>4200</v>
      </c>
      <c r="AC119" s="226">
        <f>SUM(Q119,R119,S119)</f>
        <v>3446</v>
      </c>
      <c r="AD119" s="226">
        <f>SUM(T119,U119,V119)</f>
        <v>5750</v>
      </c>
      <c r="AE119" s="226">
        <f>SUM(W119,X119,Y119)</f>
        <v>14804</v>
      </c>
      <c r="AF119" s="226">
        <f>SUM(Z119,AA119,AB119)</f>
        <v>12317</v>
      </c>
      <c r="AG119" s="226">
        <f>AC119+AD119</f>
        <v>9196</v>
      </c>
      <c r="AH119" s="226">
        <f>AF119+AE119</f>
        <v>27121</v>
      </c>
      <c r="AI119" s="226">
        <f>AG119+AH119</f>
        <v>36317</v>
      </c>
      <c r="AK119" s="113">
        <f ca="1">SUM((INDIRECT(AK$2&amp;(ROW())):INDIRECT(AK$3&amp;(ROW()))))</f>
        <v>3449</v>
      </c>
      <c r="AL119" s="150">
        <f ca="1">SUM(INDIRECT(AL$1&amp;AL$2&amp;$C119):INDIRECT(AL$1&amp;AL$3&amp;$C119))</f>
        <v>6724.8093743346462</v>
      </c>
      <c r="AM119" s="1703">
        <f t="shared" ca="1" si="96"/>
        <v>-3275.8093743346462</v>
      </c>
      <c r="AN119" s="1799">
        <f ca="1">IFERROR(AK119/AL119,0)</f>
        <v>0.51287699145245214</v>
      </c>
      <c r="AO119" s="2628">
        <f ca="1">SUM(INDIRECT(AO$1&amp;AO$2&amp;$A119):INDIRECT(AO$1&amp;AO$3&amp;$A119))+SUM(INDIRECT(AO$1&amp;AO$2&amp;$B119):INDIRECT(AO$1&amp;AO$3&amp;$B119))</f>
        <v>0</v>
      </c>
      <c r="AP119" s="2629">
        <f t="shared" ca="1" si="138"/>
        <v>3449</v>
      </c>
      <c r="AQ119" s="2630">
        <f ca="1">IFERROR(AK119/AO119,0)</f>
        <v>0</v>
      </c>
      <c r="AS119" s="113">
        <f ca="1">SUM((INDIRECT(AS$2&amp;(ROW())):INDIRECT(AS$3&amp;(ROW()))))</f>
        <v>3449</v>
      </c>
      <c r="AT119" s="150">
        <f ca="1">SUM(INDIRECT(AT$1&amp;AT$2&amp;$C119):INDIRECT(AT$1&amp;AT$3&amp;$C119))</f>
        <v>6724.8093743346462</v>
      </c>
      <c r="AU119" s="1703">
        <f t="shared" ca="1" si="139"/>
        <v>-3275.8093743346462</v>
      </c>
      <c r="AV119" s="1799">
        <f ca="1">IFERROR(AS119/AT119,0)</f>
        <v>0.51287699145245214</v>
      </c>
      <c r="AW119" s="2628">
        <f ca="1">SUM(INDIRECT(AW$1&amp;AW$2&amp;$A119):INDIRECT(AW$1&amp;AW$3&amp;$A119))+SUM(INDIRECT(AW$1&amp;AW$2&amp;$B119):INDIRECT(AW$1&amp;AW$3&amp;$B119))</f>
        <v>0</v>
      </c>
      <c r="AX119" s="2629">
        <f t="shared" ca="1" si="140"/>
        <v>3449</v>
      </c>
      <c r="AY119" s="2630">
        <f ca="1">IFERROR(AS119/AW119,0)</f>
        <v>0</v>
      </c>
      <c r="BA119" s="113">
        <f ca="1">SUM((INDIRECT(BA$2&amp;(ROW())):INDIRECT(BA$3&amp;(ROW()))))</f>
        <v>3449</v>
      </c>
      <c r="BB119" s="150">
        <f ca="1">SUM(INDIRECT(BB$1&amp;BB$2&amp;$C119):INDIRECT(BB$1&amp;BB$3&amp;$C119))</f>
        <v>6724.8093743346462</v>
      </c>
      <c r="BC119" s="1703">
        <f t="shared" ca="1" si="141"/>
        <v>-3275.8093743346462</v>
      </c>
      <c r="BD119" s="1799">
        <f ca="1">IFERROR(BA119/BB119,0)</f>
        <v>0.51287699145245214</v>
      </c>
      <c r="BE119" s="2628">
        <f ca="1">SUM(INDIRECT(BE$1&amp;BE$2&amp;$A119):INDIRECT(BE$1&amp;BE$3&amp;$A119))+SUM(INDIRECT(BE$1&amp;BE$2&amp;$B119):INDIRECT(BE$1&amp;BE$3&amp;$B119))</f>
        <v>0</v>
      </c>
      <c r="BF119" s="2629">
        <f t="shared" ca="1" si="142"/>
        <v>3449</v>
      </c>
      <c r="BG119" s="2630">
        <f ca="1">IFERROR(BA119/BE119,0)</f>
        <v>0</v>
      </c>
    </row>
    <row r="120" spans="1:59">
      <c r="A120" s="1887">
        <v>1</v>
      </c>
      <c r="B120" s="1887">
        <v>1</v>
      </c>
      <c r="C120" s="1887">
        <f>ROW()</f>
        <v>120</v>
      </c>
      <c r="D120" s="2120" t="s">
        <v>1020</v>
      </c>
      <c r="E120" s="2531" t="s">
        <v>1082</v>
      </c>
      <c r="F120" s="2532"/>
      <c r="G120" s="2534"/>
      <c r="H120" s="38"/>
      <c r="I120" s="38"/>
      <c r="J120" s="37"/>
      <c r="K120" s="44"/>
      <c r="L120" s="2114" t="s">
        <v>1018</v>
      </c>
      <c r="M120" s="1502"/>
      <c r="N120" s="1502"/>
      <c r="O120" s="1502"/>
      <c r="P120" s="1502"/>
      <c r="Q120" s="1633">
        <f>SUM(Q122:Q124)</f>
        <v>27468</v>
      </c>
      <c r="R120" s="1633">
        <f t="shared" ref="R120:AI120" si="168">SUM(R122:R124)</f>
        <v>19314</v>
      </c>
      <c r="S120" s="1633">
        <f t="shared" si="168"/>
        <v>25823</v>
      </c>
      <c r="T120" s="1633">
        <f t="shared" si="168"/>
        <v>22687</v>
      </c>
      <c r="U120" s="1633">
        <f t="shared" si="168"/>
        <v>24962</v>
      </c>
      <c r="V120" s="1633">
        <f t="shared" si="168"/>
        <v>32787</v>
      </c>
      <c r="W120" s="927">
        <f t="shared" si="168"/>
        <v>31725</v>
      </c>
      <c r="X120" s="927">
        <f t="shared" si="168"/>
        <v>34496</v>
      </c>
      <c r="Y120" s="927">
        <f t="shared" si="168"/>
        <v>28783</v>
      </c>
      <c r="Z120" s="2117">
        <f t="shared" si="168"/>
        <v>22300</v>
      </c>
      <c r="AA120" s="2117">
        <f t="shared" si="168"/>
        <v>11545.437518303417</v>
      </c>
      <c r="AB120" s="2117">
        <f t="shared" si="168"/>
        <v>43889.6662293564</v>
      </c>
      <c r="AC120" s="2117">
        <f>SUM(Q120,R120,S120)</f>
        <v>72605</v>
      </c>
      <c r="AD120" s="2117">
        <f>SUM(T120,U120,V120)</f>
        <v>80436</v>
      </c>
      <c r="AE120" s="2117">
        <f>SUM(W120,X120,Y120)</f>
        <v>95004</v>
      </c>
      <c r="AF120" s="2117">
        <f>SUM(Z120,AA120,AB120)</f>
        <v>77735.103747659814</v>
      </c>
      <c r="AG120" s="2117">
        <f t="shared" si="168"/>
        <v>153041</v>
      </c>
      <c r="AH120" s="2117">
        <f t="shared" si="168"/>
        <v>172739.10374765983</v>
      </c>
      <c r="AI120" s="2117">
        <f t="shared" si="168"/>
        <v>325780.10374765983</v>
      </c>
      <c r="AK120" s="61">
        <f ca="1">SUM((INDIRECT(AK$2&amp;(ROW())):INDIRECT(AK$3&amp;(ROW()))))</f>
        <v>27468</v>
      </c>
      <c r="AL120" s="2597">
        <f ca="1">SUM(INDIRECT(AL$1&amp;AL$2&amp;$C120):INDIRECT(AL$1&amp;AL$3&amp;$C120))</f>
        <v>19979.704121492116</v>
      </c>
      <c r="AM120" s="2598">
        <f t="shared" ca="1" si="96"/>
        <v>7488.2958785078845</v>
      </c>
      <c r="AN120" s="2599">
        <f ca="1">IFERROR(AK120/AL120,0)</f>
        <v>1.3747951337503914</v>
      </c>
      <c r="AO120" s="2506">
        <f ca="1">SUM(INDIRECT(AO$1&amp;AO$2&amp;$A120):INDIRECT(AO$1&amp;AO$3&amp;$A120))+SUM(INDIRECT(AO$1&amp;AO$2&amp;$B120):INDIRECT(AO$1&amp;AO$3&amp;$B120))</f>
        <v>0</v>
      </c>
      <c r="AP120" s="2507">
        <f t="shared" ca="1" si="138"/>
        <v>27468</v>
      </c>
      <c r="AQ120" s="2508">
        <f ca="1">IFERROR(AK120/AO120,0)</f>
        <v>0</v>
      </c>
      <c r="AS120" s="61">
        <f ca="1">SUM((INDIRECT(AS$2&amp;(ROW())):INDIRECT(AS$3&amp;(ROW()))))</f>
        <v>27468</v>
      </c>
      <c r="AT120" s="2597">
        <f ca="1">SUM(INDIRECT(AT$1&amp;AT$2&amp;$C120):INDIRECT(AT$1&amp;AT$3&amp;$C120))</f>
        <v>19979.704121492116</v>
      </c>
      <c r="AU120" s="2598">
        <f t="shared" ca="1" si="139"/>
        <v>7488.2958785078845</v>
      </c>
      <c r="AV120" s="2599">
        <f ca="1">IFERROR(AS120/AT120,0)</f>
        <v>1.3747951337503914</v>
      </c>
      <c r="AW120" s="2506">
        <f ca="1">SUM(INDIRECT(AW$1&amp;AW$2&amp;$A120):INDIRECT(AW$1&amp;AW$3&amp;$A120))+SUM(INDIRECT(AW$1&amp;AW$2&amp;$B120):INDIRECT(AW$1&amp;AW$3&amp;$B120))</f>
        <v>0</v>
      </c>
      <c r="AX120" s="2507">
        <f t="shared" ca="1" si="140"/>
        <v>27468</v>
      </c>
      <c r="AY120" s="2508">
        <f ca="1">IFERROR(AS120/AW120,0)</f>
        <v>0</v>
      </c>
      <c r="BA120" s="61">
        <f ca="1">SUM((INDIRECT(BA$2&amp;(ROW())):INDIRECT(BA$3&amp;(ROW()))))</f>
        <v>27468</v>
      </c>
      <c r="BB120" s="2597">
        <f ca="1">SUM(INDIRECT(BB$1&amp;BB$2&amp;$C120):INDIRECT(BB$1&amp;BB$3&amp;$C120))</f>
        <v>19979.704121492116</v>
      </c>
      <c r="BC120" s="2598">
        <f t="shared" ca="1" si="141"/>
        <v>7488.2958785078845</v>
      </c>
      <c r="BD120" s="2599">
        <f ca="1">IFERROR(BA120/BB120,0)</f>
        <v>1.3747951337503914</v>
      </c>
      <c r="BE120" s="2506">
        <f ca="1">SUM(INDIRECT(BE$1&amp;BE$2&amp;$A120):INDIRECT(BE$1&amp;BE$3&amp;$A120))+SUM(INDIRECT(BE$1&amp;BE$2&amp;$B120):INDIRECT(BE$1&amp;BE$3&amp;$B120))</f>
        <v>0</v>
      </c>
      <c r="BF120" s="2507">
        <f t="shared" ca="1" si="142"/>
        <v>27468</v>
      </c>
      <c r="BG120" s="2508">
        <f ca="1">IFERROR(BA120/BE120,0)</f>
        <v>0</v>
      </c>
    </row>
    <row r="121" spans="1:59">
      <c r="A121" s="1887">
        <v>1</v>
      </c>
      <c r="B121" s="1887">
        <v>1</v>
      </c>
      <c r="C121" s="1887">
        <f>ROW()</f>
        <v>121</v>
      </c>
      <c r="D121" s="2120" t="s">
        <v>1020</v>
      </c>
      <c r="E121" s="2531" t="s">
        <v>1082</v>
      </c>
      <c r="F121" s="2532"/>
      <c r="G121" s="2534"/>
      <c r="H121" s="38"/>
      <c r="I121" s="38"/>
      <c r="J121" s="37"/>
      <c r="K121" s="44"/>
      <c r="L121" s="1094"/>
      <c r="M121" s="1249" t="s">
        <v>1021</v>
      </c>
      <c r="N121" s="79"/>
      <c r="O121" s="79"/>
      <c r="P121" s="79"/>
      <c r="Q121" s="2118">
        <f>IFERROR(Q120/Q105,0)</f>
        <v>0.56654909968442546</v>
      </c>
      <c r="R121" s="2118">
        <f t="shared" ref="R121:AI121" si="169">IFERROR(R120/R105,0)</f>
        <v>0.50763529319000189</v>
      </c>
      <c r="S121" s="2118">
        <f t="shared" si="169"/>
        <v>0.6542437294147454</v>
      </c>
      <c r="T121" s="2118">
        <f t="shared" si="169"/>
        <v>0.5372883362936649</v>
      </c>
      <c r="U121" s="2118">
        <f t="shared" si="169"/>
        <v>0.48895244064875032</v>
      </c>
      <c r="V121" s="2118">
        <f t="shared" si="169"/>
        <v>0.68652372377402737</v>
      </c>
      <c r="W121" s="2118">
        <f t="shared" si="169"/>
        <v>0.54669998276753407</v>
      </c>
      <c r="X121" s="2118">
        <f t="shared" si="169"/>
        <v>0.63326785747067349</v>
      </c>
      <c r="Y121" s="2118">
        <f t="shared" si="169"/>
        <v>0.62198547843374541</v>
      </c>
      <c r="Z121" s="2118">
        <f t="shared" si="169"/>
        <v>0.52656434474616298</v>
      </c>
      <c r="AA121" s="2118">
        <f t="shared" si="169"/>
        <v>0.31991181664851215</v>
      </c>
      <c r="AB121" s="2118">
        <f t="shared" si="169"/>
        <v>0.66902259850097834</v>
      </c>
      <c r="AC121" s="2118">
        <f t="shared" si="169"/>
        <v>0.5762301587301587</v>
      </c>
      <c r="AD121" s="2118">
        <f t="shared" si="169"/>
        <v>0.57032651469493389</v>
      </c>
      <c r="AE121" s="2118">
        <f t="shared" si="169"/>
        <v>0.59834109044646966</v>
      </c>
      <c r="AF121" s="2118">
        <f t="shared" si="169"/>
        <v>0.539669316992482</v>
      </c>
      <c r="AG121" s="2118">
        <f t="shared" si="169"/>
        <v>0.57311213885820211</v>
      </c>
      <c r="AH121" s="2118">
        <f t="shared" si="169"/>
        <v>0.5704328450358036</v>
      </c>
      <c r="AI121" s="2118">
        <f t="shared" si="169"/>
        <v>0.57168836414169522</v>
      </c>
      <c r="AK121" s="2605">
        <f ca="1">IFERROR(AK120/AK105,0)</f>
        <v>0.56654909968442546</v>
      </c>
      <c r="AL121" s="2605">
        <f ca="1">IFERROR(AL120/AL105,0)</f>
        <v>0.43407373876823641</v>
      </c>
      <c r="AM121" s="2605">
        <f t="shared" ca="1" si="96"/>
        <v>0.13247536091618906</v>
      </c>
      <c r="AN121" s="2603"/>
      <c r="AO121" s="2631">
        <f ca="1">IFERROR(AO120/AO105,0)</f>
        <v>0</v>
      </c>
      <c r="AP121" s="2631">
        <f ca="1">IFERROR(AP120/AP101,0)</f>
        <v>0</v>
      </c>
      <c r="AQ121" s="2632"/>
      <c r="AS121" s="2605">
        <f ca="1">IFERROR(AS120/AS105,0)</f>
        <v>0.56654909968442546</v>
      </c>
      <c r="AT121" s="2605">
        <f ca="1">IFERROR(AT120/AT105,0)</f>
        <v>0.43407373876823641</v>
      </c>
      <c r="AU121" s="2605">
        <f t="shared" ca="1" si="139"/>
        <v>0.13247536091618906</v>
      </c>
      <c r="AV121" s="2603"/>
      <c r="AW121" s="2631">
        <f ca="1">IFERROR(AW120/AW105,0)</f>
        <v>0</v>
      </c>
      <c r="AX121" s="2631">
        <f ca="1">IFERROR(AX120/AX101,0)</f>
        <v>0</v>
      </c>
      <c r="AY121" s="2632"/>
      <c r="BA121" s="2605">
        <f ca="1">IFERROR(BA120/BA105,0)</f>
        <v>0.56654909968442546</v>
      </c>
      <c r="BB121" s="2605">
        <f ca="1">IFERROR(BB120/BB105,0)</f>
        <v>0.43407373876823641</v>
      </c>
      <c r="BC121" s="2605">
        <f t="shared" ca="1" si="141"/>
        <v>0.13247536091618906</v>
      </c>
      <c r="BD121" s="2603"/>
      <c r="BE121" s="2631">
        <f ca="1">IFERROR(BE120/BE105,0)</f>
        <v>0</v>
      </c>
      <c r="BF121" s="2631">
        <f ca="1">IFERROR(BF120/BF101,0)</f>
        <v>0</v>
      </c>
      <c r="BG121" s="2632"/>
    </row>
    <row r="122" spans="1:59">
      <c r="A122" s="1887">
        <v>1</v>
      </c>
      <c r="B122" s="1887">
        <v>1</v>
      </c>
      <c r="C122" s="1887">
        <f>ROW()</f>
        <v>122</v>
      </c>
      <c r="D122" s="2120" t="s">
        <v>1020</v>
      </c>
      <c r="E122" s="2531" t="s">
        <v>1082</v>
      </c>
      <c r="F122" s="2532"/>
      <c r="G122" s="2534"/>
      <c r="H122" s="38"/>
      <c r="I122" s="38"/>
      <c r="J122" s="37"/>
      <c r="K122" s="44"/>
      <c r="L122" s="44"/>
      <c r="M122" s="59" t="s">
        <v>178</v>
      </c>
      <c r="N122" s="6"/>
      <c r="O122" s="6"/>
      <c r="P122" s="6"/>
      <c r="Q122" s="61">
        <f>Q106-Q117</f>
        <v>10561</v>
      </c>
      <c r="R122" s="61">
        <f t="shared" ref="R122:AB122" si="170">R106-R117</f>
        <v>6474</v>
      </c>
      <c r="S122" s="61">
        <f t="shared" si="170"/>
        <v>8432</v>
      </c>
      <c r="T122" s="61">
        <f t="shared" si="170"/>
        <v>8576</v>
      </c>
      <c r="U122" s="61">
        <f t="shared" si="170"/>
        <v>8685</v>
      </c>
      <c r="V122" s="61">
        <f t="shared" si="170"/>
        <v>11016</v>
      </c>
      <c r="W122" s="25">
        <f t="shared" si="170"/>
        <v>10839</v>
      </c>
      <c r="X122" s="25">
        <f t="shared" si="170"/>
        <v>11012</v>
      </c>
      <c r="Y122" s="25">
        <f t="shared" si="170"/>
        <v>10640</v>
      </c>
      <c r="Z122" s="229">
        <f t="shared" si="170"/>
        <v>10009</v>
      </c>
      <c r="AA122" s="229">
        <f t="shared" si="170"/>
        <v>2602.0655894623524</v>
      </c>
      <c r="AB122" s="229">
        <f t="shared" si="170"/>
        <v>10349.873553411262</v>
      </c>
      <c r="AC122" s="229">
        <f>SUM(Q122,R122,S122)</f>
        <v>25467</v>
      </c>
      <c r="AD122" s="229">
        <f>SUM(T122,U122,V122)</f>
        <v>28277</v>
      </c>
      <c r="AE122" s="229">
        <f>SUM(W122,X122,Y122)</f>
        <v>32491</v>
      </c>
      <c r="AF122" s="229">
        <f>SUM(Z122,AA122,AB122)</f>
        <v>22960.939142873613</v>
      </c>
      <c r="AG122" s="229">
        <f>AC122+AD122</f>
        <v>53744</v>
      </c>
      <c r="AH122" s="229">
        <f>AF122+AE122</f>
        <v>55451.939142873613</v>
      </c>
      <c r="AI122" s="229">
        <f>AG122+AH122</f>
        <v>109195.93914287361</v>
      </c>
      <c r="AK122" s="61">
        <f ca="1">SUM((INDIRECT(AK$2&amp;(ROW())):INDIRECT(AK$3&amp;(ROW()))))</f>
        <v>10561</v>
      </c>
      <c r="AL122" s="2597">
        <f ca="1">SUM(INDIRECT(AL$1&amp;AL$2&amp;$C122):INDIRECT(AL$1&amp;AL$3&amp;$C122))</f>
        <v>6974.5414326230602</v>
      </c>
      <c r="AM122" s="2598">
        <f t="shared" ca="1" si="96"/>
        <v>3586.4585673769398</v>
      </c>
      <c r="AN122" s="2599">
        <f ca="1">IFERROR(AK122/AL122,0)</f>
        <v>1.5142214154182903</v>
      </c>
      <c r="AO122" s="2506">
        <f ca="1">SUM(INDIRECT(AO$1&amp;AO$2&amp;$A122):INDIRECT(AO$1&amp;AO$3&amp;$A122))+SUM(INDIRECT(AO$1&amp;AO$2&amp;$B122):INDIRECT(AO$1&amp;AO$3&amp;$B122))</f>
        <v>0</v>
      </c>
      <c r="AP122" s="2507">
        <f ca="1">AK122-AO122</f>
        <v>10561</v>
      </c>
      <c r="AQ122" s="2508">
        <f ca="1">IFERROR(AK122/AO122,0)</f>
        <v>0</v>
      </c>
      <c r="AS122" s="61">
        <f ca="1">SUM((INDIRECT(AS$2&amp;(ROW())):INDIRECT(AS$3&amp;(ROW()))))</f>
        <v>10561</v>
      </c>
      <c r="AT122" s="2597">
        <f ca="1">SUM(INDIRECT(AT$1&amp;AT$2&amp;$C122):INDIRECT(AT$1&amp;AT$3&amp;$C122))</f>
        <v>6974.5414326230602</v>
      </c>
      <c r="AU122" s="2598">
        <f t="shared" ca="1" si="139"/>
        <v>3586.4585673769398</v>
      </c>
      <c r="AV122" s="2599">
        <f ca="1">IFERROR(AS122/AT122,0)</f>
        <v>1.5142214154182903</v>
      </c>
      <c r="AW122" s="2506">
        <f ca="1">SUM(INDIRECT(AW$1&amp;AW$2&amp;$A122):INDIRECT(AW$1&amp;AW$3&amp;$A122))+SUM(INDIRECT(AW$1&amp;AW$2&amp;$B122):INDIRECT(AW$1&amp;AW$3&amp;$B122))</f>
        <v>0</v>
      </c>
      <c r="AX122" s="2507">
        <f ca="1">AS122-AW122</f>
        <v>10561</v>
      </c>
      <c r="AY122" s="2508">
        <f ca="1">IFERROR(AS122/AW122,0)</f>
        <v>0</v>
      </c>
      <c r="BA122" s="61">
        <f ca="1">SUM((INDIRECT(BA$2&amp;(ROW())):INDIRECT(BA$3&amp;(ROW()))))</f>
        <v>10561</v>
      </c>
      <c r="BB122" s="2597">
        <f ca="1">SUM(INDIRECT(BB$1&amp;BB$2&amp;$C122):INDIRECT(BB$1&amp;BB$3&amp;$C122))</f>
        <v>6974.5414326230602</v>
      </c>
      <c r="BC122" s="2598">
        <f t="shared" ca="1" si="141"/>
        <v>3586.4585673769398</v>
      </c>
      <c r="BD122" s="2599">
        <f ca="1">IFERROR(BA122/BB122,0)</f>
        <v>1.5142214154182903</v>
      </c>
      <c r="BE122" s="2506">
        <f ca="1">SUM(INDIRECT(BE$1&amp;BE$2&amp;$A122):INDIRECT(BE$1&amp;BE$3&amp;$A122))+SUM(INDIRECT(BE$1&amp;BE$2&amp;$B122):INDIRECT(BE$1&amp;BE$3&amp;$B122))</f>
        <v>0</v>
      </c>
      <c r="BF122" s="2507">
        <f ca="1">BA122-BE122</f>
        <v>10561</v>
      </c>
      <c r="BG122" s="2508">
        <f ca="1">IFERROR(BA122/BE122,0)</f>
        <v>0</v>
      </c>
    </row>
    <row r="123" spans="1:59">
      <c r="A123" s="1887">
        <v>1</v>
      </c>
      <c r="B123" s="1887">
        <v>1</v>
      </c>
      <c r="C123" s="1887">
        <f>ROW()</f>
        <v>123</v>
      </c>
      <c r="D123" s="2120" t="s">
        <v>1020</v>
      </c>
      <c r="E123" s="2531" t="s">
        <v>1082</v>
      </c>
      <c r="F123" s="2532"/>
      <c r="G123" s="2534"/>
      <c r="H123" s="38"/>
      <c r="I123" s="38"/>
      <c r="J123" s="37"/>
      <c r="K123" s="44"/>
      <c r="L123" s="44"/>
      <c r="M123" s="59" t="s">
        <v>179</v>
      </c>
      <c r="N123" s="6"/>
      <c r="O123" s="6"/>
      <c r="P123" s="6"/>
      <c r="Q123" s="61">
        <f t="shared" ref="Q123:AB123" si="171">Q107-Q118</f>
        <v>6445</v>
      </c>
      <c r="R123" s="61">
        <f t="shared" si="171"/>
        <v>6186</v>
      </c>
      <c r="S123" s="61">
        <f t="shared" si="171"/>
        <v>6436</v>
      </c>
      <c r="T123" s="61">
        <f t="shared" si="171"/>
        <v>6396</v>
      </c>
      <c r="U123" s="61">
        <f t="shared" si="171"/>
        <v>6397</v>
      </c>
      <c r="V123" s="61">
        <f t="shared" si="171"/>
        <v>7253</v>
      </c>
      <c r="W123" s="25">
        <f t="shared" si="171"/>
        <v>5657</v>
      </c>
      <c r="X123" s="25">
        <f t="shared" si="171"/>
        <v>4793</v>
      </c>
      <c r="Y123" s="25">
        <f t="shared" si="171"/>
        <v>6033</v>
      </c>
      <c r="Z123" s="229">
        <f t="shared" si="171"/>
        <v>5694</v>
      </c>
      <c r="AA123" s="229">
        <f t="shared" si="171"/>
        <v>8492.9889953562015</v>
      </c>
      <c r="AB123" s="229">
        <f t="shared" si="171"/>
        <v>12169.79267594514</v>
      </c>
      <c r="AC123" s="229">
        <f>SUM(Q123,R123,S123)</f>
        <v>19067</v>
      </c>
      <c r="AD123" s="229">
        <f>SUM(T123,U123,V123)</f>
        <v>20046</v>
      </c>
      <c r="AE123" s="229">
        <f>SUM(W123,X123,Y123)</f>
        <v>16483</v>
      </c>
      <c r="AF123" s="229">
        <f>SUM(Z123,AA123,AB123)</f>
        <v>26356.781671301342</v>
      </c>
      <c r="AG123" s="229">
        <f>AC123+AD123</f>
        <v>39113</v>
      </c>
      <c r="AH123" s="229">
        <f>AF123+AE123</f>
        <v>42839.781671301345</v>
      </c>
      <c r="AI123" s="229">
        <f>AG123+AH123</f>
        <v>81952.781671301345</v>
      </c>
      <c r="AK123" s="61">
        <f ca="1">SUM((INDIRECT(AK$2&amp;(ROW())):INDIRECT(AK$3&amp;(ROW()))))</f>
        <v>6445</v>
      </c>
      <c r="AL123" s="2597">
        <f ca="1">SUM(INDIRECT(AL$1&amp;AL$2&amp;$C123):INDIRECT(AL$1&amp;AL$3&amp;$C123))</f>
        <v>4957.1809610978489</v>
      </c>
      <c r="AM123" s="2598">
        <f t="shared" ca="1" si="96"/>
        <v>1487.8190389021511</v>
      </c>
      <c r="AN123" s="2599">
        <f ca="1">IFERROR(AK123/AL123,0)</f>
        <v>1.3001340985084089</v>
      </c>
      <c r="AO123" s="2506">
        <f ca="1">SUM(INDIRECT(AO$1&amp;AO$2&amp;$A123):INDIRECT(AO$1&amp;AO$3&amp;$A123))+SUM(INDIRECT(AO$1&amp;AO$2&amp;$B123):INDIRECT(AO$1&amp;AO$3&amp;$B123))</f>
        <v>0</v>
      </c>
      <c r="AP123" s="2507">
        <f ca="1">AK123-AO123</f>
        <v>6445</v>
      </c>
      <c r="AQ123" s="2508">
        <f ca="1">IFERROR(AK123/AO123,0)</f>
        <v>0</v>
      </c>
      <c r="AS123" s="61">
        <f ca="1">SUM((INDIRECT(AS$2&amp;(ROW())):INDIRECT(AS$3&amp;(ROW()))))</f>
        <v>6445</v>
      </c>
      <c r="AT123" s="2597">
        <f ca="1">SUM(INDIRECT(AT$1&amp;AT$2&amp;$C123):INDIRECT(AT$1&amp;AT$3&amp;$C123))</f>
        <v>4957.1809610978489</v>
      </c>
      <c r="AU123" s="2598">
        <f t="shared" ca="1" si="139"/>
        <v>1487.8190389021511</v>
      </c>
      <c r="AV123" s="2599">
        <f ca="1">IFERROR(AS123/AT123,0)</f>
        <v>1.3001340985084089</v>
      </c>
      <c r="AW123" s="2506">
        <f ca="1">SUM(INDIRECT(AW$1&amp;AW$2&amp;$A123):INDIRECT(AW$1&amp;AW$3&amp;$A123))+SUM(INDIRECT(AW$1&amp;AW$2&amp;$B123):INDIRECT(AW$1&amp;AW$3&amp;$B123))</f>
        <v>0</v>
      </c>
      <c r="AX123" s="2507">
        <f ca="1">AS123-AW123</f>
        <v>6445</v>
      </c>
      <c r="AY123" s="2508">
        <f ca="1">IFERROR(AS123/AW123,0)</f>
        <v>0</v>
      </c>
      <c r="BA123" s="61">
        <f ca="1">SUM((INDIRECT(BA$2&amp;(ROW())):INDIRECT(BA$3&amp;(ROW()))))</f>
        <v>6445</v>
      </c>
      <c r="BB123" s="2597">
        <f ca="1">SUM(INDIRECT(BB$1&amp;BB$2&amp;$C123):INDIRECT(BB$1&amp;BB$3&amp;$C123))</f>
        <v>4957.1809610978489</v>
      </c>
      <c r="BC123" s="2598">
        <f t="shared" ca="1" si="141"/>
        <v>1487.8190389021511</v>
      </c>
      <c r="BD123" s="2599">
        <f ca="1">IFERROR(BA123/BB123,0)</f>
        <v>1.3001340985084089</v>
      </c>
      <c r="BE123" s="2506">
        <f ca="1">SUM(INDIRECT(BE$1&amp;BE$2&amp;$A123):INDIRECT(BE$1&amp;BE$3&amp;$A123))+SUM(INDIRECT(BE$1&amp;BE$2&amp;$B123):INDIRECT(BE$1&amp;BE$3&amp;$B123))</f>
        <v>0</v>
      </c>
      <c r="BF123" s="2507">
        <f ca="1">BA123-BE123</f>
        <v>6445</v>
      </c>
      <c r="BG123" s="2508">
        <f ca="1">IFERROR(BA123/BE123,0)</f>
        <v>0</v>
      </c>
    </row>
    <row r="124" spans="1:59">
      <c r="A124" s="1887">
        <v>1</v>
      </c>
      <c r="B124" s="1887">
        <v>1</v>
      </c>
      <c r="C124" s="1887">
        <f>ROW()</f>
        <v>124</v>
      </c>
      <c r="D124" s="2120" t="s">
        <v>1020</v>
      </c>
      <c r="E124" s="2531" t="s">
        <v>1082</v>
      </c>
      <c r="F124" s="2532"/>
      <c r="G124" s="2534"/>
      <c r="H124" s="38"/>
      <c r="I124" s="38"/>
      <c r="J124" s="37"/>
      <c r="K124" s="64"/>
      <c r="L124" s="64"/>
      <c r="M124" s="187" t="s">
        <v>180</v>
      </c>
      <c r="N124" s="3"/>
      <c r="O124" s="3"/>
      <c r="P124" s="3"/>
      <c r="Q124" s="113">
        <f t="shared" ref="Q124:AB124" si="172">Q108-Q119</f>
        <v>10462</v>
      </c>
      <c r="R124" s="113">
        <f t="shared" si="172"/>
        <v>6654</v>
      </c>
      <c r="S124" s="113">
        <f t="shared" si="172"/>
        <v>10955</v>
      </c>
      <c r="T124" s="113">
        <f t="shared" si="172"/>
        <v>7715</v>
      </c>
      <c r="U124" s="113">
        <f t="shared" si="172"/>
        <v>9880</v>
      </c>
      <c r="V124" s="113">
        <f t="shared" si="172"/>
        <v>14518</v>
      </c>
      <c r="W124" s="23">
        <f t="shared" si="172"/>
        <v>15229</v>
      </c>
      <c r="X124" s="23">
        <f t="shared" si="172"/>
        <v>18691</v>
      </c>
      <c r="Y124" s="23">
        <f t="shared" si="172"/>
        <v>12110</v>
      </c>
      <c r="Z124" s="226">
        <f t="shared" si="172"/>
        <v>6597</v>
      </c>
      <c r="AA124" s="226">
        <f t="shared" si="172"/>
        <v>450.38293348486332</v>
      </c>
      <c r="AB124" s="226">
        <f t="shared" si="172"/>
        <v>21370</v>
      </c>
      <c r="AC124" s="226">
        <f>SUM(Q124,R124,S124)</f>
        <v>28071</v>
      </c>
      <c r="AD124" s="226">
        <f>SUM(T124,U124,V124)</f>
        <v>32113</v>
      </c>
      <c r="AE124" s="226">
        <f>SUM(W124,X124,Y124)</f>
        <v>46030</v>
      </c>
      <c r="AF124" s="226">
        <f>SUM(Z124,AA124,AB124)</f>
        <v>28417.382933484863</v>
      </c>
      <c r="AG124" s="226">
        <f>AC124+AD124</f>
        <v>60184</v>
      </c>
      <c r="AH124" s="226">
        <f>AF124+AE124</f>
        <v>74447.382933484856</v>
      </c>
      <c r="AI124" s="226">
        <f>AG124+AH124</f>
        <v>134631.38293348486</v>
      </c>
      <c r="AK124" s="113">
        <f ca="1">SUM((INDIRECT(AK$2&amp;(ROW())):INDIRECT(AK$3&amp;(ROW()))))</f>
        <v>10462</v>
      </c>
      <c r="AL124" s="150">
        <f ca="1">SUM(INDIRECT(AL$1&amp;AL$2&amp;$C124):INDIRECT(AL$1&amp;AL$3&amp;$C124))</f>
        <v>8047.9817277712073</v>
      </c>
      <c r="AM124" s="1703">
        <f t="shared" ca="1" si="96"/>
        <v>2414.0182722287927</v>
      </c>
      <c r="AN124" s="1799">
        <f ca="1">IFERROR(AK124/AL124,0)</f>
        <v>1.2999532496326041</v>
      </c>
      <c r="AO124" s="2628">
        <f ca="1">SUM(INDIRECT(AO$1&amp;AO$2&amp;$A124):INDIRECT(AO$1&amp;AO$3&amp;$A124))+SUM(INDIRECT(AO$1&amp;AO$2&amp;$B124):INDIRECT(AO$1&amp;AO$3&amp;$B124))</f>
        <v>0</v>
      </c>
      <c r="AP124" s="2629">
        <f ca="1">AK124-AO124</f>
        <v>10462</v>
      </c>
      <c r="AQ124" s="2630">
        <f ca="1">IFERROR(AK124/AO124,0)</f>
        <v>0</v>
      </c>
      <c r="AS124" s="113">
        <f ca="1">SUM((INDIRECT(AS$2&amp;(ROW())):INDIRECT(AS$3&amp;(ROW()))))</f>
        <v>10462</v>
      </c>
      <c r="AT124" s="150">
        <f ca="1">SUM(INDIRECT(AT$1&amp;AT$2&amp;$C124):INDIRECT(AT$1&amp;AT$3&amp;$C124))</f>
        <v>8047.9817277712073</v>
      </c>
      <c r="AU124" s="1703">
        <f t="shared" ca="1" si="139"/>
        <v>2414.0182722287927</v>
      </c>
      <c r="AV124" s="1799">
        <f ca="1">IFERROR(AS124/AT124,0)</f>
        <v>1.2999532496326041</v>
      </c>
      <c r="AW124" s="2628">
        <f ca="1">SUM(INDIRECT(AW$1&amp;AW$2&amp;$A124):INDIRECT(AW$1&amp;AW$3&amp;$A124))+SUM(INDIRECT(AW$1&amp;AW$2&amp;$B124):INDIRECT(AW$1&amp;AW$3&amp;$B124))</f>
        <v>0</v>
      </c>
      <c r="AX124" s="2629">
        <f ca="1">AS124-AW124</f>
        <v>10462</v>
      </c>
      <c r="AY124" s="2630">
        <f ca="1">IFERROR(AS124/AW124,0)</f>
        <v>0</v>
      </c>
      <c r="BA124" s="113">
        <f ca="1">SUM((INDIRECT(BA$2&amp;(ROW())):INDIRECT(BA$3&amp;(ROW()))))</f>
        <v>10462</v>
      </c>
      <c r="BB124" s="150">
        <f ca="1">SUM(INDIRECT(BB$1&amp;BB$2&amp;$C124):INDIRECT(BB$1&amp;BB$3&amp;$C124))</f>
        <v>8047.9817277712073</v>
      </c>
      <c r="BC124" s="1703">
        <f t="shared" ca="1" si="141"/>
        <v>2414.0182722287927</v>
      </c>
      <c r="BD124" s="1799">
        <f ca="1">IFERROR(BA124/BB124,0)</f>
        <v>1.2999532496326041</v>
      </c>
      <c r="BE124" s="2628">
        <f ca="1">SUM(INDIRECT(BE$1&amp;BE$2&amp;$A124):INDIRECT(BE$1&amp;BE$3&amp;$A124))+SUM(INDIRECT(BE$1&amp;BE$2&amp;$B124):INDIRECT(BE$1&amp;BE$3&amp;$B124))</f>
        <v>0</v>
      </c>
      <c r="BF124" s="2629">
        <f ca="1">BA124-BE124</f>
        <v>10462</v>
      </c>
      <c r="BG124" s="2630">
        <f ca="1">IFERROR(BA124/BE124,0)</f>
        <v>0</v>
      </c>
    </row>
    <row r="125" spans="1:59">
      <c r="A125" s="1887">
        <v>1</v>
      </c>
      <c r="B125" s="1887">
        <v>1</v>
      </c>
      <c r="C125" s="1887">
        <f>ROW()</f>
        <v>125</v>
      </c>
      <c r="D125" s="2120" t="s">
        <v>1020</v>
      </c>
      <c r="E125" s="2540">
        <v>1</v>
      </c>
      <c r="F125" s="87"/>
      <c r="G125" s="87"/>
      <c r="H125" s="39"/>
      <c r="I125" s="38"/>
      <c r="J125" s="37"/>
      <c r="K125" s="38"/>
      <c r="L125" s="38"/>
      <c r="M125" s="37"/>
      <c r="N125" s="37"/>
      <c r="O125" s="37"/>
      <c r="P125" s="37"/>
      <c r="Q125" s="54"/>
      <c r="R125" s="54"/>
      <c r="S125" s="54"/>
      <c r="T125" s="54"/>
      <c r="U125" s="54"/>
      <c r="V125" s="54"/>
      <c r="W125" s="374"/>
      <c r="X125" s="374"/>
      <c r="Y125" s="374"/>
      <c r="Z125" s="252"/>
      <c r="AA125" s="252"/>
      <c r="AB125" s="252"/>
      <c r="AC125" s="252"/>
      <c r="AD125" s="252"/>
      <c r="AE125" s="252"/>
      <c r="AF125" s="252"/>
      <c r="AG125" s="252"/>
      <c r="AH125" s="252"/>
      <c r="AI125" s="1674"/>
      <c r="AK125" s="252"/>
      <c r="AL125" s="252"/>
      <c r="AM125" s="252"/>
      <c r="AN125" s="252"/>
      <c r="AO125" s="252"/>
      <c r="AP125" s="252"/>
      <c r="AQ125" s="252"/>
      <c r="AS125" s="252"/>
      <c r="AT125" s="252"/>
      <c r="AU125" s="252"/>
      <c r="AV125" s="252"/>
      <c r="AW125" s="252"/>
      <c r="AX125" s="252"/>
      <c r="AY125" s="252"/>
      <c r="BA125" s="252"/>
      <c r="BB125" s="252"/>
      <c r="BC125" s="252"/>
      <c r="BD125" s="252"/>
      <c r="BE125" s="252"/>
      <c r="BF125" s="252"/>
      <c r="BG125" s="252"/>
    </row>
    <row r="126" spans="1:59">
      <c r="A126" s="1887">
        <v>114</v>
      </c>
      <c r="B126" s="1887">
        <v>1</v>
      </c>
      <c r="C126" s="1887">
        <f>ROW()</f>
        <v>126</v>
      </c>
      <c r="D126" s="2120" t="s">
        <v>1020</v>
      </c>
      <c r="E126" s="2540">
        <v>1</v>
      </c>
      <c r="F126" s="87"/>
      <c r="G126" s="87"/>
      <c r="H126" s="39" t="s">
        <v>515</v>
      </c>
      <c r="I126" s="38"/>
      <c r="J126" s="37"/>
      <c r="K126" s="38"/>
      <c r="L126" s="38"/>
      <c r="M126" s="37"/>
      <c r="N126" s="37"/>
      <c r="O126" s="37"/>
      <c r="P126" s="37"/>
      <c r="Q126" s="54"/>
      <c r="R126" s="54"/>
      <c r="S126" s="54"/>
      <c r="T126" s="54"/>
      <c r="U126" s="54"/>
      <c r="V126" s="54"/>
      <c r="W126" s="374"/>
      <c r="X126" s="374"/>
      <c r="Y126" s="374"/>
      <c r="Z126" s="374"/>
      <c r="AA126" s="374"/>
      <c r="AB126" s="374"/>
      <c r="AC126" s="374"/>
      <c r="AD126" s="374"/>
      <c r="AE126" s="374"/>
      <c r="AF126" s="374"/>
      <c r="AG126" s="374"/>
      <c r="AH126" s="374"/>
      <c r="AI126" s="374"/>
      <c r="AK126" s="374"/>
      <c r="AL126" s="374"/>
      <c r="AM126" s="374"/>
      <c r="AN126" s="374"/>
      <c r="AO126" s="374"/>
      <c r="AP126" s="374"/>
      <c r="AQ126" s="374"/>
      <c r="AS126" s="374"/>
      <c r="AT126" s="374"/>
      <c r="AU126" s="374"/>
      <c r="AV126" s="374"/>
      <c r="AW126" s="374"/>
      <c r="AX126" s="374"/>
      <c r="AY126" s="374"/>
      <c r="BA126" s="374"/>
      <c r="BB126" s="374"/>
      <c r="BC126" s="374"/>
      <c r="BD126" s="374"/>
      <c r="BE126" s="374"/>
      <c r="BF126" s="374"/>
      <c r="BG126" s="374"/>
    </row>
    <row r="127" spans="1:59">
      <c r="A127" s="1887">
        <v>115</v>
      </c>
      <c r="B127" s="1887">
        <v>1</v>
      </c>
      <c r="C127" s="1887">
        <f>ROW()</f>
        <v>127</v>
      </c>
      <c r="D127" s="2120" t="s">
        <v>1020</v>
      </c>
      <c r="E127" s="2540">
        <v>1</v>
      </c>
      <c r="F127" s="87"/>
      <c r="G127" s="87"/>
      <c r="H127" s="39"/>
      <c r="I127" s="203" t="s">
        <v>9</v>
      </c>
      <c r="J127" s="202"/>
      <c r="K127" s="201"/>
      <c r="L127" s="201"/>
      <c r="M127" s="201"/>
      <c r="N127" s="201"/>
      <c r="O127" s="1073" t="s">
        <v>568</v>
      </c>
      <c r="P127" s="200"/>
      <c r="Q127" s="200">
        <f>SUM(Q128:Q131)</f>
        <v>373203</v>
      </c>
      <c r="R127" s="200">
        <f t="shared" ref="R127:AI127" si="173">SUM(R128:R131)</f>
        <v>136247</v>
      </c>
      <c r="S127" s="200">
        <f t="shared" si="173"/>
        <v>313709</v>
      </c>
      <c r="T127" s="200">
        <f t="shared" si="173"/>
        <v>335477</v>
      </c>
      <c r="U127" s="200">
        <f t="shared" si="173"/>
        <v>394674</v>
      </c>
      <c r="V127" s="200">
        <f t="shared" si="173"/>
        <v>462501</v>
      </c>
      <c r="W127" s="200">
        <f t="shared" si="173"/>
        <v>451315</v>
      </c>
      <c r="X127" s="200">
        <f t="shared" si="173"/>
        <v>374910</v>
      </c>
      <c r="Y127" s="200">
        <f t="shared" si="173"/>
        <v>460271</v>
      </c>
      <c r="Z127" s="200">
        <f t="shared" si="173"/>
        <v>406277</v>
      </c>
      <c r="AA127" s="200">
        <f t="shared" si="173"/>
        <v>346858</v>
      </c>
      <c r="AB127" s="200">
        <f t="shared" si="173"/>
        <v>510228</v>
      </c>
      <c r="AC127" s="199">
        <f t="shared" ref="AC127:AC136" si="174">SUM(Q127,R127,S127)</f>
        <v>823159</v>
      </c>
      <c r="AD127" s="199">
        <f t="shared" ref="AD127:AD136" si="175">SUM(T127,U127,V127)</f>
        <v>1192652</v>
      </c>
      <c r="AE127" s="199">
        <f t="shared" ref="AE127:AE136" si="176">SUM(W127,X127,Y127)</f>
        <v>1286496</v>
      </c>
      <c r="AF127" s="199">
        <f t="shared" ref="AF127:AF136" si="177">SUM(Z127,AA127,AB127)</f>
        <v>1263363</v>
      </c>
      <c r="AG127" s="199">
        <f t="shared" si="173"/>
        <v>2015811</v>
      </c>
      <c r="AH127" s="199">
        <f t="shared" si="173"/>
        <v>2549859</v>
      </c>
      <c r="AI127" s="199">
        <f t="shared" si="173"/>
        <v>4565670</v>
      </c>
      <c r="AK127" s="1635">
        <f ca="1">SUM((INDIRECT(AK$2&amp;(ROW())):INDIRECT(AK$3&amp;(ROW()))))</f>
        <v>373203</v>
      </c>
      <c r="AL127" s="1636">
        <f ca="1">SUM(INDIRECT(AL$1&amp;AL$2&amp;$C127):INDIRECT(AL$1&amp;AL$3&amp;$C127))</f>
        <v>347135.75829491392</v>
      </c>
      <c r="AM127" s="1704">
        <f t="shared" ca="1" si="96"/>
        <v>26067.241705086082</v>
      </c>
      <c r="AN127" s="1800">
        <f t="shared" ref="AN127:AN167" ca="1" si="178">IFERROR(AK127/AL127,0)</f>
        <v>1.0750923553169083</v>
      </c>
      <c r="AO127" s="1636">
        <f ca="1">SUM(INDIRECT(AO$1&amp;AO$2&amp;$A127):INDIRECT(AO$1&amp;AO$3&amp;$A127))+SUM(INDIRECT(AO$1&amp;AO$2&amp;$B127):INDIRECT(AO$1&amp;AO$3&amp;$B127))</f>
        <v>1387</v>
      </c>
      <c r="AP127" s="1704">
        <f t="shared" ref="AP127:AP149" ca="1" si="179">AK127-AO127</f>
        <v>371816</v>
      </c>
      <c r="AQ127" s="1800">
        <f t="shared" ref="AQ127:AQ149" ca="1" si="180">IFERROR(AK127/AO127,0)</f>
        <v>269.07209805335253</v>
      </c>
      <c r="AS127" s="1635">
        <f ca="1">SUM((INDIRECT(AS$2&amp;(ROW())):INDIRECT(AS$3&amp;(ROW()))))</f>
        <v>373203</v>
      </c>
      <c r="AT127" s="1636">
        <f ca="1">SUM(INDIRECT(AT$1&amp;AT$2&amp;$C127):INDIRECT(AT$1&amp;AT$3&amp;$C127))</f>
        <v>347135.75829491392</v>
      </c>
      <c r="AU127" s="1704">
        <f t="shared" ref="AU127:AU149" ca="1" si="181">AS127-AT127</f>
        <v>26067.241705086082</v>
      </c>
      <c r="AV127" s="1800">
        <f t="shared" ref="AV127:AV149" ca="1" si="182">IFERROR(AS127/AT127,0)</f>
        <v>1.0750923553169083</v>
      </c>
      <c r="AW127" s="1636">
        <f ca="1">SUM(INDIRECT(AW$1&amp;AW$2&amp;$A127):INDIRECT(AW$1&amp;AW$3&amp;$A127))+SUM(INDIRECT(AW$1&amp;AW$2&amp;$B127):INDIRECT(AW$1&amp;AW$3&amp;$B127))</f>
        <v>1387</v>
      </c>
      <c r="AX127" s="1704">
        <f t="shared" ref="AX127:AX149" ca="1" si="183">AS127-AW127</f>
        <v>371816</v>
      </c>
      <c r="AY127" s="1800">
        <f t="shared" ref="AY127:AY149" ca="1" si="184">IFERROR(AS127/AW127,0)</f>
        <v>269.07209805335253</v>
      </c>
      <c r="BA127" s="1635">
        <f ca="1">SUM((INDIRECT(BA$2&amp;(ROW())):INDIRECT(BA$3&amp;(ROW()))))</f>
        <v>373203</v>
      </c>
      <c r="BB127" s="1636">
        <f ca="1">SUM(INDIRECT(BB$1&amp;BB$2&amp;$C127):INDIRECT(BB$1&amp;BB$3&amp;$C127))</f>
        <v>347135.75829491392</v>
      </c>
      <c r="BC127" s="1704">
        <f t="shared" ref="BC127:BC149" ca="1" si="185">BA127-BB127</f>
        <v>26067.241705086082</v>
      </c>
      <c r="BD127" s="1800">
        <f t="shared" ref="BD127:BD149" ca="1" si="186">IFERROR(BA127/BB127,0)</f>
        <v>1.0750923553169083</v>
      </c>
      <c r="BE127" s="1636">
        <f ca="1">SUM(INDIRECT(BE$1&amp;BE$2&amp;$A127):INDIRECT(BE$1&amp;BE$3&amp;$A127))+SUM(INDIRECT(BE$1&amp;BE$2&amp;$B127):INDIRECT(BE$1&amp;BE$3&amp;$B127))</f>
        <v>1387</v>
      </c>
      <c r="BF127" s="1704">
        <f t="shared" ref="BF127:BF149" ca="1" si="187">BA127-BE127</f>
        <v>371816</v>
      </c>
      <c r="BG127" s="1800">
        <f t="shared" ref="BG127:BG149" ca="1" si="188">IFERROR(BA127/BE127,0)</f>
        <v>269.07209805335253</v>
      </c>
    </row>
    <row r="128" spans="1:59">
      <c r="A128" s="1887">
        <v>116</v>
      </c>
      <c r="B128" s="1887">
        <v>1</v>
      </c>
      <c r="C128" s="1887">
        <f>ROW()</f>
        <v>128</v>
      </c>
      <c r="D128" s="2120" t="s">
        <v>1020</v>
      </c>
      <c r="E128" s="2540">
        <v>1</v>
      </c>
      <c r="F128" s="87"/>
      <c r="G128" s="87"/>
      <c r="H128" s="39"/>
      <c r="I128" s="44"/>
      <c r="J128" s="6"/>
      <c r="K128" s="7"/>
      <c r="L128" s="7"/>
      <c r="M128" s="6" t="s">
        <v>142</v>
      </c>
      <c r="N128" s="6"/>
      <c r="O128" s="6"/>
      <c r="P128" s="42"/>
      <c r="Q128" s="42">
        <f t="shared" ref="Q128:AB128" si="189">Q489+Q504</f>
        <v>86417</v>
      </c>
      <c r="R128" s="42">
        <f t="shared" si="189"/>
        <v>16137</v>
      </c>
      <c r="S128" s="42">
        <f t="shared" si="189"/>
        <v>77681</v>
      </c>
      <c r="T128" s="42">
        <f t="shared" si="189"/>
        <v>79818</v>
      </c>
      <c r="U128" s="42">
        <f t="shared" si="189"/>
        <v>97869</v>
      </c>
      <c r="V128" s="42">
        <f t="shared" si="189"/>
        <v>159432</v>
      </c>
      <c r="W128" s="42">
        <f t="shared" si="189"/>
        <v>104778</v>
      </c>
      <c r="X128" s="42">
        <f t="shared" si="189"/>
        <v>95993</v>
      </c>
      <c r="Y128" s="42">
        <f t="shared" si="189"/>
        <v>126291</v>
      </c>
      <c r="Z128" s="42">
        <f t="shared" si="189"/>
        <v>88559</v>
      </c>
      <c r="AA128" s="42">
        <f t="shared" si="189"/>
        <v>49106</v>
      </c>
      <c r="AB128" s="42">
        <f t="shared" si="189"/>
        <v>102305</v>
      </c>
      <c r="AC128" s="145">
        <f t="shared" si="174"/>
        <v>180235</v>
      </c>
      <c r="AD128" s="145">
        <f t="shared" si="175"/>
        <v>337119</v>
      </c>
      <c r="AE128" s="145">
        <f t="shared" si="176"/>
        <v>327062</v>
      </c>
      <c r="AF128" s="145">
        <f t="shared" si="177"/>
        <v>239970</v>
      </c>
      <c r="AG128" s="145">
        <f>AC128+AD128</f>
        <v>517354</v>
      </c>
      <c r="AH128" s="145">
        <f>AF128+AE128</f>
        <v>567032</v>
      </c>
      <c r="AI128" s="145">
        <f>AG128+AH128</f>
        <v>1084386</v>
      </c>
      <c r="AK128" s="17">
        <f ca="1">SUM((INDIRECT(AK$2&amp;(ROW())):INDIRECT(AK$3&amp;(ROW()))))</f>
        <v>86417</v>
      </c>
      <c r="AL128" s="145">
        <f ca="1">SUM(INDIRECT(AL$1&amp;AL$2&amp;$C128):INDIRECT(AL$1&amp;AL$3&amp;$C128))</f>
        <v>49109.746361726895</v>
      </c>
      <c r="AM128" s="1697">
        <f t="shared" ca="1" si="96"/>
        <v>37307.253638273105</v>
      </c>
      <c r="AN128" s="1791">
        <f t="shared" ca="1" si="178"/>
        <v>1.7596710714708166</v>
      </c>
      <c r="AO128" s="145">
        <f ca="1">SUM(INDIRECT(AO$1&amp;AO$2&amp;$A128):INDIRECT(AO$1&amp;AO$3&amp;$A128))+SUM(INDIRECT(AO$1&amp;AO$2&amp;$B128):INDIRECT(AO$1&amp;AO$3&amp;$B128))</f>
        <v>375</v>
      </c>
      <c r="AP128" s="1697">
        <f t="shared" ca="1" si="179"/>
        <v>86042</v>
      </c>
      <c r="AQ128" s="1791">
        <f t="shared" ca="1" si="180"/>
        <v>230.44533333333334</v>
      </c>
      <c r="AS128" s="17">
        <f ca="1">SUM((INDIRECT(AS$2&amp;(ROW())):INDIRECT(AS$3&amp;(ROW()))))</f>
        <v>86417</v>
      </c>
      <c r="AT128" s="145">
        <f ca="1">SUM(INDIRECT(AT$1&amp;AT$2&amp;$C128):INDIRECT(AT$1&amp;AT$3&amp;$C128))</f>
        <v>49109.746361726895</v>
      </c>
      <c r="AU128" s="1697">
        <f t="shared" ca="1" si="181"/>
        <v>37307.253638273105</v>
      </c>
      <c r="AV128" s="1791">
        <f t="shared" ca="1" si="182"/>
        <v>1.7596710714708166</v>
      </c>
      <c r="AW128" s="145">
        <f ca="1">SUM(INDIRECT(AW$1&amp;AW$2&amp;$A128):INDIRECT(AW$1&amp;AW$3&amp;$A128))+SUM(INDIRECT(AW$1&amp;AW$2&amp;$B128):INDIRECT(AW$1&amp;AW$3&amp;$B128))</f>
        <v>375</v>
      </c>
      <c r="AX128" s="1697">
        <f t="shared" ca="1" si="183"/>
        <v>86042</v>
      </c>
      <c r="AY128" s="1791">
        <f t="shared" ca="1" si="184"/>
        <v>230.44533333333334</v>
      </c>
      <c r="BA128" s="17">
        <f ca="1">SUM((INDIRECT(BA$2&amp;(ROW())):INDIRECT(BA$3&amp;(ROW()))))</f>
        <v>86417</v>
      </c>
      <c r="BB128" s="145">
        <f ca="1">SUM(INDIRECT(BB$1&amp;BB$2&amp;$C128):INDIRECT(BB$1&amp;BB$3&amp;$C128))</f>
        <v>49109.746361726895</v>
      </c>
      <c r="BC128" s="1697">
        <f t="shared" ca="1" si="185"/>
        <v>37307.253638273105</v>
      </c>
      <c r="BD128" s="1791">
        <f t="shared" ca="1" si="186"/>
        <v>1.7596710714708166</v>
      </c>
      <c r="BE128" s="145">
        <f ca="1">SUM(INDIRECT(BE$1&amp;BE$2&amp;$A128):INDIRECT(BE$1&amp;BE$3&amp;$A128))+SUM(INDIRECT(BE$1&amp;BE$2&amp;$B128):INDIRECT(BE$1&amp;BE$3&amp;$B128))</f>
        <v>375</v>
      </c>
      <c r="BF128" s="1697">
        <f t="shared" ca="1" si="187"/>
        <v>86042</v>
      </c>
      <c r="BG128" s="1791">
        <f t="shared" ca="1" si="188"/>
        <v>230.44533333333334</v>
      </c>
    </row>
    <row r="129" spans="1:59">
      <c r="A129" s="1887">
        <v>117</v>
      </c>
      <c r="B129" s="1887">
        <v>1</v>
      </c>
      <c r="C129" s="1887">
        <f>ROW()</f>
        <v>129</v>
      </c>
      <c r="D129" s="2120" t="s">
        <v>1020</v>
      </c>
      <c r="E129" s="2540">
        <v>1</v>
      </c>
      <c r="F129" s="87"/>
      <c r="G129" s="87"/>
      <c r="H129" s="39"/>
      <c r="I129" s="44"/>
      <c r="J129" s="6"/>
      <c r="K129" s="7"/>
      <c r="L129" s="7"/>
      <c r="M129" s="6" t="s">
        <v>97</v>
      </c>
      <c r="N129" s="6"/>
      <c r="O129" s="6"/>
      <c r="P129" s="42"/>
      <c r="Q129" s="42">
        <f t="shared" ref="Q129:AB129" si="190">Q492+Q507</f>
        <v>286786</v>
      </c>
      <c r="R129" s="42">
        <f t="shared" si="190"/>
        <v>120110</v>
      </c>
      <c r="S129" s="42">
        <f t="shared" si="190"/>
        <v>236028</v>
      </c>
      <c r="T129" s="42">
        <f t="shared" si="190"/>
        <v>255659</v>
      </c>
      <c r="U129" s="42">
        <f t="shared" si="190"/>
        <v>296805</v>
      </c>
      <c r="V129" s="42">
        <f t="shared" si="190"/>
        <v>303069</v>
      </c>
      <c r="W129" s="42">
        <f t="shared" si="190"/>
        <v>346537</v>
      </c>
      <c r="X129" s="42">
        <f t="shared" si="190"/>
        <v>278917</v>
      </c>
      <c r="Y129" s="42">
        <f t="shared" si="190"/>
        <v>333980</v>
      </c>
      <c r="Z129" s="42">
        <f t="shared" si="190"/>
        <v>317718</v>
      </c>
      <c r="AA129" s="42">
        <f t="shared" si="190"/>
        <v>297752</v>
      </c>
      <c r="AB129" s="42">
        <f t="shared" si="190"/>
        <v>407923</v>
      </c>
      <c r="AC129" s="145">
        <f t="shared" si="174"/>
        <v>642924</v>
      </c>
      <c r="AD129" s="145">
        <f t="shared" si="175"/>
        <v>855533</v>
      </c>
      <c r="AE129" s="145">
        <f t="shared" si="176"/>
        <v>959434</v>
      </c>
      <c r="AF129" s="145">
        <f t="shared" si="177"/>
        <v>1023393</v>
      </c>
      <c r="AG129" s="145">
        <f>AC129+AD129</f>
        <v>1498457</v>
      </c>
      <c r="AH129" s="145">
        <f>AF129+AE129</f>
        <v>1982827</v>
      </c>
      <c r="AI129" s="145">
        <f>AG129+AH129</f>
        <v>3481284</v>
      </c>
      <c r="AK129" s="17">
        <f ca="1">SUM((INDIRECT(AK$2&amp;(ROW())):INDIRECT(AK$3&amp;(ROW()))))</f>
        <v>286786</v>
      </c>
      <c r="AL129" s="145">
        <f ca="1">SUM(INDIRECT(AL$1&amp;AL$2&amp;$C129):INDIRECT(AL$1&amp;AL$3&amp;$C129))</f>
        <v>298026.01193318702</v>
      </c>
      <c r="AM129" s="1697">
        <f t="shared" ca="1" si="96"/>
        <v>-11240.011933187023</v>
      </c>
      <c r="AN129" s="1791">
        <f t="shared" ca="1" si="178"/>
        <v>0.96228513121966397</v>
      </c>
      <c r="AO129" s="145">
        <f ca="1">SUM(INDIRECT(AO$1&amp;AO$2&amp;$A129):INDIRECT(AO$1&amp;AO$3&amp;$A129))+SUM(INDIRECT(AO$1&amp;AO$2&amp;$B129):INDIRECT(AO$1&amp;AO$3&amp;$B129))</f>
        <v>1012</v>
      </c>
      <c r="AP129" s="1697">
        <f t="shared" ca="1" si="179"/>
        <v>285774</v>
      </c>
      <c r="AQ129" s="1791">
        <f t="shared" ca="1" si="180"/>
        <v>283.38537549407113</v>
      </c>
      <c r="AS129" s="17">
        <f ca="1">SUM((INDIRECT(AS$2&amp;(ROW())):INDIRECT(AS$3&amp;(ROW()))))</f>
        <v>286786</v>
      </c>
      <c r="AT129" s="145">
        <f ca="1">SUM(INDIRECT(AT$1&amp;AT$2&amp;$C129):INDIRECT(AT$1&amp;AT$3&amp;$C129))</f>
        <v>298026.01193318702</v>
      </c>
      <c r="AU129" s="1697">
        <f t="shared" ca="1" si="181"/>
        <v>-11240.011933187023</v>
      </c>
      <c r="AV129" s="1791">
        <f t="shared" ca="1" si="182"/>
        <v>0.96228513121966397</v>
      </c>
      <c r="AW129" s="145">
        <f ca="1">SUM(INDIRECT(AW$1&amp;AW$2&amp;$A129):INDIRECT(AW$1&amp;AW$3&amp;$A129))+SUM(INDIRECT(AW$1&amp;AW$2&amp;$B129):INDIRECT(AW$1&amp;AW$3&amp;$B129))</f>
        <v>1012</v>
      </c>
      <c r="AX129" s="1697">
        <f t="shared" ca="1" si="183"/>
        <v>285774</v>
      </c>
      <c r="AY129" s="1791">
        <f t="shared" ca="1" si="184"/>
        <v>283.38537549407113</v>
      </c>
      <c r="BA129" s="17">
        <f ca="1">SUM((INDIRECT(BA$2&amp;(ROW())):INDIRECT(BA$3&amp;(ROW()))))</f>
        <v>286786</v>
      </c>
      <c r="BB129" s="145">
        <f ca="1">SUM(INDIRECT(BB$1&amp;BB$2&amp;$C129):INDIRECT(BB$1&amp;BB$3&amp;$C129))</f>
        <v>298026.01193318702</v>
      </c>
      <c r="BC129" s="1697">
        <f t="shared" ca="1" si="185"/>
        <v>-11240.011933187023</v>
      </c>
      <c r="BD129" s="1791">
        <f t="shared" ca="1" si="186"/>
        <v>0.96228513121966397</v>
      </c>
      <c r="BE129" s="145">
        <f ca="1">SUM(INDIRECT(BE$1&amp;BE$2&amp;$A129):INDIRECT(BE$1&amp;BE$3&amp;$A129))+SUM(INDIRECT(BE$1&amp;BE$2&amp;$B129):INDIRECT(BE$1&amp;BE$3&amp;$B129))</f>
        <v>1012</v>
      </c>
      <c r="BF129" s="1697">
        <f t="shared" ca="1" si="187"/>
        <v>285774</v>
      </c>
      <c r="BG129" s="1791">
        <f t="shared" ca="1" si="188"/>
        <v>283.38537549407113</v>
      </c>
    </row>
    <row r="130" spans="1:59">
      <c r="A130" s="1887">
        <v>118</v>
      </c>
      <c r="B130" s="1887">
        <v>1</v>
      </c>
      <c r="C130" s="1887">
        <f>ROW()</f>
        <v>130</v>
      </c>
      <c r="D130" s="2120" t="s">
        <v>1020</v>
      </c>
      <c r="E130" s="2540">
        <v>1</v>
      </c>
      <c r="F130" s="87"/>
      <c r="G130" s="87"/>
      <c r="H130" s="39"/>
      <c r="I130" s="44"/>
      <c r="J130" s="6"/>
      <c r="K130" s="7"/>
      <c r="L130" s="7"/>
      <c r="M130" s="6" t="s">
        <v>87</v>
      </c>
      <c r="N130" s="6"/>
      <c r="O130" s="6"/>
      <c r="P130" s="42"/>
      <c r="Q130" s="42">
        <f t="shared" ref="Q130:AB130" si="191">Q497+Q512</f>
        <v>0</v>
      </c>
      <c r="R130" s="42">
        <f t="shared" si="191"/>
        <v>0</v>
      </c>
      <c r="S130" s="42">
        <f t="shared" si="191"/>
        <v>0</v>
      </c>
      <c r="T130" s="42">
        <f t="shared" si="191"/>
        <v>0</v>
      </c>
      <c r="U130" s="42">
        <f t="shared" si="191"/>
        <v>0</v>
      </c>
      <c r="V130" s="42">
        <f t="shared" si="191"/>
        <v>0</v>
      </c>
      <c r="W130" s="42">
        <f t="shared" si="191"/>
        <v>0</v>
      </c>
      <c r="X130" s="42">
        <f t="shared" si="191"/>
        <v>0</v>
      </c>
      <c r="Y130" s="42">
        <f t="shared" si="191"/>
        <v>0</v>
      </c>
      <c r="Z130" s="42">
        <f t="shared" si="191"/>
        <v>0</v>
      </c>
      <c r="AA130" s="42">
        <f t="shared" si="191"/>
        <v>0</v>
      </c>
      <c r="AB130" s="42">
        <f t="shared" si="191"/>
        <v>0</v>
      </c>
      <c r="AC130" s="145">
        <f t="shared" si="174"/>
        <v>0</v>
      </c>
      <c r="AD130" s="145">
        <f t="shared" si="175"/>
        <v>0</v>
      </c>
      <c r="AE130" s="145">
        <f t="shared" si="176"/>
        <v>0</v>
      </c>
      <c r="AF130" s="145">
        <f t="shared" si="177"/>
        <v>0</v>
      </c>
      <c r="AG130" s="145">
        <f>AC130+AD130</f>
        <v>0</v>
      </c>
      <c r="AH130" s="145">
        <f>AF130+AE130</f>
        <v>0</v>
      </c>
      <c r="AI130" s="145">
        <f>AG130+AH130</f>
        <v>0</v>
      </c>
      <c r="AK130" s="17">
        <f ca="1">SUM((INDIRECT(AK$2&amp;(ROW())):INDIRECT(AK$3&amp;(ROW()))))</f>
        <v>0</v>
      </c>
      <c r="AL130" s="145">
        <f ca="1">SUM(INDIRECT(AL$1&amp;AL$2&amp;$C130):INDIRECT(AL$1&amp;AL$3&amp;$C130))</f>
        <v>0</v>
      </c>
      <c r="AM130" s="1697">
        <f t="shared" ca="1" si="96"/>
        <v>0</v>
      </c>
      <c r="AN130" s="1791">
        <f t="shared" ca="1" si="178"/>
        <v>0</v>
      </c>
      <c r="AO130" s="145">
        <f ca="1">SUM(INDIRECT(AO$1&amp;AO$2&amp;$A130):INDIRECT(AO$1&amp;AO$3&amp;$A130))+SUM(INDIRECT(AO$1&amp;AO$2&amp;$B130):INDIRECT(AO$1&amp;AO$3&amp;$B130))</f>
        <v>0</v>
      </c>
      <c r="AP130" s="1697">
        <f t="shared" ca="1" si="179"/>
        <v>0</v>
      </c>
      <c r="AQ130" s="1791">
        <f t="shared" ca="1" si="180"/>
        <v>0</v>
      </c>
      <c r="AS130" s="17">
        <f ca="1">SUM((INDIRECT(AS$2&amp;(ROW())):INDIRECT(AS$3&amp;(ROW()))))</f>
        <v>0</v>
      </c>
      <c r="AT130" s="145">
        <f ca="1">SUM(INDIRECT(AT$1&amp;AT$2&amp;$C130):INDIRECT(AT$1&amp;AT$3&amp;$C130))</f>
        <v>0</v>
      </c>
      <c r="AU130" s="1697">
        <f t="shared" ca="1" si="181"/>
        <v>0</v>
      </c>
      <c r="AV130" s="1791">
        <f t="shared" ca="1" si="182"/>
        <v>0</v>
      </c>
      <c r="AW130" s="145">
        <f ca="1">SUM(INDIRECT(AW$1&amp;AW$2&amp;$A130):INDIRECT(AW$1&amp;AW$3&amp;$A130))+SUM(INDIRECT(AW$1&amp;AW$2&amp;$B130):INDIRECT(AW$1&amp;AW$3&amp;$B130))</f>
        <v>0</v>
      </c>
      <c r="AX130" s="1697">
        <f t="shared" ca="1" si="183"/>
        <v>0</v>
      </c>
      <c r="AY130" s="1791">
        <f t="shared" ca="1" si="184"/>
        <v>0</v>
      </c>
      <c r="BA130" s="17">
        <f ca="1">SUM((INDIRECT(BA$2&amp;(ROW())):INDIRECT(BA$3&amp;(ROW()))))</f>
        <v>0</v>
      </c>
      <c r="BB130" s="145">
        <f ca="1">SUM(INDIRECT(BB$1&amp;BB$2&amp;$C130):INDIRECT(BB$1&amp;BB$3&amp;$C130))</f>
        <v>0</v>
      </c>
      <c r="BC130" s="1697">
        <f t="shared" ca="1" si="185"/>
        <v>0</v>
      </c>
      <c r="BD130" s="1791">
        <f t="shared" ca="1" si="186"/>
        <v>0</v>
      </c>
      <c r="BE130" s="145">
        <f ca="1">SUM(INDIRECT(BE$1&amp;BE$2&amp;$A130):INDIRECT(BE$1&amp;BE$3&amp;$A130))+SUM(INDIRECT(BE$1&amp;BE$2&amp;$B130):INDIRECT(BE$1&amp;BE$3&amp;$B130))</f>
        <v>0</v>
      </c>
      <c r="BF130" s="1697">
        <f t="shared" ca="1" si="187"/>
        <v>0</v>
      </c>
      <c r="BG130" s="1791">
        <f t="shared" ca="1" si="188"/>
        <v>0</v>
      </c>
    </row>
    <row r="131" spans="1:59">
      <c r="A131" s="1887">
        <v>119</v>
      </c>
      <c r="B131" s="1887">
        <v>1</v>
      </c>
      <c r="C131" s="1887">
        <f>ROW()</f>
        <v>131</v>
      </c>
      <c r="D131" s="2120" t="s">
        <v>1020</v>
      </c>
      <c r="E131" s="2540">
        <v>1</v>
      </c>
      <c r="F131" s="87"/>
      <c r="G131" s="87"/>
      <c r="H131" s="39"/>
      <c r="I131" s="44"/>
      <c r="J131" s="6"/>
      <c r="K131" s="7"/>
      <c r="L131" s="7"/>
      <c r="M131" s="6" t="s">
        <v>11</v>
      </c>
      <c r="N131" s="6"/>
      <c r="O131" s="6"/>
      <c r="P131" s="42"/>
      <c r="Q131" s="42">
        <f t="shared" ref="Q131:AB131" si="192">Q502+Q517</f>
        <v>0</v>
      </c>
      <c r="R131" s="42">
        <f t="shared" si="192"/>
        <v>0</v>
      </c>
      <c r="S131" s="42">
        <f t="shared" si="192"/>
        <v>0</v>
      </c>
      <c r="T131" s="42">
        <f t="shared" si="192"/>
        <v>0</v>
      </c>
      <c r="U131" s="42">
        <f t="shared" si="192"/>
        <v>0</v>
      </c>
      <c r="V131" s="42">
        <f t="shared" si="192"/>
        <v>0</v>
      </c>
      <c r="W131" s="42">
        <f t="shared" si="192"/>
        <v>0</v>
      </c>
      <c r="X131" s="42">
        <f t="shared" si="192"/>
        <v>0</v>
      </c>
      <c r="Y131" s="42">
        <f t="shared" si="192"/>
        <v>0</v>
      </c>
      <c r="Z131" s="42">
        <f t="shared" si="192"/>
        <v>0</v>
      </c>
      <c r="AA131" s="42">
        <f t="shared" si="192"/>
        <v>0</v>
      </c>
      <c r="AB131" s="42">
        <f t="shared" si="192"/>
        <v>0</v>
      </c>
      <c r="AC131" s="145">
        <f t="shared" si="174"/>
        <v>0</v>
      </c>
      <c r="AD131" s="145">
        <f t="shared" si="175"/>
        <v>0</v>
      </c>
      <c r="AE131" s="145">
        <f t="shared" si="176"/>
        <v>0</v>
      </c>
      <c r="AF131" s="145">
        <f t="shared" si="177"/>
        <v>0</v>
      </c>
      <c r="AG131" s="145">
        <f>AC131+AD131</f>
        <v>0</v>
      </c>
      <c r="AH131" s="145">
        <f>AF131+AE131</f>
        <v>0</v>
      </c>
      <c r="AI131" s="145">
        <f>AG131+AH131</f>
        <v>0</v>
      </c>
      <c r="AK131" s="17">
        <f ca="1">SUM((INDIRECT(AK$2&amp;(ROW())):INDIRECT(AK$3&amp;(ROW()))))</f>
        <v>0</v>
      </c>
      <c r="AL131" s="145">
        <f ca="1">SUM(INDIRECT(AL$1&amp;AL$2&amp;$C131):INDIRECT(AL$1&amp;AL$3&amp;$C131))</f>
        <v>0</v>
      </c>
      <c r="AM131" s="1697">
        <f t="shared" ca="1" si="96"/>
        <v>0</v>
      </c>
      <c r="AN131" s="1791">
        <f t="shared" ca="1" si="178"/>
        <v>0</v>
      </c>
      <c r="AO131" s="145">
        <f ca="1">SUM(INDIRECT(AO$1&amp;AO$2&amp;$A131):INDIRECT(AO$1&amp;AO$3&amp;$A131))+SUM(INDIRECT(AO$1&amp;AO$2&amp;$B131):INDIRECT(AO$1&amp;AO$3&amp;$B131))</f>
        <v>0</v>
      </c>
      <c r="AP131" s="1697">
        <f t="shared" ca="1" si="179"/>
        <v>0</v>
      </c>
      <c r="AQ131" s="1791">
        <f t="shared" ca="1" si="180"/>
        <v>0</v>
      </c>
      <c r="AS131" s="17">
        <f ca="1">SUM((INDIRECT(AS$2&amp;(ROW())):INDIRECT(AS$3&amp;(ROW()))))</f>
        <v>0</v>
      </c>
      <c r="AT131" s="145">
        <f ca="1">SUM(INDIRECT(AT$1&amp;AT$2&amp;$C131):INDIRECT(AT$1&amp;AT$3&amp;$C131))</f>
        <v>0</v>
      </c>
      <c r="AU131" s="1697">
        <f t="shared" ca="1" si="181"/>
        <v>0</v>
      </c>
      <c r="AV131" s="1791">
        <f t="shared" ca="1" si="182"/>
        <v>0</v>
      </c>
      <c r="AW131" s="145">
        <f ca="1">SUM(INDIRECT(AW$1&amp;AW$2&amp;$A131):INDIRECT(AW$1&amp;AW$3&amp;$A131))+SUM(INDIRECT(AW$1&amp;AW$2&amp;$B131):INDIRECT(AW$1&amp;AW$3&amp;$B131))</f>
        <v>0</v>
      </c>
      <c r="AX131" s="1697">
        <f t="shared" ca="1" si="183"/>
        <v>0</v>
      </c>
      <c r="AY131" s="1791">
        <f t="shared" ca="1" si="184"/>
        <v>0</v>
      </c>
      <c r="BA131" s="17">
        <f ca="1">SUM((INDIRECT(BA$2&amp;(ROW())):INDIRECT(BA$3&amp;(ROW()))))</f>
        <v>0</v>
      </c>
      <c r="BB131" s="145">
        <f ca="1">SUM(INDIRECT(BB$1&amp;BB$2&amp;$C131):INDIRECT(BB$1&amp;BB$3&amp;$C131))</f>
        <v>0</v>
      </c>
      <c r="BC131" s="1697">
        <f t="shared" ca="1" si="185"/>
        <v>0</v>
      </c>
      <c r="BD131" s="1791">
        <f t="shared" ca="1" si="186"/>
        <v>0</v>
      </c>
      <c r="BE131" s="145">
        <f ca="1">SUM(INDIRECT(BE$1&amp;BE$2&amp;$A131):INDIRECT(BE$1&amp;BE$3&amp;$A131))+SUM(INDIRECT(BE$1&amp;BE$2&amp;$B131):INDIRECT(BE$1&amp;BE$3&amp;$B131))</f>
        <v>0</v>
      </c>
      <c r="BF131" s="1697">
        <f t="shared" ca="1" si="187"/>
        <v>0</v>
      </c>
      <c r="BG131" s="1791">
        <f t="shared" ca="1" si="188"/>
        <v>0</v>
      </c>
    </row>
    <row r="132" spans="1:59">
      <c r="A132" s="1887">
        <v>120</v>
      </c>
      <c r="B132" s="1887">
        <v>1</v>
      </c>
      <c r="C132" s="1887">
        <f>ROW()</f>
        <v>132</v>
      </c>
      <c r="D132" s="2120" t="s">
        <v>1020</v>
      </c>
      <c r="E132" s="2540">
        <v>1</v>
      </c>
      <c r="F132" s="87"/>
      <c r="G132" s="87"/>
      <c r="H132" s="39"/>
      <c r="I132" s="203" t="s">
        <v>133</v>
      </c>
      <c r="J132" s="202"/>
      <c r="K132" s="201"/>
      <c r="L132" s="201"/>
      <c r="M132" s="201"/>
      <c r="N132" s="201"/>
      <c r="O132" s="1073" t="s">
        <v>570</v>
      </c>
      <c r="P132" s="200"/>
      <c r="Q132" s="200">
        <f>SUM(Q133:Q136)</f>
        <v>373203</v>
      </c>
      <c r="R132" s="200">
        <f t="shared" ref="R132:AI132" si="193">SUM(R133:R136)</f>
        <v>136247</v>
      </c>
      <c r="S132" s="200">
        <f t="shared" si="193"/>
        <v>313709</v>
      </c>
      <c r="T132" s="200">
        <f t="shared" si="193"/>
        <v>335477</v>
      </c>
      <c r="U132" s="200">
        <f t="shared" si="193"/>
        <v>394674</v>
      </c>
      <c r="V132" s="200">
        <f t="shared" si="193"/>
        <v>462501</v>
      </c>
      <c r="W132" s="200">
        <f t="shared" si="193"/>
        <v>451315</v>
      </c>
      <c r="X132" s="200">
        <f>SUM(X133:X136)</f>
        <v>374910</v>
      </c>
      <c r="Y132" s="200">
        <f t="shared" si="193"/>
        <v>460271</v>
      </c>
      <c r="Z132" s="200">
        <f t="shared" si="193"/>
        <v>406277</v>
      </c>
      <c r="AA132" s="200">
        <f t="shared" si="193"/>
        <v>346858</v>
      </c>
      <c r="AB132" s="200">
        <f t="shared" si="193"/>
        <v>510228</v>
      </c>
      <c r="AC132" s="199">
        <f t="shared" si="174"/>
        <v>823159</v>
      </c>
      <c r="AD132" s="199">
        <f t="shared" si="175"/>
        <v>1192652</v>
      </c>
      <c r="AE132" s="199">
        <f t="shared" si="176"/>
        <v>1286496</v>
      </c>
      <c r="AF132" s="199">
        <f t="shared" si="177"/>
        <v>1263363</v>
      </c>
      <c r="AG132" s="199">
        <f t="shared" si="193"/>
        <v>2015811</v>
      </c>
      <c r="AH132" s="199">
        <f t="shared" si="193"/>
        <v>2549859</v>
      </c>
      <c r="AI132" s="199">
        <f t="shared" si="193"/>
        <v>4565670</v>
      </c>
      <c r="AK132" s="1635">
        <f ca="1">SUM((INDIRECT(AK$2&amp;(ROW())):INDIRECT(AK$3&amp;(ROW()))))</f>
        <v>373203</v>
      </c>
      <c r="AL132" s="1636">
        <f ca="1">SUM(INDIRECT(AL$1&amp;AL$2&amp;$C132):INDIRECT(AL$1&amp;AL$3&amp;$C132))</f>
        <v>347135.75829491392</v>
      </c>
      <c r="AM132" s="1704">
        <f t="shared" ca="1" si="96"/>
        <v>26067.241705086082</v>
      </c>
      <c r="AN132" s="1800">
        <f t="shared" ca="1" si="178"/>
        <v>1.0750923553169083</v>
      </c>
      <c r="AO132" s="1636">
        <f ca="1">SUM(INDIRECT(AO$1&amp;AO$2&amp;$A132):INDIRECT(AO$1&amp;AO$3&amp;$A132))+SUM(INDIRECT(AO$1&amp;AO$2&amp;$B132):INDIRECT(AO$1&amp;AO$3&amp;$B132))</f>
        <v>1387</v>
      </c>
      <c r="AP132" s="1704">
        <f t="shared" ca="1" si="179"/>
        <v>371816</v>
      </c>
      <c r="AQ132" s="1800">
        <f t="shared" ca="1" si="180"/>
        <v>269.07209805335253</v>
      </c>
      <c r="AS132" s="1635">
        <f ca="1">SUM((INDIRECT(AS$2&amp;(ROW())):INDIRECT(AS$3&amp;(ROW()))))</f>
        <v>373203</v>
      </c>
      <c r="AT132" s="1636">
        <f ca="1">SUM(INDIRECT(AT$1&amp;AT$2&amp;$C132):INDIRECT(AT$1&amp;AT$3&amp;$C132))</f>
        <v>347135.75829491392</v>
      </c>
      <c r="AU132" s="1704">
        <f t="shared" ca="1" si="181"/>
        <v>26067.241705086082</v>
      </c>
      <c r="AV132" s="1800">
        <f t="shared" ca="1" si="182"/>
        <v>1.0750923553169083</v>
      </c>
      <c r="AW132" s="1636">
        <f ca="1">SUM(INDIRECT(AW$1&amp;AW$2&amp;$A132):INDIRECT(AW$1&amp;AW$3&amp;$A132))+SUM(INDIRECT(AW$1&amp;AW$2&amp;$B132):INDIRECT(AW$1&amp;AW$3&amp;$B132))</f>
        <v>1387</v>
      </c>
      <c r="AX132" s="1704">
        <f t="shared" ca="1" si="183"/>
        <v>371816</v>
      </c>
      <c r="AY132" s="1800">
        <f t="shared" ca="1" si="184"/>
        <v>269.07209805335253</v>
      </c>
      <c r="BA132" s="1635">
        <f ca="1">SUM((INDIRECT(BA$2&amp;(ROW())):INDIRECT(BA$3&amp;(ROW()))))</f>
        <v>373203</v>
      </c>
      <c r="BB132" s="1636">
        <f ca="1">SUM(INDIRECT(BB$1&amp;BB$2&amp;$C132):INDIRECT(BB$1&amp;BB$3&amp;$C132))</f>
        <v>347135.75829491392</v>
      </c>
      <c r="BC132" s="1704">
        <f t="shared" ca="1" si="185"/>
        <v>26067.241705086082</v>
      </c>
      <c r="BD132" s="1800">
        <f t="shared" ca="1" si="186"/>
        <v>1.0750923553169083</v>
      </c>
      <c r="BE132" s="1636">
        <f ca="1">SUM(INDIRECT(BE$1&amp;BE$2&amp;$A132):INDIRECT(BE$1&amp;BE$3&amp;$A132))+SUM(INDIRECT(BE$1&amp;BE$2&amp;$B132):INDIRECT(BE$1&amp;BE$3&amp;$B132))</f>
        <v>1387</v>
      </c>
      <c r="BF132" s="1704">
        <f t="shared" ca="1" si="187"/>
        <v>371816</v>
      </c>
      <c r="BG132" s="1800">
        <f t="shared" ca="1" si="188"/>
        <v>269.07209805335253</v>
      </c>
    </row>
    <row r="133" spans="1:59">
      <c r="A133" s="1887">
        <v>121</v>
      </c>
      <c r="B133" s="1887">
        <v>1</v>
      </c>
      <c r="C133" s="1887">
        <f>ROW()</f>
        <v>133</v>
      </c>
      <c r="D133" s="2120" t="s">
        <v>1020</v>
      </c>
      <c r="E133" s="2540">
        <v>1</v>
      </c>
      <c r="F133" s="87"/>
      <c r="G133" s="87"/>
      <c r="H133" s="39"/>
      <c r="I133" s="44"/>
      <c r="J133" s="6"/>
      <c r="K133" s="7"/>
      <c r="L133" s="7"/>
      <c r="M133" s="6" t="s">
        <v>142</v>
      </c>
      <c r="N133" s="6"/>
      <c r="O133" s="6"/>
      <c r="P133" s="42"/>
      <c r="Q133" s="146">
        <v>86417</v>
      </c>
      <c r="R133" s="146">
        <v>16137</v>
      </c>
      <c r="S133" s="146">
        <v>77681</v>
      </c>
      <c r="T133" s="146">
        <v>79818</v>
      </c>
      <c r="U133" s="146">
        <v>97869</v>
      </c>
      <c r="V133" s="146">
        <v>159432</v>
      </c>
      <c r="W133" s="146">
        <v>104778</v>
      </c>
      <c r="X133" s="146">
        <v>95993</v>
      </c>
      <c r="Y133" s="146">
        <v>126291</v>
      </c>
      <c r="Z133" s="146">
        <v>88559</v>
      </c>
      <c r="AA133" s="146">
        <v>49106</v>
      </c>
      <c r="AB133" s="146">
        <v>102305</v>
      </c>
      <c r="AC133" s="145">
        <f t="shared" si="174"/>
        <v>180235</v>
      </c>
      <c r="AD133" s="145">
        <f t="shared" si="175"/>
        <v>337119</v>
      </c>
      <c r="AE133" s="145">
        <f t="shared" si="176"/>
        <v>327062</v>
      </c>
      <c r="AF133" s="145">
        <f t="shared" si="177"/>
        <v>239970</v>
      </c>
      <c r="AG133" s="145">
        <f>AC133+AD133</f>
        <v>517354</v>
      </c>
      <c r="AH133" s="145">
        <f>AF133+AE133</f>
        <v>567032</v>
      </c>
      <c r="AI133" s="145">
        <f>AG133+AH133</f>
        <v>1084386</v>
      </c>
      <c r="AK133" s="17">
        <f ca="1">SUM((INDIRECT(AK$2&amp;(ROW())):INDIRECT(AK$3&amp;(ROW()))))</f>
        <v>86417</v>
      </c>
      <c r="AL133" s="145">
        <f ca="1">SUM(INDIRECT(AL$1&amp;AL$2&amp;$C133):INDIRECT(AL$1&amp;AL$3&amp;$C133))</f>
        <v>49109.746361726895</v>
      </c>
      <c r="AM133" s="1697">
        <f t="shared" ca="1" si="96"/>
        <v>37307.253638273105</v>
      </c>
      <c r="AN133" s="1791">
        <f t="shared" ca="1" si="178"/>
        <v>1.7596710714708166</v>
      </c>
      <c r="AO133" s="145">
        <f ca="1">SUM(INDIRECT(AO$1&amp;AO$2&amp;$A133):INDIRECT(AO$1&amp;AO$3&amp;$A133))+SUM(INDIRECT(AO$1&amp;AO$2&amp;$B133):INDIRECT(AO$1&amp;AO$3&amp;$B133))</f>
        <v>375</v>
      </c>
      <c r="AP133" s="1697">
        <f t="shared" ca="1" si="179"/>
        <v>86042</v>
      </c>
      <c r="AQ133" s="1791">
        <f t="shared" ca="1" si="180"/>
        <v>230.44533333333334</v>
      </c>
      <c r="AS133" s="17">
        <f ca="1">SUM((INDIRECT(AS$2&amp;(ROW())):INDIRECT(AS$3&amp;(ROW()))))</f>
        <v>86417</v>
      </c>
      <c r="AT133" s="145">
        <f ca="1">SUM(INDIRECT(AT$1&amp;AT$2&amp;$C133):INDIRECT(AT$1&amp;AT$3&amp;$C133))</f>
        <v>49109.746361726895</v>
      </c>
      <c r="AU133" s="1697">
        <f t="shared" ca="1" si="181"/>
        <v>37307.253638273105</v>
      </c>
      <c r="AV133" s="1791">
        <f t="shared" ca="1" si="182"/>
        <v>1.7596710714708166</v>
      </c>
      <c r="AW133" s="145">
        <f ca="1">SUM(INDIRECT(AW$1&amp;AW$2&amp;$A133):INDIRECT(AW$1&amp;AW$3&amp;$A133))+SUM(INDIRECT(AW$1&amp;AW$2&amp;$B133):INDIRECT(AW$1&amp;AW$3&amp;$B133))</f>
        <v>375</v>
      </c>
      <c r="AX133" s="1697">
        <f t="shared" ca="1" si="183"/>
        <v>86042</v>
      </c>
      <c r="AY133" s="1791">
        <f t="shared" ca="1" si="184"/>
        <v>230.44533333333334</v>
      </c>
      <c r="BA133" s="17">
        <f ca="1">SUM((INDIRECT(BA$2&amp;(ROW())):INDIRECT(BA$3&amp;(ROW()))))</f>
        <v>86417</v>
      </c>
      <c r="BB133" s="145">
        <f ca="1">SUM(INDIRECT(BB$1&amp;BB$2&amp;$C133):INDIRECT(BB$1&amp;BB$3&amp;$C133))</f>
        <v>49109.746361726895</v>
      </c>
      <c r="BC133" s="1697">
        <f t="shared" ca="1" si="185"/>
        <v>37307.253638273105</v>
      </c>
      <c r="BD133" s="1791">
        <f t="shared" ca="1" si="186"/>
        <v>1.7596710714708166</v>
      </c>
      <c r="BE133" s="145">
        <f ca="1">SUM(INDIRECT(BE$1&amp;BE$2&amp;$A133):INDIRECT(BE$1&amp;BE$3&amp;$A133))+SUM(INDIRECT(BE$1&amp;BE$2&amp;$B133):INDIRECT(BE$1&amp;BE$3&amp;$B133))</f>
        <v>375</v>
      </c>
      <c r="BF133" s="1697">
        <f t="shared" ca="1" si="187"/>
        <v>86042</v>
      </c>
      <c r="BG133" s="1791">
        <f t="shared" ca="1" si="188"/>
        <v>230.44533333333334</v>
      </c>
    </row>
    <row r="134" spans="1:59">
      <c r="A134" s="1887">
        <v>122</v>
      </c>
      <c r="B134" s="1887">
        <v>1</v>
      </c>
      <c r="C134" s="1887">
        <f>ROW()</f>
        <v>134</v>
      </c>
      <c r="D134" s="2120" t="s">
        <v>1020</v>
      </c>
      <c r="E134" s="2540">
        <v>1</v>
      </c>
      <c r="F134" s="87"/>
      <c r="G134" s="87"/>
      <c r="H134" s="39"/>
      <c r="I134" s="44"/>
      <c r="J134" s="6"/>
      <c r="K134" s="7"/>
      <c r="L134" s="7"/>
      <c r="M134" s="6" t="s">
        <v>97</v>
      </c>
      <c r="N134" s="6"/>
      <c r="O134" s="6"/>
      <c r="P134" s="42"/>
      <c r="Q134" s="146">
        <v>286786</v>
      </c>
      <c r="R134" s="146">
        <v>120110</v>
      </c>
      <c r="S134" s="146">
        <v>236028</v>
      </c>
      <c r="T134" s="146">
        <v>255659</v>
      </c>
      <c r="U134" s="146">
        <v>296805</v>
      </c>
      <c r="V134" s="146">
        <v>303069</v>
      </c>
      <c r="W134" s="146">
        <v>346537</v>
      </c>
      <c r="X134" s="146">
        <v>278917</v>
      </c>
      <c r="Y134" s="146">
        <v>333980</v>
      </c>
      <c r="Z134" s="146">
        <v>317718</v>
      </c>
      <c r="AA134" s="146">
        <v>297752</v>
      </c>
      <c r="AB134" s="146">
        <v>407923</v>
      </c>
      <c r="AC134" s="145">
        <f t="shared" si="174"/>
        <v>642924</v>
      </c>
      <c r="AD134" s="145">
        <f t="shared" si="175"/>
        <v>855533</v>
      </c>
      <c r="AE134" s="145">
        <f t="shared" si="176"/>
        <v>959434</v>
      </c>
      <c r="AF134" s="145">
        <f t="shared" si="177"/>
        <v>1023393</v>
      </c>
      <c r="AG134" s="145">
        <f>AC134+AD134</f>
        <v>1498457</v>
      </c>
      <c r="AH134" s="145">
        <f>AF134+AE134</f>
        <v>1982827</v>
      </c>
      <c r="AI134" s="145">
        <f>AG134+AH134</f>
        <v>3481284</v>
      </c>
      <c r="AK134" s="17">
        <f ca="1">SUM((INDIRECT(AK$2&amp;(ROW())):INDIRECT(AK$3&amp;(ROW()))))</f>
        <v>286786</v>
      </c>
      <c r="AL134" s="145">
        <f ca="1">SUM(INDIRECT(AL$1&amp;AL$2&amp;$C134):INDIRECT(AL$1&amp;AL$3&amp;$C134))</f>
        <v>298026.01193318702</v>
      </c>
      <c r="AM134" s="1697">
        <f t="shared" ca="1" si="96"/>
        <v>-11240.011933187023</v>
      </c>
      <c r="AN134" s="1791">
        <f t="shared" ca="1" si="178"/>
        <v>0.96228513121966397</v>
      </c>
      <c r="AO134" s="145">
        <f ca="1">SUM(INDIRECT(AO$1&amp;AO$2&amp;$A134):INDIRECT(AO$1&amp;AO$3&amp;$A134))+SUM(INDIRECT(AO$1&amp;AO$2&amp;$B134):INDIRECT(AO$1&amp;AO$3&amp;$B134))</f>
        <v>1012</v>
      </c>
      <c r="AP134" s="1697">
        <f t="shared" ca="1" si="179"/>
        <v>285774</v>
      </c>
      <c r="AQ134" s="1791">
        <f t="shared" ca="1" si="180"/>
        <v>283.38537549407113</v>
      </c>
      <c r="AS134" s="17">
        <f ca="1">SUM((INDIRECT(AS$2&amp;(ROW())):INDIRECT(AS$3&amp;(ROW()))))</f>
        <v>286786</v>
      </c>
      <c r="AT134" s="145">
        <f ca="1">SUM(INDIRECT(AT$1&amp;AT$2&amp;$C134):INDIRECT(AT$1&amp;AT$3&amp;$C134))</f>
        <v>298026.01193318702</v>
      </c>
      <c r="AU134" s="1697">
        <f t="shared" ca="1" si="181"/>
        <v>-11240.011933187023</v>
      </c>
      <c r="AV134" s="1791">
        <f t="shared" ca="1" si="182"/>
        <v>0.96228513121966397</v>
      </c>
      <c r="AW134" s="145">
        <f ca="1">SUM(INDIRECT(AW$1&amp;AW$2&amp;$A134):INDIRECT(AW$1&amp;AW$3&amp;$A134))+SUM(INDIRECT(AW$1&amp;AW$2&amp;$B134):INDIRECT(AW$1&amp;AW$3&amp;$B134))</f>
        <v>1012</v>
      </c>
      <c r="AX134" s="1697">
        <f t="shared" ca="1" si="183"/>
        <v>285774</v>
      </c>
      <c r="AY134" s="1791">
        <f t="shared" ca="1" si="184"/>
        <v>283.38537549407113</v>
      </c>
      <c r="BA134" s="17">
        <f ca="1">SUM((INDIRECT(BA$2&amp;(ROW())):INDIRECT(BA$3&amp;(ROW()))))</f>
        <v>286786</v>
      </c>
      <c r="BB134" s="145">
        <f ca="1">SUM(INDIRECT(BB$1&amp;BB$2&amp;$C134):INDIRECT(BB$1&amp;BB$3&amp;$C134))</f>
        <v>298026.01193318702</v>
      </c>
      <c r="BC134" s="1697">
        <f t="shared" ca="1" si="185"/>
        <v>-11240.011933187023</v>
      </c>
      <c r="BD134" s="1791">
        <f t="shared" ca="1" si="186"/>
        <v>0.96228513121966397</v>
      </c>
      <c r="BE134" s="145">
        <f ca="1">SUM(INDIRECT(BE$1&amp;BE$2&amp;$A134):INDIRECT(BE$1&amp;BE$3&amp;$A134))+SUM(INDIRECT(BE$1&amp;BE$2&amp;$B134):INDIRECT(BE$1&amp;BE$3&amp;$B134))</f>
        <v>1012</v>
      </c>
      <c r="BF134" s="1697">
        <f t="shared" ca="1" si="187"/>
        <v>285774</v>
      </c>
      <c r="BG134" s="1791">
        <f t="shared" ca="1" si="188"/>
        <v>283.38537549407113</v>
      </c>
    </row>
    <row r="135" spans="1:59">
      <c r="A135" s="1887">
        <v>123</v>
      </c>
      <c r="B135" s="1887">
        <v>1</v>
      </c>
      <c r="C135" s="1887">
        <f>ROW()</f>
        <v>135</v>
      </c>
      <c r="D135" s="2120" t="s">
        <v>1020</v>
      </c>
      <c r="E135" s="2540">
        <v>1</v>
      </c>
      <c r="F135" s="87"/>
      <c r="G135" s="87"/>
      <c r="H135" s="39"/>
      <c r="I135" s="44"/>
      <c r="J135" s="6"/>
      <c r="K135" s="7"/>
      <c r="L135" s="7"/>
      <c r="M135" s="6" t="s">
        <v>87</v>
      </c>
      <c r="N135" s="6"/>
      <c r="O135" s="6"/>
      <c r="P135" s="42"/>
      <c r="Q135" s="146"/>
      <c r="R135" s="146"/>
      <c r="S135" s="146"/>
      <c r="T135" s="146"/>
      <c r="U135" s="146"/>
      <c r="V135" s="146"/>
      <c r="W135" s="146"/>
      <c r="X135" s="146"/>
      <c r="Y135" s="146"/>
      <c r="Z135" s="146"/>
      <c r="AA135" s="146"/>
      <c r="AB135" s="146"/>
      <c r="AC135" s="145">
        <f t="shared" si="174"/>
        <v>0</v>
      </c>
      <c r="AD135" s="145">
        <f t="shared" si="175"/>
        <v>0</v>
      </c>
      <c r="AE135" s="145">
        <f t="shared" si="176"/>
        <v>0</v>
      </c>
      <c r="AF135" s="145">
        <f t="shared" si="177"/>
        <v>0</v>
      </c>
      <c r="AG135" s="145">
        <f>AC135+AD135</f>
        <v>0</v>
      </c>
      <c r="AH135" s="145">
        <f>AF135+AE135</f>
        <v>0</v>
      </c>
      <c r="AI135" s="145">
        <f>AG135+AH135</f>
        <v>0</v>
      </c>
      <c r="AK135" s="17">
        <f ca="1">SUM((INDIRECT(AK$2&amp;(ROW())):INDIRECT(AK$3&amp;(ROW()))))</f>
        <v>0</v>
      </c>
      <c r="AL135" s="145">
        <f ca="1">SUM(INDIRECT(AL$1&amp;AL$2&amp;$C135):INDIRECT(AL$1&amp;AL$3&amp;$C135))</f>
        <v>0</v>
      </c>
      <c r="AM135" s="1697">
        <f t="shared" ca="1" si="96"/>
        <v>0</v>
      </c>
      <c r="AN135" s="1791">
        <f t="shared" ca="1" si="178"/>
        <v>0</v>
      </c>
      <c r="AO135" s="145">
        <f ca="1">SUM(INDIRECT(AO$1&amp;AO$2&amp;$A135):INDIRECT(AO$1&amp;AO$3&amp;$A135))+SUM(INDIRECT(AO$1&amp;AO$2&amp;$B135):INDIRECT(AO$1&amp;AO$3&amp;$B135))</f>
        <v>0</v>
      </c>
      <c r="AP135" s="1697">
        <f t="shared" ca="1" si="179"/>
        <v>0</v>
      </c>
      <c r="AQ135" s="1791">
        <f t="shared" ca="1" si="180"/>
        <v>0</v>
      </c>
      <c r="AS135" s="17">
        <f ca="1">SUM((INDIRECT(AS$2&amp;(ROW())):INDIRECT(AS$3&amp;(ROW()))))</f>
        <v>0</v>
      </c>
      <c r="AT135" s="145">
        <f ca="1">SUM(INDIRECT(AT$1&amp;AT$2&amp;$C135):INDIRECT(AT$1&amp;AT$3&amp;$C135))</f>
        <v>0</v>
      </c>
      <c r="AU135" s="1697">
        <f t="shared" ca="1" si="181"/>
        <v>0</v>
      </c>
      <c r="AV135" s="1791">
        <f t="shared" ca="1" si="182"/>
        <v>0</v>
      </c>
      <c r="AW135" s="145">
        <f ca="1">SUM(INDIRECT(AW$1&amp;AW$2&amp;$A135):INDIRECT(AW$1&amp;AW$3&amp;$A135))+SUM(INDIRECT(AW$1&amp;AW$2&amp;$B135):INDIRECT(AW$1&amp;AW$3&amp;$B135))</f>
        <v>0</v>
      </c>
      <c r="AX135" s="1697">
        <f t="shared" ca="1" si="183"/>
        <v>0</v>
      </c>
      <c r="AY135" s="1791">
        <f t="shared" ca="1" si="184"/>
        <v>0</v>
      </c>
      <c r="BA135" s="17">
        <f ca="1">SUM((INDIRECT(BA$2&amp;(ROW())):INDIRECT(BA$3&amp;(ROW()))))</f>
        <v>0</v>
      </c>
      <c r="BB135" s="145">
        <f ca="1">SUM(INDIRECT(BB$1&amp;BB$2&amp;$C135):INDIRECT(BB$1&amp;BB$3&amp;$C135))</f>
        <v>0</v>
      </c>
      <c r="BC135" s="1697">
        <f t="shared" ca="1" si="185"/>
        <v>0</v>
      </c>
      <c r="BD135" s="1791">
        <f t="shared" ca="1" si="186"/>
        <v>0</v>
      </c>
      <c r="BE135" s="145">
        <f ca="1">SUM(INDIRECT(BE$1&amp;BE$2&amp;$A135):INDIRECT(BE$1&amp;BE$3&amp;$A135))+SUM(INDIRECT(BE$1&amp;BE$2&amp;$B135):INDIRECT(BE$1&amp;BE$3&amp;$B135))</f>
        <v>0</v>
      </c>
      <c r="BF135" s="1697">
        <f t="shared" ca="1" si="187"/>
        <v>0</v>
      </c>
      <c r="BG135" s="1791">
        <f t="shared" ca="1" si="188"/>
        <v>0</v>
      </c>
    </row>
    <row r="136" spans="1:59">
      <c r="A136" s="1887">
        <v>124</v>
      </c>
      <c r="B136" s="1887">
        <v>1</v>
      </c>
      <c r="C136" s="1887">
        <f>ROW()</f>
        <v>136</v>
      </c>
      <c r="D136" s="2120" t="s">
        <v>1020</v>
      </c>
      <c r="E136" s="2540">
        <v>1</v>
      </c>
      <c r="F136" s="87"/>
      <c r="G136" s="87"/>
      <c r="H136" s="39"/>
      <c r="I136" s="44"/>
      <c r="J136" s="6"/>
      <c r="K136" s="7"/>
      <c r="L136" s="7"/>
      <c r="M136" s="6" t="s">
        <v>11</v>
      </c>
      <c r="N136" s="6"/>
      <c r="O136" s="6"/>
      <c r="P136" s="42"/>
      <c r="Q136" s="146"/>
      <c r="R136" s="146"/>
      <c r="S136" s="146"/>
      <c r="T136" s="146"/>
      <c r="U136" s="146"/>
      <c r="V136" s="146"/>
      <c r="W136" s="146"/>
      <c r="X136" s="146"/>
      <c r="Y136" s="146"/>
      <c r="Z136" s="146"/>
      <c r="AA136" s="146"/>
      <c r="AB136" s="146"/>
      <c r="AC136" s="145">
        <f t="shared" si="174"/>
        <v>0</v>
      </c>
      <c r="AD136" s="145">
        <f t="shared" si="175"/>
        <v>0</v>
      </c>
      <c r="AE136" s="145">
        <f t="shared" si="176"/>
        <v>0</v>
      </c>
      <c r="AF136" s="145">
        <f t="shared" si="177"/>
        <v>0</v>
      </c>
      <c r="AG136" s="145">
        <f>AC136+AD136</f>
        <v>0</v>
      </c>
      <c r="AH136" s="145">
        <f>AF136+AE136</f>
        <v>0</v>
      </c>
      <c r="AI136" s="145">
        <f>AG136+AH136</f>
        <v>0</v>
      </c>
      <c r="AK136" s="17">
        <f ca="1">SUM((INDIRECT(AK$2&amp;(ROW())):INDIRECT(AK$3&amp;(ROW()))))</f>
        <v>0</v>
      </c>
      <c r="AL136" s="145">
        <f ca="1">SUM(INDIRECT(AL$1&amp;AL$2&amp;$C136):INDIRECT(AL$1&amp;AL$3&amp;$C136))</f>
        <v>0</v>
      </c>
      <c r="AM136" s="1697">
        <f t="shared" ca="1" si="96"/>
        <v>0</v>
      </c>
      <c r="AN136" s="1791">
        <f t="shared" ca="1" si="178"/>
        <v>0</v>
      </c>
      <c r="AO136" s="145">
        <f ca="1">SUM(INDIRECT(AO$1&amp;AO$2&amp;$A136):INDIRECT(AO$1&amp;AO$3&amp;$A136))+SUM(INDIRECT(AO$1&amp;AO$2&amp;$B136):INDIRECT(AO$1&amp;AO$3&amp;$B136))</f>
        <v>0</v>
      </c>
      <c r="AP136" s="1697">
        <f t="shared" ca="1" si="179"/>
        <v>0</v>
      </c>
      <c r="AQ136" s="1791">
        <f t="shared" ca="1" si="180"/>
        <v>0</v>
      </c>
      <c r="AS136" s="17">
        <f ca="1">SUM((INDIRECT(AS$2&amp;(ROW())):INDIRECT(AS$3&amp;(ROW()))))</f>
        <v>0</v>
      </c>
      <c r="AT136" s="145">
        <f ca="1">SUM(INDIRECT(AT$1&amp;AT$2&amp;$C136):INDIRECT(AT$1&amp;AT$3&amp;$C136))</f>
        <v>0</v>
      </c>
      <c r="AU136" s="1697">
        <f t="shared" ca="1" si="181"/>
        <v>0</v>
      </c>
      <c r="AV136" s="1791">
        <f t="shared" ca="1" si="182"/>
        <v>0</v>
      </c>
      <c r="AW136" s="145">
        <f ca="1">SUM(INDIRECT(AW$1&amp;AW$2&amp;$A136):INDIRECT(AW$1&amp;AW$3&amp;$A136))+SUM(INDIRECT(AW$1&amp;AW$2&amp;$B136):INDIRECT(AW$1&amp;AW$3&amp;$B136))</f>
        <v>0</v>
      </c>
      <c r="AX136" s="1697">
        <f t="shared" ca="1" si="183"/>
        <v>0</v>
      </c>
      <c r="AY136" s="1791">
        <f t="shared" ca="1" si="184"/>
        <v>0</v>
      </c>
      <c r="BA136" s="17">
        <f ca="1">SUM((INDIRECT(BA$2&amp;(ROW())):INDIRECT(BA$3&amp;(ROW()))))</f>
        <v>0</v>
      </c>
      <c r="BB136" s="145">
        <f ca="1">SUM(INDIRECT(BB$1&amp;BB$2&amp;$C136):INDIRECT(BB$1&amp;BB$3&amp;$C136))</f>
        <v>0</v>
      </c>
      <c r="BC136" s="1697">
        <f t="shared" ca="1" si="185"/>
        <v>0</v>
      </c>
      <c r="BD136" s="1791">
        <f t="shared" ca="1" si="186"/>
        <v>0</v>
      </c>
      <c r="BE136" s="145">
        <f ca="1">SUM(INDIRECT(BE$1&amp;BE$2&amp;$A136):INDIRECT(BE$1&amp;BE$3&amp;$A136))+SUM(INDIRECT(BE$1&amp;BE$2&amp;$B136):INDIRECT(BE$1&amp;BE$3&amp;$B136))</f>
        <v>0</v>
      </c>
      <c r="BF136" s="1697">
        <f t="shared" ca="1" si="187"/>
        <v>0</v>
      </c>
      <c r="BG136" s="1791">
        <f t="shared" ca="1" si="188"/>
        <v>0</v>
      </c>
    </row>
    <row r="137" spans="1:59">
      <c r="A137" s="1887">
        <v>125</v>
      </c>
      <c r="B137" s="1887">
        <v>1</v>
      </c>
      <c r="C137" s="1887">
        <f>ROW()</f>
        <v>137</v>
      </c>
      <c r="E137" s="2540">
        <v>1</v>
      </c>
      <c r="F137" s="87"/>
      <c r="G137" s="87"/>
      <c r="H137" s="39"/>
      <c r="I137" s="203" t="s">
        <v>108</v>
      </c>
      <c r="J137" s="202"/>
      <c r="K137" s="201"/>
      <c r="L137" s="201"/>
      <c r="M137" s="201"/>
      <c r="N137" s="201"/>
      <c r="O137" s="201"/>
      <c r="P137" s="200"/>
      <c r="Q137" s="200">
        <f>Q138+Q139+Q147+Q148</f>
        <v>242760</v>
      </c>
      <c r="R137" s="200">
        <f t="shared" ref="R137:AI137" si="194">R138+R139+R147+R148</f>
        <v>85877</v>
      </c>
      <c r="S137" s="200">
        <f t="shared" si="194"/>
        <v>203898</v>
      </c>
      <c r="T137" s="200">
        <f t="shared" si="194"/>
        <v>208341</v>
      </c>
      <c r="U137" s="200">
        <f t="shared" si="194"/>
        <v>241109</v>
      </c>
      <c r="V137" s="200">
        <f t="shared" si="194"/>
        <v>284391</v>
      </c>
      <c r="W137" s="200">
        <f t="shared" si="194"/>
        <v>298140</v>
      </c>
      <c r="X137" s="200">
        <f t="shared" si="194"/>
        <v>224952</v>
      </c>
      <c r="Y137" s="200">
        <f t="shared" si="194"/>
        <v>322324</v>
      </c>
      <c r="Z137" s="200">
        <f t="shared" si="194"/>
        <v>246935</v>
      </c>
      <c r="AA137" s="200">
        <f t="shared" si="194"/>
        <v>237985</v>
      </c>
      <c r="AB137" s="200">
        <f t="shared" si="194"/>
        <v>305328</v>
      </c>
      <c r="AC137" s="199">
        <f t="shared" si="194"/>
        <v>532535</v>
      </c>
      <c r="AD137" s="199">
        <f t="shared" si="194"/>
        <v>733841</v>
      </c>
      <c r="AE137" s="199">
        <f t="shared" si="194"/>
        <v>845416</v>
      </c>
      <c r="AF137" s="199">
        <f t="shared" si="194"/>
        <v>790248</v>
      </c>
      <c r="AG137" s="199">
        <f t="shared" si="194"/>
        <v>1266376</v>
      </c>
      <c r="AH137" s="199">
        <f t="shared" si="194"/>
        <v>1635664</v>
      </c>
      <c r="AI137" s="199">
        <f t="shared" si="194"/>
        <v>2902040</v>
      </c>
      <c r="AK137" s="1635">
        <f ca="1">SUM((INDIRECT(AK$2&amp;(ROW())):INDIRECT(AK$3&amp;(ROW()))))</f>
        <v>242760</v>
      </c>
      <c r="AL137" s="1636">
        <f ca="1">SUM(INDIRECT(AL$1&amp;AL$2&amp;$C137):INDIRECT(AL$1&amp;AL$3&amp;$C137))</f>
        <v>221236.05868655303</v>
      </c>
      <c r="AM137" s="1704">
        <f t="shared" ca="1" si="96"/>
        <v>21523.941313446965</v>
      </c>
      <c r="AN137" s="1800">
        <f t="shared" ca="1" si="178"/>
        <v>1.0972894809337661</v>
      </c>
      <c r="AO137" s="1636">
        <f ca="1">SUM(INDIRECT(AO$1&amp;AO$2&amp;$A137):INDIRECT(AO$1&amp;AO$3&amp;$A137))+SUM(INDIRECT(AO$1&amp;AO$2&amp;$B137):INDIRECT(AO$1&amp;AO$3&amp;$B137))</f>
        <v>15719</v>
      </c>
      <c r="AP137" s="1704">
        <f t="shared" ca="1" si="179"/>
        <v>227041</v>
      </c>
      <c r="AQ137" s="1800">
        <f t="shared" ca="1" si="180"/>
        <v>15.443730517208474</v>
      </c>
      <c r="AS137" s="1635">
        <f ca="1">SUM((INDIRECT(AS$2&amp;(ROW())):INDIRECT(AS$3&amp;(ROW()))))</f>
        <v>242760</v>
      </c>
      <c r="AT137" s="1636">
        <f ca="1">SUM(INDIRECT(AT$1&amp;AT$2&amp;$C137):INDIRECT(AT$1&amp;AT$3&amp;$C137))</f>
        <v>221236.05868655303</v>
      </c>
      <c r="AU137" s="1704">
        <f t="shared" ca="1" si="181"/>
        <v>21523.941313446965</v>
      </c>
      <c r="AV137" s="1800">
        <f t="shared" ca="1" si="182"/>
        <v>1.0972894809337661</v>
      </c>
      <c r="AW137" s="1636">
        <f ca="1">SUM(INDIRECT(AW$1&amp;AW$2&amp;$A137):INDIRECT(AW$1&amp;AW$3&amp;$A137))+SUM(INDIRECT(AW$1&amp;AW$2&amp;$B137):INDIRECT(AW$1&amp;AW$3&amp;$B137))</f>
        <v>15719</v>
      </c>
      <c r="AX137" s="1704">
        <f t="shared" ca="1" si="183"/>
        <v>227041</v>
      </c>
      <c r="AY137" s="1800">
        <f t="shared" ca="1" si="184"/>
        <v>15.443730517208474</v>
      </c>
      <c r="BA137" s="1635">
        <f ca="1">SUM((INDIRECT(BA$2&amp;(ROW())):INDIRECT(BA$3&amp;(ROW()))))</f>
        <v>242760</v>
      </c>
      <c r="BB137" s="1636">
        <f ca="1">SUM(INDIRECT(BB$1&amp;BB$2&amp;$C137):INDIRECT(BB$1&amp;BB$3&amp;$C137))</f>
        <v>221236.05868655303</v>
      </c>
      <c r="BC137" s="1704">
        <f t="shared" ca="1" si="185"/>
        <v>21523.941313446965</v>
      </c>
      <c r="BD137" s="1800">
        <f t="shared" ca="1" si="186"/>
        <v>1.0972894809337661</v>
      </c>
      <c r="BE137" s="1636">
        <f ca="1">SUM(INDIRECT(BE$1&amp;BE$2&amp;$A137):INDIRECT(BE$1&amp;BE$3&amp;$A137))+SUM(INDIRECT(BE$1&amp;BE$2&amp;$B137):INDIRECT(BE$1&amp;BE$3&amp;$B137))</f>
        <v>15719</v>
      </c>
      <c r="BF137" s="1704">
        <f t="shared" ca="1" si="187"/>
        <v>227041</v>
      </c>
      <c r="BG137" s="1800">
        <f t="shared" ca="1" si="188"/>
        <v>15.443730517208474</v>
      </c>
    </row>
    <row r="138" spans="1:59">
      <c r="A138" s="1887">
        <v>126</v>
      </c>
      <c r="B138" s="1887">
        <v>1</v>
      </c>
      <c r="C138" s="1887">
        <f>ROW()</f>
        <v>138</v>
      </c>
      <c r="E138" s="2540">
        <v>1</v>
      </c>
      <c r="F138" s="87"/>
      <c r="G138" s="87"/>
      <c r="H138" s="39"/>
      <c r="I138" s="44"/>
      <c r="J138" s="6"/>
      <c r="K138" s="7"/>
      <c r="L138" s="7"/>
      <c r="M138" s="6" t="s">
        <v>142</v>
      </c>
      <c r="N138" s="6"/>
      <c r="O138" s="6"/>
      <c r="P138" s="42"/>
      <c r="Q138" s="42">
        <f>Q128-Q155</f>
        <v>55524</v>
      </c>
      <c r="R138" s="42">
        <f t="shared" ref="R138:AB138" si="195">R128-R155</f>
        <v>12715</v>
      </c>
      <c r="S138" s="42">
        <f t="shared" si="195"/>
        <v>56672</v>
      </c>
      <c r="T138" s="42">
        <f t="shared" si="195"/>
        <v>52960</v>
      </c>
      <c r="U138" s="42">
        <f t="shared" si="195"/>
        <v>60555</v>
      </c>
      <c r="V138" s="42">
        <f t="shared" si="195"/>
        <v>101350</v>
      </c>
      <c r="W138" s="42">
        <f t="shared" si="195"/>
        <v>91386</v>
      </c>
      <c r="X138" s="42">
        <f t="shared" si="195"/>
        <v>61606</v>
      </c>
      <c r="Y138" s="42">
        <f t="shared" si="195"/>
        <v>100121</v>
      </c>
      <c r="Z138" s="42">
        <f t="shared" si="195"/>
        <v>57660</v>
      </c>
      <c r="AA138" s="42">
        <f t="shared" si="195"/>
        <v>36959</v>
      </c>
      <c r="AB138" s="42">
        <f t="shared" si="195"/>
        <v>51146</v>
      </c>
      <c r="AC138" s="145">
        <f>SUM(Q138,R138,S138)</f>
        <v>124911</v>
      </c>
      <c r="AD138" s="145">
        <f>SUM(T138,U138,V138)</f>
        <v>214865</v>
      </c>
      <c r="AE138" s="145">
        <f>SUM(W138,X138,Y138)</f>
        <v>253113</v>
      </c>
      <c r="AF138" s="145">
        <f>SUM(Z138,AA138,AB138)</f>
        <v>145765</v>
      </c>
      <c r="AG138" s="145">
        <f>AC138+AD138</f>
        <v>339776</v>
      </c>
      <c r="AH138" s="145">
        <f>AF138+AE138</f>
        <v>398878</v>
      </c>
      <c r="AI138" s="145">
        <f>AG138+AH138</f>
        <v>738654</v>
      </c>
      <c r="AK138" s="17">
        <f ca="1">SUM((INDIRECT(AK$2&amp;(ROW())):INDIRECT(AK$3&amp;(ROW()))))</f>
        <v>55524</v>
      </c>
      <c r="AL138" s="145">
        <f ca="1">SUM(INDIRECT(AL$1&amp;AL$2&amp;$C138):INDIRECT(AL$1&amp;AL$3&amp;$C138))</f>
        <v>30646.619554633231</v>
      </c>
      <c r="AM138" s="1697">
        <f t="shared" ca="1" si="96"/>
        <v>24877.380445366769</v>
      </c>
      <c r="AN138" s="1791">
        <f t="shared" ca="1" si="178"/>
        <v>1.8117495765240361</v>
      </c>
      <c r="AO138" s="145">
        <f ca="1">SUM(INDIRECT(AO$1&amp;AO$2&amp;$A138):INDIRECT(AO$1&amp;AO$3&amp;$A138))+SUM(INDIRECT(AO$1&amp;AO$2&amp;$B138):INDIRECT(AO$1&amp;AO$3&amp;$B138))</f>
        <v>227</v>
      </c>
      <c r="AP138" s="1697">
        <f t="shared" ca="1" si="179"/>
        <v>55297</v>
      </c>
      <c r="AQ138" s="1791">
        <f t="shared" ca="1" si="180"/>
        <v>244.59911894273128</v>
      </c>
      <c r="AS138" s="17">
        <f ca="1">SUM((INDIRECT(AS$2&amp;(ROW())):INDIRECT(AS$3&amp;(ROW()))))</f>
        <v>55524</v>
      </c>
      <c r="AT138" s="145">
        <f ca="1">SUM(INDIRECT(AT$1&amp;AT$2&amp;$C138):INDIRECT(AT$1&amp;AT$3&amp;$C138))</f>
        <v>30646.619554633231</v>
      </c>
      <c r="AU138" s="1697">
        <f t="shared" ca="1" si="181"/>
        <v>24877.380445366769</v>
      </c>
      <c r="AV138" s="1791">
        <f t="shared" ca="1" si="182"/>
        <v>1.8117495765240361</v>
      </c>
      <c r="AW138" s="145">
        <f ca="1">SUM(INDIRECT(AW$1&amp;AW$2&amp;$A138):INDIRECT(AW$1&amp;AW$3&amp;$A138))+SUM(INDIRECT(AW$1&amp;AW$2&amp;$B138):INDIRECT(AW$1&amp;AW$3&amp;$B138))</f>
        <v>227</v>
      </c>
      <c r="AX138" s="1697">
        <f t="shared" ca="1" si="183"/>
        <v>55297</v>
      </c>
      <c r="AY138" s="1791">
        <f t="shared" ca="1" si="184"/>
        <v>244.59911894273128</v>
      </c>
      <c r="BA138" s="17">
        <f ca="1">SUM((INDIRECT(BA$2&amp;(ROW())):INDIRECT(BA$3&amp;(ROW()))))</f>
        <v>55524</v>
      </c>
      <c r="BB138" s="145">
        <f ca="1">SUM(INDIRECT(BB$1&amp;BB$2&amp;$C138):INDIRECT(BB$1&amp;BB$3&amp;$C138))</f>
        <v>30646.619554633231</v>
      </c>
      <c r="BC138" s="1697">
        <f t="shared" ca="1" si="185"/>
        <v>24877.380445366769</v>
      </c>
      <c r="BD138" s="1791">
        <f t="shared" ca="1" si="186"/>
        <v>1.8117495765240361</v>
      </c>
      <c r="BE138" s="145">
        <f ca="1">SUM(INDIRECT(BE$1&amp;BE$2&amp;$A138):INDIRECT(BE$1&amp;BE$3&amp;$A138))+SUM(INDIRECT(BE$1&amp;BE$2&amp;$B138):INDIRECT(BE$1&amp;BE$3&amp;$B138))</f>
        <v>227</v>
      </c>
      <c r="BF138" s="1697">
        <f t="shared" ca="1" si="187"/>
        <v>55297</v>
      </c>
      <c r="BG138" s="1791">
        <f t="shared" ca="1" si="188"/>
        <v>244.59911894273128</v>
      </c>
    </row>
    <row r="139" spans="1:59">
      <c r="A139" s="1887">
        <v>127</v>
      </c>
      <c r="B139" s="1887">
        <v>1</v>
      </c>
      <c r="C139" s="1887">
        <f>ROW()</f>
        <v>139</v>
      </c>
      <c r="E139" s="2540">
        <v>1</v>
      </c>
      <c r="F139" s="87"/>
      <c r="G139" s="87"/>
      <c r="H139" s="39"/>
      <c r="I139" s="44"/>
      <c r="J139" s="6"/>
      <c r="K139" s="7"/>
      <c r="L139" s="7"/>
      <c r="M139" s="6" t="s">
        <v>97</v>
      </c>
      <c r="N139" s="6"/>
      <c r="O139" s="6"/>
      <c r="P139" s="42"/>
      <c r="Q139" s="1064">
        <f>Q129-Q156</f>
        <v>187236</v>
      </c>
      <c r="R139" s="1064">
        <f>R129-R156</f>
        <v>73162</v>
      </c>
      <c r="S139" s="1064">
        <f>S129-S156</f>
        <v>147226</v>
      </c>
      <c r="T139" s="1064">
        <f t="shared" ref="T139:AB139" si="196">T129-T156</f>
        <v>155381</v>
      </c>
      <c r="U139" s="1064">
        <f t="shared" si="196"/>
        <v>180554</v>
      </c>
      <c r="V139" s="1064">
        <f t="shared" si="196"/>
        <v>183041</v>
      </c>
      <c r="W139" s="1064">
        <f t="shared" si="196"/>
        <v>206754</v>
      </c>
      <c r="X139" s="1064">
        <f t="shared" si="196"/>
        <v>163346</v>
      </c>
      <c r="Y139" s="1064">
        <f t="shared" si="196"/>
        <v>222203</v>
      </c>
      <c r="Z139" s="1064">
        <f t="shared" si="196"/>
        <v>189275</v>
      </c>
      <c r="AA139" s="1064">
        <f t="shared" si="196"/>
        <v>201026</v>
      </c>
      <c r="AB139" s="1064">
        <f t="shared" si="196"/>
        <v>254182</v>
      </c>
      <c r="AC139" s="145">
        <f>SUM(Q139,R139,S139)</f>
        <v>407624</v>
      </c>
      <c r="AD139" s="145">
        <f>SUM(T139,U139,V139)</f>
        <v>518976</v>
      </c>
      <c r="AE139" s="145">
        <f>SUM(W139,X139,Y139)</f>
        <v>592303</v>
      </c>
      <c r="AF139" s="145">
        <f>SUM(Z139,AA139,AB139)</f>
        <v>644483</v>
      </c>
      <c r="AG139" s="145">
        <f>AC139+AD139</f>
        <v>926600</v>
      </c>
      <c r="AH139" s="145">
        <f>AF139+AE139</f>
        <v>1236786</v>
      </c>
      <c r="AI139" s="145">
        <f>AG139+AH139</f>
        <v>2163386</v>
      </c>
      <c r="AK139" s="17">
        <f ca="1">SUM((INDIRECT(AK$2&amp;(ROW())):INDIRECT(AK$3&amp;(ROW()))))</f>
        <v>187236</v>
      </c>
      <c r="AL139" s="145">
        <f ca="1">SUM(INDIRECT(AL$1&amp;AL$2&amp;$C139):INDIRECT(AL$1&amp;AL$3&amp;$C139))</f>
        <v>190589.43913191979</v>
      </c>
      <c r="AM139" s="1697">
        <f t="shared" ca="1" si="96"/>
        <v>-3353.4391319197894</v>
      </c>
      <c r="AN139" s="1791">
        <f t="shared" ca="1" si="178"/>
        <v>0.98240490581643058</v>
      </c>
      <c r="AO139" s="145">
        <f ca="1">SUM(INDIRECT(AO$1&amp;AO$2&amp;$A139):INDIRECT(AO$1&amp;AO$3&amp;$A139))+SUM(INDIRECT(AO$1&amp;AO$2&amp;$B139):INDIRECT(AO$1&amp;AO$3&amp;$B139))</f>
        <v>15492</v>
      </c>
      <c r="AP139" s="1697">
        <f t="shared" ca="1" si="179"/>
        <v>171744</v>
      </c>
      <c r="AQ139" s="1791">
        <f t="shared" ca="1" si="180"/>
        <v>12.085979860573199</v>
      </c>
      <c r="AS139" s="17">
        <f ca="1">SUM((INDIRECT(AS$2&amp;(ROW())):INDIRECT(AS$3&amp;(ROW()))))</f>
        <v>187236</v>
      </c>
      <c r="AT139" s="145">
        <f ca="1">SUM(INDIRECT(AT$1&amp;AT$2&amp;$C139):INDIRECT(AT$1&amp;AT$3&amp;$C139))</f>
        <v>190589.43913191979</v>
      </c>
      <c r="AU139" s="1697">
        <f t="shared" ca="1" si="181"/>
        <v>-3353.4391319197894</v>
      </c>
      <c r="AV139" s="1791">
        <f t="shared" ca="1" si="182"/>
        <v>0.98240490581643058</v>
      </c>
      <c r="AW139" s="145">
        <f ca="1">SUM(INDIRECT(AW$1&amp;AW$2&amp;$A139):INDIRECT(AW$1&amp;AW$3&amp;$A139))+SUM(INDIRECT(AW$1&amp;AW$2&amp;$B139):INDIRECT(AW$1&amp;AW$3&amp;$B139))</f>
        <v>15492</v>
      </c>
      <c r="AX139" s="1697">
        <f t="shared" ca="1" si="183"/>
        <v>171744</v>
      </c>
      <c r="AY139" s="1791">
        <f t="shared" ca="1" si="184"/>
        <v>12.085979860573199</v>
      </c>
      <c r="BA139" s="17">
        <f ca="1">SUM((INDIRECT(BA$2&amp;(ROW())):INDIRECT(BA$3&amp;(ROW()))))</f>
        <v>187236</v>
      </c>
      <c r="BB139" s="145">
        <f ca="1">SUM(INDIRECT(BB$1&amp;BB$2&amp;$C139):INDIRECT(BB$1&amp;BB$3&amp;$C139))</f>
        <v>190589.43913191979</v>
      </c>
      <c r="BC139" s="1697">
        <f t="shared" ca="1" si="185"/>
        <v>-3353.4391319197894</v>
      </c>
      <c r="BD139" s="1791">
        <f t="shared" ca="1" si="186"/>
        <v>0.98240490581643058</v>
      </c>
      <c r="BE139" s="145">
        <f ca="1">SUM(INDIRECT(BE$1&amp;BE$2&amp;$A139):INDIRECT(BE$1&amp;BE$3&amp;$A139))+SUM(INDIRECT(BE$1&amp;BE$2&amp;$B139):INDIRECT(BE$1&amp;BE$3&amp;$B139))</f>
        <v>15492</v>
      </c>
      <c r="BF139" s="1697">
        <f t="shared" ca="1" si="187"/>
        <v>171744</v>
      </c>
      <c r="BG139" s="1791">
        <f t="shared" ca="1" si="188"/>
        <v>12.085979860573199</v>
      </c>
    </row>
    <row r="140" spans="1:59">
      <c r="A140" s="1887">
        <v>128</v>
      </c>
      <c r="B140" s="1887">
        <v>1</v>
      </c>
      <c r="C140" s="1887">
        <f>ROW()</f>
        <v>140</v>
      </c>
      <c r="E140" s="2540">
        <v>1</v>
      </c>
      <c r="F140" s="87"/>
      <c r="G140" s="87"/>
      <c r="H140" s="39"/>
      <c r="I140" s="44"/>
      <c r="J140" s="6"/>
      <c r="K140" s="7"/>
      <c r="L140" s="7"/>
      <c r="M140" s="6"/>
      <c r="N140" s="6"/>
      <c r="O140" s="575" t="s">
        <v>493</v>
      </c>
      <c r="P140" s="1005"/>
      <c r="Q140" s="1006">
        <v>174656</v>
      </c>
      <c r="R140" s="1006">
        <v>59635</v>
      </c>
      <c r="S140" s="1006">
        <v>134170</v>
      </c>
      <c r="T140" s="1006">
        <v>142309</v>
      </c>
      <c r="U140" s="1006">
        <v>165519</v>
      </c>
      <c r="V140" s="1006">
        <v>170782</v>
      </c>
      <c r="W140" s="1006">
        <v>192608</v>
      </c>
      <c r="X140" s="1006">
        <v>149467</v>
      </c>
      <c r="Y140" s="1006">
        <v>208207</v>
      </c>
      <c r="Z140" s="1006">
        <v>175720</v>
      </c>
      <c r="AA140" s="1006">
        <v>186278</v>
      </c>
      <c r="AB140" s="1006">
        <v>233814</v>
      </c>
      <c r="AC140" s="1007">
        <f>SUM(Q140,R140,S140)</f>
        <v>368461</v>
      </c>
      <c r="AD140" s="1007">
        <f>SUM(T140,U140,V140)</f>
        <v>478610</v>
      </c>
      <c r="AE140" s="1007">
        <f>SUM(W140,X140,Y140)</f>
        <v>550282</v>
      </c>
      <c r="AF140" s="1007">
        <f>SUM(Z140,AA140,AB140)</f>
        <v>595812</v>
      </c>
      <c r="AG140" s="1007">
        <f>AC140+AD140</f>
        <v>847071</v>
      </c>
      <c r="AH140" s="1007">
        <f>AF140+AE140</f>
        <v>1146094</v>
      </c>
      <c r="AI140" s="1007">
        <f>AG140+AH140</f>
        <v>1993165</v>
      </c>
      <c r="AK140" s="1629">
        <f ca="1">SUM((INDIRECT(AK$2&amp;(ROW())):INDIRECT(AK$3&amp;(ROW()))))</f>
        <v>174656</v>
      </c>
      <c r="AL140" s="1007">
        <f ca="1">SUM(INDIRECT(AL$1&amp;AL$2&amp;$C140):INDIRECT(AL$1&amp;AL$3&amp;$C140))</f>
        <v>175455.69373751775</v>
      </c>
      <c r="AM140" s="1699">
        <f t="shared" ca="1" si="96"/>
        <v>-799.69373751775129</v>
      </c>
      <c r="AN140" s="1793">
        <f t="shared" ca="1" si="178"/>
        <v>0.99544218987436173</v>
      </c>
      <c r="AO140" s="1007">
        <f ca="1">SUM(INDIRECT(AO$1&amp;AO$2&amp;$A140):INDIRECT(AO$1&amp;AO$3&amp;$A140))+SUM(INDIRECT(AO$1&amp;AO$2&amp;$B140):INDIRECT(AO$1&amp;AO$3&amp;$B140))</f>
        <v>3278</v>
      </c>
      <c r="AP140" s="1699">
        <f t="shared" ca="1" si="179"/>
        <v>171378</v>
      </c>
      <c r="AQ140" s="1793">
        <f t="shared" ca="1" si="180"/>
        <v>53.281269066503967</v>
      </c>
      <c r="AS140" s="1629">
        <f ca="1">SUM((INDIRECT(AS$2&amp;(ROW())):INDIRECT(AS$3&amp;(ROW()))))</f>
        <v>174656</v>
      </c>
      <c r="AT140" s="1007">
        <f ca="1">SUM(INDIRECT(AT$1&amp;AT$2&amp;$C140):INDIRECT(AT$1&amp;AT$3&amp;$C140))</f>
        <v>175455.69373751775</v>
      </c>
      <c r="AU140" s="1699">
        <f t="shared" ca="1" si="181"/>
        <v>-799.69373751775129</v>
      </c>
      <c r="AV140" s="1793">
        <f t="shared" ca="1" si="182"/>
        <v>0.99544218987436173</v>
      </c>
      <c r="AW140" s="1007">
        <f ca="1">SUM(INDIRECT(AW$1&amp;AW$2&amp;$A140):INDIRECT(AW$1&amp;AW$3&amp;$A140))+SUM(INDIRECT(AW$1&amp;AW$2&amp;$B140):INDIRECT(AW$1&amp;AW$3&amp;$B140))</f>
        <v>3278</v>
      </c>
      <c r="AX140" s="1699">
        <f t="shared" ca="1" si="183"/>
        <v>171378</v>
      </c>
      <c r="AY140" s="1793">
        <f t="shared" ca="1" si="184"/>
        <v>53.281269066503967</v>
      </c>
      <c r="BA140" s="1629">
        <f ca="1">SUM((INDIRECT(BA$2&amp;(ROW())):INDIRECT(BA$3&amp;(ROW()))))</f>
        <v>174656</v>
      </c>
      <c r="BB140" s="1007">
        <f ca="1">SUM(INDIRECT(BB$1&amp;BB$2&amp;$C140):INDIRECT(BB$1&amp;BB$3&amp;$C140))</f>
        <v>175455.69373751775</v>
      </c>
      <c r="BC140" s="1699">
        <f t="shared" ca="1" si="185"/>
        <v>-799.69373751775129</v>
      </c>
      <c r="BD140" s="1793">
        <f t="shared" ca="1" si="186"/>
        <v>0.99544218987436173</v>
      </c>
      <c r="BE140" s="1007">
        <f ca="1">SUM(INDIRECT(BE$1&amp;BE$2&amp;$A140):INDIRECT(BE$1&amp;BE$3&amp;$A140))+SUM(INDIRECT(BE$1&amp;BE$2&amp;$B140):INDIRECT(BE$1&amp;BE$3&amp;$B140))</f>
        <v>3278</v>
      </c>
      <c r="BF140" s="1699">
        <f t="shared" ca="1" si="187"/>
        <v>171378</v>
      </c>
      <c r="BG140" s="1793">
        <f t="shared" ca="1" si="188"/>
        <v>53.281269066503967</v>
      </c>
    </row>
    <row r="141" spans="1:59">
      <c r="A141" s="1887">
        <v>129</v>
      </c>
      <c r="B141" s="1887">
        <v>1</v>
      </c>
      <c r="C141" s="1887">
        <f>ROW()</f>
        <v>141</v>
      </c>
      <c r="E141" s="2540">
        <v>1</v>
      </c>
      <c r="F141" s="87"/>
      <c r="G141" s="87"/>
      <c r="H141" s="39"/>
      <c r="I141" s="44"/>
      <c r="J141" s="6"/>
      <c r="K141" s="7"/>
      <c r="L141" s="7"/>
      <c r="M141" s="6"/>
      <c r="N141" s="6"/>
      <c r="O141" s="6"/>
      <c r="P141" s="42" t="s">
        <v>494</v>
      </c>
      <c r="Q141" s="146">
        <f>Q493-Q524</f>
        <v>147808</v>
      </c>
      <c r="R141" s="146">
        <f t="shared" ref="R141:AB141" si="197">R493-R524</f>
        <v>54929</v>
      </c>
      <c r="S141" s="146">
        <f t="shared" si="197"/>
        <v>103747</v>
      </c>
      <c r="T141" s="146">
        <f t="shared" si="197"/>
        <v>132340</v>
      </c>
      <c r="U141" s="146">
        <f t="shared" si="197"/>
        <v>142169</v>
      </c>
      <c r="V141" s="146">
        <f t="shared" si="197"/>
        <v>149357</v>
      </c>
      <c r="W141" s="146">
        <f t="shared" si="197"/>
        <v>169108</v>
      </c>
      <c r="X141" s="146">
        <f t="shared" si="197"/>
        <v>125854</v>
      </c>
      <c r="Y141" s="146">
        <f t="shared" si="197"/>
        <v>179097</v>
      </c>
      <c r="Z141" s="146">
        <f t="shared" si="197"/>
        <v>148703</v>
      </c>
      <c r="AA141" s="146">
        <f t="shared" si="197"/>
        <v>158931</v>
      </c>
      <c r="AB141" s="146">
        <f t="shared" si="197"/>
        <v>202940</v>
      </c>
      <c r="AC141" s="145">
        <f>SUM(Q141,R141,S141)</f>
        <v>306484</v>
      </c>
      <c r="AD141" s="145">
        <f>SUM(T141,U141,V141)</f>
        <v>423866</v>
      </c>
      <c r="AE141" s="145">
        <f>SUM(W141,X141,Y141)</f>
        <v>474059</v>
      </c>
      <c r="AF141" s="145">
        <f>SUM(Z141,AA141,AB141)</f>
        <v>510574</v>
      </c>
      <c r="AG141" s="145">
        <f>AC141+AD141</f>
        <v>730350</v>
      </c>
      <c r="AH141" s="145">
        <f>AF141+AE141</f>
        <v>984633</v>
      </c>
      <c r="AI141" s="145">
        <f>AG141+AH141</f>
        <v>1714983</v>
      </c>
      <c r="AK141" s="17">
        <f ca="1">SUM((INDIRECT(AK$2&amp;(ROW())):INDIRECT(AK$3&amp;(ROW()))))</f>
        <v>147808</v>
      </c>
      <c r="AL141" s="145">
        <f ca="1">SUM(INDIRECT(AL$1&amp;AL$2&amp;$C141):INDIRECT(AL$1&amp;AL$3&amp;$C141))</f>
        <v>153608.64742743349</v>
      </c>
      <c r="AM141" s="1697">
        <f t="shared" ca="1" si="96"/>
        <v>-5800.6474274334905</v>
      </c>
      <c r="AN141" s="1791">
        <f t="shared" ca="1" si="178"/>
        <v>0.96223749427795868</v>
      </c>
      <c r="AO141" s="145">
        <f ca="1">SUM(INDIRECT(AO$1&amp;AO$2&amp;$A141):INDIRECT(AO$1&amp;AO$3&amp;$A141))+SUM(INDIRECT(AO$1&amp;AO$2&amp;$B141):INDIRECT(AO$1&amp;AO$3&amp;$B141))</f>
        <v>3163</v>
      </c>
      <c r="AP141" s="1697">
        <f t="shared" ca="1" si="179"/>
        <v>144645</v>
      </c>
      <c r="AQ141" s="1791">
        <f t="shared" ca="1" si="180"/>
        <v>46.730319317104012</v>
      </c>
      <c r="AS141" s="17">
        <f ca="1">SUM((INDIRECT(AS$2&amp;(ROW())):INDIRECT(AS$3&amp;(ROW()))))</f>
        <v>147808</v>
      </c>
      <c r="AT141" s="145">
        <f ca="1">SUM(INDIRECT(AT$1&amp;AT$2&amp;$C141):INDIRECT(AT$1&amp;AT$3&amp;$C141))</f>
        <v>153608.64742743349</v>
      </c>
      <c r="AU141" s="1697">
        <f t="shared" ca="1" si="181"/>
        <v>-5800.6474274334905</v>
      </c>
      <c r="AV141" s="1791">
        <f t="shared" ca="1" si="182"/>
        <v>0.96223749427795868</v>
      </c>
      <c r="AW141" s="145">
        <f ca="1">SUM(INDIRECT(AW$1&amp;AW$2&amp;$A141):INDIRECT(AW$1&amp;AW$3&amp;$A141))+SUM(INDIRECT(AW$1&amp;AW$2&amp;$B141):INDIRECT(AW$1&amp;AW$3&amp;$B141))</f>
        <v>3163</v>
      </c>
      <c r="AX141" s="1697">
        <f t="shared" ca="1" si="183"/>
        <v>144645</v>
      </c>
      <c r="AY141" s="1791">
        <f t="shared" ca="1" si="184"/>
        <v>46.730319317104012</v>
      </c>
      <c r="BA141" s="17">
        <f ca="1">SUM((INDIRECT(BA$2&amp;(ROW())):INDIRECT(BA$3&amp;(ROW()))))</f>
        <v>147808</v>
      </c>
      <c r="BB141" s="145">
        <f ca="1">SUM(INDIRECT(BB$1&amp;BB$2&amp;$C141):INDIRECT(BB$1&amp;BB$3&amp;$C141))</f>
        <v>153608.64742743349</v>
      </c>
      <c r="BC141" s="1697">
        <f t="shared" ca="1" si="185"/>
        <v>-5800.6474274334905</v>
      </c>
      <c r="BD141" s="1791">
        <f t="shared" ca="1" si="186"/>
        <v>0.96223749427795868</v>
      </c>
      <c r="BE141" s="145">
        <f ca="1">SUM(INDIRECT(BE$1&amp;BE$2&amp;$A141):INDIRECT(BE$1&amp;BE$3&amp;$A141))+SUM(INDIRECT(BE$1&amp;BE$2&amp;$B141):INDIRECT(BE$1&amp;BE$3&amp;$B141))</f>
        <v>3163</v>
      </c>
      <c r="BF141" s="1697">
        <f t="shared" ca="1" si="187"/>
        <v>144645</v>
      </c>
      <c r="BG141" s="1791">
        <f t="shared" ca="1" si="188"/>
        <v>46.730319317104012</v>
      </c>
    </row>
    <row r="142" spans="1:59">
      <c r="A142" s="1887">
        <v>130</v>
      </c>
      <c r="B142" s="1887">
        <v>1</v>
      </c>
      <c r="C142" s="1887">
        <f>ROW()</f>
        <v>142</v>
      </c>
      <c r="E142" s="2540">
        <v>1</v>
      </c>
      <c r="F142" s="87"/>
      <c r="G142" s="87"/>
      <c r="H142" s="39"/>
      <c r="I142" s="44"/>
      <c r="J142" s="6"/>
      <c r="K142" s="7"/>
      <c r="L142" s="7"/>
      <c r="M142" s="6"/>
      <c r="N142" s="6"/>
      <c r="O142" s="6"/>
      <c r="P142" s="209" t="s">
        <v>495</v>
      </c>
      <c r="Q142" s="1065">
        <f>Q140-Q141</f>
        <v>26848</v>
      </c>
      <c r="R142" s="1065">
        <f>R140-R141</f>
        <v>4706</v>
      </c>
      <c r="S142" s="1065">
        <f t="shared" ref="S142:AB142" si="198">S140-S141</f>
        <v>30423</v>
      </c>
      <c r="T142" s="1065">
        <f>T140-T141</f>
        <v>9969</v>
      </c>
      <c r="U142" s="1065">
        <f t="shared" si="198"/>
        <v>23350</v>
      </c>
      <c r="V142" s="1065">
        <f t="shared" si="198"/>
        <v>21425</v>
      </c>
      <c r="W142" s="1065">
        <f t="shared" si="198"/>
        <v>23500</v>
      </c>
      <c r="X142" s="1065">
        <f t="shared" si="198"/>
        <v>23613</v>
      </c>
      <c r="Y142" s="1065">
        <f t="shared" si="198"/>
        <v>29110</v>
      </c>
      <c r="Z142" s="1065">
        <f t="shared" si="198"/>
        <v>27017</v>
      </c>
      <c r="AA142" s="1065">
        <f t="shared" si="198"/>
        <v>27347</v>
      </c>
      <c r="AB142" s="1065">
        <f t="shared" si="198"/>
        <v>30874</v>
      </c>
      <c r="AC142" s="207">
        <f t="shared" ref="AC142:AI142" si="199">AC140-AC141</f>
        <v>61977</v>
      </c>
      <c r="AD142" s="207">
        <f t="shared" si="199"/>
        <v>54744</v>
      </c>
      <c r="AE142" s="207">
        <f t="shared" si="199"/>
        <v>76223</v>
      </c>
      <c r="AF142" s="207">
        <f t="shared" si="199"/>
        <v>85238</v>
      </c>
      <c r="AG142" s="207">
        <f t="shared" si="199"/>
        <v>116721</v>
      </c>
      <c r="AH142" s="207">
        <f t="shared" si="199"/>
        <v>161461</v>
      </c>
      <c r="AI142" s="207">
        <f t="shared" si="199"/>
        <v>278182</v>
      </c>
      <c r="AK142" s="622">
        <f ca="1">SUM((INDIRECT(AK$2&amp;(ROW())):INDIRECT(AK$3&amp;(ROW()))))</f>
        <v>26848</v>
      </c>
      <c r="AL142" s="207">
        <f ca="1">SUM(INDIRECT(AL$1&amp;AL$2&amp;$C142):INDIRECT(AL$1&amp;AL$3&amp;$C142))</f>
        <v>21847.046310084261</v>
      </c>
      <c r="AM142" s="1700">
        <f t="shared" ca="1" si="96"/>
        <v>5000.9536899157392</v>
      </c>
      <c r="AN142" s="1794">
        <f t="shared" ca="1" si="178"/>
        <v>1.2289075428749092</v>
      </c>
      <c r="AO142" s="207">
        <f ca="1">SUM(INDIRECT(AO$1&amp;AO$2&amp;$A142):INDIRECT(AO$1&amp;AO$3&amp;$A142))+SUM(INDIRECT(AO$1&amp;AO$2&amp;$B142):INDIRECT(AO$1&amp;AO$3&amp;$B142))</f>
        <v>115</v>
      </c>
      <c r="AP142" s="1700">
        <f t="shared" ca="1" si="179"/>
        <v>26733</v>
      </c>
      <c r="AQ142" s="1794">
        <f t="shared" ca="1" si="180"/>
        <v>233.46086956521739</v>
      </c>
      <c r="AS142" s="622">
        <f ca="1">SUM((INDIRECT(AS$2&amp;(ROW())):INDIRECT(AS$3&amp;(ROW()))))</f>
        <v>26848</v>
      </c>
      <c r="AT142" s="207">
        <f ca="1">SUM(INDIRECT(AT$1&amp;AT$2&amp;$C142):INDIRECT(AT$1&amp;AT$3&amp;$C142))</f>
        <v>21847.046310084261</v>
      </c>
      <c r="AU142" s="1700">
        <f t="shared" ca="1" si="181"/>
        <v>5000.9536899157392</v>
      </c>
      <c r="AV142" s="1794">
        <f t="shared" ca="1" si="182"/>
        <v>1.2289075428749092</v>
      </c>
      <c r="AW142" s="207">
        <f ca="1">SUM(INDIRECT(AW$1&amp;AW$2&amp;$A142):INDIRECT(AW$1&amp;AW$3&amp;$A142))+SUM(INDIRECT(AW$1&amp;AW$2&amp;$B142):INDIRECT(AW$1&amp;AW$3&amp;$B142))</f>
        <v>115</v>
      </c>
      <c r="AX142" s="1700">
        <f t="shared" ca="1" si="183"/>
        <v>26733</v>
      </c>
      <c r="AY142" s="1794">
        <f t="shared" ca="1" si="184"/>
        <v>233.46086956521739</v>
      </c>
      <c r="BA142" s="622">
        <f ca="1">SUM((INDIRECT(BA$2&amp;(ROW())):INDIRECT(BA$3&amp;(ROW()))))</f>
        <v>26848</v>
      </c>
      <c r="BB142" s="207">
        <f ca="1">SUM(INDIRECT(BB$1&amp;BB$2&amp;$C142):INDIRECT(BB$1&amp;BB$3&amp;$C142))</f>
        <v>21847.046310084261</v>
      </c>
      <c r="BC142" s="1700">
        <f t="shared" ca="1" si="185"/>
        <v>5000.9536899157392</v>
      </c>
      <c r="BD142" s="1794">
        <f t="shared" ca="1" si="186"/>
        <v>1.2289075428749092</v>
      </c>
      <c r="BE142" s="207">
        <f ca="1">SUM(INDIRECT(BE$1&amp;BE$2&amp;$A142):INDIRECT(BE$1&amp;BE$3&amp;$A142))+SUM(INDIRECT(BE$1&amp;BE$2&amp;$B142):INDIRECT(BE$1&amp;BE$3&amp;$B142))</f>
        <v>115</v>
      </c>
      <c r="BF142" s="1700">
        <f t="shared" ca="1" si="187"/>
        <v>26733</v>
      </c>
      <c r="BG142" s="1794">
        <f t="shared" ca="1" si="188"/>
        <v>233.46086956521739</v>
      </c>
    </row>
    <row r="143" spans="1:59">
      <c r="A143" s="1887">
        <v>131</v>
      </c>
      <c r="B143" s="1887">
        <v>1</v>
      </c>
      <c r="C143" s="1887">
        <f>ROW()</f>
        <v>143</v>
      </c>
      <c r="E143" s="2540">
        <v>1</v>
      </c>
      <c r="F143" s="87"/>
      <c r="G143" s="87"/>
      <c r="H143" s="39"/>
      <c r="I143" s="44"/>
      <c r="J143" s="6"/>
      <c r="K143" s="7"/>
      <c r="L143" s="7"/>
      <c r="M143" s="6"/>
      <c r="N143" s="6"/>
      <c r="O143" s="6" t="s">
        <v>398</v>
      </c>
      <c r="P143" s="42"/>
      <c r="Q143" s="1064">
        <f t="shared" ref="Q143:AB143" si="200">(Q528+Q551)*-1</f>
        <v>12279</v>
      </c>
      <c r="R143" s="1064">
        <f t="shared" si="200"/>
        <v>13226</v>
      </c>
      <c r="S143" s="1064">
        <f t="shared" si="200"/>
        <v>12755</v>
      </c>
      <c r="T143" s="1064">
        <f t="shared" si="200"/>
        <v>12826</v>
      </c>
      <c r="U143" s="1064">
        <f t="shared" si="200"/>
        <v>14789</v>
      </c>
      <c r="V143" s="1064">
        <f t="shared" si="200"/>
        <v>11963</v>
      </c>
      <c r="W143" s="1064">
        <f t="shared" si="200"/>
        <v>13845</v>
      </c>
      <c r="X143" s="1064">
        <f t="shared" si="200"/>
        <v>13578</v>
      </c>
      <c r="Y143" s="1064">
        <f t="shared" si="200"/>
        <v>13503</v>
      </c>
      <c r="Z143" s="1064">
        <f t="shared" si="200"/>
        <v>13254</v>
      </c>
      <c r="AA143" s="1064">
        <f t="shared" si="200"/>
        <v>14474</v>
      </c>
      <c r="AB143" s="1064">
        <f t="shared" si="200"/>
        <v>20308</v>
      </c>
      <c r="AC143" s="145">
        <f t="shared" ref="AC143:AC149" si="201">SUM(Q143,R143,S143)</f>
        <v>38260</v>
      </c>
      <c r="AD143" s="145">
        <f t="shared" ref="AD143:AD149" si="202">SUM(T143,U143,V143)</f>
        <v>39578</v>
      </c>
      <c r="AE143" s="145">
        <f t="shared" ref="AE143:AE149" si="203">SUM(W143,X143,Y143)</f>
        <v>40926</v>
      </c>
      <c r="AF143" s="145">
        <f t="shared" ref="AF143:AF149" si="204">SUM(Z143,AA143,AB143)</f>
        <v>48036</v>
      </c>
      <c r="AG143" s="145">
        <f t="shared" ref="AG143:AG148" si="205">AC143+AD143</f>
        <v>77838</v>
      </c>
      <c r="AH143" s="145">
        <f t="shared" ref="AH143:AH148" si="206">AF143+AE143</f>
        <v>88962</v>
      </c>
      <c r="AI143" s="145">
        <f t="shared" ref="AI143:AI148" si="207">AG143+AH143</f>
        <v>166800</v>
      </c>
      <c r="AK143" s="17">
        <f ca="1">SUM((INDIRECT(AK$2&amp;(ROW())):INDIRECT(AK$3&amp;(ROW()))))</f>
        <v>12279</v>
      </c>
      <c r="AL143" s="145">
        <f ca="1">SUM(INDIRECT(AL$1&amp;AL$2&amp;$C143):INDIRECT(AL$1&amp;AL$3&amp;$C143))</f>
        <v>14833.745394402036</v>
      </c>
      <c r="AM143" s="1697">
        <f t="shared" ca="1" si="96"/>
        <v>-2554.7453944020363</v>
      </c>
      <c r="AN143" s="1791">
        <f t="shared" ca="1" si="178"/>
        <v>0.82777475772463061</v>
      </c>
      <c r="AO143" s="145">
        <f ca="1">SUM(INDIRECT(AO$1&amp;AO$2&amp;$A143):INDIRECT(AO$1&amp;AO$3&amp;$A143))+SUM(INDIRECT(AO$1&amp;AO$2&amp;$B143):INDIRECT(AO$1&amp;AO$3&amp;$B143))</f>
        <v>11803</v>
      </c>
      <c r="AP143" s="1697">
        <f t="shared" ca="1" si="179"/>
        <v>476</v>
      </c>
      <c r="AQ143" s="1791">
        <f t="shared" ca="1" si="180"/>
        <v>1.0403287299839024</v>
      </c>
      <c r="AS143" s="17">
        <f ca="1">SUM((INDIRECT(AS$2&amp;(ROW())):INDIRECT(AS$3&amp;(ROW()))))</f>
        <v>12279</v>
      </c>
      <c r="AT143" s="145">
        <f ca="1">SUM(INDIRECT(AT$1&amp;AT$2&amp;$C143):INDIRECT(AT$1&amp;AT$3&amp;$C143))</f>
        <v>14833.745394402036</v>
      </c>
      <c r="AU143" s="1697">
        <f t="shared" ca="1" si="181"/>
        <v>-2554.7453944020363</v>
      </c>
      <c r="AV143" s="1791">
        <f t="shared" ca="1" si="182"/>
        <v>0.82777475772463061</v>
      </c>
      <c r="AW143" s="145">
        <f ca="1">SUM(INDIRECT(AW$1&amp;AW$2&amp;$A143):INDIRECT(AW$1&amp;AW$3&amp;$A143))+SUM(INDIRECT(AW$1&amp;AW$2&amp;$B143):INDIRECT(AW$1&amp;AW$3&amp;$B143))</f>
        <v>11803</v>
      </c>
      <c r="AX143" s="1697">
        <f t="shared" ca="1" si="183"/>
        <v>476</v>
      </c>
      <c r="AY143" s="1791">
        <f t="shared" ca="1" si="184"/>
        <v>1.0403287299839024</v>
      </c>
      <c r="BA143" s="17">
        <f ca="1">SUM((INDIRECT(BA$2&amp;(ROW())):INDIRECT(BA$3&amp;(ROW()))))</f>
        <v>12279</v>
      </c>
      <c r="BB143" s="145">
        <f ca="1">SUM(INDIRECT(BB$1&amp;BB$2&amp;$C143):INDIRECT(BB$1&amp;BB$3&amp;$C143))</f>
        <v>14833.745394402036</v>
      </c>
      <c r="BC143" s="1697">
        <f t="shared" ca="1" si="185"/>
        <v>-2554.7453944020363</v>
      </c>
      <c r="BD143" s="1791">
        <f t="shared" ca="1" si="186"/>
        <v>0.82777475772463061</v>
      </c>
      <c r="BE143" s="145">
        <f ca="1">SUM(INDIRECT(BE$1&amp;BE$2&amp;$A143):INDIRECT(BE$1&amp;BE$3&amp;$A143))+SUM(INDIRECT(BE$1&amp;BE$2&amp;$B143):INDIRECT(BE$1&amp;BE$3&amp;$B143))</f>
        <v>11803</v>
      </c>
      <c r="BF143" s="1697">
        <f t="shared" ca="1" si="187"/>
        <v>476</v>
      </c>
      <c r="BG143" s="1791">
        <f t="shared" ca="1" si="188"/>
        <v>1.0403287299839024</v>
      </c>
    </row>
    <row r="144" spans="1:59">
      <c r="A144" s="1887">
        <v>132</v>
      </c>
      <c r="B144" s="1887">
        <v>1</v>
      </c>
      <c r="C144" s="1887">
        <f>ROW()</f>
        <v>144</v>
      </c>
      <c r="E144" s="2540">
        <v>1</v>
      </c>
      <c r="F144" s="87"/>
      <c r="G144" s="87"/>
      <c r="H144" s="39"/>
      <c r="I144" s="44"/>
      <c r="J144" s="6"/>
      <c r="K144" s="7"/>
      <c r="L144" s="7"/>
      <c r="M144" s="6"/>
      <c r="N144" s="6"/>
      <c r="O144" s="6" t="s">
        <v>399</v>
      </c>
      <c r="P144" s="42"/>
      <c r="Q144" s="1064">
        <f t="shared" ref="Q144:AB144" si="208">(Q532+Q555)*-1</f>
        <v>301</v>
      </c>
      <c r="R144" s="1064">
        <f t="shared" si="208"/>
        <v>301</v>
      </c>
      <c r="S144" s="1064">
        <f t="shared" si="208"/>
        <v>301</v>
      </c>
      <c r="T144" s="1064">
        <f t="shared" si="208"/>
        <v>246</v>
      </c>
      <c r="U144" s="1064">
        <f t="shared" si="208"/>
        <v>246</v>
      </c>
      <c r="V144" s="1064">
        <f t="shared" si="208"/>
        <v>296</v>
      </c>
      <c r="W144" s="1064">
        <f t="shared" si="208"/>
        <v>301</v>
      </c>
      <c r="X144" s="1064">
        <f t="shared" si="208"/>
        <v>301</v>
      </c>
      <c r="Y144" s="1064">
        <f t="shared" si="208"/>
        <v>493</v>
      </c>
      <c r="Z144" s="1064">
        <f t="shared" si="208"/>
        <v>301</v>
      </c>
      <c r="AA144" s="1064">
        <f t="shared" si="208"/>
        <v>274</v>
      </c>
      <c r="AB144" s="1064">
        <f t="shared" si="208"/>
        <v>60</v>
      </c>
      <c r="AC144" s="145">
        <f t="shared" si="201"/>
        <v>903</v>
      </c>
      <c r="AD144" s="145">
        <f t="shared" si="202"/>
        <v>788</v>
      </c>
      <c r="AE144" s="145">
        <f t="shared" si="203"/>
        <v>1095</v>
      </c>
      <c r="AF144" s="145">
        <f t="shared" si="204"/>
        <v>635</v>
      </c>
      <c r="AG144" s="145">
        <f t="shared" si="205"/>
        <v>1691</v>
      </c>
      <c r="AH144" s="145">
        <f t="shared" si="206"/>
        <v>1730</v>
      </c>
      <c r="AI144" s="145">
        <f t="shared" si="207"/>
        <v>3421</v>
      </c>
      <c r="AK144" s="17">
        <f ca="1">SUM((INDIRECT(AK$2&amp;(ROW())):INDIRECT(AK$3&amp;(ROW()))))</f>
        <v>301</v>
      </c>
      <c r="AL144" s="145">
        <f ca="1">SUM(INDIRECT(AL$1&amp;AL$2&amp;$C144):INDIRECT(AL$1&amp;AL$3&amp;$C144))</f>
        <v>300</v>
      </c>
      <c r="AM144" s="1697">
        <f t="shared" ca="1" si="96"/>
        <v>1</v>
      </c>
      <c r="AN144" s="1791">
        <f t="shared" ca="1" si="178"/>
        <v>1.0033333333333334</v>
      </c>
      <c r="AO144" s="145">
        <f ca="1">SUM(INDIRECT(AO$1&amp;AO$2&amp;$A144):INDIRECT(AO$1&amp;AO$3&amp;$A144))+SUM(INDIRECT(AO$1&amp;AO$2&amp;$B144):INDIRECT(AO$1&amp;AO$3&amp;$B144))</f>
        <v>411</v>
      </c>
      <c r="AP144" s="1697">
        <f t="shared" ca="1" si="179"/>
        <v>-110</v>
      </c>
      <c r="AQ144" s="1791">
        <f t="shared" ca="1" si="180"/>
        <v>0.73236009732360097</v>
      </c>
      <c r="AS144" s="17">
        <f ca="1">SUM((INDIRECT(AS$2&amp;(ROW())):INDIRECT(AS$3&amp;(ROW()))))</f>
        <v>301</v>
      </c>
      <c r="AT144" s="145">
        <f ca="1">SUM(INDIRECT(AT$1&amp;AT$2&amp;$C144):INDIRECT(AT$1&amp;AT$3&amp;$C144))</f>
        <v>300</v>
      </c>
      <c r="AU144" s="1697">
        <f t="shared" ca="1" si="181"/>
        <v>1</v>
      </c>
      <c r="AV144" s="1791">
        <f t="shared" ca="1" si="182"/>
        <v>1.0033333333333334</v>
      </c>
      <c r="AW144" s="145">
        <f ca="1">SUM(INDIRECT(AW$1&amp;AW$2&amp;$A144):INDIRECT(AW$1&amp;AW$3&amp;$A144))+SUM(INDIRECT(AW$1&amp;AW$2&amp;$B144):INDIRECT(AW$1&amp;AW$3&amp;$B144))</f>
        <v>411</v>
      </c>
      <c r="AX144" s="1697">
        <f t="shared" ca="1" si="183"/>
        <v>-110</v>
      </c>
      <c r="AY144" s="1791">
        <f t="shared" ca="1" si="184"/>
        <v>0.73236009732360097</v>
      </c>
      <c r="BA144" s="17">
        <f ca="1">SUM((INDIRECT(BA$2&amp;(ROW())):INDIRECT(BA$3&amp;(ROW()))))</f>
        <v>301</v>
      </c>
      <c r="BB144" s="145">
        <f ca="1">SUM(INDIRECT(BB$1&amp;BB$2&amp;$C144):INDIRECT(BB$1&amp;BB$3&amp;$C144))</f>
        <v>300</v>
      </c>
      <c r="BC144" s="1697">
        <f t="shared" ca="1" si="185"/>
        <v>1</v>
      </c>
      <c r="BD144" s="1791">
        <f t="shared" ca="1" si="186"/>
        <v>1.0033333333333334</v>
      </c>
      <c r="BE144" s="145">
        <f ca="1">SUM(INDIRECT(BE$1&amp;BE$2&amp;$A144):INDIRECT(BE$1&amp;BE$3&amp;$A144))+SUM(INDIRECT(BE$1&amp;BE$2&amp;$B144):INDIRECT(BE$1&amp;BE$3&amp;$B144))</f>
        <v>411</v>
      </c>
      <c r="BF144" s="1697">
        <f t="shared" ca="1" si="187"/>
        <v>-110</v>
      </c>
      <c r="BG144" s="1791">
        <f t="shared" ca="1" si="188"/>
        <v>0.73236009732360097</v>
      </c>
    </row>
    <row r="145" spans="1:59">
      <c r="A145" s="1887">
        <v>133</v>
      </c>
      <c r="B145" s="1887">
        <v>1</v>
      </c>
      <c r="C145" s="1887">
        <f>ROW()</f>
        <v>145</v>
      </c>
      <c r="E145" s="2540">
        <v>1</v>
      </c>
      <c r="F145" s="87"/>
      <c r="G145" s="87"/>
      <c r="H145" s="39"/>
      <c r="I145" s="44"/>
      <c r="J145" s="6"/>
      <c r="K145" s="7"/>
      <c r="L145" s="7"/>
      <c r="M145" s="6"/>
      <c r="N145" s="6"/>
      <c r="O145" s="6" t="s">
        <v>51</v>
      </c>
      <c r="P145" s="42"/>
      <c r="Q145" s="1064">
        <f>(Q535+Q558)*-1</f>
        <v>0</v>
      </c>
      <c r="R145" s="1064">
        <f t="shared" ref="R145:AB145" si="209">(R535+R558)*-1</f>
        <v>0</v>
      </c>
      <c r="S145" s="1064">
        <f t="shared" si="209"/>
        <v>0</v>
      </c>
      <c r="T145" s="1064">
        <f t="shared" si="209"/>
        <v>0</v>
      </c>
      <c r="U145" s="1064">
        <f t="shared" si="209"/>
        <v>0</v>
      </c>
      <c r="V145" s="1064">
        <f t="shared" si="209"/>
        <v>0</v>
      </c>
      <c r="W145" s="1064">
        <f t="shared" si="209"/>
        <v>0</v>
      </c>
      <c r="X145" s="1064">
        <f t="shared" si="209"/>
        <v>0</v>
      </c>
      <c r="Y145" s="1064">
        <f t="shared" si="209"/>
        <v>0</v>
      </c>
      <c r="Z145" s="1064">
        <f t="shared" si="209"/>
        <v>0</v>
      </c>
      <c r="AA145" s="1064">
        <f t="shared" si="209"/>
        <v>0</v>
      </c>
      <c r="AB145" s="1064">
        <f t="shared" si="209"/>
        <v>0</v>
      </c>
      <c r="AC145" s="145">
        <f t="shared" si="201"/>
        <v>0</v>
      </c>
      <c r="AD145" s="145">
        <f t="shared" si="202"/>
        <v>0</v>
      </c>
      <c r="AE145" s="145">
        <f t="shared" si="203"/>
        <v>0</v>
      </c>
      <c r="AF145" s="145">
        <f t="shared" si="204"/>
        <v>0</v>
      </c>
      <c r="AG145" s="145">
        <f t="shared" si="205"/>
        <v>0</v>
      </c>
      <c r="AH145" s="145">
        <f t="shared" si="206"/>
        <v>0</v>
      </c>
      <c r="AI145" s="145">
        <f t="shared" si="207"/>
        <v>0</v>
      </c>
      <c r="AK145" s="17">
        <f ca="1">SUM((INDIRECT(AK$2&amp;(ROW())):INDIRECT(AK$3&amp;(ROW()))))</f>
        <v>0</v>
      </c>
      <c r="AL145" s="145">
        <f ca="1">SUM(INDIRECT(AL$1&amp;AL$2&amp;$C145):INDIRECT(AL$1&amp;AL$3&amp;$C145))</f>
        <v>0</v>
      </c>
      <c r="AM145" s="1697">
        <f t="shared" ca="1" si="96"/>
        <v>0</v>
      </c>
      <c r="AN145" s="1791">
        <f t="shared" ca="1" si="178"/>
        <v>0</v>
      </c>
      <c r="AO145" s="145">
        <f ca="1">SUM(INDIRECT(AO$1&amp;AO$2&amp;$A145):INDIRECT(AO$1&amp;AO$3&amp;$A145))+SUM(INDIRECT(AO$1&amp;AO$2&amp;$B145):INDIRECT(AO$1&amp;AO$3&amp;$B145))</f>
        <v>0</v>
      </c>
      <c r="AP145" s="1697">
        <f t="shared" ca="1" si="179"/>
        <v>0</v>
      </c>
      <c r="AQ145" s="1791">
        <f t="shared" ca="1" si="180"/>
        <v>0</v>
      </c>
      <c r="AS145" s="17">
        <f ca="1">SUM((INDIRECT(AS$2&amp;(ROW())):INDIRECT(AS$3&amp;(ROW()))))</f>
        <v>0</v>
      </c>
      <c r="AT145" s="145">
        <f ca="1">SUM(INDIRECT(AT$1&amp;AT$2&amp;$C145):INDIRECT(AT$1&amp;AT$3&amp;$C145))</f>
        <v>0</v>
      </c>
      <c r="AU145" s="1697">
        <f t="shared" ca="1" si="181"/>
        <v>0</v>
      </c>
      <c r="AV145" s="1791">
        <f t="shared" ca="1" si="182"/>
        <v>0</v>
      </c>
      <c r="AW145" s="145">
        <f ca="1">SUM(INDIRECT(AW$1&amp;AW$2&amp;$A145):INDIRECT(AW$1&amp;AW$3&amp;$A145))+SUM(INDIRECT(AW$1&amp;AW$2&amp;$B145):INDIRECT(AW$1&amp;AW$3&amp;$B145))</f>
        <v>0</v>
      </c>
      <c r="AX145" s="1697">
        <f t="shared" ca="1" si="183"/>
        <v>0</v>
      </c>
      <c r="AY145" s="1791">
        <f t="shared" ca="1" si="184"/>
        <v>0</v>
      </c>
      <c r="BA145" s="17">
        <f ca="1">SUM((INDIRECT(BA$2&amp;(ROW())):INDIRECT(BA$3&amp;(ROW()))))</f>
        <v>0</v>
      </c>
      <c r="BB145" s="145">
        <f ca="1">SUM(INDIRECT(BB$1&amp;BB$2&amp;$C145):INDIRECT(BB$1&amp;BB$3&amp;$C145))</f>
        <v>0</v>
      </c>
      <c r="BC145" s="1697">
        <f t="shared" ca="1" si="185"/>
        <v>0</v>
      </c>
      <c r="BD145" s="1791">
        <f t="shared" ca="1" si="186"/>
        <v>0</v>
      </c>
      <c r="BE145" s="145">
        <f ca="1">SUM(INDIRECT(BE$1&amp;BE$2&amp;$A145):INDIRECT(BE$1&amp;BE$3&amp;$A145))+SUM(INDIRECT(BE$1&amp;BE$2&amp;$B145):INDIRECT(BE$1&amp;BE$3&amp;$B145))</f>
        <v>0</v>
      </c>
      <c r="BF145" s="1697">
        <f t="shared" ca="1" si="187"/>
        <v>0</v>
      </c>
      <c r="BG145" s="1791">
        <f t="shared" ca="1" si="188"/>
        <v>0</v>
      </c>
    </row>
    <row r="146" spans="1:59">
      <c r="A146" s="1887">
        <v>134</v>
      </c>
      <c r="B146" s="1887">
        <v>1</v>
      </c>
      <c r="C146" s="1887">
        <f>ROW()</f>
        <v>146</v>
      </c>
      <c r="E146" s="2540">
        <v>1</v>
      </c>
      <c r="F146" s="87"/>
      <c r="G146" s="87"/>
      <c r="H146" s="39"/>
      <c r="I146" s="44"/>
      <c r="J146" s="6"/>
      <c r="K146" s="7"/>
      <c r="L146" s="7"/>
      <c r="M146" s="6"/>
      <c r="N146" s="6"/>
      <c r="O146" s="6" t="s">
        <v>496</v>
      </c>
      <c r="P146" s="42"/>
      <c r="Q146" s="1064">
        <f>Q139-Q140-Q143-Q144-Q145</f>
        <v>0</v>
      </c>
      <c r="R146" s="1064">
        <f>R139-R140-R143-R144-R145</f>
        <v>0</v>
      </c>
      <c r="S146" s="1064">
        <f t="shared" ref="S146:AB146" si="210">S139-S140-S143-S144-S145</f>
        <v>0</v>
      </c>
      <c r="T146" s="1064">
        <f>T139-T140-T143-T144-T145</f>
        <v>0</v>
      </c>
      <c r="U146" s="1064">
        <f t="shared" si="210"/>
        <v>0</v>
      </c>
      <c r="V146" s="1064">
        <f t="shared" si="210"/>
        <v>0</v>
      </c>
      <c r="W146" s="1064">
        <f t="shared" si="210"/>
        <v>0</v>
      </c>
      <c r="X146" s="1064">
        <f t="shared" si="210"/>
        <v>0</v>
      </c>
      <c r="Y146" s="1064">
        <f t="shared" si="210"/>
        <v>0</v>
      </c>
      <c r="Z146" s="1064">
        <f t="shared" si="210"/>
        <v>0</v>
      </c>
      <c r="AA146" s="1064">
        <f t="shared" si="210"/>
        <v>0</v>
      </c>
      <c r="AB146" s="1064">
        <f t="shared" si="210"/>
        <v>0</v>
      </c>
      <c r="AC146" s="145">
        <f t="shared" si="201"/>
        <v>0</v>
      </c>
      <c r="AD146" s="145">
        <f>SUM(T146,U146,V146)</f>
        <v>0</v>
      </c>
      <c r="AE146" s="145">
        <f t="shared" si="203"/>
        <v>0</v>
      </c>
      <c r="AF146" s="145">
        <f t="shared" si="204"/>
        <v>0</v>
      </c>
      <c r="AG146" s="145">
        <f t="shared" si="205"/>
        <v>0</v>
      </c>
      <c r="AH146" s="145">
        <f t="shared" si="206"/>
        <v>0</v>
      </c>
      <c r="AI146" s="145">
        <f t="shared" si="207"/>
        <v>0</v>
      </c>
      <c r="AK146" s="17">
        <f ca="1">SUM((INDIRECT(AK$2&amp;(ROW())):INDIRECT(AK$3&amp;(ROW()))))</f>
        <v>0</v>
      </c>
      <c r="AL146" s="145">
        <f ca="1">SUM(INDIRECT(AL$1&amp;AL$2&amp;$C146):INDIRECT(AL$1&amp;AL$3&amp;$C146))</f>
        <v>1.8189894035458565E-12</v>
      </c>
      <c r="AM146" s="1697">
        <f t="shared" ca="1" si="96"/>
        <v>-1.8189894035458565E-12</v>
      </c>
      <c r="AN146" s="1791">
        <f t="shared" ca="1" si="178"/>
        <v>0</v>
      </c>
      <c r="AO146" s="145">
        <f ca="1">SUM(INDIRECT(AO$1&amp;AO$2&amp;$A146):INDIRECT(AO$1&amp;AO$3&amp;$A146))+SUM(INDIRECT(AO$1&amp;AO$2&amp;$B146):INDIRECT(AO$1&amp;AO$3&amp;$B146))</f>
        <v>0</v>
      </c>
      <c r="AP146" s="1697">
        <f t="shared" ca="1" si="179"/>
        <v>0</v>
      </c>
      <c r="AQ146" s="1791">
        <f t="shared" ca="1" si="180"/>
        <v>0</v>
      </c>
      <c r="AS146" s="17">
        <f ca="1">SUM((INDIRECT(AS$2&amp;(ROW())):INDIRECT(AS$3&amp;(ROW()))))</f>
        <v>0</v>
      </c>
      <c r="AT146" s="145">
        <f ca="1">SUM(INDIRECT(AT$1&amp;AT$2&amp;$C146):INDIRECT(AT$1&amp;AT$3&amp;$C146))</f>
        <v>1.8189894035458565E-12</v>
      </c>
      <c r="AU146" s="1697">
        <f t="shared" ca="1" si="181"/>
        <v>-1.8189894035458565E-12</v>
      </c>
      <c r="AV146" s="1791">
        <f t="shared" ca="1" si="182"/>
        <v>0</v>
      </c>
      <c r="AW146" s="145">
        <f ca="1">SUM(INDIRECT(AW$1&amp;AW$2&amp;$A146):INDIRECT(AW$1&amp;AW$3&amp;$A146))+SUM(INDIRECT(AW$1&amp;AW$2&amp;$B146):INDIRECT(AW$1&amp;AW$3&amp;$B146))</f>
        <v>0</v>
      </c>
      <c r="AX146" s="1697">
        <f t="shared" ca="1" si="183"/>
        <v>0</v>
      </c>
      <c r="AY146" s="1791">
        <f t="shared" ca="1" si="184"/>
        <v>0</v>
      </c>
      <c r="BA146" s="17">
        <f ca="1">SUM((INDIRECT(BA$2&amp;(ROW())):INDIRECT(BA$3&amp;(ROW()))))</f>
        <v>0</v>
      </c>
      <c r="BB146" s="145">
        <f ca="1">SUM(INDIRECT(BB$1&amp;BB$2&amp;$C146):INDIRECT(BB$1&amp;BB$3&amp;$C146))</f>
        <v>1.8189894035458565E-12</v>
      </c>
      <c r="BC146" s="1697">
        <f t="shared" ca="1" si="185"/>
        <v>-1.8189894035458565E-12</v>
      </c>
      <c r="BD146" s="1791">
        <f t="shared" ca="1" si="186"/>
        <v>0</v>
      </c>
      <c r="BE146" s="145">
        <f ca="1">SUM(INDIRECT(BE$1&amp;BE$2&amp;$A146):INDIRECT(BE$1&amp;BE$3&amp;$A146))+SUM(INDIRECT(BE$1&amp;BE$2&amp;$B146):INDIRECT(BE$1&amp;BE$3&amp;$B146))</f>
        <v>0</v>
      </c>
      <c r="BF146" s="1697">
        <f t="shared" ca="1" si="187"/>
        <v>0</v>
      </c>
      <c r="BG146" s="1791">
        <f t="shared" ca="1" si="188"/>
        <v>0</v>
      </c>
    </row>
    <row r="147" spans="1:59">
      <c r="A147" s="1887">
        <v>135</v>
      </c>
      <c r="B147" s="1887">
        <v>1</v>
      </c>
      <c r="C147" s="1887">
        <f>ROW()</f>
        <v>147</v>
      </c>
      <c r="E147" s="2540">
        <v>1</v>
      </c>
      <c r="F147" s="87"/>
      <c r="G147" s="87"/>
      <c r="H147" s="39"/>
      <c r="I147" s="44"/>
      <c r="J147" s="6"/>
      <c r="K147" s="7"/>
      <c r="L147" s="7"/>
      <c r="M147" s="6" t="s">
        <v>87</v>
      </c>
      <c r="N147" s="6"/>
      <c r="O147" s="6"/>
      <c r="P147" s="42"/>
      <c r="Q147" s="1008">
        <f>Q130-Q157</f>
        <v>0</v>
      </c>
      <c r="R147" s="1008">
        <f t="shared" ref="R147:AB147" si="211">R130-R157</f>
        <v>0</v>
      </c>
      <c r="S147" s="1008">
        <f t="shared" si="211"/>
        <v>0</v>
      </c>
      <c r="T147" s="1008">
        <f t="shared" si="211"/>
        <v>0</v>
      </c>
      <c r="U147" s="1008">
        <f t="shared" si="211"/>
        <v>0</v>
      </c>
      <c r="V147" s="1008">
        <f t="shared" si="211"/>
        <v>0</v>
      </c>
      <c r="W147" s="1008">
        <f t="shared" si="211"/>
        <v>0</v>
      </c>
      <c r="X147" s="1008">
        <f t="shared" si="211"/>
        <v>0</v>
      </c>
      <c r="Y147" s="1008">
        <f t="shared" si="211"/>
        <v>0</v>
      </c>
      <c r="Z147" s="1008">
        <f t="shared" si="211"/>
        <v>0</v>
      </c>
      <c r="AA147" s="1008">
        <f t="shared" si="211"/>
        <v>0</v>
      </c>
      <c r="AB147" s="1008">
        <f t="shared" si="211"/>
        <v>0</v>
      </c>
      <c r="AC147" s="145">
        <f t="shared" si="201"/>
        <v>0</v>
      </c>
      <c r="AD147" s="145">
        <f t="shared" si="202"/>
        <v>0</v>
      </c>
      <c r="AE147" s="145">
        <f t="shared" si="203"/>
        <v>0</v>
      </c>
      <c r="AF147" s="145">
        <f t="shared" si="204"/>
        <v>0</v>
      </c>
      <c r="AG147" s="145">
        <f t="shared" si="205"/>
        <v>0</v>
      </c>
      <c r="AH147" s="145">
        <f t="shared" si="206"/>
        <v>0</v>
      </c>
      <c r="AI147" s="145">
        <f t="shared" si="207"/>
        <v>0</v>
      </c>
      <c r="AK147" s="17">
        <f ca="1">SUM((INDIRECT(AK$2&amp;(ROW())):INDIRECT(AK$3&amp;(ROW()))))</f>
        <v>0</v>
      </c>
      <c r="AL147" s="145">
        <f ca="1">SUM(INDIRECT(AL$1&amp;AL$2&amp;$C147):INDIRECT(AL$1&amp;AL$3&amp;$C147))</f>
        <v>0</v>
      </c>
      <c r="AM147" s="1697">
        <f t="shared" ca="1" si="96"/>
        <v>0</v>
      </c>
      <c r="AN147" s="1791">
        <f t="shared" ca="1" si="178"/>
        <v>0</v>
      </c>
      <c r="AO147" s="145">
        <f ca="1">SUM(INDIRECT(AO$1&amp;AO$2&amp;$A147):INDIRECT(AO$1&amp;AO$3&amp;$A147))+SUM(INDIRECT(AO$1&amp;AO$2&amp;$B147):INDIRECT(AO$1&amp;AO$3&amp;$B147))</f>
        <v>0</v>
      </c>
      <c r="AP147" s="1697">
        <f t="shared" ca="1" si="179"/>
        <v>0</v>
      </c>
      <c r="AQ147" s="1791">
        <f t="shared" ca="1" si="180"/>
        <v>0</v>
      </c>
      <c r="AS147" s="17">
        <f ca="1">SUM((INDIRECT(AS$2&amp;(ROW())):INDIRECT(AS$3&amp;(ROW()))))</f>
        <v>0</v>
      </c>
      <c r="AT147" s="145">
        <f ca="1">SUM(INDIRECT(AT$1&amp;AT$2&amp;$C147):INDIRECT(AT$1&amp;AT$3&amp;$C147))</f>
        <v>0</v>
      </c>
      <c r="AU147" s="1697">
        <f t="shared" ca="1" si="181"/>
        <v>0</v>
      </c>
      <c r="AV147" s="1791">
        <f t="shared" ca="1" si="182"/>
        <v>0</v>
      </c>
      <c r="AW147" s="145">
        <f ca="1">SUM(INDIRECT(AW$1&amp;AW$2&amp;$A147):INDIRECT(AW$1&amp;AW$3&amp;$A147))+SUM(INDIRECT(AW$1&amp;AW$2&amp;$B147):INDIRECT(AW$1&amp;AW$3&amp;$B147))</f>
        <v>0</v>
      </c>
      <c r="AX147" s="1697">
        <f t="shared" ca="1" si="183"/>
        <v>0</v>
      </c>
      <c r="AY147" s="1791">
        <f t="shared" ca="1" si="184"/>
        <v>0</v>
      </c>
      <c r="BA147" s="17">
        <f ca="1">SUM((INDIRECT(BA$2&amp;(ROW())):INDIRECT(BA$3&amp;(ROW()))))</f>
        <v>0</v>
      </c>
      <c r="BB147" s="145">
        <f ca="1">SUM(INDIRECT(BB$1&amp;BB$2&amp;$C147):INDIRECT(BB$1&amp;BB$3&amp;$C147))</f>
        <v>0</v>
      </c>
      <c r="BC147" s="1697">
        <f t="shared" ca="1" si="185"/>
        <v>0</v>
      </c>
      <c r="BD147" s="1791">
        <f t="shared" ca="1" si="186"/>
        <v>0</v>
      </c>
      <c r="BE147" s="145">
        <f ca="1">SUM(INDIRECT(BE$1&amp;BE$2&amp;$A147):INDIRECT(BE$1&amp;BE$3&amp;$A147))+SUM(INDIRECT(BE$1&amp;BE$2&amp;$B147):INDIRECT(BE$1&amp;BE$3&amp;$B147))</f>
        <v>0</v>
      </c>
      <c r="BF147" s="1697">
        <f t="shared" ca="1" si="187"/>
        <v>0</v>
      </c>
      <c r="BG147" s="1791">
        <f t="shared" ca="1" si="188"/>
        <v>0</v>
      </c>
    </row>
    <row r="148" spans="1:59">
      <c r="A148" s="1887">
        <v>136</v>
      </c>
      <c r="B148" s="1887">
        <v>1</v>
      </c>
      <c r="C148" s="1887">
        <f>ROW()</f>
        <v>148</v>
      </c>
      <c r="E148" s="2540">
        <v>1</v>
      </c>
      <c r="F148" s="87"/>
      <c r="G148" s="87"/>
      <c r="H148" s="39"/>
      <c r="I148" s="44"/>
      <c r="J148" s="6"/>
      <c r="K148" s="7"/>
      <c r="L148" s="7"/>
      <c r="M148" s="6" t="s">
        <v>11</v>
      </c>
      <c r="N148" s="6"/>
      <c r="O148" s="6"/>
      <c r="P148" s="42"/>
      <c r="Q148" s="42">
        <f>Q131-Q158</f>
        <v>0</v>
      </c>
      <c r="R148" s="42">
        <f t="shared" ref="R148:AB148" si="212">R131-R158</f>
        <v>0</v>
      </c>
      <c r="S148" s="42">
        <f t="shared" si="212"/>
        <v>0</v>
      </c>
      <c r="T148" s="42">
        <f t="shared" si="212"/>
        <v>0</v>
      </c>
      <c r="U148" s="42">
        <f t="shared" si="212"/>
        <v>0</v>
      </c>
      <c r="V148" s="42">
        <f t="shared" si="212"/>
        <v>0</v>
      </c>
      <c r="W148" s="42">
        <f t="shared" si="212"/>
        <v>0</v>
      </c>
      <c r="X148" s="42">
        <f t="shared" si="212"/>
        <v>0</v>
      </c>
      <c r="Y148" s="42">
        <f t="shared" si="212"/>
        <v>0</v>
      </c>
      <c r="Z148" s="42">
        <f t="shared" si="212"/>
        <v>0</v>
      </c>
      <c r="AA148" s="42">
        <f t="shared" si="212"/>
        <v>0</v>
      </c>
      <c r="AB148" s="42">
        <f t="shared" si="212"/>
        <v>0</v>
      </c>
      <c r="AC148" s="145">
        <f t="shared" si="201"/>
        <v>0</v>
      </c>
      <c r="AD148" s="145">
        <f t="shared" si="202"/>
        <v>0</v>
      </c>
      <c r="AE148" s="145">
        <f t="shared" si="203"/>
        <v>0</v>
      </c>
      <c r="AF148" s="145">
        <f t="shared" si="204"/>
        <v>0</v>
      </c>
      <c r="AG148" s="145">
        <f t="shared" si="205"/>
        <v>0</v>
      </c>
      <c r="AH148" s="145">
        <f t="shared" si="206"/>
        <v>0</v>
      </c>
      <c r="AI148" s="145">
        <f t="shared" si="207"/>
        <v>0</v>
      </c>
      <c r="AK148" s="17">
        <f ca="1">SUM((INDIRECT(AK$2&amp;(ROW())):INDIRECT(AK$3&amp;(ROW()))))</f>
        <v>0</v>
      </c>
      <c r="AL148" s="145">
        <f ca="1">SUM(INDIRECT(AL$1&amp;AL$2&amp;$C148):INDIRECT(AL$1&amp;AL$3&amp;$C148))</f>
        <v>0</v>
      </c>
      <c r="AM148" s="1697">
        <f t="shared" ca="1" si="96"/>
        <v>0</v>
      </c>
      <c r="AN148" s="1791">
        <f t="shared" ca="1" si="178"/>
        <v>0</v>
      </c>
      <c r="AO148" s="145">
        <f ca="1">SUM(INDIRECT(AO$1&amp;AO$2&amp;$A148):INDIRECT(AO$1&amp;AO$3&amp;$A148))+SUM(INDIRECT(AO$1&amp;AO$2&amp;$B148):INDIRECT(AO$1&amp;AO$3&amp;$B148))</f>
        <v>0</v>
      </c>
      <c r="AP148" s="1697">
        <f t="shared" ca="1" si="179"/>
        <v>0</v>
      </c>
      <c r="AQ148" s="1791">
        <f t="shared" ca="1" si="180"/>
        <v>0</v>
      </c>
      <c r="AS148" s="17">
        <f ca="1">SUM((INDIRECT(AS$2&amp;(ROW())):INDIRECT(AS$3&amp;(ROW()))))</f>
        <v>0</v>
      </c>
      <c r="AT148" s="145">
        <f ca="1">SUM(INDIRECT(AT$1&amp;AT$2&amp;$C148):INDIRECT(AT$1&amp;AT$3&amp;$C148))</f>
        <v>0</v>
      </c>
      <c r="AU148" s="1697">
        <f t="shared" ca="1" si="181"/>
        <v>0</v>
      </c>
      <c r="AV148" s="1791">
        <f t="shared" ca="1" si="182"/>
        <v>0</v>
      </c>
      <c r="AW148" s="145">
        <f ca="1">SUM(INDIRECT(AW$1&amp;AW$2&amp;$A148):INDIRECT(AW$1&amp;AW$3&amp;$A148))+SUM(INDIRECT(AW$1&amp;AW$2&amp;$B148):INDIRECT(AW$1&amp;AW$3&amp;$B148))</f>
        <v>0</v>
      </c>
      <c r="AX148" s="1697">
        <f t="shared" ca="1" si="183"/>
        <v>0</v>
      </c>
      <c r="AY148" s="1791">
        <f t="shared" ca="1" si="184"/>
        <v>0</v>
      </c>
      <c r="BA148" s="17">
        <f ca="1">SUM((INDIRECT(BA$2&amp;(ROW())):INDIRECT(BA$3&amp;(ROW()))))</f>
        <v>0</v>
      </c>
      <c r="BB148" s="145">
        <f ca="1">SUM(INDIRECT(BB$1&amp;BB$2&amp;$C148):INDIRECT(BB$1&amp;BB$3&amp;$C148))</f>
        <v>0</v>
      </c>
      <c r="BC148" s="1697">
        <f t="shared" ca="1" si="185"/>
        <v>0</v>
      </c>
      <c r="BD148" s="1791">
        <f t="shared" ca="1" si="186"/>
        <v>0</v>
      </c>
      <c r="BE148" s="145">
        <f ca="1">SUM(INDIRECT(BE$1&amp;BE$2&amp;$A148):INDIRECT(BE$1&amp;BE$3&amp;$A148))+SUM(INDIRECT(BE$1&amp;BE$2&amp;$B148):INDIRECT(BE$1&amp;BE$3&amp;$B148))</f>
        <v>0</v>
      </c>
      <c r="BF148" s="1697">
        <f t="shared" ca="1" si="187"/>
        <v>0</v>
      </c>
      <c r="BG148" s="1791">
        <f t="shared" ca="1" si="188"/>
        <v>0</v>
      </c>
    </row>
    <row r="149" spans="1:59">
      <c r="A149" s="1887">
        <v>137</v>
      </c>
      <c r="B149" s="1887">
        <v>1</v>
      </c>
      <c r="C149" s="1887">
        <f>ROW()</f>
        <v>149</v>
      </c>
      <c r="D149" s="2120" t="s">
        <v>1020</v>
      </c>
      <c r="E149" s="2540">
        <v>1</v>
      </c>
      <c r="F149" s="87"/>
      <c r="G149" s="87"/>
      <c r="H149" s="39"/>
      <c r="I149" s="203" t="s">
        <v>139</v>
      </c>
      <c r="J149" s="202"/>
      <c r="K149" s="201"/>
      <c r="L149" s="201"/>
      <c r="M149" s="201"/>
      <c r="N149" s="201"/>
      <c r="O149" s="201"/>
      <c r="P149" s="200"/>
      <c r="Q149" s="200">
        <f>SUM(Q155:Q158)</f>
        <v>130443</v>
      </c>
      <c r="R149" s="200">
        <f t="shared" ref="R149:AI149" si="213">SUM(R155:R158)</f>
        <v>50370</v>
      </c>
      <c r="S149" s="200">
        <f t="shared" si="213"/>
        <v>109811</v>
      </c>
      <c r="T149" s="200">
        <f t="shared" si="213"/>
        <v>127136</v>
      </c>
      <c r="U149" s="200">
        <f t="shared" si="213"/>
        <v>153565</v>
      </c>
      <c r="V149" s="200">
        <f t="shared" si="213"/>
        <v>178110</v>
      </c>
      <c r="W149" s="200">
        <f t="shared" si="213"/>
        <v>153175</v>
      </c>
      <c r="X149" s="200">
        <f t="shared" si="213"/>
        <v>149958</v>
      </c>
      <c r="Y149" s="200">
        <f t="shared" si="213"/>
        <v>137947</v>
      </c>
      <c r="Z149" s="200">
        <f t="shared" si="213"/>
        <v>159342</v>
      </c>
      <c r="AA149" s="200">
        <f t="shared" si="213"/>
        <v>108873</v>
      </c>
      <c r="AB149" s="200">
        <f t="shared" si="213"/>
        <v>204900</v>
      </c>
      <c r="AC149" s="199">
        <f t="shared" si="201"/>
        <v>290624</v>
      </c>
      <c r="AD149" s="199">
        <f t="shared" si="202"/>
        <v>458811</v>
      </c>
      <c r="AE149" s="199">
        <f t="shared" si="203"/>
        <v>441080</v>
      </c>
      <c r="AF149" s="199">
        <f t="shared" si="204"/>
        <v>473115</v>
      </c>
      <c r="AG149" s="199">
        <f t="shared" si="213"/>
        <v>749435</v>
      </c>
      <c r="AH149" s="199">
        <f t="shared" si="213"/>
        <v>914195</v>
      </c>
      <c r="AI149" s="199">
        <f t="shared" si="213"/>
        <v>1663630</v>
      </c>
      <c r="AK149" s="1635">
        <f ca="1">SUM((INDIRECT(AK$2&amp;(ROW())):INDIRECT(AK$3&amp;(ROW()))))</f>
        <v>130443</v>
      </c>
      <c r="AL149" s="1636">
        <f ca="1">SUM(INDIRECT(AL$1&amp;AL$2&amp;$C149):INDIRECT(AL$1&amp;AL$3&amp;$C149))</f>
        <v>125899.6996083609</v>
      </c>
      <c r="AM149" s="1704">
        <f t="shared" ca="1" si="96"/>
        <v>4543.3003916391026</v>
      </c>
      <c r="AN149" s="1800">
        <f t="shared" ca="1" si="178"/>
        <v>1.0360866658599825</v>
      </c>
      <c r="AO149" s="1636">
        <f ca="1">SUM(INDIRECT(AO$1&amp;AO$2&amp;$A149):INDIRECT(AO$1&amp;AO$3&amp;$A149))+SUM(INDIRECT(AO$1&amp;AO$2&amp;$B149):INDIRECT(AO$1&amp;AO$3&amp;$B149))</f>
        <v>-14332</v>
      </c>
      <c r="AP149" s="1704">
        <f t="shared" ca="1" si="179"/>
        <v>144775</v>
      </c>
      <c r="AQ149" s="1800">
        <f t="shared" ca="1" si="180"/>
        <v>-9.1015210717276034</v>
      </c>
      <c r="AS149" s="1635">
        <f ca="1">SUM((INDIRECT(AS$2&amp;(ROW())):INDIRECT(AS$3&amp;(ROW()))))</f>
        <v>130443</v>
      </c>
      <c r="AT149" s="1636">
        <f ca="1">SUM(INDIRECT(AT$1&amp;AT$2&amp;$C149):INDIRECT(AT$1&amp;AT$3&amp;$C149))</f>
        <v>125899.6996083609</v>
      </c>
      <c r="AU149" s="1704">
        <f t="shared" ca="1" si="181"/>
        <v>4543.3003916391026</v>
      </c>
      <c r="AV149" s="1800">
        <f t="shared" ca="1" si="182"/>
        <v>1.0360866658599825</v>
      </c>
      <c r="AW149" s="1636">
        <f ca="1">SUM(INDIRECT(AW$1&amp;AW$2&amp;$A149):INDIRECT(AW$1&amp;AW$3&amp;$A149))+SUM(INDIRECT(AW$1&amp;AW$2&amp;$B149):INDIRECT(AW$1&amp;AW$3&amp;$B149))</f>
        <v>-14332</v>
      </c>
      <c r="AX149" s="1704">
        <f t="shared" ca="1" si="183"/>
        <v>144775</v>
      </c>
      <c r="AY149" s="1800">
        <f t="shared" ca="1" si="184"/>
        <v>-9.1015210717276034</v>
      </c>
      <c r="BA149" s="1635">
        <f ca="1">SUM((INDIRECT(BA$2&amp;(ROW())):INDIRECT(BA$3&amp;(ROW()))))</f>
        <v>130443</v>
      </c>
      <c r="BB149" s="1636">
        <f ca="1">SUM(INDIRECT(BB$1&amp;BB$2&amp;$C149):INDIRECT(BB$1&amp;BB$3&amp;$C149))</f>
        <v>125899.6996083609</v>
      </c>
      <c r="BC149" s="1704">
        <f t="shared" ca="1" si="185"/>
        <v>4543.3003916391026</v>
      </c>
      <c r="BD149" s="1800">
        <f t="shared" ca="1" si="186"/>
        <v>1.0360866658599825</v>
      </c>
      <c r="BE149" s="1636">
        <f ca="1">SUM(INDIRECT(BE$1&amp;BE$2&amp;$A149):INDIRECT(BE$1&amp;BE$3&amp;$A149))+SUM(INDIRECT(BE$1&amp;BE$2&amp;$B149):INDIRECT(BE$1&amp;BE$3&amp;$B149))</f>
        <v>-14332</v>
      </c>
      <c r="BF149" s="1704">
        <f t="shared" ca="1" si="187"/>
        <v>144775</v>
      </c>
      <c r="BG149" s="1800">
        <f t="shared" ca="1" si="188"/>
        <v>-9.1015210717276034</v>
      </c>
    </row>
    <row r="150" spans="1:59">
      <c r="A150" s="1887">
        <v>138</v>
      </c>
      <c r="B150" s="1887">
        <v>1</v>
      </c>
      <c r="C150" s="1887">
        <f>ROW()</f>
        <v>150</v>
      </c>
      <c r="D150" s="2120" t="s">
        <v>1020</v>
      </c>
      <c r="E150" s="2540">
        <v>1</v>
      </c>
      <c r="F150" s="87"/>
      <c r="G150" s="87"/>
      <c r="H150" s="39"/>
      <c r="I150" s="1105"/>
      <c r="J150" s="1106" t="s">
        <v>206</v>
      </c>
      <c r="K150" s="1103"/>
      <c r="L150" s="1103"/>
      <c r="M150" s="1103"/>
      <c r="N150" s="1103"/>
      <c r="O150" s="1021" t="s">
        <v>567</v>
      </c>
      <c r="P150" s="148"/>
      <c r="Q150" s="1115">
        <f>IFERROR(Q149/Q127,0)</f>
        <v>0.3495229138029437</v>
      </c>
      <c r="R150" s="1115">
        <f t="shared" ref="R150:AO150" si="214">IFERROR(R149/R127,0)</f>
        <v>0.36969621349460907</v>
      </c>
      <c r="S150" s="1115">
        <f t="shared" si="214"/>
        <v>0.35004096152804032</v>
      </c>
      <c r="T150" s="1115">
        <f t="shared" si="214"/>
        <v>0.37897083853736618</v>
      </c>
      <c r="U150" s="1115">
        <f t="shared" si="214"/>
        <v>0.38909327698302903</v>
      </c>
      <c r="V150" s="1115">
        <f t="shared" si="214"/>
        <v>0.38510187005001068</v>
      </c>
      <c r="W150" s="1115">
        <f t="shared" si="214"/>
        <v>0.3393970951552685</v>
      </c>
      <c r="X150" s="1115">
        <f t="shared" si="214"/>
        <v>0.3999839961590782</v>
      </c>
      <c r="Y150" s="1115">
        <f t="shared" si="214"/>
        <v>0.29970821537746239</v>
      </c>
      <c r="Z150" s="1115">
        <f t="shared" si="214"/>
        <v>0.39220039529680489</v>
      </c>
      <c r="AA150" s="1115">
        <f t="shared" si="214"/>
        <v>0.31388349122695741</v>
      </c>
      <c r="AB150" s="1115">
        <f t="shared" si="214"/>
        <v>0.40158517368705754</v>
      </c>
      <c r="AC150" s="1115">
        <f t="shared" si="214"/>
        <v>0.35305937249061237</v>
      </c>
      <c r="AD150" s="1115">
        <f t="shared" si="214"/>
        <v>0.3846981349127826</v>
      </c>
      <c r="AE150" s="1115">
        <f t="shared" si="214"/>
        <v>0.3428537671318061</v>
      </c>
      <c r="AF150" s="1115">
        <f t="shared" si="214"/>
        <v>0.37448856741886538</v>
      </c>
      <c r="AG150" s="1115">
        <f t="shared" si="214"/>
        <v>0.37177840581284655</v>
      </c>
      <c r="AH150" s="1115">
        <f t="shared" si="214"/>
        <v>0.35852766760828736</v>
      </c>
      <c r="AI150" s="1115">
        <f t="shared" si="214"/>
        <v>0.36437806499374681</v>
      </c>
      <c r="AJ150" s="1108"/>
      <c r="AK150" s="1637">
        <f t="shared" ca="1" si="214"/>
        <v>0.3495229138029437</v>
      </c>
      <c r="AL150" s="1115">
        <f t="shared" ca="1" si="214"/>
        <v>0.36268144839576305</v>
      </c>
      <c r="AM150" s="1115">
        <f t="shared" ref="AM150:AM223" ca="1" si="215">AK150-AL150</f>
        <v>-1.3158534592819349E-2</v>
      </c>
      <c r="AN150" s="1801"/>
      <c r="AO150" s="1115">
        <f t="shared" ca="1" si="214"/>
        <v>-10.333093006488825</v>
      </c>
      <c r="AP150" s="1115">
        <f t="shared" ref="AP150:AP223" ca="1" si="216">AK150-AO150</f>
        <v>10.682615920291768</v>
      </c>
      <c r="AQ150" s="1801"/>
      <c r="AR150" s="1108"/>
      <c r="AS150" s="1637">
        <f ca="1">IFERROR(AS149/AS127,0)</f>
        <v>0.3495229138029437</v>
      </c>
      <c r="AT150" s="1115">
        <f ca="1">IFERROR(AT149/AT127,0)</f>
        <v>0.36268144839576305</v>
      </c>
      <c r="AU150" s="1115">
        <f t="shared" ref="AU150:AU178" ca="1" si="217">AS150-AT150</f>
        <v>-1.3158534592819349E-2</v>
      </c>
      <c r="AV150" s="1801"/>
      <c r="AW150" s="1115">
        <f ca="1">IFERROR(AW149/AW127,0)</f>
        <v>-10.333093006488825</v>
      </c>
      <c r="AX150" s="1115">
        <f t="shared" ref="AX150:AX174" ca="1" si="218">AS150-AW150</f>
        <v>10.682615920291768</v>
      </c>
      <c r="AY150" s="1801"/>
      <c r="AZ150" s="1108"/>
      <c r="BA150" s="1637">
        <f ca="1">IFERROR(BA149/BA127,0)</f>
        <v>0.3495229138029437</v>
      </c>
      <c r="BB150" s="1115">
        <f ca="1">IFERROR(BB149/BB127,0)</f>
        <v>0.36268144839576305</v>
      </c>
      <c r="BC150" s="1115">
        <f t="shared" ref="BC150:BC178" ca="1" si="219">BA150-BB150</f>
        <v>-1.3158534592819349E-2</v>
      </c>
      <c r="BD150" s="1801"/>
      <c r="BE150" s="1115">
        <f ca="1">IFERROR(BE149/BE127,0)</f>
        <v>-10.333093006488825</v>
      </c>
      <c r="BF150" s="1115">
        <f t="shared" ref="BF150:BF174" ca="1" si="220">BA150-BE150</f>
        <v>10.682615920291768</v>
      </c>
      <c r="BG150" s="1801"/>
    </row>
    <row r="151" spans="1:59" s="1108" customFormat="1" hidden="1" outlineLevel="1">
      <c r="A151" s="1887">
        <v>139</v>
      </c>
      <c r="B151" s="1887">
        <v>1</v>
      </c>
      <c r="C151" s="1887">
        <f>ROW()</f>
        <v>151</v>
      </c>
      <c r="D151" s="2120" t="s">
        <v>1020</v>
      </c>
      <c r="E151" s="2540">
        <v>1</v>
      </c>
      <c r="F151" s="87"/>
      <c r="G151" s="87"/>
      <c r="H151" s="1104"/>
      <c r="I151" s="1109"/>
      <c r="J151" s="1110"/>
      <c r="K151" s="1111"/>
      <c r="L151" s="1111"/>
      <c r="M151" s="1112" t="s">
        <v>606</v>
      </c>
      <c r="N151" s="1110"/>
      <c r="O151" s="1110"/>
      <c r="P151" s="1113"/>
      <c r="Q151" s="1114">
        <f>IFERROR(Q155/Q128,0)</f>
        <v>0.35748753138849992</v>
      </c>
      <c r="R151" s="1114">
        <f t="shared" ref="R151:AO151" si="221">IFERROR(R155/R128,0)</f>
        <v>0.21205924273408935</v>
      </c>
      <c r="S151" s="1114">
        <f t="shared" si="221"/>
        <v>0.27045223413704766</v>
      </c>
      <c r="T151" s="1114">
        <f t="shared" si="221"/>
        <v>0.33649051592372647</v>
      </c>
      <c r="U151" s="1114">
        <f t="shared" si="221"/>
        <v>0.38126475186218312</v>
      </c>
      <c r="V151" s="1114">
        <f t="shared" si="221"/>
        <v>0.36430578553866227</v>
      </c>
      <c r="W151" s="1114">
        <f t="shared" si="221"/>
        <v>0.12781309053427245</v>
      </c>
      <c r="X151" s="1114">
        <f t="shared" si="221"/>
        <v>0.35822403716937695</v>
      </c>
      <c r="Y151" s="1114">
        <f t="shared" si="221"/>
        <v>0.20721983355900261</v>
      </c>
      <c r="Z151" s="1114">
        <f t="shared" si="221"/>
        <v>0.34890863717973331</v>
      </c>
      <c r="AA151" s="1114">
        <f t="shared" si="221"/>
        <v>0.24736284771718323</v>
      </c>
      <c r="AB151" s="1114">
        <f t="shared" si="221"/>
        <v>0.50006353550657345</v>
      </c>
      <c r="AC151" s="1114">
        <f t="shared" si="221"/>
        <v>0.30695480899936195</v>
      </c>
      <c r="AD151" s="1114">
        <f t="shared" si="221"/>
        <v>0.36264345824471478</v>
      </c>
      <c r="AE151" s="1114">
        <f t="shared" si="221"/>
        <v>0.22610086161033688</v>
      </c>
      <c r="AF151" s="1114">
        <f t="shared" si="221"/>
        <v>0.39256990457140478</v>
      </c>
      <c r="AG151" s="1114">
        <f t="shared" si="221"/>
        <v>0.34324273128264204</v>
      </c>
      <c r="AH151" s="1114">
        <f t="shared" si="221"/>
        <v>0.29655116466090098</v>
      </c>
      <c r="AI151" s="1114">
        <f t="shared" si="221"/>
        <v>0.31882742860936975</v>
      </c>
      <c r="AK151" s="1630">
        <f t="shared" ca="1" si="221"/>
        <v>0.35748753138849992</v>
      </c>
      <c r="AL151" s="1114">
        <f t="shared" ca="1" si="221"/>
        <v>0.37595646841871466</v>
      </c>
      <c r="AM151" s="1114">
        <f t="shared" ca="1" si="215"/>
        <v>-1.8468937030214738E-2</v>
      </c>
      <c r="AN151" s="1796"/>
      <c r="AO151" s="1114">
        <f t="shared" ca="1" si="221"/>
        <v>0.39466666666666667</v>
      </c>
      <c r="AP151" s="1114">
        <f t="shared" ca="1" si="216"/>
        <v>-3.7179135278166742E-2</v>
      </c>
      <c r="AQ151" s="1796"/>
      <c r="AS151" s="1630">
        <f t="shared" ref="AS151:AT154" ca="1" si="222">IFERROR(AS155/AS128,0)</f>
        <v>0.35748753138849992</v>
      </c>
      <c r="AT151" s="1114">
        <f t="shared" ca="1" si="222"/>
        <v>0.37595646841871466</v>
      </c>
      <c r="AU151" s="1114">
        <f t="shared" ca="1" si="217"/>
        <v>-1.8468937030214738E-2</v>
      </c>
      <c r="AV151" s="1796"/>
      <c r="AW151" s="1114">
        <f ca="1">IFERROR(AW155/AW128,0)</f>
        <v>0.39466666666666667</v>
      </c>
      <c r="AX151" s="1114">
        <f t="shared" ca="1" si="218"/>
        <v>-3.7179135278166742E-2</v>
      </c>
      <c r="AY151" s="1796"/>
      <c r="BA151" s="1630">
        <f t="shared" ref="BA151:BB154" ca="1" si="223">IFERROR(BA155/BA128,0)</f>
        <v>0.35748753138849992</v>
      </c>
      <c r="BB151" s="1114">
        <f t="shared" ca="1" si="223"/>
        <v>0.37595646841871466</v>
      </c>
      <c r="BC151" s="1114">
        <f t="shared" ca="1" si="219"/>
        <v>-1.8468937030214738E-2</v>
      </c>
      <c r="BD151" s="1796"/>
      <c r="BE151" s="1114">
        <f ca="1">IFERROR(BE155/BE128,0)</f>
        <v>0.39466666666666667</v>
      </c>
      <c r="BF151" s="1114">
        <f t="shared" ca="1" si="220"/>
        <v>-3.7179135278166742E-2</v>
      </c>
      <c r="BG151" s="1796"/>
    </row>
    <row r="152" spans="1:59" s="1108" customFormat="1" hidden="1" outlineLevel="1">
      <c r="A152" s="1887">
        <v>140</v>
      </c>
      <c r="B152" s="1887">
        <v>1</v>
      </c>
      <c r="C152" s="1887">
        <f>ROW()</f>
        <v>152</v>
      </c>
      <c r="D152" s="2120" t="s">
        <v>1020</v>
      </c>
      <c r="E152" s="2540">
        <v>1</v>
      </c>
      <c r="F152" s="87"/>
      <c r="G152" s="87"/>
      <c r="H152" s="1104"/>
      <c r="I152" s="1109"/>
      <c r="J152" s="1110"/>
      <c r="K152" s="1111"/>
      <c r="L152" s="1111"/>
      <c r="M152" s="1112" t="s">
        <v>607</v>
      </c>
      <c r="N152" s="1110"/>
      <c r="O152" s="1110"/>
      <c r="P152" s="1113"/>
      <c r="Q152" s="1114">
        <f t="shared" ref="Q152:AO152" si="224">IFERROR(Q156/Q129,0)</f>
        <v>0.34712294184513887</v>
      </c>
      <c r="R152" s="1114">
        <f t="shared" si="224"/>
        <v>0.3908750312213804</v>
      </c>
      <c r="S152" s="1114">
        <f t="shared" si="224"/>
        <v>0.37623502296337724</v>
      </c>
      <c r="T152" s="1114">
        <f t="shared" si="224"/>
        <v>0.39223340465229073</v>
      </c>
      <c r="U152" s="1114">
        <f t="shared" si="224"/>
        <v>0.39167466855342731</v>
      </c>
      <c r="V152" s="1114">
        <f t="shared" si="224"/>
        <v>0.39604182545888889</v>
      </c>
      <c r="W152" s="1114">
        <f t="shared" si="224"/>
        <v>0.4033710686016212</v>
      </c>
      <c r="X152" s="1114">
        <f t="shared" si="224"/>
        <v>0.41435624217957312</v>
      </c>
      <c r="Y152" s="1114">
        <f t="shared" si="224"/>
        <v>0.33468171746811187</v>
      </c>
      <c r="Z152" s="1114">
        <f t="shared" si="224"/>
        <v>0.40426730622753509</v>
      </c>
      <c r="AA152" s="1114">
        <f t="shared" si="224"/>
        <v>0.32485424111340983</v>
      </c>
      <c r="AB152" s="1114">
        <f t="shared" si="224"/>
        <v>0.37688730471191867</v>
      </c>
      <c r="AC152" s="1114">
        <f t="shared" si="224"/>
        <v>0.36598415986959576</v>
      </c>
      <c r="AD152" s="1114">
        <f t="shared" si="224"/>
        <v>0.3933886828444958</v>
      </c>
      <c r="AE152" s="1114">
        <f t="shared" si="224"/>
        <v>0.38265373126239011</v>
      </c>
      <c r="AF152" s="1114">
        <f t="shared" si="224"/>
        <v>0.37024877051142618</v>
      </c>
      <c r="AG152" s="1114">
        <f t="shared" si="224"/>
        <v>0.38163057064700556</v>
      </c>
      <c r="AH152" s="1114">
        <f t="shared" si="224"/>
        <v>0.3762511807636269</v>
      </c>
      <c r="AI152" s="1114">
        <f t="shared" si="224"/>
        <v>0.37856664380153987</v>
      </c>
      <c r="AK152" s="1630">
        <f t="shared" ca="1" si="224"/>
        <v>0.34712294184513887</v>
      </c>
      <c r="AL152" s="1114">
        <f t="shared" ca="1" si="224"/>
        <v>0.36049394515721972</v>
      </c>
      <c r="AM152" s="1114">
        <f t="shared" ca="1" si="215"/>
        <v>-1.3371003312080854E-2</v>
      </c>
      <c r="AN152" s="1796"/>
      <c r="AO152" s="1114">
        <f t="shared" ca="1" si="224"/>
        <v>-14.308300395256918</v>
      </c>
      <c r="AP152" s="1114">
        <f t="shared" ca="1" si="216"/>
        <v>14.655423337102057</v>
      </c>
      <c r="AQ152" s="1796"/>
      <c r="AS152" s="1630">
        <f t="shared" ca="1" si="222"/>
        <v>0.34712294184513887</v>
      </c>
      <c r="AT152" s="1114">
        <f t="shared" ca="1" si="222"/>
        <v>0.36049394515721972</v>
      </c>
      <c r="AU152" s="1114">
        <f t="shared" ca="1" si="217"/>
        <v>-1.3371003312080854E-2</v>
      </c>
      <c r="AV152" s="1796"/>
      <c r="AW152" s="1114">
        <f ca="1">IFERROR(AW156/AW129,0)</f>
        <v>-14.308300395256918</v>
      </c>
      <c r="AX152" s="1114">
        <f t="shared" ca="1" si="218"/>
        <v>14.655423337102057</v>
      </c>
      <c r="AY152" s="1796"/>
      <c r="BA152" s="1630">
        <f t="shared" ca="1" si="223"/>
        <v>0.34712294184513887</v>
      </c>
      <c r="BB152" s="1114">
        <f t="shared" ca="1" si="223"/>
        <v>0.36049394515721972</v>
      </c>
      <c r="BC152" s="1114">
        <f t="shared" ca="1" si="219"/>
        <v>-1.3371003312080854E-2</v>
      </c>
      <c r="BD152" s="1796"/>
      <c r="BE152" s="1114">
        <f ca="1">IFERROR(BE156/BE129,0)</f>
        <v>-14.308300395256918</v>
      </c>
      <c r="BF152" s="1114">
        <f t="shared" ca="1" si="220"/>
        <v>14.655423337102057</v>
      </c>
      <c r="BG152" s="1796"/>
    </row>
    <row r="153" spans="1:59" s="1108" customFormat="1" hidden="1" outlineLevel="1">
      <c r="A153" s="1887">
        <v>141</v>
      </c>
      <c r="B153" s="1887">
        <v>1</v>
      </c>
      <c r="C153" s="1887">
        <f>ROW()</f>
        <v>153</v>
      </c>
      <c r="D153" s="2120" t="s">
        <v>1020</v>
      </c>
      <c r="E153" s="2540">
        <v>1</v>
      </c>
      <c r="F153" s="87"/>
      <c r="G153" s="87"/>
      <c r="H153" s="1104"/>
      <c r="I153" s="1109"/>
      <c r="J153" s="1110"/>
      <c r="K153" s="1111"/>
      <c r="L153" s="1111"/>
      <c r="M153" s="1112" t="s">
        <v>610</v>
      </c>
      <c r="N153" s="1110"/>
      <c r="O153" s="1110"/>
      <c r="P153" s="1113"/>
      <c r="Q153" s="1114">
        <f t="shared" ref="Q153:AO153" si="225">IFERROR(Q157/Q130,0)</f>
        <v>0</v>
      </c>
      <c r="R153" s="1114">
        <f t="shared" si="225"/>
        <v>0</v>
      </c>
      <c r="S153" s="1114">
        <f t="shared" si="225"/>
        <v>0</v>
      </c>
      <c r="T153" s="1114">
        <f t="shared" si="225"/>
        <v>0</v>
      </c>
      <c r="U153" s="1114">
        <f t="shared" si="225"/>
        <v>0</v>
      </c>
      <c r="V153" s="1114">
        <f t="shared" si="225"/>
        <v>0</v>
      </c>
      <c r="W153" s="1114">
        <f t="shared" si="225"/>
        <v>0</v>
      </c>
      <c r="X153" s="1114">
        <f t="shared" si="225"/>
        <v>0</v>
      </c>
      <c r="Y153" s="1114">
        <f t="shared" si="225"/>
        <v>0</v>
      </c>
      <c r="Z153" s="1114">
        <f t="shared" si="225"/>
        <v>0</v>
      </c>
      <c r="AA153" s="1114">
        <f t="shared" si="225"/>
        <v>0</v>
      </c>
      <c r="AB153" s="1114">
        <f t="shared" si="225"/>
        <v>0</v>
      </c>
      <c r="AC153" s="1114">
        <f t="shared" si="225"/>
        <v>0</v>
      </c>
      <c r="AD153" s="1114">
        <f t="shared" si="225"/>
        <v>0</v>
      </c>
      <c r="AE153" s="1114">
        <f t="shared" si="225"/>
        <v>0</v>
      </c>
      <c r="AF153" s="1114">
        <f t="shared" si="225"/>
        <v>0</v>
      </c>
      <c r="AG153" s="1114">
        <f t="shared" si="225"/>
        <v>0</v>
      </c>
      <c r="AH153" s="1114">
        <f t="shared" si="225"/>
        <v>0</v>
      </c>
      <c r="AI153" s="1114">
        <f t="shared" si="225"/>
        <v>0</v>
      </c>
      <c r="AK153" s="1630">
        <f t="shared" ca="1" si="225"/>
        <v>0</v>
      </c>
      <c r="AL153" s="1114">
        <f t="shared" ca="1" si="225"/>
        <v>0</v>
      </c>
      <c r="AM153" s="1114">
        <f t="shared" ca="1" si="215"/>
        <v>0</v>
      </c>
      <c r="AN153" s="1796"/>
      <c r="AO153" s="1114">
        <f t="shared" ca="1" si="225"/>
        <v>0</v>
      </c>
      <c r="AP153" s="1114">
        <f t="shared" ca="1" si="216"/>
        <v>0</v>
      </c>
      <c r="AQ153" s="1796"/>
      <c r="AS153" s="1630">
        <f t="shared" ca="1" si="222"/>
        <v>0</v>
      </c>
      <c r="AT153" s="1114">
        <f t="shared" ca="1" si="222"/>
        <v>0</v>
      </c>
      <c r="AU153" s="1114">
        <f t="shared" ca="1" si="217"/>
        <v>0</v>
      </c>
      <c r="AV153" s="1796"/>
      <c r="AW153" s="1114">
        <f ca="1">IFERROR(AW157/AW130,0)</f>
        <v>0</v>
      </c>
      <c r="AX153" s="1114">
        <f t="shared" ca="1" si="218"/>
        <v>0</v>
      </c>
      <c r="AY153" s="1796"/>
      <c r="BA153" s="1630">
        <f t="shared" ca="1" si="223"/>
        <v>0</v>
      </c>
      <c r="BB153" s="1114">
        <f t="shared" ca="1" si="223"/>
        <v>0</v>
      </c>
      <c r="BC153" s="1114">
        <f t="shared" ca="1" si="219"/>
        <v>0</v>
      </c>
      <c r="BD153" s="1796"/>
      <c r="BE153" s="1114">
        <f ca="1">IFERROR(BE157/BE130,0)</f>
        <v>0</v>
      </c>
      <c r="BF153" s="1114">
        <f t="shared" ca="1" si="220"/>
        <v>0</v>
      </c>
      <c r="BG153" s="1796"/>
    </row>
    <row r="154" spans="1:59" s="1108" customFormat="1" hidden="1" outlineLevel="1">
      <c r="A154" s="1887">
        <v>142</v>
      </c>
      <c r="B154" s="1887">
        <v>1</v>
      </c>
      <c r="C154" s="1887">
        <f>ROW()</f>
        <v>154</v>
      </c>
      <c r="D154" s="2120" t="s">
        <v>1020</v>
      </c>
      <c r="E154" s="2540">
        <v>1</v>
      </c>
      <c r="F154" s="87"/>
      <c r="G154" s="87"/>
      <c r="H154" s="1104"/>
      <c r="I154" s="1109"/>
      <c r="J154" s="1110"/>
      <c r="K154" s="1111"/>
      <c r="L154" s="1111"/>
      <c r="M154" s="1112" t="s">
        <v>608</v>
      </c>
      <c r="N154" s="1110"/>
      <c r="O154" s="1110"/>
      <c r="P154" s="1113"/>
      <c r="Q154" s="1114">
        <f t="shared" ref="Q154:AO154" si="226">IFERROR(Q158/Q131,0)</f>
        <v>0</v>
      </c>
      <c r="R154" s="1114">
        <f t="shared" si="226"/>
        <v>0</v>
      </c>
      <c r="S154" s="1114">
        <f t="shared" si="226"/>
        <v>0</v>
      </c>
      <c r="T154" s="1114">
        <f t="shared" si="226"/>
        <v>0</v>
      </c>
      <c r="U154" s="1114">
        <f t="shared" si="226"/>
        <v>0</v>
      </c>
      <c r="V154" s="1114">
        <f t="shared" si="226"/>
        <v>0</v>
      </c>
      <c r="W154" s="1114">
        <f t="shared" si="226"/>
        <v>0</v>
      </c>
      <c r="X154" s="1114">
        <f t="shared" si="226"/>
        <v>0</v>
      </c>
      <c r="Y154" s="1114">
        <f t="shared" si="226"/>
        <v>0</v>
      </c>
      <c r="Z154" s="1114">
        <f t="shared" si="226"/>
        <v>0</v>
      </c>
      <c r="AA154" s="1114">
        <f t="shared" si="226"/>
        <v>0</v>
      </c>
      <c r="AB154" s="1114">
        <f t="shared" si="226"/>
        <v>0</v>
      </c>
      <c r="AC154" s="1114">
        <f t="shared" si="226"/>
        <v>0</v>
      </c>
      <c r="AD154" s="1114">
        <f t="shared" si="226"/>
        <v>0</v>
      </c>
      <c r="AE154" s="1114">
        <f t="shared" si="226"/>
        <v>0</v>
      </c>
      <c r="AF154" s="1114">
        <f t="shared" si="226"/>
        <v>0</v>
      </c>
      <c r="AG154" s="1114">
        <f t="shared" si="226"/>
        <v>0</v>
      </c>
      <c r="AH154" s="1114">
        <f t="shared" si="226"/>
        <v>0</v>
      </c>
      <c r="AI154" s="1114">
        <f t="shared" si="226"/>
        <v>0</v>
      </c>
      <c r="AK154" s="1630">
        <f t="shared" ca="1" si="226"/>
        <v>0</v>
      </c>
      <c r="AL154" s="1114">
        <f t="shared" ca="1" si="226"/>
        <v>0</v>
      </c>
      <c r="AM154" s="1114">
        <f t="shared" ca="1" si="215"/>
        <v>0</v>
      </c>
      <c r="AN154" s="1796"/>
      <c r="AO154" s="1114">
        <f t="shared" ca="1" si="226"/>
        <v>0</v>
      </c>
      <c r="AP154" s="1114">
        <f t="shared" ca="1" si="216"/>
        <v>0</v>
      </c>
      <c r="AQ154" s="1796"/>
      <c r="AS154" s="1630">
        <f t="shared" ca="1" si="222"/>
        <v>0</v>
      </c>
      <c r="AT154" s="1114">
        <f t="shared" ca="1" si="222"/>
        <v>0</v>
      </c>
      <c r="AU154" s="1114">
        <f t="shared" ca="1" si="217"/>
        <v>0</v>
      </c>
      <c r="AV154" s="1796"/>
      <c r="AW154" s="1114">
        <f ca="1">IFERROR(AW158/AW131,0)</f>
        <v>0</v>
      </c>
      <c r="AX154" s="1114">
        <f t="shared" ca="1" si="218"/>
        <v>0</v>
      </c>
      <c r="AY154" s="1796"/>
      <c r="BA154" s="1630">
        <f t="shared" ca="1" si="223"/>
        <v>0</v>
      </c>
      <c r="BB154" s="1114">
        <f t="shared" ca="1" si="223"/>
        <v>0</v>
      </c>
      <c r="BC154" s="1114">
        <f t="shared" ca="1" si="219"/>
        <v>0</v>
      </c>
      <c r="BD154" s="1796"/>
      <c r="BE154" s="1114">
        <f ca="1">IFERROR(BE158/BE131,0)</f>
        <v>0</v>
      </c>
      <c r="BF154" s="1114">
        <f t="shared" ca="1" si="220"/>
        <v>0</v>
      </c>
      <c r="BG154" s="1796"/>
    </row>
    <row r="155" spans="1:59" collapsed="1">
      <c r="A155" s="1887">
        <v>143</v>
      </c>
      <c r="B155" s="1887">
        <v>1</v>
      </c>
      <c r="C155" s="1887">
        <f>ROW()</f>
        <v>155</v>
      </c>
      <c r="D155" s="2120" t="s">
        <v>1020</v>
      </c>
      <c r="E155" s="2540">
        <v>1</v>
      </c>
      <c r="F155" s="87"/>
      <c r="G155" s="87"/>
      <c r="H155" s="39"/>
      <c r="I155" s="44"/>
      <c r="J155" s="6"/>
      <c r="K155" s="7"/>
      <c r="L155" s="7"/>
      <c r="M155" s="6" t="s">
        <v>142</v>
      </c>
      <c r="N155" s="6"/>
      <c r="O155" s="6"/>
      <c r="P155" s="42"/>
      <c r="Q155" s="42">
        <f t="shared" ref="Q155:AB155" si="227">Q520+Q543</f>
        <v>30893</v>
      </c>
      <c r="R155" s="42">
        <f t="shared" si="227"/>
        <v>3422</v>
      </c>
      <c r="S155" s="42">
        <f t="shared" si="227"/>
        <v>21009</v>
      </c>
      <c r="T155" s="42">
        <f t="shared" si="227"/>
        <v>26858</v>
      </c>
      <c r="U155" s="42">
        <f t="shared" si="227"/>
        <v>37314</v>
      </c>
      <c r="V155" s="42">
        <f t="shared" si="227"/>
        <v>58082</v>
      </c>
      <c r="W155" s="42">
        <f t="shared" si="227"/>
        <v>13392</v>
      </c>
      <c r="X155" s="42">
        <f t="shared" si="227"/>
        <v>34387</v>
      </c>
      <c r="Y155" s="42">
        <f t="shared" si="227"/>
        <v>26170</v>
      </c>
      <c r="Z155" s="42">
        <f t="shared" si="227"/>
        <v>30899</v>
      </c>
      <c r="AA155" s="42">
        <f t="shared" si="227"/>
        <v>12147</v>
      </c>
      <c r="AB155" s="42">
        <f t="shared" si="227"/>
        <v>51159</v>
      </c>
      <c r="AC155" s="145">
        <f t="shared" ref="AC155:AC162" si="228">SUM(Q155,R155,S155)</f>
        <v>55324</v>
      </c>
      <c r="AD155" s="145">
        <f t="shared" ref="AD155:AD162" si="229">SUM(T155,U155,V155)</f>
        <v>122254</v>
      </c>
      <c r="AE155" s="145">
        <f t="shared" ref="AE155:AE162" si="230">SUM(W155,X155,Y155)</f>
        <v>73949</v>
      </c>
      <c r="AF155" s="145">
        <f t="shared" ref="AF155:AF162" si="231">SUM(Z155,AA155,AB155)</f>
        <v>94205</v>
      </c>
      <c r="AG155" s="145">
        <f>AC155+AD155</f>
        <v>177578</v>
      </c>
      <c r="AH155" s="145">
        <f>AF155+AE155</f>
        <v>168154</v>
      </c>
      <c r="AI155" s="145">
        <f>AG155+AH155</f>
        <v>345732</v>
      </c>
      <c r="AK155" s="17">
        <f ca="1">SUM((INDIRECT(AK$2&amp;(ROW())):INDIRECT(AK$3&amp;(ROW()))))</f>
        <v>30893</v>
      </c>
      <c r="AL155" s="145">
        <f ca="1">SUM(INDIRECT(AL$1&amp;AL$2&amp;$C155):INDIRECT(AL$1&amp;AL$3&amp;$C155))</f>
        <v>18463.126807093664</v>
      </c>
      <c r="AM155" s="1697">
        <f t="shared" ca="1" si="215"/>
        <v>12429.873192906336</v>
      </c>
      <c r="AN155" s="1791">
        <f t="shared" ca="1" si="178"/>
        <v>1.6732268766160827</v>
      </c>
      <c r="AO155" s="145">
        <f ca="1">SUM(INDIRECT(AO$1&amp;AO$2&amp;$A155):INDIRECT(AO$1&amp;AO$3&amp;$A155))+SUM(INDIRECT(AO$1&amp;AO$2&amp;$B155):INDIRECT(AO$1&amp;AO$3&amp;$B155))</f>
        <v>148</v>
      </c>
      <c r="AP155" s="1697">
        <f t="shared" ca="1" si="216"/>
        <v>30745</v>
      </c>
      <c r="AQ155" s="1791">
        <f t="shared" ref="AQ155:AQ163" ca="1" si="232">IFERROR(AK155/AO155,0)</f>
        <v>208.73648648648648</v>
      </c>
      <c r="AS155" s="17">
        <f ca="1">SUM((INDIRECT(AS$2&amp;(ROW())):INDIRECT(AS$3&amp;(ROW()))))</f>
        <v>30893</v>
      </c>
      <c r="AT155" s="145">
        <f ca="1">SUM(INDIRECT(AT$1&amp;AT$2&amp;$C155):INDIRECT(AT$1&amp;AT$3&amp;$C155))</f>
        <v>18463.126807093664</v>
      </c>
      <c r="AU155" s="1697">
        <f t="shared" ca="1" si="217"/>
        <v>12429.873192906336</v>
      </c>
      <c r="AV155" s="1791">
        <f t="shared" ref="AV155:AV163" ca="1" si="233">IFERROR(AS155/AT155,0)</f>
        <v>1.6732268766160827</v>
      </c>
      <c r="AW155" s="145">
        <f ca="1">SUM(INDIRECT(AW$1&amp;AW$2&amp;$A155):INDIRECT(AW$1&amp;AW$3&amp;$A155))+SUM(INDIRECT(AW$1&amp;AW$2&amp;$B155):INDIRECT(AW$1&amp;AW$3&amp;$B155))</f>
        <v>148</v>
      </c>
      <c r="AX155" s="1697">
        <f t="shared" ca="1" si="218"/>
        <v>30745</v>
      </c>
      <c r="AY155" s="1791">
        <f t="shared" ref="AY155:AY163" ca="1" si="234">IFERROR(AS155/AW155,0)</f>
        <v>208.73648648648648</v>
      </c>
      <c r="BA155" s="17">
        <f ca="1">SUM((INDIRECT(BA$2&amp;(ROW())):INDIRECT(BA$3&amp;(ROW()))))</f>
        <v>30893</v>
      </c>
      <c r="BB155" s="145">
        <f ca="1">SUM(INDIRECT(BB$1&amp;BB$2&amp;$C155):INDIRECT(BB$1&amp;BB$3&amp;$C155))</f>
        <v>18463.126807093664</v>
      </c>
      <c r="BC155" s="1697">
        <f t="shared" ca="1" si="219"/>
        <v>12429.873192906336</v>
      </c>
      <c r="BD155" s="1791">
        <f t="shared" ref="BD155:BD163" ca="1" si="235">IFERROR(BA155/BB155,0)</f>
        <v>1.6732268766160827</v>
      </c>
      <c r="BE155" s="145">
        <f ca="1">SUM(INDIRECT(BE$1&amp;BE$2&amp;$A155):INDIRECT(BE$1&amp;BE$3&amp;$A155))+SUM(INDIRECT(BE$1&amp;BE$2&amp;$B155):INDIRECT(BE$1&amp;BE$3&amp;$B155))</f>
        <v>148</v>
      </c>
      <c r="BF155" s="1697">
        <f t="shared" ca="1" si="220"/>
        <v>30745</v>
      </c>
      <c r="BG155" s="1791">
        <f t="shared" ref="BG155:BG163" ca="1" si="236">IFERROR(BA155/BE155,0)</f>
        <v>208.73648648648648</v>
      </c>
    </row>
    <row r="156" spans="1:59">
      <c r="A156" s="1887">
        <v>144</v>
      </c>
      <c r="B156" s="1887">
        <v>1</v>
      </c>
      <c r="C156" s="1887">
        <f>ROW()</f>
        <v>156</v>
      </c>
      <c r="D156" s="2120" t="s">
        <v>1020</v>
      </c>
      <c r="E156" s="2540">
        <v>1</v>
      </c>
      <c r="F156" s="87"/>
      <c r="G156" s="87"/>
      <c r="H156" s="39"/>
      <c r="I156" s="44"/>
      <c r="J156" s="6"/>
      <c r="K156" s="7"/>
      <c r="L156" s="7"/>
      <c r="M156" s="6" t="s">
        <v>97</v>
      </c>
      <c r="N156" s="6"/>
      <c r="O156" s="6"/>
      <c r="P156" s="42"/>
      <c r="Q156" s="42">
        <f t="shared" ref="Q156:AB156" si="237">Q523+Q546</f>
        <v>99550</v>
      </c>
      <c r="R156" s="42">
        <f t="shared" si="237"/>
        <v>46948</v>
      </c>
      <c r="S156" s="42">
        <f t="shared" si="237"/>
        <v>88802</v>
      </c>
      <c r="T156" s="42">
        <f t="shared" si="237"/>
        <v>100278</v>
      </c>
      <c r="U156" s="42">
        <f t="shared" si="237"/>
        <v>116251</v>
      </c>
      <c r="V156" s="42">
        <f t="shared" si="237"/>
        <v>120028</v>
      </c>
      <c r="W156" s="42">
        <f t="shared" si="237"/>
        <v>139783</v>
      </c>
      <c r="X156" s="42">
        <f t="shared" si="237"/>
        <v>115571</v>
      </c>
      <c r="Y156" s="42">
        <f t="shared" si="237"/>
        <v>111777</v>
      </c>
      <c r="Z156" s="42">
        <f t="shared" si="237"/>
        <v>128443</v>
      </c>
      <c r="AA156" s="42">
        <f t="shared" si="237"/>
        <v>96726</v>
      </c>
      <c r="AB156" s="42">
        <f t="shared" si="237"/>
        <v>153741</v>
      </c>
      <c r="AC156" s="145">
        <f t="shared" si="228"/>
        <v>235300</v>
      </c>
      <c r="AD156" s="145">
        <f t="shared" si="229"/>
        <v>336557</v>
      </c>
      <c r="AE156" s="145">
        <f t="shared" si="230"/>
        <v>367131</v>
      </c>
      <c r="AF156" s="145">
        <f t="shared" si="231"/>
        <v>378910</v>
      </c>
      <c r="AG156" s="145">
        <f>AC156+AD156</f>
        <v>571857</v>
      </c>
      <c r="AH156" s="145">
        <f>AF156+AE156</f>
        <v>746041</v>
      </c>
      <c r="AI156" s="145">
        <f>AG156+AH156</f>
        <v>1317898</v>
      </c>
      <c r="AK156" s="17">
        <f ca="1">SUM((INDIRECT(AK$2&amp;(ROW())):INDIRECT(AK$3&amp;(ROW()))))</f>
        <v>99550</v>
      </c>
      <c r="AL156" s="145">
        <f ca="1">SUM(INDIRECT(AL$1&amp;AL$2&amp;$C156):INDIRECT(AL$1&amp;AL$3&amp;$C156))</f>
        <v>107436.57280126723</v>
      </c>
      <c r="AM156" s="1697">
        <f t="shared" ca="1" si="215"/>
        <v>-7886.5728012672334</v>
      </c>
      <c r="AN156" s="1791">
        <f t="shared" ca="1" si="178"/>
        <v>0.92659322057996429</v>
      </c>
      <c r="AO156" s="145">
        <f ca="1">SUM(INDIRECT(AO$1&amp;AO$2&amp;$A156):INDIRECT(AO$1&amp;AO$3&amp;$A156))+SUM(INDIRECT(AO$1&amp;AO$2&amp;$B156):INDIRECT(AO$1&amp;AO$3&amp;$B156))</f>
        <v>-14480</v>
      </c>
      <c r="AP156" s="1697">
        <f t="shared" ca="1" si="216"/>
        <v>114030</v>
      </c>
      <c r="AQ156" s="1791">
        <f t="shared" ca="1" si="232"/>
        <v>-6.875</v>
      </c>
      <c r="AS156" s="17">
        <f ca="1">SUM((INDIRECT(AS$2&amp;(ROW())):INDIRECT(AS$3&amp;(ROW()))))</f>
        <v>99550</v>
      </c>
      <c r="AT156" s="145">
        <f ca="1">SUM(INDIRECT(AT$1&amp;AT$2&amp;$C156):INDIRECT(AT$1&amp;AT$3&amp;$C156))</f>
        <v>107436.57280126723</v>
      </c>
      <c r="AU156" s="1697">
        <f t="shared" ca="1" si="217"/>
        <v>-7886.5728012672334</v>
      </c>
      <c r="AV156" s="1791">
        <f t="shared" ca="1" si="233"/>
        <v>0.92659322057996429</v>
      </c>
      <c r="AW156" s="145">
        <f ca="1">SUM(INDIRECT(AW$1&amp;AW$2&amp;$A156):INDIRECT(AW$1&amp;AW$3&amp;$A156))+SUM(INDIRECT(AW$1&amp;AW$2&amp;$B156):INDIRECT(AW$1&amp;AW$3&amp;$B156))</f>
        <v>-14480</v>
      </c>
      <c r="AX156" s="1697">
        <f t="shared" ca="1" si="218"/>
        <v>114030</v>
      </c>
      <c r="AY156" s="1791">
        <f t="shared" ca="1" si="234"/>
        <v>-6.875</v>
      </c>
      <c r="BA156" s="17">
        <f ca="1">SUM((INDIRECT(BA$2&amp;(ROW())):INDIRECT(BA$3&amp;(ROW()))))</f>
        <v>99550</v>
      </c>
      <c r="BB156" s="145">
        <f ca="1">SUM(INDIRECT(BB$1&amp;BB$2&amp;$C156):INDIRECT(BB$1&amp;BB$3&amp;$C156))</f>
        <v>107436.57280126723</v>
      </c>
      <c r="BC156" s="1697">
        <f t="shared" ca="1" si="219"/>
        <v>-7886.5728012672334</v>
      </c>
      <c r="BD156" s="1791">
        <f t="shared" ca="1" si="235"/>
        <v>0.92659322057996429</v>
      </c>
      <c r="BE156" s="145">
        <f ca="1">SUM(INDIRECT(BE$1&amp;BE$2&amp;$A156):INDIRECT(BE$1&amp;BE$3&amp;$A156))+SUM(INDIRECT(BE$1&amp;BE$2&amp;$B156):INDIRECT(BE$1&amp;BE$3&amp;$B156))</f>
        <v>-14480</v>
      </c>
      <c r="BF156" s="1697">
        <f t="shared" ca="1" si="220"/>
        <v>114030</v>
      </c>
      <c r="BG156" s="1791">
        <f t="shared" ca="1" si="236"/>
        <v>-6.875</v>
      </c>
    </row>
    <row r="157" spans="1:59">
      <c r="A157" s="1887">
        <v>145</v>
      </c>
      <c r="B157" s="1887">
        <v>1</v>
      </c>
      <c r="C157" s="1887">
        <f>ROW()</f>
        <v>157</v>
      </c>
      <c r="D157" s="2120" t="s">
        <v>1020</v>
      </c>
      <c r="E157" s="2540">
        <v>1</v>
      </c>
      <c r="F157" s="87"/>
      <c r="G157" s="87"/>
      <c r="H157" s="39"/>
      <c r="I157" s="44"/>
      <c r="J157" s="6"/>
      <c r="K157" s="7"/>
      <c r="L157" s="7"/>
      <c r="M157" s="6" t="s">
        <v>609</v>
      </c>
      <c r="N157" s="6"/>
      <c r="O157" s="6"/>
      <c r="P157" s="42"/>
      <c r="Q157" s="42">
        <f t="shared" ref="Q157:AB157" si="238">Q536+Q559</f>
        <v>0</v>
      </c>
      <c r="R157" s="42">
        <f t="shared" si="238"/>
        <v>0</v>
      </c>
      <c r="S157" s="42">
        <f t="shared" si="238"/>
        <v>0</v>
      </c>
      <c r="T157" s="42">
        <f t="shared" si="238"/>
        <v>0</v>
      </c>
      <c r="U157" s="42">
        <f t="shared" si="238"/>
        <v>0</v>
      </c>
      <c r="V157" s="42">
        <f t="shared" si="238"/>
        <v>0</v>
      </c>
      <c r="W157" s="42">
        <f t="shared" si="238"/>
        <v>0</v>
      </c>
      <c r="X157" s="42">
        <f t="shared" si="238"/>
        <v>0</v>
      </c>
      <c r="Y157" s="42">
        <f t="shared" si="238"/>
        <v>0</v>
      </c>
      <c r="Z157" s="42">
        <f t="shared" si="238"/>
        <v>0</v>
      </c>
      <c r="AA157" s="42">
        <f t="shared" si="238"/>
        <v>0</v>
      </c>
      <c r="AB157" s="42">
        <f t="shared" si="238"/>
        <v>0</v>
      </c>
      <c r="AC157" s="145">
        <f t="shared" si="228"/>
        <v>0</v>
      </c>
      <c r="AD157" s="145">
        <f t="shared" si="229"/>
        <v>0</v>
      </c>
      <c r="AE157" s="145">
        <f t="shared" si="230"/>
        <v>0</v>
      </c>
      <c r="AF157" s="145">
        <f t="shared" si="231"/>
        <v>0</v>
      </c>
      <c r="AG157" s="145">
        <f>AC157+AD157</f>
        <v>0</v>
      </c>
      <c r="AH157" s="145">
        <f>AF157+AE157</f>
        <v>0</v>
      </c>
      <c r="AI157" s="145">
        <f>AG157+AH157</f>
        <v>0</v>
      </c>
      <c r="AK157" s="17">
        <f ca="1">SUM((INDIRECT(AK$2&amp;(ROW())):INDIRECT(AK$3&amp;(ROW()))))</f>
        <v>0</v>
      </c>
      <c r="AL157" s="145">
        <f ca="1">SUM(INDIRECT(AL$1&amp;AL$2&amp;$C157):INDIRECT(AL$1&amp;AL$3&amp;$C157))</f>
        <v>0</v>
      </c>
      <c r="AM157" s="1697">
        <f t="shared" ca="1" si="215"/>
        <v>0</v>
      </c>
      <c r="AN157" s="1791">
        <f t="shared" ca="1" si="178"/>
        <v>0</v>
      </c>
      <c r="AO157" s="145">
        <f ca="1">SUM(INDIRECT(AO$1&amp;AO$2&amp;$A157):INDIRECT(AO$1&amp;AO$3&amp;$A157))+SUM(INDIRECT(AO$1&amp;AO$2&amp;$B157):INDIRECT(AO$1&amp;AO$3&amp;$B157))</f>
        <v>0</v>
      </c>
      <c r="AP157" s="1697">
        <f t="shared" ca="1" si="216"/>
        <v>0</v>
      </c>
      <c r="AQ157" s="1791">
        <f t="shared" ca="1" si="232"/>
        <v>0</v>
      </c>
      <c r="AS157" s="17">
        <f ca="1">SUM((INDIRECT(AS$2&amp;(ROW())):INDIRECT(AS$3&amp;(ROW()))))</f>
        <v>0</v>
      </c>
      <c r="AT157" s="145">
        <f ca="1">SUM(INDIRECT(AT$1&amp;AT$2&amp;$C157):INDIRECT(AT$1&amp;AT$3&amp;$C157))</f>
        <v>0</v>
      </c>
      <c r="AU157" s="1697">
        <f t="shared" ca="1" si="217"/>
        <v>0</v>
      </c>
      <c r="AV157" s="1791">
        <f t="shared" ca="1" si="233"/>
        <v>0</v>
      </c>
      <c r="AW157" s="145">
        <f ca="1">SUM(INDIRECT(AW$1&amp;AW$2&amp;$A157):INDIRECT(AW$1&amp;AW$3&amp;$A157))+SUM(INDIRECT(AW$1&amp;AW$2&amp;$B157):INDIRECT(AW$1&amp;AW$3&amp;$B157))</f>
        <v>0</v>
      </c>
      <c r="AX157" s="1697">
        <f t="shared" ca="1" si="218"/>
        <v>0</v>
      </c>
      <c r="AY157" s="1791">
        <f t="shared" ca="1" si="234"/>
        <v>0</v>
      </c>
      <c r="BA157" s="17">
        <f ca="1">SUM((INDIRECT(BA$2&amp;(ROW())):INDIRECT(BA$3&amp;(ROW()))))</f>
        <v>0</v>
      </c>
      <c r="BB157" s="145">
        <f ca="1">SUM(INDIRECT(BB$1&amp;BB$2&amp;$C157):INDIRECT(BB$1&amp;BB$3&amp;$C157))</f>
        <v>0</v>
      </c>
      <c r="BC157" s="1697">
        <f t="shared" ca="1" si="219"/>
        <v>0</v>
      </c>
      <c r="BD157" s="1791">
        <f t="shared" ca="1" si="235"/>
        <v>0</v>
      </c>
      <c r="BE157" s="145">
        <f ca="1">SUM(INDIRECT(BE$1&amp;BE$2&amp;$A157):INDIRECT(BE$1&amp;BE$3&amp;$A157))+SUM(INDIRECT(BE$1&amp;BE$2&amp;$B157):INDIRECT(BE$1&amp;BE$3&amp;$B157))</f>
        <v>0</v>
      </c>
      <c r="BF157" s="1697">
        <f t="shared" ca="1" si="220"/>
        <v>0</v>
      </c>
      <c r="BG157" s="1791">
        <f t="shared" ca="1" si="236"/>
        <v>0</v>
      </c>
    </row>
    <row r="158" spans="1:59">
      <c r="A158" s="1887">
        <v>146</v>
      </c>
      <c r="B158" s="1887">
        <v>1</v>
      </c>
      <c r="C158" s="1887">
        <f>ROW()</f>
        <v>158</v>
      </c>
      <c r="D158" s="2120" t="s">
        <v>1020</v>
      </c>
      <c r="E158" s="2540">
        <v>1</v>
      </c>
      <c r="F158" s="87"/>
      <c r="G158" s="87"/>
      <c r="H158" s="39"/>
      <c r="I158" s="44"/>
      <c r="J158" s="6"/>
      <c r="K158" s="7"/>
      <c r="L158" s="7"/>
      <c r="M158" s="6" t="s">
        <v>11</v>
      </c>
      <c r="N158" s="6"/>
      <c r="O158" s="6"/>
      <c r="P158" s="42"/>
      <c r="Q158" s="42">
        <f t="shared" ref="Q158:AB158" si="239">Q541+Q564</f>
        <v>0</v>
      </c>
      <c r="R158" s="42">
        <f t="shared" si="239"/>
        <v>0</v>
      </c>
      <c r="S158" s="42">
        <f t="shared" si="239"/>
        <v>0</v>
      </c>
      <c r="T158" s="42">
        <f t="shared" si="239"/>
        <v>0</v>
      </c>
      <c r="U158" s="42">
        <f t="shared" si="239"/>
        <v>0</v>
      </c>
      <c r="V158" s="42">
        <f t="shared" si="239"/>
        <v>0</v>
      </c>
      <c r="W158" s="42">
        <f t="shared" si="239"/>
        <v>0</v>
      </c>
      <c r="X158" s="42">
        <f t="shared" si="239"/>
        <v>0</v>
      </c>
      <c r="Y158" s="42">
        <f t="shared" si="239"/>
        <v>0</v>
      </c>
      <c r="Z158" s="42">
        <f t="shared" si="239"/>
        <v>0</v>
      </c>
      <c r="AA158" s="42">
        <f t="shared" si="239"/>
        <v>0</v>
      </c>
      <c r="AB158" s="42">
        <f t="shared" si="239"/>
        <v>0</v>
      </c>
      <c r="AC158" s="145">
        <f t="shared" si="228"/>
        <v>0</v>
      </c>
      <c r="AD158" s="145">
        <f t="shared" si="229"/>
        <v>0</v>
      </c>
      <c r="AE158" s="145">
        <f t="shared" si="230"/>
        <v>0</v>
      </c>
      <c r="AF158" s="145">
        <f t="shared" si="231"/>
        <v>0</v>
      </c>
      <c r="AG158" s="145">
        <f>AC158+AD158</f>
        <v>0</v>
      </c>
      <c r="AH158" s="145">
        <f>AF158+AE158</f>
        <v>0</v>
      </c>
      <c r="AI158" s="145">
        <f>AG158+AH158</f>
        <v>0</v>
      </c>
      <c r="AK158" s="17">
        <f ca="1">SUM((INDIRECT(AK$2&amp;(ROW())):INDIRECT(AK$3&amp;(ROW()))))</f>
        <v>0</v>
      </c>
      <c r="AL158" s="145">
        <f ca="1">SUM(INDIRECT(AL$1&amp;AL$2&amp;$C158):INDIRECT(AL$1&amp;AL$3&amp;$C158))</f>
        <v>0</v>
      </c>
      <c r="AM158" s="1697">
        <f t="shared" ca="1" si="215"/>
        <v>0</v>
      </c>
      <c r="AN158" s="1791">
        <f t="shared" ca="1" si="178"/>
        <v>0</v>
      </c>
      <c r="AO158" s="145">
        <f ca="1">SUM(INDIRECT(AO$1&amp;AO$2&amp;$A158):INDIRECT(AO$1&amp;AO$3&amp;$A158))+SUM(INDIRECT(AO$1&amp;AO$2&amp;$B158):INDIRECT(AO$1&amp;AO$3&amp;$B158))</f>
        <v>0</v>
      </c>
      <c r="AP158" s="1697">
        <f t="shared" ca="1" si="216"/>
        <v>0</v>
      </c>
      <c r="AQ158" s="1791">
        <f t="shared" ca="1" si="232"/>
        <v>0</v>
      </c>
      <c r="AS158" s="17">
        <f ca="1">SUM((INDIRECT(AS$2&amp;(ROW())):INDIRECT(AS$3&amp;(ROW()))))</f>
        <v>0</v>
      </c>
      <c r="AT158" s="145">
        <f ca="1">SUM(INDIRECT(AT$1&amp;AT$2&amp;$C158):INDIRECT(AT$1&amp;AT$3&amp;$C158))</f>
        <v>0</v>
      </c>
      <c r="AU158" s="1697">
        <f t="shared" ca="1" si="217"/>
        <v>0</v>
      </c>
      <c r="AV158" s="1791">
        <f t="shared" ca="1" si="233"/>
        <v>0</v>
      </c>
      <c r="AW158" s="145">
        <f ca="1">SUM(INDIRECT(AW$1&amp;AW$2&amp;$A158):INDIRECT(AW$1&amp;AW$3&amp;$A158))+SUM(INDIRECT(AW$1&amp;AW$2&amp;$B158):INDIRECT(AW$1&amp;AW$3&amp;$B158))</f>
        <v>0</v>
      </c>
      <c r="AX158" s="1697">
        <f t="shared" ca="1" si="218"/>
        <v>0</v>
      </c>
      <c r="AY158" s="1791">
        <f t="shared" ca="1" si="234"/>
        <v>0</v>
      </c>
      <c r="BA158" s="17">
        <f ca="1">SUM((INDIRECT(BA$2&amp;(ROW())):INDIRECT(BA$3&amp;(ROW()))))</f>
        <v>0</v>
      </c>
      <c r="BB158" s="145">
        <f ca="1">SUM(INDIRECT(BB$1&amp;BB$2&amp;$C158):INDIRECT(BB$1&amp;BB$3&amp;$C158))</f>
        <v>0</v>
      </c>
      <c r="BC158" s="1697">
        <f t="shared" ca="1" si="219"/>
        <v>0</v>
      </c>
      <c r="BD158" s="1791">
        <f t="shared" ca="1" si="235"/>
        <v>0</v>
      </c>
      <c r="BE158" s="145">
        <f ca="1">SUM(INDIRECT(BE$1&amp;BE$2&amp;$A158):INDIRECT(BE$1&amp;BE$3&amp;$A158))+SUM(INDIRECT(BE$1&amp;BE$2&amp;$B158):INDIRECT(BE$1&amp;BE$3&amp;$B158))</f>
        <v>0</v>
      </c>
      <c r="BF158" s="1697">
        <f t="shared" ca="1" si="220"/>
        <v>0</v>
      </c>
      <c r="BG158" s="1791">
        <f t="shared" ca="1" si="236"/>
        <v>0</v>
      </c>
    </row>
    <row r="159" spans="1:59">
      <c r="A159" s="1887">
        <v>147</v>
      </c>
      <c r="B159" s="1887">
        <v>1</v>
      </c>
      <c r="C159" s="1887">
        <f>ROW()</f>
        <v>159</v>
      </c>
      <c r="D159" s="2120" t="s">
        <v>1020</v>
      </c>
      <c r="E159" s="2540">
        <v>1</v>
      </c>
      <c r="F159" s="87"/>
      <c r="G159" s="87"/>
      <c r="H159" s="39"/>
      <c r="I159" s="203" t="s">
        <v>99</v>
      </c>
      <c r="J159" s="202"/>
      <c r="K159" s="201"/>
      <c r="L159" s="201"/>
      <c r="M159" s="201"/>
      <c r="N159" s="201"/>
      <c r="O159" s="201"/>
      <c r="P159" s="200"/>
      <c r="Q159" s="200">
        <f>SUM(Q160:Q162)</f>
        <v>90279</v>
      </c>
      <c r="R159" s="200">
        <f t="shared" ref="R159:AI159" si="240">SUM(R160:R162)</f>
        <v>70610</v>
      </c>
      <c r="S159" s="200">
        <f t="shared" si="240"/>
        <v>74754</v>
      </c>
      <c r="T159" s="200">
        <f t="shared" si="240"/>
        <v>77591</v>
      </c>
      <c r="U159" s="200">
        <f t="shared" si="240"/>
        <v>83764</v>
      </c>
      <c r="V159" s="200">
        <f t="shared" si="240"/>
        <v>92262</v>
      </c>
      <c r="W159" s="200">
        <f t="shared" si="240"/>
        <v>103345</v>
      </c>
      <c r="X159" s="200">
        <f t="shared" si="240"/>
        <v>110480</v>
      </c>
      <c r="Y159" s="200">
        <f t="shared" si="240"/>
        <v>91083</v>
      </c>
      <c r="Z159" s="200">
        <f t="shared" si="240"/>
        <v>81163</v>
      </c>
      <c r="AA159" s="200">
        <f t="shared" si="240"/>
        <v>59010.221186422212</v>
      </c>
      <c r="AB159" s="200">
        <f t="shared" si="240"/>
        <v>130704.58800697146</v>
      </c>
      <c r="AC159" s="199">
        <f t="shared" si="228"/>
        <v>235643</v>
      </c>
      <c r="AD159" s="199">
        <f t="shared" si="229"/>
        <v>253617</v>
      </c>
      <c r="AE159" s="199">
        <f t="shared" si="230"/>
        <v>304908</v>
      </c>
      <c r="AF159" s="199">
        <f t="shared" si="231"/>
        <v>270877.80919339368</v>
      </c>
      <c r="AG159" s="199">
        <f t="shared" si="240"/>
        <v>489260</v>
      </c>
      <c r="AH159" s="199">
        <f t="shared" si="240"/>
        <v>575785.80919339368</v>
      </c>
      <c r="AI159" s="199">
        <f t="shared" si="240"/>
        <v>1065045.8091933937</v>
      </c>
      <c r="AK159" s="1635">
        <f ca="1">SUM((INDIRECT(AK$2&amp;(ROW())):INDIRECT(AK$3&amp;(ROW()))))</f>
        <v>90279</v>
      </c>
      <c r="AL159" s="1636">
        <f ca="1">SUM(INDIRECT(AL$1&amp;AL$2&amp;$C159):INDIRECT(AL$1&amp;AL$3&amp;$C159))</f>
        <v>76884.957910295343</v>
      </c>
      <c r="AM159" s="1704">
        <f t="shared" ca="1" si="215"/>
        <v>13394.042089704657</v>
      </c>
      <c r="AN159" s="1800">
        <f t="shared" ca="1" si="178"/>
        <v>1.1742088758809233</v>
      </c>
      <c r="AO159" s="1636">
        <f ca="1">SUM(INDIRECT(AO$1&amp;AO$2&amp;$A159):INDIRECT(AO$1&amp;AO$3&amp;$A159))+SUM(INDIRECT(AO$1&amp;AO$2&amp;$B159):INDIRECT(AO$1&amp;AO$3&amp;$B159))</f>
        <v>58822</v>
      </c>
      <c r="AP159" s="1704">
        <f t="shared" ca="1" si="216"/>
        <v>31457</v>
      </c>
      <c r="AQ159" s="1800">
        <f t="shared" ca="1" si="232"/>
        <v>1.5347829043555132</v>
      </c>
      <c r="AS159" s="1635">
        <f ca="1">SUM((INDIRECT(AS$2&amp;(ROW())):INDIRECT(AS$3&amp;(ROW()))))</f>
        <v>90279</v>
      </c>
      <c r="AT159" s="1636">
        <f ca="1">SUM(INDIRECT(AT$1&amp;AT$2&amp;$C159):INDIRECT(AT$1&amp;AT$3&amp;$C159))</f>
        <v>76884.957910295343</v>
      </c>
      <c r="AU159" s="1704">
        <f t="shared" ca="1" si="217"/>
        <v>13394.042089704657</v>
      </c>
      <c r="AV159" s="1800">
        <f t="shared" ca="1" si="233"/>
        <v>1.1742088758809233</v>
      </c>
      <c r="AW159" s="1636">
        <f ca="1">SUM(INDIRECT(AW$1&amp;AW$2&amp;$A159):INDIRECT(AW$1&amp;AW$3&amp;$A159))+SUM(INDIRECT(AW$1&amp;AW$2&amp;$B159):INDIRECT(AW$1&amp;AW$3&amp;$B159))</f>
        <v>58822</v>
      </c>
      <c r="AX159" s="1704">
        <f t="shared" ca="1" si="218"/>
        <v>31457</v>
      </c>
      <c r="AY159" s="1800">
        <f t="shared" ca="1" si="234"/>
        <v>1.5347829043555132</v>
      </c>
      <c r="BA159" s="1635">
        <f ca="1">SUM((INDIRECT(BA$2&amp;(ROW())):INDIRECT(BA$3&amp;(ROW()))))</f>
        <v>90279</v>
      </c>
      <c r="BB159" s="1636">
        <f ca="1">SUM(INDIRECT(BB$1&amp;BB$2&amp;$C159):INDIRECT(BB$1&amp;BB$3&amp;$C159))</f>
        <v>76884.957910295343</v>
      </c>
      <c r="BC159" s="1704">
        <f t="shared" ca="1" si="219"/>
        <v>13394.042089704657</v>
      </c>
      <c r="BD159" s="1800">
        <f t="shared" ca="1" si="235"/>
        <v>1.1742088758809233</v>
      </c>
      <c r="BE159" s="1636">
        <f ca="1">SUM(INDIRECT(BE$1&amp;BE$2&amp;$A159):INDIRECT(BE$1&amp;BE$3&amp;$A159))+SUM(INDIRECT(BE$1&amp;BE$2&amp;$B159):INDIRECT(BE$1&amp;BE$3&amp;$B159))</f>
        <v>58822</v>
      </c>
      <c r="BF159" s="1704">
        <f t="shared" ca="1" si="220"/>
        <v>31457</v>
      </c>
      <c r="BG159" s="1800">
        <f t="shared" ca="1" si="236"/>
        <v>1.5347829043555132</v>
      </c>
    </row>
    <row r="160" spans="1:59">
      <c r="A160" s="1887">
        <v>148</v>
      </c>
      <c r="B160" s="1887">
        <v>1</v>
      </c>
      <c r="C160" s="1887">
        <f>ROW()</f>
        <v>160</v>
      </c>
      <c r="D160" s="2120" t="s">
        <v>1020</v>
      </c>
      <c r="E160" s="2540">
        <v>1</v>
      </c>
      <c r="F160" s="87"/>
      <c r="G160" s="87"/>
      <c r="H160" s="39"/>
      <c r="I160" s="44"/>
      <c r="J160" s="191" t="s">
        <v>207</v>
      </c>
      <c r="K160" s="7"/>
      <c r="L160" s="7"/>
      <c r="M160" s="6"/>
      <c r="N160" s="6"/>
      <c r="O160" s="6"/>
      <c r="P160" s="42"/>
      <c r="Q160" s="146">
        <v>24517</v>
      </c>
      <c r="R160" s="146">
        <v>15712</v>
      </c>
      <c r="S160" s="146">
        <v>20197</v>
      </c>
      <c r="T160" s="146">
        <v>19800</v>
      </c>
      <c r="U160" s="146">
        <v>21622</v>
      </c>
      <c r="V160" s="146">
        <v>28763</v>
      </c>
      <c r="W160" s="146">
        <v>28062</v>
      </c>
      <c r="X160" s="146">
        <v>27381</v>
      </c>
      <c r="Y160" s="146">
        <v>29971</v>
      </c>
      <c r="Z160" s="146">
        <v>24145</v>
      </c>
      <c r="AA160" s="146">
        <v>6095.5139268492276</v>
      </c>
      <c r="AB160" s="146">
        <v>22703.515254911552</v>
      </c>
      <c r="AC160" s="145">
        <f t="shared" si="228"/>
        <v>60426</v>
      </c>
      <c r="AD160" s="145">
        <f t="shared" si="229"/>
        <v>70185</v>
      </c>
      <c r="AE160" s="145">
        <f t="shared" si="230"/>
        <v>85414</v>
      </c>
      <c r="AF160" s="145">
        <f t="shared" si="231"/>
        <v>52944.029181760779</v>
      </c>
      <c r="AG160" s="145">
        <f>AC160+AD160</f>
        <v>130611</v>
      </c>
      <c r="AH160" s="145">
        <f>AF160+AE160</f>
        <v>138358.02918176079</v>
      </c>
      <c r="AI160" s="145">
        <f>AG160+AH160</f>
        <v>268969.02918176079</v>
      </c>
      <c r="AK160" s="17">
        <f ca="1">SUM((INDIRECT(AK$2&amp;(ROW())):INDIRECT(AK$3&amp;(ROW()))))</f>
        <v>24517</v>
      </c>
      <c r="AL160" s="145">
        <f ca="1">SUM(INDIRECT(AL$1&amp;AL$2&amp;$C160):INDIRECT(AL$1&amp;AL$3&amp;$C160))</f>
        <v>19813.431771202922</v>
      </c>
      <c r="AM160" s="1697">
        <f t="shared" ca="1" si="215"/>
        <v>4703.5682287970776</v>
      </c>
      <c r="AN160" s="1791">
        <f t="shared" ca="1" si="178"/>
        <v>1.237392910178907</v>
      </c>
      <c r="AO160" s="145">
        <f ca="1">SUM(INDIRECT(AO$1&amp;AO$2&amp;$A160):INDIRECT(AO$1&amp;AO$3&amp;$A160))+SUM(INDIRECT(AO$1&amp;AO$2&amp;$B160):INDIRECT(AO$1&amp;AO$3&amp;$B160))</f>
        <v>8108</v>
      </c>
      <c r="AP160" s="1697">
        <f t="shared" ca="1" si="216"/>
        <v>16409</v>
      </c>
      <c r="AQ160" s="1791">
        <f t="shared" ca="1" si="232"/>
        <v>3.023803650715343</v>
      </c>
      <c r="AS160" s="17">
        <f ca="1">SUM((INDIRECT(AS$2&amp;(ROW())):INDIRECT(AS$3&amp;(ROW()))))</f>
        <v>24517</v>
      </c>
      <c r="AT160" s="145">
        <f ca="1">SUM(INDIRECT(AT$1&amp;AT$2&amp;$C160):INDIRECT(AT$1&amp;AT$3&amp;$C160))</f>
        <v>19813.431771202922</v>
      </c>
      <c r="AU160" s="1697">
        <f t="shared" ca="1" si="217"/>
        <v>4703.5682287970776</v>
      </c>
      <c r="AV160" s="1791">
        <f t="shared" ca="1" si="233"/>
        <v>1.237392910178907</v>
      </c>
      <c r="AW160" s="145">
        <f ca="1">SUM(INDIRECT(AW$1&amp;AW$2&amp;$A160):INDIRECT(AW$1&amp;AW$3&amp;$A160))+SUM(INDIRECT(AW$1&amp;AW$2&amp;$B160):INDIRECT(AW$1&amp;AW$3&amp;$B160))</f>
        <v>8108</v>
      </c>
      <c r="AX160" s="1697">
        <f t="shared" ca="1" si="218"/>
        <v>16409</v>
      </c>
      <c r="AY160" s="1791">
        <f t="shared" ca="1" si="234"/>
        <v>3.023803650715343</v>
      </c>
      <c r="BA160" s="17">
        <f ca="1">SUM((INDIRECT(BA$2&amp;(ROW())):INDIRECT(BA$3&amp;(ROW()))))</f>
        <v>24517</v>
      </c>
      <c r="BB160" s="145">
        <f ca="1">SUM(INDIRECT(BB$1&amp;BB$2&amp;$C160):INDIRECT(BB$1&amp;BB$3&amp;$C160))</f>
        <v>19813.431771202922</v>
      </c>
      <c r="BC160" s="1697">
        <f t="shared" ca="1" si="219"/>
        <v>4703.5682287970776</v>
      </c>
      <c r="BD160" s="1791">
        <f t="shared" ca="1" si="235"/>
        <v>1.237392910178907</v>
      </c>
      <c r="BE160" s="145">
        <f ca="1">SUM(INDIRECT(BE$1&amp;BE$2&amp;$A160):INDIRECT(BE$1&amp;BE$3&amp;$A160))+SUM(INDIRECT(BE$1&amp;BE$2&amp;$B160):INDIRECT(BE$1&amp;BE$3&amp;$B160))</f>
        <v>8108</v>
      </c>
      <c r="BF160" s="1697">
        <f t="shared" ca="1" si="220"/>
        <v>16409</v>
      </c>
      <c r="BG160" s="1791">
        <f t="shared" ca="1" si="236"/>
        <v>3.023803650715343</v>
      </c>
    </row>
    <row r="161" spans="1:59">
      <c r="A161" s="1887">
        <v>149</v>
      </c>
      <c r="B161" s="1887">
        <v>1</v>
      </c>
      <c r="C161" s="1887">
        <f>ROW()</f>
        <v>161</v>
      </c>
      <c r="D161" s="2120" t="s">
        <v>1020</v>
      </c>
      <c r="E161" s="2540">
        <v>1</v>
      </c>
      <c r="F161" s="87"/>
      <c r="G161" s="87"/>
      <c r="H161" s="39"/>
      <c r="I161" s="44"/>
      <c r="J161" s="59" t="s">
        <v>208</v>
      </c>
      <c r="K161" s="7"/>
      <c r="L161" s="7"/>
      <c r="M161" s="6"/>
      <c r="N161" s="6"/>
      <c r="O161" s="6"/>
      <c r="P161" s="42"/>
      <c r="Q161" s="146">
        <v>29720</v>
      </c>
      <c r="R161" s="146">
        <v>27848</v>
      </c>
      <c r="S161" s="146">
        <v>28692</v>
      </c>
      <c r="T161" s="146">
        <v>28321</v>
      </c>
      <c r="U161" s="146">
        <v>28839</v>
      </c>
      <c r="V161" s="146">
        <v>27988</v>
      </c>
      <c r="W161" s="146">
        <v>26434</v>
      </c>
      <c r="X161" s="146">
        <v>25014</v>
      </c>
      <c r="Y161" s="146">
        <v>27095</v>
      </c>
      <c r="Z161" s="146">
        <v>26345</v>
      </c>
      <c r="AA161" s="146">
        <v>40439.22579705438</v>
      </c>
      <c r="AB161" s="146">
        <v>40031.072752059903</v>
      </c>
      <c r="AC161" s="145">
        <f t="shared" si="228"/>
        <v>86260</v>
      </c>
      <c r="AD161" s="145">
        <f t="shared" si="229"/>
        <v>85148</v>
      </c>
      <c r="AE161" s="145">
        <f t="shared" si="230"/>
        <v>78543</v>
      </c>
      <c r="AF161" s="145">
        <f t="shared" si="231"/>
        <v>106815.29854911429</v>
      </c>
      <c r="AG161" s="145">
        <f>AC161+AD161</f>
        <v>171408</v>
      </c>
      <c r="AH161" s="145">
        <f>AF161+AE161</f>
        <v>185358.29854911429</v>
      </c>
      <c r="AI161" s="145">
        <f>AG161+AH161</f>
        <v>356766.29854911426</v>
      </c>
      <c r="AK161" s="17">
        <f ca="1">SUM((INDIRECT(AK$2&amp;(ROW())):INDIRECT(AK$3&amp;(ROW()))))</f>
        <v>29720</v>
      </c>
      <c r="AL161" s="145">
        <f ca="1">SUM(INDIRECT(AL$1&amp;AL$2&amp;$C161):INDIRECT(AL$1&amp;AL$3&amp;$C161))</f>
        <v>22790.095018938548</v>
      </c>
      <c r="AM161" s="1697">
        <f t="shared" ca="1" si="215"/>
        <v>6929.9049810614524</v>
      </c>
      <c r="AN161" s="1791">
        <f t="shared" ca="1" si="178"/>
        <v>1.3040753000504257</v>
      </c>
      <c r="AO161" s="145">
        <f ca="1">SUM(INDIRECT(AO$1&amp;AO$2&amp;$A161):INDIRECT(AO$1&amp;AO$3&amp;$A161))+SUM(INDIRECT(AO$1&amp;AO$2&amp;$B161):INDIRECT(AO$1&amp;AO$3&amp;$B161))</f>
        <v>28298</v>
      </c>
      <c r="AP161" s="1697">
        <f t="shared" ca="1" si="216"/>
        <v>1422</v>
      </c>
      <c r="AQ161" s="1791">
        <f t="shared" ca="1" si="232"/>
        <v>1.0502509011237544</v>
      </c>
      <c r="AS161" s="17">
        <f ca="1">SUM((INDIRECT(AS$2&amp;(ROW())):INDIRECT(AS$3&amp;(ROW()))))</f>
        <v>29720</v>
      </c>
      <c r="AT161" s="145">
        <f ca="1">SUM(INDIRECT(AT$1&amp;AT$2&amp;$C161):INDIRECT(AT$1&amp;AT$3&amp;$C161))</f>
        <v>22790.095018938548</v>
      </c>
      <c r="AU161" s="1697">
        <f t="shared" ca="1" si="217"/>
        <v>6929.9049810614524</v>
      </c>
      <c r="AV161" s="1791">
        <f t="shared" ca="1" si="233"/>
        <v>1.3040753000504257</v>
      </c>
      <c r="AW161" s="145">
        <f ca="1">SUM(INDIRECT(AW$1&amp;AW$2&amp;$A161):INDIRECT(AW$1&amp;AW$3&amp;$A161))+SUM(INDIRECT(AW$1&amp;AW$2&amp;$B161):INDIRECT(AW$1&amp;AW$3&amp;$B161))</f>
        <v>28298</v>
      </c>
      <c r="AX161" s="1697">
        <f t="shared" ca="1" si="218"/>
        <v>1422</v>
      </c>
      <c r="AY161" s="1791">
        <f t="shared" ca="1" si="234"/>
        <v>1.0502509011237544</v>
      </c>
      <c r="BA161" s="17">
        <f ca="1">SUM((INDIRECT(BA$2&amp;(ROW())):INDIRECT(BA$3&amp;(ROW()))))</f>
        <v>29720</v>
      </c>
      <c r="BB161" s="145">
        <f ca="1">SUM(INDIRECT(BB$1&amp;BB$2&amp;$C161):INDIRECT(BB$1&amp;BB$3&amp;$C161))</f>
        <v>22790.095018938548</v>
      </c>
      <c r="BC161" s="1697">
        <f t="shared" ca="1" si="219"/>
        <v>6929.9049810614524</v>
      </c>
      <c r="BD161" s="1791">
        <f t="shared" ca="1" si="235"/>
        <v>1.3040753000504257</v>
      </c>
      <c r="BE161" s="145">
        <f ca="1">SUM(INDIRECT(BE$1&amp;BE$2&amp;$A161):INDIRECT(BE$1&amp;BE$3&amp;$A161))+SUM(INDIRECT(BE$1&amp;BE$2&amp;$B161):INDIRECT(BE$1&amp;BE$3&amp;$B161))</f>
        <v>28298</v>
      </c>
      <c r="BF161" s="1697">
        <f t="shared" ca="1" si="220"/>
        <v>1422</v>
      </c>
      <c r="BG161" s="1791">
        <f t="shared" ca="1" si="236"/>
        <v>1.0502509011237544</v>
      </c>
    </row>
    <row r="162" spans="1:59">
      <c r="A162" s="1887">
        <v>150</v>
      </c>
      <c r="B162" s="1887">
        <v>1</v>
      </c>
      <c r="C162" s="1887">
        <f>ROW()</f>
        <v>162</v>
      </c>
      <c r="D162" s="2120" t="s">
        <v>1020</v>
      </c>
      <c r="E162" s="2540">
        <v>1</v>
      </c>
      <c r="F162" s="87"/>
      <c r="G162" s="87"/>
      <c r="H162" s="39"/>
      <c r="I162" s="44"/>
      <c r="J162" s="59" t="s">
        <v>209</v>
      </c>
      <c r="K162" s="7"/>
      <c r="L162" s="7"/>
      <c r="M162" s="6"/>
      <c r="N162" s="6"/>
      <c r="O162" s="6"/>
      <c r="P162" s="42"/>
      <c r="Q162" s="146">
        <v>36042</v>
      </c>
      <c r="R162" s="146">
        <v>27050</v>
      </c>
      <c r="S162" s="146">
        <v>25865</v>
      </c>
      <c r="T162" s="146">
        <v>29470</v>
      </c>
      <c r="U162" s="146">
        <v>33303</v>
      </c>
      <c r="V162" s="146">
        <v>35511</v>
      </c>
      <c r="W162" s="146">
        <v>48849</v>
      </c>
      <c r="X162" s="146">
        <v>58085</v>
      </c>
      <c r="Y162" s="146">
        <v>34017</v>
      </c>
      <c r="Z162" s="146">
        <v>30673</v>
      </c>
      <c r="AA162" s="146">
        <v>12475.481462518605</v>
      </c>
      <c r="AB162" s="146">
        <v>67970</v>
      </c>
      <c r="AC162" s="145">
        <f t="shared" si="228"/>
        <v>88957</v>
      </c>
      <c r="AD162" s="145">
        <f t="shared" si="229"/>
        <v>98284</v>
      </c>
      <c r="AE162" s="145">
        <f t="shared" si="230"/>
        <v>140951</v>
      </c>
      <c r="AF162" s="145">
        <f t="shared" si="231"/>
        <v>111118.4814625186</v>
      </c>
      <c r="AG162" s="145">
        <f>AC162+AD162</f>
        <v>187241</v>
      </c>
      <c r="AH162" s="145">
        <f>AF162+AE162</f>
        <v>252069.4814625186</v>
      </c>
      <c r="AI162" s="145">
        <f>AG162+AH162</f>
        <v>439310.48146251857</v>
      </c>
      <c r="AK162" s="17">
        <f ca="1">SUM((INDIRECT(AK$2&amp;(ROW())):INDIRECT(AK$3&amp;(ROW()))))</f>
        <v>36042</v>
      </c>
      <c r="AL162" s="145">
        <f ca="1">SUM(INDIRECT(AL$1&amp;AL$2&amp;$C162):INDIRECT(AL$1&amp;AL$3&amp;$C162))</f>
        <v>34281.431120153866</v>
      </c>
      <c r="AM162" s="1697">
        <f t="shared" ca="1" si="215"/>
        <v>1760.5688798461342</v>
      </c>
      <c r="AN162" s="1791">
        <f t="shared" ca="1" si="178"/>
        <v>1.0513563413871339</v>
      </c>
      <c r="AO162" s="145">
        <f ca="1">SUM(INDIRECT(AO$1&amp;AO$2&amp;$A162):INDIRECT(AO$1&amp;AO$3&amp;$A162))+SUM(INDIRECT(AO$1&amp;AO$2&amp;$B162):INDIRECT(AO$1&amp;AO$3&amp;$B162))</f>
        <v>22416</v>
      </c>
      <c r="AP162" s="1697">
        <f t="shared" ca="1" si="216"/>
        <v>13626</v>
      </c>
      <c r="AQ162" s="1791">
        <f t="shared" ca="1" si="232"/>
        <v>1.6078693790149894</v>
      </c>
      <c r="AS162" s="17">
        <f ca="1">SUM((INDIRECT(AS$2&amp;(ROW())):INDIRECT(AS$3&amp;(ROW()))))</f>
        <v>36042</v>
      </c>
      <c r="AT162" s="145">
        <f ca="1">SUM(INDIRECT(AT$1&amp;AT$2&amp;$C162):INDIRECT(AT$1&amp;AT$3&amp;$C162))</f>
        <v>34281.431120153866</v>
      </c>
      <c r="AU162" s="1697">
        <f t="shared" ca="1" si="217"/>
        <v>1760.5688798461342</v>
      </c>
      <c r="AV162" s="1791">
        <f t="shared" ca="1" si="233"/>
        <v>1.0513563413871339</v>
      </c>
      <c r="AW162" s="145">
        <f ca="1">SUM(INDIRECT(AW$1&amp;AW$2&amp;$A162):INDIRECT(AW$1&amp;AW$3&amp;$A162))+SUM(INDIRECT(AW$1&amp;AW$2&amp;$B162):INDIRECT(AW$1&amp;AW$3&amp;$B162))</f>
        <v>22416</v>
      </c>
      <c r="AX162" s="1697">
        <f t="shared" ca="1" si="218"/>
        <v>13626</v>
      </c>
      <c r="AY162" s="1791">
        <f t="shared" ca="1" si="234"/>
        <v>1.6078693790149894</v>
      </c>
      <c r="BA162" s="17">
        <f ca="1">SUM((INDIRECT(BA$2&amp;(ROW())):INDIRECT(BA$3&amp;(ROW()))))</f>
        <v>36042</v>
      </c>
      <c r="BB162" s="145">
        <f ca="1">SUM(INDIRECT(BB$1&amp;BB$2&amp;$C162):INDIRECT(BB$1&amp;BB$3&amp;$C162))</f>
        <v>34281.431120153866</v>
      </c>
      <c r="BC162" s="1697">
        <f t="shared" ca="1" si="219"/>
        <v>1760.5688798461342</v>
      </c>
      <c r="BD162" s="1791">
        <f t="shared" ca="1" si="235"/>
        <v>1.0513563413871339</v>
      </c>
      <c r="BE162" s="145">
        <f ca="1">SUM(INDIRECT(BE$1&amp;BE$2&amp;$A162):INDIRECT(BE$1&amp;BE$3&amp;$A162))+SUM(INDIRECT(BE$1&amp;BE$2&amp;$B162):INDIRECT(BE$1&amp;BE$3&amp;$B162))</f>
        <v>22416</v>
      </c>
      <c r="BF162" s="1697">
        <f t="shared" ca="1" si="220"/>
        <v>13626</v>
      </c>
      <c r="BG162" s="1791">
        <f t="shared" ca="1" si="236"/>
        <v>1.6078693790149894</v>
      </c>
    </row>
    <row r="163" spans="1:59">
      <c r="A163" s="1887">
        <v>151</v>
      </c>
      <c r="B163" s="1887">
        <v>1</v>
      </c>
      <c r="C163" s="1887">
        <f>ROW()</f>
        <v>163</v>
      </c>
      <c r="D163" s="2120" t="s">
        <v>1020</v>
      </c>
      <c r="E163" s="2540">
        <v>1</v>
      </c>
      <c r="F163" s="87"/>
      <c r="G163" s="87"/>
      <c r="H163" s="39"/>
      <c r="I163" s="203" t="s">
        <v>141</v>
      </c>
      <c r="J163" s="202"/>
      <c r="K163" s="201"/>
      <c r="L163" s="201"/>
      <c r="M163" s="201"/>
      <c r="N163" s="201"/>
      <c r="O163" s="201"/>
      <c r="P163" s="200"/>
      <c r="Q163" s="200">
        <f>Q149-Q159</f>
        <v>40164</v>
      </c>
      <c r="R163" s="200">
        <f t="shared" ref="R163:AI163" si="241">R149-R159</f>
        <v>-20240</v>
      </c>
      <c r="S163" s="200">
        <f t="shared" si="241"/>
        <v>35057</v>
      </c>
      <c r="T163" s="200">
        <f t="shared" si="241"/>
        <v>49545</v>
      </c>
      <c r="U163" s="200">
        <f t="shared" si="241"/>
        <v>69801</v>
      </c>
      <c r="V163" s="200">
        <f t="shared" si="241"/>
        <v>85848</v>
      </c>
      <c r="W163" s="200">
        <f t="shared" si="241"/>
        <v>49830</v>
      </c>
      <c r="X163" s="200">
        <f t="shared" si="241"/>
        <v>39478</v>
      </c>
      <c r="Y163" s="200">
        <f t="shared" si="241"/>
        <v>46864</v>
      </c>
      <c r="Z163" s="200">
        <f t="shared" si="241"/>
        <v>78179</v>
      </c>
      <c r="AA163" s="200">
        <f t="shared" si="241"/>
        <v>49862.778813577788</v>
      </c>
      <c r="AB163" s="200">
        <f t="shared" si="241"/>
        <v>74195.411993028538</v>
      </c>
      <c r="AC163" s="199">
        <f t="shared" si="241"/>
        <v>54981</v>
      </c>
      <c r="AD163" s="199">
        <f t="shared" si="241"/>
        <v>205194</v>
      </c>
      <c r="AE163" s="199">
        <f t="shared" si="241"/>
        <v>136172</v>
      </c>
      <c r="AF163" s="199">
        <f t="shared" si="241"/>
        <v>202237.19080660632</v>
      </c>
      <c r="AG163" s="199">
        <f t="shared" si="241"/>
        <v>260175</v>
      </c>
      <c r="AH163" s="199">
        <f t="shared" si="241"/>
        <v>338409.19080660632</v>
      </c>
      <c r="AI163" s="199">
        <f t="shared" si="241"/>
        <v>598584.19080660632</v>
      </c>
      <c r="AK163" s="1635">
        <f ca="1">SUM((INDIRECT(AK$2&amp;(ROW())):INDIRECT(AK$3&amp;(ROW()))))</f>
        <v>40164</v>
      </c>
      <c r="AL163" s="1636">
        <f ca="1">SUM(INDIRECT(AL$1&amp;AL$2&amp;$C163):INDIRECT(AL$1&amp;AL$3&amp;$C163))</f>
        <v>49014.741698065554</v>
      </c>
      <c r="AM163" s="1704">
        <f t="shared" ca="1" si="215"/>
        <v>-8850.7416980655544</v>
      </c>
      <c r="AN163" s="1800">
        <f t="shared" ca="1" si="178"/>
        <v>0.81942694398785609</v>
      </c>
      <c r="AO163" s="1636">
        <f ca="1">SUM(INDIRECT(AO$1&amp;AO$2&amp;$A163):INDIRECT(AO$1&amp;AO$3&amp;$A163))+SUM(INDIRECT(AO$1&amp;AO$2&amp;$B163):INDIRECT(AO$1&amp;AO$3&amp;$B163))</f>
        <v>-73154</v>
      </c>
      <c r="AP163" s="1704">
        <f t="shared" ca="1" si="216"/>
        <v>113318</v>
      </c>
      <c r="AQ163" s="1800">
        <f t="shared" ca="1" si="232"/>
        <v>-0.54903354567077667</v>
      </c>
      <c r="AS163" s="1635">
        <f ca="1">SUM((INDIRECT(AS$2&amp;(ROW())):INDIRECT(AS$3&amp;(ROW()))))</f>
        <v>40164</v>
      </c>
      <c r="AT163" s="1636">
        <f ca="1">SUM(INDIRECT(AT$1&amp;AT$2&amp;$C163):INDIRECT(AT$1&amp;AT$3&amp;$C163))</f>
        <v>49014.741698065554</v>
      </c>
      <c r="AU163" s="1704">
        <f t="shared" ca="1" si="217"/>
        <v>-8850.7416980655544</v>
      </c>
      <c r="AV163" s="1800">
        <f t="shared" ca="1" si="233"/>
        <v>0.81942694398785609</v>
      </c>
      <c r="AW163" s="1636">
        <f ca="1">SUM(INDIRECT(AW$1&amp;AW$2&amp;$A163):INDIRECT(AW$1&amp;AW$3&amp;$A163))+SUM(INDIRECT(AW$1&amp;AW$2&amp;$B163):INDIRECT(AW$1&amp;AW$3&amp;$B163))</f>
        <v>-73154</v>
      </c>
      <c r="AX163" s="1704">
        <f t="shared" ca="1" si="218"/>
        <v>113318</v>
      </c>
      <c r="AY163" s="1800">
        <f t="shared" ca="1" si="234"/>
        <v>-0.54903354567077667</v>
      </c>
      <c r="BA163" s="1635">
        <f ca="1">SUM((INDIRECT(BA$2&amp;(ROW())):INDIRECT(BA$3&amp;(ROW()))))</f>
        <v>40164</v>
      </c>
      <c r="BB163" s="1636">
        <f ca="1">SUM(INDIRECT(BB$1&amp;BB$2&amp;$C163):INDIRECT(BB$1&amp;BB$3&amp;$C163))</f>
        <v>49014.741698065554</v>
      </c>
      <c r="BC163" s="1704">
        <f t="shared" ca="1" si="219"/>
        <v>-8850.7416980655544</v>
      </c>
      <c r="BD163" s="1800">
        <f t="shared" ca="1" si="235"/>
        <v>0.81942694398785609</v>
      </c>
      <c r="BE163" s="1636">
        <f ca="1">SUM(INDIRECT(BE$1&amp;BE$2&amp;$A163):INDIRECT(BE$1&amp;BE$3&amp;$A163))+SUM(INDIRECT(BE$1&amp;BE$2&amp;$B163):INDIRECT(BE$1&amp;BE$3&amp;$B163))</f>
        <v>-73154</v>
      </c>
      <c r="BF163" s="1704">
        <f t="shared" ca="1" si="220"/>
        <v>113318</v>
      </c>
      <c r="BG163" s="1800">
        <f t="shared" ca="1" si="236"/>
        <v>-0.54903354567077667</v>
      </c>
    </row>
    <row r="164" spans="1:59">
      <c r="A164" s="1887">
        <v>152</v>
      </c>
      <c r="B164" s="1887">
        <v>1</v>
      </c>
      <c r="C164" s="1887">
        <f>ROW()</f>
        <v>164</v>
      </c>
      <c r="D164" s="2120" t="s">
        <v>1020</v>
      </c>
      <c r="E164" s="2540">
        <v>1</v>
      </c>
      <c r="F164" s="87"/>
      <c r="G164" s="87"/>
      <c r="H164" s="39"/>
      <c r="I164" s="64"/>
      <c r="J164" s="1134" t="s">
        <v>140</v>
      </c>
      <c r="K164" s="4"/>
      <c r="L164" s="4"/>
      <c r="M164" s="3"/>
      <c r="N164" s="3"/>
      <c r="O164" s="3"/>
      <c r="P164" s="40"/>
      <c r="Q164" s="1668">
        <f t="shared" ref="Q164:AO164" si="242">IFERROR(Q163/Q127,0)</f>
        <v>0.10761971366789656</v>
      </c>
      <c r="R164" s="1668">
        <f t="shared" si="242"/>
        <v>-0.14855372962340455</v>
      </c>
      <c r="S164" s="1668">
        <f t="shared" si="242"/>
        <v>0.11175006136260038</v>
      </c>
      <c r="T164" s="1668">
        <f t="shared" si="242"/>
        <v>0.14768523624570387</v>
      </c>
      <c r="U164" s="1668">
        <f t="shared" si="242"/>
        <v>0.17685735569102601</v>
      </c>
      <c r="V164" s="1668">
        <f t="shared" si="242"/>
        <v>0.1856168959634682</v>
      </c>
      <c r="W164" s="1668">
        <f t="shared" si="242"/>
        <v>0.11041068876505324</v>
      </c>
      <c r="X164" s="1668">
        <f t="shared" si="242"/>
        <v>0.10529993865194313</v>
      </c>
      <c r="Y164" s="1668">
        <f t="shared" si="242"/>
        <v>0.10181827662398892</v>
      </c>
      <c r="Z164" s="1668">
        <f t="shared" si="242"/>
        <v>0.19242782633523434</v>
      </c>
      <c r="AA164" s="1668">
        <f t="shared" si="242"/>
        <v>0.14375559685397998</v>
      </c>
      <c r="AB164" s="1668">
        <f t="shared" si="242"/>
        <v>0.14541619039533021</v>
      </c>
      <c r="AC164" s="1668">
        <f t="shared" si="242"/>
        <v>6.679268525278835E-2</v>
      </c>
      <c r="AD164" s="1668">
        <f t="shared" si="242"/>
        <v>0.17204851037855132</v>
      </c>
      <c r="AE164" s="1668">
        <f t="shared" si="242"/>
        <v>0.10584720045767729</v>
      </c>
      <c r="AF164" s="1668">
        <f t="shared" si="242"/>
        <v>0.16007844998358059</v>
      </c>
      <c r="AG164" s="1668">
        <f t="shared" si="242"/>
        <v>0.12906715957001921</v>
      </c>
      <c r="AH164" s="1668">
        <f t="shared" si="242"/>
        <v>0.13271682505056409</v>
      </c>
      <c r="AI164" s="1668">
        <f t="shared" si="242"/>
        <v>0.1311054436274646</v>
      </c>
      <c r="AJ164" s="1108"/>
      <c r="AK164" s="1669">
        <f t="shared" ca="1" si="242"/>
        <v>0.10761971366789656</v>
      </c>
      <c r="AL164" s="1668">
        <f t="shared" ca="1" si="242"/>
        <v>0.14119761657174024</v>
      </c>
      <c r="AM164" s="1668">
        <f t="shared" ca="1" si="215"/>
        <v>-3.3577902903843673E-2</v>
      </c>
      <c r="AN164" s="1802"/>
      <c r="AO164" s="1668">
        <f t="shared" ca="1" si="242"/>
        <v>-52.742609949531364</v>
      </c>
      <c r="AP164" s="1668">
        <f t="shared" ca="1" si="216"/>
        <v>52.850229663199258</v>
      </c>
      <c r="AQ164" s="1802"/>
      <c r="AR164" s="1108"/>
      <c r="AS164" s="1669">
        <f ca="1">IFERROR(AS163/AS127,0)</f>
        <v>0.10761971366789656</v>
      </c>
      <c r="AT164" s="1668">
        <f ca="1">IFERROR(AT163/AT127,0)</f>
        <v>0.14119761657174024</v>
      </c>
      <c r="AU164" s="1668">
        <f t="shared" ca="1" si="217"/>
        <v>-3.3577902903843673E-2</v>
      </c>
      <c r="AV164" s="1802"/>
      <c r="AW164" s="1668">
        <f ca="1">IFERROR(AW163/AW127,0)</f>
        <v>-52.742609949531364</v>
      </c>
      <c r="AX164" s="1668">
        <f t="shared" ca="1" si="218"/>
        <v>52.850229663199258</v>
      </c>
      <c r="AY164" s="1802"/>
      <c r="AZ164" s="1108"/>
      <c r="BA164" s="1669">
        <f ca="1">IFERROR(BA163/BA127,0)</f>
        <v>0.10761971366789656</v>
      </c>
      <c r="BB164" s="1668">
        <f ca="1">IFERROR(BB163/BB127,0)</f>
        <v>0.14119761657174024</v>
      </c>
      <c r="BC164" s="1668">
        <f t="shared" ca="1" si="219"/>
        <v>-3.3577902903843673E-2</v>
      </c>
      <c r="BD164" s="1802"/>
      <c r="BE164" s="1668">
        <f ca="1">IFERROR(BE163/BE127,0)</f>
        <v>-52.742609949531364</v>
      </c>
      <c r="BF164" s="1668">
        <f t="shared" ca="1" si="220"/>
        <v>52.850229663199258</v>
      </c>
      <c r="BG164" s="1802"/>
    </row>
    <row r="165" spans="1:59">
      <c r="A165" s="1887">
        <v>153</v>
      </c>
      <c r="B165" s="1887">
        <v>1</v>
      </c>
      <c r="C165" s="1887">
        <f>ROW()</f>
        <v>165</v>
      </c>
      <c r="D165" s="2120" t="s">
        <v>1020</v>
      </c>
      <c r="E165" s="2540">
        <v>1</v>
      </c>
      <c r="F165" s="87"/>
      <c r="G165" s="87"/>
      <c r="H165" s="39"/>
      <c r="I165" s="103" t="s">
        <v>210</v>
      </c>
      <c r="J165" s="101"/>
      <c r="K165" s="102"/>
      <c r="L165" s="102"/>
      <c r="M165" s="101"/>
      <c r="N165" s="101"/>
      <c r="O165" s="101"/>
      <c r="P165" s="185"/>
      <c r="Q165" s="144">
        <v>316</v>
      </c>
      <c r="R165" s="144">
        <v>0</v>
      </c>
      <c r="S165" s="2903">
        <v>4130</v>
      </c>
      <c r="T165" s="144">
        <v>1373</v>
      </c>
      <c r="U165" s="144">
        <v>1104</v>
      </c>
      <c r="V165" s="144">
        <v>0</v>
      </c>
      <c r="W165" s="144">
        <v>431</v>
      </c>
      <c r="X165" s="144">
        <v>186</v>
      </c>
      <c r="Y165" s="144">
        <v>4346</v>
      </c>
      <c r="Z165" s="144">
        <v>10</v>
      </c>
      <c r="AA165" s="144">
        <v>266</v>
      </c>
      <c r="AB165" s="144">
        <v>4872</v>
      </c>
      <c r="AC165" s="190">
        <f>SUM(Q165,R165,S165)</f>
        <v>4446</v>
      </c>
      <c r="AD165" s="190">
        <f>SUM(T165,U165,V165)</f>
        <v>2477</v>
      </c>
      <c r="AE165" s="190">
        <f>SUM(W165,X165,Y165)</f>
        <v>4963</v>
      </c>
      <c r="AF165" s="190">
        <f>SUM(Z165,AA165,AB165)</f>
        <v>5148</v>
      </c>
      <c r="AG165" s="190">
        <f>AC165+AD165</f>
        <v>6923</v>
      </c>
      <c r="AH165" s="190">
        <f>AF165+AE165</f>
        <v>10111</v>
      </c>
      <c r="AI165" s="190">
        <f>AG165+AH165</f>
        <v>17034</v>
      </c>
      <c r="AK165" s="1633">
        <f ca="1">SUM((INDIRECT(AK$2&amp;(ROW())):INDIRECT(AK$3&amp;(ROW()))))</f>
        <v>316</v>
      </c>
      <c r="AL165" s="1634">
        <f ca="1">SUM(INDIRECT(AL$1&amp;AL$2&amp;$C165):INDIRECT(AL$1&amp;AL$3&amp;$C165))</f>
        <v>0</v>
      </c>
      <c r="AM165" s="1702">
        <f t="shared" ca="1" si="215"/>
        <v>316</v>
      </c>
      <c r="AN165" s="1798">
        <f t="shared" ca="1" si="178"/>
        <v>0</v>
      </c>
      <c r="AO165" s="1634">
        <f ca="1">SUM(INDIRECT(AO$1&amp;AO$2&amp;$A165):INDIRECT(AO$1&amp;AO$3&amp;$A165))+SUM(INDIRECT(AO$1&amp;AO$2&amp;$B165):INDIRECT(AO$1&amp;AO$3&amp;$B165))</f>
        <v>77</v>
      </c>
      <c r="AP165" s="1702">
        <f t="shared" ca="1" si="216"/>
        <v>239</v>
      </c>
      <c r="AQ165" s="1798">
        <f ca="1">IFERROR(AK165/AO165,0)</f>
        <v>4.1038961038961039</v>
      </c>
      <c r="AS165" s="1633">
        <f ca="1">SUM((INDIRECT(AS$2&amp;(ROW())):INDIRECT(AS$3&amp;(ROW()))))</f>
        <v>316</v>
      </c>
      <c r="AT165" s="1634">
        <f ca="1">SUM(INDIRECT(AT$1&amp;AT$2&amp;$C165):INDIRECT(AT$1&amp;AT$3&amp;$C165))</f>
        <v>0</v>
      </c>
      <c r="AU165" s="1702">
        <f t="shared" ca="1" si="217"/>
        <v>316</v>
      </c>
      <c r="AV165" s="1798">
        <f ca="1">IFERROR(AS165/AT165,0)</f>
        <v>0</v>
      </c>
      <c r="AW165" s="1634">
        <f ca="1">SUM(INDIRECT(AW$1&amp;AW$2&amp;$A165):INDIRECT(AW$1&amp;AW$3&amp;$A165))+SUM(INDIRECT(AW$1&amp;AW$2&amp;$B165):INDIRECT(AW$1&amp;AW$3&amp;$B165))</f>
        <v>77</v>
      </c>
      <c r="AX165" s="1702">
        <f t="shared" ca="1" si="218"/>
        <v>239</v>
      </c>
      <c r="AY165" s="1798">
        <f ca="1">IFERROR(AS165/AW165,0)</f>
        <v>4.1038961038961039</v>
      </c>
      <c r="BA165" s="1633">
        <f ca="1">SUM((INDIRECT(BA$2&amp;(ROW())):INDIRECT(BA$3&amp;(ROW()))))</f>
        <v>316</v>
      </c>
      <c r="BB165" s="1634">
        <f ca="1">SUM(INDIRECT(BB$1&amp;BB$2&amp;$C165):INDIRECT(BB$1&amp;BB$3&amp;$C165))</f>
        <v>0</v>
      </c>
      <c r="BC165" s="1702">
        <f t="shared" ca="1" si="219"/>
        <v>316</v>
      </c>
      <c r="BD165" s="1798">
        <f ca="1">IFERROR(BA165/BB165,0)</f>
        <v>0</v>
      </c>
      <c r="BE165" s="1634">
        <f ca="1">SUM(INDIRECT(BE$1&amp;BE$2&amp;$A165):INDIRECT(BE$1&amp;BE$3&amp;$A165))+SUM(INDIRECT(BE$1&amp;BE$2&amp;$B165):INDIRECT(BE$1&amp;BE$3&amp;$B165))</f>
        <v>77</v>
      </c>
      <c r="BF165" s="1702">
        <f t="shared" ca="1" si="220"/>
        <v>239</v>
      </c>
      <c r="BG165" s="1798">
        <f ca="1">IFERROR(BA165/BE165,0)</f>
        <v>4.1038961038961039</v>
      </c>
    </row>
    <row r="166" spans="1:59">
      <c r="A166" s="1887">
        <v>154</v>
      </c>
      <c r="B166" s="1887">
        <v>1</v>
      </c>
      <c r="C166" s="1887">
        <f>ROW()</f>
        <v>166</v>
      </c>
      <c r="D166" s="2120" t="s">
        <v>1020</v>
      </c>
      <c r="E166" s="2540">
        <v>1</v>
      </c>
      <c r="F166" s="87"/>
      <c r="G166" s="87"/>
      <c r="H166" s="39"/>
      <c r="I166" s="189" t="s">
        <v>211</v>
      </c>
      <c r="J166" s="187"/>
      <c r="K166" s="188"/>
      <c r="L166" s="188"/>
      <c r="M166" s="187"/>
      <c r="N166" s="187"/>
      <c r="O166" s="187"/>
      <c r="P166" s="186"/>
      <c r="Q166" s="100">
        <v>0</v>
      </c>
      <c r="R166" s="100">
        <v>0</v>
      </c>
      <c r="S166" s="100">
        <v>0</v>
      </c>
      <c r="T166" s="100">
        <v>439</v>
      </c>
      <c r="U166" s="100">
        <v>0</v>
      </c>
      <c r="V166" s="100">
        <v>292</v>
      </c>
      <c r="W166" s="100">
        <v>0</v>
      </c>
      <c r="X166" s="100">
        <v>0</v>
      </c>
      <c r="Y166" s="100">
        <v>0</v>
      </c>
      <c r="Z166" s="100">
        <v>0</v>
      </c>
      <c r="AA166" s="100"/>
      <c r="AB166" s="100">
        <v>0</v>
      </c>
      <c r="AC166" s="150">
        <f>SUM(Q166,R166,S166)</f>
        <v>0</v>
      </c>
      <c r="AD166" s="150">
        <f>SUM(T166,U166,V166)</f>
        <v>731</v>
      </c>
      <c r="AE166" s="150">
        <f>SUM(W166,X166,Y166)</f>
        <v>0</v>
      </c>
      <c r="AF166" s="150">
        <f>SUM(Z166,AA166,AB166)</f>
        <v>0</v>
      </c>
      <c r="AG166" s="150">
        <f>AC166+AD166</f>
        <v>731</v>
      </c>
      <c r="AH166" s="150">
        <f>AF166+AE166</f>
        <v>0</v>
      </c>
      <c r="AI166" s="150">
        <f>AG166+AH166</f>
        <v>731</v>
      </c>
      <c r="AK166" s="113">
        <f ca="1">SUM((INDIRECT(AK$2&amp;(ROW())):INDIRECT(AK$3&amp;(ROW()))))</f>
        <v>0</v>
      </c>
      <c r="AL166" s="150">
        <f ca="1">SUM(INDIRECT(AL$1&amp;AL$2&amp;$C166):INDIRECT(AL$1&amp;AL$3&amp;$C166))</f>
        <v>0</v>
      </c>
      <c r="AM166" s="1703">
        <f t="shared" ca="1" si="215"/>
        <v>0</v>
      </c>
      <c r="AN166" s="1799">
        <f t="shared" ca="1" si="178"/>
        <v>0</v>
      </c>
      <c r="AO166" s="150">
        <f ca="1">SUM(INDIRECT(AO$1&amp;AO$2&amp;$A166):INDIRECT(AO$1&amp;AO$3&amp;$A166))+SUM(INDIRECT(AO$1&amp;AO$2&amp;$B166):INDIRECT(AO$1&amp;AO$3&amp;$B166))</f>
        <v>0</v>
      </c>
      <c r="AP166" s="1703">
        <f t="shared" ca="1" si="216"/>
        <v>0</v>
      </c>
      <c r="AQ166" s="1799">
        <f ca="1">IFERROR(AK166/AO166,0)</f>
        <v>0</v>
      </c>
      <c r="AS166" s="113">
        <f ca="1">SUM((INDIRECT(AS$2&amp;(ROW())):INDIRECT(AS$3&amp;(ROW()))))</f>
        <v>0</v>
      </c>
      <c r="AT166" s="150">
        <f ca="1">SUM(INDIRECT(AT$1&amp;AT$2&amp;$C166):INDIRECT(AT$1&amp;AT$3&amp;$C166))</f>
        <v>0</v>
      </c>
      <c r="AU166" s="1703">
        <f t="shared" ca="1" si="217"/>
        <v>0</v>
      </c>
      <c r="AV166" s="1799">
        <f ca="1">IFERROR(AS166/AT166,0)</f>
        <v>0</v>
      </c>
      <c r="AW166" s="150">
        <f ca="1">SUM(INDIRECT(AW$1&amp;AW$2&amp;$A166):INDIRECT(AW$1&amp;AW$3&amp;$A166))+SUM(INDIRECT(AW$1&amp;AW$2&amp;$B166):INDIRECT(AW$1&amp;AW$3&amp;$B166))</f>
        <v>0</v>
      </c>
      <c r="AX166" s="1703">
        <f t="shared" ca="1" si="218"/>
        <v>0</v>
      </c>
      <c r="AY166" s="1799">
        <f ca="1">IFERROR(AS166/AW166,0)</f>
        <v>0</v>
      </c>
      <c r="BA166" s="113">
        <f ca="1">SUM((INDIRECT(BA$2&amp;(ROW())):INDIRECT(BA$3&amp;(ROW()))))</f>
        <v>0</v>
      </c>
      <c r="BB166" s="150">
        <f ca="1">SUM(INDIRECT(BB$1&amp;BB$2&amp;$C166):INDIRECT(BB$1&amp;BB$3&amp;$C166))</f>
        <v>0</v>
      </c>
      <c r="BC166" s="1703">
        <f t="shared" ca="1" si="219"/>
        <v>0</v>
      </c>
      <c r="BD166" s="1799">
        <f ca="1">IFERROR(BA166/BB166,0)</f>
        <v>0</v>
      </c>
      <c r="BE166" s="150">
        <f ca="1">SUM(INDIRECT(BE$1&amp;BE$2&amp;$A166):INDIRECT(BE$1&amp;BE$3&amp;$A166))+SUM(INDIRECT(BE$1&amp;BE$2&amp;$B166):INDIRECT(BE$1&amp;BE$3&amp;$B166))</f>
        <v>0</v>
      </c>
      <c r="BF166" s="1703">
        <f t="shared" ca="1" si="220"/>
        <v>0</v>
      </c>
      <c r="BG166" s="1799">
        <f ca="1">IFERROR(BA166/BE166,0)</f>
        <v>0</v>
      </c>
    </row>
    <row r="167" spans="1:59">
      <c r="A167" s="1887">
        <v>155</v>
      </c>
      <c r="B167" s="1887">
        <v>1</v>
      </c>
      <c r="C167" s="1887">
        <f>ROW()</f>
        <v>167</v>
      </c>
      <c r="D167" s="2120" t="s">
        <v>1020</v>
      </c>
      <c r="E167" s="2540">
        <v>1</v>
      </c>
      <c r="F167" s="87"/>
      <c r="G167" s="87"/>
      <c r="H167" s="39"/>
      <c r="I167" s="203" t="s">
        <v>212</v>
      </c>
      <c r="J167" s="202"/>
      <c r="K167" s="201"/>
      <c r="L167" s="201"/>
      <c r="M167" s="201"/>
      <c r="N167" s="201"/>
      <c r="O167" s="201"/>
      <c r="P167" s="200"/>
      <c r="Q167" s="200">
        <f>Q163+Q165-Q166</f>
        <v>40480</v>
      </c>
      <c r="R167" s="200">
        <f t="shared" ref="R167:AI167" si="243">R163+R165-R166</f>
        <v>-20240</v>
      </c>
      <c r="S167" s="200">
        <f t="shared" si="243"/>
        <v>39187</v>
      </c>
      <c r="T167" s="200">
        <f t="shared" si="243"/>
        <v>50479</v>
      </c>
      <c r="U167" s="200">
        <f t="shared" si="243"/>
        <v>70905</v>
      </c>
      <c r="V167" s="200">
        <f t="shared" si="243"/>
        <v>85556</v>
      </c>
      <c r="W167" s="200">
        <f t="shared" si="243"/>
        <v>50261</v>
      </c>
      <c r="X167" s="200">
        <f t="shared" si="243"/>
        <v>39664</v>
      </c>
      <c r="Y167" s="200">
        <f t="shared" si="243"/>
        <v>51210</v>
      </c>
      <c r="Z167" s="200">
        <f t="shared" si="243"/>
        <v>78189</v>
      </c>
      <c r="AA167" s="200">
        <f t="shared" si="243"/>
        <v>50128.778813577788</v>
      </c>
      <c r="AB167" s="200">
        <f t="shared" si="243"/>
        <v>79067.411993028538</v>
      </c>
      <c r="AC167" s="199">
        <f t="shared" si="243"/>
        <v>59427</v>
      </c>
      <c r="AD167" s="199">
        <f t="shared" si="243"/>
        <v>206940</v>
      </c>
      <c r="AE167" s="199">
        <f t="shared" si="243"/>
        <v>141135</v>
      </c>
      <c r="AF167" s="199">
        <f t="shared" si="243"/>
        <v>207385.19080660632</v>
      </c>
      <c r="AG167" s="199">
        <f t="shared" si="243"/>
        <v>266367</v>
      </c>
      <c r="AH167" s="199">
        <f t="shared" si="243"/>
        <v>348520.19080660632</v>
      </c>
      <c r="AI167" s="199">
        <f t="shared" si="243"/>
        <v>614887.19080660632</v>
      </c>
      <c r="AK167" s="1635">
        <f ca="1">SUM((INDIRECT(AK$2&amp;(ROW())):INDIRECT(AK$3&amp;(ROW()))))</f>
        <v>40480</v>
      </c>
      <c r="AL167" s="1636">
        <f ca="1">SUM(INDIRECT(AL$1&amp;AL$2&amp;$C167):INDIRECT(AL$1&amp;AL$3&amp;$C167))</f>
        <v>49014.741698065554</v>
      </c>
      <c r="AM167" s="1704">
        <f t="shared" ca="1" si="215"/>
        <v>-8534.7416980655544</v>
      </c>
      <c r="AN167" s="1800">
        <f t="shared" ca="1" si="178"/>
        <v>0.82587398398138678</v>
      </c>
      <c r="AO167" s="1636">
        <f ca="1">SUM(INDIRECT(AO$1&amp;AO$2&amp;$A167):INDIRECT(AO$1&amp;AO$3&amp;$A167))+SUM(INDIRECT(AO$1&amp;AO$2&amp;$B167):INDIRECT(AO$1&amp;AO$3&amp;$B167))</f>
        <v>-73077</v>
      </c>
      <c r="AP167" s="1704">
        <f t="shared" ca="1" si="216"/>
        <v>113557</v>
      </c>
      <c r="AQ167" s="1800">
        <f ca="1">IFERROR(AK167/AO167,0)</f>
        <v>-0.55393625901446419</v>
      </c>
      <c r="AS167" s="1635">
        <f ca="1">SUM((INDIRECT(AS$2&amp;(ROW())):INDIRECT(AS$3&amp;(ROW()))))</f>
        <v>40480</v>
      </c>
      <c r="AT167" s="1636">
        <f ca="1">SUM(INDIRECT(AT$1&amp;AT$2&amp;$C167):INDIRECT(AT$1&amp;AT$3&amp;$C167))</f>
        <v>49014.741698065554</v>
      </c>
      <c r="AU167" s="1704">
        <f t="shared" ca="1" si="217"/>
        <v>-8534.7416980655544</v>
      </c>
      <c r="AV167" s="1800">
        <f ca="1">IFERROR(AS167/AT167,0)</f>
        <v>0.82587398398138678</v>
      </c>
      <c r="AW167" s="1636">
        <f ca="1">SUM(INDIRECT(AW$1&amp;AW$2&amp;$A167):INDIRECT(AW$1&amp;AW$3&amp;$A167))+SUM(INDIRECT(AW$1&amp;AW$2&amp;$B167):INDIRECT(AW$1&amp;AW$3&amp;$B167))</f>
        <v>-73077</v>
      </c>
      <c r="AX167" s="1704">
        <f t="shared" ca="1" si="218"/>
        <v>113557</v>
      </c>
      <c r="AY167" s="1800">
        <f ca="1">IFERROR(AS167/AW167,0)</f>
        <v>-0.55393625901446419</v>
      </c>
      <c r="BA167" s="1635">
        <f ca="1">SUM((INDIRECT(BA$2&amp;(ROW())):INDIRECT(BA$3&amp;(ROW()))))</f>
        <v>40480</v>
      </c>
      <c r="BB167" s="1636">
        <f ca="1">SUM(INDIRECT(BB$1&amp;BB$2&amp;$C167):INDIRECT(BB$1&amp;BB$3&amp;$C167))</f>
        <v>49014.741698065554</v>
      </c>
      <c r="BC167" s="1704">
        <f t="shared" ca="1" si="219"/>
        <v>-8534.7416980655544</v>
      </c>
      <c r="BD167" s="1800">
        <f ca="1">IFERROR(BA167/BB167,0)</f>
        <v>0.82587398398138678</v>
      </c>
      <c r="BE167" s="1636">
        <f ca="1">SUM(INDIRECT(BE$1&amp;BE$2&amp;$A167):INDIRECT(BE$1&amp;BE$3&amp;$A167))+SUM(INDIRECT(BE$1&amp;BE$2&amp;$B167):INDIRECT(BE$1&amp;BE$3&amp;$B167))</f>
        <v>-73077</v>
      </c>
      <c r="BF167" s="1704">
        <f t="shared" ca="1" si="220"/>
        <v>113557</v>
      </c>
      <c r="BG167" s="1800">
        <f ca="1">IFERROR(BA167/BE167,0)</f>
        <v>-0.55393625901446419</v>
      </c>
    </row>
    <row r="168" spans="1:59">
      <c r="A168" s="1887">
        <v>156</v>
      </c>
      <c r="B168" s="1887">
        <v>1</v>
      </c>
      <c r="C168" s="1887">
        <f>ROW()</f>
        <v>168</v>
      </c>
      <c r="D168" s="2120" t="s">
        <v>1020</v>
      </c>
      <c r="E168" s="2540">
        <v>1</v>
      </c>
      <c r="F168" s="87"/>
      <c r="G168" s="87"/>
      <c r="H168" s="39"/>
      <c r="I168" s="64"/>
      <c r="J168" s="1134" t="s">
        <v>140</v>
      </c>
      <c r="K168" s="4"/>
      <c r="L168" s="4"/>
      <c r="M168" s="3"/>
      <c r="N168" s="3"/>
      <c r="O168" s="3"/>
      <c r="P168" s="40"/>
      <c r="Q168" s="1668">
        <f t="shared" ref="Q168:AO168" si="244">IFERROR(Q167/Q127,0)</f>
        <v>0.10846643783678052</v>
      </c>
      <c r="R168" s="1668">
        <f t="shared" si="244"/>
        <v>-0.14855372962340455</v>
      </c>
      <c r="S168" s="1668">
        <f t="shared" si="244"/>
        <v>0.12491512835143397</v>
      </c>
      <c r="T168" s="1668">
        <f t="shared" si="244"/>
        <v>0.15046933172765942</v>
      </c>
      <c r="U168" s="1668">
        <f t="shared" si="244"/>
        <v>0.17965460101248118</v>
      </c>
      <c r="V168" s="1668">
        <f t="shared" si="244"/>
        <v>0.18498554597719788</v>
      </c>
      <c r="W168" s="1668">
        <f t="shared" si="244"/>
        <v>0.11136567585832512</v>
      </c>
      <c r="X168" s="1668">
        <f t="shared" si="244"/>
        <v>0.10579605772051959</v>
      </c>
      <c r="Y168" s="1668">
        <f t="shared" si="244"/>
        <v>0.11126053998622551</v>
      </c>
      <c r="Z168" s="1668">
        <f t="shared" si="244"/>
        <v>0.1924524400839821</v>
      </c>
      <c r="AA168" s="1668">
        <f t="shared" si="244"/>
        <v>0.14452248128507281</v>
      </c>
      <c r="AB168" s="1668">
        <f t="shared" si="244"/>
        <v>0.15496486275357005</v>
      </c>
      <c r="AC168" s="1668">
        <f t="shared" si="244"/>
        <v>7.2193828895754042E-2</v>
      </c>
      <c r="AD168" s="1668">
        <f t="shared" si="244"/>
        <v>0.17351247472020337</v>
      </c>
      <c r="AE168" s="1668">
        <f t="shared" si="244"/>
        <v>0.10970496604730991</v>
      </c>
      <c r="AF168" s="1668">
        <f t="shared" si="244"/>
        <v>0.16415328833170381</v>
      </c>
      <c r="AG168" s="1668">
        <f t="shared" si="244"/>
        <v>0.13213887611487388</v>
      </c>
      <c r="AH168" s="1668">
        <f t="shared" si="244"/>
        <v>0.13668214234850096</v>
      </c>
      <c r="AI168" s="1668">
        <f t="shared" si="244"/>
        <v>0.13467622294353432</v>
      </c>
      <c r="AJ168" s="1108"/>
      <c r="AK168" s="1669">
        <f t="shared" ca="1" si="244"/>
        <v>0.10846643783678052</v>
      </c>
      <c r="AL168" s="1668">
        <f t="shared" ca="1" si="244"/>
        <v>0.14119761657174024</v>
      </c>
      <c r="AM168" s="1668">
        <f t="shared" ca="1" si="215"/>
        <v>-3.2731178734959718E-2</v>
      </c>
      <c r="AN168" s="1802"/>
      <c r="AO168" s="1668">
        <f t="shared" ca="1" si="244"/>
        <v>-52.687094448449891</v>
      </c>
      <c r="AP168" s="1668">
        <f t="shared" ca="1" si="216"/>
        <v>52.795560886286673</v>
      </c>
      <c r="AQ168" s="1802"/>
      <c r="AR168" s="1108"/>
      <c r="AS168" s="1669">
        <f ca="1">IFERROR(AS167/AS127,0)</f>
        <v>0.10846643783678052</v>
      </c>
      <c r="AT168" s="1668">
        <f ca="1">IFERROR(AT167/AT127,0)</f>
        <v>0.14119761657174024</v>
      </c>
      <c r="AU168" s="1668">
        <f t="shared" ca="1" si="217"/>
        <v>-3.2731178734959718E-2</v>
      </c>
      <c r="AV168" s="1802"/>
      <c r="AW168" s="1668">
        <f ca="1">IFERROR(AW167/AW127,0)</f>
        <v>-52.687094448449891</v>
      </c>
      <c r="AX168" s="1668">
        <f t="shared" ca="1" si="218"/>
        <v>52.795560886286673</v>
      </c>
      <c r="AY168" s="1802"/>
      <c r="AZ168" s="1108"/>
      <c r="BA168" s="1669">
        <f ca="1">IFERROR(BA167/BA127,0)</f>
        <v>0.10846643783678052</v>
      </c>
      <c r="BB168" s="1668">
        <f ca="1">IFERROR(BB167/BB127,0)</f>
        <v>0.14119761657174024</v>
      </c>
      <c r="BC168" s="1668">
        <f t="shared" ca="1" si="219"/>
        <v>-3.2731178734959718E-2</v>
      </c>
      <c r="BD168" s="1802"/>
      <c r="BE168" s="1668">
        <f ca="1">IFERROR(BE167/BE127,0)</f>
        <v>-52.687094448449891</v>
      </c>
      <c r="BF168" s="1668">
        <f t="shared" ca="1" si="220"/>
        <v>52.795560886286673</v>
      </c>
      <c r="BG168" s="1802"/>
    </row>
    <row r="169" spans="1:59">
      <c r="A169" s="1887">
        <v>1</v>
      </c>
      <c r="B169" s="1887">
        <v>1</v>
      </c>
      <c r="C169" s="1887">
        <f>ROW()</f>
        <v>169</v>
      </c>
      <c r="D169" s="2120" t="s">
        <v>1020</v>
      </c>
      <c r="E169" s="2547" t="s">
        <v>1099</v>
      </c>
      <c r="F169" s="2539"/>
      <c r="G169" s="2534"/>
      <c r="H169" s="38"/>
      <c r="I169" s="38"/>
      <c r="J169" s="37"/>
      <c r="K169" s="2567" t="s">
        <v>1022</v>
      </c>
      <c r="L169" s="2115"/>
      <c r="M169" s="1502"/>
      <c r="N169" s="1502"/>
      <c r="O169" s="1502"/>
      <c r="P169" s="2538"/>
      <c r="Q169" s="2570">
        <f>Q386</f>
        <v>0.6920765884937895</v>
      </c>
      <c r="R169" s="2570">
        <f t="shared" ref="R169:AL169" si="245">R386</f>
        <v>0.6921004384216819</v>
      </c>
      <c r="S169" s="2570">
        <f t="shared" si="245"/>
        <v>0.69208847552614317</v>
      </c>
      <c r="T169" s="2570">
        <f t="shared" si="245"/>
        <v>0.69209158399044535</v>
      </c>
      <c r="U169" s="2570">
        <f t="shared" si="245"/>
        <v>0.69208185821604351</v>
      </c>
      <c r="V169" s="2570">
        <f t="shared" si="245"/>
        <v>0.69208880374147741</v>
      </c>
      <c r="W169" s="2570">
        <f t="shared" si="245"/>
        <v>0.69207997670581389</v>
      </c>
      <c r="X169" s="2570">
        <f t="shared" si="245"/>
        <v>0.69207111375923314</v>
      </c>
      <c r="Y169" s="2570">
        <f t="shared" si="245"/>
        <v>0.6920682129407737</v>
      </c>
      <c r="Z169" s="2570">
        <f t="shared" si="245"/>
        <v>0.69207826459176203</v>
      </c>
      <c r="AA169" s="2570">
        <f t="shared" si="245"/>
        <v>0.69207972014140651</v>
      </c>
      <c r="AB169" s="2570">
        <f t="shared" si="245"/>
        <v>0.6906048434178611</v>
      </c>
      <c r="AC169" s="2570">
        <f t="shared" si="245"/>
        <v>0.69208716082682342</v>
      </c>
      <c r="AD169" s="2570">
        <f t="shared" si="245"/>
        <v>0.69208743253072003</v>
      </c>
      <c r="AE169" s="2570">
        <f t="shared" si="245"/>
        <v>0.69207318054656841</v>
      </c>
      <c r="AF169" s="2570">
        <f t="shared" si="245"/>
        <v>0.69125312723001875</v>
      </c>
      <c r="AG169" s="2570">
        <f t="shared" si="245"/>
        <v>0.69208730363121296</v>
      </c>
      <c r="AH169" s="2570">
        <f t="shared" si="245"/>
        <v>0.69170757400746885</v>
      </c>
      <c r="AI169" s="2570">
        <f t="shared" si="245"/>
        <v>0.6918860369796852</v>
      </c>
      <c r="AK169" s="2606">
        <f t="shared" ca="1" si="245"/>
        <v>0.6920765884937895</v>
      </c>
      <c r="AL169" s="2606">
        <f t="shared" ca="1" si="245"/>
        <v>0.66184065818294591</v>
      </c>
      <c r="AM169" s="2606">
        <f t="shared" ca="1" si="215"/>
        <v>3.0235930310843595E-2</v>
      </c>
      <c r="AN169" s="2607"/>
      <c r="AO169" s="2623">
        <f ca="1">AO386</f>
        <v>0</v>
      </c>
      <c r="AP169" s="2623">
        <f t="shared" ca="1" si="216"/>
        <v>0.6920765884937895</v>
      </c>
      <c r="AQ169" s="2624"/>
      <c r="AS169" s="2606">
        <f ca="1">AS386</f>
        <v>0.6920765884937895</v>
      </c>
      <c r="AT169" s="2606">
        <f ca="1">AT386</f>
        <v>0.66184065818294591</v>
      </c>
      <c r="AU169" s="2606">
        <f t="shared" ca="1" si="217"/>
        <v>3.0235930310843595E-2</v>
      </c>
      <c r="AV169" s="2607"/>
      <c r="AW169" s="2623">
        <f ca="1">AW386</f>
        <v>0</v>
      </c>
      <c r="AX169" s="2623">
        <f t="shared" ca="1" si="218"/>
        <v>0.6920765884937895</v>
      </c>
      <c r="AY169" s="2624"/>
      <c r="BA169" s="2606">
        <f ca="1">BA386</f>
        <v>0.6920765884937895</v>
      </c>
      <c r="BB169" s="2606">
        <f ca="1">BB386</f>
        <v>0.66184065818294591</v>
      </c>
      <c r="BC169" s="2606">
        <f t="shared" ca="1" si="219"/>
        <v>3.0235930310843595E-2</v>
      </c>
      <c r="BD169" s="2607"/>
      <c r="BE169" s="2623">
        <f ca="1">BE386</f>
        <v>0</v>
      </c>
      <c r="BF169" s="2623">
        <f t="shared" ca="1" si="220"/>
        <v>0.6920765884937895</v>
      </c>
      <c r="BG169" s="2624"/>
    </row>
    <row r="170" spans="1:59">
      <c r="A170" s="1887">
        <v>1</v>
      </c>
      <c r="B170" s="1887">
        <v>1</v>
      </c>
      <c r="C170" s="1887">
        <f>ROW()</f>
        <v>170</v>
      </c>
      <c r="D170" s="2120" t="s">
        <v>1020</v>
      </c>
      <c r="E170" s="2531" t="s">
        <v>1082</v>
      </c>
      <c r="F170" s="2532"/>
      <c r="G170" s="2534"/>
      <c r="H170" s="38"/>
      <c r="I170" s="38"/>
      <c r="J170" s="37"/>
      <c r="K170" s="44"/>
      <c r="L170" s="2114" t="s">
        <v>1017</v>
      </c>
      <c r="M170" s="507"/>
      <c r="N170" s="507"/>
      <c r="O170" s="507"/>
      <c r="P170" s="507"/>
      <c r="Q170" s="510">
        <f>SUM(Q171:Q173)</f>
        <v>28543</v>
      </c>
      <c r="R170" s="510">
        <f t="shared" ref="R170:AI170" si="246">SUM(R171:R173)</f>
        <v>27198</v>
      </c>
      <c r="S170" s="510">
        <f t="shared" si="246"/>
        <v>16712</v>
      </c>
      <c r="T170" s="510">
        <f t="shared" si="246"/>
        <v>26597</v>
      </c>
      <c r="U170" s="510">
        <f t="shared" si="246"/>
        <v>27659</v>
      </c>
      <c r="V170" s="510">
        <f t="shared" si="246"/>
        <v>18567</v>
      </c>
      <c r="W170" s="555">
        <f t="shared" si="246"/>
        <v>32040</v>
      </c>
      <c r="X170" s="555">
        <f t="shared" si="246"/>
        <v>31496</v>
      </c>
      <c r="Y170" s="555">
        <f t="shared" si="246"/>
        <v>26394</v>
      </c>
      <c r="Z170" s="2116">
        <f t="shared" si="246"/>
        <v>31042</v>
      </c>
      <c r="AA170" s="2116">
        <f t="shared" si="246"/>
        <v>33060</v>
      </c>
      <c r="AB170" s="2116">
        <f t="shared" si="246"/>
        <v>34029</v>
      </c>
      <c r="AC170" s="2116">
        <f t="shared" si="246"/>
        <v>72453</v>
      </c>
      <c r="AD170" s="2116">
        <f t="shared" si="246"/>
        <v>72823</v>
      </c>
      <c r="AE170" s="2116">
        <f t="shared" si="246"/>
        <v>89930</v>
      </c>
      <c r="AF170" s="2116">
        <f t="shared" si="246"/>
        <v>98131</v>
      </c>
      <c r="AG170" s="2116">
        <f t="shared" si="246"/>
        <v>145276</v>
      </c>
      <c r="AH170" s="2116">
        <f t="shared" si="246"/>
        <v>188061</v>
      </c>
      <c r="AI170" s="2116">
        <f t="shared" si="246"/>
        <v>333337</v>
      </c>
      <c r="AK170" s="510">
        <f ca="1">SUM((INDIRECT(AK$2&amp;(ROW())):INDIRECT(AK$3&amp;(ROW()))))</f>
        <v>28543</v>
      </c>
      <c r="AL170" s="2600">
        <f ca="1">SUM(INDIRECT(AL$1&amp;AL$2&amp;$C170):INDIRECT(AL$1&amp;AL$3&amp;$C170))</f>
        <v>35247.581453869425</v>
      </c>
      <c r="AM170" s="2601">
        <f t="shared" ca="1" si="215"/>
        <v>-6704.5814538694249</v>
      </c>
      <c r="AN170" s="2602">
        <f ca="1">IFERROR(AK170/AL170,0)</f>
        <v>0.80978605687757321</v>
      </c>
      <c r="AO170" s="2625">
        <f ca="1">SUM(INDIRECT(AO$1&amp;AO$2&amp;$A170):INDIRECT(AO$1&amp;AO$3&amp;$A170))+SUM(INDIRECT(AO$1&amp;AO$2&amp;$B170):INDIRECT(AO$1&amp;AO$3&amp;$B170))</f>
        <v>0</v>
      </c>
      <c r="AP170" s="2626">
        <f t="shared" ca="1" si="216"/>
        <v>28543</v>
      </c>
      <c r="AQ170" s="2627">
        <f ca="1">IFERROR(AK170/AO170,0)</f>
        <v>0</v>
      </c>
      <c r="AS170" s="510">
        <f ca="1">SUM((INDIRECT(AS$2&amp;(ROW())):INDIRECT(AS$3&amp;(ROW()))))</f>
        <v>28543</v>
      </c>
      <c r="AT170" s="2600">
        <f ca="1">SUM(INDIRECT(AT$1&amp;AT$2&amp;$C170):INDIRECT(AT$1&amp;AT$3&amp;$C170))</f>
        <v>35247.581453869425</v>
      </c>
      <c r="AU170" s="2601">
        <f t="shared" ca="1" si="217"/>
        <v>-6704.5814538694249</v>
      </c>
      <c r="AV170" s="2602">
        <f ca="1">IFERROR(AS170/AT170,0)</f>
        <v>0.80978605687757321</v>
      </c>
      <c r="AW170" s="2625">
        <f ca="1">SUM(INDIRECT(AW$1&amp;AW$2&amp;$A170):INDIRECT(AW$1&amp;AW$3&amp;$A170))+SUM(INDIRECT(AW$1&amp;AW$2&amp;$B170):INDIRECT(AW$1&amp;AW$3&amp;$B170))</f>
        <v>0</v>
      </c>
      <c r="AX170" s="2626">
        <f t="shared" ca="1" si="218"/>
        <v>28543</v>
      </c>
      <c r="AY170" s="2627">
        <f ca="1">IFERROR(AS170/AW170,0)</f>
        <v>0</v>
      </c>
      <c r="BA170" s="510">
        <f ca="1">SUM((INDIRECT(BA$2&amp;(ROW())):INDIRECT(BA$3&amp;(ROW()))))</f>
        <v>28543</v>
      </c>
      <c r="BB170" s="2600">
        <f ca="1">SUM(INDIRECT(BB$1&amp;BB$2&amp;$C170):INDIRECT(BB$1&amp;BB$3&amp;$C170))</f>
        <v>35247.581453869425</v>
      </c>
      <c r="BC170" s="2601">
        <f t="shared" ca="1" si="219"/>
        <v>-6704.5814538694249</v>
      </c>
      <c r="BD170" s="2602">
        <f ca="1">IFERROR(BA170/BB170,0)</f>
        <v>0.80978605687757321</v>
      </c>
      <c r="BE170" s="2625">
        <f ca="1">SUM(INDIRECT(BE$1&amp;BE$2&amp;$A170):INDIRECT(BE$1&amp;BE$3&amp;$A170))+SUM(INDIRECT(BE$1&amp;BE$2&amp;$B170):INDIRECT(BE$1&amp;BE$3&amp;$B170))</f>
        <v>0</v>
      </c>
      <c r="BF170" s="2626">
        <f t="shared" ca="1" si="220"/>
        <v>28543</v>
      </c>
      <c r="BG170" s="2627">
        <f ca="1">IFERROR(BA170/BE170,0)</f>
        <v>0</v>
      </c>
    </row>
    <row r="171" spans="1:59">
      <c r="A171" s="1887">
        <v>1</v>
      </c>
      <c r="B171" s="1887">
        <v>1</v>
      </c>
      <c r="C171" s="1887">
        <f>ROW()</f>
        <v>171</v>
      </c>
      <c r="D171" s="2120" t="s">
        <v>1020</v>
      </c>
      <c r="E171" s="2531" t="s">
        <v>1082</v>
      </c>
      <c r="F171" s="2532"/>
      <c r="G171" s="2534"/>
      <c r="H171" s="38"/>
      <c r="I171" s="38"/>
      <c r="J171" s="37"/>
      <c r="K171" s="44"/>
      <c r="L171" s="44"/>
      <c r="M171" s="59" t="s">
        <v>178</v>
      </c>
      <c r="N171" s="6"/>
      <c r="O171" s="6"/>
      <c r="P171" s="6"/>
      <c r="Q171" s="2122">
        <v>780</v>
      </c>
      <c r="R171" s="2122">
        <v>1160</v>
      </c>
      <c r="S171" s="2122">
        <v>1245</v>
      </c>
      <c r="T171" s="2122">
        <v>524</v>
      </c>
      <c r="U171" s="2122">
        <v>2103</v>
      </c>
      <c r="V171" s="2122">
        <v>4002</v>
      </c>
      <c r="W171" s="1083">
        <v>3700</v>
      </c>
      <c r="X171" s="1083">
        <v>2633</v>
      </c>
      <c r="Y171" s="1083">
        <v>6059</v>
      </c>
      <c r="Z171" s="2123">
        <v>1649</v>
      </c>
      <c r="AA171" s="2123">
        <v>247</v>
      </c>
      <c r="AB171" s="2123">
        <v>-559</v>
      </c>
      <c r="AC171" s="229">
        <f>SUM(Q171,R171,S171)</f>
        <v>3185</v>
      </c>
      <c r="AD171" s="229">
        <f>SUM(T171,U171,V171)</f>
        <v>6629</v>
      </c>
      <c r="AE171" s="229">
        <f>SUM(W171,X171,Y171)</f>
        <v>12392</v>
      </c>
      <c r="AF171" s="229">
        <f>SUM(Z171,AA171,AB171)</f>
        <v>1337</v>
      </c>
      <c r="AG171" s="229">
        <f>AC171+AD171</f>
        <v>9814</v>
      </c>
      <c r="AH171" s="229">
        <f>AF171+AE171</f>
        <v>13729</v>
      </c>
      <c r="AI171" s="229">
        <f>AG171+AH171</f>
        <v>23543</v>
      </c>
      <c r="AK171" s="61">
        <f ca="1">SUM((INDIRECT(AK$2&amp;(ROW())):INDIRECT(AK$3&amp;(ROW()))))</f>
        <v>780</v>
      </c>
      <c r="AL171" s="2597">
        <f ca="1">SUM(INDIRECT(AL$1&amp;AL$2&amp;$C171):INDIRECT(AL$1&amp;AL$3&amp;$C171))</f>
        <v>4932.9896708333335</v>
      </c>
      <c r="AM171" s="2598">
        <f t="shared" ca="1" si="215"/>
        <v>-4152.9896708333335</v>
      </c>
      <c r="AN171" s="2599">
        <f ca="1">IFERROR(AK171/AL171,0)</f>
        <v>0.15811912289454155</v>
      </c>
      <c r="AO171" s="2506">
        <f ca="1">SUM(INDIRECT(AO$1&amp;AO$2&amp;$A171):INDIRECT(AO$1&amp;AO$3&amp;$A171))+SUM(INDIRECT(AO$1&amp;AO$2&amp;$B171):INDIRECT(AO$1&amp;AO$3&amp;$B171))</f>
        <v>0</v>
      </c>
      <c r="AP171" s="2507">
        <f t="shared" ca="1" si="216"/>
        <v>780</v>
      </c>
      <c r="AQ171" s="2508">
        <f ca="1">IFERROR(AK171/AO171,0)</f>
        <v>0</v>
      </c>
      <c r="AS171" s="61">
        <f ca="1">SUM((INDIRECT(AS$2&amp;(ROW())):INDIRECT(AS$3&amp;(ROW()))))</f>
        <v>780</v>
      </c>
      <c r="AT171" s="2597">
        <f ca="1">SUM(INDIRECT(AT$1&amp;AT$2&amp;$C171):INDIRECT(AT$1&amp;AT$3&amp;$C171))</f>
        <v>4932.9896708333335</v>
      </c>
      <c r="AU171" s="2598">
        <f t="shared" ca="1" si="217"/>
        <v>-4152.9896708333335</v>
      </c>
      <c r="AV171" s="2599">
        <f ca="1">IFERROR(AS171/AT171,0)</f>
        <v>0.15811912289454155</v>
      </c>
      <c r="AW171" s="2506">
        <f ca="1">SUM(INDIRECT(AW$1&amp;AW$2&amp;$A171):INDIRECT(AW$1&amp;AW$3&amp;$A171))+SUM(INDIRECT(AW$1&amp;AW$2&amp;$B171):INDIRECT(AW$1&amp;AW$3&amp;$B171))</f>
        <v>0</v>
      </c>
      <c r="AX171" s="2507">
        <f t="shared" ca="1" si="218"/>
        <v>780</v>
      </c>
      <c r="AY171" s="2508">
        <f ca="1">IFERROR(AS171/AW171,0)</f>
        <v>0</v>
      </c>
      <c r="BA171" s="61">
        <f ca="1">SUM((INDIRECT(BA$2&amp;(ROW())):INDIRECT(BA$3&amp;(ROW()))))</f>
        <v>780</v>
      </c>
      <c r="BB171" s="2597">
        <f ca="1">SUM(INDIRECT(BB$1&amp;BB$2&amp;$C171):INDIRECT(BB$1&amp;BB$3&amp;$C171))</f>
        <v>4932.9896708333335</v>
      </c>
      <c r="BC171" s="2598">
        <f t="shared" ca="1" si="219"/>
        <v>-4152.9896708333335</v>
      </c>
      <c r="BD171" s="2599">
        <f ca="1">IFERROR(BA171/BB171,0)</f>
        <v>0.15811912289454155</v>
      </c>
      <c r="BE171" s="2506">
        <f ca="1">SUM(INDIRECT(BE$1&amp;BE$2&amp;$A171):INDIRECT(BE$1&amp;BE$3&amp;$A171))+SUM(INDIRECT(BE$1&amp;BE$2&amp;$B171):INDIRECT(BE$1&amp;BE$3&amp;$B171))</f>
        <v>0</v>
      </c>
      <c r="BF171" s="2507">
        <f t="shared" ca="1" si="220"/>
        <v>780</v>
      </c>
      <c r="BG171" s="2508">
        <f ca="1">IFERROR(BA171/BE171,0)</f>
        <v>0</v>
      </c>
    </row>
    <row r="172" spans="1:59">
      <c r="A172" s="1887">
        <v>1</v>
      </c>
      <c r="B172" s="1887">
        <v>1</v>
      </c>
      <c r="C172" s="1887">
        <f>ROW()</f>
        <v>172</v>
      </c>
      <c r="D172" s="2120" t="s">
        <v>1020</v>
      </c>
      <c r="E172" s="2531" t="s">
        <v>1082</v>
      </c>
      <c r="F172" s="2532"/>
      <c r="G172" s="2534"/>
      <c r="H172" s="38"/>
      <c r="I172" s="38"/>
      <c r="J172" s="37"/>
      <c r="K172" s="44"/>
      <c r="L172" s="44"/>
      <c r="M172" s="59" t="s">
        <v>179</v>
      </c>
      <c r="N172" s="6"/>
      <c r="O172" s="6"/>
      <c r="P172" s="6"/>
      <c r="Q172" s="2122">
        <v>15236</v>
      </c>
      <c r="R172" s="2122">
        <v>13943</v>
      </c>
      <c r="S172" s="2122">
        <v>14226</v>
      </c>
      <c r="T172" s="2122">
        <v>13945</v>
      </c>
      <c r="U172" s="2122">
        <v>14461</v>
      </c>
      <c r="V172" s="2122">
        <v>11685</v>
      </c>
      <c r="W172" s="1083">
        <v>13720</v>
      </c>
      <c r="X172" s="1083">
        <v>12787</v>
      </c>
      <c r="Y172" s="1083">
        <v>13536</v>
      </c>
      <c r="Z172" s="2123">
        <v>13547</v>
      </c>
      <c r="AA172" s="2123">
        <v>21350</v>
      </c>
      <c r="AB172" s="2123">
        <v>15817</v>
      </c>
      <c r="AC172" s="229">
        <f>SUM(Q172,R172,S172)</f>
        <v>43405</v>
      </c>
      <c r="AD172" s="229">
        <f>SUM(T172,U172,V172)</f>
        <v>40091</v>
      </c>
      <c r="AE172" s="229">
        <f>SUM(W172,X172,Y172)</f>
        <v>40043</v>
      </c>
      <c r="AF172" s="229">
        <f>SUM(Z172,AA172,AB172)</f>
        <v>50714</v>
      </c>
      <c r="AG172" s="229">
        <f>AC172+AD172</f>
        <v>83496</v>
      </c>
      <c r="AH172" s="229">
        <f>AF172+AE172</f>
        <v>90757</v>
      </c>
      <c r="AI172" s="229">
        <f>AG172+AH172</f>
        <v>174253</v>
      </c>
      <c r="AK172" s="61">
        <f ca="1">SUM((INDIRECT(AK$2&amp;(ROW())):INDIRECT(AK$3&amp;(ROW()))))</f>
        <v>15236</v>
      </c>
      <c r="AL172" s="2597">
        <f ca="1">SUM(INDIRECT(AL$1&amp;AL$2&amp;$C172):INDIRECT(AL$1&amp;AL$3&amp;$C172))</f>
        <v>13445.528790551529</v>
      </c>
      <c r="AM172" s="2598">
        <f t="shared" ca="1" si="215"/>
        <v>1790.4712094484712</v>
      </c>
      <c r="AN172" s="2599">
        <f ca="1">IFERROR(AK172/AL172,0)</f>
        <v>1.1331648042512596</v>
      </c>
      <c r="AO172" s="2506">
        <f ca="1">SUM(INDIRECT(AO$1&amp;AO$2&amp;$A172):INDIRECT(AO$1&amp;AO$3&amp;$A172))+SUM(INDIRECT(AO$1&amp;AO$2&amp;$B172):INDIRECT(AO$1&amp;AO$3&amp;$B172))</f>
        <v>0</v>
      </c>
      <c r="AP172" s="2507">
        <f t="shared" ca="1" si="216"/>
        <v>15236</v>
      </c>
      <c r="AQ172" s="2508">
        <f ca="1">IFERROR(AK172/AO172,0)</f>
        <v>0</v>
      </c>
      <c r="AS172" s="61">
        <f ca="1">SUM((INDIRECT(AS$2&amp;(ROW())):INDIRECT(AS$3&amp;(ROW()))))</f>
        <v>15236</v>
      </c>
      <c r="AT172" s="2597">
        <f ca="1">SUM(INDIRECT(AT$1&amp;AT$2&amp;$C172):INDIRECT(AT$1&amp;AT$3&amp;$C172))</f>
        <v>13445.528790551529</v>
      </c>
      <c r="AU172" s="2598">
        <f t="shared" ca="1" si="217"/>
        <v>1790.4712094484712</v>
      </c>
      <c r="AV172" s="2599">
        <f ca="1">IFERROR(AS172/AT172,0)</f>
        <v>1.1331648042512596</v>
      </c>
      <c r="AW172" s="2506">
        <f ca="1">SUM(INDIRECT(AW$1&amp;AW$2&amp;$A172):INDIRECT(AW$1&amp;AW$3&amp;$A172))+SUM(INDIRECT(AW$1&amp;AW$2&amp;$B172):INDIRECT(AW$1&amp;AW$3&amp;$B172))</f>
        <v>0</v>
      </c>
      <c r="AX172" s="2507">
        <f t="shared" ca="1" si="218"/>
        <v>15236</v>
      </c>
      <c r="AY172" s="2508">
        <f ca="1">IFERROR(AS172/AW172,0)</f>
        <v>0</v>
      </c>
      <c r="BA172" s="61">
        <f ca="1">SUM((INDIRECT(BA$2&amp;(ROW())):INDIRECT(BA$3&amp;(ROW()))))</f>
        <v>15236</v>
      </c>
      <c r="BB172" s="2597">
        <f ca="1">SUM(INDIRECT(BB$1&amp;BB$2&amp;$C172):INDIRECT(BB$1&amp;BB$3&amp;$C172))</f>
        <v>13445.528790551529</v>
      </c>
      <c r="BC172" s="2598">
        <f t="shared" ca="1" si="219"/>
        <v>1790.4712094484712</v>
      </c>
      <c r="BD172" s="2599">
        <f ca="1">IFERROR(BA172/BB172,0)</f>
        <v>1.1331648042512596</v>
      </c>
      <c r="BE172" s="2506">
        <f ca="1">SUM(INDIRECT(BE$1&amp;BE$2&amp;$A172):INDIRECT(BE$1&amp;BE$3&amp;$A172))+SUM(INDIRECT(BE$1&amp;BE$2&amp;$B172):INDIRECT(BE$1&amp;BE$3&amp;$B172))</f>
        <v>0</v>
      </c>
      <c r="BF172" s="2507">
        <f t="shared" ca="1" si="220"/>
        <v>15236</v>
      </c>
      <c r="BG172" s="2508">
        <f ca="1">IFERROR(BA172/BE172,0)</f>
        <v>0</v>
      </c>
    </row>
    <row r="173" spans="1:59">
      <c r="A173" s="1887">
        <v>1</v>
      </c>
      <c r="B173" s="1887">
        <v>1</v>
      </c>
      <c r="C173" s="1887">
        <f>ROW()</f>
        <v>173</v>
      </c>
      <c r="D173" s="2120" t="s">
        <v>1020</v>
      </c>
      <c r="E173" s="2531" t="s">
        <v>1082</v>
      </c>
      <c r="F173" s="2532"/>
      <c r="G173" s="2534"/>
      <c r="H173" s="38"/>
      <c r="I173" s="38"/>
      <c r="J173" s="37"/>
      <c r="K173" s="44"/>
      <c r="L173" s="64"/>
      <c r="M173" s="187" t="s">
        <v>180</v>
      </c>
      <c r="N173" s="3"/>
      <c r="O173" s="3"/>
      <c r="P173" s="3"/>
      <c r="Q173" s="2124">
        <v>12527</v>
      </c>
      <c r="R173" s="2124">
        <v>12095</v>
      </c>
      <c r="S173" s="2124">
        <v>1241</v>
      </c>
      <c r="T173" s="2124">
        <v>12128</v>
      </c>
      <c r="U173" s="2124">
        <v>11095</v>
      </c>
      <c r="V173" s="2124">
        <v>2880</v>
      </c>
      <c r="W173" s="1084">
        <v>14620</v>
      </c>
      <c r="X173" s="1084">
        <v>16076</v>
      </c>
      <c r="Y173" s="1084">
        <v>6799</v>
      </c>
      <c r="Z173" s="2125">
        <v>15846</v>
      </c>
      <c r="AA173" s="2125">
        <v>11463</v>
      </c>
      <c r="AB173" s="2125">
        <f>16523+2248</f>
        <v>18771</v>
      </c>
      <c r="AC173" s="226">
        <f>SUM(Q173,R173,S173)</f>
        <v>25863</v>
      </c>
      <c r="AD173" s="226">
        <f>SUM(T173,U173,V173)</f>
        <v>26103</v>
      </c>
      <c r="AE173" s="226">
        <f>SUM(W173,X173,Y173)</f>
        <v>37495</v>
      </c>
      <c r="AF173" s="226">
        <f>SUM(Z173,AA173,AB173)</f>
        <v>46080</v>
      </c>
      <c r="AG173" s="226">
        <f>AC173+AD173</f>
        <v>51966</v>
      </c>
      <c r="AH173" s="226">
        <f>AF173+AE173</f>
        <v>83575</v>
      </c>
      <c r="AI173" s="226">
        <f>AG173+AH173</f>
        <v>135541</v>
      </c>
      <c r="AK173" s="113">
        <f ca="1">SUM((INDIRECT(AK$2&amp;(ROW())):INDIRECT(AK$3&amp;(ROW()))))</f>
        <v>12527</v>
      </c>
      <c r="AL173" s="150">
        <f ca="1">SUM(INDIRECT(AL$1&amp;AL$2&amp;$C173):INDIRECT(AL$1&amp;AL$3&amp;$C173))</f>
        <v>16869.062992484567</v>
      </c>
      <c r="AM173" s="1703">
        <f t="shared" ca="1" si="215"/>
        <v>-4342.0629924845671</v>
      </c>
      <c r="AN173" s="1799">
        <f ca="1">IFERROR(AK173/AL173,0)</f>
        <v>0.74260200495907658</v>
      </c>
      <c r="AO173" s="2628">
        <f ca="1">SUM(INDIRECT(AO$1&amp;AO$2&amp;$A173):INDIRECT(AO$1&amp;AO$3&amp;$A173))+SUM(INDIRECT(AO$1&amp;AO$2&amp;$B173):INDIRECT(AO$1&amp;AO$3&amp;$B173))</f>
        <v>0</v>
      </c>
      <c r="AP173" s="2629">
        <f t="shared" ca="1" si="216"/>
        <v>12527</v>
      </c>
      <c r="AQ173" s="2630">
        <f ca="1">IFERROR(AK173/AO173,0)</f>
        <v>0</v>
      </c>
      <c r="AS173" s="113">
        <f ca="1">SUM((INDIRECT(AS$2&amp;(ROW())):INDIRECT(AS$3&amp;(ROW()))))</f>
        <v>12527</v>
      </c>
      <c r="AT173" s="150">
        <f ca="1">SUM(INDIRECT(AT$1&amp;AT$2&amp;$C173):INDIRECT(AT$1&amp;AT$3&amp;$C173))</f>
        <v>16869.062992484567</v>
      </c>
      <c r="AU173" s="1703">
        <f t="shared" ca="1" si="217"/>
        <v>-4342.0629924845671</v>
      </c>
      <c r="AV173" s="1799">
        <f ca="1">IFERROR(AS173/AT173,0)</f>
        <v>0.74260200495907658</v>
      </c>
      <c r="AW173" s="2628">
        <f ca="1">SUM(INDIRECT(AW$1&amp;AW$2&amp;$A173):INDIRECT(AW$1&amp;AW$3&amp;$A173))+SUM(INDIRECT(AW$1&amp;AW$2&amp;$B173):INDIRECT(AW$1&amp;AW$3&amp;$B173))</f>
        <v>0</v>
      </c>
      <c r="AX173" s="2629">
        <f t="shared" ca="1" si="218"/>
        <v>12527</v>
      </c>
      <c r="AY173" s="2630">
        <f ca="1">IFERROR(AS173/AW173,0)</f>
        <v>0</v>
      </c>
      <c r="BA173" s="113">
        <f ca="1">SUM((INDIRECT(BA$2&amp;(ROW())):INDIRECT(BA$3&amp;(ROW()))))</f>
        <v>12527</v>
      </c>
      <c r="BB173" s="150">
        <f ca="1">SUM(INDIRECT(BB$1&amp;BB$2&amp;$C173):INDIRECT(BB$1&amp;BB$3&amp;$C173))</f>
        <v>16869.062992484567</v>
      </c>
      <c r="BC173" s="1703">
        <f t="shared" ca="1" si="219"/>
        <v>-4342.0629924845671</v>
      </c>
      <c r="BD173" s="1799">
        <f ca="1">IFERROR(BA173/BB173,0)</f>
        <v>0.74260200495907658</v>
      </c>
      <c r="BE173" s="2628">
        <f ca="1">SUM(INDIRECT(BE$1&amp;BE$2&amp;$A173):INDIRECT(BE$1&amp;BE$3&amp;$A173))+SUM(INDIRECT(BE$1&amp;BE$2&amp;$B173):INDIRECT(BE$1&amp;BE$3&amp;$B173))</f>
        <v>0</v>
      </c>
      <c r="BF173" s="2629">
        <f t="shared" ca="1" si="220"/>
        <v>12527</v>
      </c>
      <c r="BG173" s="2630">
        <f ca="1">IFERROR(BA173/BE173,0)</f>
        <v>0</v>
      </c>
    </row>
    <row r="174" spans="1:59">
      <c r="A174" s="1887">
        <v>1</v>
      </c>
      <c r="B174" s="1887">
        <v>1</v>
      </c>
      <c r="C174" s="1887">
        <f>ROW()</f>
        <v>174</v>
      </c>
      <c r="D174" s="2120" t="s">
        <v>1020</v>
      </c>
      <c r="E174" s="2531" t="s">
        <v>1082</v>
      </c>
      <c r="F174" s="2532"/>
      <c r="G174" s="2534"/>
      <c r="H174" s="38"/>
      <c r="I174" s="38"/>
      <c r="J174" s="37"/>
      <c r="K174" s="44"/>
      <c r="L174" s="2114" t="s">
        <v>1018</v>
      </c>
      <c r="M174" s="1502"/>
      <c r="N174" s="1502"/>
      <c r="O174" s="1502"/>
      <c r="P174" s="1502"/>
      <c r="Q174" s="1633">
        <f>SUM(Q176:Q178)</f>
        <v>61736</v>
      </c>
      <c r="R174" s="1633">
        <f t="shared" ref="R174:AI174" si="247">SUM(R176:R178)</f>
        <v>43412</v>
      </c>
      <c r="S174" s="1633">
        <f t="shared" si="247"/>
        <v>58042</v>
      </c>
      <c r="T174" s="1633">
        <f t="shared" si="247"/>
        <v>50994</v>
      </c>
      <c r="U174" s="1633">
        <f t="shared" si="247"/>
        <v>56105</v>
      </c>
      <c r="V174" s="1633">
        <f t="shared" si="247"/>
        <v>73695</v>
      </c>
      <c r="W174" s="927">
        <f t="shared" si="247"/>
        <v>71305</v>
      </c>
      <c r="X174" s="927">
        <f t="shared" si="247"/>
        <v>78984</v>
      </c>
      <c r="Y174" s="927">
        <f t="shared" si="247"/>
        <v>64689</v>
      </c>
      <c r="Z174" s="2117">
        <f t="shared" si="247"/>
        <v>50121</v>
      </c>
      <c r="AA174" s="2117">
        <f t="shared" si="247"/>
        <v>25950.221186422212</v>
      </c>
      <c r="AB174" s="2117">
        <f t="shared" si="247"/>
        <v>96675.588006971462</v>
      </c>
      <c r="AC174" s="2117">
        <f t="shared" si="247"/>
        <v>163190</v>
      </c>
      <c r="AD174" s="2117">
        <f t="shared" si="247"/>
        <v>180794</v>
      </c>
      <c r="AE174" s="2117">
        <f t="shared" si="247"/>
        <v>214978</v>
      </c>
      <c r="AF174" s="2117">
        <f t="shared" si="247"/>
        <v>172746.80919339365</v>
      </c>
      <c r="AG174" s="2117">
        <f t="shared" si="247"/>
        <v>343984</v>
      </c>
      <c r="AH174" s="2117">
        <f t="shared" si="247"/>
        <v>387724.80919339368</v>
      </c>
      <c r="AI174" s="2117">
        <f t="shared" si="247"/>
        <v>731708.80919339368</v>
      </c>
      <c r="AK174" s="61">
        <f ca="1">SUM((INDIRECT(AK$2&amp;(ROW())):INDIRECT(AK$3&amp;(ROW()))))</f>
        <v>61736</v>
      </c>
      <c r="AL174" s="2597">
        <f ca="1">SUM(INDIRECT(AL$1&amp;AL$2&amp;$C174):INDIRECT(AL$1&amp;AL$3&amp;$C174))</f>
        <v>41637.376456425904</v>
      </c>
      <c r="AM174" s="2598">
        <f t="shared" ca="1" si="215"/>
        <v>20098.623543574096</v>
      </c>
      <c r="AN174" s="2599">
        <f ca="1">IFERROR(AK174/AL174,0)</f>
        <v>1.4827062906955146</v>
      </c>
      <c r="AO174" s="2506">
        <f ca="1">SUM(INDIRECT(AO$1&amp;AO$2&amp;$A174):INDIRECT(AO$1&amp;AO$3&amp;$A174))+SUM(INDIRECT(AO$1&amp;AO$2&amp;$B174):INDIRECT(AO$1&amp;AO$3&amp;$B174))</f>
        <v>0</v>
      </c>
      <c r="AP174" s="2507">
        <f t="shared" ca="1" si="216"/>
        <v>61736</v>
      </c>
      <c r="AQ174" s="2508">
        <f ca="1">IFERROR(AK174/AO174,0)</f>
        <v>0</v>
      </c>
      <c r="AS174" s="61">
        <f ca="1">SUM((INDIRECT(AS$2&amp;(ROW())):INDIRECT(AS$3&amp;(ROW()))))</f>
        <v>61736</v>
      </c>
      <c r="AT174" s="2597">
        <f ca="1">SUM(INDIRECT(AT$1&amp;AT$2&amp;$C174):INDIRECT(AT$1&amp;AT$3&amp;$C174))</f>
        <v>41637.376456425904</v>
      </c>
      <c r="AU174" s="2598">
        <f t="shared" ca="1" si="217"/>
        <v>20098.623543574096</v>
      </c>
      <c r="AV174" s="2599">
        <f ca="1">IFERROR(AS174/AT174,0)</f>
        <v>1.4827062906955146</v>
      </c>
      <c r="AW174" s="2506">
        <f ca="1">SUM(INDIRECT(AW$1&amp;AW$2&amp;$A174):INDIRECT(AW$1&amp;AW$3&amp;$A174))+SUM(INDIRECT(AW$1&amp;AW$2&amp;$B174):INDIRECT(AW$1&amp;AW$3&amp;$B174))</f>
        <v>0</v>
      </c>
      <c r="AX174" s="2507">
        <f t="shared" ca="1" si="218"/>
        <v>61736</v>
      </c>
      <c r="AY174" s="2508">
        <f ca="1">IFERROR(AS174/AW174,0)</f>
        <v>0</v>
      </c>
      <c r="BA174" s="61">
        <f ca="1">SUM((INDIRECT(BA$2&amp;(ROW())):INDIRECT(BA$3&amp;(ROW()))))</f>
        <v>61736</v>
      </c>
      <c r="BB174" s="2597">
        <f ca="1">SUM(INDIRECT(BB$1&amp;BB$2&amp;$C174):INDIRECT(BB$1&amp;BB$3&amp;$C174))</f>
        <v>41637.376456425904</v>
      </c>
      <c r="BC174" s="2598">
        <f t="shared" ca="1" si="219"/>
        <v>20098.623543574096</v>
      </c>
      <c r="BD174" s="2599">
        <f ca="1">IFERROR(BA174/BB174,0)</f>
        <v>1.4827062906955146</v>
      </c>
      <c r="BE174" s="2506">
        <f ca="1">SUM(INDIRECT(BE$1&amp;BE$2&amp;$A174):INDIRECT(BE$1&amp;BE$3&amp;$A174))+SUM(INDIRECT(BE$1&amp;BE$2&amp;$B174):INDIRECT(BE$1&amp;BE$3&amp;$B174))</f>
        <v>0</v>
      </c>
      <c r="BF174" s="2507">
        <f t="shared" ca="1" si="220"/>
        <v>61736</v>
      </c>
      <c r="BG174" s="2508">
        <f ca="1">IFERROR(BA174/BE174,0)</f>
        <v>0</v>
      </c>
    </row>
    <row r="175" spans="1:59">
      <c r="A175" s="1887">
        <v>1</v>
      </c>
      <c r="B175" s="1887">
        <v>1</v>
      </c>
      <c r="C175" s="1887">
        <f>ROW()</f>
        <v>175</v>
      </c>
      <c r="D175" s="2120" t="s">
        <v>1020</v>
      </c>
      <c r="E175" s="2531" t="s">
        <v>1082</v>
      </c>
      <c r="F175" s="2532"/>
      <c r="G175" s="2534"/>
      <c r="H175" s="38"/>
      <c r="I175" s="38"/>
      <c r="J175" s="37"/>
      <c r="K175" s="44"/>
      <c r="L175" s="1094"/>
      <c r="M175" s="1249" t="s">
        <v>1021</v>
      </c>
      <c r="N175" s="79"/>
      <c r="O175" s="79"/>
      <c r="P175" s="79"/>
      <c r="Q175" s="2118">
        <f>IFERROR(Q174/Q159,0)</f>
        <v>0.68383566499407389</v>
      </c>
      <c r="R175" s="2118">
        <f t="shared" ref="R175:AI175" si="248">IFERROR(R174/R159,0)</f>
        <v>0.61481376575555868</v>
      </c>
      <c r="S175" s="2118">
        <f t="shared" si="248"/>
        <v>0.77644005671937288</v>
      </c>
      <c r="T175" s="2118">
        <f t="shared" si="248"/>
        <v>0.65721539869314738</v>
      </c>
      <c r="U175" s="2118">
        <f t="shared" si="248"/>
        <v>0.66979848144787735</v>
      </c>
      <c r="V175" s="2118">
        <f t="shared" si="248"/>
        <v>0.79875788515315083</v>
      </c>
      <c r="W175" s="2118">
        <f t="shared" si="248"/>
        <v>0.68997048720305776</v>
      </c>
      <c r="X175" s="2118">
        <f t="shared" si="248"/>
        <v>0.71491672700941344</v>
      </c>
      <c r="Y175" s="2118">
        <f t="shared" si="248"/>
        <v>0.71022034847337046</v>
      </c>
      <c r="Z175" s="2118">
        <f t="shared" si="248"/>
        <v>0.61753508372041443</v>
      </c>
      <c r="AA175" s="2118">
        <f t="shared" si="248"/>
        <v>0.43975807351139284</v>
      </c>
      <c r="AB175" s="2118">
        <f t="shared" si="248"/>
        <v>0.73964953702937364</v>
      </c>
      <c r="AC175" s="2118">
        <f t="shared" si="248"/>
        <v>0.69253065017844795</v>
      </c>
      <c r="AD175" s="2118">
        <f t="shared" si="248"/>
        <v>0.71286230812603257</v>
      </c>
      <c r="AE175" s="2118">
        <f t="shared" si="248"/>
        <v>0.70505857504558755</v>
      </c>
      <c r="AF175" s="2118">
        <f t="shared" si="248"/>
        <v>0.63772964536220378</v>
      </c>
      <c r="AG175" s="2118">
        <f t="shared" si="248"/>
        <v>0.70306994236193432</v>
      </c>
      <c r="AH175" s="2118">
        <f t="shared" si="248"/>
        <v>0.67338375312956966</v>
      </c>
      <c r="AI175" s="2118">
        <f t="shared" si="248"/>
        <v>0.68702097400631912</v>
      </c>
      <c r="AK175" s="2605">
        <f ca="1">IFERROR(AK174/AK159,0)</f>
        <v>0.68383566499407389</v>
      </c>
      <c r="AL175" s="2605">
        <f ca="1">IFERROR(AL174/AL159,0)</f>
        <v>0.54155425961220971</v>
      </c>
      <c r="AM175" s="2605">
        <f t="shared" ca="1" si="215"/>
        <v>0.14228140538186418</v>
      </c>
      <c r="AN175" s="2603"/>
      <c r="AO175" s="2631">
        <f ca="1">IFERROR(AO174/AO159,0)</f>
        <v>0</v>
      </c>
      <c r="AP175" s="2631">
        <f ca="1">IFERROR(AP174/AP155,0)</f>
        <v>2.008001301024557</v>
      </c>
      <c r="AQ175" s="2632"/>
      <c r="AS175" s="2605">
        <f ca="1">IFERROR(AS174/AS159,0)</f>
        <v>0.68383566499407389</v>
      </c>
      <c r="AT175" s="2605">
        <f ca="1">IFERROR(AT174/AT159,0)</f>
        <v>0.54155425961220971</v>
      </c>
      <c r="AU175" s="2605">
        <f t="shared" ca="1" si="217"/>
        <v>0.14228140538186418</v>
      </c>
      <c r="AV175" s="2603"/>
      <c r="AW175" s="2631">
        <f ca="1">IFERROR(AW174/AW159,0)</f>
        <v>0</v>
      </c>
      <c r="AX175" s="2631">
        <f ca="1">IFERROR(AX174/AX155,0)</f>
        <v>2.008001301024557</v>
      </c>
      <c r="AY175" s="2632"/>
      <c r="BA175" s="2605">
        <f ca="1">IFERROR(BA174/BA159,0)</f>
        <v>0.68383566499407389</v>
      </c>
      <c r="BB175" s="2605">
        <f ca="1">IFERROR(BB174/BB159,0)</f>
        <v>0.54155425961220971</v>
      </c>
      <c r="BC175" s="2605">
        <f t="shared" ca="1" si="219"/>
        <v>0.14228140538186418</v>
      </c>
      <c r="BD175" s="2603"/>
      <c r="BE175" s="2631">
        <f ca="1">IFERROR(BE174/BE159,0)</f>
        <v>0</v>
      </c>
      <c r="BF175" s="2631">
        <f ca="1">IFERROR(BF174/BF155,0)</f>
        <v>2.008001301024557</v>
      </c>
      <c r="BG175" s="2632"/>
    </row>
    <row r="176" spans="1:59">
      <c r="A176" s="1887">
        <v>1</v>
      </c>
      <c r="B176" s="1887">
        <v>1</v>
      </c>
      <c r="C176" s="1887">
        <f>ROW()</f>
        <v>176</v>
      </c>
      <c r="D176" s="2120" t="s">
        <v>1020</v>
      </c>
      <c r="E176" s="2531" t="s">
        <v>1082</v>
      </c>
      <c r="F176" s="2532"/>
      <c r="G176" s="2534"/>
      <c r="H176" s="38"/>
      <c r="I176" s="38"/>
      <c r="J176" s="37"/>
      <c r="K176" s="44"/>
      <c r="L176" s="44"/>
      <c r="M176" s="59" t="s">
        <v>178</v>
      </c>
      <c r="N176" s="6"/>
      <c r="O176" s="6"/>
      <c r="P176" s="6"/>
      <c r="Q176" s="61">
        <f>Q160-Q171</f>
        <v>23737</v>
      </c>
      <c r="R176" s="61">
        <f t="shared" ref="R176:AB176" si="249">R160-R171</f>
        <v>14552</v>
      </c>
      <c r="S176" s="61">
        <f t="shared" si="249"/>
        <v>18952</v>
      </c>
      <c r="T176" s="61">
        <f t="shared" si="249"/>
        <v>19276</v>
      </c>
      <c r="U176" s="61">
        <f t="shared" si="249"/>
        <v>19519</v>
      </c>
      <c r="V176" s="61">
        <f t="shared" si="249"/>
        <v>24761</v>
      </c>
      <c r="W176" s="25">
        <f t="shared" si="249"/>
        <v>24362</v>
      </c>
      <c r="X176" s="25">
        <f t="shared" si="249"/>
        <v>24748</v>
      </c>
      <c r="Y176" s="25">
        <f t="shared" si="249"/>
        <v>23912</v>
      </c>
      <c r="Z176" s="229">
        <f t="shared" si="249"/>
        <v>22496</v>
      </c>
      <c r="AA176" s="229">
        <f t="shared" si="249"/>
        <v>5848.5139268492276</v>
      </c>
      <c r="AB176" s="229">
        <f t="shared" si="249"/>
        <v>23262.515254911552</v>
      </c>
      <c r="AC176" s="229">
        <f>SUM(Q176,R176,S176)</f>
        <v>57241</v>
      </c>
      <c r="AD176" s="229">
        <f>SUM(T176,U176,V176)</f>
        <v>63556</v>
      </c>
      <c r="AE176" s="229">
        <f>SUM(W176,X176,Y176)</f>
        <v>73022</v>
      </c>
      <c r="AF176" s="229">
        <f>SUM(Z176,AA176,AB176)</f>
        <v>51607.029181760779</v>
      </c>
      <c r="AG176" s="229">
        <f>AC176+AD176</f>
        <v>120797</v>
      </c>
      <c r="AH176" s="229">
        <f>AF176+AE176</f>
        <v>124629.02918176078</v>
      </c>
      <c r="AI176" s="229">
        <f>AG176+AH176</f>
        <v>245426.02918176079</v>
      </c>
      <c r="AK176" s="61">
        <f ca="1">SUM((INDIRECT(AK$2&amp;(ROW())):INDIRECT(AK$3&amp;(ROW()))))</f>
        <v>23737</v>
      </c>
      <c r="AL176" s="2597">
        <f ca="1">SUM(INDIRECT(AL$1&amp;AL$2&amp;$C176):INDIRECT(AL$1&amp;AL$3&amp;$C176))</f>
        <v>14880.44210036959</v>
      </c>
      <c r="AM176" s="2598">
        <f t="shared" ca="1" si="215"/>
        <v>8856.5578996304102</v>
      </c>
      <c r="AN176" s="2599">
        <f ca="1">IFERROR(AK176/AL176,0)</f>
        <v>1.5951811001240641</v>
      </c>
      <c r="AO176" s="2506">
        <f ca="1">SUM(INDIRECT(AO$1&amp;AO$2&amp;$A176):INDIRECT(AO$1&amp;AO$3&amp;$A176))+SUM(INDIRECT(AO$1&amp;AO$2&amp;$B176):INDIRECT(AO$1&amp;AO$3&amp;$B176))</f>
        <v>0</v>
      </c>
      <c r="AP176" s="2507">
        <f ca="1">AK176-AO176</f>
        <v>23737</v>
      </c>
      <c r="AQ176" s="2508">
        <f ca="1">IFERROR(AK176/AO176,0)</f>
        <v>0</v>
      </c>
      <c r="AS176" s="61">
        <f ca="1">SUM((INDIRECT(AS$2&amp;(ROW())):INDIRECT(AS$3&amp;(ROW()))))</f>
        <v>23737</v>
      </c>
      <c r="AT176" s="2597">
        <f ca="1">SUM(INDIRECT(AT$1&amp;AT$2&amp;$C176):INDIRECT(AT$1&amp;AT$3&amp;$C176))</f>
        <v>14880.44210036959</v>
      </c>
      <c r="AU176" s="2598">
        <f t="shared" ca="1" si="217"/>
        <v>8856.5578996304102</v>
      </c>
      <c r="AV176" s="2599">
        <f ca="1">IFERROR(AS176/AT176,0)</f>
        <v>1.5951811001240641</v>
      </c>
      <c r="AW176" s="2506">
        <f ca="1">SUM(INDIRECT(AW$1&amp;AW$2&amp;$A176):INDIRECT(AW$1&amp;AW$3&amp;$A176))+SUM(INDIRECT(AW$1&amp;AW$2&amp;$B176):INDIRECT(AW$1&amp;AW$3&amp;$B176))</f>
        <v>0</v>
      </c>
      <c r="AX176" s="2507">
        <f ca="1">AS176-AW176</f>
        <v>23737</v>
      </c>
      <c r="AY176" s="2508">
        <f ca="1">IFERROR(AS176/AW176,0)</f>
        <v>0</v>
      </c>
      <c r="BA176" s="61">
        <f ca="1">SUM((INDIRECT(BA$2&amp;(ROW())):INDIRECT(BA$3&amp;(ROW()))))</f>
        <v>23737</v>
      </c>
      <c r="BB176" s="2597">
        <f ca="1">SUM(INDIRECT(BB$1&amp;BB$2&amp;$C176):INDIRECT(BB$1&amp;BB$3&amp;$C176))</f>
        <v>14880.44210036959</v>
      </c>
      <c r="BC176" s="2598">
        <f t="shared" ca="1" si="219"/>
        <v>8856.5578996304102</v>
      </c>
      <c r="BD176" s="2599">
        <f ca="1">IFERROR(BA176/BB176,0)</f>
        <v>1.5951811001240641</v>
      </c>
      <c r="BE176" s="2506">
        <f ca="1">SUM(INDIRECT(BE$1&amp;BE$2&amp;$A176):INDIRECT(BE$1&amp;BE$3&amp;$A176))+SUM(INDIRECT(BE$1&amp;BE$2&amp;$B176):INDIRECT(BE$1&amp;BE$3&amp;$B176))</f>
        <v>0</v>
      </c>
      <c r="BF176" s="2507">
        <f ca="1">BA176-BE176</f>
        <v>23737</v>
      </c>
      <c r="BG176" s="2508">
        <f ca="1">IFERROR(BA176/BE176,0)</f>
        <v>0</v>
      </c>
    </row>
    <row r="177" spans="1:59">
      <c r="A177" s="1887">
        <v>1</v>
      </c>
      <c r="B177" s="1887">
        <v>1</v>
      </c>
      <c r="C177" s="1887">
        <f>ROW()</f>
        <v>177</v>
      </c>
      <c r="D177" s="2120" t="s">
        <v>1020</v>
      </c>
      <c r="E177" s="2531" t="s">
        <v>1082</v>
      </c>
      <c r="F177" s="2532"/>
      <c r="G177" s="2534"/>
      <c r="H177" s="38"/>
      <c r="I177" s="38"/>
      <c r="J177" s="37"/>
      <c r="K177" s="44"/>
      <c r="L177" s="44"/>
      <c r="M177" s="59" t="s">
        <v>179</v>
      </c>
      <c r="N177" s="6"/>
      <c r="O177" s="6"/>
      <c r="P177" s="6"/>
      <c r="Q177" s="61">
        <f t="shared" ref="Q177:AB177" si="250">Q161-Q172</f>
        <v>14484</v>
      </c>
      <c r="R177" s="61">
        <f t="shared" si="250"/>
        <v>13905</v>
      </c>
      <c r="S177" s="61">
        <f t="shared" si="250"/>
        <v>14466</v>
      </c>
      <c r="T177" s="61">
        <f t="shared" si="250"/>
        <v>14376</v>
      </c>
      <c r="U177" s="61">
        <f t="shared" si="250"/>
        <v>14378</v>
      </c>
      <c r="V177" s="61">
        <f t="shared" si="250"/>
        <v>16303</v>
      </c>
      <c r="W177" s="25">
        <f t="shared" si="250"/>
        <v>12714</v>
      </c>
      <c r="X177" s="25">
        <f t="shared" si="250"/>
        <v>12227</v>
      </c>
      <c r="Y177" s="25">
        <f t="shared" si="250"/>
        <v>13559</v>
      </c>
      <c r="Z177" s="229">
        <f t="shared" si="250"/>
        <v>12798</v>
      </c>
      <c r="AA177" s="229">
        <f t="shared" si="250"/>
        <v>19089.22579705438</v>
      </c>
      <c r="AB177" s="229">
        <f t="shared" si="250"/>
        <v>24214.072752059903</v>
      </c>
      <c r="AC177" s="229">
        <f>SUM(Q177,R177,S177)</f>
        <v>42855</v>
      </c>
      <c r="AD177" s="229">
        <f>SUM(T177,U177,V177)</f>
        <v>45057</v>
      </c>
      <c r="AE177" s="229">
        <f>SUM(W177,X177,Y177)</f>
        <v>38500</v>
      </c>
      <c r="AF177" s="229">
        <f>SUM(Z177,AA177,AB177)</f>
        <v>56101.298549114283</v>
      </c>
      <c r="AG177" s="229">
        <f>AC177+AD177</f>
        <v>87912</v>
      </c>
      <c r="AH177" s="229">
        <f>AF177+AE177</f>
        <v>94601.29854911429</v>
      </c>
      <c r="AI177" s="229">
        <f>AG177+AH177</f>
        <v>182513.29854911429</v>
      </c>
      <c r="AK177" s="61">
        <f ca="1">SUM((INDIRECT(AK$2&amp;(ROW())):INDIRECT(AK$3&amp;(ROW()))))</f>
        <v>14484</v>
      </c>
      <c r="AL177" s="2597">
        <f ca="1">SUM(INDIRECT(AL$1&amp;AL$2&amp;$C177):INDIRECT(AL$1&amp;AL$3&amp;$C177))</f>
        <v>9344.5662283870188</v>
      </c>
      <c r="AM177" s="2598">
        <f t="shared" ca="1" si="215"/>
        <v>5139.4337716129812</v>
      </c>
      <c r="AN177" s="2599">
        <f ca="1">IFERROR(AK177/AL177,0)</f>
        <v>1.5499916899299571</v>
      </c>
      <c r="AO177" s="2506">
        <f ca="1">SUM(INDIRECT(AO$1&amp;AO$2&amp;$A177):INDIRECT(AO$1&amp;AO$3&amp;$A177))+SUM(INDIRECT(AO$1&amp;AO$2&amp;$B177):INDIRECT(AO$1&amp;AO$3&amp;$B177))</f>
        <v>0</v>
      </c>
      <c r="AP177" s="2507">
        <f ca="1">AK177-AO177</f>
        <v>14484</v>
      </c>
      <c r="AQ177" s="2508">
        <f ca="1">IFERROR(AK177/AO177,0)</f>
        <v>0</v>
      </c>
      <c r="AS177" s="61">
        <f ca="1">SUM((INDIRECT(AS$2&amp;(ROW())):INDIRECT(AS$3&amp;(ROW()))))</f>
        <v>14484</v>
      </c>
      <c r="AT177" s="2597">
        <f ca="1">SUM(INDIRECT(AT$1&amp;AT$2&amp;$C177):INDIRECT(AT$1&amp;AT$3&amp;$C177))</f>
        <v>9344.5662283870188</v>
      </c>
      <c r="AU177" s="2598">
        <f t="shared" ca="1" si="217"/>
        <v>5139.4337716129812</v>
      </c>
      <c r="AV177" s="2599">
        <f ca="1">IFERROR(AS177/AT177,0)</f>
        <v>1.5499916899299571</v>
      </c>
      <c r="AW177" s="2506">
        <f ca="1">SUM(INDIRECT(AW$1&amp;AW$2&amp;$A177):INDIRECT(AW$1&amp;AW$3&amp;$A177))+SUM(INDIRECT(AW$1&amp;AW$2&amp;$B177):INDIRECT(AW$1&amp;AW$3&amp;$B177))</f>
        <v>0</v>
      </c>
      <c r="AX177" s="2507">
        <f ca="1">AS177-AW177</f>
        <v>14484</v>
      </c>
      <c r="AY177" s="2508">
        <f ca="1">IFERROR(AS177/AW177,0)</f>
        <v>0</v>
      </c>
      <c r="BA177" s="61">
        <f ca="1">SUM((INDIRECT(BA$2&amp;(ROW())):INDIRECT(BA$3&amp;(ROW()))))</f>
        <v>14484</v>
      </c>
      <c r="BB177" s="2597">
        <f ca="1">SUM(INDIRECT(BB$1&amp;BB$2&amp;$C177):INDIRECT(BB$1&amp;BB$3&amp;$C177))</f>
        <v>9344.5662283870188</v>
      </c>
      <c r="BC177" s="2598">
        <f t="shared" ca="1" si="219"/>
        <v>5139.4337716129812</v>
      </c>
      <c r="BD177" s="2599">
        <f ca="1">IFERROR(BA177/BB177,0)</f>
        <v>1.5499916899299571</v>
      </c>
      <c r="BE177" s="2506">
        <f ca="1">SUM(INDIRECT(BE$1&amp;BE$2&amp;$A177):INDIRECT(BE$1&amp;BE$3&amp;$A177))+SUM(INDIRECT(BE$1&amp;BE$2&amp;$B177):INDIRECT(BE$1&amp;BE$3&amp;$B177))</f>
        <v>0</v>
      </c>
      <c r="BF177" s="2507">
        <f ca="1">BA177-BE177</f>
        <v>14484</v>
      </c>
      <c r="BG177" s="2508">
        <f ca="1">IFERROR(BA177/BE177,0)</f>
        <v>0</v>
      </c>
    </row>
    <row r="178" spans="1:59">
      <c r="A178" s="1887">
        <v>1</v>
      </c>
      <c r="B178" s="1887">
        <v>1</v>
      </c>
      <c r="C178" s="1887">
        <f>ROW()</f>
        <v>178</v>
      </c>
      <c r="D178" s="2120" t="s">
        <v>1020</v>
      </c>
      <c r="E178" s="2531" t="s">
        <v>1082</v>
      </c>
      <c r="F178" s="2532"/>
      <c r="G178" s="2534"/>
      <c r="H178" s="38"/>
      <c r="I178" s="38"/>
      <c r="J178" s="37"/>
      <c r="K178" s="64"/>
      <c r="L178" s="64"/>
      <c r="M178" s="187" t="s">
        <v>180</v>
      </c>
      <c r="N178" s="3"/>
      <c r="O178" s="3"/>
      <c r="P178" s="3"/>
      <c r="Q178" s="113">
        <f t="shared" ref="Q178:AB178" si="251">Q162-Q173</f>
        <v>23515</v>
      </c>
      <c r="R178" s="113">
        <f t="shared" si="251"/>
        <v>14955</v>
      </c>
      <c r="S178" s="113">
        <f t="shared" si="251"/>
        <v>24624</v>
      </c>
      <c r="T178" s="113">
        <f t="shared" si="251"/>
        <v>17342</v>
      </c>
      <c r="U178" s="113">
        <f t="shared" si="251"/>
        <v>22208</v>
      </c>
      <c r="V178" s="113">
        <f t="shared" si="251"/>
        <v>32631</v>
      </c>
      <c r="W178" s="23">
        <f t="shared" si="251"/>
        <v>34229</v>
      </c>
      <c r="X178" s="23">
        <f t="shared" si="251"/>
        <v>42009</v>
      </c>
      <c r="Y178" s="23">
        <f t="shared" si="251"/>
        <v>27218</v>
      </c>
      <c r="Z178" s="226">
        <f t="shared" si="251"/>
        <v>14827</v>
      </c>
      <c r="AA178" s="226">
        <f t="shared" si="251"/>
        <v>1012.4814625186045</v>
      </c>
      <c r="AB178" s="226">
        <f t="shared" si="251"/>
        <v>49199</v>
      </c>
      <c r="AC178" s="226">
        <f>SUM(Q178,R178,S178)</f>
        <v>63094</v>
      </c>
      <c r="AD178" s="226">
        <f>SUM(T178,U178,V178)</f>
        <v>72181</v>
      </c>
      <c r="AE178" s="226">
        <f>SUM(W178,X178,Y178)</f>
        <v>103456</v>
      </c>
      <c r="AF178" s="226">
        <f>SUM(Z178,AA178,AB178)</f>
        <v>65038.481462518605</v>
      </c>
      <c r="AG178" s="226">
        <f>AC178+AD178</f>
        <v>135275</v>
      </c>
      <c r="AH178" s="226">
        <f>AF178+AE178</f>
        <v>168494.4814625186</v>
      </c>
      <c r="AI178" s="226">
        <f>AG178+AH178</f>
        <v>303769.48146251857</v>
      </c>
      <c r="AK178" s="113">
        <f ca="1">SUM((INDIRECT(AK$2&amp;(ROW())):INDIRECT(AK$3&amp;(ROW()))))</f>
        <v>23515</v>
      </c>
      <c r="AL178" s="150">
        <f ca="1">SUM(INDIRECT(AL$1&amp;AL$2&amp;$C178):INDIRECT(AL$1&amp;AL$3&amp;$C178))</f>
        <v>17412.368127669299</v>
      </c>
      <c r="AM178" s="1703">
        <f t="shared" ca="1" si="215"/>
        <v>6102.6318723307013</v>
      </c>
      <c r="AN178" s="1799">
        <f ca="1">IFERROR(AK178/AL178,0)</f>
        <v>1.3504768465487043</v>
      </c>
      <c r="AO178" s="2628">
        <f ca="1">SUM(INDIRECT(AO$1&amp;AO$2&amp;$A178):INDIRECT(AO$1&amp;AO$3&amp;$A178))+SUM(INDIRECT(AO$1&amp;AO$2&amp;$B178):INDIRECT(AO$1&amp;AO$3&amp;$B178))</f>
        <v>0</v>
      </c>
      <c r="AP178" s="2629">
        <f ca="1">AK178-AO178</f>
        <v>23515</v>
      </c>
      <c r="AQ178" s="2630">
        <f ca="1">IFERROR(AK178/AO178,0)</f>
        <v>0</v>
      </c>
      <c r="AS178" s="113">
        <f ca="1">SUM((INDIRECT(AS$2&amp;(ROW())):INDIRECT(AS$3&amp;(ROW()))))</f>
        <v>23515</v>
      </c>
      <c r="AT178" s="150">
        <f ca="1">SUM(INDIRECT(AT$1&amp;AT$2&amp;$C178):INDIRECT(AT$1&amp;AT$3&amp;$C178))</f>
        <v>17412.368127669299</v>
      </c>
      <c r="AU178" s="1703">
        <f t="shared" ca="1" si="217"/>
        <v>6102.6318723307013</v>
      </c>
      <c r="AV178" s="1799">
        <f ca="1">IFERROR(AS178/AT178,0)</f>
        <v>1.3504768465487043</v>
      </c>
      <c r="AW178" s="2628">
        <f ca="1">SUM(INDIRECT(AW$1&amp;AW$2&amp;$A178):INDIRECT(AW$1&amp;AW$3&amp;$A178))+SUM(INDIRECT(AW$1&amp;AW$2&amp;$B178):INDIRECT(AW$1&amp;AW$3&amp;$B178))</f>
        <v>0</v>
      </c>
      <c r="AX178" s="2629">
        <f ca="1">AS178-AW178</f>
        <v>23515</v>
      </c>
      <c r="AY178" s="2630">
        <f ca="1">IFERROR(AS178/AW178,0)</f>
        <v>0</v>
      </c>
      <c r="BA178" s="113">
        <f ca="1">SUM((INDIRECT(BA$2&amp;(ROW())):INDIRECT(BA$3&amp;(ROW()))))</f>
        <v>23515</v>
      </c>
      <c r="BB178" s="150">
        <f ca="1">SUM(INDIRECT(BB$1&amp;BB$2&amp;$C178):INDIRECT(BB$1&amp;BB$3&amp;$C178))</f>
        <v>17412.368127669299</v>
      </c>
      <c r="BC178" s="1703">
        <f t="shared" ca="1" si="219"/>
        <v>6102.6318723307013</v>
      </c>
      <c r="BD178" s="1799">
        <f ca="1">IFERROR(BA178/BB178,0)</f>
        <v>1.3504768465487043</v>
      </c>
      <c r="BE178" s="2628">
        <f ca="1">SUM(INDIRECT(BE$1&amp;BE$2&amp;$A178):INDIRECT(BE$1&amp;BE$3&amp;$A178))+SUM(INDIRECT(BE$1&amp;BE$2&amp;$B178):INDIRECT(BE$1&amp;BE$3&amp;$B178))</f>
        <v>0</v>
      </c>
      <c r="BF178" s="2629">
        <f ca="1">BA178-BE178</f>
        <v>23515</v>
      </c>
      <c r="BG178" s="2630">
        <f ca="1">IFERROR(BA178/BE178,0)</f>
        <v>0</v>
      </c>
    </row>
    <row r="179" spans="1:59">
      <c r="A179" s="1887">
        <v>157</v>
      </c>
      <c r="B179" s="1887">
        <v>1</v>
      </c>
      <c r="C179" s="1887">
        <f>ROW()</f>
        <v>179</v>
      </c>
      <c r="D179" s="2120" t="s">
        <v>1020</v>
      </c>
      <c r="E179" s="2540">
        <v>1</v>
      </c>
      <c r="F179" s="87"/>
      <c r="G179" s="87"/>
      <c r="H179" s="39"/>
      <c r="I179" s="38"/>
      <c r="J179" s="37"/>
      <c r="K179" s="38"/>
      <c r="L179" s="38"/>
      <c r="M179" s="37"/>
      <c r="N179" s="37"/>
      <c r="O179" s="37"/>
      <c r="P179" s="37"/>
      <c r="Q179" s="54"/>
      <c r="R179" s="54"/>
      <c r="S179" s="54"/>
      <c r="T179" s="54"/>
      <c r="U179" s="54"/>
      <c r="V179" s="54"/>
      <c r="W179" s="374"/>
      <c r="X179" s="374"/>
      <c r="Y179" s="374"/>
      <c r="Z179" s="252"/>
      <c r="AA179" s="252"/>
      <c r="AB179" s="252"/>
      <c r="AC179" s="252"/>
      <c r="AD179" s="252"/>
      <c r="AE179" s="252"/>
      <c r="AF179" s="252"/>
      <c r="AG179" s="252"/>
      <c r="AH179" s="252"/>
      <c r="AI179" s="1674"/>
      <c r="AK179" s="252"/>
      <c r="AL179" s="252"/>
      <c r="AM179" s="252"/>
      <c r="AN179" s="252"/>
      <c r="AO179" s="252"/>
      <c r="AP179" s="252"/>
      <c r="AQ179" s="252"/>
      <c r="AS179" s="252"/>
      <c r="AT179" s="252"/>
      <c r="AU179" s="252"/>
      <c r="AV179" s="252"/>
      <c r="AW179" s="252"/>
      <c r="AX179" s="252"/>
      <c r="AY179" s="252"/>
      <c r="BA179" s="252"/>
      <c r="BB179" s="252"/>
      <c r="BC179" s="252"/>
      <c r="BD179" s="252"/>
      <c r="BE179" s="252"/>
      <c r="BF179" s="252"/>
      <c r="BG179" s="252"/>
    </row>
    <row r="180" spans="1:59">
      <c r="A180" s="1887">
        <v>158</v>
      </c>
      <c r="B180" s="1887">
        <v>1</v>
      </c>
      <c r="C180" s="1887">
        <f>ROW()</f>
        <v>180</v>
      </c>
      <c r="D180" s="2120" t="s">
        <v>1020</v>
      </c>
      <c r="E180" s="2540">
        <v>1</v>
      </c>
      <c r="F180" s="87"/>
      <c r="G180" s="87"/>
      <c r="H180" s="39" t="s">
        <v>516</v>
      </c>
      <c r="I180" s="38"/>
      <c r="J180" s="37"/>
      <c r="K180" s="38"/>
      <c r="L180" s="38"/>
      <c r="M180" s="37"/>
      <c r="N180" s="37"/>
      <c r="O180" s="37"/>
      <c r="P180" s="37"/>
      <c r="Q180" s="54"/>
      <c r="R180" s="54"/>
      <c r="S180" s="54"/>
      <c r="T180" s="54"/>
      <c r="U180" s="54"/>
      <c r="V180" s="54"/>
      <c r="W180" s="374"/>
      <c r="X180" s="374"/>
      <c r="Y180" s="374"/>
      <c r="Z180" s="374"/>
      <c r="AA180" s="374"/>
      <c r="AB180" s="374"/>
      <c r="AC180" s="374"/>
      <c r="AD180" s="374"/>
      <c r="AE180" s="374"/>
      <c r="AF180" s="374"/>
      <c r="AG180" s="374"/>
      <c r="AH180" s="374"/>
      <c r="AI180" s="374"/>
      <c r="AK180" s="374"/>
      <c r="AL180" s="374"/>
      <c r="AM180" s="374"/>
      <c r="AN180" s="374"/>
      <c r="AO180" s="374"/>
      <c r="AP180" s="374"/>
      <c r="AQ180" s="374"/>
      <c r="AS180" s="374"/>
      <c r="AT180" s="374"/>
      <c r="AU180" s="374"/>
      <c r="AV180" s="374"/>
      <c r="AW180" s="374"/>
      <c r="AX180" s="374"/>
      <c r="AY180" s="374"/>
      <c r="BA180" s="374"/>
      <c r="BB180" s="374"/>
      <c r="BC180" s="374"/>
      <c r="BD180" s="374"/>
      <c r="BE180" s="374"/>
      <c r="BF180" s="374"/>
      <c r="BG180" s="374"/>
    </row>
    <row r="181" spans="1:59">
      <c r="A181" s="1887">
        <v>159</v>
      </c>
      <c r="B181" s="1887">
        <v>1</v>
      </c>
      <c r="C181" s="1887">
        <f>ROW()</f>
        <v>181</v>
      </c>
      <c r="D181" s="2120" t="s">
        <v>1020</v>
      </c>
      <c r="E181" s="2540">
        <v>1</v>
      </c>
      <c r="F181" s="87"/>
      <c r="G181" s="87"/>
      <c r="H181" s="39"/>
      <c r="I181" s="690" t="s">
        <v>9</v>
      </c>
      <c r="J181" s="682"/>
      <c r="K181" s="681"/>
      <c r="L181" s="681"/>
      <c r="M181" s="682"/>
      <c r="N181" s="682"/>
      <c r="O181" s="1074" t="s">
        <v>568</v>
      </c>
      <c r="P181" s="691"/>
      <c r="Q181" s="687">
        <f t="shared" ref="Q181:AI181" si="252">Q182+Q189</f>
        <v>12895</v>
      </c>
      <c r="R181" s="687">
        <f t="shared" si="252"/>
        <v>26937</v>
      </c>
      <c r="S181" s="687">
        <f t="shared" si="252"/>
        <v>51846</v>
      </c>
      <c r="T181" s="687">
        <f t="shared" si="252"/>
        <v>13879</v>
      </c>
      <c r="U181" s="687">
        <f t="shared" si="252"/>
        <v>3983</v>
      </c>
      <c r="V181" s="687">
        <f t="shared" si="252"/>
        <v>13487</v>
      </c>
      <c r="W181" s="687">
        <f t="shared" si="252"/>
        <v>4910</v>
      </c>
      <c r="X181" s="687">
        <f t="shared" si="252"/>
        <v>4900</v>
      </c>
      <c r="Y181" s="687">
        <f t="shared" si="252"/>
        <v>15594</v>
      </c>
      <c r="Z181" s="687">
        <f t="shared" si="252"/>
        <v>32184</v>
      </c>
      <c r="AA181" s="687">
        <f t="shared" si="252"/>
        <v>41979</v>
      </c>
      <c r="AB181" s="687">
        <f t="shared" si="252"/>
        <v>17459</v>
      </c>
      <c r="AC181" s="687">
        <f t="shared" si="252"/>
        <v>91678</v>
      </c>
      <c r="AD181" s="687">
        <f t="shared" si="252"/>
        <v>31349</v>
      </c>
      <c r="AE181" s="687">
        <f t="shared" si="252"/>
        <v>25404</v>
      </c>
      <c r="AF181" s="687">
        <f t="shared" si="252"/>
        <v>91622</v>
      </c>
      <c r="AG181" s="687">
        <f t="shared" si="252"/>
        <v>123027</v>
      </c>
      <c r="AH181" s="687">
        <f t="shared" si="252"/>
        <v>117026</v>
      </c>
      <c r="AI181" s="687">
        <f t="shared" si="252"/>
        <v>240053</v>
      </c>
      <c r="AK181" s="1638">
        <f ca="1">SUM((INDIRECT(AK$2&amp;(ROW())):INDIRECT(AK$3&amp;(ROW()))))</f>
        <v>12895</v>
      </c>
      <c r="AL181" s="1639">
        <f ca="1">SUM(INDIRECT(AL$1&amp;AL$2&amp;$C181):INDIRECT(AL$1&amp;AL$3&amp;$C181))</f>
        <v>2575</v>
      </c>
      <c r="AM181" s="1705">
        <f t="shared" ca="1" si="215"/>
        <v>10320</v>
      </c>
      <c r="AN181" s="1803">
        <f t="shared" ref="AN181:AN244" ca="1" si="253">IFERROR(AK181/AL181,0)</f>
        <v>5.0077669902912625</v>
      </c>
      <c r="AO181" s="1639">
        <f ca="1">SUM(INDIRECT(AO$1&amp;AO$2&amp;$A181):INDIRECT(AO$1&amp;AO$3&amp;$A181))+SUM(INDIRECT(AO$1&amp;AO$2&amp;$B181):INDIRECT(AO$1&amp;AO$3&amp;$B181))</f>
        <v>0</v>
      </c>
      <c r="AP181" s="1705">
        <f t="shared" ref="AP181:AP211" ca="1" si="254">AK181-AO181</f>
        <v>12895</v>
      </c>
      <c r="AQ181" s="1803">
        <f t="shared" ref="AQ181:AQ211" ca="1" si="255">IFERROR(AK181/AO181,0)</f>
        <v>0</v>
      </c>
      <c r="AS181" s="1638">
        <f ca="1">SUM((INDIRECT(AS$2&amp;(ROW())):INDIRECT(AS$3&amp;(ROW()))))</f>
        <v>12895</v>
      </c>
      <c r="AT181" s="1639">
        <f ca="1">SUM(INDIRECT(AT$1&amp;AT$2&amp;$C181):INDIRECT(AT$1&amp;AT$3&amp;$C181))</f>
        <v>2575</v>
      </c>
      <c r="AU181" s="1705">
        <f t="shared" ref="AU181:AU211" ca="1" si="256">AS181-AT181</f>
        <v>10320</v>
      </c>
      <c r="AV181" s="1803">
        <f t="shared" ref="AV181:AV211" ca="1" si="257">IFERROR(AS181/AT181,0)</f>
        <v>5.0077669902912625</v>
      </c>
      <c r="AW181" s="1639">
        <f ca="1">SUM(INDIRECT(AW$1&amp;AW$2&amp;$A181):INDIRECT(AW$1&amp;AW$3&amp;$A181))+SUM(INDIRECT(AW$1&amp;AW$2&amp;$B181):INDIRECT(AW$1&amp;AW$3&amp;$B181))</f>
        <v>0</v>
      </c>
      <c r="AX181" s="1705">
        <f t="shared" ref="AX181:AX211" ca="1" si="258">AS181-AW181</f>
        <v>12895</v>
      </c>
      <c r="AY181" s="1803">
        <f t="shared" ref="AY181:AY211" ca="1" si="259">IFERROR(AS181/AW181,0)</f>
        <v>0</v>
      </c>
      <c r="BA181" s="1638">
        <f ca="1">SUM((INDIRECT(BA$2&amp;(ROW())):INDIRECT(BA$3&amp;(ROW()))))</f>
        <v>12895</v>
      </c>
      <c r="BB181" s="1639">
        <f ca="1">SUM(INDIRECT(BB$1&amp;BB$2&amp;$C181):INDIRECT(BB$1&amp;BB$3&amp;$C181))</f>
        <v>2575</v>
      </c>
      <c r="BC181" s="1705">
        <f t="shared" ref="BC181:BC211" ca="1" si="260">BA181-BB181</f>
        <v>10320</v>
      </c>
      <c r="BD181" s="1803">
        <f t="shared" ref="BD181:BD211" ca="1" si="261">IFERROR(BA181/BB181,0)</f>
        <v>5.0077669902912625</v>
      </c>
      <c r="BE181" s="1639">
        <f ca="1">SUM(INDIRECT(BE$1&amp;BE$2&amp;$A181):INDIRECT(BE$1&amp;BE$3&amp;$A181))+SUM(INDIRECT(BE$1&amp;BE$2&amp;$B181):INDIRECT(BE$1&amp;BE$3&amp;$B181))</f>
        <v>0</v>
      </c>
      <c r="BF181" s="1705">
        <f t="shared" ref="BF181:BF211" ca="1" si="262">BA181-BE181</f>
        <v>12895</v>
      </c>
      <c r="BG181" s="1803">
        <f t="shared" ref="BG181:BG211" ca="1" si="263">IFERROR(BA181/BE181,0)</f>
        <v>0</v>
      </c>
    </row>
    <row r="182" spans="1:59" s="256" customFormat="1">
      <c r="A182" s="1887">
        <v>160</v>
      </c>
      <c r="B182" s="1887">
        <v>1</v>
      </c>
      <c r="C182" s="1887">
        <f>ROW()</f>
        <v>182</v>
      </c>
      <c r="D182" s="2120" t="s">
        <v>1020</v>
      </c>
      <c r="E182" s="2540">
        <v>1</v>
      </c>
      <c r="F182" s="87"/>
      <c r="G182" s="87"/>
      <c r="H182" s="39"/>
      <c r="I182" s="43"/>
      <c r="J182" s="63"/>
      <c r="K182" s="87"/>
      <c r="L182" s="87"/>
      <c r="M182" s="597" t="s">
        <v>327</v>
      </c>
      <c r="N182" s="597"/>
      <c r="O182" s="597"/>
      <c r="P182" s="598"/>
      <c r="Q182" s="599">
        <f>SUM(Q183:Q188)</f>
        <v>9500</v>
      </c>
      <c r="R182" s="599">
        <f t="shared" ref="R182:AB182" si="264">SUM(R183:R188)</f>
        <v>25300</v>
      </c>
      <c r="S182" s="599">
        <f t="shared" si="264"/>
        <v>49976</v>
      </c>
      <c r="T182" s="599">
        <f t="shared" si="264"/>
        <v>9252</v>
      </c>
      <c r="U182" s="599">
        <f t="shared" si="264"/>
        <v>0</v>
      </c>
      <c r="V182" s="599">
        <f t="shared" si="264"/>
        <v>9352</v>
      </c>
      <c r="W182" s="599">
        <f t="shared" si="264"/>
        <v>252</v>
      </c>
      <c r="X182" s="599">
        <f t="shared" si="264"/>
        <v>0</v>
      </c>
      <c r="Y182" s="599">
        <f t="shared" si="264"/>
        <v>9211</v>
      </c>
      <c r="Z182" s="599">
        <f t="shared" si="264"/>
        <v>26300</v>
      </c>
      <c r="AA182" s="599">
        <f t="shared" si="264"/>
        <v>35087</v>
      </c>
      <c r="AB182" s="599">
        <f t="shared" si="264"/>
        <v>12311</v>
      </c>
      <c r="AC182" s="599">
        <f t="shared" ref="AC182:AC195" si="265">SUM(Q182,R182,S182)</f>
        <v>84776</v>
      </c>
      <c r="AD182" s="599">
        <f t="shared" ref="AD182:AD195" si="266">SUM(T182,U182,V182)</f>
        <v>18604</v>
      </c>
      <c r="AE182" s="599">
        <f t="shared" ref="AE182:AE195" si="267">SUM(W182,X182,Y182)</f>
        <v>9463</v>
      </c>
      <c r="AF182" s="599">
        <f t="shared" ref="AF182:AF195" si="268">SUM(Z182,AA182,AB182)</f>
        <v>73698</v>
      </c>
      <c r="AG182" s="599">
        <f>AC182+AD182</f>
        <v>103380</v>
      </c>
      <c r="AH182" s="599">
        <f>AF182+AE182</f>
        <v>83161</v>
      </c>
      <c r="AI182" s="599">
        <f>AG182+AH182</f>
        <v>186541</v>
      </c>
      <c r="AK182" s="1640">
        <f ca="1">SUM((INDIRECT(AK$2&amp;(ROW())):INDIRECT(AK$3&amp;(ROW()))))</f>
        <v>9500</v>
      </c>
      <c r="AL182" s="599">
        <f ca="1">SUM(INDIRECT(AL$1&amp;AL$2&amp;$C182):INDIRECT(AL$1&amp;AL$3&amp;$C182))</f>
        <v>0</v>
      </c>
      <c r="AM182" s="1706">
        <f t="shared" ca="1" si="215"/>
        <v>9500</v>
      </c>
      <c r="AN182" s="1804">
        <f t="shared" ca="1" si="253"/>
        <v>0</v>
      </c>
      <c r="AO182" s="599">
        <f ca="1">SUM(INDIRECT(AO$1&amp;AO$2&amp;$A182):INDIRECT(AO$1&amp;AO$3&amp;$A182))+SUM(INDIRECT(AO$1&amp;AO$2&amp;$B182):INDIRECT(AO$1&amp;AO$3&amp;$B182))</f>
        <v>0</v>
      </c>
      <c r="AP182" s="1706">
        <f t="shared" ca="1" si="254"/>
        <v>9500</v>
      </c>
      <c r="AQ182" s="1804">
        <f t="shared" ca="1" si="255"/>
        <v>0</v>
      </c>
      <c r="AS182" s="1640">
        <f ca="1">SUM((INDIRECT(AS$2&amp;(ROW())):INDIRECT(AS$3&amp;(ROW()))))</f>
        <v>9500</v>
      </c>
      <c r="AT182" s="599">
        <f ca="1">SUM(INDIRECT(AT$1&amp;AT$2&amp;$C182):INDIRECT(AT$1&amp;AT$3&amp;$C182))</f>
        <v>0</v>
      </c>
      <c r="AU182" s="1706">
        <f t="shared" ca="1" si="256"/>
        <v>9500</v>
      </c>
      <c r="AV182" s="1804">
        <f t="shared" ca="1" si="257"/>
        <v>0</v>
      </c>
      <c r="AW182" s="599">
        <f ca="1">SUM(INDIRECT(AW$1&amp;AW$2&amp;$A182):INDIRECT(AW$1&amp;AW$3&amp;$A182))+SUM(INDIRECT(AW$1&amp;AW$2&amp;$B182):INDIRECT(AW$1&amp;AW$3&amp;$B182))</f>
        <v>0</v>
      </c>
      <c r="AX182" s="1706">
        <f t="shared" ca="1" si="258"/>
        <v>9500</v>
      </c>
      <c r="AY182" s="1804">
        <f t="shared" ca="1" si="259"/>
        <v>0</v>
      </c>
      <c r="BA182" s="1640">
        <f ca="1">SUM((INDIRECT(BA$2&amp;(ROW())):INDIRECT(BA$3&amp;(ROW()))))</f>
        <v>9500</v>
      </c>
      <c r="BB182" s="599">
        <f ca="1">SUM(INDIRECT(BB$1&amp;BB$2&amp;$C182):INDIRECT(BB$1&amp;BB$3&amp;$C182))</f>
        <v>0</v>
      </c>
      <c r="BC182" s="1706">
        <f t="shared" ca="1" si="260"/>
        <v>9500</v>
      </c>
      <c r="BD182" s="1804">
        <f t="shared" ca="1" si="261"/>
        <v>0</v>
      </c>
      <c r="BE182" s="599">
        <f ca="1">SUM(INDIRECT(BE$1&amp;BE$2&amp;$A182):INDIRECT(BE$1&amp;BE$3&amp;$A182))+SUM(INDIRECT(BE$1&amp;BE$2&amp;$B182):INDIRECT(BE$1&amp;BE$3&amp;$B182))</f>
        <v>0</v>
      </c>
      <c r="BF182" s="1706">
        <f t="shared" ca="1" si="262"/>
        <v>9500</v>
      </c>
      <c r="BG182" s="1804">
        <f t="shared" ca="1" si="263"/>
        <v>0</v>
      </c>
    </row>
    <row r="183" spans="1:59" s="256" customFormat="1">
      <c r="A183" s="1887">
        <v>161</v>
      </c>
      <c r="B183" s="1887">
        <v>1</v>
      </c>
      <c r="C183" s="1887">
        <f>ROW()</f>
        <v>183</v>
      </c>
      <c r="D183" s="2120" t="s">
        <v>1020</v>
      </c>
      <c r="E183" s="2540">
        <v>1</v>
      </c>
      <c r="F183" s="87"/>
      <c r="G183" s="87"/>
      <c r="H183" s="39"/>
      <c r="I183" s="43"/>
      <c r="J183" s="63"/>
      <c r="K183" s="87"/>
      <c r="L183" s="87"/>
      <c r="M183" s="87"/>
      <c r="N183" s="63" t="s">
        <v>217</v>
      </c>
      <c r="O183" s="63"/>
      <c r="P183" s="62"/>
      <c r="Q183" s="215">
        <f t="shared" ref="Q183:AB183" si="269">Q570+Q585</f>
        <v>0</v>
      </c>
      <c r="R183" s="215">
        <f t="shared" si="269"/>
        <v>0</v>
      </c>
      <c r="S183" s="215">
        <f t="shared" si="269"/>
        <v>0</v>
      </c>
      <c r="T183" s="215">
        <f t="shared" si="269"/>
        <v>0</v>
      </c>
      <c r="U183" s="215">
        <f t="shared" si="269"/>
        <v>0</v>
      </c>
      <c r="V183" s="215">
        <f t="shared" si="269"/>
        <v>0</v>
      </c>
      <c r="W183" s="215">
        <f t="shared" si="269"/>
        <v>0</v>
      </c>
      <c r="X183" s="215">
        <f t="shared" si="269"/>
        <v>0</v>
      </c>
      <c r="Y183" s="215">
        <f t="shared" si="269"/>
        <v>0</v>
      </c>
      <c r="Z183" s="215">
        <f t="shared" si="269"/>
        <v>0</v>
      </c>
      <c r="AA183" s="215">
        <f t="shared" si="269"/>
        <v>-1647</v>
      </c>
      <c r="AB183" s="215">
        <f t="shared" si="269"/>
        <v>0</v>
      </c>
      <c r="AC183" s="215">
        <f t="shared" si="265"/>
        <v>0</v>
      </c>
      <c r="AD183" s="215">
        <f t="shared" si="266"/>
        <v>0</v>
      </c>
      <c r="AE183" s="215">
        <f t="shared" si="267"/>
        <v>0</v>
      </c>
      <c r="AF183" s="215">
        <f t="shared" si="268"/>
        <v>-1647</v>
      </c>
      <c r="AG183" s="215">
        <f t="shared" ref="AG183:AG189" si="270">AC183+AD183</f>
        <v>0</v>
      </c>
      <c r="AH183" s="215">
        <f t="shared" ref="AH183:AH189" si="271">AF183+AE183</f>
        <v>-1647</v>
      </c>
      <c r="AI183" s="215">
        <f t="shared" ref="AI183:AI189" si="272">AG183+AH183</f>
        <v>-1647</v>
      </c>
      <c r="AK183" s="1187">
        <f ca="1">SUM((INDIRECT(AK$2&amp;(ROW())):INDIRECT(AK$3&amp;(ROW()))))</f>
        <v>0</v>
      </c>
      <c r="AL183" s="215">
        <f ca="1">SUM(INDIRECT(AL$1&amp;AL$2&amp;$C183):INDIRECT(AL$1&amp;AL$3&amp;$C183))</f>
        <v>0</v>
      </c>
      <c r="AM183" s="1707">
        <f t="shared" ca="1" si="215"/>
        <v>0</v>
      </c>
      <c r="AN183" s="1805">
        <f t="shared" ca="1" si="253"/>
        <v>0</v>
      </c>
      <c r="AO183" s="215">
        <f ca="1">SUM(INDIRECT(AO$1&amp;AO$2&amp;$A183):INDIRECT(AO$1&amp;AO$3&amp;$A183))+SUM(INDIRECT(AO$1&amp;AO$2&amp;$B183):INDIRECT(AO$1&amp;AO$3&amp;$B183))</f>
        <v>0</v>
      </c>
      <c r="AP183" s="1707">
        <f t="shared" ca="1" si="254"/>
        <v>0</v>
      </c>
      <c r="AQ183" s="1805">
        <f t="shared" ca="1" si="255"/>
        <v>0</v>
      </c>
      <c r="AS183" s="1187">
        <f ca="1">SUM((INDIRECT(AS$2&amp;(ROW())):INDIRECT(AS$3&amp;(ROW()))))</f>
        <v>0</v>
      </c>
      <c r="AT183" s="215">
        <f ca="1">SUM(INDIRECT(AT$1&amp;AT$2&amp;$C183):INDIRECT(AT$1&amp;AT$3&amp;$C183))</f>
        <v>0</v>
      </c>
      <c r="AU183" s="1707">
        <f t="shared" ca="1" si="256"/>
        <v>0</v>
      </c>
      <c r="AV183" s="1805">
        <f t="shared" ca="1" si="257"/>
        <v>0</v>
      </c>
      <c r="AW183" s="215">
        <f ca="1">SUM(INDIRECT(AW$1&amp;AW$2&amp;$A183):INDIRECT(AW$1&amp;AW$3&amp;$A183))+SUM(INDIRECT(AW$1&amp;AW$2&amp;$B183):INDIRECT(AW$1&amp;AW$3&amp;$B183))</f>
        <v>0</v>
      </c>
      <c r="AX183" s="1707">
        <f t="shared" ca="1" si="258"/>
        <v>0</v>
      </c>
      <c r="AY183" s="1805">
        <f t="shared" ca="1" si="259"/>
        <v>0</v>
      </c>
      <c r="BA183" s="1187">
        <f ca="1">SUM((INDIRECT(BA$2&amp;(ROW())):INDIRECT(BA$3&amp;(ROW()))))</f>
        <v>0</v>
      </c>
      <c r="BB183" s="215">
        <f ca="1">SUM(INDIRECT(BB$1&amp;BB$2&amp;$C183):INDIRECT(BB$1&amp;BB$3&amp;$C183))</f>
        <v>0</v>
      </c>
      <c r="BC183" s="1707">
        <f t="shared" ca="1" si="260"/>
        <v>0</v>
      </c>
      <c r="BD183" s="1805">
        <f t="shared" ca="1" si="261"/>
        <v>0</v>
      </c>
      <c r="BE183" s="215">
        <f ca="1">SUM(INDIRECT(BE$1&amp;BE$2&amp;$A183):INDIRECT(BE$1&amp;BE$3&amp;$A183))+SUM(INDIRECT(BE$1&amp;BE$2&amp;$B183):INDIRECT(BE$1&amp;BE$3&amp;$B183))</f>
        <v>0</v>
      </c>
      <c r="BF183" s="1707">
        <f t="shared" ca="1" si="262"/>
        <v>0</v>
      </c>
      <c r="BG183" s="1805">
        <f t="shared" ca="1" si="263"/>
        <v>0</v>
      </c>
    </row>
    <row r="184" spans="1:59" s="256" customFormat="1">
      <c r="A184" s="1887">
        <v>162</v>
      </c>
      <c r="B184" s="1887">
        <v>1</v>
      </c>
      <c r="C184" s="1887">
        <f>ROW()</f>
        <v>184</v>
      </c>
      <c r="D184" s="2120" t="s">
        <v>1020</v>
      </c>
      <c r="E184" s="2540">
        <v>1</v>
      </c>
      <c r="F184" s="87"/>
      <c r="G184" s="87"/>
      <c r="H184" s="39"/>
      <c r="I184" s="43"/>
      <c r="J184" s="63"/>
      <c r="K184" s="87"/>
      <c r="L184" s="87"/>
      <c r="M184" s="87"/>
      <c r="N184" s="63" t="s">
        <v>218</v>
      </c>
      <c r="O184" s="63"/>
      <c r="P184" s="62"/>
      <c r="Q184" s="215">
        <f t="shared" ref="Q184:AB184" si="273">Q571+Q586</f>
        <v>0</v>
      </c>
      <c r="R184" s="215">
        <f t="shared" si="273"/>
        <v>9000</v>
      </c>
      <c r="S184" s="215">
        <f t="shared" si="273"/>
        <v>9250</v>
      </c>
      <c r="T184" s="215">
        <f t="shared" si="273"/>
        <v>0</v>
      </c>
      <c r="U184" s="215">
        <f t="shared" si="273"/>
        <v>0</v>
      </c>
      <c r="V184" s="215">
        <f t="shared" si="273"/>
        <v>0</v>
      </c>
      <c r="W184" s="215">
        <f t="shared" si="273"/>
        <v>0</v>
      </c>
      <c r="X184" s="215">
        <f t="shared" si="273"/>
        <v>0</v>
      </c>
      <c r="Y184" s="215">
        <f t="shared" si="273"/>
        <v>411</v>
      </c>
      <c r="Z184" s="215">
        <f t="shared" si="273"/>
        <v>0</v>
      </c>
      <c r="AA184" s="215">
        <f t="shared" si="273"/>
        <v>11812</v>
      </c>
      <c r="AB184" s="215">
        <f t="shared" si="273"/>
        <v>2709</v>
      </c>
      <c r="AC184" s="215">
        <f t="shared" si="265"/>
        <v>18250</v>
      </c>
      <c r="AD184" s="215">
        <f t="shared" si="266"/>
        <v>0</v>
      </c>
      <c r="AE184" s="215">
        <f t="shared" si="267"/>
        <v>411</v>
      </c>
      <c r="AF184" s="215">
        <f t="shared" si="268"/>
        <v>14521</v>
      </c>
      <c r="AG184" s="215">
        <f t="shared" si="270"/>
        <v>18250</v>
      </c>
      <c r="AH184" s="215">
        <f t="shared" si="271"/>
        <v>14932</v>
      </c>
      <c r="AI184" s="215">
        <f t="shared" si="272"/>
        <v>33182</v>
      </c>
      <c r="AK184" s="1187">
        <f ca="1">SUM((INDIRECT(AK$2&amp;(ROW())):INDIRECT(AK$3&amp;(ROW()))))</f>
        <v>0</v>
      </c>
      <c r="AL184" s="215">
        <f ca="1">SUM(INDIRECT(AL$1&amp;AL$2&amp;$C184):INDIRECT(AL$1&amp;AL$3&amp;$C184))</f>
        <v>0</v>
      </c>
      <c r="AM184" s="1707">
        <f t="shared" ca="1" si="215"/>
        <v>0</v>
      </c>
      <c r="AN184" s="1805">
        <f t="shared" ca="1" si="253"/>
        <v>0</v>
      </c>
      <c r="AO184" s="215">
        <f ca="1">SUM(INDIRECT(AO$1&amp;AO$2&amp;$A184):INDIRECT(AO$1&amp;AO$3&amp;$A184))+SUM(INDIRECT(AO$1&amp;AO$2&amp;$B184):INDIRECT(AO$1&amp;AO$3&amp;$B184))</f>
        <v>0</v>
      </c>
      <c r="AP184" s="1707">
        <f t="shared" ca="1" si="254"/>
        <v>0</v>
      </c>
      <c r="AQ184" s="1805">
        <f t="shared" ca="1" si="255"/>
        <v>0</v>
      </c>
      <c r="AS184" s="1187">
        <f ca="1">SUM((INDIRECT(AS$2&amp;(ROW())):INDIRECT(AS$3&amp;(ROW()))))</f>
        <v>0</v>
      </c>
      <c r="AT184" s="215">
        <f ca="1">SUM(INDIRECT(AT$1&amp;AT$2&amp;$C184):INDIRECT(AT$1&amp;AT$3&amp;$C184))</f>
        <v>0</v>
      </c>
      <c r="AU184" s="1707">
        <f t="shared" ca="1" si="256"/>
        <v>0</v>
      </c>
      <c r="AV184" s="1805">
        <f t="shared" ca="1" si="257"/>
        <v>0</v>
      </c>
      <c r="AW184" s="215">
        <f ca="1">SUM(INDIRECT(AW$1&amp;AW$2&amp;$A184):INDIRECT(AW$1&amp;AW$3&amp;$A184))+SUM(INDIRECT(AW$1&amp;AW$2&amp;$B184):INDIRECT(AW$1&amp;AW$3&amp;$B184))</f>
        <v>0</v>
      </c>
      <c r="AX184" s="1707">
        <f t="shared" ca="1" si="258"/>
        <v>0</v>
      </c>
      <c r="AY184" s="1805">
        <f t="shared" ca="1" si="259"/>
        <v>0</v>
      </c>
      <c r="BA184" s="1187">
        <f ca="1">SUM((INDIRECT(BA$2&amp;(ROW())):INDIRECT(BA$3&amp;(ROW()))))</f>
        <v>0</v>
      </c>
      <c r="BB184" s="215">
        <f ca="1">SUM(INDIRECT(BB$1&amp;BB$2&amp;$C184):INDIRECT(BB$1&amp;BB$3&amp;$C184))</f>
        <v>0</v>
      </c>
      <c r="BC184" s="1707">
        <f t="shared" ca="1" si="260"/>
        <v>0</v>
      </c>
      <c r="BD184" s="1805">
        <f t="shared" ca="1" si="261"/>
        <v>0</v>
      </c>
      <c r="BE184" s="215">
        <f ca="1">SUM(INDIRECT(BE$1&amp;BE$2&amp;$A184):INDIRECT(BE$1&amp;BE$3&amp;$A184))+SUM(INDIRECT(BE$1&amp;BE$2&amp;$B184):INDIRECT(BE$1&amp;BE$3&amp;$B184))</f>
        <v>0</v>
      </c>
      <c r="BF184" s="1707">
        <f t="shared" ca="1" si="262"/>
        <v>0</v>
      </c>
      <c r="BG184" s="1805">
        <f t="shared" ca="1" si="263"/>
        <v>0</v>
      </c>
    </row>
    <row r="185" spans="1:59" s="256" customFormat="1">
      <c r="A185" s="1887">
        <v>163</v>
      </c>
      <c r="B185" s="1887">
        <v>1</v>
      </c>
      <c r="C185" s="1887">
        <f>ROW()</f>
        <v>185</v>
      </c>
      <c r="D185" s="2120" t="s">
        <v>1020</v>
      </c>
      <c r="E185" s="2540">
        <v>1</v>
      </c>
      <c r="F185" s="87"/>
      <c r="G185" s="87"/>
      <c r="H185" s="39"/>
      <c r="I185" s="43"/>
      <c r="J185" s="63"/>
      <c r="K185" s="87"/>
      <c r="L185" s="87"/>
      <c r="M185" s="87"/>
      <c r="N185" s="63" t="s">
        <v>137</v>
      </c>
      <c r="O185" s="63"/>
      <c r="P185" s="62"/>
      <c r="Q185" s="215">
        <f t="shared" ref="Q185:AB185" si="274">Q572+Q587</f>
        <v>9500</v>
      </c>
      <c r="R185" s="215">
        <f t="shared" si="274"/>
        <v>16300</v>
      </c>
      <c r="S185" s="215">
        <f t="shared" si="274"/>
        <v>40726</v>
      </c>
      <c r="T185" s="215">
        <f t="shared" si="274"/>
        <v>9252</v>
      </c>
      <c r="U185" s="215">
        <f t="shared" si="274"/>
        <v>0</v>
      </c>
      <c r="V185" s="215">
        <f t="shared" si="274"/>
        <v>9352</v>
      </c>
      <c r="W185" s="215">
        <f t="shared" si="274"/>
        <v>252</v>
      </c>
      <c r="X185" s="215">
        <f t="shared" si="274"/>
        <v>0</v>
      </c>
      <c r="Y185" s="215">
        <f t="shared" si="274"/>
        <v>8800</v>
      </c>
      <c r="Z185" s="215">
        <f t="shared" si="274"/>
        <v>26300</v>
      </c>
      <c r="AA185" s="215">
        <f t="shared" si="274"/>
        <v>24922</v>
      </c>
      <c r="AB185" s="215">
        <f t="shared" si="274"/>
        <v>9602</v>
      </c>
      <c r="AC185" s="215">
        <f t="shared" si="265"/>
        <v>66526</v>
      </c>
      <c r="AD185" s="215">
        <f t="shared" si="266"/>
        <v>18604</v>
      </c>
      <c r="AE185" s="215">
        <f t="shared" si="267"/>
        <v>9052</v>
      </c>
      <c r="AF185" s="215">
        <f t="shared" si="268"/>
        <v>60824</v>
      </c>
      <c r="AG185" s="215">
        <f t="shared" si="270"/>
        <v>85130</v>
      </c>
      <c r="AH185" s="215">
        <f t="shared" si="271"/>
        <v>69876</v>
      </c>
      <c r="AI185" s="215">
        <f t="shared" si="272"/>
        <v>155006</v>
      </c>
      <c r="AK185" s="1187">
        <f ca="1">SUM((INDIRECT(AK$2&amp;(ROW())):INDIRECT(AK$3&amp;(ROW()))))</f>
        <v>9500</v>
      </c>
      <c r="AL185" s="215">
        <f ca="1">SUM(INDIRECT(AL$1&amp;AL$2&amp;$C185):INDIRECT(AL$1&amp;AL$3&amp;$C185))</f>
        <v>0</v>
      </c>
      <c r="AM185" s="1707">
        <f t="shared" ca="1" si="215"/>
        <v>9500</v>
      </c>
      <c r="AN185" s="1805">
        <f t="shared" ca="1" si="253"/>
        <v>0</v>
      </c>
      <c r="AO185" s="215">
        <f ca="1">SUM(INDIRECT(AO$1&amp;AO$2&amp;$A185):INDIRECT(AO$1&amp;AO$3&amp;$A185))+SUM(INDIRECT(AO$1&amp;AO$2&amp;$B185):INDIRECT(AO$1&amp;AO$3&amp;$B185))</f>
        <v>0</v>
      </c>
      <c r="AP185" s="1707">
        <f t="shared" ca="1" si="254"/>
        <v>9500</v>
      </c>
      <c r="AQ185" s="1805">
        <f t="shared" ca="1" si="255"/>
        <v>0</v>
      </c>
      <c r="AS185" s="1187">
        <f ca="1">SUM((INDIRECT(AS$2&amp;(ROW())):INDIRECT(AS$3&amp;(ROW()))))</f>
        <v>9500</v>
      </c>
      <c r="AT185" s="215">
        <f ca="1">SUM(INDIRECT(AT$1&amp;AT$2&amp;$C185):INDIRECT(AT$1&amp;AT$3&amp;$C185))</f>
        <v>0</v>
      </c>
      <c r="AU185" s="1707">
        <f t="shared" ca="1" si="256"/>
        <v>9500</v>
      </c>
      <c r="AV185" s="1805">
        <f t="shared" ca="1" si="257"/>
        <v>0</v>
      </c>
      <c r="AW185" s="215">
        <f ca="1">SUM(INDIRECT(AW$1&amp;AW$2&amp;$A185):INDIRECT(AW$1&amp;AW$3&amp;$A185))+SUM(INDIRECT(AW$1&amp;AW$2&amp;$B185):INDIRECT(AW$1&amp;AW$3&amp;$B185))</f>
        <v>0</v>
      </c>
      <c r="AX185" s="1707">
        <f t="shared" ca="1" si="258"/>
        <v>9500</v>
      </c>
      <c r="AY185" s="1805">
        <f t="shared" ca="1" si="259"/>
        <v>0</v>
      </c>
      <c r="BA185" s="1187">
        <f ca="1">SUM((INDIRECT(BA$2&amp;(ROW())):INDIRECT(BA$3&amp;(ROW()))))</f>
        <v>9500</v>
      </c>
      <c r="BB185" s="215">
        <f ca="1">SUM(INDIRECT(BB$1&amp;BB$2&amp;$C185):INDIRECT(BB$1&amp;BB$3&amp;$C185))</f>
        <v>0</v>
      </c>
      <c r="BC185" s="1707">
        <f t="shared" ca="1" si="260"/>
        <v>9500</v>
      </c>
      <c r="BD185" s="1805">
        <f t="shared" ca="1" si="261"/>
        <v>0</v>
      </c>
      <c r="BE185" s="215">
        <f ca="1">SUM(INDIRECT(BE$1&amp;BE$2&amp;$A185):INDIRECT(BE$1&amp;BE$3&amp;$A185))+SUM(INDIRECT(BE$1&amp;BE$2&amp;$B185):INDIRECT(BE$1&amp;BE$3&amp;$B185))</f>
        <v>0</v>
      </c>
      <c r="BF185" s="1707">
        <f t="shared" ca="1" si="262"/>
        <v>9500</v>
      </c>
      <c r="BG185" s="1805">
        <f t="shared" ca="1" si="263"/>
        <v>0</v>
      </c>
    </row>
    <row r="186" spans="1:59" s="256" customFormat="1">
      <c r="A186" s="1887">
        <v>164</v>
      </c>
      <c r="B186" s="1887">
        <v>1</v>
      </c>
      <c r="C186" s="1887">
        <f>ROW()</f>
        <v>186</v>
      </c>
      <c r="D186" s="2120" t="s">
        <v>1020</v>
      </c>
      <c r="E186" s="2540">
        <v>1</v>
      </c>
      <c r="F186" s="87"/>
      <c r="G186" s="87"/>
      <c r="H186" s="39"/>
      <c r="I186" s="43"/>
      <c r="J186" s="63"/>
      <c r="K186" s="87"/>
      <c r="L186" s="87"/>
      <c r="M186" s="87"/>
      <c r="N186" s="63" t="s">
        <v>219</v>
      </c>
      <c r="O186" s="63"/>
      <c r="P186" s="62"/>
      <c r="Q186" s="215">
        <f t="shared" ref="Q186:AB186" si="275">Q573+Q588</f>
        <v>0</v>
      </c>
      <c r="R186" s="215">
        <f t="shared" si="275"/>
        <v>0</v>
      </c>
      <c r="S186" s="215">
        <f t="shared" si="275"/>
        <v>0</v>
      </c>
      <c r="T186" s="215">
        <f t="shared" si="275"/>
        <v>0</v>
      </c>
      <c r="U186" s="215">
        <f t="shared" si="275"/>
        <v>0</v>
      </c>
      <c r="V186" s="215">
        <f t="shared" si="275"/>
        <v>0</v>
      </c>
      <c r="W186" s="215">
        <f t="shared" si="275"/>
        <v>0</v>
      </c>
      <c r="X186" s="215">
        <f t="shared" si="275"/>
        <v>0</v>
      </c>
      <c r="Y186" s="215">
        <f t="shared" si="275"/>
        <v>0</v>
      </c>
      <c r="Z186" s="215">
        <f t="shared" si="275"/>
        <v>0</v>
      </c>
      <c r="AA186" s="215">
        <f t="shared" si="275"/>
        <v>0</v>
      </c>
      <c r="AB186" s="215">
        <f t="shared" si="275"/>
        <v>0</v>
      </c>
      <c r="AC186" s="215">
        <f t="shared" si="265"/>
        <v>0</v>
      </c>
      <c r="AD186" s="215">
        <f t="shared" si="266"/>
        <v>0</v>
      </c>
      <c r="AE186" s="215">
        <f t="shared" si="267"/>
        <v>0</v>
      </c>
      <c r="AF186" s="215">
        <f t="shared" si="268"/>
        <v>0</v>
      </c>
      <c r="AG186" s="215">
        <f t="shared" si="270"/>
        <v>0</v>
      </c>
      <c r="AH186" s="215">
        <f t="shared" si="271"/>
        <v>0</v>
      </c>
      <c r="AI186" s="215">
        <f t="shared" si="272"/>
        <v>0</v>
      </c>
      <c r="AK186" s="1187">
        <f ca="1">SUM((INDIRECT(AK$2&amp;(ROW())):INDIRECT(AK$3&amp;(ROW()))))</f>
        <v>0</v>
      </c>
      <c r="AL186" s="215">
        <f ca="1">SUM(INDIRECT(AL$1&amp;AL$2&amp;$C186):INDIRECT(AL$1&amp;AL$3&amp;$C186))</f>
        <v>0</v>
      </c>
      <c r="AM186" s="1707">
        <f t="shared" ca="1" si="215"/>
        <v>0</v>
      </c>
      <c r="AN186" s="1805">
        <f t="shared" ca="1" si="253"/>
        <v>0</v>
      </c>
      <c r="AO186" s="215">
        <f ca="1">SUM(INDIRECT(AO$1&amp;AO$2&amp;$A186):INDIRECT(AO$1&amp;AO$3&amp;$A186))+SUM(INDIRECT(AO$1&amp;AO$2&amp;$B186):INDIRECT(AO$1&amp;AO$3&amp;$B186))</f>
        <v>0</v>
      </c>
      <c r="AP186" s="1707">
        <f t="shared" ca="1" si="254"/>
        <v>0</v>
      </c>
      <c r="AQ186" s="1805">
        <f t="shared" ca="1" si="255"/>
        <v>0</v>
      </c>
      <c r="AS186" s="1187">
        <f ca="1">SUM((INDIRECT(AS$2&amp;(ROW())):INDIRECT(AS$3&amp;(ROW()))))</f>
        <v>0</v>
      </c>
      <c r="AT186" s="215">
        <f ca="1">SUM(INDIRECT(AT$1&amp;AT$2&amp;$C186):INDIRECT(AT$1&amp;AT$3&amp;$C186))</f>
        <v>0</v>
      </c>
      <c r="AU186" s="1707">
        <f t="shared" ca="1" si="256"/>
        <v>0</v>
      </c>
      <c r="AV186" s="1805">
        <f t="shared" ca="1" si="257"/>
        <v>0</v>
      </c>
      <c r="AW186" s="215">
        <f ca="1">SUM(INDIRECT(AW$1&amp;AW$2&amp;$A186):INDIRECT(AW$1&amp;AW$3&amp;$A186))+SUM(INDIRECT(AW$1&amp;AW$2&amp;$B186):INDIRECT(AW$1&amp;AW$3&amp;$B186))</f>
        <v>0</v>
      </c>
      <c r="AX186" s="1707">
        <f t="shared" ca="1" si="258"/>
        <v>0</v>
      </c>
      <c r="AY186" s="1805">
        <f t="shared" ca="1" si="259"/>
        <v>0</v>
      </c>
      <c r="BA186" s="1187">
        <f ca="1">SUM((INDIRECT(BA$2&amp;(ROW())):INDIRECT(BA$3&amp;(ROW()))))</f>
        <v>0</v>
      </c>
      <c r="BB186" s="215">
        <f ca="1">SUM(INDIRECT(BB$1&amp;BB$2&amp;$C186):INDIRECT(BB$1&amp;BB$3&amp;$C186))</f>
        <v>0</v>
      </c>
      <c r="BC186" s="1707">
        <f t="shared" ca="1" si="260"/>
        <v>0</v>
      </c>
      <c r="BD186" s="1805">
        <f t="shared" ca="1" si="261"/>
        <v>0</v>
      </c>
      <c r="BE186" s="215">
        <f ca="1">SUM(INDIRECT(BE$1&amp;BE$2&amp;$A186):INDIRECT(BE$1&amp;BE$3&amp;$A186))+SUM(INDIRECT(BE$1&amp;BE$2&amp;$B186):INDIRECT(BE$1&amp;BE$3&amp;$B186))</f>
        <v>0</v>
      </c>
      <c r="BF186" s="1707">
        <f t="shared" ca="1" si="262"/>
        <v>0</v>
      </c>
      <c r="BG186" s="1805">
        <f t="shared" ca="1" si="263"/>
        <v>0</v>
      </c>
    </row>
    <row r="187" spans="1:59" s="256" customFormat="1">
      <c r="A187" s="1887">
        <v>165</v>
      </c>
      <c r="B187" s="1887">
        <v>1</v>
      </c>
      <c r="C187" s="1887">
        <f>ROW()</f>
        <v>187</v>
      </c>
      <c r="D187" s="2120" t="s">
        <v>1020</v>
      </c>
      <c r="E187" s="2540">
        <v>1</v>
      </c>
      <c r="F187" s="87"/>
      <c r="G187" s="87"/>
      <c r="H187" s="39"/>
      <c r="I187" s="43"/>
      <c r="J187" s="63"/>
      <c r="K187" s="87"/>
      <c r="L187" s="87"/>
      <c r="M187" s="87"/>
      <c r="N187" s="63" t="s">
        <v>313</v>
      </c>
      <c r="O187" s="63"/>
      <c r="P187" s="62"/>
      <c r="Q187" s="215">
        <f t="shared" ref="Q187:AB187" si="276">Q574+Q589</f>
        <v>0</v>
      </c>
      <c r="R187" s="215">
        <f t="shared" si="276"/>
        <v>0</v>
      </c>
      <c r="S187" s="215">
        <f t="shared" si="276"/>
        <v>0</v>
      </c>
      <c r="T187" s="215">
        <f t="shared" si="276"/>
        <v>0</v>
      </c>
      <c r="U187" s="215">
        <f t="shared" si="276"/>
        <v>0</v>
      </c>
      <c r="V187" s="215">
        <f t="shared" si="276"/>
        <v>0</v>
      </c>
      <c r="W187" s="215">
        <f t="shared" si="276"/>
        <v>0</v>
      </c>
      <c r="X187" s="215">
        <f t="shared" si="276"/>
        <v>0</v>
      </c>
      <c r="Y187" s="215">
        <f t="shared" si="276"/>
        <v>0</v>
      </c>
      <c r="Z187" s="215">
        <f t="shared" si="276"/>
        <v>0</v>
      </c>
      <c r="AA187" s="215">
        <f t="shared" si="276"/>
        <v>0</v>
      </c>
      <c r="AB187" s="215">
        <f t="shared" si="276"/>
        <v>0</v>
      </c>
      <c r="AC187" s="215">
        <f t="shared" si="265"/>
        <v>0</v>
      </c>
      <c r="AD187" s="215">
        <f t="shared" si="266"/>
        <v>0</v>
      </c>
      <c r="AE187" s="215">
        <f t="shared" si="267"/>
        <v>0</v>
      </c>
      <c r="AF187" s="215">
        <f t="shared" si="268"/>
        <v>0</v>
      </c>
      <c r="AG187" s="215">
        <f t="shared" si="270"/>
        <v>0</v>
      </c>
      <c r="AH187" s="215">
        <f t="shared" si="271"/>
        <v>0</v>
      </c>
      <c r="AI187" s="215">
        <f t="shared" si="272"/>
        <v>0</v>
      </c>
      <c r="AK187" s="1187">
        <f ca="1">SUM((INDIRECT(AK$2&amp;(ROW())):INDIRECT(AK$3&amp;(ROW()))))</f>
        <v>0</v>
      </c>
      <c r="AL187" s="215">
        <f ca="1">SUM(INDIRECT(AL$1&amp;AL$2&amp;$C187):INDIRECT(AL$1&amp;AL$3&amp;$C187))</f>
        <v>0</v>
      </c>
      <c r="AM187" s="1707">
        <f t="shared" ca="1" si="215"/>
        <v>0</v>
      </c>
      <c r="AN187" s="1805">
        <f t="shared" ca="1" si="253"/>
        <v>0</v>
      </c>
      <c r="AO187" s="215">
        <f ca="1">SUM(INDIRECT(AO$1&amp;AO$2&amp;$A187):INDIRECT(AO$1&amp;AO$3&amp;$A187))+SUM(INDIRECT(AO$1&amp;AO$2&amp;$B187):INDIRECT(AO$1&amp;AO$3&amp;$B187))</f>
        <v>0</v>
      </c>
      <c r="AP187" s="1707">
        <f t="shared" ca="1" si="254"/>
        <v>0</v>
      </c>
      <c r="AQ187" s="1805">
        <f t="shared" ca="1" si="255"/>
        <v>0</v>
      </c>
      <c r="AS187" s="1187">
        <f ca="1">SUM((INDIRECT(AS$2&amp;(ROW())):INDIRECT(AS$3&amp;(ROW()))))</f>
        <v>0</v>
      </c>
      <c r="AT187" s="215">
        <f ca="1">SUM(INDIRECT(AT$1&amp;AT$2&amp;$C187):INDIRECT(AT$1&amp;AT$3&amp;$C187))</f>
        <v>0</v>
      </c>
      <c r="AU187" s="1707">
        <f t="shared" ca="1" si="256"/>
        <v>0</v>
      </c>
      <c r="AV187" s="1805">
        <f t="shared" ca="1" si="257"/>
        <v>0</v>
      </c>
      <c r="AW187" s="215">
        <f ca="1">SUM(INDIRECT(AW$1&amp;AW$2&amp;$A187):INDIRECT(AW$1&amp;AW$3&amp;$A187))+SUM(INDIRECT(AW$1&amp;AW$2&amp;$B187):INDIRECT(AW$1&amp;AW$3&amp;$B187))</f>
        <v>0</v>
      </c>
      <c r="AX187" s="1707">
        <f t="shared" ca="1" si="258"/>
        <v>0</v>
      </c>
      <c r="AY187" s="1805">
        <f t="shared" ca="1" si="259"/>
        <v>0</v>
      </c>
      <c r="BA187" s="1187">
        <f ca="1">SUM((INDIRECT(BA$2&amp;(ROW())):INDIRECT(BA$3&amp;(ROW()))))</f>
        <v>0</v>
      </c>
      <c r="BB187" s="215">
        <f ca="1">SUM(INDIRECT(BB$1&amp;BB$2&amp;$C187):INDIRECT(BB$1&amp;BB$3&amp;$C187))</f>
        <v>0</v>
      </c>
      <c r="BC187" s="1707">
        <f t="shared" ca="1" si="260"/>
        <v>0</v>
      </c>
      <c r="BD187" s="1805">
        <f t="shared" ca="1" si="261"/>
        <v>0</v>
      </c>
      <c r="BE187" s="215">
        <f ca="1">SUM(INDIRECT(BE$1&amp;BE$2&amp;$A187):INDIRECT(BE$1&amp;BE$3&amp;$A187))+SUM(INDIRECT(BE$1&amp;BE$2&amp;$B187):INDIRECT(BE$1&amp;BE$3&amp;$B187))</f>
        <v>0</v>
      </c>
      <c r="BF187" s="1707">
        <f t="shared" ca="1" si="262"/>
        <v>0</v>
      </c>
      <c r="BG187" s="1805">
        <f t="shared" ca="1" si="263"/>
        <v>0</v>
      </c>
    </row>
    <row r="188" spans="1:59" s="256" customFormat="1">
      <c r="A188" s="1887">
        <v>166</v>
      </c>
      <c r="B188" s="1887">
        <v>1</v>
      </c>
      <c r="C188" s="1887">
        <f>ROW()</f>
        <v>188</v>
      </c>
      <c r="D188" s="2120" t="s">
        <v>1020</v>
      </c>
      <c r="E188" s="2540">
        <v>1</v>
      </c>
      <c r="F188" s="87"/>
      <c r="G188" s="87"/>
      <c r="H188" s="39"/>
      <c r="I188" s="43"/>
      <c r="J188" s="63"/>
      <c r="K188" s="87"/>
      <c r="L188" s="87"/>
      <c r="M188" s="78"/>
      <c r="N188" s="78" t="s">
        <v>136</v>
      </c>
      <c r="O188" s="78"/>
      <c r="P188" s="77"/>
      <c r="Q188" s="439">
        <f t="shared" ref="Q188:AA188" si="277">Q575+Q590</f>
        <v>0</v>
      </c>
      <c r="R188" s="439">
        <f t="shared" si="277"/>
        <v>0</v>
      </c>
      <c r="S188" s="439">
        <f t="shared" si="277"/>
        <v>0</v>
      </c>
      <c r="T188" s="439">
        <f t="shared" si="277"/>
        <v>0</v>
      </c>
      <c r="U188" s="439">
        <f t="shared" si="277"/>
        <v>0</v>
      </c>
      <c r="V188" s="439">
        <f t="shared" si="277"/>
        <v>0</v>
      </c>
      <c r="W188" s="439">
        <f t="shared" si="277"/>
        <v>0</v>
      </c>
      <c r="X188" s="439">
        <f t="shared" si="277"/>
        <v>0</v>
      </c>
      <c r="Y188" s="439">
        <f t="shared" si="277"/>
        <v>0</v>
      </c>
      <c r="Z188" s="439">
        <f t="shared" si="277"/>
        <v>0</v>
      </c>
      <c r="AA188" s="439">
        <f t="shared" si="277"/>
        <v>0</v>
      </c>
      <c r="AB188" s="439" t="s">
        <v>1271</v>
      </c>
      <c r="AC188" s="439">
        <f t="shared" si="265"/>
        <v>0</v>
      </c>
      <c r="AD188" s="439">
        <f t="shared" si="266"/>
        <v>0</v>
      </c>
      <c r="AE188" s="439">
        <f t="shared" si="267"/>
        <v>0</v>
      </c>
      <c r="AF188" s="439">
        <f t="shared" si="268"/>
        <v>0</v>
      </c>
      <c r="AG188" s="439">
        <f t="shared" si="270"/>
        <v>0</v>
      </c>
      <c r="AH188" s="439">
        <f t="shared" si="271"/>
        <v>0</v>
      </c>
      <c r="AI188" s="439">
        <f t="shared" si="272"/>
        <v>0</v>
      </c>
      <c r="AK188" s="616">
        <f ca="1">SUM((INDIRECT(AK$2&amp;(ROW())):INDIRECT(AK$3&amp;(ROW()))))</f>
        <v>0</v>
      </c>
      <c r="AL188" s="439">
        <f ca="1">SUM(INDIRECT(AL$1&amp;AL$2&amp;$C188):INDIRECT(AL$1&amp;AL$3&amp;$C188))</f>
        <v>0</v>
      </c>
      <c r="AM188" s="1708">
        <f t="shared" ca="1" si="215"/>
        <v>0</v>
      </c>
      <c r="AN188" s="1806">
        <f t="shared" ca="1" si="253"/>
        <v>0</v>
      </c>
      <c r="AO188" s="439">
        <f ca="1">SUM(INDIRECT(AO$1&amp;AO$2&amp;$A188):INDIRECT(AO$1&amp;AO$3&amp;$A188))+SUM(INDIRECT(AO$1&amp;AO$2&amp;$B188):INDIRECT(AO$1&amp;AO$3&amp;$B188))</f>
        <v>0</v>
      </c>
      <c r="AP188" s="1708">
        <f t="shared" ca="1" si="254"/>
        <v>0</v>
      </c>
      <c r="AQ188" s="1806">
        <f t="shared" ca="1" si="255"/>
        <v>0</v>
      </c>
      <c r="AS188" s="616">
        <f ca="1">SUM((INDIRECT(AS$2&amp;(ROW())):INDIRECT(AS$3&amp;(ROW()))))</f>
        <v>0</v>
      </c>
      <c r="AT188" s="439">
        <f ca="1">SUM(INDIRECT(AT$1&amp;AT$2&amp;$C188):INDIRECT(AT$1&amp;AT$3&amp;$C188))</f>
        <v>0</v>
      </c>
      <c r="AU188" s="1708">
        <f t="shared" ca="1" si="256"/>
        <v>0</v>
      </c>
      <c r="AV188" s="1806">
        <f t="shared" ca="1" si="257"/>
        <v>0</v>
      </c>
      <c r="AW188" s="439">
        <f ca="1">SUM(INDIRECT(AW$1&amp;AW$2&amp;$A188):INDIRECT(AW$1&amp;AW$3&amp;$A188))+SUM(INDIRECT(AW$1&amp;AW$2&amp;$B188):INDIRECT(AW$1&amp;AW$3&amp;$B188))</f>
        <v>0</v>
      </c>
      <c r="AX188" s="1708">
        <f t="shared" ca="1" si="258"/>
        <v>0</v>
      </c>
      <c r="AY188" s="1806">
        <f t="shared" ca="1" si="259"/>
        <v>0</v>
      </c>
      <c r="BA188" s="616">
        <f ca="1">SUM((INDIRECT(BA$2&amp;(ROW())):INDIRECT(BA$3&amp;(ROW()))))</f>
        <v>0</v>
      </c>
      <c r="BB188" s="439">
        <f ca="1">SUM(INDIRECT(BB$1&amp;BB$2&amp;$C188):INDIRECT(BB$1&amp;BB$3&amp;$C188))</f>
        <v>0</v>
      </c>
      <c r="BC188" s="1708">
        <f t="shared" ca="1" si="260"/>
        <v>0</v>
      </c>
      <c r="BD188" s="1806">
        <f t="shared" ca="1" si="261"/>
        <v>0</v>
      </c>
      <c r="BE188" s="439">
        <f ca="1">SUM(INDIRECT(BE$1&amp;BE$2&amp;$A188):INDIRECT(BE$1&amp;BE$3&amp;$A188))+SUM(INDIRECT(BE$1&amp;BE$2&amp;$B188):INDIRECT(BE$1&amp;BE$3&amp;$B188))</f>
        <v>0</v>
      </c>
      <c r="BF188" s="1708">
        <f t="shared" ca="1" si="262"/>
        <v>0</v>
      </c>
      <c r="BG188" s="1806">
        <f t="shared" ca="1" si="263"/>
        <v>0</v>
      </c>
    </row>
    <row r="189" spans="1:59" s="256" customFormat="1">
      <c r="A189" s="1887">
        <v>167</v>
      </c>
      <c r="B189" s="1887">
        <v>1</v>
      </c>
      <c r="C189" s="1887">
        <f>ROW()</f>
        <v>189</v>
      </c>
      <c r="D189" s="2120" t="s">
        <v>1020</v>
      </c>
      <c r="E189" s="2540">
        <v>1</v>
      </c>
      <c r="F189" s="87"/>
      <c r="G189" s="87"/>
      <c r="H189" s="39"/>
      <c r="I189" s="43"/>
      <c r="J189" s="63"/>
      <c r="K189" s="87"/>
      <c r="L189" s="87"/>
      <c r="M189" s="594" t="s">
        <v>315</v>
      </c>
      <c r="N189" s="594"/>
      <c r="O189" s="594"/>
      <c r="P189" s="595"/>
      <c r="Q189" s="596">
        <f>SUM(Q190:Q195)</f>
        <v>3395</v>
      </c>
      <c r="R189" s="596">
        <f t="shared" ref="R189:AB189" si="278">SUM(R190:R195)</f>
        <v>1637</v>
      </c>
      <c r="S189" s="596">
        <f t="shared" si="278"/>
        <v>1870</v>
      </c>
      <c r="T189" s="596">
        <f t="shared" si="278"/>
        <v>4627</v>
      </c>
      <c r="U189" s="596">
        <f t="shared" si="278"/>
        <v>3983</v>
      </c>
      <c r="V189" s="596">
        <f t="shared" si="278"/>
        <v>4135</v>
      </c>
      <c r="W189" s="596">
        <f t="shared" si="278"/>
        <v>4658</v>
      </c>
      <c r="X189" s="596">
        <f t="shared" si="278"/>
        <v>4900</v>
      </c>
      <c r="Y189" s="596">
        <f t="shared" si="278"/>
        <v>6383</v>
      </c>
      <c r="Z189" s="596">
        <f t="shared" si="278"/>
        <v>5884</v>
      </c>
      <c r="AA189" s="596">
        <f t="shared" si="278"/>
        <v>6892</v>
      </c>
      <c r="AB189" s="596">
        <f t="shared" si="278"/>
        <v>5148</v>
      </c>
      <c r="AC189" s="596">
        <f t="shared" si="265"/>
        <v>6902</v>
      </c>
      <c r="AD189" s="596">
        <f t="shared" si="266"/>
        <v>12745</v>
      </c>
      <c r="AE189" s="596">
        <f t="shared" si="267"/>
        <v>15941</v>
      </c>
      <c r="AF189" s="596">
        <f t="shared" si="268"/>
        <v>17924</v>
      </c>
      <c r="AG189" s="596">
        <f t="shared" si="270"/>
        <v>19647</v>
      </c>
      <c r="AH189" s="596">
        <f t="shared" si="271"/>
        <v>33865</v>
      </c>
      <c r="AI189" s="596">
        <f t="shared" si="272"/>
        <v>53512</v>
      </c>
      <c r="AK189" s="1641">
        <f ca="1">SUM((INDIRECT(AK$2&amp;(ROW())):INDIRECT(AK$3&amp;(ROW()))))</f>
        <v>3395</v>
      </c>
      <c r="AL189" s="596">
        <f ca="1">SUM(INDIRECT(AL$1&amp;AL$2&amp;$C189):INDIRECT(AL$1&amp;AL$3&amp;$C189))</f>
        <v>2575</v>
      </c>
      <c r="AM189" s="1709">
        <f t="shared" ca="1" si="215"/>
        <v>820</v>
      </c>
      <c r="AN189" s="1807">
        <f t="shared" ca="1" si="253"/>
        <v>1.3184466019417476</v>
      </c>
      <c r="AO189" s="596">
        <f ca="1">SUM(INDIRECT(AO$1&amp;AO$2&amp;$A189):INDIRECT(AO$1&amp;AO$3&amp;$A189))+SUM(INDIRECT(AO$1&amp;AO$2&amp;$B189):INDIRECT(AO$1&amp;AO$3&amp;$B189))</f>
        <v>0</v>
      </c>
      <c r="AP189" s="1709">
        <f t="shared" ca="1" si="254"/>
        <v>3395</v>
      </c>
      <c r="AQ189" s="1807">
        <f t="shared" ca="1" si="255"/>
        <v>0</v>
      </c>
      <c r="AS189" s="1641">
        <f ca="1">SUM((INDIRECT(AS$2&amp;(ROW())):INDIRECT(AS$3&amp;(ROW()))))</f>
        <v>3395</v>
      </c>
      <c r="AT189" s="596">
        <f ca="1">SUM(INDIRECT(AT$1&amp;AT$2&amp;$C189):INDIRECT(AT$1&amp;AT$3&amp;$C189))</f>
        <v>2575</v>
      </c>
      <c r="AU189" s="1709">
        <f t="shared" ca="1" si="256"/>
        <v>820</v>
      </c>
      <c r="AV189" s="1807">
        <f t="shared" ca="1" si="257"/>
        <v>1.3184466019417476</v>
      </c>
      <c r="AW189" s="596">
        <f ca="1">SUM(INDIRECT(AW$1&amp;AW$2&amp;$A189):INDIRECT(AW$1&amp;AW$3&amp;$A189))+SUM(INDIRECT(AW$1&amp;AW$2&amp;$B189):INDIRECT(AW$1&amp;AW$3&amp;$B189))</f>
        <v>0</v>
      </c>
      <c r="AX189" s="1709">
        <f t="shared" ca="1" si="258"/>
        <v>3395</v>
      </c>
      <c r="AY189" s="1807">
        <f t="shared" ca="1" si="259"/>
        <v>0</v>
      </c>
      <c r="BA189" s="1641">
        <f ca="1">SUM((INDIRECT(BA$2&amp;(ROW())):INDIRECT(BA$3&amp;(ROW()))))</f>
        <v>3395</v>
      </c>
      <c r="BB189" s="596">
        <f ca="1">SUM(INDIRECT(BB$1&amp;BB$2&amp;$C189):INDIRECT(BB$1&amp;BB$3&amp;$C189))</f>
        <v>2575</v>
      </c>
      <c r="BC189" s="1709">
        <f t="shared" ca="1" si="260"/>
        <v>820</v>
      </c>
      <c r="BD189" s="1807">
        <f t="shared" ca="1" si="261"/>
        <v>1.3184466019417476</v>
      </c>
      <c r="BE189" s="596">
        <f ca="1">SUM(INDIRECT(BE$1&amp;BE$2&amp;$A189):INDIRECT(BE$1&amp;BE$3&amp;$A189))+SUM(INDIRECT(BE$1&amp;BE$2&amp;$B189):INDIRECT(BE$1&amp;BE$3&amp;$B189))</f>
        <v>0</v>
      </c>
      <c r="BF189" s="1709">
        <f t="shared" ca="1" si="262"/>
        <v>3395</v>
      </c>
      <c r="BG189" s="1807">
        <f t="shared" ca="1" si="263"/>
        <v>0</v>
      </c>
    </row>
    <row r="190" spans="1:59" s="256" customFormat="1">
      <c r="A190" s="1887">
        <v>168</v>
      </c>
      <c r="B190" s="1887">
        <v>1</v>
      </c>
      <c r="C190" s="1887">
        <f>ROW()</f>
        <v>190</v>
      </c>
      <c r="D190" s="2120" t="s">
        <v>1020</v>
      </c>
      <c r="E190" s="2540">
        <v>1</v>
      </c>
      <c r="F190" s="87"/>
      <c r="G190" s="87"/>
      <c r="H190" s="39"/>
      <c r="I190" s="43"/>
      <c r="J190" s="63"/>
      <c r="K190" s="87"/>
      <c r="L190" s="87"/>
      <c r="M190" s="87"/>
      <c r="N190" s="63" t="s">
        <v>217</v>
      </c>
      <c r="O190" s="63"/>
      <c r="P190" s="62"/>
      <c r="Q190" s="215">
        <f t="shared" ref="Q190:AB190" si="279">Q577+Q592</f>
        <v>0</v>
      </c>
      <c r="R190" s="215">
        <f t="shared" si="279"/>
        <v>0</v>
      </c>
      <c r="S190" s="215">
        <f t="shared" si="279"/>
        <v>0</v>
      </c>
      <c r="T190" s="215">
        <f t="shared" si="279"/>
        <v>349</v>
      </c>
      <c r="U190" s="215">
        <f t="shared" si="279"/>
        <v>0</v>
      </c>
      <c r="V190" s="215">
        <f t="shared" si="279"/>
        <v>0</v>
      </c>
      <c r="W190" s="215">
        <f t="shared" si="279"/>
        <v>0</v>
      </c>
      <c r="X190" s="215">
        <f t="shared" si="279"/>
        <v>589</v>
      </c>
      <c r="Y190" s="215">
        <f t="shared" si="279"/>
        <v>847</v>
      </c>
      <c r="Z190" s="215">
        <f t="shared" si="279"/>
        <v>699</v>
      </c>
      <c r="AA190" s="215">
        <f t="shared" si="279"/>
        <v>1362</v>
      </c>
      <c r="AB190" s="215">
        <f t="shared" si="279"/>
        <v>522</v>
      </c>
      <c r="AC190" s="215">
        <f t="shared" si="265"/>
        <v>0</v>
      </c>
      <c r="AD190" s="215">
        <f t="shared" si="266"/>
        <v>349</v>
      </c>
      <c r="AE190" s="215">
        <f t="shared" si="267"/>
        <v>1436</v>
      </c>
      <c r="AF190" s="215">
        <f t="shared" si="268"/>
        <v>2583</v>
      </c>
      <c r="AG190" s="215">
        <f t="shared" ref="AG190:AG195" si="280">AC190+AD190</f>
        <v>349</v>
      </c>
      <c r="AH190" s="215">
        <f t="shared" ref="AH190:AH195" si="281">AF190+AE190</f>
        <v>4019</v>
      </c>
      <c r="AI190" s="215">
        <f t="shared" ref="AI190:AI195" si="282">AG190+AH190</f>
        <v>4368</v>
      </c>
      <c r="AK190" s="1187">
        <f ca="1">SUM((INDIRECT(AK$2&amp;(ROW())):INDIRECT(AK$3&amp;(ROW()))))</f>
        <v>0</v>
      </c>
      <c r="AL190" s="215">
        <f ca="1">SUM(INDIRECT(AL$1&amp;AL$2&amp;$C190):INDIRECT(AL$1&amp;AL$3&amp;$C190))</f>
        <v>75</v>
      </c>
      <c r="AM190" s="1707">
        <f t="shared" ca="1" si="215"/>
        <v>-75</v>
      </c>
      <c r="AN190" s="1805">
        <f t="shared" ca="1" si="253"/>
        <v>0</v>
      </c>
      <c r="AO190" s="215">
        <f ca="1">SUM(INDIRECT(AO$1&amp;AO$2&amp;$A190):INDIRECT(AO$1&amp;AO$3&amp;$A190))+SUM(INDIRECT(AO$1&amp;AO$2&amp;$B190):INDIRECT(AO$1&amp;AO$3&amp;$B190))</f>
        <v>0</v>
      </c>
      <c r="AP190" s="1707">
        <f t="shared" ca="1" si="254"/>
        <v>0</v>
      </c>
      <c r="AQ190" s="1805">
        <f t="shared" ca="1" si="255"/>
        <v>0</v>
      </c>
      <c r="AS190" s="1187">
        <f ca="1">SUM((INDIRECT(AS$2&amp;(ROW())):INDIRECT(AS$3&amp;(ROW()))))</f>
        <v>0</v>
      </c>
      <c r="AT190" s="215">
        <f ca="1">SUM(INDIRECT(AT$1&amp;AT$2&amp;$C190):INDIRECT(AT$1&amp;AT$3&amp;$C190))</f>
        <v>75</v>
      </c>
      <c r="AU190" s="1707">
        <f t="shared" ca="1" si="256"/>
        <v>-75</v>
      </c>
      <c r="AV190" s="1805">
        <f t="shared" ca="1" si="257"/>
        <v>0</v>
      </c>
      <c r="AW190" s="215">
        <f ca="1">SUM(INDIRECT(AW$1&amp;AW$2&amp;$A190):INDIRECT(AW$1&amp;AW$3&amp;$A190))+SUM(INDIRECT(AW$1&amp;AW$2&amp;$B190):INDIRECT(AW$1&amp;AW$3&amp;$B190))</f>
        <v>0</v>
      </c>
      <c r="AX190" s="1707">
        <f t="shared" ca="1" si="258"/>
        <v>0</v>
      </c>
      <c r="AY190" s="1805">
        <f t="shared" ca="1" si="259"/>
        <v>0</v>
      </c>
      <c r="BA190" s="1187">
        <f ca="1">SUM((INDIRECT(BA$2&amp;(ROW())):INDIRECT(BA$3&amp;(ROW()))))</f>
        <v>0</v>
      </c>
      <c r="BB190" s="215">
        <f ca="1">SUM(INDIRECT(BB$1&amp;BB$2&amp;$C190):INDIRECT(BB$1&amp;BB$3&amp;$C190))</f>
        <v>75</v>
      </c>
      <c r="BC190" s="1707">
        <f t="shared" ca="1" si="260"/>
        <v>-75</v>
      </c>
      <c r="BD190" s="1805">
        <f t="shared" ca="1" si="261"/>
        <v>0</v>
      </c>
      <c r="BE190" s="215">
        <f ca="1">SUM(INDIRECT(BE$1&amp;BE$2&amp;$A190):INDIRECT(BE$1&amp;BE$3&amp;$A190))+SUM(INDIRECT(BE$1&amp;BE$2&amp;$B190):INDIRECT(BE$1&amp;BE$3&amp;$B190))</f>
        <v>0</v>
      </c>
      <c r="BF190" s="1707">
        <f t="shared" ca="1" si="262"/>
        <v>0</v>
      </c>
      <c r="BG190" s="1805">
        <f t="shared" ca="1" si="263"/>
        <v>0</v>
      </c>
    </row>
    <row r="191" spans="1:59" s="256" customFormat="1">
      <c r="A191" s="1887">
        <v>169</v>
      </c>
      <c r="B191" s="1887">
        <v>1</v>
      </c>
      <c r="C191" s="1887">
        <f>ROW()</f>
        <v>191</v>
      </c>
      <c r="D191" s="2120" t="s">
        <v>1020</v>
      </c>
      <c r="E191" s="2540">
        <v>1</v>
      </c>
      <c r="F191" s="87"/>
      <c r="G191" s="87"/>
      <c r="H191" s="39"/>
      <c r="I191" s="43"/>
      <c r="J191" s="63"/>
      <c r="K191" s="87"/>
      <c r="L191" s="87"/>
      <c r="M191" s="87"/>
      <c r="N191" s="63" t="s">
        <v>218</v>
      </c>
      <c r="O191" s="63"/>
      <c r="P191" s="62"/>
      <c r="Q191" s="215">
        <f t="shared" ref="Q191:AB191" si="283">Q578+Q593</f>
        <v>1690</v>
      </c>
      <c r="R191" s="215">
        <f t="shared" si="283"/>
        <v>1186</v>
      </c>
      <c r="S191" s="215">
        <f t="shared" si="283"/>
        <v>1379</v>
      </c>
      <c r="T191" s="215">
        <f t="shared" si="283"/>
        <v>2130</v>
      </c>
      <c r="U191" s="215">
        <f t="shared" si="283"/>
        <v>1694</v>
      </c>
      <c r="V191" s="215">
        <f t="shared" si="283"/>
        <v>1851</v>
      </c>
      <c r="W191" s="215">
        <f t="shared" si="283"/>
        <v>1386</v>
      </c>
      <c r="X191" s="215">
        <f t="shared" si="283"/>
        <v>1779</v>
      </c>
      <c r="Y191" s="215">
        <f t="shared" si="283"/>
        <v>2570</v>
      </c>
      <c r="Z191" s="215">
        <f t="shared" si="283"/>
        <v>2859</v>
      </c>
      <c r="AA191" s="215">
        <f t="shared" si="283"/>
        <v>2396</v>
      </c>
      <c r="AB191" s="215">
        <f t="shared" si="283"/>
        <v>2293</v>
      </c>
      <c r="AC191" s="215">
        <f t="shared" si="265"/>
        <v>4255</v>
      </c>
      <c r="AD191" s="215">
        <f t="shared" si="266"/>
        <v>5675</v>
      </c>
      <c r="AE191" s="215">
        <f t="shared" si="267"/>
        <v>5735</v>
      </c>
      <c r="AF191" s="215">
        <f t="shared" si="268"/>
        <v>7548</v>
      </c>
      <c r="AG191" s="215">
        <f t="shared" si="280"/>
        <v>9930</v>
      </c>
      <c r="AH191" s="215">
        <f t="shared" si="281"/>
        <v>13283</v>
      </c>
      <c r="AI191" s="215">
        <f t="shared" si="282"/>
        <v>23213</v>
      </c>
      <c r="AK191" s="1187">
        <f ca="1">SUM((INDIRECT(AK$2&amp;(ROW())):INDIRECT(AK$3&amp;(ROW()))))</f>
        <v>1690</v>
      </c>
      <c r="AL191" s="215">
        <f ca="1">SUM(INDIRECT(AL$1&amp;AL$2&amp;$C191):INDIRECT(AL$1&amp;AL$3&amp;$C191))</f>
        <v>1600</v>
      </c>
      <c r="AM191" s="1707">
        <f t="shared" ca="1" si="215"/>
        <v>90</v>
      </c>
      <c r="AN191" s="1805">
        <f t="shared" ca="1" si="253"/>
        <v>1.0562499999999999</v>
      </c>
      <c r="AO191" s="215">
        <f ca="1">SUM(INDIRECT(AO$1&amp;AO$2&amp;$A191):INDIRECT(AO$1&amp;AO$3&amp;$A191))+SUM(INDIRECT(AO$1&amp;AO$2&amp;$B191):INDIRECT(AO$1&amp;AO$3&amp;$B191))</f>
        <v>0</v>
      </c>
      <c r="AP191" s="1707">
        <f t="shared" ca="1" si="254"/>
        <v>1690</v>
      </c>
      <c r="AQ191" s="1805">
        <f t="shared" ca="1" si="255"/>
        <v>0</v>
      </c>
      <c r="AS191" s="1187">
        <f ca="1">SUM((INDIRECT(AS$2&amp;(ROW())):INDIRECT(AS$3&amp;(ROW()))))</f>
        <v>1690</v>
      </c>
      <c r="AT191" s="215">
        <f ca="1">SUM(INDIRECT(AT$1&amp;AT$2&amp;$C191):INDIRECT(AT$1&amp;AT$3&amp;$C191))</f>
        <v>1600</v>
      </c>
      <c r="AU191" s="1707">
        <f t="shared" ca="1" si="256"/>
        <v>90</v>
      </c>
      <c r="AV191" s="1805">
        <f t="shared" ca="1" si="257"/>
        <v>1.0562499999999999</v>
      </c>
      <c r="AW191" s="215">
        <f ca="1">SUM(INDIRECT(AW$1&amp;AW$2&amp;$A191):INDIRECT(AW$1&amp;AW$3&amp;$A191))+SUM(INDIRECT(AW$1&amp;AW$2&amp;$B191):INDIRECT(AW$1&amp;AW$3&amp;$B191))</f>
        <v>0</v>
      </c>
      <c r="AX191" s="1707">
        <f t="shared" ca="1" si="258"/>
        <v>1690</v>
      </c>
      <c r="AY191" s="1805">
        <f t="shared" ca="1" si="259"/>
        <v>0</v>
      </c>
      <c r="BA191" s="1187">
        <f ca="1">SUM((INDIRECT(BA$2&amp;(ROW())):INDIRECT(BA$3&amp;(ROW()))))</f>
        <v>1690</v>
      </c>
      <c r="BB191" s="215">
        <f ca="1">SUM(INDIRECT(BB$1&amp;BB$2&amp;$C191):INDIRECT(BB$1&amp;BB$3&amp;$C191))</f>
        <v>1600</v>
      </c>
      <c r="BC191" s="1707">
        <f t="shared" ca="1" si="260"/>
        <v>90</v>
      </c>
      <c r="BD191" s="1805">
        <f t="shared" ca="1" si="261"/>
        <v>1.0562499999999999</v>
      </c>
      <c r="BE191" s="215">
        <f ca="1">SUM(INDIRECT(BE$1&amp;BE$2&amp;$A191):INDIRECT(BE$1&amp;BE$3&amp;$A191))+SUM(INDIRECT(BE$1&amp;BE$2&amp;$B191):INDIRECT(BE$1&amp;BE$3&amp;$B191))</f>
        <v>0</v>
      </c>
      <c r="BF191" s="1707">
        <f t="shared" ca="1" si="262"/>
        <v>1690</v>
      </c>
      <c r="BG191" s="1805">
        <f t="shared" ca="1" si="263"/>
        <v>0</v>
      </c>
    </row>
    <row r="192" spans="1:59" s="256" customFormat="1">
      <c r="A192" s="1887">
        <v>170</v>
      </c>
      <c r="B192" s="1887">
        <v>1</v>
      </c>
      <c r="C192" s="1887">
        <f>ROW()</f>
        <v>192</v>
      </c>
      <c r="D192" s="2120" t="s">
        <v>1020</v>
      </c>
      <c r="E192" s="2540">
        <v>1</v>
      </c>
      <c r="F192" s="87"/>
      <c r="G192" s="87"/>
      <c r="H192" s="39"/>
      <c r="I192" s="43"/>
      <c r="J192" s="63"/>
      <c r="K192" s="87"/>
      <c r="L192" s="87"/>
      <c r="M192" s="87"/>
      <c r="N192" s="63" t="s">
        <v>137</v>
      </c>
      <c r="O192" s="63"/>
      <c r="P192" s="440"/>
      <c r="Q192" s="215">
        <f t="shared" ref="Q192:AB192" si="284">Q579+Q594</f>
        <v>1705</v>
      </c>
      <c r="R192" s="215">
        <f t="shared" si="284"/>
        <v>451</v>
      </c>
      <c r="S192" s="215">
        <f t="shared" si="284"/>
        <v>491</v>
      </c>
      <c r="T192" s="215">
        <f t="shared" si="284"/>
        <v>2148</v>
      </c>
      <c r="U192" s="215">
        <f t="shared" si="284"/>
        <v>2289</v>
      </c>
      <c r="V192" s="215">
        <f t="shared" si="284"/>
        <v>2284</v>
      </c>
      <c r="W192" s="215">
        <f t="shared" si="284"/>
        <v>3272</v>
      </c>
      <c r="X192" s="215">
        <f t="shared" si="284"/>
        <v>2532</v>
      </c>
      <c r="Y192" s="215">
        <f t="shared" si="284"/>
        <v>2966</v>
      </c>
      <c r="Z192" s="215">
        <f t="shared" si="284"/>
        <v>2326</v>
      </c>
      <c r="AA192" s="215">
        <f t="shared" si="284"/>
        <v>3134</v>
      </c>
      <c r="AB192" s="215">
        <f t="shared" si="284"/>
        <v>2333</v>
      </c>
      <c r="AC192" s="215">
        <f t="shared" si="265"/>
        <v>2647</v>
      </c>
      <c r="AD192" s="215">
        <f t="shared" si="266"/>
        <v>6721</v>
      </c>
      <c r="AE192" s="215">
        <f t="shared" si="267"/>
        <v>8770</v>
      </c>
      <c r="AF192" s="215">
        <f t="shared" si="268"/>
        <v>7793</v>
      </c>
      <c r="AG192" s="215">
        <f t="shared" si="280"/>
        <v>9368</v>
      </c>
      <c r="AH192" s="215">
        <f t="shared" si="281"/>
        <v>16563</v>
      </c>
      <c r="AI192" s="215">
        <f t="shared" si="282"/>
        <v>25931</v>
      </c>
      <c r="AK192" s="1187">
        <f ca="1">SUM((INDIRECT(AK$2&amp;(ROW())):INDIRECT(AK$3&amp;(ROW()))))</f>
        <v>1705</v>
      </c>
      <c r="AL192" s="215">
        <f ca="1">SUM(INDIRECT(AL$1&amp;AL$2&amp;$C192):INDIRECT(AL$1&amp;AL$3&amp;$C192))</f>
        <v>900</v>
      </c>
      <c r="AM192" s="1707">
        <f t="shared" ca="1" si="215"/>
        <v>805</v>
      </c>
      <c r="AN192" s="1805">
        <f t="shared" ca="1" si="253"/>
        <v>1.8944444444444444</v>
      </c>
      <c r="AO192" s="215">
        <f ca="1">SUM(INDIRECT(AO$1&amp;AO$2&amp;$A192):INDIRECT(AO$1&amp;AO$3&amp;$A192))+SUM(INDIRECT(AO$1&amp;AO$2&amp;$B192):INDIRECT(AO$1&amp;AO$3&amp;$B192))</f>
        <v>0</v>
      </c>
      <c r="AP192" s="1707">
        <f t="shared" ca="1" si="254"/>
        <v>1705</v>
      </c>
      <c r="AQ192" s="1805">
        <f t="shared" ca="1" si="255"/>
        <v>0</v>
      </c>
      <c r="AS192" s="1187">
        <f ca="1">SUM((INDIRECT(AS$2&amp;(ROW())):INDIRECT(AS$3&amp;(ROW()))))</f>
        <v>1705</v>
      </c>
      <c r="AT192" s="215">
        <f ca="1">SUM(INDIRECT(AT$1&amp;AT$2&amp;$C192):INDIRECT(AT$1&amp;AT$3&amp;$C192))</f>
        <v>900</v>
      </c>
      <c r="AU192" s="1707">
        <f t="shared" ca="1" si="256"/>
        <v>805</v>
      </c>
      <c r="AV192" s="1805">
        <f t="shared" ca="1" si="257"/>
        <v>1.8944444444444444</v>
      </c>
      <c r="AW192" s="215">
        <f ca="1">SUM(INDIRECT(AW$1&amp;AW$2&amp;$A192):INDIRECT(AW$1&amp;AW$3&amp;$A192))+SUM(INDIRECT(AW$1&amp;AW$2&amp;$B192):INDIRECT(AW$1&amp;AW$3&amp;$B192))</f>
        <v>0</v>
      </c>
      <c r="AX192" s="1707">
        <f t="shared" ca="1" si="258"/>
        <v>1705</v>
      </c>
      <c r="AY192" s="1805">
        <f t="shared" ca="1" si="259"/>
        <v>0</v>
      </c>
      <c r="BA192" s="1187">
        <f ca="1">SUM((INDIRECT(BA$2&amp;(ROW())):INDIRECT(BA$3&amp;(ROW()))))</f>
        <v>1705</v>
      </c>
      <c r="BB192" s="215">
        <f ca="1">SUM(INDIRECT(BB$1&amp;BB$2&amp;$C192):INDIRECT(BB$1&amp;BB$3&amp;$C192))</f>
        <v>900</v>
      </c>
      <c r="BC192" s="1707">
        <f t="shared" ca="1" si="260"/>
        <v>805</v>
      </c>
      <c r="BD192" s="1805">
        <f t="shared" ca="1" si="261"/>
        <v>1.8944444444444444</v>
      </c>
      <c r="BE192" s="215">
        <f ca="1">SUM(INDIRECT(BE$1&amp;BE$2&amp;$A192):INDIRECT(BE$1&amp;BE$3&amp;$A192))+SUM(INDIRECT(BE$1&amp;BE$2&amp;$B192):INDIRECT(BE$1&amp;BE$3&amp;$B192))</f>
        <v>0</v>
      </c>
      <c r="BF192" s="1707">
        <f t="shared" ca="1" si="262"/>
        <v>1705</v>
      </c>
      <c r="BG192" s="1805">
        <f t="shared" ca="1" si="263"/>
        <v>0</v>
      </c>
    </row>
    <row r="193" spans="1:59" s="256" customFormat="1">
      <c r="A193" s="1887">
        <v>171</v>
      </c>
      <c r="B193" s="1887">
        <v>1</v>
      </c>
      <c r="C193" s="1887">
        <f>ROW()</f>
        <v>193</v>
      </c>
      <c r="D193" s="2120" t="s">
        <v>1020</v>
      </c>
      <c r="E193" s="2540">
        <v>1</v>
      </c>
      <c r="F193" s="87"/>
      <c r="G193" s="87"/>
      <c r="H193" s="39"/>
      <c r="I193" s="43"/>
      <c r="J193" s="63"/>
      <c r="K193" s="87"/>
      <c r="L193" s="87"/>
      <c r="M193" s="87"/>
      <c r="N193" s="63" t="s">
        <v>219</v>
      </c>
      <c r="O193" s="63"/>
      <c r="P193" s="62"/>
      <c r="Q193" s="215">
        <f t="shared" ref="Q193:AB193" si="285">Q580+Q595</f>
        <v>0</v>
      </c>
      <c r="R193" s="215">
        <f t="shared" si="285"/>
        <v>0</v>
      </c>
      <c r="S193" s="215">
        <f t="shared" si="285"/>
        <v>0</v>
      </c>
      <c r="T193" s="215">
        <f t="shared" si="285"/>
        <v>0</v>
      </c>
      <c r="U193" s="215">
        <f t="shared" si="285"/>
        <v>0</v>
      </c>
      <c r="V193" s="215">
        <f t="shared" si="285"/>
        <v>0</v>
      </c>
      <c r="W193" s="215">
        <f t="shared" si="285"/>
        <v>0</v>
      </c>
      <c r="X193" s="215">
        <f t="shared" si="285"/>
        <v>0</v>
      </c>
      <c r="Y193" s="215">
        <f t="shared" si="285"/>
        <v>0</v>
      </c>
      <c r="Z193" s="215">
        <f t="shared" si="285"/>
        <v>0</v>
      </c>
      <c r="AA193" s="215">
        <f t="shared" si="285"/>
        <v>0</v>
      </c>
      <c r="AB193" s="215">
        <f t="shared" si="285"/>
        <v>0</v>
      </c>
      <c r="AC193" s="215">
        <f t="shared" si="265"/>
        <v>0</v>
      </c>
      <c r="AD193" s="215">
        <f t="shared" si="266"/>
        <v>0</v>
      </c>
      <c r="AE193" s="215">
        <f t="shared" si="267"/>
        <v>0</v>
      </c>
      <c r="AF193" s="215">
        <f t="shared" si="268"/>
        <v>0</v>
      </c>
      <c r="AG193" s="215">
        <f t="shared" si="280"/>
        <v>0</v>
      </c>
      <c r="AH193" s="215">
        <f t="shared" si="281"/>
        <v>0</v>
      </c>
      <c r="AI193" s="215">
        <f t="shared" si="282"/>
        <v>0</v>
      </c>
      <c r="AK193" s="1187">
        <f ca="1">SUM((INDIRECT(AK$2&amp;(ROW())):INDIRECT(AK$3&amp;(ROW()))))</f>
        <v>0</v>
      </c>
      <c r="AL193" s="215">
        <f ca="1">SUM(INDIRECT(AL$1&amp;AL$2&amp;$C193):INDIRECT(AL$1&amp;AL$3&amp;$C193))</f>
        <v>0</v>
      </c>
      <c r="AM193" s="1707">
        <f t="shared" ca="1" si="215"/>
        <v>0</v>
      </c>
      <c r="AN193" s="1805">
        <f t="shared" ca="1" si="253"/>
        <v>0</v>
      </c>
      <c r="AO193" s="215">
        <f ca="1">SUM(INDIRECT(AO$1&amp;AO$2&amp;$A193):INDIRECT(AO$1&amp;AO$3&amp;$A193))+SUM(INDIRECT(AO$1&amp;AO$2&amp;$B193):INDIRECT(AO$1&amp;AO$3&amp;$B193))</f>
        <v>0</v>
      </c>
      <c r="AP193" s="1707">
        <f t="shared" ca="1" si="254"/>
        <v>0</v>
      </c>
      <c r="AQ193" s="1805">
        <f t="shared" ca="1" si="255"/>
        <v>0</v>
      </c>
      <c r="AS193" s="1187">
        <f ca="1">SUM((INDIRECT(AS$2&amp;(ROW())):INDIRECT(AS$3&amp;(ROW()))))</f>
        <v>0</v>
      </c>
      <c r="AT193" s="215">
        <f ca="1">SUM(INDIRECT(AT$1&amp;AT$2&amp;$C193):INDIRECT(AT$1&amp;AT$3&amp;$C193))</f>
        <v>0</v>
      </c>
      <c r="AU193" s="1707">
        <f t="shared" ca="1" si="256"/>
        <v>0</v>
      </c>
      <c r="AV193" s="1805">
        <f t="shared" ca="1" si="257"/>
        <v>0</v>
      </c>
      <c r="AW193" s="215">
        <f ca="1">SUM(INDIRECT(AW$1&amp;AW$2&amp;$A193):INDIRECT(AW$1&amp;AW$3&amp;$A193))+SUM(INDIRECT(AW$1&amp;AW$2&amp;$B193):INDIRECT(AW$1&amp;AW$3&amp;$B193))</f>
        <v>0</v>
      </c>
      <c r="AX193" s="1707">
        <f t="shared" ca="1" si="258"/>
        <v>0</v>
      </c>
      <c r="AY193" s="1805">
        <f t="shared" ca="1" si="259"/>
        <v>0</v>
      </c>
      <c r="BA193" s="1187">
        <f ca="1">SUM((INDIRECT(BA$2&amp;(ROW())):INDIRECT(BA$3&amp;(ROW()))))</f>
        <v>0</v>
      </c>
      <c r="BB193" s="215">
        <f ca="1">SUM(INDIRECT(BB$1&amp;BB$2&amp;$C193):INDIRECT(BB$1&amp;BB$3&amp;$C193))</f>
        <v>0</v>
      </c>
      <c r="BC193" s="1707">
        <f t="shared" ca="1" si="260"/>
        <v>0</v>
      </c>
      <c r="BD193" s="1805">
        <f t="shared" ca="1" si="261"/>
        <v>0</v>
      </c>
      <c r="BE193" s="215">
        <f ca="1">SUM(INDIRECT(BE$1&amp;BE$2&amp;$A193):INDIRECT(BE$1&amp;BE$3&amp;$A193))+SUM(INDIRECT(BE$1&amp;BE$2&amp;$B193):INDIRECT(BE$1&amp;BE$3&amp;$B193))</f>
        <v>0</v>
      </c>
      <c r="BF193" s="1707">
        <f t="shared" ca="1" si="262"/>
        <v>0</v>
      </c>
      <c r="BG193" s="1805">
        <f t="shared" ca="1" si="263"/>
        <v>0</v>
      </c>
    </row>
    <row r="194" spans="1:59" s="256" customFormat="1">
      <c r="A194" s="1887">
        <v>172</v>
      </c>
      <c r="B194" s="1887">
        <v>1</v>
      </c>
      <c r="C194" s="1887">
        <f>ROW()</f>
        <v>194</v>
      </c>
      <c r="D194" s="2120" t="s">
        <v>1020</v>
      </c>
      <c r="E194" s="2540">
        <v>1</v>
      </c>
      <c r="F194" s="87"/>
      <c r="G194" s="87"/>
      <c r="H194" s="39"/>
      <c r="I194" s="43"/>
      <c r="J194" s="63"/>
      <c r="K194" s="87"/>
      <c r="L194" s="87"/>
      <c r="M194" s="87"/>
      <c r="N194" s="63" t="s">
        <v>313</v>
      </c>
      <c r="O194" s="63"/>
      <c r="P194" s="62"/>
      <c r="Q194" s="215">
        <f t="shared" ref="Q194:AB194" si="286">Q581+Q596</f>
        <v>0</v>
      </c>
      <c r="R194" s="215">
        <f t="shared" si="286"/>
        <v>0</v>
      </c>
      <c r="S194" s="215">
        <f t="shared" si="286"/>
        <v>0</v>
      </c>
      <c r="T194" s="215">
        <f t="shared" si="286"/>
        <v>0</v>
      </c>
      <c r="U194" s="215">
        <f t="shared" si="286"/>
        <v>0</v>
      </c>
      <c r="V194" s="215">
        <f t="shared" si="286"/>
        <v>0</v>
      </c>
      <c r="W194" s="215">
        <f t="shared" si="286"/>
        <v>0</v>
      </c>
      <c r="X194" s="215">
        <f t="shared" si="286"/>
        <v>0</v>
      </c>
      <c r="Y194" s="215">
        <f t="shared" si="286"/>
        <v>0</v>
      </c>
      <c r="Z194" s="215">
        <f t="shared" si="286"/>
        <v>0</v>
      </c>
      <c r="AA194" s="215">
        <f t="shared" si="286"/>
        <v>0</v>
      </c>
      <c r="AB194" s="215">
        <f t="shared" si="286"/>
        <v>0</v>
      </c>
      <c r="AC194" s="215">
        <f t="shared" si="265"/>
        <v>0</v>
      </c>
      <c r="AD194" s="215">
        <f t="shared" si="266"/>
        <v>0</v>
      </c>
      <c r="AE194" s="215">
        <f t="shared" si="267"/>
        <v>0</v>
      </c>
      <c r="AF194" s="215">
        <f t="shared" si="268"/>
        <v>0</v>
      </c>
      <c r="AG194" s="215">
        <f t="shared" si="280"/>
        <v>0</v>
      </c>
      <c r="AH194" s="215">
        <f t="shared" si="281"/>
        <v>0</v>
      </c>
      <c r="AI194" s="215">
        <f t="shared" si="282"/>
        <v>0</v>
      </c>
      <c r="AK194" s="1187">
        <f ca="1">SUM((INDIRECT(AK$2&amp;(ROW())):INDIRECT(AK$3&amp;(ROW()))))</f>
        <v>0</v>
      </c>
      <c r="AL194" s="215">
        <f ca="1">SUM(INDIRECT(AL$1&amp;AL$2&amp;$C194):INDIRECT(AL$1&amp;AL$3&amp;$C194))</f>
        <v>0</v>
      </c>
      <c r="AM194" s="1707">
        <f t="shared" ca="1" si="215"/>
        <v>0</v>
      </c>
      <c r="AN194" s="1805">
        <f t="shared" ca="1" si="253"/>
        <v>0</v>
      </c>
      <c r="AO194" s="215">
        <f ca="1">SUM(INDIRECT(AO$1&amp;AO$2&amp;$A194):INDIRECT(AO$1&amp;AO$3&amp;$A194))+SUM(INDIRECT(AO$1&amp;AO$2&amp;$B194):INDIRECT(AO$1&amp;AO$3&amp;$B194))</f>
        <v>0</v>
      </c>
      <c r="AP194" s="1707">
        <f t="shared" ca="1" si="254"/>
        <v>0</v>
      </c>
      <c r="AQ194" s="1805">
        <f t="shared" ca="1" si="255"/>
        <v>0</v>
      </c>
      <c r="AS194" s="1187">
        <f ca="1">SUM((INDIRECT(AS$2&amp;(ROW())):INDIRECT(AS$3&amp;(ROW()))))</f>
        <v>0</v>
      </c>
      <c r="AT194" s="215">
        <f ca="1">SUM(INDIRECT(AT$1&amp;AT$2&amp;$C194):INDIRECT(AT$1&amp;AT$3&amp;$C194))</f>
        <v>0</v>
      </c>
      <c r="AU194" s="1707">
        <f t="shared" ca="1" si="256"/>
        <v>0</v>
      </c>
      <c r="AV194" s="1805">
        <f t="shared" ca="1" si="257"/>
        <v>0</v>
      </c>
      <c r="AW194" s="215">
        <f ca="1">SUM(INDIRECT(AW$1&amp;AW$2&amp;$A194):INDIRECT(AW$1&amp;AW$3&amp;$A194))+SUM(INDIRECT(AW$1&amp;AW$2&amp;$B194):INDIRECT(AW$1&amp;AW$3&amp;$B194))</f>
        <v>0</v>
      </c>
      <c r="AX194" s="1707">
        <f t="shared" ca="1" si="258"/>
        <v>0</v>
      </c>
      <c r="AY194" s="1805">
        <f t="shared" ca="1" si="259"/>
        <v>0</v>
      </c>
      <c r="BA194" s="1187">
        <f ca="1">SUM((INDIRECT(BA$2&amp;(ROW())):INDIRECT(BA$3&amp;(ROW()))))</f>
        <v>0</v>
      </c>
      <c r="BB194" s="215">
        <f ca="1">SUM(INDIRECT(BB$1&amp;BB$2&amp;$C194):INDIRECT(BB$1&amp;BB$3&amp;$C194))</f>
        <v>0</v>
      </c>
      <c r="BC194" s="1707">
        <f t="shared" ca="1" si="260"/>
        <v>0</v>
      </c>
      <c r="BD194" s="1805">
        <f t="shared" ca="1" si="261"/>
        <v>0</v>
      </c>
      <c r="BE194" s="215">
        <f ca="1">SUM(INDIRECT(BE$1&amp;BE$2&amp;$A194):INDIRECT(BE$1&amp;BE$3&amp;$A194))+SUM(INDIRECT(BE$1&amp;BE$2&amp;$B194):INDIRECT(BE$1&amp;BE$3&amp;$B194))</f>
        <v>0</v>
      </c>
      <c r="BF194" s="1707">
        <f t="shared" ca="1" si="262"/>
        <v>0</v>
      </c>
      <c r="BG194" s="1805">
        <f t="shared" ca="1" si="263"/>
        <v>0</v>
      </c>
    </row>
    <row r="195" spans="1:59" s="256" customFormat="1">
      <c r="A195" s="1887">
        <v>173</v>
      </c>
      <c r="B195" s="1887">
        <v>1</v>
      </c>
      <c r="C195" s="1887">
        <f>ROW()</f>
        <v>195</v>
      </c>
      <c r="D195" s="2120" t="s">
        <v>1020</v>
      </c>
      <c r="E195" s="2540">
        <v>1</v>
      </c>
      <c r="F195" s="87"/>
      <c r="G195" s="87"/>
      <c r="H195" s="39"/>
      <c r="I195" s="41"/>
      <c r="J195" s="97"/>
      <c r="K195" s="421"/>
      <c r="L195" s="421"/>
      <c r="M195" s="421"/>
      <c r="N195" s="97" t="s">
        <v>136</v>
      </c>
      <c r="O195" s="97"/>
      <c r="P195" s="99"/>
      <c r="Q195" s="441">
        <f t="shared" ref="Q195:AB195" si="287">Q582+Q597</f>
        <v>0</v>
      </c>
      <c r="R195" s="441">
        <f t="shared" si="287"/>
        <v>0</v>
      </c>
      <c r="S195" s="441">
        <f t="shared" si="287"/>
        <v>0</v>
      </c>
      <c r="T195" s="441">
        <f t="shared" si="287"/>
        <v>0</v>
      </c>
      <c r="U195" s="441">
        <f t="shared" si="287"/>
        <v>0</v>
      </c>
      <c r="V195" s="441">
        <f t="shared" si="287"/>
        <v>0</v>
      </c>
      <c r="W195" s="441">
        <f t="shared" si="287"/>
        <v>0</v>
      </c>
      <c r="X195" s="441">
        <f t="shared" si="287"/>
        <v>0</v>
      </c>
      <c r="Y195" s="441">
        <f t="shared" si="287"/>
        <v>0</v>
      </c>
      <c r="Z195" s="441">
        <f t="shared" si="287"/>
        <v>0</v>
      </c>
      <c r="AA195" s="441">
        <f t="shared" si="287"/>
        <v>0</v>
      </c>
      <c r="AB195" s="441">
        <f t="shared" si="287"/>
        <v>0</v>
      </c>
      <c r="AC195" s="441">
        <f t="shared" si="265"/>
        <v>0</v>
      </c>
      <c r="AD195" s="441">
        <f t="shared" si="266"/>
        <v>0</v>
      </c>
      <c r="AE195" s="441">
        <f t="shared" si="267"/>
        <v>0</v>
      </c>
      <c r="AF195" s="441">
        <f t="shared" si="268"/>
        <v>0</v>
      </c>
      <c r="AG195" s="441">
        <f t="shared" si="280"/>
        <v>0</v>
      </c>
      <c r="AH195" s="441">
        <f t="shared" si="281"/>
        <v>0</v>
      </c>
      <c r="AI195" s="441">
        <f t="shared" si="282"/>
        <v>0</v>
      </c>
      <c r="AK195" s="1189">
        <f ca="1">SUM((INDIRECT(AK$2&amp;(ROW())):INDIRECT(AK$3&amp;(ROW()))))</f>
        <v>0</v>
      </c>
      <c r="AL195" s="441">
        <f ca="1">SUM(INDIRECT(AL$1&amp;AL$2&amp;$C195):INDIRECT(AL$1&amp;AL$3&amp;$C195))</f>
        <v>0</v>
      </c>
      <c r="AM195" s="1710">
        <f t="shared" ca="1" si="215"/>
        <v>0</v>
      </c>
      <c r="AN195" s="1808">
        <f t="shared" ca="1" si="253"/>
        <v>0</v>
      </c>
      <c r="AO195" s="441">
        <f ca="1">SUM(INDIRECT(AO$1&amp;AO$2&amp;$A195):INDIRECT(AO$1&amp;AO$3&amp;$A195))+SUM(INDIRECT(AO$1&amp;AO$2&amp;$B195):INDIRECT(AO$1&amp;AO$3&amp;$B195))</f>
        <v>0</v>
      </c>
      <c r="AP195" s="1710">
        <f t="shared" ca="1" si="254"/>
        <v>0</v>
      </c>
      <c r="AQ195" s="1808">
        <f t="shared" ca="1" si="255"/>
        <v>0</v>
      </c>
      <c r="AS195" s="1189">
        <f ca="1">SUM((INDIRECT(AS$2&amp;(ROW())):INDIRECT(AS$3&amp;(ROW()))))</f>
        <v>0</v>
      </c>
      <c r="AT195" s="441">
        <f ca="1">SUM(INDIRECT(AT$1&amp;AT$2&amp;$C195):INDIRECT(AT$1&amp;AT$3&amp;$C195))</f>
        <v>0</v>
      </c>
      <c r="AU195" s="1710">
        <f t="shared" ca="1" si="256"/>
        <v>0</v>
      </c>
      <c r="AV195" s="1808">
        <f t="shared" ca="1" si="257"/>
        <v>0</v>
      </c>
      <c r="AW195" s="441">
        <f ca="1">SUM(INDIRECT(AW$1&amp;AW$2&amp;$A195):INDIRECT(AW$1&amp;AW$3&amp;$A195))+SUM(INDIRECT(AW$1&amp;AW$2&amp;$B195):INDIRECT(AW$1&amp;AW$3&amp;$B195))</f>
        <v>0</v>
      </c>
      <c r="AX195" s="1710">
        <f t="shared" ca="1" si="258"/>
        <v>0</v>
      </c>
      <c r="AY195" s="1808">
        <f t="shared" ca="1" si="259"/>
        <v>0</v>
      </c>
      <c r="BA195" s="1189">
        <f ca="1">SUM((INDIRECT(BA$2&amp;(ROW())):INDIRECT(BA$3&amp;(ROW()))))</f>
        <v>0</v>
      </c>
      <c r="BB195" s="441">
        <f ca="1">SUM(INDIRECT(BB$1&amp;BB$2&amp;$C195):INDIRECT(BB$1&amp;BB$3&amp;$C195))</f>
        <v>0</v>
      </c>
      <c r="BC195" s="1710">
        <f t="shared" ca="1" si="260"/>
        <v>0</v>
      </c>
      <c r="BD195" s="1808">
        <f t="shared" ca="1" si="261"/>
        <v>0</v>
      </c>
      <c r="BE195" s="441">
        <f ca="1">SUM(INDIRECT(BE$1&amp;BE$2&amp;$A195):INDIRECT(BE$1&amp;BE$3&amp;$A195))+SUM(INDIRECT(BE$1&amp;BE$2&amp;$B195):INDIRECT(BE$1&amp;BE$3&amp;$B195))</f>
        <v>0</v>
      </c>
      <c r="BF195" s="1710">
        <f t="shared" ca="1" si="262"/>
        <v>0</v>
      </c>
      <c r="BG195" s="1808">
        <f t="shared" ca="1" si="263"/>
        <v>0</v>
      </c>
    </row>
    <row r="196" spans="1:59">
      <c r="A196" s="1887">
        <v>174</v>
      </c>
      <c r="B196" s="1887">
        <v>1</v>
      </c>
      <c r="C196" s="1887">
        <f>ROW()</f>
        <v>196</v>
      </c>
      <c r="D196" s="2120" t="s">
        <v>1020</v>
      </c>
      <c r="E196" s="2540">
        <v>1</v>
      </c>
      <c r="F196" s="87"/>
      <c r="G196" s="87"/>
      <c r="H196" s="39"/>
      <c r="I196" s="690" t="s">
        <v>133</v>
      </c>
      <c r="J196" s="682"/>
      <c r="K196" s="681"/>
      <c r="L196" s="681"/>
      <c r="M196" s="682"/>
      <c r="N196" s="682"/>
      <c r="O196" s="1074" t="s">
        <v>570</v>
      </c>
      <c r="P196" s="691"/>
      <c r="Q196" s="687">
        <f t="shared" ref="Q196:AI196" si="288">Q197+Q204</f>
        <v>12895</v>
      </c>
      <c r="R196" s="687">
        <f t="shared" si="288"/>
        <v>26937</v>
      </c>
      <c r="S196" s="687">
        <f t="shared" si="288"/>
        <v>51846</v>
      </c>
      <c r="T196" s="687">
        <f t="shared" si="288"/>
        <v>13879</v>
      </c>
      <c r="U196" s="687">
        <f t="shared" si="288"/>
        <v>3983</v>
      </c>
      <c r="V196" s="687">
        <f t="shared" si="288"/>
        <v>13487</v>
      </c>
      <c r="W196" s="687">
        <f t="shared" si="288"/>
        <v>4910</v>
      </c>
      <c r="X196" s="687">
        <f t="shared" si="288"/>
        <v>4900</v>
      </c>
      <c r="Y196" s="687">
        <f t="shared" si="288"/>
        <v>15594</v>
      </c>
      <c r="Z196" s="687">
        <f t="shared" si="288"/>
        <v>32184</v>
      </c>
      <c r="AA196" s="687">
        <f t="shared" si="288"/>
        <v>41979</v>
      </c>
      <c r="AB196" s="687">
        <f t="shared" si="288"/>
        <v>17459</v>
      </c>
      <c r="AC196" s="687">
        <f t="shared" si="288"/>
        <v>91678</v>
      </c>
      <c r="AD196" s="687">
        <f t="shared" si="288"/>
        <v>31349</v>
      </c>
      <c r="AE196" s="687">
        <f t="shared" si="288"/>
        <v>25404</v>
      </c>
      <c r="AF196" s="687">
        <f t="shared" si="288"/>
        <v>91622</v>
      </c>
      <c r="AG196" s="687">
        <f t="shared" si="288"/>
        <v>123027</v>
      </c>
      <c r="AH196" s="687">
        <f t="shared" si="288"/>
        <v>117026</v>
      </c>
      <c r="AI196" s="687">
        <f t="shared" si="288"/>
        <v>240053</v>
      </c>
      <c r="AK196" s="1638">
        <f ca="1">SUM((INDIRECT(AK$2&amp;(ROW())):INDIRECT(AK$3&amp;(ROW()))))</f>
        <v>12895</v>
      </c>
      <c r="AL196" s="1639">
        <f ca="1">SUM(INDIRECT(AL$1&amp;AL$2&amp;$C196):INDIRECT(AL$1&amp;AL$3&amp;$C196))</f>
        <v>2575</v>
      </c>
      <c r="AM196" s="1705">
        <f t="shared" ca="1" si="215"/>
        <v>10320</v>
      </c>
      <c r="AN196" s="1803">
        <f t="shared" ca="1" si="253"/>
        <v>5.0077669902912625</v>
      </c>
      <c r="AO196" s="1639">
        <f ca="1">SUM(INDIRECT(AO$1&amp;AO$2&amp;$A196):INDIRECT(AO$1&amp;AO$3&amp;$A196))+SUM(INDIRECT(AO$1&amp;AO$2&amp;$B196):INDIRECT(AO$1&amp;AO$3&amp;$B196))</f>
        <v>0</v>
      </c>
      <c r="AP196" s="1705">
        <f t="shared" ca="1" si="254"/>
        <v>12895</v>
      </c>
      <c r="AQ196" s="1803">
        <f t="shared" ca="1" si="255"/>
        <v>0</v>
      </c>
      <c r="AS196" s="1638">
        <f ca="1">SUM((INDIRECT(AS$2&amp;(ROW())):INDIRECT(AS$3&amp;(ROW()))))</f>
        <v>12895</v>
      </c>
      <c r="AT196" s="1639">
        <f ca="1">SUM(INDIRECT(AT$1&amp;AT$2&amp;$C196):INDIRECT(AT$1&amp;AT$3&amp;$C196))</f>
        <v>2575</v>
      </c>
      <c r="AU196" s="1705">
        <f t="shared" ca="1" si="256"/>
        <v>10320</v>
      </c>
      <c r="AV196" s="1803">
        <f t="shared" ca="1" si="257"/>
        <v>5.0077669902912625</v>
      </c>
      <c r="AW196" s="1639">
        <f ca="1">SUM(INDIRECT(AW$1&amp;AW$2&amp;$A196):INDIRECT(AW$1&amp;AW$3&amp;$A196))+SUM(INDIRECT(AW$1&amp;AW$2&amp;$B196):INDIRECT(AW$1&amp;AW$3&amp;$B196))</f>
        <v>0</v>
      </c>
      <c r="AX196" s="1705">
        <f t="shared" ca="1" si="258"/>
        <v>12895</v>
      </c>
      <c r="AY196" s="1803">
        <f t="shared" ca="1" si="259"/>
        <v>0</v>
      </c>
      <c r="BA196" s="1638">
        <f ca="1">SUM((INDIRECT(BA$2&amp;(ROW())):INDIRECT(BA$3&amp;(ROW()))))</f>
        <v>12895</v>
      </c>
      <c r="BB196" s="1639">
        <f ca="1">SUM(INDIRECT(BB$1&amp;BB$2&amp;$C196):INDIRECT(BB$1&amp;BB$3&amp;$C196))</f>
        <v>2575</v>
      </c>
      <c r="BC196" s="1705">
        <f t="shared" ca="1" si="260"/>
        <v>10320</v>
      </c>
      <c r="BD196" s="1803">
        <f t="shared" ca="1" si="261"/>
        <v>5.0077669902912625</v>
      </c>
      <c r="BE196" s="1639">
        <f ca="1">SUM(INDIRECT(BE$1&amp;BE$2&amp;$A196):INDIRECT(BE$1&amp;BE$3&amp;$A196))+SUM(INDIRECT(BE$1&amp;BE$2&amp;$B196):INDIRECT(BE$1&amp;BE$3&amp;$B196))</f>
        <v>0</v>
      </c>
      <c r="BF196" s="1705">
        <f t="shared" ca="1" si="262"/>
        <v>12895</v>
      </c>
      <c r="BG196" s="1803">
        <f t="shared" ca="1" si="263"/>
        <v>0</v>
      </c>
    </row>
    <row r="197" spans="1:59" s="256" customFormat="1">
      <c r="A197" s="1887">
        <v>175</v>
      </c>
      <c r="B197" s="1887">
        <v>1</v>
      </c>
      <c r="C197" s="1887">
        <f>ROW()</f>
        <v>197</v>
      </c>
      <c r="D197" s="2120" t="s">
        <v>1020</v>
      </c>
      <c r="E197" s="2540">
        <v>1</v>
      </c>
      <c r="F197" s="87"/>
      <c r="G197" s="87"/>
      <c r="H197" s="39"/>
      <c r="I197" s="43"/>
      <c r="J197" s="63"/>
      <c r="K197" s="87"/>
      <c r="L197" s="87"/>
      <c r="M197" s="597" t="s">
        <v>327</v>
      </c>
      <c r="N197" s="597"/>
      <c r="O197" s="597"/>
      <c r="P197" s="598"/>
      <c r="Q197" s="599">
        <f>SUM(Q198:Q203)</f>
        <v>9500</v>
      </c>
      <c r="R197" s="599">
        <f t="shared" ref="R197:AB197" si="289">SUM(R198:R203)</f>
        <v>25300</v>
      </c>
      <c r="S197" s="599">
        <f t="shared" si="289"/>
        <v>49976</v>
      </c>
      <c r="T197" s="599">
        <f t="shared" si="289"/>
        <v>9252</v>
      </c>
      <c r="U197" s="599">
        <f t="shared" si="289"/>
        <v>0</v>
      </c>
      <c r="V197" s="599">
        <f t="shared" si="289"/>
        <v>9352</v>
      </c>
      <c r="W197" s="599">
        <f t="shared" si="289"/>
        <v>252</v>
      </c>
      <c r="X197" s="599">
        <f t="shared" si="289"/>
        <v>0</v>
      </c>
      <c r="Y197" s="599">
        <f t="shared" si="289"/>
        <v>9211</v>
      </c>
      <c r="Z197" s="599">
        <f t="shared" si="289"/>
        <v>26300</v>
      </c>
      <c r="AA197" s="599">
        <f t="shared" si="289"/>
        <v>35087</v>
      </c>
      <c r="AB197" s="599">
        <f t="shared" si="289"/>
        <v>12311</v>
      </c>
      <c r="AC197" s="599">
        <f t="shared" ref="AC197:AC210" si="290">SUM(Q197,R197,S197)</f>
        <v>84776</v>
      </c>
      <c r="AD197" s="599">
        <f t="shared" ref="AD197:AD210" si="291">SUM(T197,U197,V197)</f>
        <v>18604</v>
      </c>
      <c r="AE197" s="599">
        <f t="shared" ref="AE197:AE210" si="292">SUM(W197,X197,Y197)</f>
        <v>9463</v>
      </c>
      <c r="AF197" s="599">
        <f t="shared" ref="AF197:AF210" si="293">SUM(Z197,AA197,AB197)</f>
        <v>73698</v>
      </c>
      <c r="AG197" s="599">
        <f>AC197+AD197</f>
        <v>103380</v>
      </c>
      <c r="AH197" s="599">
        <f>AF197+AE197</f>
        <v>83161</v>
      </c>
      <c r="AI197" s="599">
        <f>AG197+AH197</f>
        <v>186541</v>
      </c>
      <c r="AK197" s="1640">
        <f ca="1">SUM((INDIRECT(AK$2&amp;(ROW())):INDIRECT(AK$3&amp;(ROW()))))</f>
        <v>9500</v>
      </c>
      <c r="AL197" s="599">
        <f ca="1">SUM(INDIRECT(AL$1&amp;AL$2&amp;$C197):INDIRECT(AL$1&amp;AL$3&amp;$C197))</f>
        <v>0</v>
      </c>
      <c r="AM197" s="1706">
        <f t="shared" ca="1" si="215"/>
        <v>9500</v>
      </c>
      <c r="AN197" s="1804">
        <f t="shared" ca="1" si="253"/>
        <v>0</v>
      </c>
      <c r="AO197" s="599">
        <f ca="1">SUM(INDIRECT(AO$1&amp;AO$2&amp;$A197):INDIRECT(AO$1&amp;AO$3&amp;$A197))+SUM(INDIRECT(AO$1&amp;AO$2&amp;$B197):INDIRECT(AO$1&amp;AO$3&amp;$B197))</f>
        <v>0</v>
      </c>
      <c r="AP197" s="1706">
        <f t="shared" ca="1" si="254"/>
        <v>9500</v>
      </c>
      <c r="AQ197" s="1804">
        <f t="shared" ca="1" si="255"/>
        <v>0</v>
      </c>
      <c r="AS197" s="1640">
        <f ca="1">SUM((INDIRECT(AS$2&amp;(ROW())):INDIRECT(AS$3&amp;(ROW()))))</f>
        <v>9500</v>
      </c>
      <c r="AT197" s="599">
        <f ca="1">SUM(INDIRECT(AT$1&amp;AT$2&amp;$C197):INDIRECT(AT$1&amp;AT$3&amp;$C197))</f>
        <v>0</v>
      </c>
      <c r="AU197" s="1706">
        <f t="shared" ca="1" si="256"/>
        <v>9500</v>
      </c>
      <c r="AV197" s="1804">
        <f t="shared" ca="1" si="257"/>
        <v>0</v>
      </c>
      <c r="AW197" s="599">
        <f ca="1">SUM(INDIRECT(AW$1&amp;AW$2&amp;$A197):INDIRECT(AW$1&amp;AW$3&amp;$A197))+SUM(INDIRECT(AW$1&amp;AW$2&amp;$B197):INDIRECT(AW$1&amp;AW$3&amp;$B197))</f>
        <v>0</v>
      </c>
      <c r="AX197" s="1706">
        <f t="shared" ca="1" si="258"/>
        <v>9500</v>
      </c>
      <c r="AY197" s="1804">
        <f t="shared" ca="1" si="259"/>
        <v>0</v>
      </c>
      <c r="BA197" s="1640">
        <f ca="1">SUM((INDIRECT(BA$2&amp;(ROW())):INDIRECT(BA$3&amp;(ROW()))))</f>
        <v>9500</v>
      </c>
      <c r="BB197" s="599">
        <f ca="1">SUM(INDIRECT(BB$1&amp;BB$2&amp;$C197):INDIRECT(BB$1&amp;BB$3&amp;$C197))</f>
        <v>0</v>
      </c>
      <c r="BC197" s="1706">
        <f t="shared" ca="1" si="260"/>
        <v>9500</v>
      </c>
      <c r="BD197" s="1804">
        <f t="shared" ca="1" si="261"/>
        <v>0</v>
      </c>
      <c r="BE197" s="599">
        <f ca="1">SUM(INDIRECT(BE$1&amp;BE$2&amp;$A197):INDIRECT(BE$1&amp;BE$3&amp;$A197))+SUM(INDIRECT(BE$1&amp;BE$2&amp;$B197):INDIRECT(BE$1&amp;BE$3&amp;$B197))</f>
        <v>0</v>
      </c>
      <c r="BF197" s="1706">
        <f t="shared" ca="1" si="262"/>
        <v>9500</v>
      </c>
      <c r="BG197" s="1804">
        <f t="shared" ca="1" si="263"/>
        <v>0</v>
      </c>
    </row>
    <row r="198" spans="1:59" s="256" customFormat="1">
      <c r="A198" s="1887">
        <v>176</v>
      </c>
      <c r="B198" s="1887">
        <v>1</v>
      </c>
      <c r="C198" s="1887">
        <f>ROW()</f>
        <v>198</v>
      </c>
      <c r="D198" s="2120" t="s">
        <v>1020</v>
      </c>
      <c r="E198" s="2540">
        <v>1</v>
      </c>
      <c r="F198" s="87"/>
      <c r="G198" s="87"/>
      <c r="H198" s="39"/>
      <c r="I198" s="43"/>
      <c r="J198" s="63"/>
      <c r="K198" s="87"/>
      <c r="L198" s="87"/>
      <c r="M198" s="87"/>
      <c r="N198" s="63" t="s">
        <v>217</v>
      </c>
      <c r="O198" s="63"/>
      <c r="P198" s="62"/>
      <c r="Q198" s="146"/>
      <c r="R198" s="146"/>
      <c r="S198" s="146"/>
      <c r="T198" s="146"/>
      <c r="U198" s="146"/>
      <c r="V198" s="146"/>
      <c r="W198" s="146"/>
      <c r="X198" s="146"/>
      <c r="Y198" s="146"/>
      <c r="Z198" s="146"/>
      <c r="AA198" s="146">
        <v>-1647</v>
      </c>
      <c r="AB198" s="146"/>
      <c r="AC198" s="215">
        <f t="shared" si="290"/>
        <v>0</v>
      </c>
      <c r="AD198" s="215">
        <f t="shared" si="291"/>
        <v>0</v>
      </c>
      <c r="AE198" s="215">
        <f t="shared" si="292"/>
        <v>0</v>
      </c>
      <c r="AF198" s="215">
        <f t="shared" si="293"/>
        <v>-1647</v>
      </c>
      <c r="AG198" s="215">
        <f t="shared" ref="AG198:AG210" si="294">AC198+AD198</f>
        <v>0</v>
      </c>
      <c r="AH198" s="215">
        <f t="shared" ref="AH198:AH210" si="295">AF198+AE198</f>
        <v>-1647</v>
      </c>
      <c r="AI198" s="215">
        <f t="shared" ref="AI198:AI210" si="296">AG198+AH198</f>
        <v>-1647</v>
      </c>
      <c r="AK198" s="1187">
        <f ca="1">SUM((INDIRECT(AK$2&amp;(ROW())):INDIRECT(AK$3&amp;(ROW()))))</f>
        <v>0</v>
      </c>
      <c r="AL198" s="215">
        <f ca="1">SUM(INDIRECT(AL$1&amp;AL$2&amp;$C198):INDIRECT(AL$1&amp;AL$3&amp;$C198))</f>
        <v>0</v>
      </c>
      <c r="AM198" s="1707">
        <f t="shared" ca="1" si="215"/>
        <v>0</v>
      </c>
      <c r="AN198" s="1805">
        <f t="shared" ca="1" si="253"/>
        <v>0</v>
      </c>
      <c r="AO198" s="215">
        <f ca="1">SUM(INDIRECT(AO$1&amp;AO$2&amp;$A198):INDIRECT(AO$1&amp;AO$3&amp;$A198))+SUM(INDIRECT(AO$1&amp;AO$2&amp;$B198):INDIRECT(AO$1&amp;AO$3&amp;$B198))</f>
        <v>0</v>
      </c>
      <c r="AP198" s="1707">
        <f t="shared" ca="1" si="254"/>
        <v>0</v>
      </c>
      <c r="AQ198" s="1805">
        <f t="shared" ca="1" si="255"/>
        <v>0</v>
      </c>
      <c r="AS198" s="1187">
        <f ca="1">SUM((INDIRECT(AS$2&amp;(ROW())):INDIRECT(AS$3&amp;(ROW()))))</f>
        <v>0</v>
      </c>
      <c r="AT198" s="215">
        <f ca="1">SUM(INDIRECT(AT$1&amp;AT$2&amp;$C198):INDIRECT(AT$1&amp;AT$3&amp;$C198))</f>
        <v>0</v>
      </c>
      <c r="AU198" s="1707">
        <f t="shared" ca="1" si="256"/>
        <v>0</v>
      </c>
      <c r="AV198" s="1805">
        <f t="shared" ca="1" si="257"/>
        <v>0</v>
      </c>
      <c r="AW198" s="215">
        <f ca="1">SUM(INDIRECT(AW$1&amp;AW$2&amp;$A198):INDIRECT(AW$1&amp;AW$3&amp;$A198))+SUM(INDIRECT(AW$1&amp;AW$2&amp;$B198):INDIRECT(AW$1&amp;AW$3&amp;$B198))</f>
        <v>0</v>
      </c>
      <c r="AX198" s="1707">
        <f t="shared" ca="1" si="258"/>
        <v>0</v>
      </c>
      <c r="AY198" s="1805">
        <f t="shared" ca="1" si="259"/>
        <v>0</v>
      </c>
      <c r="BA198" s="1187">
        <f ca="1">SUM((INDIRECT(BA$2&amp;(ROW())):INDIRECT(BA$3&amp;(ROW()))))</f>
        <v>0</v>
      </c>
      <c r="BB198" s="215">
        <f ca="1">SUM(INDIRECT(BB$1&amp;BB$2&amp;$C198):INDIRECT(BB$1&amp;BB$3&amp;$C198))</f>
        <v>0</v>
      </c>
      <c r="BC198" s="1707">
        <f t="shared" ca="1" si="260"/>
        <v>0</v>
      </c>
      <c r="BD198" s="1805">
        <f t="shared" ca="1" si="261"/>
        <v>0</v>
      </c>
      <c r="BE198" s="215">
        <f ca="1">SUM(INDIRECT(BE$1&amp;BE$2&amp;$A198):INDIRECT(BE$1&amp;BE$3&amp;$A198))+SUM(INDIRECT(BE$1&amp;BE$2&amp;$B198):INDIRECT(BE$1&amp;BE$3&amp;$B198))</f>
        <v>0</v>
      </c>
      <c r="BF198" s="1707">
        <f t="shared" ca="1" si="262"/>
        <v>0</v>
      </c>
      <c r="BG198" s="1805">
        <f t="shared" ca="1" si="263"/>
        <v>0</v>
      </c>
    </row>
    <row r="199" spans="1:59" s="256" customFormat="1">
      <c r="A199" s="1887">
        <v>177</v>
      </c>
      <c r="B199" s="1887">
        <v>1</v>
      </c>
      <c r="C199" s="1887">
        <f>ROW()</f>
        <v>199</v>
      </c>
      <c r="D199" s="2120" t="s">
        <v>1020</v>
      </c>
      <c r="E199" s="2540">
        <v>1</v>
      </c>
      <c r="F199" s="87"/>
      <c r="G199" s="87"/>
      <c r="H199" s="39"/>
      <c r="I199" s="43"/>
      <c r="J199" s="63"/>
      <c r="K199" s="87"/>
      <c r="L199" s="87"/>
      <c r="M199" s="87"/>
      <c r="N199" s="63" t="s">
        <v>218</v>
      </c>
      <c r="O199" s="63"/>
      <c r="P199" s="62"/>
      <c r="Q199" s="146"/>
      <c r="R199" s="146">
        <v>9000</v>
      </c>
      <c r="S199" s="146">
        <v>9250</v>
      </c>
      <c r="T199" s="146">
        <v>9252</v>
      </c>
      <c r="U199" s="146"/>
      <c r="V199" s="146"/>
      <c r="W199" s="146"/>
      <c r="X199" s="146"/>
      <c r="Y199" s="146">
        <v>411</v>
      </c>
      <c r="Z199" s="146"/>
      <c r="AA199" s="146">
        <v>11812</v>
      </c>
      <c r="AB199" s="146">
        <v>2709</v>
      </c>
      <c r="AC199" s="215">
        <f t="shared" si="290"/>
        <v>18250</v>
      </c>
      <c r="AD199" s="215">
        <f t="shared" si="291"/>
        <v>9252</v>
      </c>
      <c r="AE199" s="215">
        <f t="shared" si="292"/>
        <v>411</v>
      </c>
      <c r="AF199" s="215">
        <f t="shared" si="293"/>
        <v>14521</v>
      </c>
      <c r="AG199" s="215">
        <f t="shared" si="294"/>
        <v>27502</v>
      </c>
      <c r="AH199" s="215">
        <f t="shared" si="295"/>
        <v>14932</v>
      </c>
      <c r="AI199" s="215">
        <f t="shared" si="296"/>
        <v>42434</v>
      </c>
      <c r="AK199" s="1187">
        <f ca="1">SUM((INDIRECT(AK$2&amp;(ROW())):INDIRECT(AK$3&amp;(ROW()))))</f>
        <v>0</v>
      </c>
      <c r="AL199" s="215">
        <f ca="1">SUM(INDIRECT(AL$1&amp;AL$2&amp;$C199):INDIRECT(AL$1&amp;AL$3&amp;$C199))</f>
        <v>0</v>
      </c>
      <c r="AM199" s="1707">
        <f t="shared" ca="1" si="215"/>
        <v>0</v>
      </c>
      <c r="AN199" s="1805">
        <f t="shared" ca="1" si="253"/>
        <v>0</v>
      </c>
      <c r="AO199" s="215">
        <f ca="1">SUM(INDIRECT(AO$1&amp;AO$2&amp;$A199):INDIRECT(AO$1&amp;AO$3&amp;$A199))+SUM(INDIRECT(AO$1&amp;AO$2&amp;$B199):INDIRECT(AO$1&amp;AO$3&amp;$B199))</f>
        <v>0</v>
      </c>
      <c r="AP199" s="1707">
        <f t="shared" ca="1" si="254"/>
        <v>0</v>
      </c>
      <c r="AQ199" s="1805">
        <f t="shared" ca="1" si="255"/>
        <v>0</v>
      </c>
      <c r="AS199" s="1187">
        <f ca="1">SUM((INDIRECT(AS$2&amp;(ROW())):INDIRECT(AS$3&amp;(ROW()))))</f>
        <v>0</v>
      </c>
      <c r="AT199" s="215">
        <f ca="1">SUM(INDIRECT(AT$1&amp;AT$2&amp;$C199):INDIRECT(AT$1&amp;AT$3&amp;$C199))</f>
        <v>0</v>
      </c>
      <c r="AU199" s="1707">
        <f t="shared" ca="1" si="256"/>
        <v>0</v>
      </c>
      <c r="AV199" s="1805">
        <f t="shared" ca="1" si="257"/>
        <v>0</v>
      </c>
      <c r="AW199" s="215">
        <f ca="1">SUM(INDIRECT(AW$1&amp;AW$2&amp;$A199):INDIRECT(AW$1&amp;AW$3&amp;$A199))+SUM(INDIRECT(AW$1&amp;AW$2&amp;$B199):INDIRECT(AW$1&amp;AW$3&amp;$B199))</f>
        <v>0</v>
      </c>
      <c r="AX199" s="1707">
        <f t="shared" ca="1" si="258"/>
        <v>0</v>
      </c>
      <c r="AY199" s="1805">
        <f t="shared" ca="1" si="259"/>
        <v>0</v>
      </c>
      <c r="BA199" s="1187">
        <f ca="1">SUM((INDIRECT(BA$2&amp;(ROW())):INDIRECT(BA$3&amp;(ROW()))))</f>
        <v>0</v>
      </c>
      <c r="BB199" s="215">
        <f ca="1">SUM(INDIRECT(BB$1&amp;BB$2&amp;$C199):INDIRECT(BB$1&amp;BB$3&amp;$C199))</f>
        <v>0</v>
      </c>
      <c r="BC199" s="1707">
        <f t="shared" ca="1" si="260"/>
        <v>0</v>
      </c>
      <c r="BD199" s="1805">
        <f t="shared" ca="1" si="261"/>
        <v>0</v>
      </c>
      <c r="BE199" s="215">
        <f ca="1">SUM(INDIRECT(BE$1&amp;BE$2&amp;$A199):INDIRECT(BE$1&amp;BE$3&amp;$A199))+SUM(INDIRECT(BE$1&amp;BE$2&amp;$B199):INDIRECT(BE$1&amp;BE$3&amp;$B199))</f>
        <v>0</v>
      </c>
      <c r="BF199" s="1707">
        <f t="shared" ca="1" si="262"/>
        <v>0</v>
      </c>
      <c r="BG199" s="1805">
        <f t="shared" ca="1" si="263"/>
        <v>0</v>
      </c>
    </row>
    <row r="200" spans="1:59" s="256" customFormat="1">
      <c r="A200" s="1887">
        <v>178</v>
      </c>
      <c r="B200" s="1887">
        <v>1</v>
      </c>
      <c r="C200" s="1887">
        <f>ROW()</f>
        <v>200</v>
      </c>
      <c r="D200" s="2120" t="s">
        <v>1020</v>
      </c>
      <c r="E200" s="2540">
        <v>1</v>
      </c>
      <c r="F200" s="87"/>
      <c r="G200" s="87"/>
      <c r="H200" s="39"/>
      <c r="I200" s="43"/>
      <c r="J200" s="63"/>
      <c r="K200" s="87"/>
      <c r="L200" s="87"/>
      <c r="M200" s="87"/>
      <c r="N200" s="63" t="s">
        <v>137</v>
      </c>
      <c r="O200" s="63"/>
      <c r="P200" s="62"/>
      <c r="Q200" s="146">
        <v>9500</v>
      </c>
      <c r="R200" s="146">
        <v>16300</v>
      </c>
      <c r="S200" s="146">
        <v>40726</v>
      </c>
      <c r="T200" s="146"/>
      <c r="U200" s="146"/>
      <c r="V200" s="146">
        <v>9352</v>
      </c>
      <c r="W200" s="146">
        <v>252</v>
      </c>
      <c r="X200" s="146"/>
      <c r="Y200" s="146">
        <v>8800</v>
      </c>
      <c r="Z200" s="146">
        <v>26300</v>
      </c>
      <c r="AA200" s="146">
        <v>24922</v>
      </c>
      <c r="AB200" s="146">
        <v>9602</v>
      </c>
      <c r="AC200" s="215">
        <f t="shared" si="290"/>
        <v>66526</v>
      </c>
      <c r="AD200" s="215">
        <f t="shared" si="291"/>
        <v>9352</v>
      </c>
      <c r="AE200" s="215">
        <f t="shared" si="292"/>
        <v>9052</v>
      </c>
      <c r="AF200" s="215">
        <f t="shared" si="293"/>
        <v>60824</v>
      </c>
      <c r="AG200" s="215">
        <f t="shared" si="294"/>
        <v>75878</v>
      </c>
      <c r="AH200" s="215">
        <f t="shared" si="295"/>
        <v>69876</v>
      </c>
      <c r="AI200" s="215">
        <f t="shared" si="296"/>
        <v>145754</v>
      </c>
      <c r="AK200" s="1187">
        <f ca="1">SUM((INDIRECT(AK$2&amp;(ROW())):INDIRECT(AK$3&amp;(ROW()))))</f>
        <v>9500</v>
      </c>
      <c r="AL200" s="215">
        <f ca="1">SUM(INDIRECT(AL$1&amp;AL$2&amp;$C200):INDIRECT(AL$1&amp;AL$3&amp;$C200))</f>
        <v>0</v>
      </c>
      <c r="AM200" s="1707">
        <f t="shared" ca="1" si="215"/>
        <v>9500</v>
      </c>
      <c r="AN200" s="1805">
        <f t="shared" ca="1" si="253"/>
        <v>0</v>
      </c>
      <c r="AO200" s="215">
        <f ca="1">SUM(INDIRECT(AO$1&amp;AO$2&amp;$A200):INDIRECT(AO$1&amp;AO$3&amp;$A200))+SUM(INDIRECT(AO$1&amp;AO$2&amp;$B200):INDIRECT(AO$1&amp;AO$3&amp;$B200))</f>
        <v>0</v>
      </c>
      <c r="AP200" s="1707">
        <f t="shared" ca="1" si="254"/>
        <v>9500</v>
      </c>
      <c r="AQ200" s="1805">
        <f t="shared" ca="1" si="255"/>
        <v>0</v>
      </c>
      <c r="AS200" s="1187">
        <f ca="1">SUM((INDIRECT(AS$2&amp;(ROW())):INDIRECT(AS$3&amp;(ROW()))))</f>
        <v>9500</v>
      </c>
      <c r="AT200" s="215">
        <f ca="1">SUM(INDIRECT(AT$1&amp;AT$2&amp;$C200):INDIRECT(AT$1&amp;AT$3&amp;$C200))</f>
        <v>0</v>
      </c>
      <c r="AU200" s="1707">
        <f t="shared" ca="1" si="256"/>
        <v>9500</v>
      </c>
      <c r="AV200" s="1805">
        <f t="shared" ca="1" si="257"/>
        <v>0</v>
      </c>
      <c r="AW200" s="215">
        <f ca="1">SUM(INDIRECT(AW$1&amp;AW$2&amp;$A200):INDIRECT(AW$1&amp;AW$3&amp;$A200))+SUM(INDIRECT(AW$1&amp;AW$2&amp;$B200):INDIRECT(AW$1&amp;AW$3&amp;$B200))</f>
        <v>0</v>
      </c>
      <c r="AX200" s="1707">
        <f t="shared" ca="1" si="258"/>
        <v>9500</v>
      </c>
      <c r="AY200" s="1805">
        <f t="shared" ca="1" si="259"/>
        <v>0</v>
      </c>
      <c r="BA200" s="1187">
        <f ca="1">SUM((INDIRECT(BA$2&amp;(ROW())):INDIRECT(BA$3&amp;(ROW()))))</f>
        <v>9500</v>
      </c>
      <c r="BB200" s="215">
        <f ca="1">SUM(INDIRECT(BB$1&amp;BB$2&amp;$C200):INDIRECT(BB$1&amp;BB$3&amp;$C200))</f>
        <v>0</v>
      </c>
      <c r="BC200" s="1707">
        <f t="shared" ca="1" si="260"/>
        <v>9500</v>
      </c>
      <c r="BD200" s="1805">
        <f t="shared" ca="1" si="261"/>
        <v>0</v>
      </c>
      <c r="BE200" s="215">
        <f ca="1">SUM(INDIRECT(BE$1&amp;BE$2&amp;$A200):INDIRECT(BE$1&amp;BE$3&amp;$A200))+SUM(INDIRECT(BE$1&amp;BE$2&amp;$B200):INDIRECT(BE$1&amp;BE$3&amp;$B200))</f>
        <v>0</v>
      </c>
      <c r="BF200" s="1707">
        <f t="shared" ca="1" si="262"/>
        <v>9500</v>
      </c>
      <c r="BG200" s="1805">
        <f t="shared" ca="1" si="263"/>
        <v>0</v>
      </c>
    </row>
    <row r="201" spans="1:59" s="256" customFormat="1">
      <c r="A201" s="1887">
        <v>179</v>
      </c>
      <c r="B201" s="1887">
        <v>1</v>
      </c>
      <c r="C201" s="1887">
        <f>ROW()</f>
        <v>201</v>
      </c>
      <c r="D201" s="2120" t="s">
        <v>1020</v>
      </c>
      <c r="E201" s="2540">
        <v>1</v>
      </c>
      <c r="F201" s="87"/>
      <c r="G201" s="87"/>
      <c r="H201" s="39"/>
      <c r="I201" s="43"/>
      <c r="J201" s="63"/>
      <c r="K201" s="87"/>
      <c r="L201" s="87"/>
      <c r="M201" s="87"/>
      <c r="N201" s="63" t="s">
        <v>219</v>
      </c>
      <c r="O201" s="63"/>
      <c r="P201" s="62"/>
      <c r="Q201" s="146"/>
      <c r="R201" s="146"/>
      <c r="S201" s="146"/>
      <c r="T201" s="146"/>
      <c r="U201" s="146"/>
      <c r="V201" s="146"/>
      <c r="W201" s="146"/>
      <c r="X201" s="146"/>
      <c r="Y201" s="146"/>
      <c r="Z201" s="146"/>
      <c r="AA201" s="146"/>
      <c r="AB201" s="146"/>
      <c r="AC201" s="215">
        <f t="shared" si="290"/>
        <v>0</v>
      </c>
      <c r="AD201" s="215">
        <f t="shared" si="291"/>
        <v>0</v>
      </c>
      <c r="AE201" s="215">
        <f t="shared" si="292"/>
        <v>0</v>
      </c>
      <c r="AF201" s="215">
        <f t="shared" si="293"/>
        <v>0</v>
      </c>
      <c r="AG201" s="215">
        <f t="shared" si="294"/>
        <v>0</v>
      </c>
      <c r="AH201" s="215">
        <f t="shared" si="295"/>
        <v>0</v>
      </c>
      <c r="AI201" s="215">
        <f t="shared" si="296"/>
        <v>0</v>
      </c>
      <c r="AK201" s="1187">
        <f ca="1">SUM((INDIRECT(AK$2&amp;(ROW())):INDIRECT(AK$3&amp;(ROW()))))</f>
        <v>0</v>
      </c>
      <c r="AL201" s="215">
        <f ca="1">SUM(INDIRECT(AL$1&amp;AL$2&amp;$C201):INDIRECT(AL$1&amp;AL$3&amp;$C201))</f>
        <v>0</v>
      </c>
      <c r="AM201" s="1707">
        <f t="shared" ca="1" si="215"/>
        <v>0</v>
      </c>
      <c r="AN201" s="1805">
        <f t="shared" ca="1" si="253"/>
        <v>0</v>
      </c>
      <c r="AO201" s="215">
        <f ca="1">SUM(INDIRECT(AO$1&amp;AO$2&amp;$A201):INDIRECT(AO$1&amp;AO$3&amp;$A201))+SUM(INDIRECT(AO$1&amp;AO$2&amp;$B201):INDIRECT(AO$1&amp;AO$3&amp;$B201))</f>
        <v>0</v>
      </c>
      <c r="AP201" s="1707">
        <f t="shared" ca="1" si="254"/>
        <v>0</v>
      </c>
      <c r="AQ201" s="1805">
        <f t="shared" ca="1" si="255"/>
        <v>0</v>
      </c>
      <c r="AS201" s="1187">
        <f ca="1">SUM((INDIRECT(AS$2&amp;(ROW())):INDIRECT(AS$3&amp;(ROW()))))</f>
        <v>0</v>
      </c>
      <c r="AT201" s="215">
        <f ca="1">SUM(INDIRECT(AT$1&amp;AT$2&amp;$C201):INDIRECT(AT$1&amp;AT$3&amp;$C201))</f>
        <v>0</v>
      </c>
      <c r="AU201" s="1707">
        <f t="shared" ca="1" si="256"/>
        <v>0</v>
      </c>
      <c r="AV201" s="1805">
        <f t="shared" ca="1" si="257"/>
        <v>0</v>
      </c>
      <c r="AW201" s="215">
        <f ca="1">SUM(INDIRECT(AW$1&amp;AW$2&amp;$A201):INDIRECT(AW$1&amp;AW$3&amp;$A201))+SUM(INDIRECT(AW$1&amp;AW$2&amp;$B201):INDIRECT(AW$1&amp;AW$3&amp;$B201))</f>
        <v>0</v>
      </c>
      <c r="AX201" s="1707">
        <f t="shared" ca="1" si="258"/>
        <v>0</v>
      </c>
      <c r="AY201" s="1805">
        <f t="shared" ca="1" si="259"/>
        <v>0</v>
      </c>
      <c r="BA201" s="1187">
        <f ca="1">SUM((INDIRECT(BA$2&amp;(ROW())):INDIRECT(BA$3&amp;(ROW()))))</f>
        <v>0</v>
      </c>
      <c r="BB201" s="215">
        <f ca="1">SUM(INDIRECT(BB$1&amp;BB$2&amp;$C201):INDIRECT(BB$1&amp;BB$3&amp;$C201))</f>
        <v>0</v>
      </c>
      <c r="BC201" s="1707">
        <f t="shared" ca="1" si="260"/>
        <v>0</v>
      </c>
      <c r="BD201" s="1805">
        <f t="shared" ca="1" si="261"/>
        <v>0</v>
      </c>
      <c r="BE201" s="215">
        <f ca="1">SUM(INDIRECT(BE$1&amp;BE$2&amp;$A201):INDIRECT(BE$1&amp;BE$3&amp;$A201))+SUM(INDIRECT(BE$1&amp;BE$2&amp;$B201):INDIRECT(BE$1&amp;BE$3&amp;$B201))</f>
        <v>0</v>
      </c>
      <c r="BF201" s="1707">
        <f t="shared" ca="1" si="262"/>
        <v>0</v>
      </c>
      <c r="BG201" s="1805">
        <f t="shared" ca="1" si="263"/>
        <v>0</v>
      </c>
    </row>
    <row r="202" spans="1:59" s="256" customFormat="1">
      <c r="A202" s="1887">
        <v>180</v>
      </c>
      <c r="B202" s="1887">
        <v>1</v>
      </c>
      <c r="C202" s="1887">
        <f>ROW()</f>
        <v>202</v>
      </c>
      <c r="D202" s="2120" t="s">
        <v>1020</v>
      </c>
      <c r="E202" s="2540">
        <v>1</v>
      </c>
      <c r="F202" s="87"/>
      <c r="G202" s="87"/>
      <c r="H202" s="39"/>
      <c r="I202" s="43"/>
      <c r="J202" s="63"/>
      <c r="K202" s="87"/>
      <c r="L202" s="87"/>
      <c r="M202" s="87"/>
      <c r="N202" s="63" t="s">
        <v>313</v>
      </c>
      <c r="O202" s="63"/>
      <c r="P202" s="62"/>
      <c r="Q202" s="146"/>
      <c r="R202" s="146"/>
      <c r="S202" s="146"/>
      <c r="T202" s="146"/>
      <c r="U202" s="146"/>
      <c r="V202" s="146"/>
      <c r="W202" s="146"/>
      <c r="X202" s="146"/>
      <c r="Y202" s="146"/>
      <c r="Z202" s="146"/>
      <c r="AA202" s="146"/>
      <c r="AB202" s="146"/>
      <c r="AC202" s="215">
        <f t="shared" si="290"/>
        <v>0</v>
      </c>
      <c r="AD202" s="215">
        <f t="shared" si="291"/>
        <v>0</v>
      </c>
      <c r="AE202" s="215">
        <f t="shared" si="292"/>
        <v>0</v>
      </c>
      <c r="AF202" s="215">
        <f t="shared" si="293"/>
        <v>0</v>
      </c>
      <c r="AG202" s="215">
        <f t="shared" si="294"/>
        <v>0</v>
      </c>
      <c r="AH202" s="215">
        <f t="shared" si="295"/>
        <v>0</v>
      </c>
      <c r="AI202" s="215">
        <f t="shared" si="296"/>
        <v>0</v>
      </c>
      <c r="AK202" s="1187">
        <f ca="1">SUM((INDIRECT(AK$2&amp;(ROW())):INDIRECT(AK$3&amp;(ROW()))))</f>
        <v>0</v>
      </c>
      <c r="AL202" s="215">
        <f ca="1">SUM(INDIRECT(AL$1&amp;AL$2&amp;$C202):INDIRECT(AL$1&amp;AL$3&amp;$C202))</f>
        <v>0</v>
      </c>
      <c r="AM202" s="1707">
        <f t="shared" ca="1" si="215"/>
        <v>0</v>
      </c>
      <c r="AN202" s="1805">
        <f t="shared" ca="1" si="253"/>
        <v>0</v>
      </c>
      <c r="AO202" s="215">
        <f ca="1">SUM(INDIRECT(AO$1&amp;AO$2&amp;$A202):INDIRECT(AO$1&amp;AO$3&amp;$A202))+SUM(INDIRECT(AO$1&amp;AO$2&amp;$B202):INDIRECT(AO$1&amp;AO$3&amp;$B202))</f>
        <v>0</v>
      </c>
      <c r="AP202" s="1707">
        <f t="shared" ca="1" si="254"/>
        <v>0</v>
      </c>
      <c r="AQ202" s="1805">
        <f t="shared" ca="1" si="255"/>
        <v>0</v>
      </c>
      <c r="AS202" s="1187">
        <f ca="1">SUM((INDIRECT(AS$2&amp;(ROW())):INDIRECT(AS$3&amp;(ROW()))))</f>
        <v>0</v>
      </c>
      <c r="AT202" s="215">
        <f ca="1">SUM(INDIRECT(AT$1&amp;AT$2&amp;$C202):INDIRECT(AT$1&amp;AT$3&amp;$C202))</f>
        <v>0</v>
      </c>
      <c r="AU202" s="1707">
        <f t="shared" ca="1" si="256"/>
        <v>0</v>
      </c>
      <c r="AV202" s="1805">
        <f t="shared" ca="1" si="257"/>
        <v>0</v>
      </c>
      <c r="AW202" s="215">
        <f ca="1">SUM(INDIRECT(AW$1&amp;AW$2&amp;$A202):INDIRECT(AW$1&amp;AW$3&amp;$A202))+SUM(INDIRECT(AW$1&amp;AW$2&amp;$B202):INDIRECT(AW$1&amp;AW$3&amp;$B202))</f>
        <v>0</v>
      </c>
      <c r="AX202" s="1707">
        <f t="shared" ca="1" si="258"/>
        <v>0</v>
      </c>
      <c r="AY202" s="1805">
        <f t="shared" ca="1" si="259"/>
        <v>0</v>
      </c>
      <c r="BA202" s="1187">
        <f ca="1">SUM((INDIRECT(BA$2&amp;(ROW())):INDIRECT(BA$3&amp;(ROW()))))</f>
        <v>0</v>
      </c>
      <c r="BB202" s="215">
        <f ca="1">SUM(INDIRECT(BB$1&amp;BB$2&amp;$C202):INDIRECT(BB$1&amp;BB$3&amp;$C202))</f>
        <v>0</v>
      </c>
      <c r="BC202" s="1707">
        <f t="shared" ca="1" si="260"/>
        <v>0</v>
      </c>
      <c r="BD202" s="1805">
        <f t="shared" ca="1" si="261"/>
        <v>0</v>
      </c>
      <c r="BE202" s="215">
        <f ca="1">SUM(INDIRECT(BE$1&amp;BE$2&amp;$A202):INDIRECT(BE$1&amp;BE$3&amp;$A202))+SUM(INDIRECT(BE$1&amp;BE$2&amp;$B202):INDIRECT(BE$1&amp;BE$3&amp;$B202))</f>
        <v>0</v>
      </c>
      <c r="BF202" s="1707">
        <f t="shared" ca="1" si="262"/>
        <v>0</v>
      </c>
      <c r="BG202" s="1805">
        <f t="shared" ca="1" si="263"/>
        <v>0</v>
      </c>
    </row>
    <row r="203" spans="1:59" s="256" customFormat="1">
      <c r="A203" s="1887">
        <v>181</v>
      </c>
      <c r="B203" s="1887">
        <v>1</v>
      </c>
      <c r="C203" s="1887">
        <f>ROW()</f>
        <v>203</v>
      </c>
      <c r="D203" s="2120" t="s">
        <v>1020</v>
      </c>
      <c r="E203" s="2540">
        <v>1</v>
      </c>
      <c r="F203" s="87"/>
      <c r="G203" s="87"/>
      <c r="H203" s="39"/>
      <c r="I203" s="43"/>
      <c r="J203" s="63"/>
      <c r="K203" s="87"/>
      <c r="L203" s="87"/>
      <c r="M203" s="78"/>
      <c r="N203" s="78" t="s">
        <v>136</v>
      </c>
      <c r="O203" s="78"/>
      <c r="P203" s="77"/>
      <c r="Q203" s="208"/>
      <c r="R203" s="208"/>
      <c r="S203" s="208"/>
      <c r="T203" s="208"/>
      <c r="U203" s="208"/>
      <c r="V203" s="208"/>
      <c r="W203" s="208"/>
      <c r="X203" s="208"/>
      <c r="Y203" s="208"/>
      <c r="Z203" s="208"/>
      <c r="AA203" s="208"/>
      <c r="AB203" s="208"/>
      <c r="AC203" s="439">
        <f t="shared" si="290"/>
        <v>0</v>
      </c>
      <c r="AD203" s="439">
        <f t="shared" si="291"/>
        <v>0</v>
      </c>
      <c r="AE203" s="439">
        <f t="shared" si="292"/>
        <v>0</v>
      </c>
      <c r="AF203" s="439">
        <f t="shared" si="293"/>
        <v>0</v>
      </c>
      <c r="AG203" s="439">
        <f t="shared" si="294"/>
        <v>0</v>
      </c>
      <c r="AH203" s="439">
        <f t="shared" si="295"/>
        <v>0</v>
      </c>
      <c r="AI203" s="439">
        <f t="shared" si="296"/>
        <v>0</v>
      </c>
      <c r="AK203" s="616">
        <f ca="1">SUM((INDIRECT(AK$2&amp;(ROW())):INDIRECT(AK$3&amp;(ROW()))))</f>
        <v>0</v>
      </c>
      <c r="AL203" s="439">
        <f ca="1">SUM(INDIRECT(AL$1&amp;AL$2&amp;$C203):INDIRECT(AL$1&amp;AL$3&amp;$C203))</f>
        <v>0</v>
      </c>
      <c r="AM203" s="1708">
        <f t="shared" ca="1" si="215"/>
        <v>0</v>
      </c>
      <c r="AN203" s="1806">
        <f t="shared" ca="1" si="253"/>
        <v>0</v>
      </c>
      <c r="AO203" s="439">
        <f ca="1">SUM(INDIRECT(AO$1&amp;AO$2&amp;$A203):INDIRECT(AO$1&amp;AO$3&amp;$A203))+SUM(INDIRECT(AO$1&amp;AO$2&amp;$B203):INDIRECT(AO$1&amp;AO$3&amp;$B203))</f>
        <v>0</v>
      </c>
      <c r="AP203" s="1708">
        <f t="shared" ca="1" si="254"/>
        <v>0</v>
      </c>
      <c r="AQ203" s="1806">
        <f t="shared" ca="1" si="255"/>
        <v>0</v>
      </c>
      <c r="AS203" s="616">
        <f ca="1">SUM((INDIRECT(AS$2&amp;(ROW())):INDIRECT(AS$3&amp;(ROW()))))</f>
        <v>0</v>
      </c>
      <c r="AT203" s="439">
        <f ca="1">SUM(INDIRECT(AT$1&amp;AT$2&amp;$C203):INDIRECT(AT$1&amp;AT$3&amp;$C203))</f>
        <v>0</v>
      </c>
      <c r="AU203" s="1708">
        <f t="shared" ca="1" si="256"/>
        <v>0</v>
      </c>
      <c r="AV203" s="1806">
        <f t="shared" ca="1" si="257"/>
        <v>0</v>
      </c>
      <c r="AW203" s="439">
        <f ca="1">SUM(INDIRECT(AW$1&amp;AW$2&amp;$A203):INDIRECT(AW$1&amp;AW$3&amp;$A203))+SUM(INDIRECT(AW$1&amp;AW$2&amp;$B203):INDIRECT(AW$1&amp;AW$3&amp;$B203))</f>
        <v>0</v>
      </c>
      <c r="AX203" s="1708">
        <f t="shared" ca="1" si="258"/>
        <v>0</v>
      </c>
      <c r="AY203" s="1806">
        <f t="shared" ca="1" si="259"/>
        <v>0</v>
      </c>
      <c r="BA203" s="616">
        <f ca="1">SUM((INDIRECT(BA$2&amp;(ROW())):INDIRECT(BA$3&amp;(ROW()))))</f>
        <v>0</v>
      </c>
      <c r="BB203" s="439">
        <f ca="1">SUM(INDIRECT(BB$1&amp;BB$2&amp;$C203):INDIRECT(BB$1&amp;BB$3&amp;$C203))</f>
        <v>0</v>
      </c>
      <c r="BC203" s="1708">
        <f t="shared" ca="1" si="260"/>
        <v>0</v>
      </c>
      <c r="BD203" s="1806">
        <f t="shared" ca="1" si="261"/>
        <v>0</v>
      </c>
      <c r="BE203" s="439">
        <f ca="1">SUM(INDIRECT(BE$1&amp;BE$2&amp;$A203):INDIRECT(BE$1&amp;BE$3&amp;$A203))+SUM(INDIRECT(BE$1&amp;BE$2&amp;$B203):INDIRECT(BE$1&amp;BE$3&amp;$B203))</f>
        <v>0</v>
      </c>
      <c r="BF203" s="1708">
        <f t="shared" ca="1" si="262"/>
        <v>0</v>
      </c>
      <c r="BG203" s="1806">
        <f t="shared" ca="1" si="263"/>
        <v>0</v>
      </c>
    </row>
    <row r="204" spans="1:59" s="256" customFormat="1">
      <c r="A204" s="1887">
        <v>182</v>
      </c>
      <c r="B204" s="1887">
        <v>1</v>
      </c>
      <c r="C204" s="1887">
        <f>ROW()</f>
        <v>204</v>
      </c>
      <c r="D204" s="2120" t="s">
        <v>1020</v>
      </c>
      <c r="E204" s="2540">
        <v>1</v>
      </c>
      <c r="F204" s="87"/>
      <c r="G204" s="87"/>
      <c r="H204" s="39"/>
      <c r="I204" s="43"/>
      <c r="J204" s="63"/>
      <c r="K204" s="87"/>
      <c r="L204" s="87"/>
      <c r="M204" s="594" t="s">
        <v>227</v>
      </c>
      <c r="N204" s="594"/>
      <c r="O204" s="594"/>
      <c r="P204" s="595"/>
      <c r="Q204" s="596">
        <f>SUM(Q205:Q210)</f>
        <v>3395</v>
      </c>
      <c r="R204" s="596">
        <f t="shared" ref="R204:AB204" si="297">SUM(R205:R210)</f>
        <v>1637</v>
      </c>
      <c r="S204" s="596">
        <f t="shared" si="297"/>
        <v>1870</v>
      </c>
      <c r="T204" s="596">
        <f t="shared" si="297"/>
        <v>4627</v>
      </c>
      <c r="U204" s="596">
        <f t="shared" si="297"/>
        <v>3983</v>
      </c>
      <c r="V204" s="596">
        <f t="shared" si="297"/>
        <v>4135</v>
      </c>
      <c r="W204" s="596">
        <f t="shared" si="297"/>
        <v>4658</v>
      </c>
      <c r="X204" s="596">
        <f t="shared" si="297"/>
        <v>4900</v>
      </c>
      <c r="Y204" s="596">
        <f t="shared" si="297"/>
        <v>6383</v>
      </c>
      <c r="Z204" s="596">
        <f t="shared" si="297"/>
        <v>5884</v>
      </c>
      <c r="AA204" s="596">
        <f t="shared" si="297"/>
        <v>6892</v>
      </c>
      <c r="AB204" s="596">
        <f t="shared" si="297"/>
        <v>5148</v>
      </c>
      <c r="AC204" s="596">
        <f t="shared" si="290"/>
        <v>6902</v>
      </c>
      <c r="AD204" s="596">
        <f t="shared" si="291"/>
        <v>12745</v>
      </c>
      <c r="AE204" s="596">
        <f t="shared" si="292"/>
        <v>15941</v>
      </c>
      <c r="AF204" s="596">
        <f t="shared" si="293"/>
        <v>17924</v>
      </c>
      <c r="AG204" s="596">
        <f t="shared" si="294"/>
        <v>19647</v>
      </c>
      <c r="AH204" s="596">
        <f t="shared" si="295"/>
        <v>33865</v>
      </c>
      <c r="AI204" s="596">
        <f t="shared" si="296"/>
        <v>53512</v>
      </c>
      <c r="AK204" s="1641">
        <f ca="1">SUM((INDIRECT(AK$2&amp;(ROW())):INDIRECT(AK$3&amp;(ROW()))))</f>
        <v>3395</v>
      </c>
      <c r="AL204" s="596">
        <f ca="1">SUM(INDIRECT(AL$1&amp;AL$2&amp;$C204):INDIRECT(AL$1&amp;AL$3&amp;$C204))</f>
        <v>2575</v>
      </c>
      <c r="AM204" s="1709">
        <f t="shared" ca="1" si="215"/>
        <v>820</v>
      </c>
      <c r="AN204" s="1807">
        <f t="shared" ca="1" si="253"/>
        <v>1.3184466019417476</v>
      </c>
      <c r="AO204" s="596">
        <f ca="1">SUM(INDIRECT(AO$1&amp;AO$2&amp;$A204):INDIRECT(AO$1&amp;AO$3&amp;$A204))+SUM(INDIRECT(AO$1&amp;AO$2&amp;$B204):INDIRECT(AO$1&amp;AO$3&amp;$B204))</f>
        <v>0</v>
      </c>
      <c r="AP204" s="1709">
        <f t="shared" ca="1" si="254"/>
        <v>3395</v>
      </c>
      <c r="AQ204" s="1807">
        <f t="shared" ca="1" si="255"/>
        <v>0</v>
      </c>
      <c r="AS204" s="1641">
        <f ca="1">SUM((INDIRECT(AS$2&amp;(ROW())):INDIRECT(AS$3&amp;(ROW()))))</f>
        <v>3395</v>
      </c>
      <c r="AT204" s="596">
        <f ca="1">SUM(INDIRECT(AT$1&amp;AT$2&amp;$C204):INDIRECT(AT$1&amp;AT$3&amp;$C204))</f>
        <v>2575</v>
      </c>
      <c r="AU204" s="1709">
        <f t="shared" ca="1" si="256"/>
        <v>820</v>
      </c>
      <c r="AV204" s="1807">
        <f t="shared" ca="1" si="257"/>
        <v>1.3184466019417476</v>
      </c>
      <c r="AW204" s="596">
        <f ca="1">SUM(INDIRECT(AW$1&amp;AW$2&amp;$A204):INDIRECT(AW$1&amp;AW$3&amp;$A204))+SUM(INDIRECT(AW$1&amp;AW$2&amp;$B204):INDIRECT(AW$1&amp;AW$3&amp;$B204))</f>
        <v>0</v>
      </c>
      <c r="AX204" s="1709">
        <f t="shared" ca="1" si="258"/>
        <v>3395</v>
      </c>
      <c r="AY204" s="1807">
        <f t="shared" ca="1" si="259"/>
        <v>0</v>
      </c>
      <c r="BA204" s="1641">
        <f ca="1">SUM((INDIRECT(BA$2&amp;(ROW())):INDIRECT(BA$3&amp;(ROW()))))</f>
        <v>3395</v>
      </c>
      <c r="BB204" s="596">
        <f ca="1">SUM(INDIRECT(BB$1&amp;BB$2&amp;$C204):INDIRECT(BB$1&amp;BB$3&amp;$C204))</f>
        <v>2575</v>
      </c>
      <c r="BC204" s="1709">
        <f t="shared" ca="1" si="260"/>
        <v>820</v>
      </c>
      <c r="BD204" s="1807">
        <f t="shared" ca="1" si="261"/>
        <v>1.3184466019417476</v>
      </c>
      <c r="BE204" s="596">
        <f ca="1">SUM(INDIRECT(BE$1&amp;BE$2&amp;$A204):INDIRECT(BE$1&amp;BE$3&amp;$A204))+SUM(INDIRECT(BE$1&amp;BE$2&amp;$B204):INDIRECT(BE$1&amp;BE$3&amp;$B204))</f>
        <v>0</v>
      </c>
      <c r="BF204" s="1709">
        <f t="shared" ca="1" si="262"/>
        <v>3395</v>
      </c>
      <c r="BG204" s="1807">
        <f t="shared" ca="1" si="263"/>
        <v>0</v>
      </c>
    </row>
    <row r="205" spans="1:59" s="256" customFormat="1">
      <c r="A205" s="1887">
        <v>183</v>
      </c>
      <c r="B205" s="1887">
        <v>1</v>
      </c>
      <c r="C205" s="1887">
        <f>ROW()</f>
        <v>205</v>
      </c>
      <c r="D205" s="2120" t="s">
        <v>1020</v>
      </c>
      <c r="E205" s="2540">
        <v>1</v>
      </c>
      <c r="F205" s="87"/>
      <c r="G205" s="87"/>
      <c r="H205" s="39"/>
      <c r="I205" s="43"/>
      <c r="J205" s="63"/>
      <c r="K205" s="87"/>
      <c r="L205" s="87"/>
      <c r="M205" s="87"/>
      <c r="N205" s="63" t="s">
        <v>217</v>
      </c>
      <c r="O205" s="63"/>
      <c r="P205" s="62"/>
      <c r="Q205" s="146"/>
      <c r="R205" s="146"/>
      <c r="S205" s="146"/>
      <c r="T205" s="146">
        <v>349</v>
      </c>
      <c r="U205" s="146"/>
      <c r="V205" s="146"/>
      <c r="W205" s="146"/>
      <c r="X205" s="146">
        <v>589</v>
      </c>
      <c r="Y205" s="146">
        <v>847</v>
      </c>
      <c r="Z205" s="146">
        <v>699</v>
      </c>
      <c r="AA205" s="146">
        <v>1362</v>
      </c>
      <c r="AB205" s="146">
        <v>522</v>
      </c>
      <c r="AC205" s="215">
        <f t="shared" si="290"/>
        <v>0</v>
      </c>
      <c r="AD205" s="215">
        <f t="shared" si="291"/>
        <v>349</v>
      </c>
      <c r="AE205" s="215">
        <f t="shared" si="292"/>
        <v>1436</v>
      </c>
      <c r="AF205" s="215">
        <f t="shared" si="293"/>
        <v>2583</v>
      </c>
      <c r="AG205" s="215">
        <f t="shared" si="294"/>
        <v>349</v>
      </c>
      <c r="AH205" s="215">
        <f t="shared" si="295"/>
        <v>4019</v>
      </c>
      <c r="AI205" s="215">
        <f t="shared" si="296"/>
        <v>4368</v>
      </c>
      <c r="AK205" s="1187">
        <f ca="1">SUM((INDIRECT(AK$2&amp;(ROW())):INDIRECT(AK$3&amp;(ROW()))))</f>
        <v>0</v>
      </c>
      <c r="AL205" s="215">
        <f ca="1">SUM(INDIRECT(AL$1&amp;AL$2&amp;$C205):INDIRECT(AL$1&amp;AL$3&amp;$C205))</f>
        <v>75</v>
      </c>
      <c r="AM205" s="1707">
        <f t="shared" ca="1" si="215"/>
        <v>-75</v>
      </c>
      <c r="AN205" s="1805">
        <f t="shared" ca="1" si="253"/>
        <v>0</v>
      </c>
      <c r="AO205" s="215">
        <f ca="1">SUM(INDIRECT(AO$1&amp;AO$2&amp;$A205):INDIRECT(AO$1&amp;AO$3&amp;$A205))+SUM(INDIRECT(AO$1&amp;AO$2&amp;$B205):INDIRECT(AO$1&amp;AO$3&amp;$B205))</f>
        <v>0</v>
      </c>
      <c r="AP205" s="1707">
        <f t="shared" ca="1" si="254"/>
        <v>0</v>
      </c>
      <c r="AQ205" s="1805">
        <f t="shared" ca="1" si="255"/>
        <v>0</v>
      </c>
      <c r="AS205" s="1187">
        <f ca="1">SUM((INDIRECT(AS$2&amp;(ROW())):INDIRECT(AS$3&amp;(ROW()))))</f>
        <v>0</v>
      </c>
      <c r="AT205" s="215">
        <f ca="1">SUM(INDIRECT(AT$1&amp;AT$2&amp;$C205):INDIRECT(AT$1&amp;AT$3&amp;$C205))</f>
        <v>75</v>
      </c>
      <c r="AU205" s="1707">
        <f t="shared" ca="1" si="256"/>
        <v>-75</v>
      </c>
      <c r="AV205" s="1805">
        <f t="shared" ca="1" si="257"/>
        <v>0</v>
      </c>
      <c r="AW205" s="215">
        <f ca="1">SUM(INDIRECT(AW$1&amp;AW$2&amp;$A205):INDIRECT(AW$1&amp;AW$3&amp;$A205))+SUM(INDIRECT(AW$1&amp;AW$2&amp;$B205):INDIRECT(AW$1&amp;AW$3&amp;$B205))</f>
        <v>0</v>
      </c>
      <c r="AX205" s="1707">
        <f t="shared" ca="1" si="258"/>
        <v>0</v>
      </c>
      <c r="AY205" s="1805">
        <f t="shared" ca="1" si="259"/>
        <v>0</v>
      </c>
      <c r="BA205" s="1187">
        <f ca="1">SUM((INDIRECT(BA$2&amp;(ROW())):INDIRECT(BA$3&amp;(ROW()))))</f>
        <v>0</v>
      </c>
      <c r="BB205" s="215">
        <f ca="1">SUM(INDIRECT(BB$1&amp;BB$2&amp;$C205):INDIRECT(BB$1&amp;BB$3&amp;$C205))</f>
        <v>75</v>
      </c>
      <c r="BC205" s="1707">
        <f t="shared" ca="1" si="260"/>
        <v>-75</v>
      </c>
      <c r="BD205" s="1805">
        <f t="shared" ca="1" si="261"/>
        <v>0</v>
      </c>
      <c r="BE205" s="215">
        <f ca="1">SUM(INDIRECT(BE$1&amp;BE$2&amp;$A205):INDIRECT(BE$1&amp;BE$3&amp;$A205))+SUM(INDIRECT(BE$1&amp;BE$2&amp;$B205):INDIRECT(BE$1&amp;BE$3&amp;$B205))</f>
        <v>0</v>
      </c>
      <c r="BF205" s="1707">
        <f t="shared" ca="1" si="262"/>
        <v>0</v>
      </c>
      <c r="BG205" s="1805">
        <f t="shared" ca="1" si="263"/>
        <v>0</v>
      </c>
    </row>
    <row r="206" spans="1:59" s="256" customFormat="1">
      <c r="A206" s="1887">
        <v>184</v>
      </c>
      <c r="B206" s="1887">
        <v>1</v>
      </c>
      <c r="C206" s="1887">
        <f>ROW()</f>
        <v>206</v>
      </c>
      <c r="D206" s="2120" t="s">
        <v>1020</v>
      </c>
      <c r="E206" s="2540">
        <v>1</v>
      </c>
      <c r="F206" s="87"/>
      <c r="G206" s="87"/>
      <c r="H206" s="39"/>
      <c r="I206" s="43"/>
      <c r="J206" s="63"/>
      <c r="K206" s="87"/>
      <c r="L206" s="87"/>
      <c r="M206" s="87"/>
      <c r="N206" s="63" t="s">
        <v>218</v>
      </c>
      <c r="O206" s="63"/>
      <c r="P206" s="62"/>
      <c r="Q206" s="146">
        <v>1690</v>
      </c>
      <c r="R206" s="146">
        <v>1186</v>
      </c>
      <c r="S206" s="146">
        <v>1379</v>
      </c>
      <c r="T206" s="146">
        <v>2130</v>
      </c>
      <c r="U206" s="146">
        <v>1694</v>
      </c>
      <c r="V206" s="146">
        <v>1851</v>
      </c>
      <c r="W206" s="146">
        <v>1386</v>
      </c>
      <c r="X206" s="146">
        <v>1779</v>
      </c>
      <c r="Y206" s="146">
        <v>2570</v>
      </c>
      <c r="Z206" s="146">
        <v>2859</v>
      </c>
      <c r="AA206" s="146">
        <v>2396</v>
      </c>
      <c r="AB206" s="146">
        <v>2293</v>
      </c>
      <c r="AC206" s="215">
        <f t="shared" si="290"/>
        <v>4255</v>
      </c>
      <c r="AD206" s="215">
        <f t="shared" si="291"/>
        <v>5675</v>
      </c>
      <c r="AE206" s="215">
        <f t="shared" si="292"/>
        <v>5735</v>
      </c>
      <c r="AF206" s="215">
        <f t="shared" si="293"/>
        <v>7548</v>
      </c>
      <c r="AG206" s="215">
        <f t="shared" si="294"/>
        <v>9930</v>
      </c>
      <c r="AH206" s="215">
        <f t="shared" si="295"/>
        <v>13283</v>
      </c>
      <c r="AI206" s="215">
        <f t="shared" si="296"/>
        <v>23213</v>
      </c>
      <c r="AK206" s="1187">
        <f ca="1">SUM((INDIRECT(AK$2&amp;(ROW())):INDIRECT(AK$3&amp;(ROW()))))</f>
        <v>1690</v>
      </c>
      <c r="AL206" s="215">
        <f ca="1">SUM(INDIRECT(AL$1&amp;AL$2&amp;$C206):INDIRECT(AL$1&amp;AL$3&amp;$C206))</f>
        <v>1600</v>
      </c>
      <c r="AM206" s="1707">
        <f t="shared" ca="1" si="215"/>
        <v>90</v>
      </c>
      <c r="AN206" s="1805">
        <f t="shared" ca="1" si="253"/>
        <v>1.0562499999999999</v>
      </c>
      <c r="AO206" s="215">
        <f ca="1">SUM(INDIRECT(AO$1&amp;AO$2&amp;$A206):INDIRECT(AO$1&amp;AO$3&amp;$A206))+SUM(INDIRECT(AO$1&amp;AO$2&amp;$B206):INDIRECT(AO$1&amp;AO$3&amp;$B206))</f>
        <v>0</v>
      </c>
      <c r="AP206" s="1707">
        <f t="shared" ca="1" si="254"/>
        <v>1690</v>
      </c>
      <c r="AQ206" s="1805">
        <f t="shared" ca="1" si="255"/>
        <v>0</v>
      </c>
      <c r="AS206" s="1187">
        <f ca="1">SUM((INDIRECT(AS$2&amp;(ROW())):INDIRECT(AS$3&amp;(ROW()))))</f>
        <v>1690</v>
      </c>
      <c r="AT206" s="215">
        <f ca="1">SUM(INDIRECT(AT$1&amp;AT$2&amp;$C206):INDIRECT(AT$1&amp;AT$3&amp;$C206))</f>
        <v>1600</v>
      </c>
      <c r="AU206" s="1707">
        <f t="shared" ca="1" si="256"/>
        <v>90</v>
      </c>
      <c r="AV206" s="1805">
        <f t="shared" ca="1" si="257"/>
        <v>1.0562499999999999</v>
      </c>
      <c r="AW206" s="215">
        <f ca="1">SUM(INDIRECT(AW$1&amp;AW$2&amp;$A206):INDIRECT(AW$1&amp;AW$3&amp;$A206))+SUM(INDIRECT(AW$1&amp;AW$2&amp;$B206):INDIRECT(AW$1&amp;AW$3&amp;$B206))</f>
        <v>0</v>
      </c>
      <c r="AX206" s="1707">
        <f t="shared" ca="1" si="258"/>
        <v>1690</v>
      </c>
      <c r="AY206" s="1805">
        <f t="shared" ca="1" si="259"/>
        <v>0</v>
      </c>
      <c r="BA206" s="1187">
        <f ca="1">SUM((INDIRECT(BA$2&amp;(ROW())):INDIRECT(BA$3&amp;(ROW()))))</f>
        <v>1690</v>
      </c>
      <c r="BB206" s="215">
        <f ca="1">SUM(INDIRECT(BB$1&amp;BB$2&amp;$C206):INDIRECT(BB$1&amp;BB$3&amp;$C206))</f>
        <v>1600</v>
      </c>
      <c r="BC206" s="1707">
        <f t="shared" ca="1" si="260"/>
        <v>90</v>
      </c>
      <c r="BD206" s="1805">
        <f t="shared" ca="1" si="261"/>
        <v>1.0562499999999999</v>
      </c>
      <c r="BE206" s="215">
        <f ca="1">SUM(INDIRECT(BE$1&amp;BE$2&amp;$A206):INDIRECT(BE$1&amp;BE$3&amp;$A206))+SUM(INDIRECT(BE$1&amp;BE$2&amp;$B206):INDIRECT(BE$1&amp;BE$3&amp;$B206))</f>
        <v>0</v>
      </c>
      <c r="BF206" s="1707">
        <f t="shared" ca="1" si="262"/>
        <v>1690</v>
      </c>
      <c r="BG206" s="1805">
        <f t="shared" ca="1" si="263"/>
        <v>0</v>
      </c>
    </row>
    <row r="207" spans="1:59" s="256" customFormat="1">
      <c r="A207" s="1887">
        <v>185</v>
      </c>
      <c r="B207" s="1887">
        <v>1</v>
      </c>
      <c r="C207" s="1887">
        <f>ROW()</f>
        <v>207</v>
      </c>
      <c r="D207" s="2120" t="s">
        <v>1020</v>
      </c>
      <c r="E207" s="2540">
        <v>1</v>
      </c>
      <c r="F207" s="87"/>
      <c r="G207" s="87"/>
      <c r="H207" s="39"/>
      <c r="I207" s="43"/>
      <c r="J207" s="63"/>
      <c r="K207" s="87"/>
      <c r="L207" s="87"/>
      <c r="M207" s="87"/>
      <c r="N207" s="63" t="s">
        <v>137</v>
      </c>
      <c r="O207" s="63"/>
      <c r="P207" s="440"/>
      <c r="Q207" s="146">
        <v>1705</v>
      </c>
      <c r="R207" s="146">
        <v>451</v>
      </c>
      <c r="S207" s="146">
        <v>491</v>
      </c>
      <c r="T207" s="146">
        <v>2148</v>
      </c>
      <c r="U207" s="146">
        <v>2289</v>
      </c>
      <c r="V207" s="146">
        <v>2284</v>
      </c>
      <c r="W207" s="146">
        <v>3272</v>
      </c>
      <c r="X207" s="146">
        <v>2532</v>
      </c>
      <c r="Y207" s="146">
        <v>2966</v>
      </c>
      <c r="Z207" s="146">
        <v>2326</v>
      </c>
      <c r="AA207" s="146">
        <v>3134</v>
      </c>
      <c r="AB207" s="146">
        <v>2333</v>
      </c>
      <c r="AC207" s="215">
        <f t="shared" si="290"/>
        <v>2647</v>
      </c>
      <c r="AD207" s="215">
        <f t="shared" si="291"/>
        <v>6721</v>
      </c>
      <c r="AE207" s="215">
        <f t="shared" si="292"/>
        <v>8770</v>
      </c>
      <c r="AF207" s="215">
        <f t="shared" si="293"/>
        <v>7793</v>
      </c>
      <c r="AG207" s="215">
        <f t="shared" si="294"/>
        <v>9368</v>
      </c>
      <c r="AH207" s="215">
        <f t="shared" si="295"/>
        <v>16563</v>
      </c>
      <c r="AI207" s="215">
        <f t="shared" si="296"/>
        <v>25931</v>
      </c>
      <c r="AK207" s="1187">
        <f ca="1">SUM((INDIRECT(AK$2&amp;(ROW())):INDIRECT(AK$3&amp;(ROW()))))</f>
        <v>1705</v>
      </c>
      <c r="AL207" s="215">
        <f ca="1">SUM(INDIRECT(AL$1&amp;AL$2&amp;$C207):INDIRECT(AL$1&amp;AL$3&amp;$C207))</f>
        <v>900</v>
      </c>
      <c r="AM207" s="1707">
        <f t="shared" ca="1" si="215"/>
        <v>805</v>
      </c>
      <c r="AN207" s="1805">
        <f t="shared" ca="1" si="253"/>
        <v>1.8944444444444444</v>
      </c>
      <c r="AO207" s="215">
        <f ca="1">SUM(INDIRECT(AO$1&amp;AO$2&amp;$A207):INDIRECT(AO$1&amp;AO$3&amp;$A207))+SUM(INDIRECT(AO$1&amp;AO$2&amp;$B207):INDIRECT(AO$1&amp;AO$3&amp;$B207))</f>
        <v>0</v>
      </c>
      <c r="AP207" s="1707">
        <f t="shared" ca="1" si="254"/>
        <v>1705</v>
      </c>
      <c r="AQ207" s="1805">
        <f t="shared" ca="1" si="255"/>
        <v>0</v>
      </c>
      <c r="AS207" s="1187">
        <f ca="1">SUM((INDIRECT(AS$2&amp;(ROW())):INDIRECT(AS$3&amp;(ROW()))))</f>
        <v>1705</v>
      </c>
      <c r="AT207" s="215">
        <f ca="1">SUM(INDIRECT(AT$1&amp;AT$2&amp;$C207):INDIRECT(AT$1&amp;AT$3&amp;$C207))</f>
        <v>900</v>
      </c>
      <c r="AU207" s="1707">
        <f t="shared" ca="1" si="256"/>
        <v>805</v>
      </c>
      <c r="AV207" s="1805">
        <f t="shared" ca="1" si="257"/>
        <v>1.8944444444444444</v>
      </c>
      <c r="AW207" s="215">
        <f ca="1">SUM(INDIRECT(AW$1&amp;AW$2&amp;$A207):INDIRECT(AW$1&amp;AW$3&amp;$A207))+SUM(INDIRECT(AW$1&amp;AW$2&amp;$B207):INDIRECT(AW$1&amp;AW$3&amp;$B207))</f>
        <v>0</v>
      </c>
      <c r="AX207" s="1707">
        <f t="shared" ca="1" si="258"/>
        <v>1705</v>
      </c>
      <c r="AY207" s="1805">
        <f t="shared" ca="1" si="259"/>
        <v>0</v>
      </c>
      <c r="BA207" s="1187">
        <f ca="1">SUM((INDIRECT(BA$2&amp;(ROW())):INDIRECT(BA$3&amp;(ROW()))))</f>
        <v>1705</v>
      </c>
      <c r="BB207" s="215">
        <f ca="1">SUM(INDIRECT(BB$1&amp;BB$2&amp;$C207):INDIRECT(BB$1&amp;BB$3&amp;$C207))</f>
        <v>900</v>
      </c>
      <c r="BC207" s="1707">
        <f t="shared" ca="1" si="260"/>
        <v>805</v>
      </c>
      <c r="BD207" s="1805">
        <f t="shared" ca="1" si="261"/>
        <v>1.8944444444444444</v>
      </c>
      <c r="BE207" s="215">
        <f ca="1">SUM(INDIRECT(BE$1&amp;BE$2&amp;$A207):INDIRECT(BE$1&amp;BE$3&amp;$A207))+SUM(INDIRECT(BE$1&amp;BE$2&amp;$B207):INDIRECT(BE$1&amp;BE$3&amp;$B207))</f>
        <v>0</v>
      </c>
      <c r="BF207" s="1707">
        <f t="shared" ca="1" si="262"/>
        <v>1705</v>
      </c>
      <c r="BG207" s="1805">
        <f t="shared" ca="1" si="263"/>
        <v>0</v>
      </c>
    </row>
    <row r="208" spans="1:59" s="256" customFormat="1">
      <c r="A208" s="1887">
        <v>186</v>
      </c>
      <c r="B208" s="1887">
        <v>1</v>
      </c>
      <c r="C208" s="1887">
        <f>ROW()</f>
        <v>208</v>
      </c>
      <c r="D208" s="2120" t="s">
        <v>1020</v>
      </c>
      <c r="E208" s="2540">
        <v>1</v>
      </c>
      <c r="F208" s="87"/>
      <c r="G208" s="87"/>
      <c r="H208" s="39"/>
      <c r="I208" s="43"/>
      <c r="J208" s="63"/>
      <c r="K208" s="87"/>
      <c r="L208" s="87"/>
      <c r="M208" s="87"/>
      <c r="N208" s="63" t="s">
        <v>219</v>
      </c>
      <c r="O208" s="63"/>
      <c r="P208" s="62"/>
      <c r="Q208" s="146"/>
      <c r="R208" s="146"/>
      <c r="S208" s="146"/>
      <c r="T208" s="146"/>
      <c r="U208" s="146"/>
      <c r="V208" s="146"/>
      <c r="W208" s="146"/>
      <c r="X208" s="146"/>
      <c r="Y208" s="146"/>
      <c r="Z208" s="146"/>
      <c r="AA208" s="146"/>
      <c r="AB208" s="146"/>
      <c r="AC208" s="215">
        <f t="shared" si="290"/>
        <v>0</v>
      </c>
      <c r="AD208" s="215">
        <f t="shared" si="291"/>
        <v>0</v>
      </c>
      <c r="AE208" s="215">
        <f t="shared" si="292"/>
        <v>0</v>
      </c>
      <c r="AF208" s="215">
        <f t="shared" si="293"/>
        <v>0</v>
      </c>
      <c r="AG208" s="215">
        <f t="shared" si="294"/>
        <v>0</v>
      </c>
      <c r="AH208" s="215">
        <f t="shared" si="295"/>
        <v>0</v>
      </c>
      <c r="AI208" s="215">
        <f t="shared" si="296"/>
        <v>0</v>
      </c>
      <c r="AK208" s="1187">
        <f ca="1">SUM((INDIRECT(AK$2&amp;(ROW())):INDIRECT(AK$3&amp;(ROW()))))</f>
        <v>0</v>
      </c>
      <c r="AL208" s="215">
        <f ca="1">SUM(INDIRECT(AL$1&amp;AL$2&amp;$C208):INDIRECT(AL$1&amp;AL$3&amp;$C208))</f>
        <v>0</v>
      </c>
      <c r="AM208" s="1707">
        <f t="shared" ca="1" si="215"/>
        <v>0</v>
      </c>
      <c r="AN208" s="1805">
        <f t="shared" ca="1" si="253"/>
        <v>0</v>
      </c>
      <c r="AO208" s="215">
        <f ca="1">SUM(INDIRECT(AO$1&amp;AO$2&amp;$A208):INDIRECT(AO$1&amp;AO$3&amp;$A208))+SUM(INDIRECT(AO$1&amp;AO$2&amp;$B208):INDIRECT(AO$1&amp;AO$3&amp;$B208))</f>
        <v>0</v>
      </c>
      <c r="AP208" s="1707">
        <f t="shared" ca="1" si="254"/>
        <v>0</v>
      </c>
      <c r="AQ208" s="1805">
        <f t="shared" ca="1" si="255"/>
        <v>0</v>
      </c>
      <c r="AS208" s="1187">
        <f ca="1">SUM((INDIRECT(AS$2&amp;(ROW())):INDIRECT(AS$3&amp;(ROW()))))</f>
        <v>0</v>
      </c>
      <c r="AT208" s="215">
        <f ca="1">SUM(INDIRECT(AT$1&amp;AT$2&amp;$C208):INDIRECT(AT$1&amp;AT$3&amp;$C208))</f>
        <v>0</v>
      </c>
      <c r="AU208" s="1707">
        <f t="shared" ca="1" si="256"/>
        <v>0</v>
      </c>
      <c r="AV208" s="1805">
        <f t="shared" ca="1" si="257"/>
        <v>0</v>
      </c>
      <c r="AW208" s="215">
        <f ca="1">SUM(INDIRECT(AW$1&amp;AW$2&amp;$A208):INDIRECT(AW$1&amp;AW$3&amp;$A208))+SUM(INDIRECT(AW$1&amp;AW$2&amp;$B208):INDIRECT(AW$1&amp;AW$3&amp;$B208))</f>
        <v>0</v>
      </c>
      <c r="AX208" s="1707">
        <f t="shared" ca="1" si="258"/>
        <v>0</v>
      </c>
      <c r="AY208" s="1805">
        <f t="shared" ca="1" si="259"/>
        <v>0</v>
      </c>
      <c r="BA208" s="1187">
        <f ca="1">SUM((INDIRECT(BA$2&amp;(ROW())):INDIRECT(BA$3&amp;(ROW()))))</f>
        <v>0</v>
      </c>
      <c r="BB208" s="215">
        <f ca="1">SUM(INDIRECT(BB$1&amp;BB$2&amp;$C208):INDIRECT(BB$1&amp;BB$3&amp;$C208))</f>
        <v>0</v>
      </c>
      <c r="BC208" s="1707">
        <f t="shared" ca="1" si="260"/>
        <v>0</v>
      </c>
      <c r="BD208" s="1805">
        <f t="shared" ca="1" si="261"/>
        <v>0</v>
      </c>
      <c r="BE208" s="215">
        <f ca="1">SUM(INDIRECT(BE$1&amp;BE$2&amp;$A208):INDIRECT(BE$1&amp;BE$3&amp;$A208))+SUM(INDIRECT(BE$1&amp;BE$2&amp;$B208):INDIRECT(BE$1&amp;BE$3&amp;$B208))</f>
        <v>0</v>
      </c>
      <c r="BF208" s="1707">
        <f t="shared" ca="1" si="262"/>
        <v>0</v>
      </c>
      <c r="BG208" s="1805">
        <f t="shared" ca="1" si="263"/>
        <v>0</v>
      </c>
    </row>
    <row r="209" spans="1:59" s="256" customFormat="1">
      <c r="A209" s="1887">
        <v>187</v>
      </c>
      <c r="B209" s="1887">
        <v>1</v>
      </c>
      <c r="C209" s="1887">
        <f>ROW()</f>
        <v>209</v>
      </c>
      <c r="D209" s="2120" t="s">
        <v>1020</v>
      </c>
      <c r="E209" s="2540">
        <v>1</v>
      </c>
      <c r="F209" s="87"/>
      <c r="G209" s="87"/>
      <c r="H209" s="39"/>
      <c r="I209" s="43"/>
      <c r="J209" s="63"/>
      <c r="K209" s="87"/>
      <c r="L209" s="87"/>
      <c r="M209" s="87"/>
      <c r="N209" s="63" t="s">
        <v>313</v>
      </c>
      <c r="O209" s="63"/>
      <c r="P209" s="62"/>
      <c r="Q209" s="146"/>
      <c r="R209" s="146"/>
      <c r="S209" s="146"/>
      <c r="T209" s="146"/>
      <c r="U209" s="146"/>
      <c r="V209" s="146"/>
      <c r="W209" s="146"/>
      <c r="X209" s="146"/>
      <c r="Y209" s="146"/>
      <c r="Z209" s="146"/>
      <c r="AA209" s="146"/>
      <c r="AB209" s="146"/>
      <c r="AC209" s="215">
        <f t="shared" si="290"/>
        <v>0</v>
      </c>
      <c r="AD209" s="215">
        <f t="shared" si="291"/>
        <v>0</v>
      </c>
      <c r="AE209" s="215">
        <f t="shared" si="292"/>
        <v>0</v>
      </c>
      <c r="AF209" s="215">
        <f t="shared" si="293"/>
        <v>0</v>
      </c>
      <c r="AG209" s="215">
        <f t="shared" si="294"/>
        <v>0</v>
      </c>
      <c r="AH209" s="215">
        <f t="shared" si="295"/>
        <v>0</v>
      </c>
      <c r="AI209" s="215">
        <f t="shared" si="296"/>
        <v>0</v>
      </c>
      <c r="AK209" s="1187">
        <f ca="1">SUM((INDIRECT(AK$2&amp;(ROW())):INDIRECT(AK$3&amp;(ROW()))))</f>
        <v>0</v>
      </c>
      <c r="AL209" s="215">
        <f ca="1">SUM(INDIRECT(AL$1&amp;AL$2&amp;$C209):INDIRECT(AL$1&amp;AL$3&amp;$C209))</f>
        <v>0</v>
      </c>
      <c r="AM209" s="1707">
        <f t="shared" ca="1" si="215"/>
        <v>0</v>
      </c>
      <c r="AN209" s="1805">
        <f t="shared" ca="1" si="253"/>
        <v>0</v>
      </c>
      <c r="AO209" s="215">
        <f ca="1">SUM(INDIRECT(AO$1&amp;AO$2&amp;$A209):INDIRECT(AO$1&amp;AO$3&amp;$A209))+SUM(INDIRECT(AO$1&amp;AO$2&amp;$B209):INDIRECT(AO$1&amp;AO$3&amp;$B209))</f>
        <v>0</v>
      </c>
      <c r="AP209" s="1707">
        <f t="shared" ca="1" si="254"/>
        <v>0</v>
      </c>
      <c r="AQ209" s="1805">
        <f t="shared" ca="1" si="255"/>
        <v>0</v>
      </c>
      <c r="AS209" s="1187">
        <f ca="1">SUM((INDIRECT(AS$2&amp;(ROW())):INDIRECT(AS$3&amp;(ROW()))))</f>
        <v>0</v>
      </c>
      <c r="AT209" s="215">
        <f ca="1">SUM(INDIRECT(AT$1&amp;AT$2&amp;$C209):INDIRECT(AT$1&amp;AT$3&amp;$C209))</f>
        <v>0</v>
      </c>
      <c r="AU209" s="1707">
        <f t="shared" ca="1" si="256"/>
        <v>0</v>
      </c>
      <c r="AV209" s="1805">
        <f t="shared" ca="1" si="257"/>
        <v>0</v>
      </c>
      <c r="AW209" s="215">
        <f ca="1">SUM(INDIRECT(AW$1&amp;AW$2&amp;$A209):INDIRECT(AW$1&amp;AW$3&amp;$A209))+SUM(INDIRECT(AW$1&amp;AW$2&amp;$B209):INDIRECT(AW$1&amp;AW$3&amp;$B209))</f>
        <v>0</v>
      </c>
      <c r="AX209" s="1707">
        <f t="shared" ca="1" si="258"/>
        <v>0</v>
      </c>
      <c r="AY209" s="1805">
        <f t="shared" ca="1" si="259"/>
        <v>0</v>
      </c>
      <c r="BA209" s="1187">
        <f ca="1">SUM((INDIRECT(BA$2&amp;(ROW())):INDIRECT(BA$3&amp;(ROW()))))</f>
        <v>0</v>
      </c>
      <c r="BB209" s="215">
        <f ca="1">SUM(INDIRECT(BB$1&amp;BB$2&amp;$C209):INDIRECT(BB$1&amp;BB$3&amp;$C209))</f>
        <v>0</v>
      </c>
      <c r="BC209" s="1707">
        <f t="shared" ca="1" si="260"/>
        <v>0</v>
      </c>
      <c r="BD209" s="1805">
        <f t="shared" ca="1" si="261"/>
        <v>0</v>
      </c>
      <c r="BE209" s="215">
        <f ca="1">SUM(INDIRECT(BE$1&amp;BE$2&amp;$A209):INDIRECT(BE$1&amp;BE$3&amp;$A209))+SUM(INDIRECT(BE$1&amp;BE$2&amp;$B209):INDIRECT(BE$1&amp;BE$3&amp;$B209))</f>
        <v>0</v>
      </c>
      <c r="BF209" s="1707">
        <f t="shared" ca="1" si="262"/>
        <v>0</v>
      </c>
      <c r="BG209" s="1805">
        <f t="shared" ca="1" si="263"/>
        <v>0</v>
      </c>
    </row>
    <row r="210" spans="1:59" s="256" customFormat="1">
      <c r="A210" s="1887">
        <v>188</v>
      </c>
      <c r="B210" s="1887">
        <v>1</v>
      </c>
      <c r="C210" s="1887">
        <f>ROW()</f>
        <v>210</v>
      </c>
      <c r="D210" s="2120" t="s">
        <v>1020</v>
      </c>
      <c r="E210" s="2540">
        <v>1</v>
      </c>
      <c r="F210" s="87"/>
      <c r="G210" s="87"/>
      <c r="H210" s="39"/>
      <c r="I210" s="41"/>
      <c r="J210" s="97"/>
      <c r="K210" s="421"/>
      <c r="L210" s="421"/>
      <c r="M210" s="421"/>
      <c r="N210" s="97" t="s">
        <v>136</v>
      </c>
      <c r="O210" s="97"/>
      <c r="P210" s="99"/>
      <c r="Q210" s="208"/>
      <c r="R210" s="208"/>
      <c r="S210" s="208"/>
      <c r="T210" s="208"/>
      <c r="U210" s="208"/>
      <c r="V210" s="208"/>
      <c r="W210" s="208"/>
      <c r="X210" s="208"/>
      <c r="Y210" s="208"/>
      <c r="Z210" s="208"/>
      <c r="AA210" s="208"/>
      <c r="AB210" s="208"/>
      <c r="AC210" s="441">
        <f t="shared" si="290"/>
        <v>0</v>
      </c>
      <c r="AD210" s="441">
        <f t="shared" si="291"/>
        <v>0</v>
      </c>
      <c r="AE210" s="441">
        <f t="shared" si="292"/>
        <v>0</v>
      </c>
      <c r="AF210" s="441">
        <f t="shared" si="293"/>
        <v>0</v>
      </c>
      <c r="AG210" s="441">
        <f t="shared" si="294"/>
        <v>0</v>
      </c>
      <c r="AH210" s="441">
        <f t="shared" si="295"/>
        <v>0</v>
      </c>
      <c r="AI210" s="441">
        <f t="shared" si="296"/>
        <v>0</v>
      </c>
      <c r="AK210" s="1189">
        <f ca="1">SUM((INDIRECT(AK$2&amp;(ROW())):INDIRECT(AK$3&amp;(ROW()))))</f>
        <v>0</v>
      </c>
      <c r="AL210" s="441">
        <f ca="1">SUM(INDIRECT(AL$1&amp;AL$2&amp;$C210):INDIRECT(AL$1&amp;AL$3&amp;$C210))</f>
        <v>0</v>
      </c>
      <c r="AM210" s="1710">
        <f t="shared" ca="1" si="215"/>
        <v>0</v>
      </c>
      <c r="AN210" s="1808">
        <f t="shared" ca="1" si="253"/>
        <v>0</v>
      </c>
      <c r="AO210" s="441">
        <f ca="1">SUM(INDIRECT(AO$1&amp;AO$2&amp;$A210):INDIRECT(AO$1&amp;AO$3&amp;$A210))+SUM(INDIRECT(AO$1&amp;AO$2&amp;$B210):INDIRECT(AO$1&amp;AO$3&amp;$B210))</f>
        <v>0</v>
      </c>
      <c r="AP210" s="1710">
        <f t="shared" ca="1" si="254"/>
        <v>0</v>
      </c>
      <c r="AQ210" s="1808">
        <f t="shared" ca="1" si="255"/>
        <v>0</v>
      </c>
      <c r="AS210" s="1189">
        <f ca="1">SUM((INDIRECT(AS$2&amp;(ROW())):INDIRECT(AS$3&amp;(ROW()))))</f>
        <v>0</v>
      </c>
      <c r="AT210" s="441">
        <f ca="1">SUM(INDIRECT(AT$1&amp;AT$2&amp;$C210):INDIRECT(AT$1&amp;AT$3&amp;$C210))</f>
        <v>0</v>
      </c>
      <c r="AU210" s="1710">
        <f t="shared" ca="1" si="256"/>
        <v>0</v>
      </c>
      <c r="AV210" s="1808">
        <f t="shared" ca="1" si="257"/>
        <v>0</v>
      </c>
      <c r="AW210" s="441">
        <f ca="1">SUM(INDIRECT(AW$1&amp;AW$2&amp;$A210):INDIRECT(AW$1&amp;AW$3&amp;$A210))+SUM(INDIRECT(AW$1&amp;AW$2&amp;$B210):INDIRECT(AW$1&amp;AW$3&amp;$B210))</f>
        <v>0</v>
      </c>
      <c r="AX210" s="1710">
        <f t="shared" ca="1" si="258"/>
        <v>0</v>
      </c>
      <c r="AY210" s="1808">
        <f t="shared" ca="1" si="259"/>
        <v>0</v>
      </c>
      <c r="BA210" s="1189">
        <f ca="1">SUM((INDIRECT(BA$2&amp;(ROW())):INDIRECT(BA$3&amp;(ROW()))))</f>
        <v>0</v>
      </c>
      <c r="BB210" s="441">
        <f ca="1">SUM(INDIRECT(BB$1&amp;BB$2&amp;$C210):INDIRECT(BB$1&amp;BB$3&amp;$C210))</f>
        <v>0</v>
      </c>
      <c r="BC210" s="1710">
        <f t="shared" ca="1" si="260"/>
        <v>0</v>
      </c>
      <c r="BD210" s="1808">
        <f t="shared" ca="1" si="261"/>
        <v>0</v>
      </c>
      <c r="BE210" s="441">
        <f ca="1">SUM(INDIRECT(BE$1&amp;BE$2&amp;$A210):INDIRECT(BE$1&amp;BE$3&amp;$A210))+SUM(INDIRECT(BE$1&amp;BE$2&amp;$B210):INDIRECT(BE$1&amp;BE$3&amp;$B210))</f>
        <v>0</v>
      </c>
      <c r="BF210" s="1710">
        <f t="shared" ca="1" si="262"/>
        <v>0</v>
      </c>
      <c r="BG210" s="1808">
        <f t="shared" ca="1" si="263"/>
        <v>0</v>
      </c>
    </row>
    <row r="211" spans="1:59">
      <c r="A211" s="1887">
        <v>189</v>
      </c>
      <c r="B211" s="1887">
        <v>1</v>
      </c>
      <c r="C211" s="1887">
        <f>ROW()</f>
        <v>211</v>
      </c>
      <c r="D211" s="2120" t="s">
        <v>1020</v>
      </c>
      <c r="E211" s="2540">
        <v>1</v>
      </c>
      <c r="F211" s="87"/>
      <c r="G211" s="87"/>
      <c r="H211" s="39"/>
      <c r="I211" s="690" t="s">
        <v>139</v>
      </c>
      <c r="J211" s="682"/>
      <c r="K211" s="681"/>
      <c r="L211" s="681"/>
      <c r="M211" s="682"/>
      <c r="N211" s="682"/>
      <c r="O211" s="682"/>
      <c r="P211" s="691"/>
      <c r="Q211" s="687">
        <f>Q227+Q234</f>
        <v>3475</v>
      </c>
      <c r="R211" s="687">
        <f t="shared" ref="R211:AB211" si="298">R227+R234</f>
        <v>3894</v>
      </c>
      <c r="S211" s="687">
        <f t="shared" si="298"/>
        <v>12475</v>
      </c>
      <c r="T211" s="687">
        <f t="shared" si="298"/>
        <v>-584</v>
      </c>
      <c r="U211" s="687">
        <f t="shared" si="298"/>
        <v>741</v>
      </c>
      <c r="V211" s="687">
        <f t="shared" si="298"/>
        <v>-273</v>
      </c>
      <c r="W211" s="687">
        <f t="shared" si="298"/>
        <v>-1099</v>
      </c>
      <c r="X211" s="687">
        <f t="shared" si="298"/>
        <v>1503</v>
      </c>
      <c r="Y211" s="687">
        <f t="shared" si="298"/>
        <v>-12979</v>
      </c>
      <c r="Z211" s="687">
        <f t="shared" si="298"/>
        <v>14505</v>
      </c>
      <c r="AA211" s="687">
        <f t="shared" si="298"/>
        <v>10381</v>
      </c>
      <c r="AB211" s="687">
        <f t="shared" si="298"/>
        <v>1804</v>
      </c>
      <c r="AC211" s="687">
        <f t="shared" ref="AC211:AI211" si="299">AC227+AC234</f>
        <v>19844</v>
      </c>
      <c r="AD211" s="687">
        <f t="shared" si="299"/>
        <v>-116</v>
      </c>
      <c r="AE211" s="687">
        <f t="shared" si="299"/>
        <v>-12575</v>
      </c>
      <c r="AF211" s="687">
        <f t="shared" si="299"/>
        <v>26690</v>
      </c>
      <c r="AG211" s="687">
        <f t="shared" si="299"/>
        <v>19728</v>
      </c>
      <c r="AH211" s="687">
        <f t="shared" si="299"/>
        <v>14115</v>
      </c>
      <c r="AI211" s="687">
        <f t="shared" si="299"/>
        <v>33843</v>
      </c>
      <c r="AK211" s="1638">
        <f ca="1">SUM((INDIRECT(AK$2&amp;(ROW())):INDIRECT(AK$3&amp;(ROW()))))</f>
        <v>3475</v>
      </c>
      <c r="AL211" s="1639">
        <f ca="1">SUM(INDIRECT(AL$1&amp;AL$2&amp;$C211):INDIRECT(AL$1&amp;AL$3&amp;$C211))</f>
        <v>-564</v>
      </c>
      <c r="AM211" s="1705">
        <f t="shared" ca="1" si="215"/>
        <v>4039</v>
      </c>
      <c r="AN211" s="1803">
        <f t="shared" ca="1" si="253"/>
        <v>-6.1613475177304968</v>
      </c>
      <c r="AO211" s="1639">
        <f ca="1">SUM(INDIRECT(AO$1&amp;AO$2&amp;$A211):INDIRECT(AO$1&amp;AO$3&amp;$A211))+SUM(INDIRECT(AO$1&amp;AO$2&amp;$B211):INDIRECT(AO$1&amp;AO$3&amp;$B211))</f>
        <v>-965</v>
      </c>
      <c r="AP211" s="1705">
        <f t="shared" ca="1" si="254"/>
        <v>4440</v>
      </c>
      <c r="AQ211" s="1803">
        <f t="shared" ca="1" si="255"/>
        <v>-3.6010362694300517</v>
      </c>
      <c r="AS211" s="1638">
        <f ca="1">SUM((INDIRECT(AS$2&amp;(ROW())):INDIRECT(AS$3&amp;(ROW()))))</f>
        <v>3475</v>
      </c>
      <c r="AT211" s="1639">
        <f ca="1">SUM(INDIRECT(AT$1&amp;AT$2&amp;$C211):INDIRECT(AT$1&amp;AT$3&amp;$C211))</f>
        <v>-564</v>
      </c>
      <c r="AU211" s="1705">
        <f t="shared" ca="1" si="256"/>
        <v>4039</v>
      </c>
      <c r="AV211" s="1803">
        <f t="shared" ca="1" si="257"/>
        <v>-6.1613475177304968</v>
      </c>
      <c r="AW211" s="1639">
        <f ca="1">SUM(INDIRECT(AW$1&amp;AW$2&amp;$A211):INDIRECT(AW$1&amp;AW$3&amp;$A211))+SUM(INDIRECT(AW$1&amp;AW$2&amp;$B211):INDIRECT(AW$1&amp;AW$3&amp;$B211))</f>
        <v>-965</v>
      </c>
      <c r="AX211" s="1705">
        <f t="shared" ca="1" si="258"/>
        <v>4440</v>
      </c>
      <c r="AY211" s="1803">
        <f t="shared" ca="1" si="259"/>
        <v>-3.6010362694300517</v>
      </c>
      <c r="BA211" s="1638">
        <f ca="1">SUM((INDIRECT(BA$2&amp;(ROW())):INDIRECT(BA$3&amp;(ROW()))))</f>
        <v>3475</v>
      </c>
      <c r="BB211" s="1639">
        <f ca="1">SUM(INDIRECT(BB$1&amp;BB$2&amp;$C211):INDIRECT(BB$1&amp;BB$3&amp;$C211))</f>
        <v>-564</v>
      </c>
      <c r="BC211" s="1705">
        <f t="shared" ca="1" si="260"/>
        <v>4039</v>
      </c>
      <c r="BD211" s="1803">
        <f t="shared" ca="1" si="261"/>
        <v>-6.1613475177304968</v>
      </c>
      <c r="BE211" s="1639">
        <f ca="1">SUM(INDIRECT(BE$1&amp;BE$2&amp;$A211):INDIRECT(BE$1&amp;BE$3&amp;$A211))+SUM(INDIRECT(BE$1&amp;BE$2&amp;$B211):INDIRECT(BE$1&amp;BE$3&amp;$B211))</f>
        <v>-965</v>
      </c>
      <c r="BF211" s="1705">
        <f t="shared" ca="1" si="262"/>
        <v>4440</v>
      </c>
      <c r="BG211" s="1803">
        <f t="shared" ca="1" si="263"/>
        <v>-3.6010362694300517</v>
      </c>
    </row>
    <row r="212" spans="1:59" s="1108" customFormat="1">
      <c r="A212" s="1887">
        <v>190</v>
      </c>
      <c r="B212" s="1887">
        <v>1</v>
      </c>
      <c r="C212" s="1887">
        <f>ROW()</f>
        <v>212</v>
      </c>
      <c r="D212" s="2120" t="s">
        <v>1020</v>
      </c>
      <c r="E212" s="2540">
        <v>1</v>
      </c>
      <c r="F212" s="87"/>
      <c r="G212" s="87"/>
      <c r="H212" s="1104"/>
      <c r="I212" s="1105"/>
      <c r="J212" s="1106" t="s">
        <v>611</v>
      </c>
      <c r="K212" s="1103"/>
      <c r="L212" s="1103"/>
      <c r="M212" s="1103"/>
      <c r="N212" s="1103"/>
      <c r="O212" s="1021" t="s">
        <v>567</v>
      </c>
      <c r="P212" s="1107"/>
      <c r="Q212" s="1115">
        <f>IFERROR(Q211/Q181,0)</f>
        <v>0.26948429623885228</v>
      </c>
      <c r="R212" s="1115">
        <f t="shared" ref="R212:AB212" si="300">IFERROR(R211/R181,0)</f>
        <v>0.14455952778705869</v>
      </c>
      <c r="S212" s="1115">
        <f t="shared" si="300"/>
        <v>0.24061644099834123</v>
      </c>
      <c r="T212" s="1115">
        <f t="shared" si="300"/>
        <v>-4.2077959507169103E-2</v>
      </c>
      <c r="U212" s="1115">
        <f t="shared" si="300"/>
        <v>0.18604067285965353</v>
      </c>
      <c r="V212" s="1115">
        <f t="shared" si="300"/>
        <v>-2.0241714243345445E-2</v>
      </c>
      <c r="W212" s="1115">
        <f t="shared" si="300"/>
        <v>-0.22382892057026477</v>
      </c>
      <c r="X212" s="1115">
        <f t="shared" si="300"/>
        <v>0.30673469387755103</v>
      </c>
      <c r="Y212" s="1115">
        <f t="shared" si="300"/>
        <v>-0.83230729767859435</v>
      </c>
      <c r="Z212" s="1115">
        <f t="shared" si="300"/>
        <v>0.45068978374347501</v>
      </c>
      <c r="AA212" s="1115">
        <f t="shared" si="300"/>
        <v>0.24729031182257796</v>
      </c>
      <c r="AB212" s="1115">
        <f t="shared" si="300"/>
        <v>0.10332779655192165</v>
      </c>
      <c r="AC212" s="1115">
        <f t="shared" ref="AC212:AO212" si="301">IFERROR(AC211/AC181,0)</f>
        <v>0.21645323850869347</v>
      </c>
      <c r="AD212" s="1115">
        <f t="shared" si="301"/>
        <v>-3.7002775208140612E-3</v>
      </c>
      <c r="AE212" s="1115">
        <f t="shared" si="301"/>
        <v>-0.49500078727759406</v>
      </c>
      <c r="AF212" s="1115">
        <f t="shared" si="301"/>
        <v>0.29130558162886644</v>
      </c>
      <c r="AG212" s="1115">
        <f t="shared" si="301"/>
        <v>0.16035504401472847</v>
      </c>
      <c r="AH212" s="1115">
        <f t="shared" si="301"/>
        <v>0.12061422248047443</v>
      </c>
      <c r="AI212" s="1115">
        <f t="shared" si="301"/>
        <v>0.14098136661487254</v>
      </c>
      <c r="AK212" s="1637">
        <f t="shared" ca="1" si="301"/>
        <v>0.26948429623885228</v>
      </c>
      <c r="AL212" s="1115">
        <f t="shared" ca="1" si="301"/>
        <v>-0.21902912621359225</v>
      </c>
      <c r="AM212" s="1115">
        <f t="shared" ca="1" si="215"/>
        <v>0.48851342245244456</v>
      </c>
      <c r="AN212" s="1801"/>
      <c r="AO212" s="1115">
        <f t="shared" ca="1" si="301"/>
        <v>0</v>
      </c>
      <c r="AP212" s="1115">
        <f t="shared" ca="1" si="216"/>
        <v>0.26948429623885228</v>
      </c>
      <c r="AQ212" s="1801"/>
      <c r="AS212" s="1637">
        <f ca="1">IFERROR(AS211/AS181,0)</f>
        <v>0.26948429623885228</v>
      </c>
      <c r="AT212" s="1115">
        <f ca="1">IFERROR(AT211/AT181,0)</f>
        <v>-0.21902912621359225</v>
      </c>
      <c r="AU212" s="1115">
        <f t="shared" ref="AU212:AU244" ca="1" si="302">AS212-AT212</f>
        <v>0.48851342245244456</v>
      </c>
      <c r="AV212" s="1801"/>
      <c r="AW212" s="1115">
        <f ca="1">IFERROR(AW211/AW181,0)</f>
        <v>0</v>
      </c>
      <c r="AX212" s="1115">
        <f t="shared" ref="AX212:AX244" ca="1" si="303">AS212-AW212</f>
        <v>0.26948429623885228</v>
      </c>
      <c r="AY212" s="1801"/>
      <c r="BA212" s="1637">
        <f ca="1">IFERROR(BA211/BA181,0)</f>
        <v>0.26948429623885228</v>
      </c>
      <c r="BB212" s="1115">
        <f ca="1">IFERROR(BB211/BB181,0)</f>
        <v>-0.21902912621359225</v>
      </c>
      <c r="BC212" s="1115">
        <f t="shared" ref="BC212:BC244" ca="1" si="304">BA212-BB212</f>
        <v>0.48851342245244456</v>
      </c>
      <c r="BD212" s="1801"/>
      <c r="BE212" s="1115">
        <f ca="1">IFERROR(BE211/BE181,0)</f>
        <v>0</v>
      </c>
      <c r="BF212" s="1115">
        <f t="shared" ref="BF212:BF244" ca="1" si="305">BA212-BE212</f>
        <v>0.26948429623885228</v>
      </c>
      <c r="BG212" s="1801"/>
    </row>
    <row r="213" spans="1:59" s="1122" customFormat="1" hidden="1" outlineLevel="1">
      <c r="A213" s="1887">
        <v>191</v>
      </c>
      <c r="B213" s="1887">
        <v>1</v>
      </c>
      <c r="C213" s="1887">
        <f>ROW()</f>
        <v>213</v>
      </c>
      <c r="D213" s="2120" t="s">
        <v>1020</v>
      </c>
      <c r="E213" s="2540">
        <v>1</v>
      </c>
      <c r="F213" s="87"/>
      <c r="G213" s="87"/>
      <c r="H213" s="1118"/>
      <c r="I213" s="1119"/>
      <c r="J213" s="1106"/>
      <c r="K213" s="1117"/>
      <c r="L213" s="1117"/>
      <c r="M213" s="1120" t="s">
        <v>612</v>
      </c>
      <c r="N213" s="1120"/>
      <c r="O213" s="1120"/>
      <c r="P213" s="1121"/>
      <c r="Q213" s="1131">
        <f>IFERROR(Q227/Q182,0)</f>
        <v>0.38</v>
      </c>
      <c r="R213" s="1131">
        <f t="shared" ref="R213:AO213" si="306">IFERROR(R227/R182,0)</f>
        <v>0.19735177865612649</v>
      </c>
      <c r="S213" s="1131">
        <f t="shared" si="306"/>
        <v>0.2485993276772851</v>
      </c>
      <c r="T213" s="1131">
        <f t="shared" si="306"/>
        <v>2.4859489840034586E-3</v>
      </c>
      <c r="U213" s="1131">
        <f t="shared" si="306"/>
        <v>0</v>
      </c>
      <c r="V213" s="1131">
        <f t="shared" si="306"/>
        <v>1.9247219846022241E-3</v>
      </c>
      <c r="W213" s="1131">
        <f t="shared" si="306"/>
        <v>5.5555555555555552E-2</v>
      </c>
      <c r="X213" s="1131">
        <f t="shared" si="306"/>
        <v>0</v>
      </c>
      <c r="Y213" s="1131">
        <f t="shared" si="306"/>
        <v>-1.5519487569210726</v>
      </c>
      <c r="Z213" s="1131">
        <f t="shared" si="306"/>
        <v>0.48247148288973385</v>
      </c>
      <c r="AA213" s="1131">
        <f t="shared" si="306"/>
        <v>0.27839370707099498</v>
      </c>
      <c r="AB213" s="1131">
        <f t="shared" si="306"/>
        <v>0.14076841848753147</v>
      </c>
      <c r="AC213" s="1131">
        <f t="shared" si="306"/>
        <v>0.2480301028592998</v>
      </c>
      <c r="AD213" s="1131">
        <f t="shared" si="306"/>
        <v>-1.0589120619221673E-2</v>
      </c>
      <c r="AE213" s="1131">
        <f t="shared" si="306"/>
        <v>-1.5341857761809152</v>
      </c>
      <c r="AF213" s="1131">
        <f t="shared" si="306"/>
        <v>0.32823143097506036</v>
      </c>
      <c r="AG213" s="1131">
        <f t="shared" si="306"/>
        <v>0.20148964983555814</v>
      </c>
      <c r="AH213" s="1131">
        <f t="shared" si="306"/>
        <v>0.11630451774269189</v>
      </c>
      <c r="AI213" s="1131">
        <f t="shared" si="306"/>
        <v>0.16351365115443789</v>
      </c>
      <c r="AK213" s="1642">
        <f t="shared" ca="1" si="306"/>
        <v>0.38</v>
      </c>
      <c r="AL213" s="1131">
        <f t="shared" ca="1" si="306"/>
        <v>0</v>
      </c>
      <c r="AM213" s="1131">
        <f t="shared" ca="1" si="215"/>
        <v>0.38</v>
      </c>
      <c r="AN213" s="1809"/>
      <c r="AO213" s="1131">
        <f t="shared" ca="1" si="306"/>
        <v>0</v>
      </c>
      <c r="AP213" s="1131">
        <f t="shared" ca="1" si="216"/>
        <v>0.38</v>
      </c>
      <c r="AQ213" s="1809"/>
      <c r="AS213" s="1642">
        <f t="shared" ref="AS213:AT219" ca="1" si="307">IFERROR(AS227/AS182,0)</f>
        <v>0.38</v>
      </c>
      <c r="AT213" s="1131">
        <f t="shared" ca="1" si="307"/>
        <v>0</v>
      </c>
      <c r="AU213" s="1131">
        <f t="shared" ca="1" si="302"/>
        <v>0.38</v>
      </c>
      <c r="AV213" s="1809"/>
      <c r="AW213" s="1131">
        <f t="shared" ref="AW213:AW219" ca="1" si="308">IFERROR(AW227/AW182,0)</f>
        <v>0</v>
      </c>
      <c r="AX213" s="1131">
        <f t="shared" ca="1" si="303"/>
        <v>0.38</v>
      </c>
      <c r="AY213" s="1809"/>
      <c r="BA213" s="1642">
        <f t="shared" ref="BA213:BB219" ca="1" si="309">IFERROR(BA227/BA182,0)</f>
        <v>0.38</v>
      </c>
      <c r="BB213" s="1131">
        <f t="shared" ca="1" si="309"/>
        <v>0</v>
      </c>
      <c r="BC213" s="1131">
        <f t="shared" ca="1" si="304"/>
        <v>0.38</v>
      </c>
      <c r="BD213" s="1809"/>
      <c r="BE213" s="1131">
        <f t="shared" ref="BE213:BE219" ca="1" si="310">IFERROR(BE227/BE182,0)</f>
        <v>0</v>
      </c>
      <c r="BF213" s="1131">
        <f t="shared" ca="1" si="305"/>
        <v>0.38</v>
      </c>
      <c r="BG213" s="1809"/>
    </row>
    <row r="214" spans="1:59" s="1122" customFormat="1" hidden="1" outlineLevel="1">
      <c r="A214" s="1887">
        <v>192</v>
      </c>
      <c r="B214" s="1887">
        <v>1</v>
      </c>
      <c r="C214" s="1887">
        <f>ROW()</f>
        <v>214</v>
      </c>
      <c r="D214" s="2120" t="s">
        <v>1020</v>
      </c>
      <c r="E214" s="2540">
        <v>1</v>
      </c>
      <c r="F214" s="87"/>
      <c r="G214" s="87"/>
      <c r="H214" s="1118"/>
      <c r="I214" s="1119"/>
      <c r="J214" s="1106"/>
      <c r="K214" s="1117"/>
      <c r="L214" s="1117"/>
      <c r="M214" s="1117"/>
      <c r="N214" s="1106" t="s">
        <v>613</v>
      </c>
      <c r="O214" s="1106"/>
      <c r="P214" s="1123"/>
      <c r="Q214" s="1116">
        <f t="shared" ref="Q214:AO214" si="311">IFERROR(Q228/Q183,0)</f>
        <v>0</v>
      </c>
      <c r="R214" s="1116">
        <f t="shared" si="311"/>
        <v>0</v>
      </c>
      <c r="S214" s="1116">
        <f t="shared" si="311"/>
        <v>0</v>
      </c>
      <c r="T214" s="1116">
        <f t="shared" si="311"/>
        <v>0</v>
      </c>
      <c r="U214" s="1116">
        <f t="shared" si="311"/>
        <v>0</v>
      </c>
      <c r="V214" s="1116">
        <f t="shared" si="311"/>
        <v>0</v>
      </c>
      <c r="W214" s="1116">
        <f t="shared" si="311"/>
        <v>0</v>
      </c>
      <c r="X214" s="1116">
        <f t="shared" si="311"/>
        <v>0</v>
      </c>
      <c r="Y214" s="1116">
        <f t="shared" si="311"/>
        <v>0</v>
      </c>
      <c r="Z214" s="1116">
        <f t="shared" si="311"/>
        <v>0</v>
      </c>
      <c r="AA214" s="1116">
        <f t="shared" si="311"/>
        <v>1.0783242258652095</v>
      </c>
      <c r="AB214" s="1116">
        <f t="shared" si="311"/>
        <v>0</v>
      </c>
      <c r="AC214" s="1116">
        <f t="shared" si="311"/>
        <v>0</v>
      </c>
      <c r="AD214" s="1116">
        <f t="shared" si="311"/>
        <v>0</v>
      </c>
      <c r="AE214" s="1116">
        <f t="shared" si="311"/>
        <v>0</v>
      </c>
      <c r="AF214" s="1116">
        <f t="shared" si="311"/>
        <v>0.91621129326047357</v>
      </c>
      <c r="AG214" s="1116">
        <f t="shared" si="311"/>
        <v>0</v>
      </c>
      <c r="AH214" s="1116">
        <f t="shared" si="311"/>
        <v>0.91621129326047357</v>
      </c>
      <c r="AI214" s="1116">
        <f t="shared" si="311"/>
        <v>0.99453551912568305</v>
      </c>
      <c r="AK214" s="1643">
        <f t="shared" ca="1" si="311"/>
        <v>0</v>
      </c>
      <c r="AL214" s="1116">
        <f t="shared" ca="1" si="311"/>
        <v>0</v>
      </c>
      <c r="AM214" s="1116">
        <f t="shared" ca="1" si="215"/>
        <v>0</v>
      </c>
      <c r="AN214" s="1810"/>
      <c r="AO214" s="1116">
        <f t="shared" ca="1" si="311"/>
        <v>0</v>
      </c>
      <c r="AP214" s="1116">
        <f t="shared" ca="1" si="216"/>
        <v>0</v>
      </c>
      <c r="AQ214" s="1810"/>
      <c r="AS214" s="1643">
        <f t="shared" ca="1" si="307"/>
        <v>0</v>
      </c>
      <c r="AT214" s="1116">
        <f t="shared" ca="1" si="307"/>
        <v>0</v>
      </c>
      <c r="AU214" s="1116">
        <f t="shared" ca="1" si="302"/>
        <v>0</v>
      </c>
      <c r="AV214" s="1810"/>
      <c r="AW214" s="1116">
        <f t="shared" ca="1" si="308"/>
        <v>0</v>
      </c>
      <c r="AX214" s="1116">
        <f t="shared" ca="1" si="303"/>
        <v>0</v>
      </c>
      <c r="AY214" s="1810"/>
      <c r="BA214" s="1643">
        <f t="shared" ca="1" si="309"/>
        <v>0</v>
      </c>
      <c r="BB214" s="1116">
        <f t="shared" ca="1" si="309"/>
        <v>0</v>
      </c>
      <c r="BC214" s="1116">
        <f t="shared" ca="1" si="304"/>
        <v>0</v>
      </c>
      <c r="BD214" s="1810"/>
      <c r="BE214" s="1116">
        <f t="shared" ca="1" si="310"/>
        <v>0</v>
      </c>
      <c r="BF214" s="1116">
        <f t="shared" ca="1" si="305"/>
        <v>0</v>
      </c>
      <c r="BG214" s="1810"/>
    </row>
    <row r="215" spans="1:59" s="1122" customFormat="1" hidden="1" outlineLevel="1">
      <c r="A215" s="1887">
        <v>193</v>
      </c>
      <c r="B215" s="1887">
        <v>1</v>
      </c>
      <c r="C215" s="1887">
        <f>ROW()</f>
        <v>215</v>
      </c>
      <c r="D215" s="2120" t="s">
        <v>1020</v>
      </c>
      <c r="E215" s="2540">
        <v>1</v>
      </c>
      <c r="F215" s="87"/>
      <c r="G215" s="87"/>
      <c r="H215" s="1118"/>
      <c r="I215" s="1119"/>
      <c r="J215" s="1106"/>
      <c r="K215" s="1117"/>
      <c r="L215" s="1117"/>
      <c r="M215" s="1117"/>
      <c r="N215" s="1106" t="s">
        <v>614</v>
      </c>
      <c r="O215" s="1106"/>
      <c r="P215" s="1123"/>
      <c r="Q215" s="1116">
        <f t="shared" ref="Q215:AO215" si="312">IFERROR(Q229/Q184,0)</f>
        <v>0</v>
      </c>
      <c r="R215" s="1116">
        <f t="shared" si="312"/>
        <v>0.53800000000000003</v>
      </c>
      <c r="S215" s="1116">
        <f t="shared" si="312"/>
        <v>0.57859459459459461</v>
      </c>
      <c r="T215" s="1116">
        <f t="shared" si="312"/>
        <v>0</v>
      </c>
      <c r="U215" s="1116">
        <f t="shared" si="312"/>
        <v>0</v>
      </c>
      <c r="V215" s="1116">
        <f t="shared" si="312"/>
        <v>0</v>
      </c>
      <c r="W215" s="1116">
        <f t="shared" si="312"/>
        <v>0</v>
      </c>
      <c r="X215" s="1116">
        <f t="shared" si="312"/>
        <v>0</v>
      </c>
      <c r="Y215" s="1116">
        <f t="shared" si="312"/>
        <v>0.22871046228710462</v>
      </c>
      <c r="Z215" s="1116">
        <f t="shared" si="312"/>
        <v>0</v>
      </c>
      <c r="AA215" s="1116">
        <f t="shared" si="312"/>
        <v>0.47104639349813748</v>
      </c>
      <c r="AB215" s="1116">
        <f t="shared" si="312"/>
        <v>0.39018087855297157</v>
      </c>
      <c r="AC215" s="1116">
        <f t="shared" si="312"/>
        <v>0.55857534246575347</v>
      </c>
      <c r="AD215" s="1116">
        <f t="shared" si="312"/>
        <v>0</v>
      </c>
      <c r="AE215" s="1116">
        <f t="shared" si="312"/>
        <v>0.22871046228710462</v>
      </c>
      <c r="AF215" s="1116">
        <f t="shared" si="312"/>
        <v>0.45596033331037805</v>
      </c>
      <c r="AG215" s="1116">
        <f t="shared" si="312"/>
        <v>0.55857534246575347</v>
      </c>
      <c r="AH215" s="1116">
        <f t="shared" si="312"/>
        <v>0.4497053308331101</v>
      </c>
      <c r="AI215" s="1116">
        <f t="shared" si="312"/>
        <v>0.50958350913145678</v>
      </c>
      <c r="AK215" s="1643">
        <f t="shared" ca="1" si="312"/>
        <v>0</v>
      </c>
      <c r="AL215" s="1116">
        <f t="shared" ca="1" si="312"/>
        <v>0</v>
      </c>
      <c r="AM215" s="1116">
        <f t="shared" ca="1" si="215"/>
        <v>0</v>
      </c>
      <c r="AN215" s="1810"/>
      <c r="AO215" s="1116">
        <f t="shared" ca="1" si="312"/>
        <v>0</v>
      </c>
      <c r="AP215" s="1116">
        <f t="shared" ca="1" si="216"/>
        <v>0</v>
      </c>
      <c r="AQ215" s="1810"/>
      <c r="AS215" s="1643">
        <f t="shared" ca="1" si="307"/>
        <v>0</v>
      </c>
      <c r="AT215" s="1116">
        <f t="shared" ca="1" si="307"/>
        <v>0</v>
      </c>
      <c r="AU215" s="1116">
        <f t="shared" ca="1" si="302"/>
        <v>0</v>
      </c>
      <c r="AV215" s="1810"/>
      <c r="AW215" s="1116">
        <f t="shared" ca="1" si="308"/>
        <v>0</v>
      </c>
      <c r="AX215" s="1116">
        <f t="shared" ca="1" si="303"/>
        <v>0</v>
      </c>
      <c r="AY215" s="1810"/>
      <c r="BA215" s="1643">
        <f t="shared" ca="1" si="309"/>
        <v>0</v>
      </c>
      <c r="BB215" s="1116">
        <f t="shared" ca="1" si="309"/>
        <v>0</v>
      </c>
      <c r="BC215" s="1116">
        <f t="shared" ca="1" si="304"/>
        <v>0</v>
      </c>
      <c r="BD215" s="1810"/>
      <c r="BE215" s="1116">
        <f t="shared" ca="1" si="310"/>
        <v>0</v>
      </c>
      <c r="BF215" s="1116">
        <f t="shared" ca="1" si="305"/>
        <v>0</v>
      </c>
      <c r="BG215" s="1810"/>
    </row>
    <row r="216" spans="1:59" s="1122" customFormat="1" hidden="1" outlineLevel="1">
      <c r="A216" s="1887">
        <v>194</v>
      </c>
      <c r="B216" s="1887">
        <v>1</v>
      </c>
      <c r="C216" s="1887">
        <f>ROW()</f>
        <v>216</v>
      </c>
      <c r="D216" s="2120" t="s">
        <v>1020</v>
      </c>
      <c r="E216" s="2540">
        <v>1</v>
      </c>
      <c r="F216" s="87"/>
      <c r="G216" s="87"/>
      <c r="H216" s="1118"/>
      <c r="I216" s="1119"/>
      <c r="J216" s="1106"/>
      <c r="K216" s="1117"/>
      <c r="L216" s="1117"/>
      <c r="M216" s="1117"/>
      <c r="N216" s="1106" t="s">
        <v>615</v>
      </c>
      <c r="O216" s="1106"/>
      <c r="P216" s="1123"/>
      <c r="Q216" s="1116">
        <f t="shared" ref="Q216:AO216" si="313">IFERROR(Q230/Q185,0)</f>
        <v>0.39357894736842103</v>
      </c>
      <c r="R216" s="1116">
        <f t="shared" si="313"/>
        <v>9.263803680981595E-3</v>
      </c>
      <c r="S216" s="1116">
        <f t="shared" si="313"/>
        <v>0.17364828365172125</v>
      </c>
      <c r="T216" s="1116">
        <f t="shared" si="313"/>
        <v>2.4859489840034586E-3</v>
      </c>
      <c r="U216" s="1116">
        <f t="shared" si="313"/>
        <v>0</v>
      </c>
      <c r="V216" s="1116">
        <f t="shared" si="313"/>
        <v>1.9247219846022241E-3</v>
      </c>
      <c r="W216" s="1116">
        <f t="shared" si="313"/>
        <v>5.5555555555555552E-2</v>
      </c>
      <c r="X216" s="1116">
        <f t="shared" si="313"/>
        <v>0</v>
      </c>
      <c r="Y216" s="1116">
        <f t="shared" si="313"/>
        <v>-1.6351136363636363</v>
      </c>
      <c r="Z216" s="1116">
        <f t="shared" si="313"/>
        <v>0.48247148288973385</v>
      </c>
      <c r="AA216" s="1116">
        <f t="shared" si="313"/>
        <v>0.23994863975603883</v>
      </c>
      <c r="AB216" s="1116">
        <f t="shared" si="313"/>
        <v>4.2595292647365134E-2</v>
      </c>
      <c r="AC216" s="1116">
        <f t="shared" si="313"/>
        <v>0.16477768090671316</v>
      </c>
      <c r="AD216" s="1116">
        <f t="shared" si="313"/>
        <v>-1.0589120619221673E-2</v>
      </c>
      <c r="AE216" s="1116">
        <f t="shared" si="313"/>
        <v>-1.6142288996906762</v>
      </c>
      <c r="AF216" s="1116">
        <f t="shared" si="313"/>
        <v>0.31365908194133896</v>
      </c>
      <c r="AG216" s="1116">
        <f t="shared" si="313"/>
        <v>0.12645365910959708</v>
      </c>
      <c r="AH216" s="1116">
        <f t="shared" si="313"/>
        <v>6.3913217699925584E-2</v>
      </c>
      <c r="AI216" s="1116">
        <f t="shared" si="313"/>
        <v>9.8260712488548826E-2</v>
      </c>
      <c r="AK216" s="1643">
        <f t="shared" ca="1" si="313"/>
        <v>0.39357894736842103</v>
      </c>
      <c r="AL216" s="1116">
        <f t="shared" ca="1" si="313"/>
        <v>0</v>
      </c>
      <c r="AM216" s="1116">
        <f t="shared" ca="1" si="215"/>
        <v>0.39357894736842103</v>
      </c>
      <c r="AN216" s="1810"/>
      <c r="AO216" s="1116">
        <f t="shared" ca="1" si="313"/>
        <v>0</v>
      </c>
      <c r="AP216" s="1116">
        <f t="shared" ca="1" si="216"/>
        <v>0.39357894736842103</v>
      </c>
      <c r="AQ216" s="1810"/>
      <c r="AS216" s="1643">
        <f t="shared" ca="1" si="307"/>
        <v>0.39357894736842103</v>
      </c>
      <c r="AT216" s="1116">
        <f t="shared" ca="1" si="307"/>
        <v>0</v>
      </c>
      <c r="AU216" s="1116">
        <f t="shared" ca="1" si="302"/>
        <v>0.39357894736842103</v>
      </c>
      <c r="AV216" s="1810"/>
      <c r="AW216" s="1116">
        <f t="shared" ca="1" si="308"/>
        <v>0</v>
      </c>
      <c r="AX216" s="1116">
        <f t="shared" ca="1" si="303"/>
        <v>0.39357894736842103</v>
      </c>
      <c r="AY216" s="1810"/>
      <c r="BA216" s="1643">
        <f t="shared" ca="1" si="309"/>
        <v>0.39357894736842103</v>
      </c>
      <c r="BB216" s="1116">
        <f t="shared" ca="1" si="309"/>
        <v>0</v>
      </c>
      <c r="BC216" s="1116">
        <f t="shared" ca="1" si="304"/>
        <v>0.39357894736842103</v>
      </c>
      <c r="BD216" s="1810"/>
      <c r="BE216" s="1116">
        <f t="shared" ca="1" si="310"/>
        <v>0</v>
      </c>
      <c r="BF216" s="1116">
        <f t="shared" ca="1" si="305"/>
        <v>0.39357894736842103</v>
      </c>
      <c r="BG216" s="1810"/>
    </row>
    <row r="217" spans="1:59" s="1122" customFormat="1" hidden="1" outlineLevel="1">
      <c r="A217" s="1887">
        <v>195</v>
      </c>
      <c r="B217" s="1887">
        <v>1</v>
      </c>
      <c r="C217" s="1887">
        <f>ROW()</f>
        <v>217</v>
      </c>
      <c r="D217" s="2120" t="s">
        <v>1020</v>
      </c>
      <c r="E217" s="2540">
        <v>1</v>
      </c>
      <c r="F217" s="87"/>
      <c r="G217" s="87"/>
      <c r="H217" s="1118"/>
      <c r="I217" s="1119"/>
      <c r="J217" s="1106"/>
      <c r="K217" s="1117"/>
      <c r="L217" s="1117"/>
      <c r="M217" s="1117"/>
      <c r="N217" s="1106" t="s">
        <v>616</v>
      </c>
      <c r="O217" s="1106"/>
      <c r="P217" s="1123"/>
      <c r="Q217" s="1116">
        <f t="shared" ref="Q217:AO217" si="314">IFERROR(Q231/Q186,0)</f>
        <v>0</v>
      </c>
      <c r="R217" s="1116">
        <f t="shared" si="314"/>
        <v>0</v>
      </c>
      <c r="S217" s="1116">
        <f t="shared" si="314"/>
        <v>0</v>
      </c>
      <c r="T217" s="1116">
        <f t="shared" si="314"/>
        <v>0</v>
      </c>
      <c r="U217" s="1116">
        <f t="shared" si="314"/>
        <v>0</v>
      </c>
      <c r="V217" s="1116">
        <f t="shared" si="314"/>
        <v>0</v>
      </c>
      <c r="W217" s="1116">
        <f t="shared" si="314"/>
        <v>0</v>
      </c>
      <c r="X217" s="1116">
        <f t="shared" si="314"/>
        <v>0</v>
      </c>
      <c r="Y217" s="1116">
        <f t="shared" si="314"/>
        <v>0</v>
      </c>
      <c r="Z217" s="1116">
        <f t="shared" si="314"/>
        <v>0</v>
      </c>
      <c r="AA217" s="1116">
        <f t="shared" si="314"/>
        <v>0</v>
      </c>
      <c r="AB217" s="1116">
        <f t="shared" si="314"/>
        <v>0</v>
      </c>
      <c r="AC217" s="1116">
        <f t="shared" si="314"/>
        <v>0</v>
      </c>
      <c r="AD217" s="1116">
        <f t="shared" si="314"/>
        <v>0</v>
      </c>
      <c r="AE217" s="1116">
        <f t="shared" si="314"/>
        <v>0</v>
      </c>
      <c r="AF217" s="1116">
        <f t="shared" si="314"/>
        <v>0</v>
      </c>
      <c r="AG217" s="1116">
        <f>IFERROR(AG231/AG186,0)</f>
        <v>0</v>
      </c>
      <c r="AH217" s="1116">
        <f t="shared" si="314"/>
        <v>0</v>
      </c>
      <c r="AI217" s="1116">
        <f t="shared" si="314"/>
        <v>0</v>
      </c>
      <c r="AK217" s="1643">
        <f t="shared" ca="1" si="314"/>
        <v>0</v>
      </c>
      <c r="AL217" s="1116">
        <f t="shared" ca="1" si="314"/>
        <v>0</v>
      </c>
      <c r="AM217" s="1116">
        <f t="shared" ca="1" si="215"/>
        <v>0</v>
      </c>
      <c r="AN217" s="1810"/>
      <c r="AO217" s="1116">
        <f t="shared" ca="1" si="314"/>
        <v>0</v>
      </c>
      <c r="AP217" s="1116">
        <f t="shared" ca="1" si="216"/>
        <v>0</v>
      </c>
      <c r="AQ217" s="1810"/>
      <c r="AS217" s="1643">
        <f t="shared" ca="1" si="307"/>
        <v>0</v>
      </c>
      <c r="AT217" s="1116">
        <f t="shared" ca="1" si="307"/>
        <v>0</v>
      </c>
      <c r="AU217" s="1116">
        <f t="shared" ca="1" si="302"/>
        <v>0</v>
      </c>
      <c r="AV217" s="1810"/>
      <c r="AW217" s="1116">
        <f t="shared" ca="1" si="308"/>
        <v>0</v>
      </c>
      <c r="AX217" s="1116">
        <f t="shared" ca="1" si="303"/>
        <v>0</v>
      </c>
      <c r="AY217" s="1810"/>
      <c r="BA217" s="1643">
        <f t="shared" ca="1" si="309"/>
        <v>0</v>
      </c>
      <c r="BB217" s="1116">
        <f t="shared" ca="1" si="309"/>
        <v>0</v>
      </c>
      <c r="BC217" s="1116">
        <f t="shared" ca="1" si="304"/>
        <v>0</v>
      </c>
      <c r="BD217" s="1810"/>
      <c r="BE217" s="1116">
        <f t="shared" ca="1" si="310"/>
        <v>0</v>
      </c>
      <c r="BF217" s="1116">
        <f t="shared" ca="1" si="305"/>
        <v>0</v>
      </c>
      <c r="BG217" s="1810"/>
    </row>
    <row r="218" spans="1:59" s="1122" customFormat="1" hidden="1" outlineLevel="1">
      <c r="A218" s="1887">
        <v>196</v>
      </c>
      <c r="B218" s="1887">
        <v>1</v>
      </c>
      <c r="C218" s="1887">
        <f>ROW()</f>
        <v>218</v>
      </c>
      <c r="D218" s="2120" t="s">
        <v>1020</v>
      </c>
      <c r="E218" s="2540">
        <v>1</v>
      </c>
      <c r="F218" s="87"/>
      <c r="G218" s="87"/>
      <c r="H218" s="1118"/>
      <c r="I218" s="1119"/>
      <c r="J218" s="1106"/>
      <c r="K218" s="1117"/>
      <c r="L218" s="1117"/>
      <c r="M218" s="1117"/>
      <c r="N218" s="1106" t="s">
        <v>617</v>
      </c>
      <c r="O218" s="1106"/>
      <c r="P218" s="1123"/>
      <c r="Q218" s="1116">
        <f t="shared" ref="Q218:AO218" si="315">IFERROR(Q232/Q187,0)</f>
        <v>0</v>
      </c>
      <c r="R218" s="1116">
        <f t="shared" si="315"/>
        <v>0</v>
      </c>
      <c r="S218" s="1116">
        <f t="shared" si="315"/>
        <v>0</v>
      </c>
      <c r="T218" s="1116">
        <f t="shared" si="315"/>
        <v>0</v>
      </c>
      <c r="U218" s="1116">
        <f t="shared" si="315"/>
        <v>0</v>
      </c>
      <c r="V218" s="1116">
        <f t="shared" si="315"/>
        <v>0</v>
      </c>
      <c r="W218" s="1116">
        <f t="shared" si="315"/>
        <v>0</v>
      </c>
      <c r="X218" s="1116">
        <f t="shared" si="315"/>
        <v>0</v>
      </c>
      <c r="Y218" s="1116">
        <f t="shared" si="315"/>
        <v>0</v>
      </c>
      <c r="Z218" s="1116">
        <f t="shared" si="315"/>
        <v>0</v>
      </c>
      <c r="AA218" s="1116">
        <f t="shared" si="315"/>
        <v>0</v>
      </c>
      <c r="AB218" s="1116">
        <f t="shared" si="315"/>
        <v>0</v>
      </c>
      <c r="AC218" s="1116">
        <f t="shared" si="315"/>
        <v>0</v>
      </c>
      <c r="AD218" s="1116">
        <f t="shared" si="315"/>
        <v>0</v>
      </c>
      <c r="AE218" s="1116">
        <f t="shared" si="315"/>
        <v>0</v>
      </c>
      <c r="AF218" s="1116">
        <f t="shared" si="315"/>
        <v>0</v>
      </c>
      <c r="AG218" s="1116">
        <f t="shared" si="315"/>
        <v>0</v>
      </c>
      <c r="AH218" s="1116">
        <f t="shared" si="315"/>
        <v>0</v>
      </c>
      <c r="AI218" s="1116">
        <f t="shared" si="315"/>
        <v>0</v>
      </c>
      <c r="AK218" s="1643">
        <f t="shared" ca="1" si="315"/>
        <v>0</v>
      </c>
      <c r="AL218" s="1116">
        <f t="shared" ca="1" si="315"/>
        <v>0</v>
      </c>
      <c r="AM218" s="1116">
        <f t="shared" ca="1" si="215"/>
        <v>0</v>
      </c>
      <c r="AN218" s="1810"/>
      <c r="AO218" s="1116">
        <f t="shared" ca="1" si="315"/>
        <v>0</v>
      </c>
      <c r="AP218" s="1116">
        <f t="shared" ca="1" si="216"/>
        <v>0</v>
      </c>
      <c r="AQ218" s="1810"/>
      <c r="AS218" s="1643">
        <f t="shared" ca="1" si="307"/>
        <v>0</v>
      </c>
      <c r="AT218" s="1116">
        <f t="shared" ca="1" si="307"/>
        <v>0</v>
      </c>
      <c r="AU218" s="1116">
        <f t="shared" ca="1" si="302"/>
        <v>0</v>
      </c>
      <c r="AV218" s="1810"/>
      <c r="AW218" s="1116">
        <f t="shared" ca="1" si="308"/>
        <v>0</v>
      </c>
      <c r="AX218" s="1116">
        <f t="shared" ca="1" si="303"/>
        <v>0</v>
      </c>
      <c r="AY218" s="1810"/>
      <c r="BA218" s="1643">
        <f t="shared" ca="1" si="309"/>
        <v>0</v>
      </c>
      <c r="BB218" s="1116">
        <f t="shared" ca="1" si="309"/>
        <v>0</v>
      </c>
      <c r="BC218" s="1116">
        <f t="shared" ca="1" si="304"/>
        <v>0</v>
      </c>
      <c r="BD218" s="1810"/>
      <c r="BE218" s="1116">
        <f t="shared" ca="1" si="310"/>
        <v>0</v>
      </c>
      <c r="BF218" s="1116">
        <f t="shared" ca="1" si="305"/>
        <v>0</v>
      </c>
      <c r="BG218" s="1810"/>
    </row>
    <row r="219" spans="1:59" s="1122" customFormat="1" hidden="1" outlineLevel="1">
      <c r="A219" s="1887">
        <v>197</v>
      </c>
      <c r="B219" s="1887">
        <v>1</v>
      </c>
      <c r="C219" s="1887">
        <f>ROW()</f>
        <v>219</v>
      </c>
      <c r="D219" s="2120" t="s">
        <v>1020</v>
      </c>
      <c r="E219" s="2540">
        <v>1</v>
      </c>
      <c r="F219" s="87"/>
      <c r="G219" s="87"/>
      <c r="H219" s="1118"/>
      <c r="I219" s="1119"/>
      <c r="J219" s="1106"/>
      <c r="K219" s="1117"/>
      <c r="L219" s="1117"/>
      <c r="M219" s="1124"/>
      <c r="N219" s="1124" t="s">
        <v>618</v>
      </c>
      <c r="O219" s="1124"/>
      <c r="P219" s="1125"/>
      <c r="Q219" s="1132">
        <f t="shared" ref="Q219:AO219" si="316">IFERROR(Q233/Q188,0)</f>
        <v>0</v>
      </c>
      <c r="R219" s="1132">
        <f t="shared" si="316"/>
        <v>0</v>
      </c>
      <c r="S219" s="1132">
        <f t="shared" si="316"/>
        <v>0</v>
      </c>
      <c r="T219" s="1132">
        <f t="shared" si="316"/>
        <v>0</v>
      </c>
      <c r="U219" s="1132">
        <f t="shared" si="316"/>
        <v>0</v>
      </c>
      <c r="V219" s="1132">
        <f t="shared" si="316"/>
        <v>0</v>
      </c>
      <c r="W219" s="1132">
        <f t="shared" si="316"/>
        <v>0</v>
      </c>
      <c r="X219" s="1132">
        <f t="shared" si="316"/>
        <v>0</v>
      </c>
      <c r="Y219" s="1132">
        <f t="shared" si="316"/>
        <v>0</v>
      </c>
      <c r="Z219" s="1132">
        <f t="shared" si="316"/>
        <v>0</v>
      </c>
      <c r="AA219" s="1132">
        <f t="shared" si="316"/>
        <v>0</v>
      </c>
      <c r="AB219" s="1132">
        <f t="shared" si="316"/>
        <v>0</v>
      </c>
      <c r="AC219" s="1132">
        <f t="shared" si="316"/>
        <v>0</v>
      </c>
      <c r="AD219" s="1132">
        <f t="shared" si="316"/>
        <v>0</v>
      </c>
      <c r="AE219" s="1132">
        <f t="shared" si="316"/>
        <v>0</v>
      </c>
      <c r="AF219" s="1132">
        <f t="shared" si="316"/>
        <v>0</v>
      </c>
      <c r="AG219" s="1132">
        <f t="shared" si="316"/>
        <v>0</v>
      </c>
      <c r="AH219" s="1132">
        <f t="shared" si="316"/>
        <v>0</v>
      </c>
      <c r="AI219" s="1132">
        <f t="shared" si="316"/>
        <v>0</v>
      </c>
      <c r="AK219" s="1644">
        <f t="shared" ca="1" si="316"/>
        <v>0</v>
      </c>
      <c r="AL219" s="1132">
        <f t="shared" ca="1" si="316"/>
        <v>0</v>
      </c>
      <c r="AM219" s="1132">
        <f t="shared" ca="1" si="215"/>
        <v>0</v>
      </c>
      <c r="AN219" s="1811"/>
      <c r="AO219" s="1132">
        <f t="shared" ca="1" si="316"/>
        <v>0</v>
      </c>
      <c r="AP219" s="1132">
        <f t="shared" ca="1" si="216"/>
        <v>0</v>
      </c>
      <c r="AQ219" s="1811"/>
      <c r="AS219" s="1644">
        <f t="shared" ca="1" si="307"/>
        <v>0</v>
      </c>
      <c r="AT219" s="1132">
        <f t="shared" ca="1" si="307"/>
        <v>0</v>
      </c>
      <c r="AU219" s="1132">
        <f t="shared" ca="1" si="302"/>
        <v>0</v>
      </c>
      <c r="AV219" s="1811"/>
      <c r="AW219" s="1132">
        <f t="shared" ca="1" si="308"/>
        <v>0</v>
      </c>
      <c r="AX219" s="1132">
        <f t="shared" ca="1" si="303"/>
        <v>0</v>
      </c>
      <c r="AY219" s="1811"/>
      <c r="BA219" s="1644">
        <f t="shared" ca="1" si="309"/>
        <v>0</v>
      </c>
      <c r="BB219" s="1132">
        <f t="shared" ca="1" si="309"/>
        <v>0</v>
      </c>
      <c r="BC219" s="1132">
        <f t="shared" ca="1" si="304"/>
        <v>0</v>
      </c>
      <c r="BD219" s="1811"/>
      <c r="BE219" s="1132">
        <f t="shared" ca="1" si="310"/>
        <v>0</v>
      </c>
      <c r="BF219" s="1132">
        <f t="shared" ca="1" si="305"/>
        <v>0</v>
      </c>
      <c r="BG219" s="1811"/>
    </row>
    <row r="220" spans="1:59" s="1122" customFormat="1" hidden="1" outlineLevel="1">
      <c r="A220" s="1887">
        <v>198</v>
      </c>
      <c r="B220" s="1887">
        <v>1</v>
      </c>
      <c r="C220" s="1887">
        <f>ROW()</f>
        <v>220</v>
      </c>
      <c r="D220" s="2120" t="s">
        <v>1020</v>
      </c>
      <c r="E220" s="2540">
        <v>1</v>
      </c>
      <c r="F220" s="87"/>
      <c r="G220" s="87"/>
      <c r="H220" s="1118"/>
      <c r="I220" s="1119"/>
      <c r="J220" s="1106"/>
      <c r="K220" s="1117"/>
      <c r="L220" s="1117"/>
      <c r="M220" s="1120" t="s">
        <v>619</v>
      </c>
      <c r="N220" s="1120"/>
      <c r="O220" s="1120"/>
      <c r="P220" s="1121"/>
      <c r="Q220" s="1131">
        <f t="shared" ref="Q220:AI220" si="317">IFERROR(Q234/Q189,0)</f>
        <v>-3.9764359351988215E-2</v>
      </c>
      <c r="R220" s="1131">
        <f t="shared" si="317"/>
        <v>-0.67135003054367748</v>
      </c>
      <c r="S220" s="1131">
        <f t="shared" si="317"/>
        <v>2.7272727272727271E-2</v>
      </c>
      <c r="T220" s="1131">
        <f t="shared" si="317"/>
        <v>-0.13118651393991787</v>
      </c>
      <c r="U220" s="1131">
        <f t="shared" si="317"/>
        <v>0.24579462716545317</v>
      </c>
      <c r="V220" s="1131">
        <f t="shared" si="317"/>
        <v>-7.0374848851269656E-2</v>
      </c>
      <c r="W220" s="1131">
        <f t="shared" si="317"/>
        <v>-0.23894375268355517</v>
      </c>
      <c r="X220" s="1131">
        <f t="shared" si="317"/>
        <v>0.35510204081632651</v>
      </c>
      <c r="Y220" s="1131">
        <f t="shared" si="317"/>
        <v>0.20617264609117969</v>
      </c>
      <c r="Z220" s="1131">
        <f t="shared" si="317"/>
        <v>0.3086335825968729</v>
      </c>
      <c r="AA220" s="1131">
        <f t="shared" si="317"/>
        <v>8.8943702843876954E-2</v>
      </c>
      <c r="AB220" s="1131">
        <f t="shared" si="317"/>
        <v>1.3791763791763792E-2</v>
      </c>
      <c r="AC220" s="1131">
        <f t="shared" si="317"/>
        <v>-0.17139959432048682</v>
      </c>
      <c r="AD220" s="1131">
        <f t="shared" si="317"/>
        <v>6.3554335033346411E-3</v>
      </c>
      <c r="AE220" s="1131">
        <f t="shared" si="317"/>
        <v>0.12188695815820839</v>
      </c>
      <c r="AF220" s="1131">
        <f t="shared" si="317"/>
        <v>0.13947779513501452</v>
      </c>
      <c r="AG220" s="1131">
        <f t="shared" si="317"/>
        <v>-5.6089988293378121E-2</v>
      </c>
      <c r="AH220" s="1131">
        <f t="shared" si="317"/>
        <v>0.1311974014469216</v>
      </c>
      <c r="AI220" s="1131">
        <f t="shared" si="317"/>
        <v>6.24345941097324E-2</v>
      </c>
      <c r="AK220" s="1642">
        <f ca="1">SUM((INDIRECT(AK$2&amp;(ROW())):INDIRECT(AK$3&amp;(ROW()))))</f>
        <v>-3.9764359351988215E-2</v>
      </c>
      <c r="AL220" s="1131">
        <f ca="1">SUM(INDIRECT(AL$1&amp;AL$2&amp;$C220):INDIRECT(AL$1&amp;AL$3&amp;$C220))</f>
        <v>-0.21902912621359225</v>
      </c>
      <c r="AM220" s="1131">
        <f t="shared" ca="1" si="215"/>
        <v>0.17926476686160403</v>
      </c>
      <c r="AN220" s="1809"/>
      <c r="AO220" s="1131">
        <f ca="1">SUM(INDIRECT(AO$1&amp;AO$2&amp;$A220):INDIRECT(AO$1&amp;AO$3&amp;$A220))</f>
        <v>0</v>
      </c>
      <c r="AP220" s="1131">
        <f t="shared" ca="1" si="216"/>
        <v>-3.9764359351988215E-2</v>
      </c>
      <c r="AQ220" s="1809"/>
      <c r="AS220" s="1642">
        <f ca="1">SUM((INDIRECT(AS$2&amp;(ROW())):INDIRECT(AS$3&amp;(ROW()))))</f>
        <v>-3.9764359351988215E-2</v>
      </c>
      <c r="AT220" s="1131">
        <f ca="1">SUM(INDIRECT(AT$1&amp;AT$2&amp;$C220):INDIRECT(AT$1&amp;AT$3&amp;$C220))</f>
        <v>-0.21902912621359225</v>
      </c>
      <c r="AU220" s="1131">
        <f t="shared" ca="1" si="302"/>
        <v>0.17926476686160403</v>
      </c>
      <c r="AV220" s="1809"/>
      <c r="AW220" s="1131">
        <f ca="1">SUM(INDIRECT(AW$1&amp;AW$2&amp;$A220):INDIRECT(AW$1&amp;AW$3&amp;$A220))</f>
        <v>0</v>
      </c>
      <c r="AX220" s="1131">
        <f t="shared" ca="1" si="303"/>
        <v>-3.9764359351988215E-2</v>
      </c>
      <c r="AY220" s="1809"/>
      <c r="BA220" s="1642">
        <f ca="1">SUM((INDIRECT(BA$2&amp;(ROW())):INDIRECT(BA$3&amp;(ROW()))))</f>
        <v>-3.9764359351988215E-2</v>
      </c>
      <c r="BB220" s="1131">
        <f ca="1">SUM(INDIRECT(BB$1&amp;BB$2&amp;$C220):INDIRECT(BB$1&amp;BB$3&amp;$C220))</f>
        <v>-0.21902912621359225</v>
      </c>
      <c r="BC220" s="1131">
        <f t="shared" ca="1" si="304"/>
        <v>0.17926476686160403</v>
      </c>
      <c r="BD220" s="1809"/>
      <c r="BE220" s="1131">
        <f ca="1">SUM(INDIRECT(BE$1&amp;BE$2&amp;$A220):INDIRECT(BE$1&amp;BE$3&amp;$A220))</f>
        <v>0</v>
      </c>
      <c r="BF220" s="1131">
        <f t="shared" ca="1" si="305"/>
        <v>-3.9764359351988215E-2</v>
      </c>
      <c r="BG220" s="1809"/>
    </row>
    <row r="221" spans="1:59" s="1122" customFormat="1" hidden="1" outlineLevel="1">
      <c r="A221" s="1887">
        <v>199</v>
      </c>
      <c r="B221" s="1887">
        <v>1</v>
      </c>
      <c r="C221" s="1887">
        <f>ROW()</f>
        <v>221</v>
      </c>
      <c r="D221" s="2120" t="s">
        <v>1020</v>
      </c>
      <c r="E221" s="2540">
        <v>1</v>
      </c>
      <c r="F221" s="87"/>
      <c r="G221" s="87"/>
      <c r="H221" s="1118"/>
      <c r="I221" s="1119"/>
      <c r="J221" s="1106"/>
      <c r="K221" s="1117"/>
      <c r="L221" s="1117"/>
      <c r="M221" s="1117"/>
      <c r="N221" s="1106" t="s">
        <v>613</v>
      </c>
      <c r="O221" s="1106"/>
      <c r="P221" s="1123"/>
      <c r="Q221" s="1116">
        <f t="shared" ref="Q221:AO221" si="318">IFERROR(Q235/Q190,0)</f>
        <v>0</v>
      </c>
      <c r="R221" s="1116">
        <f t="shared" si="318"/>
        <v>0</v>
      </c>
      <c r="S221" s="1116">
        <f t="shared" si="318"/>
        <v>0</v>
      </c>
      <c r="T221" s="1116">
        <f t="shared" si="318"/>
        <v>-7.0085959885386817</v>
      </c>
      <c r="U221" s="1116">
        <f t="shared" si="318"/>
        <v>0</v>
      </c>
      <c r="V221" s="1116">
        <f t="shared" si="318"/>
        <v>0</v>
      </c>
      <c r="W221" s="1116">
        <f t="shared" si="318"/>
        <v>0</v>
      </c>
      <c r="X221" s="1116">
        <f t="shared" si="318"/>
        <v>7.3005093378607805E-2</v>
      </c>
      <c r="Y221" s="1116">
        <f t="shared" si="318"/>
        <v>-0.65289256198347112</v>
      </c>
      <c r="Z221" s="1116">
        <f t="shared" si="318"/>
        <v>-0.63233190271816886</v>
      </c>
      <c r="AA221" s="1116">
        <f t="shared" si="318"/>
        <v>3.0837004405286344E-2</v>
      </c>
      <c r="AB221" s="1116">
        <f t="shared" si="318"/>
        <v>-0.97701149425287359</v>
      </c>
      <c r="AC221" s="1116">
        <f t="shared" si="318"/>
        <v>0</v>
      </c>
      <c r="AD221" s="1116">
        <f t="shared" si="318"/>
        <v>-11.326647564469914</v>
      </c>
      <c r="AE221" s="1116">
        <f t="shared" si="318"/>
        <v>-1.1629526462395543</v>
      </c>
      <c r="AF221" s="1116">
        <f t="shared" si="318"/>
        <v>-0.35230352303523033</v>
      </c>
      <c r="AG221" s="1116">
        <f t="shared" si="318"/>
        <v>-18.45272206303725</v>
      </c>
      <c r="AH221" s="1116">
        <f t="shared" si="318"/>
        <v>-0.64195073401343616</v>
      </c>
      <c r="AI221" s="1116">
        <f t="shared" si="318"/>
        <v>-2.0650183150183152</v>
      </c>
      <c r="AK221" s="1643">
        <f t="shared" ca="1" si="318"/>
        <v>0</v>
      </c>
      <c r="AL221" s="1116">
        <f t="shared" ca="1" si="318"/>
        <v>-13.333333333333334</v>
      </c>
      <c r="AM221" s="1116">
        <f t="shared" ca="1" si="215"/>
        <v>13.333333333333334</v>
      </c>
      <c r="AN221" s="1810"/>
      <c r="AO221" s="1116">
        <f t="shared" ca="1" si="318"/>
        <v>0</v>
      </c>
      <c r="AP221" s="1116">
        <f t="shared" ca="1" si="216"/>
        <v>0</v>
      </c>
      <c r="AQ221" s="1810"/>
      <c r="AS221" s="1643">
        <f t="shared" ref="AS221:AT226" ca="1" si="319">IFERROR(AS235/AS190,0)</f>
        <v>0</v>
      </c>
      <c r="AT221" s="1116">
        <f t="shared" ca="1" si="319"/>
        <v>-13.333333333333334</v>
      </c>
      <c r="AU221" s="1116">
        <f t="shared" ca="1" si="302"/>
        <v>13.333333333333334</v>
      </c>
      <c r="AV221" s="1810"/>
      <c r="AW221" s="1116">
        <f t="shared" ref="AW221:AW226" ca="1" si="320">IFERROR(AW235/AW190,0)</f>
        <v>0</v>
      </c>
      <c r="AX221" s="1116">
        <f t="shared" ca="1" si="303"/>
        <v>0</v>
      </c>
      <c r="AY221" s="1810"/>
      <c r="BA221" s="1643">
        <f t="shared" ref="BA221:BB226" ca="1" si="321">IFERROR(BA235/BA190,0)</f>
        <v>0</v>
      </c>
      <c r="BB221" s="1116">
        <f t="shared" ca="1" si="321"/>
        <v>-13.333333333333334</v>
      </c>
      <c r="BC221" s="1116">
        <f t="shared" ca="1" si="304"/>
        <v>13.333333333333334</v>
      </c>
      <c r="BD221" s="1810"/>
      <c r="BE221" s="1116">
        <f t="shared" ref="BE221:BE226" ca="1" si="322">IFERROR(BE235/BE190,0)</f>
        <v>0</v>
      </c>
      <c r="BF221" s="1116">
        <f t="shared" ca="1" si="305"/>
        <v>0</v>
      </c>
      <c r="BG221" s="1810"/>
    </row>
    <row r="222" spans="1:59" s="1122" customFormat="1" hidden="1" outlineLevel="1">
      <c r="A222" s="1887">
        <v>200</v>
      </c>
      <c r="B222" s="1887">
        <v>1</v>
      </c>
      <c r="C222" s="1887">
        <f>ROW()</f>
        <v>222</v>
      </c>
      <c r="D222" s="2120" t="s">
        <v>1020</v>
      </c>
      <c r="E222" s="2540">
        <v>1</v>
      </c>
      <c r="F222" s="87"/>
      <c r="G222" s="87"/>
      <c r="H222" s="1118"/>
      <c r="I222" s="1119"/>
      <c r="J222" s="1106"/>
      <c r="K222" s="1117"/>
      <c r="L222" s="1117"/>
      <c r="M222" s="1117"/>
      <c r="N222" s="1106" t="s">
        <v>614</v>
      </c>
      <c r="O222" s="1106"/>
      <c r="P222" s="1123"/>
      <c r="Q222" s="1116">
        <f t="shared" ref="Q222:AO222" si="323">IFERROR(Q236/Q191,0)</f>
        <v>0.75739644970414199</v>
      </c>
      <c r="R222" s="1116">
        <f t="shared" si="323"/>
        <v>0.74198988195615512</v>
      </c>
      <c r="S222" s="1116">
        <f t="shared" si="323"/>
        <v>0.68745467730239307</v>
      </c>
      <c r="T222" s="1116">
        <f t="shared" si="323"/>
        <v>0.79859154929577469</v>
      </c>
      <c r="U222" s="1116">
        <f t="shared" si="323"/>
        <v>0.7863046044864227</v>
      </c>
      <c r="V222" s="1116">
        <f t="shared" si="323"/>
        <v>0.75850891410048626</v>
      </c>
      <c r="W222" s="1116">
        <f t="shared" si="323"/>
        <v>0.71500721500721498</v>
      </c>
      <c r="X222" s="1116">
        <f t="shared" si="323"/>
        <v>0.79876335019673972</v>
      </c>
      <c r="Y222" s="1116">
        <f t="shared" si="323"/>
        <v>0.81361867704280155</v>
      </c>
      <c r="Z222" s="1116">
        <f t="shared" si="323"/>
        <v>0.73627142357467645</v>
      </c>
      <c r="AA222" s="1116">
        <f t="shared" si="323"/>
        <v>0.79340567612687818</v>
      </c>
      <c r="AB222" s="1116">
        <f t="shared" si="323"/>
        <v>0.70388137810728302</v>
      </c>
      <c r="AC222" s="1116">
        <f t="shared" si="323"/>
        <v>0.73043478260869565</v>
      </c>
      <c r="AD222" s="1116">
        <f t="shared" si="323"/>
        <v>0.78185022026431716</v>
      </c>
      <c r="AE222" s="1116">
        <f t="shared" si="323"/>
        <v>0.78517872711421099</v>
      </c>
      <c r="AF222" s="1116">
        <f t="shared" si="323"/>
        <v>0.744568097509274</v>
      </c>
      <c r="AG222" s="1116">
        <f t="shared" si="323"/>
        <v>0.75981873111782472</v>
      </c>
      <c r="AH222" s="1116">
        <f t="shared" si="323"/>
        <v>0.76210193480388466</v>
      </c>
      <c r="AI222" s="1116">
        <f t="shared" si="323"/>
        <v>0.76112523155128586</v>
      </c>
      <c r="AK222" s="1643">
        <f t="shared" ca="1" si="323"/>
        <v>0.75739644970414199</v>
      </c>
      <c r="AL222" s="1116">
        <f t="shared" ca="1" si="323"/>
        <v>0.52</v>
      </c>
      <c r="AM222" s="1116">
        <f t="shared" ca="1" si="215"/>
        <v>0.23739644970414198</v>
      </c>
      <c r="AN222" s="1810"/>
      <c r="AO222" s="1116">
        <f t="shared" ca="1" si="323"/>
        <v>0</v>
      </c>
      <c r="AP222" s="1116">
        <f t="shared" ca="1" si="216"/>
        <v>0.75739644970414199</v>
      </c>
      <c r="AQ222" s="1810"/>
      <c r="AS222" s="1643">
        <f t="shared" ca="1" si="319"/>
        <v>0.75739644970414199</v>
      </c>
      <c r="AT222" s="1116">
        <f t="shared" ca="1" si="319"/>
        <v>0.52</v>
      </c>
      <c r="AU222" s="1116">
        <f t="shared" ca="1" si="302"/>
        <v>0.23739644970414198</v>
      </c>
      <c r="AV222" s="1810"/>
      <c r="AW222" s="1116">
        <f t="shared" ca="1" si="320"/>
        <v>0</v>
      </c>
      <c r="AX222" s="1116">
        <f t="shared" ca="1" si="303"/>
        <v>0.75739644970414199</v>
      </c>
      <c r="AY222" s="1810"/>
      <c r="BA222" s="1643">
        <f t="shared" ca="1" si="321"/>
        <v>0.75739644970414199</v>
      </c>
      <c r="BB222" s="1116">
        <f t="shared" ca="1" si="321"/>
        <v>0.52</v>
      </c>
      <c r="BC222" s="1116">
        <f t="shared" ca="1" si="304"/>
        <v>0.23739644970414198</v>
      </c>
      <c r="BD222" s="1810"/>
      <c r="BE222" s="1116">
        <f t="shared" ca="1" si="322"/>
        <v>0</v>
      </c>
      <c r="BF222" s="1116">
        <f t="shared" ca="1" si="305"/>
        <v>0.75739644970414199</v>
      </c>
      <c r="BG222" s="1810"/>
    </row>
    <row r="223" spans="1:59" s="1122" customFormat="1" hidden="1" outlineLevel="1">
      <c r="A223" s="1887">
        <v>201</v>
      </c>
      <c r="B223" s="1887">
        <v>1</v>
      </c>
      <c r="C223" s="1887">
        <f>ROW()</f>
        <v>223</v>
      </c>
      <c r="D223" s="2120" t="s">
        <v>1020</v>
      </c>
      <c r="E223" s="2540">
        <v>1</v>
      </c>
      <c r="F223" s="87"/>
      <c r="G223" s="87"/>
      <c r="H223" s="1118"/>
      <c r="I223" s="1119"/>
      <c r="J223" s="1106"/>
      <c r="K223" s="1117"/>
      <c r="L223" s="1117"/>
      <c r="M223" s="1117"/>
      <c r="N223" s="1106" t="s">
        <v>615</v>
      </c>
      <c r="O223" s="1106"/>
      <c r="P223" s="1126"/>
      <c r="Q223" s="1116">
        <f t="shared" ref="Q223:AO223" si="324">IFERROR(Q237/Q192,0)</f>
        <v>-7.6246334310850442E-2</v>
      </c>
      <c r="R223" s="1116">
        <f t="shared" si="324"/>
        <v>-1.9800443458980044</v>
      </c>
      <c r="S223" s="1116">
        <f t="shared" si="324"/>
        <v>-1.5906313645621182</v>
      </c>
      <c r="T223" s="1116">
        <f t="shared" si="324"/>
        <v>6.4245810055865923E-2</v>
      </c>
      <c r="U223" s="1116">
        <f t="shared" si="324"/>
        <v>3.8007863695937089E-2</v>
      </c>
      <c r="V223" s="1116">
        <f t="shared" si="324"/>
        <v>-0.27495621716287216</v>
      </c>
      <c r="W223" s="1116">
        <f t="shared" si="324"/>
        <v>-0.28850855745721271</v>
      </c>
      <c r="X223" s="1116">
        <f t="shared" si="324"/>
        <v>0.10900473933649289</v>
      </c>
      <c r="Y223" s="1116">
        <f t="shared" si="324"/>
        <v>-7.4848280512474719E-2</v>
      </c>
      <c r="Z223" s="1116">
        <f t="shared" si="324"/>
        <v>6.5778159931212388E-2</v>
      </c>
      <c r="AA223" s="1116">
        <f t="shared" si="324"/>
        <v>-0.42437779195915765</v>
      </c>
      <c r="AB223" s="1116">
        <f t="shared" si="324"/>
        <v>-0.44277753964852123</v>
      </c>
      <c r="AC223" s="1116">
        <f t="shared" si="324"/>
        <v>-0.68152625613902529</v>
      </c>
      <c r="AD223" s="1116">
        <f t="shared" si="324"/>
        <v>-5.9961315280464215E-2</v>
      </c>
      <c r="AE223" s="1116">
        <f t="shared" si="324"/>
        <v>-0.10148232611174458</v>
      </c>
      <c r="AF223" s="1116">
        <f t="shared" si="324"/>
        <v>-0.28358783523675091</v>
      </c>
      <c r="AG223" s="1116">
        <f t="shared" si="324"/>
        <v>-0.23558923996584116</v>
      </c>
      <c r="AH223" s="1116">
        <f t="shared" si="324"/>
        <v>-0.1871641610819296</v>
      </c>
      <c r="AI223" s="1116">
        <f t="shared" si="324"/>
        <v>-0.20465851683313407</v>
      </c>
      <c r="AK223" s="1643">
        <f t="shared" ca="1" si="324"/>
        <v>-7.6246334310850442E-2</v>
      </c>
      <c r="AL223" s="1116">
        <f t="shared" ca="1" si="324"/>
        <v>-0.44</v>
      </c>
      <c r="AM223" s="1116">
        <f t="shared" ca="1" si="215"/>
        <v>0.36375366568914957</v>
      </c>
      <c r="AN223" s="1810"/>
      <c r="AO223" s="1116">
        <f t="shared" ca="1" si="324"/>
        <v>0</v>
      </c>
      <c r="AP223" s="1116">
        <f t="shared" ca="1" si="216"/>
        <v>-7.6246334310850442E-2</v>
      </c>
      <c r="AQ223" s="1810"/>
      <c r="AS223" s="1643">
        <f t="shared" ca="1" si="319"/>
        <v>-7.6246334310850442E-2</v>
      </c>
      <c r="AT223" s="1116">
        <f t="shared" ca="1" si="319"/>
        <v>-0.44</v>
      </c>
      <c r="AU223" s="1116">
        <f t="shared" ca="1" si="302"/>
        <v>0.36375366568914957</v>
      </c>
      <c r="AV223" s="1810"/>
      <c r="AW223" s="1116">
        <f t="shared" ca="1" si="320"/>
        <v>0</v>
      </c>
      <c r="AX223" s="1116">
        <f t="shared" ca="1" si="303"/>
        <v>-7.6246334310850442E-2</v>
      </c>
      <c r="AY223" s="1810"/>
      <c r="BA223" s="1643">
        <f t="shared" ca="1" si="321"/>
        <v>-7.6246334310850442E-2</v>
      </c>
      <c r="BB223" s="1116">
        <f t="shared" ca="1" si="321"/>
        <v>-0.44</v>
      </c>
      <c r="BC223" s="1116">
        <f t="shared" ca="1" si="304"/>
        <v>0.36375366568914957</v>
      </c>
      <c r="BD223" s="1810"/>
      <c r="BE223" s="1116">
        <f t="shared" ca="1" si="322"/>
        <v>0</v>
      </c>
      <c r="BF223" s="1116">
        <f t="shared" ca="1" si="305"/>
        <v>-7.6246334310850442E-2</v>
      </c>
      <c r="BG223" s="1810"/>
    </row>
    <row r="224" spans="1:59" s="1122" customFormat="1" hidden="1" outlineLevel="1">
      <c r="A224" s="1887">
        <v>202</v>
      </c>
      <c r="B224" s="1887">
        <v>1</v>
      </c>
      <c r="C224" s="1887">
        <f>ROW()</f>
        <v>224</v>
      </c>
      <c r="D224" s="2120" t="s">
        <v>1020</v>
      </c>
      <c r="E224" s="2540">
        <v>1</v>
      </c>
      <c r="F224" s="87"/>
      <c r="G224" s="87"/>
      <c r="H224" s="1118"/>
      <c r="I224" s="1119"/>
      <c r="J224" s="1106"/>
      <c r="K224" s="1117"/>
      <c r="L224" s="1117"/>
      <c r="M224" s="1117"/>
      <c r="N224" s="1106" t="s">
        <v>616</v>
      </c>
      <c r="O224" s="1106"/>
      <c r="P224" s="1123"/>
      <c r="Q224" s="1116">
        <f t="shared" ref="Q224:AO224" si="325">IFERROR(Q238/Q193,0)</f>
        <v>0</v>
      </c>
      <c r="R224" s="1116">
        <f t="shared" si="325"/>
        <v>0</v>
      </c>
      <c r="S224" s="1116">
        <f t="shared" si="325"/>
        <v>0</v>
      </c>
      <c r="T224" s="1116">
        <f t="shared" si="325"/>
        <v>0</v>
      </c>
      <c r="U224" s="1116">
        <f t="shared" si="325"/>
        <v>0</v>
      </c>
      <c r="V224" s="1116">
        <f t="shared" si="325"/>
        <v>0</v>
      </c>
      <c r="W224" s="1116">
        <f t="shared" si="325"/>
        <v>0</v>
      </c>
      <c r="X224" s="1116">
        <f t="shared" si="325"/>
        <v>0</v>
      </c>
      <c r="Y224" s="1116">
        <f t="shared" si="325"/>
        <v>0</v>
      </c>
      <c r="Z224" s="1116">
        <f t="shared" si="325"/>
        <v>0</v>
      </c>
      <c r="AA224" s="1116">
        <f t="shared" si="325"/>
        <v>0</v>
      </c>
      <c r="AB224" s="1116">
        <f t="shared" si="325"/>
        <v>0</v>
      </c>
      <c r="AC224" s="1116">
        <f t="shared" si="325"/>
        <v>0</v>
      </c>
      <c r="AD224" s="1116">
        <f t="shared" si="325"/>
        <v>0</v>
      </c>
      <c r="AE224" s="1116">
        <f t="shared" si="325"/>
        <v>0</v>
      </c>
      <c r="AF224" s="1116">
        <f t="shared" si="325"/>
        <v>0</v>
      </c>
      <c r="AG224" s="1116">
        <f t="shared" si="325"/>
        <v>0</v>
      </c>
      <c r="AH224" s="1116">
        <f t="shared" si="325"/>
        <v>0</v>
      </c>
      <c r="AI224" s="1116">
        <f t="shared" si="325"/>
        <v>0</v>
      </c>
      <c r="AK224" s="1643">
        <f t="shared" ca="1" si="325"/>
        <v>0</v>
      </c>
      <c r="AL224" s="1116">
        <f t="shared" ca="1" si="325"/>
        <v>0</v>
      </c>
      <c r="AM224" s="1116">
        <f t="shared" ref="AM224:AM297" ca="1" si="326">AK224-AL224</f>
        <v>0</v>
      </c>
      <c r="AN224" s="1810"/>
      <c r="AO224" s="1116">
        <f t="shared" ca="1" si="325"/>
        <v>0</v>
      </c>
      <c r="AP224" s="1116">
        <f t="shared" ref="AP224:AP297" ca="1" si="327">AK224-AO224</f>
        <v>0</v>
      </c>
      <c r="AQ224" s="1810"/>
      <c r="AS224" s="1643">
        <f t="shared" ca="1" si="319"/>
        <v>0</v>
      </c>
      <c r="AT224" s="1116">
        <f t="shared" ca="1" si="319"/>
        <v>0</v>
      </c>
      <c r="AU224" s="1116">
        <f t="shared" ca="1" si="302"/>
        <v>0</v>
      </c>
      <c r="AV224" s="1810"/>
      <c r="AW224" s="1116">
        <f t="shared" ca="1" si="320"/>
        <v>0</v>
      </c>
      <c r="AX224" s="1116">
        <f t="shared" ca="1" si="303"/>
        <v>0</v>
      </c>
      <c r="AY224" s="1810"/>
      <c r="BA224" s="1643">
        <f t="shared" ca="1" si="321"/>
        <v>0</v>
      </c>
      <c r="BB224" s="1116">
        <f t="shared" ca="1" si="321"/>
        <v>0</v>
      </c>
      <c r="BC224" s="1116">
        <f t="shared" ca="1" si="304"/>
        <v>0</v>
      </c>
      <c r="BD224" s="1810"/>
      <c r="BE224" s="1116">
        <f t="shared" ca="1" si="322"/>
        <v>0</v>
      </c>
      <c r="BF224" s="1116">
        <f t="shared" ca="1" si="305"/>
        <v>0</v>
      </c>
      <c r="BG224" s="1810"/>
    </row>
    <row r="225" spans="1:59" s="1122" customFormat="1" hidden="1" outlineLevel="1">
      <c r="A225" s="1887">
        <v>203</v>
      </c>
      <c r="B225" s="1887">
        <v>1</v>
      </c>
      <c r="C225" s="1887">
        <f>ROW()</f>
        <v>225</v>
      </c>
      <c r="D225" s="2120" t="s">
        <v>1020</v>
      </c>
      <c r="E225" s="2540">
        <v>1</v>
      </c>
      <c r="F225" s="87"/>
      <c r="G225" s="87"/>
      <c r="H225" s="1118"/>
      <c r="I225" s="1119"/>
      <c r="J225" s="1106"/>
      <c r="K225" s="1117"/>
      <c r="L225" s="1117"/>
      <c r="M225" s="1117"/>
      <c r="N225" s="1106" t="s">
        <v>617</v>
      </c>
      <c r="O225" s="1106"/>
      <c r="P225" s="1123"/>
      <c r="Q225" s="1116">
        <f t="shared" ref="Q225:AO225" si="328">IFERROR(Q239/Q194,0)</f>
        <v>0</v>
      </c>
      <c r="R225" s="1116">
        <f t="shared" si="328"/>
        <v>0</v>
      </c>
      <c r="S225" s="1116">
        <f t="shared" si="328"/>
        <v>0</v>
      </c>
      <c r="T225" s="1116">
        <f t="shared" si="328"/>
        <v>0</v>
      </c>
      <c r="U225" s="1116">
        <f t="shared" si="328"/>
        <v>0</v>
      </c>
      <c r="V225" s="1116">
        <f t="shared" si="328"/>
        <v>0</v>
      </c>
      <c r="W225" s="1116">
        <f t="shared" si="328"/>
        <v>0</v>
      </c>
      <c r="X225" s="1116">
        <f t="shared" si="328"/>
        <v>0</v>
      </c>
      <c r="Y225" s="1116">
        <f t="shared" si="328"/>
        <v>0</v>
      </c>
      <c r="Z225" s="1116">
        <f t="shared" si="328"/>
        <v>0</v>
      </c>
      <c r="AA225" s="1116">
        <f t="shared" si="328"/>
        <v>0</v>
      </c>
      <c r="AB225" s="1116">
        <f t="shared" si="328"/>
        <v>0</v>
      </c>
      <c r="AC225" s="1116">
        <f t="shared" si="328"/>
        <v>0</v>
      </c>
      <c r="AD225" s="1116">
        <f t="shared" si="328"/>
        <v>0</v>
      </c>
      <c r="AE225" s="1116">
        <f t="shared" si="328"/>
        <v>0</v>
      </c>
      <c r="AF225" s="1116">
        <f t="shared" si="328"/>
        <v>0</v>
      </c>
      <c r="AG225" s="1116">
        <f t="shared" si="328"/>
        <v>0</v>
      </c>
      <c r="AH225" s="1116">
        <f t="shared" si="328"/>
        <v>0</v>
      </c>
      <c r="AI225" s="1116">
        <f t="shared" si="328"/>
        <v>0</v>
      </c>
      <c r="AK225" s="1643">
        <f t="shared" ca="1" si="328"/>
        <v>0</v>
      </c>
      <c r="AL225" s="1116">
        <f t="shared" ca="1" si="328"/>
        <v>0</v>
      </c>
      <c r="AM225" s="1116">
        <f t="shared" ca="1" si="326"/>
        <v>0</v>
      </c>
      <c r="AN225" s="1810"/>
      <c r="AO225" s="1116">
        <f t="shared" ca="1" si="328"/>
        <v>0</v>
      </c>
      <c r="AP225" s="1116">
        <f t="shared" ca="1" si="327"/>
        <v>0</v>
      </c>
      <c r="AQ225" s="1810"/>
      <c r="AS225" s="1643">
        <f t="shared" ca="1" si="319"/>
        <v>0</v>
      </c>
      <c r="AT225" s="1116">
        <f t="shared" ca="1" si="319"/>
        <v>0</v>
      </c>
      <c r="AU225" s="1116">
        <f t="shared" ca="1" si="302"/>
        <v>0</v>
      </c>
      <c r="AV225" s="1810"/>
      <c r="AW225" s="1116">
        <f t="shared" ca="1" si="320"/>
        <v>0</v>
      </c>
      <c r="AX225" s="1116">
        <f t="shared" ca="1" si="303"/>
        <v>0</v>
      </c>
      <c r="AY225" s="1810"/>
      <c r="BA225" s="1643">
        <f t="shared" ca="1" si="321"/>
        <v>0</v>
      </c>
      <c r="BB225" s="1116">
        <f t="shared" ca="1" si="321"/>
        <v>0</v>
      </c>
      <c r="BC225" s="1116">
        <f t="shared" ca="1" si="304"/>
        <v>0</v>
      </c>
      <c r="BD225" s="1810"/>
      <c r="BE225" s="1116">
        <f t="shared" ca="1" si="322"/>
        <v>0</v>
      </c>
      <c r="BF225" s="1116">
        <f t="shared" ca="1" si="305"/>
        <v>0</v>
      </c>
      <c r="BG225" s="1810"/>
    </row>
    <row r="226" spans="1:59" s="1122" customFormat="1" hidden="1" outlineLevel="1">
      <c r="A226" s="1887">
        <v>204</v>
      </c>
      <c r="B226" s="1887">
        <v>1</v>
      </c>
      <c r="C226" s="1887">
        <f>ROW()</f>
        <v>226</v>
      </c>
      <c r="D226" s="2120" t="s">
        <v>1020</v>
      </c>
      <c r="E226" s="2540">
        <v>1</v>
      </c>
      <c r="F226" s="87"/>
      <c r="G226" s="87"/>
      <c r="H226" s="1118"/>
      <c r="I226" s="1119"/>
      <c r="J226" s="1106"/>
      <c r="K226" s="1117"/>
      <c r="L226" s="1117"/>
      <c r="M226" s="1128"/>
      <c r="N226" s="1127" t="s">
        <v>618</v>
      </c>
      <c r="O226" s="1127"/>
      <c r="P226" s="1129"/>
      <c r="Q226" s="1133">
        <f t="shared" ref="Q226:AO226" si="329">IFERROR(Q240/Q195,0)</f>
        <v>0</v>
      </c>
      <c r="R226" s="1133">
        <f t="shared" si="329"/>
        <v>0</v>
      </c>
      <c r="S226" s="1133">
        <f t="shared" si="329"/>
        <v>0</v>
      </c>
      <c r="T226" s="1133">
        <f t="shared" si="329"/>
        <v>0</v>
      </c>
      <c r="U226" s="1133">
        <f t="shared" si="329"/>
        <v>0</v>
      </c>
      <c r="V226" s="1133">
        <f t="shared" si="329"/>
        <v>0</v>
      </c>
      <c r="W226" s="1133">
        <f t="shared" si="329"/>
        <v>0</v>
      </c>
      <c r="X226" s="1133">
        <f t="shared" si="329"/>
        <v>0</v>
      </c>
      <c r="Y226" s="1133">
        <f t="shared" si="329"/>
        <v>0</v>
      </c>
      <c r="Z226" s="1133">
        <f t="shared" si="329"/>
        <v>0</v>
      </c>
      <c r="AA226" s="1133">
        <f t="shared" si="329"/>
        <v>0</v>
      </c>
      <c r="AB226" s="1133">
        <f t="shared" si="329"/>
        <v>0</v>
      </c>
      <c r="AC226" s="1133">
        <f t="shared" si="329"/>
        <v>0</v>
      </c>
      <c r="AD226" s="1133">
        <f t="shared" si="329"/>
        <v>0</v>
      </c>
      <c r="AE226" s="1133">
        <f t="shared" si="329"/>
        <v>0</v>
      </c>
      <c r="AF226" s="1133">
        <f t="shared" si="329"/>
        <v>0</v>
      </c>
      <c r="AG226" s="1133">
        <f t="shared" si="329"/>
        <v>0</v>
      </c>
      <c r="AH226" s="1133">
        <f t="shared" si="329"/>
        <v>0</v>
      </c>
      <c r="AI226" s="1133">
        <f t="shared" si="329"/>
        <v>0</v>
      </c>
      <c r="AK226" s="1645">
        <f t="shared" ca="1" si="329"/>
        <v>0</v>
      </c>
      <c r="AL226" s="1133">
        <f t="shared" ca="1" si="329"/>
        <v>0</v>
      </c>
      <c r="AM226" s="1133">
        <f t="shared" ca="1" si="326"/>
        <v>0</v>
      </c>
      <c r="AN226" s="1812"/>
      <c r="AO226" s="1133">
        <f t="shared" ca="1" si="329"/>
        <v>0</v>
      </c>
      <c r="AP226" s="1133">
        <f t="shared" ca="1" si="327"/>
        <v>0</v>
      </c>
      <c r="AQ226" s="1812"/>
      <c r="AS226" s="1645">
        <f t="shared" ca="1" si="319"/>
        <v>0</v>
      </c>
      <c r="AT226" s="1133">
        <f t="shared" ca="1" si="319"/>
        <v>0</v>
      </c>
      <c r="AU226" s="1133">
        <f t="shared" ca="1" si="302"/>
        <v>0</v>
      </c>
      <c r="AV226" s="1812"/>
      <c r="AW226" s="1133">
        <f t="shared" ca="1" si="320"/>
        <v>0</v>
      </c>
      <c r="AX226" s="1133">
        <f t="shared" ca="1" si="303"/>
        <v>0</v>
      </c>
      <c r="AY226" s="1812"/>
      <c r="BA226" s="1645">
        <f t="shared" ca="1" si="321"/>
        <v>0</v>
      </c>
      <c r="BB226" s="1133">
        <f t="shared" ca="1" si="321"/>
        <v>0</v>
      </c>
      <c r="BC226" s="1133">
        <f t="shared" ca="1" si="304"/>
        <v>0</v>
      </c>
      <c r="BD226" s="1812"/>
      <c r="BE226" s="1133">
        <f t="shared" ca="1" si="322"/>
        <v>0</v>
      </c>
      <c r="BF226" s="1133">
        <f t="shared" ca="1" si="305"/>
        <v>0</v>
      </c>
      <c r="BG226" s="1812"/>
    </row>
    <row r="227" spans="1:59" s="256" customFormat="1" collapsed="1">
      <c r="A227" s="1887">
        <v>205</v>
      </c>
      <c r="B227" s="1887">
        <v>1</v>
      </c>
      <c r="C227" s="1887">
        <f>ROW()</f>
        <v>227</v>
      </c>
      <c r="D227" s="2120" t="s">
        <v>1020</v>
      </c>
      <c r="E227" s="2540">
        <v>1</v>
      </c>
      <c r="F227" s="87"/>
      <c r="G227" s="87"/>
      <c r="H227" s="39"/>
      <c r="I227" s="1119"/>
      <c r="J227" s="1106"/>
      <c r="K227" s="1117"/>
      <c r="L227" s="1117"/>
      <c r="M227" s="594" t="s">
        <v>327</v>
      </c>
      <c r="N227" s="597"/>
      <c r="O227" s="594"/>
      <c r="P227" s="595"/>
      <c r="Q227" s="596">
        <f>SUM(Q228:Q233)</f>
        <v>3610</v>
      </c>
      <c r="R227" s="596">
        <f t="shared" ref="R227:AB227" si="330">SUM(R228:R233)</f>
        <v>4993</v>
      </c>
      <c r="S227" s="596">
        <f t="shared" si="330"/>
        <v>12424</v>
      </c>
      <c r="T227" s="596">
        <f t="shared" si="330"/>
        <v>23</v>
      </c>
      <c r="U227" s="596">
        <f t="shared" si="330"/>
        <v>-238</v>
      </c>
      <c r="V227" s="596">
        <f t="shared" si="330"/>
        <v>18</v>
      </c>
      <c r="W227" s="596">
        <f t="shared" si="330"/>
        <v>14</v>
      </c>
      <c r="X227" s="596">
        <f t="shared" si="330"/>
        <v>-237</v>
      </c>
      <c r="Y227" s="596">
        <f t="shared" si="330"/>
        <v>-14295</v>
      </c>
      <c r="Z227" s="596">
        <f t="shared" si="330"/>
        <v>12689</v>
      </c>
      <c r="AA227" s="596">
        <f t="shared" si="330"/>
        <v>9768</v>
      </c>
      <c r="AB227" s="596">
        <f t="shared" si="330"/>
        <v>1733</v>
      </c>
      <c r="AC227" s="596">
        <f t="shared" ref="AC227:AC240" si="331">SUM(Q227,R227,S227)</f>
        <v>21027</v>
      </c>
      <c r="AD227" s="596">
        <f t="shared" ref="AD227:AD240" si="332">SUM(T227,U227,V227)</f>
        <v>-197</v>
      </c>
      <c r="AE227" s="596">
        <f t="shared" ref="AE227:AE240" si="333">SUM(W227,X227,Y227)</f>
        <v>-14518</v>
      </c>
      <c r="AF227" s="596">
        <f t="shared" ref="AF227:AF240" si="334">SUM(Z227,AA227,AB227)</f>
        <v>24190</v>
      </c>
      <c r="AG227" s="596">
        <f>AC227+AD227</f>
        <v>20830</v>
      </c>
      <c r="AH227" s="596">
        <f>AF227+AE227</f>
        <v>9672</v>
      </c>
      <c r="AI227" s="596">
        <f>AG227+AH227</f>
        <v>30502</v>
      </c>
      <c r="AK227" s="1641">
        <f ca="1">SUM((INDIRECT(AK$2&amp;(ROW())):INDIRECT(AK$3&amp;(ROW()))))</f>
        <v>3610</v>
      </c>
      <c r="AL227" s="596">
        <f ca="1">SUM(INDIRECT(AL$1&amp;AL$2&amp;$C227):INDIRECT(AL$1&amp;AL$3&amp;$C227))</f>
        <v>0</v>
      </c>
      <c r="AM227" s="1709">
        <f t="shared" ca="1" si="326"/>
        <v>3610</v>
      </c>
      <c r="AN227" s="1807">
        <f t="shared" ca="1" si="253"/>
        <v>0</v>
      </c>
      <c r="AO227" s="596">
        <f ca="1">SUM(INDIRECT(AO$1&amp;AO$2&amp;$A227):INDIRECT(AO$1&amp;AO$3&amp;$A227))+SUM(INDIRECT(AO$1&amp;AO$2&amp;$B227):INDIRECT(AO$1&amp;AO$3&amp;$B227))</f>
        <v>0</v>
      </c>
      <c r="AP227" s="1709">
        <f t="shared" ca="1" si="327"/>
        <v>3610</v>
      </c>
      <c r="AQ227" s="1807">
        <f t="shared" ref="AQ227:AQ245" ca="1" si="335">IFERROR(AK227/AO227,0)</f>
        <v>0</v>
      </c>
      <c r="AS227" s="1641">
        <f ca="1">SUM((INDIRECT(AS$2&amp;(ROW())):INDIRECT(AS$3&amp;(ROW()))))</f>
        <v>3610</v>
      </c>
      <c r="AT227" s="596">
        <f ca="1">SUM(INDIRECT(AT$1&amp;AT$2&amp;$C227):INDIRECT(AT$1&amp;AT$3&amp;$C227))</f>
        <v>0</v>
      </c>
      <c r="AU227" s="1709">
        <f t="shared" ca="1" si="302"/>
        <v>3610</v>
      </c>
      <c r="AV227" s="1807">
        <f t="shared" ref="AV227:AV245" ca="1" si="336">IFERROR(AS227/AT227,0)</f>
        <v>0</v>
      </c>
      <c r="AW227" s="596">
        <f ca="1">SUM(INDIRECT(AW$1&amp;AW$2&amp;$A227):INDIRECT(AW$1&amp;AW$3&amp;$A227))+SUM(INDIRECT(AW$1&amp;AW$2&amp;$B227):INDIRECT(AW$1&amp;AW$3&amp;$B227))</f>
        <v>0</v>
      </c>
      <c r="AX227" s="1709">
        <f t="shared" ca="1" si="303"/>
        <v>3610</v>
      </c>
      <c r="AY227" s="1807">
        <f t="shared" ref="AY227:AY245" ca="1" si="337">IFERROR(AS227/AW227,0)</f>
        <v>0</v>
      </c>
      <c r="BA227" s="1641">
        <f ca="1">SUM((INDIRECT(BA$2&amp;(ROW())):INDIRECT(BA$3&amp;(ROW()))))</f>
        <v>3610</v>
      </c>
      <c r="BB227" s="596">
        <f ca="1">SUM(INDIRECT(BB$1&amp;BB$2&amp;$C227):INDIRECT(BB$1&amp;BB$3&amp;$C227))</f>
        <v>0</v>
      </c>
      <c r="BC227" s="1709">
        <f t="shared" ca="1" si="304"/>
        <v>3610</v>
      </c>
      <c r="BD227" s="1807">
        <f t="shared" ref="BD227:BD245" ca="1" si="338">IFERROR(BA227/BB227,0)</f>
        <v>0</v>
      </c>
      <c r="BE227" s="596">
        <f ca="1">SUM(INDIRECT(BE$1&amp;BE$2&amp;$A227):INDIRECT(BE$1&amp;BE$3&amp;$A227))+SUM(INDIRECT(BE$1&amp;BE$2&amp;$B227):INDIRECT(BE$1&amp;BE$3&amp;$B227))</f>
        <v>0</v>
      </c>
      <c r="BF227" s="1709">
        <f t="shared" ca="1" si="305"/>
        <v>3610</v>
      </c>
      <c r="BG227" s="1807">
        <f t="shared" ref="BG227:BG245" ca="1" si="339">IFERROR(BA227/BE227,0)</f>
        <v>0</v>
      </c>
    </row>
    <row r="228" spans="1:59" s="256" customFormat="1">
      <c r="A228" s="1887">
        <v>206</v>
      </c>
      <c r="B228" s="1887">
        <v>1</v>
      </c>
      <c r="C228" s="1887">
        <f>ROW()</f>
        <v>228</v>
      </c>
      <c r="D228" s="2120" t="s">
        <v>1020</v>
      </c>
      <c r="E228" s="2540">
        <v>1</v>
      </c>
      <c r="F228" s="87"/>
      <c r="G228" s="87"/>
      <c r="H228" s="39"/>
      <c r="I228" s="1119"/>
      <c r="J228" s="1106"/>
      <c r="K228" s="1117"/>
      <c r="L228" s="1117"/>
      <c r="M228" s="87"/>
      <c r="N228" s="63" t="s">
        <v>217</v>
      </c>
      <c r="O228" s="63"/>
      <c r="P228" s="62"/>
      <c r="Q228" s="215">
        <f t="shared" ref="Q228:AB228" si="340">Q601+Q645</f>
        <v>-129</v>
      </c>
      <c r="R228" s="215">
        <f t="shared" si="340"/>
        <v>0</v>
      </c>
      <c r="S228" s="215">
        <f t="shared" si="340"/>
        <v>0</v>
      </c>
      <c r="T228" s="215">
        <f t="shared" si="340"/>
        <v>0</v>
      </c>
      <c r="U228" s="215">
        <f t="shared" si="340"/>
        <v>0</v>
      </c>
      <c r="V228" s="215">
        <f t="shared" si="340"/>
        <v>0</v>
      </c>
      <c r="W228" s="215">
        <f t="shared" si="340"/>
        <v>0</v>
      </c>
      <c r="X228" s="215">
        <f t="shared" si="340"/>
        <v>0</v>
      </c>
      <c r="Y228" s="215">
        <f t="shared" si="340"/>
        <v>0</v>
      </c>
      <c r="Z228" s="215">
        <f t="shared" si="340"/>
        <v>0</v>
      </c>
      <c r="AA228" s="215">
        <f t="shared" si="340"/>
        <v>-1776</v>
      </c>
      <c r="AB228" s="215">
        <f t="shared" si="340"/>
        <v>267</v>
      </c>
      <c r="AC228" s="215">
        <f t="shared" si="331"/>
        <v>-129</v>
      </c>
      <c r="AD228" s="215">
        <f t="shared" si="332"/>
        <v>0</v>
      </c>
      <c r="AE228" s="215">
        <f t="shared" si="333"/>
        <v>0</v>
      </c>
      <c r="AF228" s="215">
        <f t="shared" si="334"/>
        <v>-1509</v>
      </c>
      <c r="AG228" s="215">
        <f t="shared" ref="AG228:AG240" si="341">AC228+AD228</f>
        <v>-129</v>
      </c>
      <c r="AH228" s="215">
        <f t="shared" ref="AH228:AH240" si="342">AF228+AE228</f>
        <v>-1509</v>
      </c>
      <c r="AI228" s="215">
        <f t="shared" ref="AI228:AI240" si="343">AG228+AH228</f>
        <v>-1638</v>
      </c>
      <c r="AK228" s="1187">
        <f ca="1">SUM((INDIRECT(AK$2&amp;(ROW())):INDIRECT(AK$3&amp;(ROW()))))</f>
        <v>-129</v>
      </c>
      <c r="AL228" s="215">
        <f ca="1">SUM(INDIRECT(AL$1&amp;AL$2&amp;$C228):INDIRECT(AL$1&amp;AL$3&amp;$C228))</f>
        <v>0</v>
      </c>
      <c r="AM228" s="1707">
        <f t="shared" ca="1" si="326"/>
        <v>-129</v>
      </c>
      <c r="AN228" s="1805">
        <f t="shared" ca="1" si="253"/>
        <v>0</v>
      </c>
      <c r="AO228" s="215">
        <f ca="1">SUM(INDIRECT(AO$1&amp;AO$2&amp;$A228):INDIRECT(AO$1&amp;AO$3&amp;$A228))+SUM(INDIRECT(AO$1&amp;AO$2&amp;$B228):INDIRECT(AO$1&amp;AO$3&amp;$B228))</f>
        <v>0</v>
      </c>
      <c r="AP228" s="1707">
        <f t="shared" ca="1" si="327"/>
        <v>-129</v>
      </c>
      <c r="AQ228" s="1805">
        <f t="shared" ca="1" si="335"/>
        <v>0</v>
      </c>
      <c r="AS228" s="1187">
        <f ca="1">SUM((INDIRECT(AS$2&amp;(ROW())):INDIRECT(AS$3&amp;(ROW()))))</f>
        <v>-129</v>
      </c>
      <c r="AT228" s="215">
        <f ca="1">SUM(INDIRECT(AT$1&amp;AT$2&amp;$C228):INDIRECT(AT$1&amp;AT$3&amp;$C228))</f>
        <v>0</v>
      </c>
      <c r="AU228" s="1707">
        <f t="shared" ca="1" si="302"/>
        <v>-129</v>
      </c>
      <c r="AV228" s="1805">
        <f t="shared" ca="1" si="336"/>
        <v>0</v>
      </c>
      <c r="AW228" s="215">
        <f ca="1">SUM(INDIRECT(AW$1&amp;AW$2&amp;$A228):INDIRECT(AW$1&amp;AW$3&amp;$A228))+SUM(INDIRECT(AW$1&amp;AW$2&amp;$B228):INDIRECT(AW$1&amp;AW$3&amp;$B228))</f>
        <v>0</v>
      </c>
      <c r="AX228" s="1707">
        <f t="shared" ca="1" si="303"/>
        <v>-129</v>
      </c>
      <c r="AY228" s="1805">
        <f t="shared" ca="1" si="337"/>
        <v>0</v>
      </c>
      <c r="BA228" s="1187">
        <f ca="1">SUM((INDIRECT(BA$2&amp;(ROW())):INDIRECT(BA$3&amp;(ROW()))))</f>
        <v>-129</v>
      </c>
      <c r="BB228" s="215">
        <f ca="1">SUM(INDIRECT(BB$1&amp;BB$2&amp;$C228):INDIRECT(BB$1&amp;BB$3&amp;$C228))</f>
        <v>0</v>
      </c>
      <c r="BC228" s="1707">
        <f t="shared" ca="1" si="304"/>
        <v>-129</v>
      </c>
      <c r="BD228" s="1805">
        <f t="shared" ca="1" si="338"/>
        <v>0</v>
      </c>
      <c r="BE228" s="215">
        <f ca="1">SUM(INDIRECT(BE$1&amp;BE$2&amp;$A228):INDIRECT(BE$1&amp;BE$3&amp;$A228))+SUM(INDIRECT(BE$1&amp;BE$2&amp;$B228):INDIRECT(BE$1&amp;BE$3&amp;$B228))</f>
        <v>0</v>
      </c>
      <c r="BF228" s="1707">
        <f t="shared" ca="1" si="305"/>
        <v>-129</v>
      </c>
      <c r="BG228" s="1805">
        <f t="shared" ca="1" si="339"/>
        <v>0</v>
      </c>
    </row>
    <row r="229" spans="1:59" s="256" customFormat="1">
      <c r="A229" s="1887">
        <v>207</v>
      </c>
      <c r="B229" s="1887">
        <v>1</v>
      </c>
      <c r="C229" s="1887">
        <f>ROW()</f>
        <v>229</v>
      </c>
      <c r="D229" s="2120" t="s">
        <v>1020</v>
      </c>
      <c r="E229" s="2540">
        <v>1</v>
      </c>
      <c r="F229" s="87"/>
      <c r="G229" s="87"/>
      <c r="H229" s="39"/>
      <c r="I229" s="1119"/>
      <c r="J229" s="1106"/>
      <c r="K229" s="1117"/>
      <c r="L229" s="1117"/>
      <c r="M229" s="87"/>
      <c r="N229" s="63" t="s">
        <v>218</v>
      </c>
      <c r="O229" s="63"/>
      <c r="P229" s="62"/>
      <c r="Q229" s="215">
        <f t="shared" ref="Q229:AB229" si="344">Q602+Q646</f>
        <v>0</v>
      </c>
      <c r="R229" s="215">
        <f t="shared" si="344"/>
        <v>4842</v>
      </c>
      <c r="S229" s="215">
        <f t="shared" si="344"/>
        <v>5352</v>
      </c>
      <c r="T229" s="215">
        <f t="shared" si="344"/>
        <v>0</v>
      </c>
      <c r="U229" s="215">
        <f t="shared" si="344"/>
        <v>0</v>
      </c>
      <c r="V229" s="215">
        <f t="shared" si="344"/>
        <v>0</v>
      </c>
      <c r="W229" s="215">
        <f t="shared" si="344"/>
        <v>0</v>
      </c>
      <c r="X229" s="215">
        <f t="shared" si="344"/>
        <v>0</v>
      </c>
      <c r="Y229" s="215">
        <f t="shared" si="344"/>
        <v>94</v>
      </c>
      <c r="Z229" s="215">
        <f t="shared" si="344"/>
        <v>0</v>
      </c>
      <c r="AA229" s="215">
        <f t="shared" si="344"/>
        <v>5564</v>
      </c>
      <c r="AB229" s="215">
        <f t="shared" si="344"/>
        <v>1057</v>
      </c>
      <c r="AC229" s="215">
        <f t="shared" si="331"/>
        <v>10194</v>
      </c>
      <c r="AD229" s="215">
        <f t="shared" si="332"/>
        <v>0</v>
      </c>
      <c r="AE229" s="215">
        <f t="shared" si="333"/>
        <v>94</v>
      </c>
      <c r="AF229" s="215">
        <f t="shared" si="334"/>
        <v>6621</v>
      </c>
      <c r="AG229" s="215">
        <f t="shared" si="341"/>
        <v>10194</v>
      </c>
      <c r="AH229" s="215">
        <f t="shared" si="342"/>
        <v>6715</v>
      </c>
      <c r="AI229" s="215">
        <f t="shared" si="343"/>
        <v>16909</v>
      </c>
      <c r="AK229" s="1187">
        <f ca="1">SUM((INDIRECT(AK$2&amp;(ROW())):INDIRECT(AK$3&amp;(ROW()))))</f>
        <v>0</v>
      </c>
      <c r="AL229" s="215">
        <f ca="1">SUM(INDIRECT(AL$1&amp;AL$2&amp;$C229):INDIRECT(AL$1&amp;AL$3&amp;$C229))</f>
        <v>0</v>
      </c>
      <c r="AM229" s="1707">
        <f t="shared" ca="1" si="326"/>
        <v>0</v>
      </c>
      <c r="AN229" s="1805">
        <f t="shared" ca="1" si="253"/>
        <v>0</v>
      </c>
      <c r="AO229" s="215">
        <f ca="1">SUM(INDIRECT(AO$1&amp;AO$2&amp;$A229):INDIRECT(AO$1&amp;AO$3&amp;$A229))+SUM(INDIRECT(AO$1&amp;AO$2&amp;$B229):INDIRECT(AO$1&amp;AO$3&amp;$B229))</f>
        <v>0</v>
      </c>
      <c r="AP229" s="1707">
        <f t="shared" ca="1" si="327"/>
        <v>0</v>
      </c>
      <c r="AQ229" s="1805">
        <f t="shared" ca="1" si="335"/>
        <v>0</v>
      </c>
      <c r="AS229" s="1187">
        <f ca="1">SUM((INDIRECT(AS$2&amp;(ROW())):INDIRECT(AS$3&amp;(ROW()))))</f>
        <v>0</v>
      </c>
      <c r="AT229" s="215">
        <f ca="1">SUM(INDIRECT(AT$1&amp;AT$2&amp;$C229):INDIRECT(AT$1&amp;AT$3&amp;$C229))</f>
        <v>0</v>
      </c>
      <c r="AU229" s="1707">
        <f t="shared" ca="1" si="302"/>
        <v>0</v>
      </c>
      <c r="AV229" s="1805">
        <f t="shared" ca="1" si="336"/>
        <v>0</v>
      </c>
      <c r="AW229" s="215">
        <f ca="1">SUM(INDIRECT(AW$1&amp;AW$2&amp;$A229):INDIRECT(AW$1&amp;AW$3&amp;$A229))+SUM(INDIRECT(AW$1&amp;AW$2&amp;$B229):INDIRECT(AW$1&amp;AW$3&amp;$B229))</f>
        <v>0</v>
      </c>
      <c r="AX229" s="1707">
        <f t="shared" ca="1" si="303"/>
        <v>0</v>
      </c>
      <c r="AY229" s="1805">
        <f t="shared" ca="1" si="337"/>
        <v>0</v>
      </c>
      <c r="BA229" s="1187">
        <f ca="1">SUM((INDIRECT(BA$2&amp;(ROW())):INDIRECT(BA$3&amp;(ROW()))))</f>
        <v>0</v>
      </c>
      <c r="BB229" s="215">
        <f ca="1">SUM(INDIRECT(BB$1&amp;BB$2&amp;$C229):INDIRECT(BB$1&amp;BB$3&amp;$C229))</f>
        <v>0</v>
      </c>
      <c r="BC229" s="1707">
        <f t="shared" ca="1" si="304"/>
        <v>0</v>
      </c>
      <c r="BD229" s="1805">
        <f t="shared" ca="1" si="338"/>
        <v>0</v>
      </c>
      <c r="BE229" s="215">
        <f ca="1">SUM(INDIRECT(BE$1&amp;BE$2&amp;$A229):INDIRECT(BE$1&amp;BE$3&amp;$A229))+SUM(INDIRECT(BE$1&amp;BE$2&amp;$B229):INDIRECT(BE$1&amp;BE$3&amp;$B229))</f>
        <v>0</v>
      </c>
      <c r="BF229" s="1707">
        <f t="shared" ca="1" si="305"/>
        <v>0</v>
      </c>
      <c r="BG229" s="1805">
        <f t="shared" ca="1" si="339"/>
        <v>0</v>
      </c>
    </row>
    <row r="230" spans="1:59" s="256" customFormat="1">
      <c r="A230" s="1887">
        <v>208</v>
      </c>
      <c r="B230" s="1887">
        <v>1</v>
      </c>
      <c r="C230" s="1887">
        <f>ROW()</f>
        <v>230</v>
      </c>
      <c r="D230" s="2120" t="s">
        <v>1020</v>
      </c>
      <c r="E230" s="2540">
        <v>1</v>
      </c>
      <c r="F230" s="87"/>
      <c r="G230" s="87"/>
      <c r="H230" s="39"/>
      <c r="I230" s="1119"/>
      <c r="J230" s="1106"/>
      <c r="K230" s="1117"/>
      <c r="L230" s="1117"/>
      <c r="M230" s="87"/>
      <c r="N230" s="63" t="s">
        <v>137</v>
      </c>
      <c r="O230" s="63"/>
      <c r="P230" s="62"/>
      <c r="Q230" s="215">
        <f t="shared" ref="Q230:AB230" si="345">Q603+Q647</f>
        <v>3739</v>
      </c>
      <c r="R230" s="215">
        <f t="shared" si="345"/>
        <v>151</v>
      </c>
      <c r="S230" s="215">
        <f t="shared" si="345"/>
        <v>7072</v>
      </c>
      <c r="T230" s="215">
        <f t="shared" si="345"/>
        <v>23</v>
      </c>
      <c r="U230" s="215">
        <f t="shared" si="345"/>
        <v>-238</v>
      </c>
      <c r="V230" s="215">
        <f t="shared" si="345"/>
        <v>18</v>
      </c>
      <c r="W230" s="215">
        <f t="shared" si="345"/>
        <v>14</v>
      </c>
      <c r="X230" s="215">
        <f t="shared" si="345"/>
        <v>-237</v>
      </c>
      <c r="Y230" s="215">
        <f t="shared" si="345"/>
        <v>-14389</v>
      </c>
      <c r="Z230" s="215">
        <f t="shared" si="345"/>
        <v>12689</v>
      </c>
      <c r="AA230" s="215">
        <f t="shared" si="345"/>
        <v>5980</v>
      </c>
      <c r="AB230" s="215">
        <f t="shared" si="345"/>
        <v>409</v>
      </c>
      <c r="AC230" s="215">
        <f t="shared" si="331"/>
        <v>10962</v>
      </c>
      <c r="AD230" s="215">
        <f t="shared" si="332"/>
        <v>-197</v>
      </c>
      <c r="AE230" s="215">
        <f t="shared" si="333"/>
        <v>-14612</v>
      </c>
      <c r="AF230" s="215">
        <f t="shared" si="334"/>
        <v>19078</v>
      </c>
      <c r="AG230" s="215">
        <f t="shared" si="341"/>
        <v>10765</v>
      </c>
      <c r="AH230" s="215">
        <f t="shared" si="342"/>
        <v>4466</v>
      </c>
      <c r="AI230" s="215">
        <f t="shared" si="343"/>
        <v>15231</v>
      </c>
      <c r="AK230" s="1187">
        <f ca="1">SUM((INDIRECT(AK$2&amp;(ROW())):INDIRECT(AK$3&amp;(ROW()))))</f>
        <v>3739</v>
      </c>
      <c r="AL230" s="215">
        <f ca="1">SUM(INDIRECT(AL$1&amp;AL$2&amp;$C230):INDIRECT(AL$1&amp;AL$3&amp;$C230))</f>
        <v>0</v>
      </c>
      <c r="AM230" s="1707">
        <f t="shared" ca="1" si="326"/>
        <v>3739</v>
      </c>
      <c r="AN230" s="1805">
        <f t="shared" ca="1" si="253"/>
        <v>0</v>
      </c>
      <c r="AO230" s="215">
        <f ca="1">SUM(INDIRECT(AO$1&amp;AO$2&amp;$A230):INDIRECT(AO$1&amp;AO$3&amp;$A230))+SUM(INDIRECT(AO$1&amp;AO$2&amp;$B230):INDIRECT(AO$1&amp;AO$3&amp;$B230))</f>
        <v>0</v>
      </c>
      <c r="AP230" s="1707">
        <f t="shared" ca="1" si="327"/>
        <v>3739</v>
      </c>
      <c r="AQ230" s="1805">
        <f t="shared" ca="1" si="335"/>
        <v>0</v>
      </c>
      <c r="AS230" s="1187">
        <f ca="1">SUM((INDIRECT(AS$2&amp;(ROW())):INDIRECT(AS$3&amp;(ROW()))))</f>
        <v>3739</v>
      </c>
      <c r="AT230" s="215">
        <f ca="1">SUM(INDIRECT(AT$1&amp;AT$2&amp;$C230):INDIRECT(AT$1&amp;AT$3&amp;$C230))</f>
        <v>0</v>
      </c>
      <c r="AU230" s="1707">
        <f t="shared" ca="1" si="302"/>
        <v>3739</v>
      </c>
      <c r="AV230" s="1805">
        <f t="shared" ca="1" si="336"/>
        <v>0</v>
      </c>
      <c r="AW230" s="215">
        <f ca="1">SUM(INDIRECT(AW$1&amp;AW$2&amp;$A230):INDIRECT(AW$1&amp;AW$3&amp;$A230))+SUM(INDIRECT(AW$1&amp;AW$2&amp;$B230):INDIRECT(AW$1&amp;AW$3&amp;$B230))</f>
        <v>0</v>
      </c>
      <c r="AX230" s="1707">
        <f t="shared" ca="1" si="303"/>
        <v>3739</v>
      </c>
      <c r="AY230" s="1805">
        <f t="shared" ca="1" si="337"/>
        <v>0</v>
      </c>
      <c r="BA230" s="1187">
        <f ca="1">SUM((INDIRECT(BA$2&amp;(ROW())):INDIRECT(BA$3&amp;(ROW()))))</f>
        <v>3739</v>
      </c>
      <c r="BB230" s="215">
        <f ca="1">SUM(INDIRECT(BB$1&amp;BB$2&amp;$C230):INDIRECT(BB$1&amp;BB$3&amp;$C230))</f>
        <v>0</v>
      </c>
      <c r="BC230" s="1707">
        <f t="shared" ca="1" si="304"/>
        <v>3739</v>
      </c>
      <c r="BD230" s="1805">
        <f t="shared" ca="1" si="338"/>
        <v>0</v>
      </c>
      <c r="BE230" s="215">
        <f ca="1">SUM(INDIRECT(BE$1&amp;BE$2&amp;$A230):INDIRECT(BE$1&amp;BE$3&amp;$A230))+SUM(INDIRECT(BE$1&amp;BE$2&amp;$B230):INDIRECT(BE$1&amp;BE$3&amp;$B230))</f>
        <v>0</v>
      </c>
      <c r="BF230" s="1707">
        <f t="shared" ca="1" si="305"/>
        <v>3739</v>
      </c>
      <c r="BG230" s="1805">
        <f t="shared" ca="1" si="339"/>
        <v>0</v>
      </c>
    </row>
    <row r="231" spans="1:59" s="256" customFormat="1">
      <c r="A231" s="1887">
        <v>209</v>
      </c>
      <c r="B231" s="1887">
        <v>1</v>
      </c>
      <c r="C231" s="1887">
        <f>ROW()</f>
        <v>231</v>
      </c>
      <c r="D231" s="2120" t="s">
        <v>1020</v>
      </c>
      <c r="E231" s="2540">
        <v>1</v>
      </c>
      <c r="F231" s="87"/>
      <c r="G231" s="87"/>
      <c r="H231" s="39"/>
      <c r="I231" s="43"/>
      <c r="J231" s="63"/>
      <c r="K231" s="87"/>
      <c r="L231" s="87"/>
      <c r="M231" s="87"/>
      <c r="N231" s="63" t="s">
        <v>219</v>
      </c>
      <c r="O231" s="63"/>
      <c r="P231" s="62"/>
      <c r="Q231" s="215">
        <f t="shared" ref="Q231:AB231" si="346">Q604+Q648</f>
        <v>0</v>
      </c>
      <c r="R231" s="215">
        <f t="shared" si="346"/>
        <v>0</v>
      </c>
      <c r="S231" s="215">
        <f t="shared" si="346"/>
        <v>0</v>
      </c>
      <c r="T231" s="215">
        <f t="shared" si="346"/>
        <v>0</v>
      </c>
      <c r="U231" s="215">
        <f t="shared" si="346"/>
        <v>0</v>
      </c>
      <c r="V231" s="215">
        <f t="shared" si="346"/>
        <v>0</v>
      </c>
      <c r="W231" s="215">
        <f t="shared" si="346"/>
        <v>0</v>
      </c>
      <c r="X231" s="215">
        <f t="shared" si="346"/>
        <v>0</v>
      </c>
      <c r="Y231" s="215">
        <f t="shared" si="346"/>
        <v>0</v>
      </c>
      <c r="Z231" s="215">
        <f t="shared" si="346"/>
        <v>0</v>
      </c>
      <c r="AA231" s="215">
        <f t="shared" si="346"/>
        <v>0</v>
      </c>
      <c r="AB231" s="215">
        <f t="shared" si="346"/>
        <v>0</v>
      </c>
      <c r="AC231" s="215">
        <f t="shared" si="331"/>
        <v>0</v>
      </c>
      <c r="AD231" s="215">
        <f t="shared" si="332"/>
        <v>0</v>
      </c>
      <c r="AE231" s="215">
        <f t="shared" si="333"/>
        <v>0</v>
      </c>
      <c r="AF231" s="215">
        <f t="shared" si="334"/>
        <v>0</v>
      </c>
      <c r="AG231" s="215">
        <f t="shared" si="341"/>
        <v>0</v>
      </c>
      <c r="AH231" s="215">
        <f t="shared" si="342"/>
        <v>0</v>
      </c>
      <c r="AI231" s="215">
        <f t="shared" si="343"/>
        <v>0</v>
      </c>
      <c r="AK231" s="1187">
        <f ca="1">SUM((INDIRECT(AK$2&amp;(ROW())):INDIRECT(AK$3&amp;(ROW()))))</f>
        <v>0</v>
      </c>
      <c r="AL231" s="215">
        <f ca="1">SUM(INDIRECT(AL$1&amp;AL$2&amp;$C231):INDIRECT(AL$1&amp;AL$3&amp;$C231))</f>
        <v>0</v>
      </c>
      <c r="AM231" s="1707">
        <f t="shared" ca="1" si="326"/>
        <v>0</v>
      </c>
      <c r="AN231" s="1805">
        <f t="shared" ca="1" si="253"/>
        <v>0</v>
      </c>
      <c r="AO231" s="215">
        <f ca="1">SUM(INDIRECT(AO$1&amp;AO$2&amp;$A231):INDIRECT(AO$1&amp;AO$3&amp;$A231))+SUM(INDIRECT(AO$1&amp;AO$2&amp;$B231):INDIRECT(AO$1&amp;AO$3&amp;$B231))</f>
        <v>0</v>
      </c>
      <c r="AP231" s="1707">
        <f t="shared" ca="1" si="327"/>
        <v>0</v>
      </c>
      <c r="AQ231" s="1805">
        <f t="shared" ca="1" si="335"/>
        <v>0</v>
      </c>
      <c r="AS231" s="1187">
        <f ca="1">SUM((INDIRECT(AS$2&amp;(ROW())):INDIRECT(AS$3&amp;(ROW()))))</f>
        <v>0</v>
      </c>
      <c r="AT231" s="215">
        <f ca="1">SUM(INDIRECT(AT$1&amp;AT$2&amp;$C231):INDIRECT(AT$1&amp;AT$3&amp;$C231))</f>
        <v>0</v>
      </c>
      <c r="AU231" s="1707">
        <f t="shared" ca="1" si="302"/>
        <v>0</v>
      </c>
      <c r="AV231" s="1805">
        <f t="shared" ca="1" si="336"/>
        <v>0</v>
      </c>
      <c r="AW231" s="215">
        <f ca="1">SUM(INDIRECT(AW$1&amp;AW$2&amp;$A231):INDIRECT(AW$1&amp;AW$3&amp;$A231))+SUM(INDIRECT(AW$1&amp;AW$2&amp;$B231):INDIRECT(AW$1&amp;AW$3&amp;$B231))</f>
        <v>0</v>
      </c>
      <c r="AX231" s="1707">
        <f t="shared" ca="1" si="303"/>
        <v>0</v>
      </c>
      <c r="AY231" s="1805">
        <f t="shared" ca="1" si="337"/>
        <v>0</v>
      </c>
      <c r="BA231" s="1187">
        <f ca="1">SUM((INDIRECT(BA$2&amp;(ROW())):INDIRECT(BA$3&amp;(ROW()))))</f>
        <v>0</v>
      </c>
      <c r="BB231" s="215">
        <f ca="1">SUM(INDIRECT(BB$1&amp;BB$2&amp;$C231):INDIRECT(BB$1&amp;BB$3&amp;$C231))</f>
        <v>0</v>
      </c>
      <c r="BC231" s="1707">
        <f t="shared" ca="1" si="304"/>
        <v>0</v>
      </c>
      <c r="BD231" s="1805">
        <f t="shared" ca="1" si="338"/>
        <v>0</v>
      </c>
      <c r="BE231" s="215">
        <f ca="1">SUM(INDIRECT(BE$1&amp;BE$2&amp;$A231):INDIRECT(BE$1&amp;BE$3&amp;$A231))+SUM(INDIRECT(BE$1&amp;BE$2&amp;$B231):INDIRECT(BE$1&amp;BE$3&amp;$B231))</f>
        <v>0</v>
      </c>
      <c r="BF231" s="1707">
        <f t="shared" ca="1" si="305"/>
        <v>0</v>
      </c>
      <c r="BG231" s="1805">
        <f t="shared" ca="1" si="339"/>
        <v>0</v>
      </c>
    </row>
    <row r="232" spans="1:59" s="256" customFormat="1">
      <c r="A232" s="1887">
        <v>210</v>
      </c>
      <c r="B232" s="1887">
        <v>1</v>
      </c>
      <c r="C232" s="1887">
        <f>ROW()</f>
        <v>232</v>
      </c>
      <c r="D232" s="2120" t="s">
        <v>1020</v>
      </c>
      <c r="E232" s="2540">
        <v>1</v>
      </c>
      <c r="F232" s="87"/>
      <c r="G232" s="87"/>
      <c r="H232" s="39"/>
      <c r="I232" s="43"/>
      <c r="J232" s="63"/>
      <c r="K232" s="87"/>
      <c r="L232" s="87"/>
      <c r="M232" s="87"/>
      <c r="N232" s="63" t="s">
        <v>314</v>
      </c>
      <c r="O232" s="63"/>
      <c r="P232" s="62"/>
      <c r="Q232" s="215">
        <f t="shared" ref="Q232:AB232" si="347">Q605+Q649</f>
        <v>0</v>
      </c>
      <c r="R232" s="215">
        <f t="shared" si="347"/>
        <v>0</v>
      </c>
      <c r="S232" s="215">
        <f t="shared" si="347"/>
        <v>0</v>
      </c>
      <c r="T232" s="215">
        <f t="shared" si="347"/>
        <v>0</v>
      </c>
      <c r="U232" s="215">
        <f t="shared" si="347"/>
        <v>0</v>
      </c>
      <c r="V232" s="215">
        <f t="shared" si="347"/>
        <v>0</v>
      </c>
      <c r="W232" s="215">
        <f t="shared" si="347"/>
        <v>0</v>
      </c>
      <c r="X232" s="215">
        <f t="shared" si="347"/>
        <v>0</v>
      </c>
      <c r="Y232" s="215">
        <f t="shared" si="347"/>
        <v>0</v>
      </c>
      <c r="Z232" s="215">
        <f t="shared" si="347"/>
        <v>0</v>
      </c>
      <c r="AA232" s="215">
        <f t="shared" si="347"/>
        <v>0</v>
      </c>
      <c r="AB232" s="215">
        <f t="shared" si="347"/>
        <v>0</v>
      </c>
      <c r="AC232" s="215">
        <f t="shared" si="331"/>
        <v>0</v>
      </c>
      <c r="AD232" s="215">
        <f t="shared" si="332"/>
        <v>0</v>
      </c>
      <c r="AE232" s="215">
        <f t="shared" si="333"/>
        <v>0</v>
      </c>
      <c r="AF232" s="215">
        <f t="shared" si="334"/>
        <v>0</v>
      </c>
      <c r="AG232" s="215">
        <f t="shared" si="341"/>
        <v>0</v>
      </c>
      <c r="AH232" s="215">
        <f t="shared" si="342"/>
        <v>0</v>
      </c>
      <c r="AI232" s="215">
        <f t="shared" si="343"/>
        <v>0</v>
      </c>
      <c r="AK232" s="1187">
        <f ca="1">SUM((INDIRECT(AK$2&amp;(ROW())):INDIRECT(AK$3&amp;(ROW()))))</f>
        <v>0</v>
      </c>
      <c r="AL232" s="215">
        <f ca="1">SUM(INDIRECT(AL$1&amp;AL$2&amp;$C232):INDIRECT(AL$1&amp;AL$3&amp;$C232))</f>
        <v>0</v>
      </c>
      <c r="AM232" s="1707">
        <f t="shared" ca="1" si="326"/>
        <v>0</v>
      </c>
      <c r="AN232" s="1805">
        <f t="shared" ca="1" si="253"/>
        <v>0</v>
      </c>
      <c r="AO232" s="215">
        <f ca="1">SUM(INDIRECT(AO$1&amp;AO$2&amp;$A232):INDIRECT(AO$1&amp;AO$3&amp;$A232))+SUM(INDIRECT(AO$1&amp;AO$2&amp;$B232):INDIRECT(AO$1&amp;AO$3&amp;$B232))</f>
        <v>0</v>
      </c>
      <c r="AP232" s="1707">
        <f t="shared" ca="1" si="327"/>
        <v>0</v>
      </c>
      <c r="AQ232" s="1805">
        <f t="shared" ca="1" si="335"/>
        <v>0</v>
      </c>
      <c r="AS232" s="1187">
        <f ca="1">SUM((INDIRECT(AS$2&amp;(ROW())):INDIRECT(AS$3&amp;(ROW()))))</f>
        <v>0</v>
      </c>
      <c r="AT232" s="215">
        <f ca="1">SUM(INDIRECT(AT$1&amp;AT$2&amp;$C232):INDIRECT(AT$1&amp;AT$3&amp;$C232))</f>
        <v>0</v>
      </c>
      <c r="AU232" s="1707">
        <f t="shared" ca="1" si="302"/>
        <v>0</v>
      </c>
      <c r="AV232" s="1805">
        <f t="shared" ca="1" si="336"/>
        <v>0</v>
      </c>
      <c r="AW232" s="215">
        <f ca="1">SUM(INDIRECT(AW$1&amp;AW$2&amp;$A232):INDIRECT(AW$1&amp;AW$3&amp;$A232))+SUM(INDIRECT(AW$1&amp;AW$2&amp;$B232):INDIRECT(AW$1&amp;AW$3&amp;$B232))</f>
        <v>0</v>
      </c>
      <c r="AX232" s="1707">
        <f t="shared" ca="1" si="303"/>
        <v>0</v>
      </c>
      <c r="AY232" s="1805">
        <f t="shared" ca="1" si="337"/>
        <v>0</v>
      </c>
      <c r="BA232" s="1187">
        <f ca="1">SUM((INDIRECT(BA$2&amp;(ROW())):INDIRECT(BA$3&amp;(ROW()))))</f>
        <v>0</v>
      </c>
      <c r="BB232" s="215">
        <f ca="1">SUM(INDIRECT(BB$1&amp;BB$2&amp;$C232):INDIRECT(BB$1&amp;BB$3&amp;$C232))</f>
        <v>0</v>
      </c>
      <c r="BC232" s="1707">
        <f t="shared" ca="1" si="304"/>
        <v>0</v>
      </c>
      <c r="BD232" s="1805">
        <f t="shared" ca="1" si="338"/>
        <v>0</v>
      </c>
      <c r="BE232" s="215">
        <f ca="1">SUM(INDIRECT(BE$1&amp;BE$2&amp;$A232):INDIRECT(BE$1&amp;BE$3&amp;$A232))+SUM(INDIRECT(BE$1&amp;BE$2&amp;$B232):INDIRECT(BE$1&amp;BE$3&amp;$B232))</f>
        <v>0</v>
      </c>
      <c r="BF232" s="1707">
        <f t="shared" ca="1" si="305"/>
        <v>0</v>
      </c>
      <c r="BG232" s="1805">
        <f t="shared" ca="1" si="339"/>
        <v>0</v>
      </c>
    </row>
    <row r="233" spans="1:59" s="256" customFormat="1">
      <c r="A233" s="1887">
        <v>211</v>
      </c>
      <c r="B233" s="1887">
        <v>1</v>
      </c>
      <c r="C233" s="1887">
        <f>ROW()</f>
        <v>233</v>
      </c>
      <c r="D233" s="2120" t="s">
        <v>1020</v>
      </c>
      <c r="E233" s="2540">
        <v>1</v>
      </c>
      <c r="F233" s="87"/>
      <c r="G233" s="87"/>
      <c r="H233" s="39"/>
      <c r="I233" s="43"/>
      <c r="J233" s="63"/>
      <c r="K233" s="87"/>
      <c r="L233" s="87"/>
      <c r="M233" s="78"/>
      <c r="N233" s="78" t="s">
        <v>136</v>
      </c>
      <c r="O233" s="78"/>
      <c r="P233" s="77"/>
      <c r="Q233" s="439">
        <f t="shared" ref="Q233:AB233" si="348">Q606+Q650</f>
        <v>0</v>
      </c>
      <c r="R233" s="439">
        <f t="shared" si="348"/>
        <v>0</v>
      </c>
      <c r="S233" s="439">
        <f t="shared" si="348"/>
        <v>0</v>
      </c>
      <c r="T233" s="439">
        <f t="shared" si="348"/>
        <v>0</v>
      </c>
      <c r="U233" s="439">
        <f t="shared" si="348"/>
        <v>0</v>
      </c>
      <c r="V233" s="439">
        <f t="shared" si="348"/>
        <v>0</v>
      </c>
      <c r="W233" s="439">
        <f t="shared" si="348"/>
        <v>0</v>
      </c>
      <c r="X233" s="439">
        <f t="shared" si="348"/>
        <v>0</v>
      </c>
      <c r="Y233" s="439">
        <f t="shared" si="348"/>
        <v>0</v>
      </c>
      <c r="Z233" s="439">
        <f t="shared" si="348"/>
        <v>0</v>
      </c>
      <c r="AA233" s="439">
        <f t="shared" si="348"/>
        <v>0</v>
      </c>
      <c r="AB233" s="439">
        <f t="shared" si="348"/>
        <v>0</v>
      </c>
      <c r="AC233" s="439">
        <f t="shared" si="331"/>
        <v>0</v>
      </c>
      <c r="AD233" s="439">
        <f t="shared" si="332"/>
        <v>0</v>
      </c>
      <c r="AE233" s="439">
        <f t="shared" si="333"/>
        <v>0</v>
      </c>
      <c r="AF233" s="439">
        <f t="shared" si="334"/>
        <v>0</v>
      </c>
      <c r="AG233" s="439">
        <f t="shared" si="341"/>
        <v>0</v>
      </c>
      <c r="AH233" s="439">
        <f t="shared" si="342"/>
        <v>0</v>
      </c>
      <c r="AI233" s="439">
        <f t="shared" si="343"/>
        <v>0</v>
      </c>
      <c r="AK233" s="616">
        <f ca="1">SUM((INDIRECT(AK$2&amp;(ROW())):INDIRECT(AK$3&amp;(ROW()))))</f>
        <v>0</v>
      </c>
      <c r="AL233" s="439">
        <f ca="1">SUM(INDIRECT(AL$1&amp;AL$2&amp;$C233):INDIRECT(AL$1&amp;AL$3&amp;$C233))</f>
        <v>0</v>
      </c>
      <c r="AM233" s="1708">
        <f t="shared" ca="1" si="326"/>
        <v>0</v>
      </c>
      <c r="AN233" s="1806">
        <f t="shared" ca="1" si="253"/>
        <v>0</v>
      </c>
      <c r="AO233" s="439">
        <f ca="1">SUM(INDIRECT(AO$1&amp;AO$2&amp;$A233):INDIRECT(AO$1&amp;AO$3&amp;$A233))+SUM(INDIRECT(AO$1&amp;AO$2&amp;$B233):INDIRECT(AO$1&amp;AO$3&amp;$B233))</f>
        <v>0</v>
      </c>
      <c r="AP233" s="1708">
        <f t="shared" ca="1" si="327"/>
        <v>0</v>
      </c>
      <c r="AQ233" s="1806">
        <f t="shared" ca="1" si="335"/>
        <v>0</v>
      </c>
      <c r="AS233" s="616">
        <f ca="1">SUM((INDIRECT(AS$2&amp;(ROW())):INDIRECT(AS$3&amp;(ROW()))))</f>
        <v>0</v>
      </c>
      <c r="AT233" s="439">
        <f ca="1">SUM(INDIRECT(AT$1&amp;AT$2&amp;$C233):INDIRECT(AT$1&amp;AT$3&amp;$C233))</f>
        <v>0</v>
      </c>
      <c r="AU233" s="1708">
        <f t="shared" ca="1" si="302"/>
        <v>0</v>
      </c>
      <c r="AV233" s="1806">
        <f t="shared" ca="1" si="336"/>
        <v>0</v>
      </c>
      <c r="AW233" s="439">
        <f ca="1">SUM(INDIRECT(AW$1&amp;AW$2&amp;$A233):INDIRECT(AW$1&amp;AW$3&amp;$A233))+SUM(INDIRECT(AW$1&amp;AW$2&amp;$B233):INDIRECT(AW$1&amp;AW$3&amp;$B233))</f>
        <v>0</v>
      </c>
      <c r="AX233" s="1708">
        <f t="shared" ca="1" si="303"/>
        <v>0</v>
      </c>
      <c r="AY233" s="1806">
        <f t="shared" ca="1" si="337"/>
        <v>0</v>
      </c>
      <c r="BA233" s="616">
        <f ca="1">SUM((INDIRECT(BA$2&amp;(ROW())):INDIRECT(BA$3&amp;(ROW()))))</f>
        <v>0</v>
      </c>
      <c r="BB233" s="439">
        <f ca="1">SUM(INDIRECT(BB$1&amp;BB$2&amp;$C233):INDIRECT(BB$1&amp;BB$3&amp;$C233))</f>
        <v>0</v>
      </c>
      <c r="BC233" s="1708">
        <f t="shared" ca="1" si="304"/>
        <v>0</v>
      </c>
      <c r="BD233" s="1806">
        <f t="shared" ca="1" si="338"/>
        <v>0</v>
      </c>
      <c r="BE233" s="439">
        <f ca="1">SUM(INDIRECT(BE$1&amp;BE$2&amp;$A233):INDIRECT(BE$1&amp;BE$3&amp;$A233))+SUM(INDIRECT(BE$1&amp;BE$2&amp;$B233):INDIRECT(BE$1&amp;BE$3&amp;$B233))</f>
        <v>0</v>
      </c>
      <c r="BF233" s="1708">
        <f t="shared" ca="1" si="305"/>
        <v>0</v>
      </c>
      <c r="BG233" s="1806">
        <f t="shared" ca="1" si="339"/>
        <v>0</v>
      </c>
    </row>
    <row r="234" spans="1:59" s="256" customFormat="1">
      <c r="A234" s="1887">
        <v>212</v>
      </c>
      <c r="B234" s="1887">
        <v>1</v>
      </c>
      <c r="C234" s="1887">
        <f>ROW()</f>
        <v>234</v>
      </c>
      <c r="D234" s="2120" t="s">
        <v>1020</v>
      </c>
      <c r="E234" s="2540">
        <v>1</v>
      </c>
      <c r="F234" s="87"/>
      <c r="G234" s="87"/>
      <c r="H234" s="39"/>
      <c r="I234" s="43"/>
      <c r="J234" s="63"/>
      <c r="K234" s="87"/>
      <c r="L234" s="87"/>
      <c r="M234" s="594" t="s">
        <v>330</v>
      </c>
      <c r="N234" s="594"/>
      <c r="O234" s="594"/>
      <c r="P234" s="595"/>
      <c r="Q234" s="596">
        <f>SUM(Q235:Q240)</f>
        <v>-135</v>
      </c>
      <c r="R234" s="596">
        <f t="shared" ref="R234:AB234" si="349">SUM(R235:R240)</f>
        <v>-1099</v>
      </c>
      <c r="S234" s="596">
        <f t="shared" si="349"/>
        <v>51</v>
      </c>
      <c r="T234" s="596">
        <f t="shared" si="349"/>
        <v>-607</v>
      </c>
      <c r="U234" s="596">
        <f t="shared" si="349"/>
        <v>979</v>
      </c>
      <c r="V234" s="596">
        <f t="shared" si="349"/>
        <v>-291</v>
      </c>
      <c r="W234" s="596">
        <f t="shared" si="349"/>
        <v>-1113</v>
      </c>
      <c r="X234" s="596">
        <f t="shared" si="349"/>
        <v>1740</v>
      </c>
      <c r="Y234" s="596">
        <f t="shared" si="349"/>
        <v>1316</v>
      </c>
      <c r="Z234" s="596">
        <f t="shared" si="349"/>
        <v>1816</v>
      </c>
      <c r="AA234" s="596">
        <f t="shared" si="349"/>
        <v>613</v>
      </c>
      <c r="AB234" s="596">
        <f t="shared" si="349"/>
        <v>71</v>
      </c>
      <c r="AC234" s="596">
        <f t="shared" si="331"/>
        <v>-1183</v>
      </c>
      <c r="AD234" s="596">
        <f t="shared" si="332"/>
        <v>81</v>
      </c>
      <c r="AE234" s="596">
        <f t="shared" si="333"/>
        <v>1943</v>
      </c>
      <c r="AF234" s="596">
        <f t="shared" si="334"/>
        <v>2500</v>
      </c>
      <c r="AG234" s="596">
        <f t="shared" si="341"/>
        <v>-1102</v>
      </c>
      <c r="AH234" s="596">
        <f t="shared" si="342"/>
        <v>4443</v>
      </c>
      <c r="AI234" s="596">
        <f t="shared" si="343"/>
        <v>3341</v>
      </c>
      <c r="AK234" s="1641">
        <f ca="1">SUM((INDIRECT(AK$2&amp;(ROW())):INDIRECT(AK$3&amp;(ROW()))))</f>
        <v>-135</v>
      </c>
      <c r="AL234" s="596">
        <f ca="1">SUM(INDIRECT(AL$1&amp;AL$2&amp;$C234):INDIRECT(AL$1&amp;AL$3&amp;$C234))</f>
        <v>-564</v>
      </c>
      <c r="AM234" s="1709">
        <f t="shared" ca="1" si="326"/>
        <v>429</v>
      </c>
      <c r="AN234" s="1807">
        <f t="shared" ca="1" si="253"/>
        <v>0.23936170212765959</v>
      </c>
      <c r="AO234" s="596">
        <f ca="1">SUM(INDIRECT(AO$1&amp;AO$2&amp;$A234):INDIRECT(AO$1&amp;AO$3&amp;$A234))+SUM(INDIRECT(AO$1&amp;AO$2&amp;$B234):INDIRECT(AO$1&amp;AO$3&amp;$B234))</f>
        <v>-965</v>
      </c>
      <c r="AP234" s="1709">
        <f t="shared" ca="1" si="327"/>
        <v>830</v>
      </c>
      <c r="AQ234" s="1807">
        <f t="shared" ca="1" si="335"/>
        <v>0.13989637305699482</v>
      </c>
      <c r="AS234" s="1641">
        <f ca="1">SUM((INDIRECT(AS$2&amp;(ROW())):INDIRECT(AS$3&amp;(ROW()))))</f>
        <v>-135</v>
      </c>
      <c r="AT234" s="596">
        <f ca="1">SUM(INDIRECT(AT$1&amp;AT$2&amp;$C234):INDIRECT(AT$1&amp;AT$3&amp;$C234))</f>
        <v>-564</v>
      </c>
      <c r="AU234" s="1709">
        <f t="shared" ca="1" si="302"/>
        <v>429</v>
      </c>
      <c r="AV234" s="1807">
        <f t="shared" ca="1" si="336"/>
        <v>0.23936170212765959</v>
      </c>
      <c r="AW234" s="596">
        <f ca="1">SUM(INDIRECT(AW$1&amp;AW$2&amp;$A234):INDIRECT(AW$1&amp;AW$3&amp;$A234))+SUM(INDIRECT(AW$1&amp;AW$2&amp;$B234):INDIRECT(AW$1&amp;AW$3&amp;$B234))</f>
        <v>-965</v>
      </c>
      <c r="AX234" s="1709">
        <f t="shared" ca="1" si="303"/>
        <v>830</v>
      </c>
      <c r="AY234" s="1807">
        <f t="shared" ca="1" si="337"/>
        <v>0.13989637305699482</v>
      </c>
      <c r="BA234" s="1641">
        <f ca="1">SUM((INDIRECT(BA$2&amp;(ROW())):INDIRECT(BA$3&amp;(ROW()))))</f>
        <v>-135</v>
      </c>
      <c r="BB234" s="596">
        <f ca="1">SUM(INDIRECT(BB$1&amp;BB$2&amp;$C234):INDIRECT(BB$1&amp;BB$3&amp;$C234))</f>
        <v>-564</v>
      </c>
      <c r="BC234" s="1709">
        <f t="shared" ca="1" si="304"/>
        <v>429</v>
      </c>
      <c r="BD234" s="1807">
        <f t="shared" ca="1" si="338"/>
        <v>0.23936170212765959</v>
      </c>
      <c r="BE234" s="596">
        <f ca="1">SUM(INDIRECT(BE$1&amp;BE$2&amp;$A234):INDIRECT(BE$1&amp;BE$3&amp;$A234))+SUM(INDIRECT(BE$1&amp;BE$2&amp;$B234):INDIRECT(BE$1&amp;BE$3&amp;$B234))</f>
        <v>-965</v>
      </c>
      <c r="BF234" s="1709">
        <f t="shared" ca="1" si="305"/>
        <v>830</v>
      </c>
      <c r="BG234" s="1807">
        <f t="shared" ca="1" si="339"/>
        <v>0.13989637305699482</v>
      </c>
    </row>
    <row r="235" spans="1:59" s="256" customFormat="1">
      <c r="A235" s="1887">
        <v>213</v>
      </c>
      <c r="B235" s="1887">
        <v>1</v>
      </c>
      <c r="C235" s="1887">
        <f>ROW()</f>
        <v>235</v>
      </c>
      <c r="D235" s="2120" t="s">
        <v>1020</v>
      </c>
      <c r="E235" s="2540">
        <v>1</v>
      </c>
      <c r="F235" s="87"/>
      <c r="G235" s="87"/>
      <c r="H235" s="39"/>
      <c r="I235" s="43"/>
      <c r="J235" s="63"/>
      <c r="K235" s="87"/>
      <c r="L235" s="87"/>
      <c r="M235" s="87"/>
      <c r="N235" s="63" t="s">
        <v>217</v>
      </c>
      <c r="O235" s="63"/>
      <c r="P235" s="62"/>
      <c r="Q235" s="215">
        <f t="shared" ref="Q235:AB235" si="350">Q608+Q652</f>
        <v>-1285</v>
      </c>
      <c r="R235" s="215">
        <f t="shared" si="350"/>
        <v>-1086</v>
      </c>
      <c r="S235" s="215">
        <f t="shared" si="350"/>
        <v>-116</v>
      </c>
      <c r="T235" s="215">
        <f t="shared" si="350"/>
        <v>-2446</v>
      </c>
      <c r="U235" s="215">
        <f t="shared" si="350"/>
        <v>-440</v>
      </c>
      <c r="V235" s="215">
        <f t="shared" si="350"/>
        <v>-1067</v>
      </c>
      <c r="W235" s="215">
        <f t="shared" si="350"/>
        <v>-1160</v>
      </c>
      <c r="X235" s="215">
        <f t="shared" si="350"/>
        <v>43</v>
      </c>
      <c r="Y235" s="215">
        <f t="shared" si="350"/>
        <v>-553</v>
      </c>
      <c r="Z235" s="215">
        <f t="shared" si="350"/>
        <v>-442</v>
      </c>
      <c r="AA235" s="215">
        <f t="shared" si="350"/>
        <v>42</v>
      </c>
      <c r="AB235" s="215">
        <f t="shared" si="350"/>
        <v>-510</v>
      </c>
      <c r="AC235" s="215">
        <f t="shared" si="331"/>
        <v>-2487</v>
      </c>
      <c r="AD235" s="215">
        <f t="shared" si="332"/>
        <v>-3953</v>
      </c>
      <c r="AE235" s="215">
        <f t="shared" si="333"/>
        <v>-1670</v>
      </c>
      <c r="AF235" s="215">
        <f t="shared" si="334"/>
        <v>-910</v>
      </c>
      <c r="AG235" s="215">
        <f t="shared" si="341"/>
        <v>-6440</v>
      </c>
      <c r="AH235" s="215">
        <f t="shared" si="342"/>
        <v>-2580</v>
      </c>
      <c r="AI235" s="215">
        <f t="shared" si="343"/>
        <v>-9020</v>
      </c>
      <c r="AK235" s="1187">
        <f ca="1">SUM((INDIRECT(AK$2&amp;(ROW())):INDIRECT(AK$3&amp;(ROW()))))</f>
        <v>-1285</v>
      </c>
      <c r="AL235" s="215">
        <f ca="1">SUM(INDIRECT(AL$1&amp;AL$2&amp;$C235):INDIRECT(AL$1&amp;AL$3&amp;$C235))</f>
        <v>-1000</v>
      </c>
      <c r="AM235" s="1707">
        <f t="shared" ca="1" si="326"/>
        <v>-285</v>
      </c>
      <c r="AN235" s="1805">
        <f t="shared" ca="1" si="253"/>
        <v>1.2849999999999999</v>
      </c>
      <c r="AO235" s="215">
        <f ca="1">SUM(INDIRECT(AO$1&amp;AO$2&amp;$A235):INDIRECT(AO$1&amp;AO$3&amp;$A235))+SUM(INDIRECT(AO$1&amp;AO$2&amp;$B235):INDIRECT(AO$1&amp;AO$3&amp;$B235))</f>
        <v>-155</v>
      </c>
      <c r="AP235" s="1707">
        <f t="shared" ca="1" si="327"/>
        <v>-1130</v>
      </c>
      <c r="AQ235" s="1805">
        <f t="shared" ca="1" si="335"/>
        <v>8.2903225806451619</v>
      </c>
      <c r="AS235" s="1187">
        <f ca="1">SUM((INDIRECT(AS$2&amp;(ROW())):INDIRECT(AS$3&amp;(ROW()))))</f>
        <v>-1285</v>
      </c>
      <c r="AT235" s="215">
        <f ca="1">SUM(INDIRECT(AT$1&amp;AT$2&amp;$C235):INDIRECT(AT$1&amp;AT$3&amp;$C235))</f>
        <v>-1000</v>
      </c>
      <c r="AU235" s="1707">
        <f t="shared" ca="1" si="302"/>
        <v>-285</v>
      </c>
      <c r="AV235" s="1805">
        <f t="shared" ca="1" si="336"/>
        <v>1.2849999999999999</v>
      </c>
      <c r="AW235" s="215">
        <f ca="1">SUM(INDIRECT(AW$1&amp;AW$2&amp;$A235):INDIRECT(AW$1&amp;AW$3&amp;$A235))+SUM(INDIRECT(AW$1&amp;AW$2&amp;$B235):INDIRECT(AW$1&amp;AW$3&amp;$B235))</f>
        <v>-155</v>
      </c>
      <c r="AX235" s="1707">
        <f t="shared" ca="1" si="303"/>
        <v>-1130</v>
      </c>
      <c r="AY235" s="1805">
        <f t="shared" ca="1" si="337"/>
        <v>8.2903225806451619</v>
      </c>
      <c r="BA235" s="1187">
        <f ca="1">SUM((INDIRECT(BA$2&amp;(ROW())):INDIRECT(BA$3&amp;(ROW()))))</f>
        <v>-1285</v>
      </c>
      <c r="BB235" s="215">
        <f ca="1">SUM(INDIRECT(BB$1&amp;BB$2&amp;$C235):INDIRECT(BB$1&amp;BB$3&amp;$C235))</f>
        <v>-1000</v>
      </c>
      <c r="BC235" s="1707">
        <f t="shared" ca="1" si="304"/>
        <v>-285</v>
      </c>
      <c r="BD235" s="1805">
        <f t="shared" ca="1" si="338"/>
        <v>1.2849999999999999</v>
      </c>
      <c r="BE235" s="215">
        <f ca="1">SUM(INDIRECT(BE$1&amp;BE$2&amp;$A235):INDIRECT(BE$1&amp;BE$3&amp;$A235))+SUM(INDIRECT(BE$1&amp;BE$2&amp;$B235):INDIRECT(BE$1&amp;BE$3&amp;$B235))</f>
        <v>-155</v>
      </c>
      <c r="BF235" s="1707">
        <f t="shared" ca="1" si="305"/>
        <v>-1130</v>
      </c>
      <c r="BG235" s="1805">
        <f t="shared" ca="1" si="339"/>
        <v>8.2903225806451619</v>
      </c>
    </row>
    <row r="236" spans="1:59" s="256" customFormat="1">
      <c r="A236" s="1887">
        <v>214</v>
      </c>
      <c r="B236" s="1887">
        <v>1</v>
      </c>
      <c r="C236" s="1887">
        <f>ROW()</f>
        <v>236</v>
      </c>
      <c r="D236" s="2120" t="s">
        <v>1020</v>
      </c>
      <c r="E236" s="2540">
        <v>1</v>
      </c>
      <c r="F236" s="87"/>
      <c r="G236" s="87"/>
      <c r="H236" s="39"/>
      <c r="I236" s="43"/>
      <c r="J236" s="63"/>
      <c r="K236" s="87"/>
      <c r="L236" s="87"/>
      <c r="M236" s="87"/>
      <c r="N236" s="63" t="s">
        <v>218</v>
      </c>
      <c r="O236" s="63"/>
      <c r="P236" s="62"/>
      <c r="Q236" s="215">
        <f t="shared" ref="Q236:AB236" si="351">Q614+Q658</f>
        <v>1280</v>
      </c>
      <c r="R236" s="215">
        <f t="shared" si="351"/>
        <v>880</v>
      </c>
      <c r="S236" s="215">
        <f t="shared" si="351"/>
        <v>948</v>
      </c>
      <c r="T236" s="215">
        <f t="shared" si="351"/>
        <v>1701</v>
      </c>
      <c r="U236" s="215">
        <f t="shared" si="351"/>
        <v>1332</v>
      </c>
      <c r="V236" s="215">
        <f t="shared" si="351"/>
        <v>1404</v>
      </c>
      <c r="W236" s="215">
        <f t="shared" si="351"/>
        <v>991</v>
      </c>
      <c r="X236" s="215">
        <f t="shared" si="351"/>
        <v>1421</v>
      </c>
      <c r="Y236" s="215">
        <f t="shared" si="351"/>
        <v>2091</v>
      </c>
      <c r="Z236" s="215">
        <f t="shared" si="351"/>
        <v>2105</v>
      </c>
      <c r="AA236" s="215">
        <f t="shared" si="351"/>
        <v>1901</v>
      </c>
      <c r="AB236" s="215">
        <f t="shared" si="351"/>
        <v>1614</v>
      </c>
      <c r="AC236" s="215">
        <f t="shared" si="331"/>
        <v>3108</v>
      </c>
      <c r="AD236" s="215">
        <f t="shared" si="332"/>
        <v>4437</v>
      </c>
      <c r="AE236" s="215">
        <f t="shared" si="333"/>
        <v>4503</v>
      </c>
      <c r="AF236" s="215">
        <f t="shared" si="334"/>
        <v>5620</v>
      </c>
      <c r="AG236" s="215">
        <f t="shared" si="341"/>
        <v>7545</v>
      </c>
      <c r="AH236" s="215">
        <f t="shared" si="342"/>
        <v>10123</v>
      </c>
      <c r="AI236" s="215">
        <f t="shared" si="343"/>
        <v>17668</v>
      </c>
      <c r="AK236" s="1187">
        <f ca="1">SUM((INDIRECT(AK$2&amp;(ROW())):INDIRECT(AK$3&amp;(ROW()))))</f>
        <v>1280</v>
      </c>
      <c r="AL236" s="215">
        <f ca="1">SUM(INDIRECT(AL$1&amp;AL$2&amp;$C236):INDIRECT(AL$1&amp;AL$3&amp;$C236))</f>
        <v>832</v>
      </c>
      <c r="AM236" s="1707">
        <f t="shared" ca="1" si="326"/>
        <v>448</v>
      </c>
      <c r="AN236" s="1805">
        <f t="shared" ca="1" si="253"/>
        <v>1.5384615384615385</v>
      </c>
      <c r="AO236" s="215">
        <f ca="1">SUM(INDIRECT(AO$1&amp;AO$2&amp;$A236):INDIRECT(AO$1&amp;AO$3&amp;$A236))+SUM(INDIRECT(AO$1&amp;AO$2&amp;$B236):INDIRECT(AO$1&amp;AO$3&amp;$B236))</f>
        <v>-153</v>
      </c>
      <c r="AP236" s="1707">
        <f t="shared" ca="1" si="327"/>
        <v>1433</v>
      </c>
      <c r="AQ236" s="1805">
        <f t="shared" ca="1" si="335"/>
        <v>-8.3660130718954253</v>
      </c>
      <c r="AS236" s="1187">
        <f ca="1">SUM((INDIRECT(AS$2&amp;(ROW())):INDIRECT(AS$3&amp;(ROW()))))</f>
        <v>1280</v>
      </c>
      <c r="AT236" s="215">
        <f ca="1">SUM(INDIRECT(AT$1&amp;AT$2&amp;$C236):INDIRECT(AT$1&amp;AT$3&amp;$C236))</f>
        <v>832</v>
      </c>
      <c r="AU236" s="1707">
        <f t="shared" ca="1" si="302"/>
        <v>448</v>
      </c>
      <c r="AV236" s="1805">
        <f t="shared" ca="1" si="336"/>
        <v>1.5384615384615385</v>
      </c>
      <c r="AW236" s="215">
        <f ca="1">SUM(INDIRECT(AW$1&amp;AW$2&amp;$A236):INDIRECT(AW$1&amp;AW$3&amp;$A236))+SUM(INDIRECT(AW$1&amp;AW$2&amp;$B236):INDIRECT(AW$1&amp;AW$3&amp;$B236))</f>
        <v>-153</v>
      </c>
      <c r="AX236" s="1707">
        <f t="shared" ca="1" si="303"/>
        <v>1433</v>
      </c>
      <c r="AY236" s="1805">
        <f t="shared" ca="1" si="337"/>
        <v>-8.3660130718954253</v>
      </c>
      <c r="BA236" s="1187">
        <f ca="1">SUM((INDIRECT(BA$2&amp;(ROW())):INDIRECT(BA$3&amp;(ROW()))))</f>
        <v>1280</v>
      </c>
      <c r="BB236" s="215">
        <f ca="1">SUM(INDIRECT(BB$1&amp;BB$2&amp;$C236):INDIRECT(BB$1&amp;BB$3&amp;$C236))</f>
        <v>832</v>
      </c>
      <c r="BC236" s="1707">
        <f t="shared" ca="1" si="304"/>
        <v>448</v>
      </c>
      <c r="BD236" s="1805">
        <f t="shared" ca="1" si="338"/>
        <v>1.5384615384615385</v>
      </c>
      <c r="BE236" s="215">
        <f ca="1">SUM(INDIRECT(BE$1&amp;BE$2&amp;$A236):INDIRECT(BE$1&amp;BE$3&amp;$A236))+SUM(INDIRECT(BE$1&amp;BE$2&amp;$B236):INDIRECT(BE$1&amp;BE$3&amp;$B236))</f>
        <v>-153</v>
      </c>
      <c r="BF236" s="1707">
        <f t="shared" ca="1" si="305"/>
        <v>1433</v>
      </c>
      <c r="BG236" s="1805">
        <f t="shared" ca="1" si="339"/>
        <v>-8.3660130718954253</v>
      </c>
    </row>
    <row r="237" spans="1:59" s="256" customFormat="1">
      <c r="A237" s="1887">
        <v>215</v>
      </c>
      <c r="B237" s="1887">
        <v>1</v>
      </c>
      <c r="C237" s="1887">
        <f>ROW()</f>
        <v>237</v>
      </c>
      <c r="D237" s="2120" t="s">
        <v>1020</v>
      </c>
      <c r="E237" s="2540">
        <v>1</v>
      </c>
      <c r="F237" s="87"/>
      <c r="G237" s="87"/>
      <c r="H237" s="39"/>
      <c r="I237" s="43"/>
      <c r="J237" s="63"/>
      <c r="K237" s="87"/>
      <c r="L237" s="87"/>
      <c r="M237" s="87"/>
      <c r="N237" s="63" t="s">
        <v>137</v>
      </c>
      <c r="O237" s="63"/>
      <c r="P237" s="440"/>
      <c r="Q237" s="215">
        <f t="shared" ref="Q237:AB237" si="352">Q620+Q664</f>
        <v>-130</v>
      </c>
      <c r="R237" s="215">
        <f t="shared" si="352"/>
        <v>-893</v>
      </c>
      <c r="S237" s="215">
        <f t="shared" si="352"/>
        <v>-781</v>
      </c>
      <c r="T237" s="215">
        <f t="shared" si="352"/>
        <v>138</v>
      </c>
      <c r="U237" s="215">
        <f t="shared" si="352"/>
        <v>87</v>
      </c>
      <c r="V237" s="215">
        <f t="shared" si="352"/>
        <v>-628</v>
      </c>
      <c r="W237" s="215">
        <f t="shared" si="352"/>
        <v>-944</v>
      </c>
      <c r="X237" s="215">
        <f t="shared" si="352"/>
        <v>276</v>
      </c>
      <c r="Y237" s="215">
        <f t="shared" si="352"/>
        <v>-222</v>
      </c>
      <c r="Z237" s="215">
        <f t="shared" si="352"/>
        <v>153</v>
      </c>
      <c r="AA237" s="215">
        <f t="shared" si="352"/>
        <v>-1330</v>
      </c>
      <c r="AB237" s="215">
        <f t="shared" si="352"/>
        <v>-1033</v>
      </c>
      <c r="AC237" s="215">
        <f t="shared" si="331"/>
        <v>-1804</v>
      </c>
      <c r="AD237" s="215">
        <f t="shared" si="332"/>
        <v>-403</v>
      </c>
      <c r="AE237" s="215">
        <f t="shared" si="333"/>
        <v>-890</v>
      </c>
      <c r="AF237" s="215">
        <f t="shared" si="334"/>
        <v>-2210</v>
      </c>
      <c r="AG237" s="215">
        <f t="shared" si="341"/>
        <v>-2207</v>
      </c>
      <c r="AH237" s="215">
        <f t="shared" si="342"/>
        <v>-3100</v>
      </c>
      <c r="AI237" s="215">
        <f t="shared" si="343"/>
        <v>-5307</v>
      </c>
      <c r="AK237" s="1187">
        <f ca="1">SUM((INDIRECT(AK$2&amp;(ROW())):INDIRECT(AK$3&amp;(ROW()))))</f>
        <v>-130</v>
      </c>
      <c r="AL237" s="215">
        <f ca="1">SUM(INDIRECT(AL$1&amp;AL$2&amp;$C237):INDIRECT(AL$1&amp;AL$3&amp;$C237))</f>
        <v>-396</v>
      </c>
      <c r="AM237" s="1707">
        <f t="shared" ca="1" si="326"/>
        <v>266</v>
      </c>
      <c r="AN237" s="1805">
        <f t="shared" ca="1" si="253"/>
        <v>0.32828282828282829</v>
      </c>
      <c r="AO237" s="215">
        <f ca="1">SUM(INDIRECT(AO$1&amp;AO$2&amp;$A237):INDIRECT(AO$1&amp;AO$3&amp;$A237))+SUM(INDIRECT(AO$1&amp;AO$2&amp;$B237):INDIRECT(AO$1&amp;AO$3&amp;$B237))</f>
        <v>-657</v>
      </c>
      <c r="AP237" s="1707">
        <f t="shared" ca="1" si="327"/>
        <v>527</v>
      </c>
      <c r="AQ237" s="1805">
        <f t="shared" ca="1" si="335"/>
        <v>0.19786910197869101</v>
      </c>
      <c r="AS237" s="1187">
        <f ca="1">SUM((INDIRECT(AS$2&amp;(ROW())):INDIRECT(AS$3&amp;(ROW()))))</f>
        <v>-130</v>
      </c>
      <c r="AT237" s="215">
        <f ca="1">SUM(INDIRECT(AT$1&amp;AT$2&amp;$C237):INDIRECT(AT$1&amp;AT$3&amp;$C237))</f>
        <v>-396</v>
      </c>
      <c r="AU237" s="1707">
        <f t="shared" ca="1" si="302"/>
        <v>266</v>
      </c>
      <c r="AV237" s="1805">
        <f t="shared" ca="1" si="336"/>
        <v>0.32828282828282829</v>
      </c>
      <c r="AW237" s="215">
        <f ca="1">SUM(INDIRECT(AW$1&amp;AW$2&amp;$A237):INDIRECT(AW$1&amp;AW$3&amp;$A237))+SUM(INDIRECT(AW$1&amp;AW$2&amp;$B237):INDIRECT(AW$1&amp;AW$3&amp;$B237))</f>
        <v>-657</v>
      </c>
      <c r="AX237" s="1707">
        <f t="shared" ca="1" si="303"/>
        <v>527</v>
      </c>
      <c r="AY237" s="1805">
        <f t="shared" ca="1" si="337"/>
        <v>0.19786910197869101</v>
      </c>
      <c r="BA237" s="1187">
        <f ca="1">SUM((INDIRECT(BA$2&amp;(ROW())):INDIRECT(BA$3&amp;(ROW()))))</f>
        <v>-130</v>
      </c>
      <c r="BB237" s="215">
        <f ca="1">SUM(INDIRECT(BB$1&amp;BB$2&amp;$C237):INDIRECT(BB$1&amp;BB$3&amp;$C237))</f>
        <v>-396</v>
      </c>
      <c r="BC237" s="1707">
        <f t="shared" ca="1" si="304"/>
        <v>266</v>
      </c>
      <c r="BD237" s="1805">
        <f t="shared" ca="1" si="338"/>
        <v>0.32828282828282829</v>
      </c>
      <c r="BE237" s="215">
        <f ca="1">SUM(INDIRECT(BE$1&amp;BE$2&amp;$A237):INDIRECT(BE$1&amp;BE$3&amp;$A237))+SUM(INDIRECT(BE$1&amp;BE$2&amp;$B237):INDIRECT(BE$1&amp;BE$3&amp;$B237))</f>
        <v>-657</v>
      </c>
      <c r="BF237" s="1707">
        <f t="shared" ca="1" si="305"/>
        <v>527</v>
      </c>
      <c r="BG237" s="1805">
        <f t="shared" ca="1" si="339"/>
        <v>0.19786910197869101</v>
      </c>
    </row>
    <row r="238" spans="1:59" s="256" customFormat="1">
      <c r="A238" s="1887">
        <v>216</v>
      </c>
      <c r="B238" s="1887">
        <v>1</v>
      </c>
      <c r="C238" s="1887">
        <f>ROW()</f>
        <v>238</v>
      </c>
      <c r="D238" s="2120" t="s">
        <v>1020</v>
      </c>
      <c r="E238" s="2540">
        <v>1</v>
      </c>
      <c r="F238" s="87"/>
      <c r="G238" s="87"/>
      <c r="H238" s="39"/>
      <c r="I238" s="43"/>
      <c r="J238" s="63"/>
      <c r="K238" s="87"/>
      <c r="L238" s="87"/>
      <c r="M238" s="87"/>
      <c r="N238" s="63" t="s">
        <v>219</v>
      </c>
      <c r="O238" s="63"/>
      <c r="P238" s="62"/>
      <c r="Q238" s="215">
        <f t="shared" ref="Q238:AB238" si="353">Q626+Q670</f>
        <v>0</v>
      </c>
      <c r="R238" s="215">
        <f t="shared" si="353"/>
        <v>0</v>
      </c>
      <c r="S238" s="215">
        <f t="shared" si="353"/>
        <v>0</v>
      </c>
      <c r="T238" s="215">
        <f t="shared" si="353"/>
        <v>0</v>
      </c>
      <c r="U238" s="215">
        <f t="shared" si="353"/>
        <v>0</v>
      </c>
      <c r="V238" s="215">
        <f t="shared" si="353"/>
        <v>0</v>
      </c>
      <c r="W238" s="215">
        <f t="shared" si="353"/>
        <v>0</v>
      </c>
      <c r="X238" s="215">
        <f t="shared" si="353"/>
        <v>0</v>
      </c>
      <c r="Y238" s="215">
        <f t="shared" si="353"/>
        <v>0</v>
      </c>
      <c r="Z238" s="215">
        <f t="shared" si="353"/>
        <v>0</v>
      </c>
      <c r="AA238" s="215">
        <f t="shared" si="353"/>
        <v>0</v>
      </c>
      <c r="AB238" s="215">
        <f t="shared" si="353"/>
        <v>0</v>
      </c>
      <c r="AC238" s="215">
        <f t="shared" si="331"/>
        <v>0</v>
      </c>
      <c r="AD238" s="215">
        <f t="shared" si="332"/>
        <v>0</v>
      </c>
      <c r="AE238" s="215">
        <f t="shared" si="333"/>
        <v>0</v>
      </c>
      <c r="AF238" s="215">
        <f t="shared" si="334"/>
        <v>0</v>
      </c>
      <c r="AG238" s="215">
        <f t="shared" si="341"/>
        <v>0</v>
      </c>
      <c r="AH238" s="215">
        <f t="shared" si="342"/>
        <v>0</v>
      </c>
      <c r="AI238" s="215">
        <f t="shared" si="343"/>
        <v>0</v>
      </c>
      <c r="AK238" s="1187">
        <f ca="1">SUM((INDIRECT(AK$2&amp;(ROW())):INDIRECT(AK$3&amp;(ROW()))))</f>
        <v>0</v>
      </c>
      <c r="AL238" s="215">
        <f ca="1">SUM(INDIRECT(AL$1&amp;AL$2&amp;$C238):INDIRECT(AL$1&amp;AL$3&amp;$C238))</f>
        <v>0</v>
      </c>
      <c r="AM238" s="1707">
        <f t="shared" ca="1" si="326"/>
        <v>0</v>
      </c>
      <c r="AN238" s="1805">
        <f t="shared" ca="1" si="253"/>
        <v>0</v>
      </c>
      <c r="AO238" s="215">
        <f ca="1">SUM(INDIRECT(AO$1&amp;AO$2&amp;$A238):INDIRECT(AO$1&amp;AO$3&amp;$A238))+SUM(INDIRECT(AO$1&amp;AO$2&amp;$B238):INDIRECT(AO$1&amp;AO$3&amp;$B238))</f>
        <v>0</v>
      </c>
      <c r="AP238" s="1707">
        <f t="shared" ca="1" si="327"/>
        <v>0</v>
      </c>
      <c r="AQ238" s="1805">
        <f t="shared" ca="1" si="335"/>
        <v>0</v>
      </c>
      <c r="AS238" s="1187">
        <f ca="1">SUM((INDIRECT(AS$2&amp;(ROW())):INDIRECT(AS$3&amp;(ROW()))))</f>
        <v>0</v>
      </c>
      <c r="AT238" s="215">
        <f ca="1">SUM(INDIRECT(AT$1&amp;AT$2&amp;$C238):INDIRECT(AT$1&amp;AT$3&amp;$C238))</f>
        <v>0</v>
      </c>
      <c r="AU238" s="1707">
        <f t="shared" ca="1" si="302"/>
        <v>0</v>
      </c>
      <c r="AV238" s="1805">
        <f t="shared" ca="1" si="336"/>
        <v>0</v>
      </c>
      <c r="AW238" s="215">
        <f ca="1">SUM(INDIRECT(AW$1&amp;AW$2&amp;$A238):INDIRECT(AW$1&amp;AW$3&amp;$A238))+SUM(INDIRECT(AW$1&amp;AW$2&amp;$B238):INDIRECT(AW$1&amp;AW$3&amp;$B238))</f>
        <v>0</v>
      </c>
      <c r="AX238" s="1707">
        <f t="shared" ca="1" si="303"/>
        <v>0</v>
      </c>
      <c r="AY238" s="1805">
        <f t="shared" ca="1" si="337"/>
        <v>0</v>
      </c>
      <c r="BA238" s="1187">
        <f ca="1">SUM((INDIRECT(BA$2&amp;(ROW())):INDIRECT(BA$3&amp;(ROW()))))</f>
        <v>0</v>
      </c>
      <c r="BB238" s="215">
        <f ca="1">SUM(INDIRECT(BB$1&amp;BB$2&amp;$C238):INDIRECT(BB$1&amp;BB$3&amp;$C238))</f>
        <v>0</v>
      </c>
      <c r="BC238" s="1707">
        <f t="shared" ca="1" si="304"/>
        <v>0</v>
      </c>
      <c r="BD238" s="1805">
        <f t="shared" ca="1" si="338"/>
        <v>0</v>
      </c>
      <c r="BE238" s="215">
        <f ca="1">SUM(INDIRECT(BE$1&amp;BE$2&amp;$A238):INDIRECT(BE$1&amp;BE$3&amp;$A238))+SUM(INDIRECT(BE$1&amp;BE$2&amp;$B238):INDIRECT(BE$1&amp;BE$3&amp;$B238))</f>
        <v>0</v>
      </c>
      <c r="BF238" s="1707">
        <f t="shared" ca="1" si="305"/>
        <v>0</v>
      </c>
      <c r="BG238" s="1805">
        <f t="shared" ca="1" si="339"/>
        <v>0</v>
      </c>
    </row>
    <row r="239" spans="1:59" s="256" customFormat="1">
      <c r="A239" s="1887">
        <v>217</v>
      </c>
      <c r="B239" s="1887">
        <v>1</v>
      </c>
      <c r="C239" s="1887">
        <f>ROW()</f>
        <v>239</v>
      </c>
      <c r="D239" s="2120" t="s">
        <v>1020</v>
      </c>
      <c r="E239" s="2540">
        <v>1</v>
      </c>
      <c r="F239" s="87"/>
      <c r="G239" s="87"/>
      <c r="H239" s="39"/>
      <c r="I239" s="43"/>
      <c r="J239" s="63"/>
      <c r="K239" s="87"/>
      <c r="L239" s="87"/>
      <c r="M239" s="87"/>
      <c r="N239" s="63" t="s">
        <v>313</v>
      </c>
      <c r="O239" s="63"/>
      <c r="P239" s="62"/>
      <c r="Q239" s="215">
        <f t="shared" ref="Q239:AB239" si="354">Q632+Q676</f>
        <v>0</v>
      </c>
      <c r="R239" s="215">
        <f t="shared" si="354"/>
        <v>0</v>
      </c>
      <c r="S239" s="215">
        <f t="shared" si="354"/>
        <v>0</v>
      </c>
      <c r="T239" s="215">
        <f t="shared" si="354"/>
        <v>0</v>
      </c>
      <c r="U239" s="215">
        <f t="shared" si="354"/>
        <v>0</v>
      </c>
      <c r="V239" s="215">
        <f t="shared" si="354"/>
        <v>0</v>
      </c>
      <c r="W239" s="215">
        <f t="shared" si="354"/>
        <v>0</v>
      </c>
      <c r="X239" s="215">
        <f t="shared" si="354"/>
        <v>0</v>
      </c>
      <c r="Y239" s="215">
        <f t="shared" si="354"/>
        <v>0</v>
      </c>
      <c r="Z239" s="215">
        <f t="shared" si="354"/>
        <v>0</v>
      </c>
      <c r="AA239" s="215">
        <f t="shared" si="354"/>
        <v>0</v>
      </c>
      <c r="AB239" s="215">
        <f t="shared" si="354"/>
        <v>0</v>
      </c>
      <c r="AC239" s="215">
        <f t="shared" si="331"/>
        <v>0</v>
      </c>
      <c r="AD239" s="215">
        <f t="shared" si="332"/>
        <v>0</v>
      </c>
      <c r="AE239" s="215">
        <f t="shared" si="333"/>
        <v>0</v>
      </c>
      <c r="AF239" s="215">
        <f t="shared" si="334"/>
        <v>0</v>
      </c>
      <c r="AG239" s="215">
        <f t="shared" si="341"/>
        <v>0</v>
      </c>
      <c r="AH239" s="215">
        <f t="shared" si="342"/>
        <v>0</v>
      </c>
      <c r="AI239" s="215">
        <f t="shared" si="343"/>
        <v>0</v>
      </c>
      <c r="AK239" s="1187">
        <f ca="1">SUM((INDIRECT(AK$2&amp;(ROW())):INDIRECT(AK$3&amp;(ROW()))))</f>
        <v>0</v>
      </c>
      <c r="AL239" s="215">
        <f ca="1">SUM(INDIRECT(AL$1&amp;AL$2&amp;$C239):INDIRECT(AL$1&amp;AL$3&amp;$C239))</f>
        <v>0</v>
      </c>
      <c r="AM239" s="1707">
        <f t="shared" ca="1" si="326"/>
        <v>0</v>
      </c>
      <c r="AN239" s="1805">
        <f t="shared" ca="1" si="253"/>
        <v>0</v>
      </c>
      <c r="AO239" s="215">
        <f ca="1">SUM(INDIRECT(AO$1&amp;AO$2&amp;$A239):INDIRECT(AO$1&amp;AO$3&amp;$A239))+SUM(INDIRECT(AO$1&amp;AO$2&amp;$B239):INDIRECT(AO$1&amp;AO$3&amp;$B239))</f>
        <v>0</v>
      </c>
      <c r="AP239" s="1707">
        <f t="shared" ca="1" si="327"/>
        <v>0</v>
      </c>
      <c r="AQ239" s="1805">
        <f t="shared" ca="1" si="335"/>
        <v>0</v>
      </c>
      <c r="AS239" s="1187">
        <f ca="1">SUM((INDIRECT(AS$2&amp;(ROW())):INDIRECT(AS$3&amp;(ROW()))))</f>
        <v>0</v>
      </c>
      <c r="AT239" s="215">
        <f ca="1">SUM(INDIRECT(AT$1&amp;AT$2&amp;$C239):INDIRECT(AT$1&amp;AT$3&amp;$C239))</f>
        <v>0</v>
      </c>
      <c r="AU239" s="1707">
        <f t="shared" ca="1" si="302"/>
        <v>0</v>
      </c>
      <c r="AV239" s="1805">
        <f t="shared" ca="1" si="336"/>
        <v>0</v>
      </c>
      <c r="AW239" s="215">
        <f ca="1">SUM(INDIRECT(AW$1&amp;AW$2&amp;$A239):INDIRECT(AW$1&amp;AW$3&amp;$A239))+SUM(INDIRECT(AW$1&amp;AW$2&amp;$B239):INDIRECT(AW$1&amp;AW$3&amp;$B239))</f>
        <v>0</v>
      </c>
      <c r="AX239" s="1707">
        <f t="shared" ca="1" si="303"/>
        <v>0</v>
      </c>
      <c r="AY239" s="1805">
        <f t="shared" ca="1" si="337"/>
        <v>0</v>
      </c>
      <c r="BA239" s="1187">
        <f ca="1">SUM((INDIRECT(BA$2&amp;(ROW())):INDIRECT(BA$3&amp;(ROW()))))</f>
        <v>0</v>
      </c>
      <c r="BB239" s="215">
        <f ca="1">SUM(INDIRECT(BB$1&amp;BB$2&amp;$C239):INDIRECT(BB$1&amp;BB$3&amp;$C239))</f>
        <v>0</v>
      </c>
      <c r="BC239" s="1707">
        <f t="shared" ca="1" si="304"/>
        <v>0</v>
      </c>
      <c r="BD239" s="1805">
        <f t="shared" ca="1" si="338"/>
        <v>0</v>
      </c>
      <c r="BE239" s="215">
        <f ca="1">SUM(INDIRECT(BE$1&amp;BE$2&amp;$A239):INDIRECT(BE$1&amp;BE$3&amp;$A239))+SUM(INDIRECT(BE$1&amp;BE$2&amp;$B239):INDIRECT(BE$1&amp;BE$3&amp;$B239))</f>
        <v>0</v>
      </c>
      <c r="BF239" s="1707">
        <f t="shared" ca="1" si="305"/>
        <v>0</v>
      </c>
      <c r="BG239" s="1805">
        <f t="shared" ca="1" si="339"/>
        <v>0</v>
      </c>
    </row>
    <row r="240" spans="1:59" s="256" customFormat="1">
      <c r="A240" s="1887">
        <v>218</v>
      </c>
      <c r="B240" s="1887">
        <v>1</v>
      </c>
      <c r="C240" s="1887">
        <f>ROW()</f>
        <v>240</v>
      </c>
      <c r="D240" s="2120" t="s">
        <v>1020</v>
      </c>
      <c r="E240" s="2540">
        <v>1</v>
      </c>
      <c r="F240" s="87"/>
      <c r="G240" s="87"/>
      <c r="H240" s="39"/>
      <c r="I240" s="41"/>
      <c r="J240" s="97"/>
      <c r="K240" s="421"/>
      <c r="L240" s="421"/>
      <c r="M240" s="421"/>
      <c r="N240" s="97" t="s">
        <v>136</v>
      </c>
      <c r="O240" s="97"/>
      <c r="P240" s="99"/>
      <c r="Q240" s="441">
        <f>Q638+Q641+Q642+Q682+Q685+Q686</f>
        <v>0</v>
      </c>
      <c r="R240" s="441">
        <f t="shared" ref="R240:AB240" si="355">R638+R641+R642+R682+R685+R686</f>
        <v>0</v>
      </c>
      <c r="S240" s="441">
        <f t="shared" si="355"/>
        <v>0</v>
      </c>
      <c r="T240" s="441">
        <f t="shared" si="355"/>
        <v>0</v>
      </c>
      <c r="U240" s="441">
        <f t="shared" si="355"/>
        <v>0</v>
      </c>
      <c r="V240" s="441">
        <f t="shared" si="355"/>
        <v>0</v>
      </c>
      <c r="W240" s="441">
        <f t="shared" si="355"/>
        <v>0</v>
      </c>
      <c r="X240" s="441">
        <f t="shared" si="355"/>
        <v>0</v>
      </c>
      <c r="Y240" s="441">
        <f t="shared" si="355"/>
        <v>0</v>
      </c>
      <c r="Z240" s="441">
        <f t="shared" si="355"/>
        <v>0</v>
      </c>
      <c r="AA240" s="441">
        <f t="shared" si="355"/>
        <v>0</v>
      </c>
      <c r="AB240" s="441">
        <f t="shared" si="355"/>
        <v>0</v>
      </c>
      <c r="AC240" s="441">
        <f t="shared" si="331"/>
        <v>0</v>
      </c>
      <c r="AD240" s="441">
        <f t="shared" si="332"/>
        <v>0</v>
      </c>
      <c r="AE240" s="441">
        <f t="shared" si="333"/>
        <v>0</v>
      </c>
      <c r="AF240" s="441">
        <f t="shared" si="334"/>
        <v>0</v>
      </c>
      <c r="AG240" s="441">
        <f t="shared" si="341"/>
        <v>0</v>
      </c>
      <c r="AH240" s="441">
        <f t="shared" si="342"/>
        <v>0</v>
      </c>
      <c r="AI240" s="441">
        <f t="shared" si="343"/>
        <v>0</v>
      </c>
      <c r="AK240" s="1189">
        <f ca="1">SUM((INDIRECT(AK$2&amp;(ROW())):INDIRECT(AK$3&amp;(ROW()))))</f>
        <v>0</v>
      </c>
      <c r="AL240" s="441">
        <f ca="1">SUM(INDIRECT(AL$1&amp;AL$2&amp;$C240):INDIRECT(AL$1&amp;AL$3&amp;$C240))</f>
        <v>0</v>
      </c>
      <c r="AM240" s="1710">
        <f t="shared" ca="1" si="326"/>
        <v>0</v>
      </c>
      <c r="AN240" s="1808">
        <f t="shared" ca="1" si="253"/>
        <v>0</v>
      </c>
      <c r="AO240" s="441">
        <f ca="1">SUM(INDIRECT(AO$1&amp;AO$2&amp;$A240):INDIRECT(AO$1&amp;AO$3&amp;$A240))+SUM(INDIRECT(AO$1&amp;AO$2&amp;$B240):INDIRECT(AO$1&amp;AO$3&amp;$B240))</f>
        <v>0</v>
      </c>
      <c r="AP240" s="1710">
        <f t="shared" ca="1" si="327"/>
        <v>0</v>
      </c>
      <c r="AQ240" s="1808">
        <f t="shared" ca="1" si="335"/>
        <v>0</v>
      </c>
      <c r="AS240" s="1189">
        <f ca="1">SUM((INDIRECT(AS$2&amp;(ROW())):INDIRECT(AS$3&amp;(ROW()))))</f>
        <v>0</v>
      </c>
      <c r="AT240" s="441">
        <f ca="1">SUM(INDIRECT(AT$1&amp;AT$2&amp;$C240):INDIRECT(AT$1&amp;AT$3&amp;$C240))</f>
        <v>0</v>
      </c>
      <c r="AU240" s="1710">
        <f t="shared" ca="1" si="302"/>
        <v>0</v>
      </c>
      <c r="AV240" s="1808">
        <f t="shared" ca="1" si="336"/>
        <v>0</v>
      </c>
      <c r="AW240" s="441">
        <f ca="1">SUM(INDIRECT(AW$1&amp;AW$2&amp;$A240):INDIRECT(AW$1&amp;AW$3&amp;$A240))+SUM(INDIRECT(AW$1&amp;AW$2&amp;$B240):INDIRECT(AW$1&amp;AW$3&amp;$B240))</f>
        <v>0</v>
      </c>
      <c r="AX240" s="1710">
        <f t="shared" ca="1" si="303"/>
        <v>0</v>
      </c>
      <c r="AY240" s="1808">
        <f t="shared" ca="1" si="337"/>
        <v>0</v>
      </c>
      <c r="BA240" s="1189">
        <f ca="1">SUM((INDIRECT(BA$2&amp;(ROW())):INDIRECT(BA$3&amp;(ROW()))))</f>
        <v>0</v>
      </c>
      <c r="BB240" s="441">
        <f ca="1">SUM(INDIRECT(BB$1&amp;BB$2&amp;$C240):INDIRECT(BB$1&amp;BB$3&amp;$C240))</f>
        <v>0</v>
      </c>
      <c r="BC240" s="1710">
        <f t="shared" ca="1" si="304"/>
        <v>0</v>
      </c>
      <c r="BD240" s="1808">
        <f t="shared" ca="1" si="338"/>
        <v>0</v>
      </c>
      <c r="BE240" s="441">
        <f ca="1">SUM(INDIRECT(BE$1&amp;BE$2&amp;$A240):INDIRECT(BE$1&amp;BE$3&amp;$A240))+SUM(INDIRECT(BE$1&amp;BE$2&amp;$B240):INDIRECT(BE$1&amp;BE$3&amp;$B240))</f>
        <v>0</v>
      </c>
      <c r="BF240" s="1710">
        <f t="shared" ca="1" si="305"/>
        <v>0</v>
      </c>
      <c r="BG240" s="1808">
        <f t="shared" ca="1" si="339"/>
        <v>0</v>
      </c>
    </row>
    <row r="241" spans="1:59">
      <c r="A241" s="1887">
        <v>219</v>
      </c>
      <c r="B241" s="1887">
        <v>1</v>
      </c>
      <c r="C241" s="1887">
        <f>ROW()</f>
        <v>241</v>
      </c>
      <c r="D241" s="2120" t="s">
        <v>1020</v>
      </c>
      <c r="E241" s="2540">
        <v>1</v>
      </c>
      <c r="F241" s="87"/>
      <c r="G241" s="87"/>
      <c r="H241" s="39"/>
      <c r="I241" s="690" t="s">
        <v>99</v>
      </c>
      <c r="J241" s="682"/>
      <c r="K241" s="681"/>
      <c r="L241" s="681"/>
      <c r="M241" s="682"/>
      <c r="N241" s="682"/>
      <c r="O241" s="682"/>
      <c r="P241" s="691"/>
      <c r="Q241" s="687">
        <f>SUM(Q242:Q244)</f>
        <v>2389</v>
      </c>
      <c r="R241" s="687">
        <f t="shared" ref="R241:AI241" si="356">SUM(R242:R244)</f>
        <v>2371</v>
      </c>
      <c r="S241" s="687">
        <f t="shared" si="356"/>
        <v>1325</v>
      </c>
      <c r="T241" s="687">
        <f t="shared" si="356"/>
        <v>2122</v>
      </c>
      <c r="U241" s="687">
        <f t="shared" si="356"/>
        <v>2279</v>
      </c>
      <c r="V241" s="687">
        <f t="shared" si="356"/>
        <v>929</v>
      </c>
      <c r="W241" s="687">
        <f t="shared" si="356"/>
        <v>2289</v>
      </c>
      <c r="X241" s="687">
        <f t="shared" si="356"/>
        <v>2268</v>
      </c>
      <c r="Y241" s="687">
        <f t="shared" si="356"/>
        <v>1777</v>
      </c>
      <c r="Z241" s="687">
        <f t="shared" si="356"/>
        <v>2106</v>
      </c>
      <c r="AA241" s="687">
        <f t="shared" si="356"/>
        <v>3127.3412952744147</v>
      </c>
      <c r="AB241" s="687">
        <f t="shared" si="356"/>
        <v>1206.2545536721029</v>
      </c>
      <c r="AC241" s="687">
        <f t="shared" si="356"/>
        <v>6085</v>
      </c>
      <c r="AD241" s="687">
        <f t="shared" si="356"/>
        <v>5330</v>
      </c>
      <c r="AE241" s="687">
        <f t="shared" si="356"/>
        <v>6334</v>
      </c>
      <c r="AF241" s="687">
        <f t="shared" si="356"/>
        <v>6439.5958489465183</v>
      </c>
      <c r="AG241" s="687">
        <f t="shared" si="356"/>
        <v>11415</v>
      </c>
      <c r="AH241" s="687">
        <f t="shared" si="356"/>
        <v>12773.595848946519</v>
      </c>
      <c r="AI241" s="687">
        <f t="shared" si="356"/>
        <v>24188.595848946519</v>
      </c>
      <c r="AK241" s="1638">
        <f ca="1">SUM((INDIRECT(AK$2&amp;(ROW())):INDIRECT(AK$3&amp;(ROW()))))</f>
        <v>2389</v>
      </c>
      <c r="AL241" s="1639">
        <f ca="1">SUM(INDIRECT(AL$1&amp;AL$2&amp;$C241):INDIRECT(AL$1&amp;AL$3&amp;$C241))</f>
        <v>4567.6055078314303</v>
      </c>
      <c r="AM241" s="1705">
        <f t="shared" ca="1" si="326"/>
        <v>-2178.6055078314303</v>
      </c>
      <c r="AN241" s="1803">
        <f t="shared" ca="1" si="253"/>
        <v>0.52303115842730241</v>
      </c>
      <c r="AO241" s="1639">
        <f ca="1">SUM(INDIRECT(AO$1&amp;AO$2&amp;$A241):INDIRECT(AO$1&amp;AO$3&amp;$A241))+SUM(INDIRECT(AO$1&amp;AO$2&amp;$B241):INDIRECT(AO$1&amp;AO$3&amp;$B241))</f>
        <v>4884</v>
      </c>
      <c r="AP241" s="1705">
        <f t="shared" ca="1" si="327"/>
        <v>-2495</v>
      </c>
      <c r="AQ241" s="1803">
        <f t="shared" ca="1" si="335"/>
        <v>0.48914823914823913</v>
      </c>
      <c r="AS241" s="1638">
        <f ca="1">SUM((INDIRECT(AS$2&amp;(ROW())):INDIRECT(AS$3&amp;(ROW()))))</f>
        <v>2389</v>
      </c>
      <c r="AT241" s="1639">
        <f ca="1">SUM(INDIRECT(AT$1&amp;AT$2&amp;$C241):INDIRECT(AT$1&amp;AT$3&amp;$C241))</f>
        <v>4567.6055078314303</v>
      </c>
      <c r="AU241" s="1705">
        <f t="shared" ca="1" si="302"/>
        <v>-2178.6055078314303</v>
      </c>
      <c r="AV241" s="1803">
        <f t="shared" ca="1" si="336"/>
        <v>0.52303115842730241</v>
      </c>
      <c r="AW241" s="1639">
        <f ca="1">SUM(INDIRECT(AW$1&amp;AW$2&amp;$A241):INDIRECT(AW$1&amp;AW$3&amp;$A241))+SUM(INDIRECT(AW$1&amp;AW$2&amp;$B241):INDIRECT(AW$1&amp;AW$3&amp;$B241))</f>
        <v>4884</v>
      </c>
      <c r="AX241" s="1705">
        <f t="shared" ca="1" si="303"/>
        <v>-2495</v>
      </c>
      <c r="AY241" s="1803">
        <f t="shared" ca="1" si="337"/>
        <v>0.48914823914823913</v>
      </c>
      <c r="BA241" s="1638">
        <f ca="1">SUM((INDIRECT(BA$2&amp;(ROW())):INDIRECT(BA$3&amp;(ROW()))))</f>
        <v>2389</v>
      </c>
      <c r="BB241" s="1639">
        <f ca="1">SUM(INDIRECT(BB$1&amp;BB$2&amp;$C241):INDIRECT(BB$1&amp;BB$3&amp;$C241))</f>
        <v>4567.6055078314303</v>
      </c>
      <c r="BC241" s="1705">
        <f t="shared" ca="1" si="304"/>
        <v>-2178.6055078314303</v>
      </c>
      <c r="BD241" s="1803">
        <f t="shared" ca="1" si="338"/>
        <v>0.52303115842730241</v>
      </c>
      <c r="BE241" s="1639">
        <f ca="1">SUM(INDIRECT(BE$1&amp;BE$2&amp;$A241):INDIRECT(BE$1&amp;BE$3&amp;$A241))+SUM(INDIRECT(BE$1&amp;BE$2&amp;$B241):INDIRECT(BE$1&amp;BE$3&amp;$B241))</f>
        <v>4884</v>
      </c>
      <c r="BF241" s="1705">
        <f t="shared" ca="1" si="305"/>
        <v>-2495</v>
      </c>
      <c r="BG241" s="1803">
        <f t="shared" ca="1" si="339"/>
        <v>0.48914823914823913</v>
      </c>
    </row>
    <row r="242" spans="1:59">
      <c r="A242" s="1887">
        <v>220</v>
      </c>
      <c r="B242" s="1887">
        <v>1</v>
      </c>
      <c r="C242" s="1887">
        <f>ROW()</f>
        <v>242</v>
      </c>
      <c r="D242" s="2120" t="s">
        <v>1020</v>
      </c>
      <c r="E242" s="2540">
        <v>1</v>
      </c>
      <c r="F242" s="87"/>
      <c r="G242" s="87"/>
      <c r="H242" s="39"/>
      <c r="I242" s="44"/>
      <c r="J242" s="191" t="s">
        <v>207</v>
      </c>
      <c r="K242" s="7"/>
      <c r="L242" s="7"/>
      <c r="M242" s="6"/>
      <c r="N242" s="6"/>
      <c r="O242" s="6"/>
      <c r="P242" s="42"/>
      <c r="Q242" s="146">
        <v>2</v>
      </c>
      <c r="R242" s="146">
        <v>41</v>
      </c>
      <c r="S242" s="146">
        <v>0</v>
      </c>
      <c r="T242" s="146">
        <v>14</v>
      </c>
      <c r="U242" s="146">
        <v>90</v>
      </c>
      <c r="V242" s="146">
        <v>0</v>
      </c>
      <c r="W242" s="146">
        <v>144</v>
      </c>
      <c r="X242" s="146">
        <v>103</v>
      </c>
      <c r="Y242" s="146">
        <v>249</v>
      </c>
      <c r="Z242" s="146">
        <v>61</v>
      </c>
      <c r="AA242" s="146">
        <v>38.420483688420646</v>
      </c>
      <c r="AB242" s="146">
        <v>-72.388808322818306</v>
      </c>
      <c r="AC242" s="145">
        <f>SUM(Q242,R242,S242)</f>
        <v>43</v>
      </c>
      <c r="AD242" s="145">
        <f>SUM(T242,U242,V242)</f>
        <v>104</v>
      </c>
      <c r="AE242" s="145">
        <f>SUM(W242,X242,Y242)</f>
        <v>496</v>
      </c>
      <c r="AF242" s="145">
        <f>SUM(Z242,AA242,AB242)</f>
        <v>27.031675365602339</v>
      </c>
      <c r="AG242" s="145">
        <f>AC242+AD242</f>
        <v>147</v>
      </c>
      <c r="AH242" s="145">
        <f>AF242+AE242</f>
        <v>523.03167536560238</v>
      </c>
      <c r="AI242" s="145">
        <f>AG242+AH242</f>
        <v>670.03167536560238</v>
      </c>
      <c r="AK242" s="17">
        <f ca="1">SUM((INDIRECT(AK$2&amp;(ROW())):INDIRECT(AK$3&amp;(ROW()))))</f>
        <v>2</v>
      </c>
      <c r="AL242" s="145">
        <f ca="1">SUM(INDIRECT(AL$1&amp;AL$2&amp;$C242):INDIRECT(AL$1&amp;AL$3&amp;$C242))</f>
        <v>509.2143818305791</v>
      </c>
      <c r="AM242" s="1697">
        <f t="shared" ca="1" si="326"/>
        <v>-507.2143818305791</v>
      </c>
      <c r="AN242" s="1791">
        <f t="shared" ca="1" si="253"/>
        <v>3.9276188406348281E-3</v>
      </c>
      <c r="AO242" s="145">
        <f ca="1">SUM(INDIRECT(AO$1&amp;AO$2&amp;$A242):INDIRECT(AO$1&amp;AO$3&amp;$A242))+SUM(INDIRECT(AO$1&amp;AO$2&amp;$B242):INDIRECT(AO$1&amp;AO$3&amp;$B242))</f>
        <v>561</v>
      </c>
      <c r="AP242" s="1697">
        <f t="shared" ca="1" si="327"/>
        <v>-559</v>
      </c>
      <c r="AQ242" s="1791">
        <f t="shared" ca="1" si="335"/>
        <v>3.5650623885918001E-3</v>
      </c>
      <c r="AS242" s="17">
        <f ca="1">SUM((INDIRECT(AS$2&amp;(ROW())):INDIRECT(AS$3&amp;(ROW()))))</f>
        <v>2</v>
      </c>
      <c r="AT242" s="145">
        <f ca="1">SUM(INDIRECT(AT$1&amp;AT$2&amp;$C242):INDIRECT(AT$1&amp;AT$3&amp;$C242))</f>
        <v>509.2143818305791</v>
      </c>
      <c r="AU242" s="1697">
        <f t="shared" ca="1" si="302"/>
        <v>-507.2143818305791</v>
      </c>
      <c r="AV242" s="1791">
        <f t="shared" ca="1" si="336"/>
        <v>3.9276188406348281E-3</v>
      </c>
      <c r="AW242" s="145">
        <f ca="1">SUM(INDIRECT(AW$1&amp;AW$2&amp;$A242):INDIRECT(AW$1&amp;AW$3&amp;$A242))+SUM(INDIRECT(AW$1&amp;AW$2&amp;$B242):INDIRECT(AW$1&amp;AW$3&amp;$B242))</f>
        <v>561</v>
      </c>
      <c r="AX242" s="1697">
        <f t="shared" ca="1" si="303"/>
        <v>-559</v>
      </c>
      <c r="AY242" s="1791">
        <f t="shared" ca="1" si="337"/>
        <v>3.5650623885918001E-3</v>
      </c>
      <c r="BA242" s="17">
        <f ca="1">SUM((INDIRECT(BA$2&amp;(ROW())):INDIRECT(BA$3&amp;(ROW()))))</f>
        <v>2</v>
      </c>
      <c r="BB242" s="145">
        <f ca="1">SUM(INDIRECT(BB$1&amp;BB$2&amp;$C242):INDIRECT(BB$1&amp;BB$3&amp;$C242))</f>
        <v>509.2143818305791</v>
      </c>
      <c r="BC242" s="1697">
        <f t="shared" ca="1" si="304"/>
        <v>-507.2143818305791</v>
      </c>
      <c r="BD242" s="1791">
        <f t="shared" ca="1" si="338"/>
        <v>3.9276188406348281E-3</v>
      </c>
      <c r="BE242" s="145">
        <f ca="1">SUM(INDIRECT(BE$1&amp;BE$2&amp;$A242):INDIRECT(BE$1&amp;BE$3&amp;$A242))+SUM(INDIRECT(BE$1&amp;BE$2&amp;$B242):INDIRECT(BE$1&amp;BE$3&amp;$B242))</f>
        <v>561</v>
      </c>
      <c r="BF242" s="1697">
        <f t="shared" ca="1" si="305"/>
        <v>-559</v>
      </c>
      <c r="BG242" s="1791">
        <f t="shared" ca="1" si="339"/>
        <v>3.5650623885918001E-3</v>
      </c>
    </row>
    <row r="243" spans="1:59">
      <c r="A243" s="1887">
        <v>221</v>
      </c>
      <c r="B243" s="1887">
        <v>1</v>
      </c>
      <c r="C243" s="1887">
        <f>ROW()</f>
        <v>243</v>
      </c>
      <c r="D243" s="2120" t="s">
        <v>1020</v>
      </c>
      <c r="E243" s="2540">
        <v>1</v>
      </c>
      <c r="F243" s="87"/>
      <c r="G243" s="87"/>
      <c r="H243" s="39"/>
      <c r="I243" s="44"/>
      <c r="J243" s="59" t="s">
        <v>208</v>
      </c>
      <c r="K243" s="7"/>
      <c r="L243" s="7"/>
      <c r="M243" s="6"/>
      <c r="N243" s="6"/>
      <c r="O243" s="6"/>
      <c r="P243" s="42"/>
      <c r="Q243" s="146">
        <v>1941</v>
      </c>
      <c r="R243" s="146">
        <v>1911</v>
      </c>
      <c r="S243" s="146">
        <v>1898</v>
      </c>
      <c r="T243" s="146">
        <v>1685</v>
      </c>
      <c r="U243" s="146">
        <v>1762</v>
      </c>
      <c r="V243" s="146">
        <v>1339</v>
      </c>
      <c r="W243" s="146">
        <v>1670</v>
      </c>
      <c r="X243" s="146">
        <v>1588</v>
      </c>
      <c r="Y243" s="146">
        <v>1669</v>
      </c>
      <c r="Z243" s="146">
        <v>1664</v>
      </c>
      <c r="AA243" s="146">
        <v>2665.7852075894639</v>
      </c>
      <c r="AB243" s="146">
        <v>1550.6433619949212</v>
      </c>
      <c r="AC243" s="145">
        <f>SUM(Q243,R243,S243)</f>
        <v>5750</v>
      </c>
      <c r="AD243" s="145">
        <f>SUM(T243,U243,V243)</f>
        <v>4786</v>
      </c>
      <c r="AE243" s="145">
        <f>SUM(W243,X243,Y243)</f>
        <v>4927</v>
      </c>
      <c r="AF243" s="145">
        <f>SUM(Z243,AA243,AB243)</f>
        <v>5880.4285695843855</v>
      </c>
      <c r="AG243" s="145">
        <f>AC243+AD243</f>
        <v>10536</v>
      </c>
      <c r="AH243" s="145">
        <f>AF243+AE243</f>
        <v>10807.428569584386</v>
      </c>
      <c r="AI243" s="145">
        <f>AG243+AH243</f>
        <v>21343.428569584386</v>
      </c>
      <c r="AK243" s="17">
        <f ca="1">SUM((INDIRECT(AK$2&amp;(ROW())):INDIRECT(AK$3&amp;(ROW()))))</f>
        <v>1941</v>
      </c>
      <c r="AL243" s="145">
        <f ca="1">SUM(INDIRECT(AL$1&amp;AL$2&amp;$C243):INDIRECT(AL$1&amp;AL$3&amp;$C243))</f>
        <v>2542.1508119241239</v>
      </c>
      <c r="AM243" s="1697">
        <f t="shared" ca="1" si="326"/>
        <v>-601.1508119241239</v>
      </c>
      <c r="AN243" s="1791">
        <f t="shared" ca="1" si="253"/>
        <v>0.76352669200254097</v>
      </c>
      <c r="AO243" s="145">
        <f ca="1">SUM(INDIRECT(AO$1&amp;AO$2&amp;$A243):INDIRECT(AO$1&amp;AO$3&amp;$A243))+SUM(INDIRECT(AO$1&amp;AO$2&amp;$B243):INDIRECT(AO$1&amp;AO$3&amp;$B243))</f>
        <v>2952</v>
      </c>
      <c r="AP243" s="1697">
        <f t="shared" ca="1" si="327"/>
        <v>-1011</v>
      </c>
      <c r="AQ243" s="1791">
        <f t="shared" ca="1" si="335"/>
        <v>0.65752032520325199</v>
      </c>
      <c r="AS243" s="17">
        <f ca="1">SUM((INDIRECT(AS$2&amp;(ROW())):INDIRECT(AS$3&amp;(ROW()))))</f>
        <v>1941</v>
      </c>
      <c r="AT243" s="145">
        <f ca="1">SUM(INDIRECT(AT$1&amp;AT$2&amp;$C243):INDIRECT(AT$1&amp;AT$3&amp;$C243))</f>
        <v>2542.1508119241239</v>
      </c>
      <c r="AU243" s="1697">
        <f t="shared" ca="1" si="302"/>
        <v>-601.1508119241239</v>
      </c>
      <c r="AV243" s="1791">
        <f t="shared" ca="1" si="336"/>
        <v>0.76352669200254097</v>
      </c>
      <c r="AW243" s="145">
        <f ca="1">SUM(INDIRECT(AW$1&amp;AW$2&amp;$A243):INDIRECT(AW$1&amp;AW$3&amp;$A243))+SUM(INDIRECT(AW$1&amp;AW$2&amp;$B243):INDIRECT(AW$1&amp;AW$3&amp;$B243))</f>
        <v>2952</v>
      </c>
      <c r="AX243" s="1697">
        <f t="shared" ca="1" si="303"/>
        <v>-1011</v>
      </c>
      <c r="AY243" s="1791">
        <f t="shared" ca="1" si="337"/>
        <v>0.65752032520325199</v>
      </c>
      <c r="BA243" s="17">
        <f ca="1">SUM((INDIRECT(BA$2&amp;(ROW())):INDIRECT(BA$3&amp;(ROW()))))</f>
        <v>1941</v>
      </c>
      <c r="BB243" s="145">
        <f ca="1">SUM(INDIRECT(BB$1&amp;BB$2&amp;$C243):INDIRECT(BB$1&amp;BB$3&amp;$C243))</f>
        <v>2542.1508119241239</v>
      </c>
      <c r="BC243" s="1697">
        <f t="shared" ca="1" si="304"/>
        <v>-601.1508119241239</v>
      </c>
      <c r="BD243" s="1791">
        <f t="shared" ca="1" si="338"/>
        <v>0.76352669200254097</v>
      </c>
      <c r="BE243" s="145">
        <f ca="1">SUM(INDIRECT(BE$1&amp;BE$2&amp;$A243):INDIRECT(BE$1&amp;BE$3&amp;$A243))+SUM(INDIRECT(BE$1&amp;BE$2&amp;$B243):INDIRECT(BE$1&amp;BE$3&amp;$B243))</f>
        <v>2952</v>
      </c>
      <c r="BF243" s="1697">
        <f t="shared" ca="1" si="305"/>
        <v>-1011</v>
      </c>
      <c r="BG243" s="1791">
        <f t="shared" ca="1" si="339"/>
        <v>0.65752032520325199</v>
      </c>
    </row>
    <row r="244" spans="1:59">
      <c r="A244" s="1887">
        <v>222</v>
      </c>
      <c r="B244" s="1887">
        <v>1</v>
      </c>
      <c r="C244" s="1887">
        <f>ROW()</f>
        <v>244</v>
      </c>
      <c r="D244" s="2120" t="s">
        <v>1020</v>
      </c>
      <c r="E244" s="2540">
        <v>1</v>
      </c>
      <c r="F244" s="87"/>
      <c r="G244" s="87"/>
      <c r="H244" s="39"/>
      <c r="I244" s="44"/>
      <c r="J244" s="59" t="s">
        <v>209</v>
      </c>
      <c r="K244" s="7"/>
      <c r="L244" s="7"/>
      <c r="M244" s="6"/>
      <c r="N244" s="6"/>
      <c r="O244" s="6"/>
      <c r="P244" s="42"/>
      <c r="Q244" s="146">
        <v>446</v>
      </c>
      <c r="R244" s="146">
        <v>419</v>
      </c>
      <c r="S244" s="146">
        <v>-573</v>
      </c>
      <c r="T244" s="146">
        <v>423</v>
      </c>
      <c r="U244" s="146">
        <v>427</v>
      </c>
      <c r="V244" s="146">
        <v>-410</v>
      </c>
      <c r="W244" s="146">
        <v>475</v>
      </c>
      <c r="X244" s="146">
        <v>577</v>
      </c>
      <c r="Y244" s="146">
        <v>-141</v>
      </c>
      <c r="Z244" s="146">
        <v>381</v>
      </c>
      <c r="AA244" s="146">
        <v>423.13560399653045</v>
      </c>
      <c r="AB244" s="146">
        <v>-272</v>
      </c>
      <c r="AC244" s="145">
        <f>SUM(Q244,R244,S244)</f>
        <v>292</v>
      </c>
      <c r="AD244" s="145">
        <f>SUM(T244,U244,V244)</f>
        <v>440</v>
      </c>
      <c r="AE244" s="145">
        <f>SUM(W244,X244,Y244)</f>
        <v>911</v>
      </c>
      <c r="AF244" s="145">
        <f>SUM(Z244,AA244,AB244)</f>
        <v>532.13560399653045</v>
      </c>
      <c r="AG244" s="145">
        <f>AC244+AD244</f>
        <v>732</v>
      </c>
      <c r="AH244" s="145">
        <f>AF244+AE244</f>
        <v>1443.1356039965303</v>
      </c>
      <c r="AI244" s="145">
        <f>AG244+AH244</f>
        <v>2175.1356039965303</v>
      </c>
      <c r="AK244" s="17">
        <f ca="1">SUM((INDIRECT(AK$2&amp;(ROW())):INDIRECT(AK$3&amp;(ROW()))))</f>
        <v>446</v>
      </c>
      <c r="AL244" s="145">
        <f ca="1">SUM(INDIRECT(AL$1&amp;AL$2&amp;$C244):INDIRECT(AL$1&amp;AL$3&amp;$C244))</f>
        <v>1516.2403140767271</v>
      </c>
      <c r="AM244" s="1697">
        <f t="shared" ca="1" si="326"/>
        <v>-1070.2403140767271</v>
      </c>
      <c r="AN244" s="1791">
        <f t="shared" ca="1" si="253"/>
        <v>0.29414862265522829</v>
      </c>
      <c r="AO244" s="145">
        <f ca="1">SUM(INDIRECT(AO$1&amp;AO$2&amp;$A244):INDIRECT(AO$1&amp;AO$3&amp;$A244))+SUM(INDIRECT(AO$1&amp;AO$2&amp;$B244):INDIRECT(AO$1&amp;AO$3&amp;$B244))</f>
        <v>1371</v>
      </c>
      <c r="AP244" s="1697">
        <f t="shared" ca="1" si="327"/>
        <v>-925</v>
      </c>
      <c r="AQ244" s="1791">
        <f t="shared" ca="1" si="335"/>
        <v>0.32530999270605399</v>
      </c>
      <c r="AS244" s="17">
        <f ca="1">SUM((INDIRECT(AS$2&amp;(ROW())):INDIRECT(AS$3&amp;(ROW()))))</f>
        <v>446</v>
      </c>
      <c r="AT244" s="145">
        <f ca="1">SUM(INDIRECT(AT$1&amp;AT$2&amp;$C244):INDIRECT(AT$1&amp;AT$3&amp;$C244))</f>
        <v>1516.2403140767271</v>
      </c>
      <c r="AU244" s="1697">
        <f t="shared" ca="1" si="302"/>
        <v>-1070.2403140767271</v>
      </c>
      <c r="AV244" s="1791">
        <f t="shared" ca="1" si="336"/>
        <v>0.29414862265522829</v>
      </c>
      <c r="AW244" s="145">
        <f ca="1">SUM(INDIRECT(AW$1&amp;AW$2&amp;$A244):INDIRECT(AW$1&amp;AW$3&amp;$A244))+SUM(INDIRECT(AW$1&amp;AW$2&amp;$B244):INDIRECT(AW$1&amp;AW$3&amp;$B244))</f>
        <v>1371</v>
      </c>
      <c r="AX244" s="1697">
        <f t="shared" ca="1" si="303"/>
        <v>-925</v>
      </c>
      <c r="AY244" s="1791">
        <f t="shared" ca="1" si="337"/>
        <v>0.32530999270605399</v>
      </c>
      <c r="BA244" s="17">
        <f ca="1">SUM((INDIRECT(BA$2&amp;(ROW())):INDIRECT(BA$3&amp;(ROW()))))</f>
        <v>446</v>
      </c>
      <c r="BB244" s="145">
        <f ca="1">SUM(INDIRECT(BB$1&amp;BB$2&amp;$C244):INDIRECT(BB$1&amp;BB$3&amp;$C244))</f>
        <v>1516.2403140767271</v>
      </c>
      <c r="BC244" s="1697">
        <f t="shared" ca="1" si="304"/>
        <v>-1070.2403140767271</v>
      </c>
      <c r="BD244" s="1791">
        <f t="shared" ca="1" si="338"/>
        <v>0.29414862265522829</v>
      </c>
      <c r="BE244" s="145">
        <f ca="1">SUM(INDIRECT(BE$1&amp;BE$2&amp;$A244):INDIRECT(BE$1&amp;BE$3&amp;$A244))+SUM(INDIRECT(BE$1&amp;BE$2&amp;$B244):INDIRECT(BE$1&amp;BE$3&amp;$B244))</f>
        <v>1371</v>
      </c>
      <c r="BF244" s="1697">
        <f t="shared" ca="1" si="305"/>
        <v>-925</v>
      </c>
      <c r="BG244" s="1791">
        <f t="shared" ca="1" si="339"/>
        <v>0.32530999270605399</v>
      </c>
    </row>
    <row r="245" spans="1:59">
      <c r="A245" s="1887">
        <v>223</v>
      </c>
      <c r="B245" s="1887">
        <v>1</v>
      </c>
      <c r="C245" s="1887">
        <f>ROW()</f>
        <v>245</v>
      </c>
      <c r="D245" s="2120" t="s">
        <v>1020</v>
      </c>
      <c r="E245" s="2540">
        <v>1</v>
      </c>
      <c r="F245" s="87"/>
      <c r="G245" s="87"/>
      <c r="H245" s="39"/>
      <c r="I245" s="690" t="s">
        <v>141</v>
      </c>
      <c r="J245" s="682"/>
      <c r="K245" s="681"/>
      <c r="L245" s="681"/>
      <c r="M245" s="681"/>
      <c r="N245" s="681"/>
      <c r="O245" s="681"/>
      <c r="P245" s="702"/>
      <c r="Q245" s="687">
        <f t="shared" ref="Q245:AI245" si="357">Q211-Q241</f>
        <v>1086</v>
      </c>
      <c r="R245" s="687">
        <f t="shared" si="357"/>
        <v>1523</v>
      </c>
      <c r="S245" s="687">
        <f t="shared" si="357"/>
        <v>11150</v>
      </c>
      <c r="T245" s="687">
        <f t="shared" si="357"/>
        <v>-2706</v>
      </c>
      <c r="U245" s="687">
        <f t="shared" si="357"/>
        <v>-1538</v>
      </c>
      <c r="V245" s="687">
        <f t="shared" si="357"/>
        <v>-1202</v>
      </c>
      <c r="W245" s="687">
        <f t="shared" si="357"/>
        <v>-3388</v>
      </c>
      <c r="X245" s="687">
        <f t="shared" si="357"/>
        <v>-765</v>
      </c>
      <c r="Y245" s="687">
        <f t="shared" si="357"/>
        <v>-14756</v>
      </c>
      <c r="Z245" s="687">
        <f t="shared" si="357"/>
        <v>12399</v>
      </c>
      <c r="AA245" s="687">
        <f t="shared" si="357"/>
        <v>7253.6587047255853</v>
      </c>
      <c r="AB245" s="687">
        <f t="shared" si="357"/>
        <v>597.74544632789707</v>
      </c>
      <c r="AC245" s="687">
        <f t="shared" si="357"/>
        <v>13759</v>
      </c>
      <c r="AD245" s="687">
        <f t="shared" si="357"/>
        <v>-5446</v>
      </c>
      <c r="AE245" s="687">
        <f t="shared" si="357"/>
        <v>-18909</v>
      </c>
      <c r="AF245" s="687">
        <f t="shared" si="357"/>
        <v>20250.404151053481</v>
      </c>
      <c r="AG245" s="687">
        <f t="shared" si="357"/>
        <v>8313</v>
      </c>
      <c r="AH245" s="687">
        <f t="shared" si="357"/>
        <v>1341.4041510534807</v>
      </c>
      <c r="AI245" s="687">
        <f t="shared" si="357"/>
        <v>9654.4041510534807</v>
      </c>
      <c r="AK245" s="1638">
        <f ca="1">SUM((INDIRECT(AK$2&amp;(ROW())):INDIRECT(AK$3&amp;(ROW()))))</f>
        <v>1086</v>
      </c>
      <c r="AL245" s="1639">
        <f ca="1">SUM(INDIRECT(AL$1&amp;AL$2&amp;$C245):INDIRECT(AL$1&amp;AL$3&amp;$C245))</f>
        <v>-5131.6055078314303</v>
      </c>
      <c r="AM245" s="1705">
        <f t="shared" ca="1" si="326"/>
        <v>6217.6055078314303</v>
      </c>
      <c r="AN245" s="1803">
        <f ca="1">IFERROR(AK245/AL245,0)</f>
        <v>-0.21162967385989376</v>
      </c>
      <c r="AO245" s="1639">
        <f ca="1">SUM(INDIRECT(AO$1&amp;AO$2&amp;$A245):INDIRECT(AO$1&amp;AO$3&amp;$A245))+SUM(INDIRECT(AO$1&amp;AO$2&amp;$B245):INDIRECT(AO$1&amp;AO$3&amp;$B245))</f>
        <v>-5849</v>
      </c>
      <c r="AP245" s="1705">
        <f t="shared" ca="1" si="327"/>
        <v>6935</v>
      </c>
      <c r="AQ245" s="1803">
        <f t="shared" ca="1" si="335"/>
        <v>-0.18567276457514104</v>
      </c>
      <c r="AS245" s="1638">
        <f ca="1">SUM((INDIRECT(AS$2&amp;(ROW())):INDIRECT(AS$3&amp;(ROW()))))</f>
        <v>1086</v>
      </c>
      <c r="AT245" s="1639">
        <f ca="1">SUM(INDIRECT(AT$1&amp;AT$2&amp;$C245):INDIRECT(AT$1&amp;AT$3&amp;$C245))</f>
        <v>-5131.6055078314303</v>
      </c>
      <c r="AU245" s="1705">
        <f ca="1">AS245-AT245</f>
        <v>6217.6055078314303</v>
      </c>
      <c r="AV245" s="1803">
        <f t="shared" ca="1" si="336"/>
        <v>-0.21162967385989376</v>
      </c>
      <c r="AW245" s="1639">
        <f ca="1">SUM(INDIRECT(AW$1&amp;AW$2&amp;$A245):INDIRECT(AW$1&amp;AW$3&amp;$A245))+SUM(INDIRECT(AW$1&amp;AW$2&amp;$B245):INDIRECT(AW$1&amp;AW$3&amp;$B245))</f>
        <v>-5849</v>
      </c>
      <c r="AX245" s="1705">
        <f ca="1">AS245-AW245</f>
        <v>6935</v>
      </c>
      <c r="AY245" s="1803">
        <f t="shared" ca="1" si="337"/>
        <v>-0.18567276457514104</v>
      </c>
      <c r="BA245" s="1638">
        <f ca="1">SUM((INDIRECT(BA$2&amp;(ROW())):INDIRECT(BA$3&amp;(ROW()))))</f>
        <v>1086</v>
      </c>
      <c r="BB245" s="1639">
        <f ca="1">SUM(INDIRECT(BB$1&amp;BB$2&amp;$C245):INDIRECT(BB$1&amp;BB$3&amp;$C245))</f>
        <v>-5131.6055078314303</v>
      </c>
      <c r="BC245" s="1705">
        <f ca="1">BA245-BB245</f>
        <v>6217.6055078314303</v>
      </c>
      <c r="BD245" s="1803">
        <f t="shared" ca="1" si="338"/>
        <v>-0.21162967385989376</v>
      </c>
      <c r="BE245" s="1639">
        <f ca="1">SUM(INDIRECT(BE$1&amp;BE$2&amp;$A245):INDIRECT(BE$1&amp;BE$3&amp;$A245))+SUM(INDIRECT(BE$1&amp;BE$2&amp;$B245):INDIRECT(BE$1&amp;BE$3&amp;$B245))</f>
        <v>-5849</v>
      </c>
      <c r="BF245" s="1705">
        <f ca="1">BA245-BE245</f>
        <v>6935</v>
      </c>
      <c r="BG245" s="1803">
        <f t="shared" ca="1" si="339"/>
        <v>-0.18567276457514104</v>
      </c>
    </row>
    <row r="246" spans="1:59">
      <c r="A246" s="1887">
        <v>224</v>
      </c>
      <c r="B246" s="1887">
        <v>1</v>
      </c>
      <c r="C246" s="1887">
        <f>ROW()</f>
        <v>246</v>
      </c>
      <c r="D246" s="2120" t="s">
        <v>1020</v>
      </c>
      <c r="E246" s="2540">
        <v>1</v>
      </c>
      <c r="F246" s="87"/>
      <c r="G246" s="87"/>
      <c r="H246" s="39"/>
      <c r="I246" s="64"/>
      <c r="J246" s="1134" t="s">
        <v>140</v>
      </c>
      <c r="K246" s="4"/>
      <c r="L246" s="4"/>
      <c r="M246" s="3"/>
      <c r="N246" s="3"/>
      <c r="O246" s="3"/>
      <c r="P246" s="40"/>
      <c r="Q246" s="1668">
        <f t="shared" ref="Q246:AO246" si="358">IFERROR(Q245/Q181,0)</f>
        <v>8.4218689414501752E-2</v>
      </c>
      <c r="R246" s="1668">
        <f t="shared" si="358"/>
        <v>5.653933251661284E-2</v>
      </c>
      <c r="S246" s="1668">
        <f t="shared" si="358"/>
        <v>0.2150599853412028</v>
      </c>
      <c r="T246" s="1668">
        <f t="shared" si="358"/>
        <v>-0.19497081922328699</v>
      </c>
      <c r="U246" s="1668">
        <f t="shared" si="358"/>
        <v>-0.38614109967361288</v>
      </c>
      <c r="V246" s="1668">
        <f t="shared" si="358"/>
        <v>-8.9122859049455036E-2</v>
      </c>
      <c r="W246" s="1668">
        <f t="shared" si="358"/>
        <v>-0.69002036659877797</v>
      </c>
      <c r="X246" s="1668">
        <f t="shared" si="358"/>
        <v>-0.15612244897959185</v>
      </c>
      <c r="Y246" s="1668">
        <f t="shared" si="358"/>
        <v>-0.94626138258304471</v>
      </c>
      <c r="Z246" s="1668">
        <f t="shared" si="358"/>
        <v>0.38525354213273677</v>
      </c>
      <c r="AA246" s="1668">
        <f t="shared" si="358"/>
        <v>0.17279255591428061</v>
      </c>
      <c r="AB246" s="1668">
        <f t="shared" si="358"/>
        <v>3.4237095270513607E-2</v>
      </c>
      <c r="AC246" s="1668">
        <f t="shared" si="358"/>
        <v>0.15007962651890311</v>
      </c>
      <c r="AD246" s="1668">
        <f t="shared" si="358"/>
        <v>-0.17372164981339117</v>
      </c>
      <c r="AE246" s="1668">
        <f t="shared" si="358"/>
        <v>-0.74433160132262632</v>
      </c>
      <c r="AF246" s="1668">
        <f t="shared" si="358"/>
        <v>0.22102119743133178</v>
      </c>
      <c r="AG246" s="1668">
        <f t="shared" si="358"/>
        <v>6.7570533297568833E-2</v>
      </c>
      <c r="AH246" s="1668">
        <f t="shared" si="358"/>
        <v>1.1462445533928193E-2</v>
      </c>
      <c r="AI246" s="1668">
        <f t="shared" si="358"/>
        <v>4.0217802531330504E-2</v>
      </c>
      <c r="AJ246" s="1108"/>
      <c r="AK246" s="1669">
        <f t="shared" ca="1" si="358"/>
        <v>8.4218689414501752E-2</v>
      </c>
      <c r="AL246" s="1668">
        <f t="shared" ca="1" si="358"/>
        <v>-1.992856507895701</v>
      </c>
      <c r="AM246" s="1668">
        <f t="shared" ca="1" si="326"/>
        <v>2.0770751973102026</v>
      </c>
      <c r="AN246" s="1802"/>
      <c r="AO246" s="1668">
        <f t="shared" ca="1" si="358"/>
        <v>0</v>
      </c>
      <c r="AP246" s="1668">
        <f t="shared" ca="1" si="327"/>
        <v>8.4218689414501752E-2</v>
      </c>
      <c r="AQ246" s="1802"/>
      <c r="AR246" s="1108"/>
      <c r="AS246" s="1669">
        <f ca="1">IFERROR(AS245/AS181,0)</f>
        <v>8.4218689414501752E-2</v>
      </c>
      <c r="AT246" s="1668">
        <f ca="1">IFERROR(AT245/AT181,0)</f>
        <v>-1.992856507895701</v>
      </c>
      <c r="AU246" s="1668">
        <f t="shared" ref="AU246:AU260" ca="1" si="359">AS246-AT246</f>
        <v>2.0770751973102026</v>
      </c>
      <c r="AV246" s="1802"/>
      <c r="AW246" s="1668">
        <f ca="1">IFERROR(AW245/AW181,0)</f>
        <v>0</v>
      </c>
      <c r="AX246" s="1668">
        <f t="shared" ref="AX246:AX256" ca="1" si="360">AS246-AW246</f>
        <v>8.4218689414501752E-2</v>
      </c>
      <c r="AY246" s="1802"/>
      <c r="AZ246" s="1108"/>
      <c r="BA246" s="1669">
        <f ca="1">IFERROR(BA245/BA181,0)</f>
        <v>8.4218689414501752E-2</v>
      </c>
      <c r="BB246" s="1668">
        <f ca="1">IFERROR(BB245/BB181,0)</f>
        <v>-1.992856507895701</v>
      </c>
      <c r="BC246" s="1668">
        <f t="shared" ref="BC246:BC260" ca="1" si="361">BA246-BB246</f>
        <v>2.0770751973102026</v>
      </c>
      <c r="BD246" s="1802"/>
      <c r="BE246" s="1668">
        <f ca="1">IFERROR(BE245/BE181,0)</f>
        <v>0</v>
      </c>
      <c r="BF246" s="1668">
        <f t="shared" ref="BF246:BF256" ca="1" si="362">BA246-BE246</f>
        <v>8.4218689414501752E-2</v>
      </c>
      <c r="BG246" s="1802"/>
    </row>
    <row r="247" spans="1:59">
      <c r="A247" s="1887">
        <v>225</v>
      </c>
      <c r="B247" s="1887">
        <v>1</v>
      </c>
      <c r="C247" s="1887">
        <f>ROW()</f>
        <v>247</v>
      </c>
      <c r="D247" s="2120" t="s">
        <v>1020</v>
      </c>
      <c r="E247" s="2540">
        <v>1</v>
      </c>
      <c r="F247" s="87"/>
      <c r="G247" s="87"/>
      <c r="H247" s="39"/>
      <c r="I247" s="398" t="s">
        <v>210</v>
      </c>
      <c r="J247" s="646"/>
      <c r="K247" s="647"/>
      <c r="L247" s="647"/>
      <c r="M247" s="646"/>
      <c r="N247" s="646"/>
      <c r="O247" s="646"/>
      <c r="P247" s="185"/>
      <c r="Q247" s="144">
        <v>0</v>
      </c>
      <c r="R247" s="144">
        <v>0</v>
      </c>
      <c r="S247" s="144">
        <v>0</v>
      </c>
      <c r="T247" s="144">
        <v>0</v>
      </c>
      <c r="U247" s="144">
        <v>0</v>
      </c>
      <c r="V247" s="144">
        <v>0</v>
      </c>
      <c r="W247" s="144">
        <v>0</v>
      </c>
      <c r="X247" s="144">
        <v>0</v>
      </c>
      <c r="Y247" s="144">
        <v>0</v>
      </c>
      <c r="Z247" s="144">
        <v>0</v>
      </c>
      <c r="AA247" s="144"/>
      <c r="AB247" s="144"/>
      <c r="AC247" s="190">
        <f>SUM(Q247,R247,S247)</f>
        <v>0</v>
      </c>
      <c r="AD247" s="190">
        <f>SUM(T247,U247,V247)</f>
        <v>0</v>
      </c>
      <c r="AE247" s="190">
        <f>SUM(W247,X247,Y247)</f>
        <v>0</v>
      </c>
      <c r="AF247" s="190">
        <f>SUM(Z247,AA247,AB247)</f>
        <v>0</v>
      </c>
      <c r="AG247" s="190">
        <f>AC247+AD247</f>
        <v>0</v>
      </c>
      <c r="AH247" s="190">
        <f>AF247+AE247</f>
        <v>0</v>
      </c>
      <c r="AI247" s="190">
        <f>AG247+AH247</f>
        <v>0</v>
      </c>
      <c r="AK247" s="1633">
        <f ca="1">SUM((INDIRECT(AK$2&amp;(ROW())):INDIRECT(AK$3&amp;(ROW()))))</f>
        <v>0</v>
      </c>
      <c r="AL247" s="1634">
        <f ca="1">SUM(INDIRECT(AL$1&amp;AL$2&amp;$C247):INDIRECT(AL$1&amp;AL$3&amp;$C247))</f>
        <v>0</v>
      </c>
      <c r="AM247" s="1702">
        <f t="shared" ca="1" si="326"/>
        <v>0</v>
      </c>
      <c r="AN247" s="1798">
        <f ca="1">IFERROR(AK247/AL247,0)</f>
        <v>0</v>
      </c>
      <c r="AO247" s="1634">
        <f ca="1">SUM(INDIRECT(AO$1&amp;AO$2&amp;$A247):INDIRECT(AO$1&amp;AO$3&amp;$A247))+SUM(INDIRECT(AO$1&amp;AO$2&amp;$B247):INDIRECT(AO$1&amp;AO$3&amp;$B247))</f>
        <v>5</v>
      </c>
      <c r="AP247" s="1702">
        <f t="shared" ca="1" si="327"/>
        <v>-5</v>
      </c>
      <c r="AQ247" s="1798">
        <f ca="1">IFERROR(AK247/AO247,0)</f>
        <v>0</v>
      </c>
      <c r="AS247" s="1633">
        <f ca="1">SUM((INDIRECT(AS$2&amp;(ROW())):INDIRECT(AS$3&amp;(ROW()))))</f>
        <v>0</v>
      </c>
      <c r="AT247" s="1634">
        <f ca="1">SUM(INDIRECT(AT$1&amp;AT$2&amp;$C247):INDIRECT(AT$1&amp;AT$3&amp;$C247))</f>
        <v>0</v>
      </c>
      <c r="AU247" s="1702">
        <f t="shared" ca="1" si="359"/>
        <v>0</v>
      </c>
      <c r="AV247" s="1798">
        <f ca="1">IFERROR(AS247/AT247,0)</f>
        <v>0</v>
      </c>
      <c r="AW247" s="1634">
        <f ca="1">SUM(INDIRECT(AW$1&amp;AW$2&amp;$A247):INDIRECT(AW$1&amp;AW$3&amp;$A247))+SUM(INDIRECT(AW$1&amp;AW$2&amp;$B247):INDIRECT(AW$1&amp;AW$3&amp;$B247))</f>
        <v>5</v>
      </c>
      <c r="AX247" s="1702">
        <f t="shared" ca="1" si="360"/>
        <v>-5</v>
      </c>
      <c r="AY247" s="1798">
        <f ca="1">IFERROR(AS247/AW247,0)</f>
        <v>0</v>
      </c>
      <c r="BA247" s="1633">
        <f ca="1">SUM((INDIRECT(BA$2&amp;(ROW())):INDIRECT(BA$3&amp;(ROW()))))</f>
        <v>0</v>
      </c>
      <c r="BB247" s="1634">
        <f ca="1">SUM(INDIRECT(BB$1&amp;BB$2&amp;$C247):INDIRECT(BB$1&amp;BB$3&amp;$C247))</f>
        <v>0</v>
      </c>
      <c r="BC247" s="1702">
        <f t="shared" ca="1" si="361"/>
        <v>0</v>
      </c>
      <c r="BD247" s="1798">
        <f ca="1">IFERROR(BA247/BB247,0)</f>
        <v>0</v>
      </c>
      <c r="BE247" s="1634">
        <f ca="1">SUM(INDIRECT(BE$1&amp;BE$2&amp;$A247):INDIRECT(BE$1&amp;BE$3&amp;$A247))+SUM(INDIRECT(BE$1&amp;BE$2&amp;$B247):INDIRECT(BE$1&amp;BE$3&amp;$B247))</f>
        <v>5</v>
      </c>
      <c r="BF247" s="1702">
        <f t="shared" ca="1" si="362"/>
        <v>-5</v>
      </c>
      <c r="BG247" s="1798">
        <f ca="1">IFERROR(BA247/BE247,0)</f>
        <v>0</v>
      </c>
    </row>
    <row r="248" spans="1:59">
      <c r="A248" s="1887">
        <v>226</v>
      </c>
      <c r="B248" s="1887">
        <v>1</v>
      </c>
      <c r="C248" s="1887">
        <f>ROW()</f>
        <v>248</v>
      </c>
      <c r="D248" s="2120" t="s">
        <v>1020</v>
      </c>
      <c r="E248" s="2540">
        <v>1</v>
      </c>
      <c r="F248" s="87"/>
      <c r="G248" s="87"/>
      <c r="H248" s="39"/>
      <c r="I248" s="189" t="s">
        <v>211</v>
      </c>
      <c r="J248" s="187"/>
      <c r="K248" s="188"/>
      <c r="L248" s="188"/>
      <c r="M248" s="187"/>
      <c r="N248" s="187"/>
      <c r="O248" s="187"/>
      <c r="P248" s="186"/>
      <c r="Q248" s="100">
        <v>0</v>
      </c>
      <c r="R248" s="100">
        <v>0</v>
      </c>
      <c r="S248" s="100">
        <v>0</v>
      </c>
      <c r="T248" s="100">
        <v>0</v>
      </c>
      <c r="U248" s="100">
        <v>0</v>
      </c>
      <c r="V248" s="100">
        <v>0</v>
      </c>
      <c r="W248" s="100">
        <v>0</v>
      </c>
      <c r="X248" s="100">
        <v>0</v>
      </c>
      <c r="Y248" s="100">
        <v>0</v>
      </c>
      <c r="Z248" s="100">
        <v>0</v>
      </c>
      <c r="AA248" s="100"/>
      <c r="AB248" s="100"/>
      <c r="AC248" s="150">
        <f>SUM(Q248,R248,S248)</f>
        <v>0</v>
      </c>
      <c r="AD248" s="150">
        <f>SUM(T248,U248,V248)</f>
        <v>0</v>
      </c>
      <c r="AE248" s="150">
        <f>SUM(W248,X248,Y248)</f>
        <v>0</v>
      </c>
      <c r="AF248" s="150">
        <f>SUM(Z248,AA248,AB248)</f>
        <v>0</v>
      </c>
      <c r="AG248" s="150">
        <f>AC248+AD248</f>
        <v>0</v>
      </c>
      <c r="AH248" s="150">
        <f>AF248+AE248</f>
        <v>0</v>
      </c>
      <c r="AI248" s="150">
        <f>AG248+AH248</f>
        <v>0</v>
      </c>
      <c r="AK248" s="113">
        <f ca="1">SUM((INDIRECT(AK$2&amp;(ROW())):INDIRECT(AK$3&amp;(ROW()))))</f>
        <v>0</v>
      </c>
      <c r="AL248" s="150">
        <f ca="1">SUM(INDIRECT(AL$1&amp;AL$2&amp;$C248):INDIRECT(AL$1&amp;AL$3&amp;$C248))</f>
        <v>0</v>
      </c>
      <c r="AM248" s="1703">
        <f t="shared" ca="1" si="326"/>
        <v>0</v>
      </c>
      <c r="AN248" s="1799">
        <f ca="1">IFERROR(AK248/AL248,0)</f>
        <v>0</v>
      </c>
      <c r="AO248" s="150">
        <f ca="1">SUM(INDIRECT(AO$1&amp;AO$2&amp;$A248):INDIRECT(AO$1&amp;AO$3&amp;$A248))+SUM(INDIRECT(AO$1&amp;AO$2&amp;$B248):INDIRECT(AO$1&amp;AO$3&amp;$B248))</f>
        <v>0</v>
      </c>
      <c r="AP248" s="1703">
        <f t="shared" ca="1" si="327"/>
        <v>0</v>
      </c>
      <c r="AQ248" s="1799">
        <f ca="1">IFERROR(AK248/AO248,0)</f>
        <v>0</v>
      </c>
      <c r="AS248" s="113">
        <f ca="1">SUM((INDIRECT(AS$2&amp;(ROW())):INDIRECT(AS$3&amp;(ROW()))))</f>
        <v>0</v>
      </c>
      <c r="AT248" s="150">
        <f ca="1">SUM(INDIRECT(AT$1&amp;AT$2&amp;$C248):INDIRECT(AT$1&amp;AT$3&amp;$C248))</f>
        <v>0</v>
      </c>
      <c r="AU248" s="1703">
        <f t="shared" ca="1" si="359"/>
        <v>0</v>
      </c>
      <c r="AV248" s="1799">
        <f ca="1">IFERROR(AS248/AT248,0)</f>
        <v>0</v>
      </c>
      <c r="AW248" s="150">
        <f ca="1">SUM(INDIRECT(AW$1&amp;AW$2&amp;$A248):INDIRECT(AW$1&amp;AW$3&amp;$A248))+SUM(INDIRECT(AW$1&amp;AW$2&amp;$B248):INDIRECT(AW$1&amp;AW$3&amp;$B248))</f>
        <v>0</v>
      </c>
      <c r="AX248" s="1703">
        <f t="shared" ca="1" si="360"/>
        <v>0</v>
      </c>
      <c r="AY248" s="1799">
        <f ca="1">IFERROR(AS248/AW248,0)</f>
        <v>0</v>
      </c>
      <c r="BA248" s="113">
        <f ca="1">SUM((INDIRECT(BA$2&amp;(ROW())):INDIRECT(BA$3&amp;(ROW()))))</f>
        <v>0</v>
      </c>
      <c r="BB248" s="150">
        <f ca="1">SUM(INDIRECT(BB$1&amp;BB$2&amp;$C248):INDIRECT(BB$1&amp;BB$3&amp;$C248))</f>
        <v>0</v>
      </c>
      <c r="BC248" s="1703">
        <f t="shared" ca="1" si="361"/>
        <v>0</v>
      </c>
      <c r="BD248" s="1799">
        <f ca="1">IFERROR(BA248/BB248,0)</f>
        <v>0</v>
      </c>
      <c r="BE248" s="150">
        <f ca="1">SUM(INDIRECT(BE$1&amp;BE$2&amp;$A248):INDIRECT(BE$1&amp;BE$3&amp;$A248))+SUM(INDIRECT(BE$1&amp;BE$2&amp;$B248):INDIRECT(BE$1&amp;BE$3&amp;$B248))</f>
        <v>0</v>
      </c>
      <c r="BF248" s="1703">
        <f t="shared" ca="1" si="362"/>
        <v>0</v>
      </c>
      <c r="BG248" s="1799">
        <f ca="1">IFERROR(BA248/BE248,0)</f>
        <v>0</v>
      </c>
    </row>
    <row r="249" spans="1:59">
      <c r="A249" s="1887">
        <v>227</v>
      </c>
      <c r="B249" s="1887">
        <v>1</v>
      </c>
      <c r="C249" s="1887">
        <f>ROW()</f>
        <v>249</v>
      </c>
      <c r="D249" s="2120" t="s">
        <v>1020</v>
      </c>
      <c r="E249" s="2540">
        <v>1</v>
      </c>
      <c r="F249" s="87"/>
      <c r="G249" s="87"/>
      <c r="H249" s="39"/>
      <c r="I249" s="690" t="s">
        <v>212</v>
      </c>
      <c r="J249" s="682"/>
      <c r="K249" s="681"/>
      <c r="L249" s="681"/>
      <c r="M249" s="681"/>
      <c r="N249" s="681"/>
      <c r="O249" s="681"/>
      <c r="P249" s="702"/>
      <c r="Q249" s="687">
        <f>Q245+Q247-Q248</f>
        <v>1086</v>
      </c>
      <c r="R249" s="687">
        <f t="shared" ref="R249:AI249" si="363">R245+R247-R248</f>
        <v>1523</v>
      </c>
      <c r="S249" s="687">
        <f t="shared" si="363"/>
        <v>11150</v>
      </c>
      <c r="T249" s="687">
        <f t="shared" si="363"/>
        <v>-2706</v>
      </c>
      <c r="U249" s="687">
        <f t="shared" si="363"/>
        <v>-1538</v>
      </c>
      <c r="V249" s="687">
        <f t="shared" si="363"/>
        <v>-1202</v>
      </c>
      <c r="W249" s="687">
        <f t="shared" si="363"/>
        <v>-3388</v>
      </c>
      <c r="X249" s="687">
        <f t="shared" si="363"/>
        <v>-765</v>
      </c>
      <c r="Y249" s="687">
        <f t="shared" si="363"/>
        <v>-14756</v>
      </c>
      <c r="Z249" s="687">
        <f t="shared" si="363"/>
        <v>12399</v>
      </c>
      <c r="AA249" s="687">
        <f t="shared" si="363"/>
        <v>7253.6587047255853</v>
      </c>
      <c r="AB249" s="687">
        <f t="shared" si="363"/>
        <v>597.74544632789707</v>
      </c>
      <c r="AC249" s="687">
        <f t="shared" si="363"/>
        <v>13759</v>
      </c>
      <c r="AD249" s="687">
        <f t="shared" si="363"/>
        <v>-5446</v>
      </c>
      <c r="AE249" s="687">
        <f t="shared" si="363"/>
        <v>-18909</v>
      </c>
      <c r="AF249" s="687">
        <f t="shared" si="363"/>
        <v>20250.404151053481</v>
      </c>
      <c r="AG249" s="687">
        <f t="shared" si="363"/>
        <v>8313</v>
      </c>
      <c r="AH249" s="687">
        <f t="shared" si="363"/>
        <v>1341.4041510534807</v>
      </c>
      <c r="AI249" s="687">
        <f t="shared" si="363"/>
        <v>9654.4041510534807</v>
      </c>
      <c r="AK249" s="1638">
        <f ca="1">SUM((INDIRECT(AK$2&amp;(ROW())):INDIRECT(AK$3&amp;(ROW()))))</f>
        <v>1086</v>
      </c>
      <c r="AL249" s="1639">
        <f ca="1">SUM(INDIRECT(AL$1&amp;AL$2&amp;$C249):INDIRECT(AL$1&amp;AL$3&amp;$C249))</f>
        <v>-5131.6055078314303</v>
      </c>
      <c r="AM249" s="1705">
        <f t="shared" ca="1" si="326"/>
        <v>6217.6055078314303</v>
      </c>
      <c r="AN249" s="1803">
        <f ca="1">IFERROR(AK249/AL249,0)</f>
        <v>-0.21162967385989376</v>
      </c>
      <c r="AO249" s="1639">
        <f ca="1">SUM(INDIRECT(AO$1&amp;AO$2&amp;$A249):INDIRECT(AO$1&amp;AO$3&amp;$A249))+SUM(INDIRECT(AO$1&amp;AO$2&amp;$B249):INDIRECT(AO$1&amp;AO$3&amp;$B249))</f>
        <v>-5844</v>
      </c>
      <c r="AP249" s="1705">
        <f t="shared" ca="1" si="327"/>
        <v>6930</v>
      </c>
      <c r="AQ249" s="1803">
        <f ca="1">IFERROR(AK249/AO249,0)</f>
        <v>-0.18583162217659138</v>
      </c>
      <c r="AS249" s="1638">
        <f ca="1">SUM((INDIRECT(AS$2&amp;(ROW())):INDIRECT(AS$3&amp;(ROW()))))</f>
        <v>1086</v>
      </c>
      <c r="AT249" s="1639">
        <f ca="1">SUM(INDIRECT(AT$1&amp;AT$2&amp;$C249):INDIRECT(AT$1&amp;AT$3&amp;$C249))</f>
        <v>-5131.6055078314303</v>
      </c>
      <c r="AU249" s="1705">
        <f t="shared" ca="1" si="359"/>
        <v>6217.6055078314303</v>
      </c>
      <c r="AV249" s="1803">
        <f ca="1">IFERROR(AS249/AT249,0)</f>
        <v>-0.21162967385989376</v>
      </c>
      <c r="AW249" s="1639">
        <f ca="1">SUM(INDIRECT(AW$1&amp;AW$2&amp;$A249):INDIRECT(AW$1&amp;AW$3&amp;$A249))+SUM(INDIRECT(AW$1&amp;AW$2&amp;$B249):INDIRECT(AW$1&amp;AW$3&amp;$B249))</f>
        <v>-5844</v>
      </c>
      <c r="AX249" s="1705">
        <f t="shared" ca="1" si="360"/>
        <v>6930</v>
      </c>
      <c r="AY249" s="1803">
        <f ca="1">IFERROR(AS249/AW249,0)</f>
        <v>-0.18583162217659138</v>
      </c>
      <c r="BA249" s="1638">
        <f ca="1">SUM((INDIRECT(BA$2&amp;(ROW())):INDIRECT(BA$3&amp;(ROW()))))</f>
        <v>1086</v>
      </c>
      <c r="BB249" s="1639">
        <f ca="1">SUM(INDIRECT(BB$1&amp;BB$2&amp;$C249):INDIRECT(BB$1&amp;BB$3&amp;$C249))</f>
        <v>-5131.6055078314303</v>
      </c>
      <c r="BC249" s="1705">
        <f t="shared" ca="1" si="361"/>
        <v>6217.6055078314303</v>
      </c>
      <c r="BD249" s="1803">
        <f ca="1">IFERROR(BA249/BB249,0)</f>
        <v>-0.21162967385989376</v>
      </c>
      <c r="BE249" s="1639">
        <f ca="1">SUM(INDIRECT(BE$1&amp;BE$2&amp;$A249):INDIRECT(BE$1&amp;BE$3&amp;$A249))+SUM(INDIRECT(BE$1&amp;BE$2&amp;$B249):INDIRECT(BE$1&amp;BE$3&amp;$B249))</f>
        <v>-5844</v>
      </c>
      <c r="BF249" s="1705">
        <f t="shared" ca="1" si="362"/>
        <v>6930</v>
      </c>
      <c r="BG249" s="1803">
        <f ca="1">IFERROR(BA249/BE249,0)</f>
        <v>-0.18583162217659138</v>
      </c>
    </row>
    <row r="250" spans="1:59">
      <c r="A250" s="1887">
        <v>228</v>
      </c>
      <c r="B250" s="1887">
        <v>1</v>
      </c>
      <c r="C250" s="1887">
        <f>ROW()</f>
        <v>250</v>
      </c>
      <c r="D250" s="2120" t="s">
        <v>1020</v>
      </c>
      <c r="E250" s="2540">
        <v>1</v>
      </c>
      <c r="F250" s="87"/>
      <c r="G250" s="87"/>
      <c r="H250" s="39"/>
      <c r="I250" s="64"/>
      <c r="J250" s="1134" t="s">
        <v>140</v>
      </c>
      <c r="K250" s="4"/>
      <c r="L250" s="4"/>
      <c r="M250" s="3"/>
      <c r="N250" s="3"/>
      <c r="O250" s="3"/>
      <c r="P250" s="40"/>
      <c r="Q250" s="1668">
        <f t="shared" ref="Q250:AO250" si="364">IFERROR(Q249/Q181,0)</f>
        <v>8.4218689414501752E-2</v>
      </c>
      <c r="R250" s="1668">
        <f t="shared" si="364"/>
        <v>5.653933251661284E-2</v>
      </c>
      <c r="S250" s="1668">
        <f t="shared" si="364"/>
        <v>0.2150599853412028</v>
      </c>
      <c r="T250" s="1668">
        <f t="shared" si="364"/>
        <v>-0.19497081922328699</v>
      </c>
      <c r="U250" s="1668">
        <f t="shared" si="364"/>
        <v>-0.38614109967361288</v>
      </c>
      <c r="V250" s="1668">
        <f t="shared" si="364"/>
        <v>-8.9122859049455036E-2</v>
      </c>
      <c r="W250" s="1668">
        <f t="shared" si="364"/>
        <v>-0.69002036659877797</v>
      </c>
      <c r="X250" s="1668">
        <f t="shared" si="364"/>
        <v>-0.15612244897959185</v>
      </c>
      <c r="Y250" s="1668">
        <f t="shared" si="364"/>
        <v>-0.94626138258304471</v>
      </c>
      <c r="Z250" s="1668">
        <f t="shared" si="364"/>
        <v>0.38525354213273677</v>
      </c>
      <c r="AA250" s="1668">
        <f t="shared" si="364"/>
        <v>0.17279255591428061</v>
      </c>
      <c r="AB250" s="1668">
        <f t="shared" si="364"/>
        <v>3.4237095270513607E-2</v>
      </c>
      <c r="AC250" s="1668">
        <f t="shared" si="364"/>
        <v>0.15007962651890311</v>
      </c>
      <c r="AD250" s="1668">
        <f t="shared" si="364"/>
        <v>-0.17372164981339117</v>
      </c>
      <c r="AE250" s="1668">
        <f t="shared" si="364"/>
        <v>-0.74433160132262632</v>
      </c>
      <c r="AF250" s="1668">
        <f t="shared" si="364"/>
        <v>0.22102119743133178</v>
      </c>
      <c r="AG250" s="1668">
        <f t="shared" si="364"/>
        <v>6.7570533297568833E-2</v>
      </c>
      <c r="AH250" s="1668">
        <f t="shared" si="364"/>
        <v>1.1462445533928193E-2</v>
      </c>
      <c r="AI250" s="1668">
        <f t="shared" si="364"/>
        <v>4.0217802531330504E-2</v>
      </c>
      <c r="AJ250" s="1108"/>
      <c r="AK250" s="1669">
        <f t="shared" ca="1" si="364"/>
        <v>8.4218689414501752E-2</v>
      </c>
      <c r="AL250" s="1668">
        <f t="shared" ca="1" si="364"/>
        <v>-1.992856507895701</v>
      </c>
      <c r="AM250" s="1668">
        <f t="shared" ca="1" si="326"/>
        <v>2.0770751973102026</v>
      </c>
      <c r="AN250" s="1802"/>
      <c r="AO250" s="1668">
        <f t="shared" ca="1" si="364"/>
        <v>0</v>
      </c>
      <c r="AP250" s="1668">
        <f t="shared" ca="1" si="327"/>
        <v>8.4218689414501752E-2</v>
      </c>
      <c r="AQ250" s="1802"/>
      <c r="AR250" s="1108"/>
      <c r="AS250" s="1669">
        <f ca="1">IFERROR(AS249/AS181,0)</f>
        <v>8.4218689414501752E-2</v>
      </c>
      <c r="AT250" s="1668">
        <f ca="1">IFERROR(AT249/AT181,0)</f>
        <v>-1.992856507895701</v>
      </c>
      <c r="AU250" s="1668">
        <f t="shared" ca="1" si="359"/>
        <v>2.0770751973102026</v>
      </c>
      <c r="AV250" s="1802"/>
      <c r="AW250" s="1668">
        <f ca="1">IFERROR(AW249/AW181,0)</f>
        <v>0</v>
      </c>
      <c r="AX250" s="1668">
        <f t="shared" ca="1" si="360"/>
        <v>8.4218689414501752E-2</v>
      </c>
      <c r="AY250" s="1802"/>
      <c r="AZ250" s="1108"/>
      <c r="BA250" s="1669">
        <f ca="1">IFERROR(BA249/BA181,0)</f>
        <v>8.4218689414501752E-2</v>
      </c>
      <c r="BB250" s="1668">
        <f ca="1">IFERROR(BB249/BB181,0)</f>
        <v>-1.992856507895701</v>
      </c>
      <c r="BC250" s="1668">
        <f t="shared" ca="1" si="361"/>
        <v>2.0770751973102026</v>
      </c>
      <c r="BD250" s="1802"/>
      <c r="BE250" s="1668">
        <f ca="1">IFERROR(BE249/BE181,0)</f>
        <v>0</v>
      </c>
      <c r="BF250" s="1668">
        <f t="shared" ca="1" si="362"/>
        <v>8.4218689414501752E-2</v>
      </c>
      <c r="BG250" s="1802"/>
    </row>
    <row r="251" spans="1:59">
      <c r="A251" s="1887">
        <v>1</v>
      </c>
      <c r="B251" s="1887">
        <v>1</v>
      </c>
      <c r="C251" s="1887">
        <f>ROW()</f>
        <v>251</v>
      </c>
      <c r="D251" s="2120" t="s">
        <v>1020</v>
      </c>
      <c r="E251" s="2547" t="s">
        <v>1099</v>
      </c>
      <c r="F251" s="2539"/>
      <c r="G251" s="2534"/>
      <c r="H251" s="38"/>
      <c r="I251" s="38"/>
      <c r="J251" s="37"/>
      <c r="K251" s="2567" t="s">
        <v>1023</v>
      </c>
      <c r="L251" s="2115"/>
      <c r="M251" s="1502"/>
      <c r="N251" s="1502"/>
      <c r="O251" s="1502"/>
      <c r="P251" s="2538"/>
      <c r="Q251" s="2570">
        <f>Q390</f>
        <v>0</v>
      </c>
      <c r="R251" s="2570">
        <f t="shared" ref="R251:AL251" si="365">R390</f>
        <v>0</v>
      </c>
      <c r="S251" s="2570">
        <f t="shared" si="365"/>
        <v>0</v>
      </c>
      <c r="T251" s="2570">
        <f t="shared" si="365"/>
        <v>0</v>
      </c>
      <c r="U251" s="2570">
        <f t="shared" si="365"/>
        <v>0</v>
      </c>
      <c r="V251" s="2570">
        <f t="shared" si="365"/>
        <v>0</v>
      </c>
      <c r="W251" s="2570">
        <f t="shared" si="365"/>
        <v>0</v>
      </c>
      <c r="X251" s="2570">
        <f t="shared" si="365"/>
        <v>0</v>
      </c>
      <c r="Y251" s="2570">
        <f t="shared" si="365"/>
        <v>0</v>
      </c>
      <c r="Z251" s="2570">
        <f t="shared" si="365"/>
        <v>0</v>
      </c>
      <c r="AA251" s="2570">
        <f t="shared" si="365"/>
        <v>9.1021782167424367E-6</v>
      </c>
      <c r="AB251" s="2570">
        <f t="shared" si="365"/>
        <v>-3.763218916417939E-3</v>
      </c>
      <c r="AC251" s="2570">
        <f t="shared" si="365"/>
        <v>0</v>
      </c>
      <c r="AD251" s="2570">
        <f t="shared" si="365"/>
        <v>0</v>
      </c>
      <c r="AE251" s="2570">
        <f t="shared" si="365"/>
        <v>0</v>
      </c>
      <c r="AF251" s="2570">
        <f t="shared" si="365"/>
        <v>-2.1066496015309248E-3</v>
      </c>
      <c r="AG251" s="2570">
        <f t="shared" si="365"/>
        <v>0</v>
      </c>
      <c r="AH251" s="2570">
        <f t="shared" si="365"/>
        <v>-9.3921316378777115E-4</v>
      </c>
      <c r="AI251" s="2570">
        <f t="shared" si="365"/>
        <v>-4.9780758920649649E-4</v>
      </c>
      <c r="AK251" s="2606">
        <f t="shared" ca="1" si="365"/>
        <v>0</v>
      </c>
      <c r="AL251" s="2606">
        <f t="shared" ca="1" si="365"/>
        <v>1.7509867495843066E-2</v>
      </c>
      <c r="AM251" s="2606">
        <f t="shared" ca="1" si="326"/>
        <v>-1.7509867495843066E-2</v>
      </c>
      <c r="AN251" s="2607"/>
      <c r="AO251" s="2623">
        <f ca="1">AO390</f>
        <v>0</v>
      </c>
      <c r="AP251" s="2623">
        <f t="shared" ca="1" si="327"/>
        <v>0</v>
      </c>
      <c r="AQ251" s="2624"/>
      <c r="AS251" s="2606">
        <f ca="1">AS390</f>
        <v>0</v>
      </c>
      <c r="AT251" s="2606">
        <f ca="1">AT390</f>
        <v>1.7509867495843066E-2</v>
      </c>
      <c r="AU251" s="2606">
        <f t="shared" ca="1" si="359"/>
        <v>-1.7509867495843066E-2</v>
      </c>
      <c r="AV251" s="2607"/>
      <c r="AW251" s="2623">
        <f ca="1">AW390</f>
        <v>0</v>
      </c>
      <c r="AX251" s="2623">
        <f t="shared" ca="1" si="360"/>
        <v>0</v>
      </c>
      <c r="AY251" s="2624"/>
      <c r="BA251" s="2606">
        <f ca="1">BA390</f>
        <v>0</v>
      </c>
      <c r="BB251" s="2606">
        <f ca="1">BB390</f>
        <v>1.7509867495843066E-2</v>
      </c>
      <c r="BC251" s="2606">
        <f t="shared" ca="1" si="361"/>
        <v>-1.7509867495843066E-2</v>
      </c>
      <c r="BD251" s="2607"/>
      <c r="BE251" s="2623">
        <f ca="1">BE390</f>
        <v>0</v>
      </c>
      <c r="BF251" s="2623">
        <f t="shared" ca="1" si="362"/>
        <v>0</v>
      </c>
      <c r="BG251" s="2624"/>
    </row>
    <row r="252" spans="1:59">
      <c r="A252" s="1887">
        <v>1</v>
      </c>
      <c r="B252" s="1887">
        <v>1</v>
      </c>
      <c r="C252" s="1887">
        <f>ROW()</f>
        <v>252</v>
      </c>
      <c r="D252" s="2120" t="s">
        <v>1020</v>
      </c>
      <c r="E252" s="2531" t="s">
        <v>1082</v>
      </c>
      <c r="F252" s="2532"/>
      <c r="G252" s="2534"/>
      <c r="H252" s="38"/>
      <c r="I252" s="38"/>
      <c r="J252" s="37"/>
      <c r="K252" s="44"/>
      <c r="L252" s="2114" t="s">
        <v>1017</v>
      </c>
      <c r="M252" s="507"/>
      <c r="N252" s="507"/>
      <c r="O252" s="507"/>
      <c r="P252" s="507"/>
      <c r="Q252" s="510">
        <f>SUM(Q253:Q255)</f>
        <v>2389</v>
      </c>
      <c r="R252" s="510">
        <f t="shared" ref="R252:AI252" si="366">SUM(R253:R255)</f>
        <v>2371</v>
      </c>
      <c r="S252" s="510">
        <f t="shared" si="366"/>
        <v>1325</v>
      </c>
      <c r="T252" s="510">
        <f t="shared" si="366"/>
        <v>2122</v>
      </c>
      <c r="U252" s="510">
        <f t="shared" si="366"/>
        <v>2279</v>
      </c>
      <c r="V252" s="510">
        <f t="shared" si="366"/>
        <v>929</v>
      </c>
      <c r="W252" s="555">
        <f t="shared" si="366"/>
        <v>2289</v>
      </c>
      <c r="X252" s="555">
        <f t="shared" si="366"/>
        <v>2268</v>
      </c>
      <c r="Y252" s="555">
        <f t="shared" si="366"/>
        <v>1777</v>
      </c>
      <c r="Z252" s="2116">
        <f t="shared" si="366"/>
        <v>2106</v>
      </c>
      <c r="AA252" s="2116">
        <f t="shared" si="366"/>
        <v>3127</v>
      </c>
      <c r="AB252" s="2116">
        <f t="shared" si="366"/>
        <v>1733.0556686818518</v>
      </c>
      <c r="AC252" s="2116">
        <f t="shared" si="366"/>
        <v>6085</v>
      </c>
      <c r="AD252" s="2116">
        <f t="shared" si="366"/>
        <v>5330</v>
      </c>
      <c r="AE252" s="2116">
        <f t="shared" si="366"/>
        <v>6334</v>
      </c>
      <c r="AF252" s="2116">
        <f t="shared" si="366"/>
        <v>6966.0556686818518</v>
      </c>
      <c r="AG252" s="2116">
        <f t="shared" si="366"/>
        <v>11415</v>
      </c>
      <c r="AH252" s="2116">
        <f t="shared" si="366"/>
        <v>13300.055668681851</v>
      </c>
      <c r="AI252" s="2116">
        <f t="shared" si="366"/>
        <v>24715.055668681849</v>
      </c>
      <c r="AK252" s="510">
        <f ca="1">SUM((INDIRECT(AK$2&amp;(ROW())):INDIRECT(AK$3&amp;(ROW()))))</f>
        <v>2389</v>
      </c>
      <c r="AL252" s="2600">
        <f ca="1">SUM(INDIRECT(AL$1&amp;AL$2&amp;$C252):INDIRECT(AL$1&amp;AL$3&amp;$C252))</f>
        <v>3466.0337992752216</v>
      </c>
      <c r="AM252" s="2601">
        <f t="shared" ca="1" si="326"/>
        <v>-1077.0337992752216</v>
      </c>
      <c r="AN252" s="2602">
        <f ca="1">IFERROR(AK252/AL252,0)</f>
        <v>0.68926044532501707</v>
      </c>
      <c r="AO252" s="2625">
        <f ca="1">SUM(INDIRECT(AO$1&amp;AO$2&amp;$A252):INDIRECT(AO$1&amp;AO$3&amp;$A252))+SUM(INDIRECT(AO$1&amp;AO$2&amp;$B252):INDIRECT(AO$1&amp;AO$3&amp;$B252))</f>
        <v>0</v>
      </c>
      <c r="AP252" s="2626">
        <f t="shared" ca="1" si="327"/>
        <v>2389</v>
      </c>
      <c r="AQ252" s="2627">
        <f ca="1">IFERROR(AK252/AO252,0)</f>
        <v>0</v>
      </c>
      <c r="AS252" s="510">
        <f ca="1">SUM((INDIRECT(AS$2&amp;(ROW())):INDIRECT(AS$3&amp;(ROW()))))</f>
        <v>2389</v>
      </c>
      <c r="AT252" s="2600">
        <f ca="1">SUM(INDIRECT(AT$1&amp;AT$2&amp;$C252):INDIRECT(AT$1&amp;AT$3&amp;$C252))</f>
        <v>3466.0337992752216</v>
      </c>
      <c r="AU252" s="2601">
        <f t="shared" ca="1" si="359"/>
        <v>-1077.0337992752216</v>
      </c>
      <c r="AV252" s="2602">
        <f ca="1">IFERROR(AS252/AT252,0)</f>
        <v>0.68926044532501707</v>
      </c>
      <c r="AW252" s="2625">
        <f ca="1">SUM(INDIRECT(AW$1&amp;AW$2&amp;$A252):INDIRECT(AW$1&amp;AW$3&amp;$A252))+SUM(INDIRECT(AW$1&amp;AW$2&amp;$B252):INDIRECT(AW$1&amp;AW$3&amp;$B252))</f>
        <v>0</v>
      </c>
      <c r="AX252" s="2626">
        <f t="shared" ca="1" si="360"/>
        <v>2389</v>
      </c>
      <c r="AY252" s="2627">
        <f ca="1">IFERROR(AS252/AW252,0)</f>
        <v>0</v>
      </c>
      <c r="BA252" s="510">
        <f ca="1">SUM((INDIRECT(BA$2&amp;(ROW())):INDIRECT(BA$3&amp;(ROW()))))</f>
        <v>2389</v>
      </c>
      <c r="BB252" s="2600">
        <f ca="1">SUM(INDIRECT(BB$1&amp;BB$2&amp;$C252):INDIRECT(BB$1&amp;BB$3&amp;$C252))</f>
        <v>3466.0337992752216</v>
      </c>
      <c r="BC252" s="2601">
        <f t="shared" ca="1" si="361"/>
        <v>-1077.0337992752216</v>
      </c>
      <c r="BD252" s="2602">
        <f ca="1">IFERROR(BA252/BB252,0)</f>
        <v>0.68926044532501707</v>
      </c>
      <c r="BE252" s="2625">
        <f ca="1">SUM(INDIRECT(BE$1&amp;BE$2&amp;$A252):INDIRECT(BE$1&amp;BE$3&amp;$A252))+SUM(INDIRECT(BE$1&amp;BE$2&amp;$B252):INDIRECT(BE$1&amp;BE$3&amp;$B252))</f>
        <v>0</v>
      </c>
      <c r="BF252" s="2626">
        <f t="shared" ca="1" si="362"/>
        <v>2389</v>
      </c>
      <c r="BG252" s="2627">
        <f ca="1">IFERROR(BA252/BE252,0)</f>
        <v>0</v>
      </c>
    </row>
    <row r="253" spans="1:59">
      <c r="A253" s="1887">
        <v>1</v>
      </c>
      <c r="B253" s="1887">
        <v>1</v>
      </c>
      <c r="C253" s="1887">
        <f>ROW()</f>
        <v>253</v>
      </c>
      <c r="D253" s="2120" t="s">
        <v>1020</v>
      </c>
      <c r="E253" s="2531" t="s">
        <v>1082</v>
      </c>
      <c r="F253" s="2532"/>
      <c r="G253" s="2534"/>
      <c r="H253" s="38"/>
      <c r="I253" s="38"/>
      <c r="J253" s="37"/>
      <c r="K253" s="44"/>
      <c r="L253" s="44"/>
      <c r="M253" s="59" t="s">
        <v>178</v>
      </c>
      <c r="N253" s="6"/>
      <c r="O253" s="6"/>
      <c r="P253" s="6"/>
      <c r="Q253" s="2122">
        <v>2</v>
      </c>
      <c r="R253" s="2122">
        <v>41</v>
      </c>
      <c r="S253" s="2122">
        <v>0</v>
      </c>
      <c r="T253" s="2122">
        <v>14</v>
      </c>
      <c r="U253" s="2122">
        <v>90</v>
      </c>
      <c r="V253" s="2122">
        <v>0</v>
      </c>
      <c r="W253" s="1083">
        <v>144</v>
      </c>
      <c r="X253" s="1083">
        <v>103</v>
      </c>
      <c r="Y253" s="1083">
        <v>249</v>
      </c>
      <c r="Z253" s="2123">
        <v>61</v>
      </c>
      <c r="AA253" s="2123">
        <v>38</v>
      </c>
      <c r="AB253" s="2123">
        <v>-72.388808322818306</v>
      </c>
      <c r="AC253" s="229">
        <f>SUM(Q253,R253,S253)</f>
        <v>43</v>
      </c>
      <c r="AD253" s="229">
        <f>SUM(T253,U253,V253)</f>
        <v>104</v>
      </c>
      <c r="AE253" s="229">
        <f>SUM(W253,X253,Y253)</f>
        <v>496</v>
      </c>
      <c r="AF253" s="229">
        <f>SUM(Z253,AA253,AB253)</f>
        <v>26.611191677181694</v>
      </c>
      <c r="AG253" s="229">
        <f>AC253+AD253</f>
        <v>147</v>
      </c>
      <c r="AH253" s="229">
        <f>AF253+AE253</f>
        <v>522.61119167718175</v>
      </c>
      <c r="AI253" s="229">
        <f>AG253+AH253</f>
        <v>669.61119167718175</v>
      </c>
      <c r="AK253" s="61">
        <f ca="1">SUM((INDIRECT(AK$2&amp;(ROW())):INDIRECT(AK$3&amp;(ROW()))))</f>
        <v>2</v>
      </c>
      <c r="AL253" s="2597">
        <f ca="1">SUM(INDIRECT(AL$1&amp;AL$2&amp;$C253):INDIRECT(AL$1&amp;AL$3&amp;$C253))</f>
        <v>430.25</v>
      </c>
      <c r="AM253" s="2598">
        <f t="shared" ca="1" si="326"/>
        <v>-428.25</v>
      </c>
      <c r="AN253" s="2599">
        <f ca="1">IFERROR(AK253/AL253,0)</f>
        <v>4.6484601975595582E-3</v>
      </c>
      <c r="AO253" s="2506">
        <f ca="1">SUM(INDIRECT(AO$1&amp;AO$2&amp;$A253):INDIRECT(AO$1&amp;AO$3&amp;$A253))+SUM(INDIRECT(AO$1&amp;AO$2&amp;$B253):INDIRECT(AO$1&amp;AO$3&amp;$B253))</f>
        <v>0</v>
      </c>
      <c r="AP253" s="2507">
        <f t="shared" ca="1" si="327"/>
        <v>2</v>
      </c>
      <c r="AQ253" s="2508">
        <f ca="1">IFERROR(AK253/AO253,0)</f>
        <v>0</v>
      </c>
      <c r="AS253" s="61">
        <f ca="1">SUM((INDIRECT(AS$2&amp;(ROW())):INDIRECT(AS$3&amp;(ROW()))))</f>
        <v>2</v>
      </c>
      <c r="AT253" s="2597">
        <f ca="1">SUM(INDIRECT(AT$1&amp;AT$2&amp;$C253):INDIRECT(AT$1&amp;AT$3&amp;$C253))</f>
        <v>430.25</v>
      </c>
      <c r="AU253" s="2598">
        <f t="shared" ca="1" si="359"/>
        <v>-428.25</v>
      </c>
      <c r="AV253" s="2599">
        <f ca="1">IFERROR(AS253/AT253,0)</f>
        <v>4.6484601975595582E-3</v>
      </c>
      <c r="AW253" s="2506">
        <f ca="1">SUM(INDIRECT(AW$1&amp;AW$2&amp;$A253):INDIRECT(AW$1&amp;AW$3&amp;$A253))+SUM(INDIRECT(AW$1&amp;AW$2&amp;$B253):INDIRECT(AW$1&amp;AW$3&amp;$B253))</f>
        <v>0</v>
      </c>
      <c r="AX253" s="2507">
        <f t="shared" ca="1" si="360"/>
        <v>2</v>
      </c>
      <c r="AY253" s="2508">
        <f ca="1">IFERROR(AS253/AW253,0)</f>
        <v>0</v>
      </c>
      <c r="BA253" s="61">
        <f ca="1">SUM((INDIRECT(BA$2&amp;(ROW())):INDIRECT(BA$3&amp;(ROW()))))</f>
        <v>2</v>
      </c>
      <c r="BB253" s="2597">
        <f ca="1">SUM(INDIRECT(BB$1&amp;BB$2&amp;$C253):INDIRECT(BB$1&amp;BB$3&amp;$C253))</f>
        <v>430.25</v>
      </c>
      <c r="BC253" s="2598">
        <f t="shared" ca="1" si="361"/>
        <v>-428.25</v>
      </c>
      <c r="BD253" s="2599">
        <f ca="1">IFERROR(BA253/BB253,0)</f>
        <v>4.6484601975595582E-3</v>
      </c>
      <c r="BE253" s="2506">
        <f ca="1">SUM(INDIRECT(BE$1&amp;BE$2&amp;$A253):INDIRECT(BE$1&amp;BE$3&amp;$A253))+SUM(INDIRECT(BE$1&amp;BE$2&amp;$B253):INDIRECT(BE$1&amp;BE$3&amp;$B253))</f>
        <v>0</v>
      </c>
      <c r="BF253" s="2507">
        <f t="shared" ca="1" si="362"/>
        <v>2</v>
      </c>
      <c r="BG253" s="2508">
        <f ca="1">IFERROR(BA253/BE253,0)</f>
        <v>0</v>
      </c>
    </row>
    <row r="254" spans="1:59">
      <c r="A254" s="1887">
        <v>1</v>
      </c>
      <c r="B254" s="1887">
        <v>1</v>
      </c>
      <c r="C254" s="1887">
        <f>ROW()</f>
        <v>254</v>
      </c>
      <c r="D254" s="2120" t="s">
        <v>1020</v>
      </c>
      <c r="E254" s="2531" t="s">
        <v>1082</v>
      </c>
      <c r="F254" s="2532"/>
      <c r="G254" s="2534"/>
      <c r="H254" s="38"/>
      <c r="I254" s="38"/>
      <c r="J254" s="37"/>
      <c r="K254" s="44"/>
      <c r="L254" s="44"/>
      <c r="M254" s="59" t="s">
        <v>179</v>
      </c>
      <c r="N254" s="6"/>
      <c r="O254" s="6"/>
      <c r="P254" s="6"/>
      <c r="Q254" s="2122">
        <v>1941</v>
      </c>
      <c r="R254" s="2122">
        <v>1911</v>
      </c>
      <c r="S254" s="2122">
        <v>1898</v>
      </c>
      <c r="T254" s="2122">
        <v>1685</v>
      </c>
      <c r="U254" s="2122">
        <v>1762</v>
      </c>
      <c r="V254" s="2122">
        <v>1339</v>
      </c>
      <c r="W254" s="1083">
        <v>1670</v>
      </c>
      <c r="X254" s="1083">
        <v>1588</v>
      </c>
      <c r="Y254" s="1083">
        <v>1669</v>
      </c>
      <c r="Z254" s="2123">
        <v>1664</v>
      </c>
      <c r="AA254" s="2123">
        <v>2666</v>
      </c>
      <c r="AB254" s="2123">
        <v>1550.6433619949212</v>
      </c>
      <c r="AC254" s="229">
        <f>SUM(Q254,R254,S254)</f>
        <v>5750</v>
      </c>
      <c r="AD254" s="229">
        <f>SUM(T254,U254,V254)</f>
        <v>4786</v>
      </c>
      <c r="AE254" s="229">
        <f>SUM(W254,X254,Y254)</f>
        <v>4927</v>
      </c>
      <c r="AF254" s="229">
        <f>SUM(Z254,AA254,AB254)</f>
        <v>5880.6433619949212</v>
      </c>
      <c r="AG254" s="229">
        <f>AC254+AD254</f>
        <v>10536</v>
      </c>
      <c r="AH254" s="229">
        <f>AF254+AE254</f>
        <v>10807.64336199492</v>
      </c>
      <c r="AI254" s="229">
        <f>AG254+AH254</f>
        <v>21343.64336199492</v>
      </c>
      <c r="AK254" s="61">
        <f ca="1">SUM((INDIRECT(AK$2&amp;(ROW())):INDIRECT(AK$3&amp;(ROW()))))</f>
        <v>1941</v>
      </c>
      <c r="AL254" s="2597">
        <f ca="1">SUM(INDIRECT(AL$1&amp;AL$2&amp;$C254):INDIRECT(AL$1&amp;AL$3&amp;$C254))</f>
        <v>2088.9537538179929</v>
      </c>
      <c r="AM254" s="2598">
        <f t="shared" ca="1" si="326"/>
        <v>-147.95375381799295</v>
      </c>
      <c r="AN254" s="2599">
        <f ca="1">IFERROR(AK254/AL254,0)</f>
        <v>0.92917327463684773</v>
      </c>
      <c r="AO254" s="2506">
        <f ca="1">SUM(INDIRECT(AO$1&amp;AO$2&amp;$A254):INDIRECT(AO$1&amp;AO$3&amp;$A254))+SUM(INDIRECT(AO$1&amp;AO$2&amp;$B254):INDIRECT(AO$1&amp;AO$3&amp;$B254))</f>
        <v>0</v>
      </c>
      <c r="AP254" s="2507">
        <f t="shared" ca="1" si="327"/>
        <v>1941</v>
      </c>
      <c r="AQ254" s="2508">
        <f ca="1">IFERROR(AK254/AO254,0)</f>
        <v>0</v>
      </c>
      <c r="AS254" s="61">
        <f ca="1">SUM((INDIRECT(AS$2&amp;(ROW())):INDIRECT(AS$3&amp;(ROW()))))</f>
        <v>1941</v>
      </c>
      <c r="AT254" s="2597">
        <f ca="1">SUM(INDIRECT(AT$1&amp;AT$2&amp;$C254):INDIRECT(AT$1&amp;AT$3&amp;$C254))</f>
        <v>2088.9537538179929</v>
      </c>
      <c r="AU254" s="2598">
        <f t="shared" ca="1" si="359"/>
        <v>-147.95375381799295</v>
      </c>
      <c r="AV254" s="2599">
        <f ca="1">IFERROR(AS254/AT254,0)</f>
        <v>0.92917327463684773</v>
      </c>
      <c r="AW254" s="2506">
        <f ca="1">SUM(INDIRECT(AW$1&amp;AW$2&amp;$A254):INDIRECT(AW$1&amp;AW$3&amp;$A254))+SUM(INDIRECT(AW$1&amp;AW$2&amp;$B254):INDIRECT(AW$1&amp;AW$3&amp;$B254))</f>
        <v>0</v>
      </c>
      <c r="AX254" s="2507">
        <f t="shared" ca="1" si="360"/>
        <v>1941</v>
      </c>
      <c r="AY254" s="2508">
        <f ca="1">IFERROR(AS254/AW254,0)</f>
        <v>0</v>
      </c>
      <c r="BA254" s="61">
        <f ca="1">SUM((INDIRECT(BA$2&amp;(ROW())):INDIRECT(BA$3&amp;(ROW()))))</f>
        <v>1941</v>
      </c>
      <c r="BB254" s="2597">
        <f ca="1">SUM(INDIRECT(BB$1&amp;BB$2&amp;$C254):INDIRECT(BB$1&amp;BB$3&amp;$C254))</f>
        <v>2088.9537538179929</v>
      </c>
      <c r="BC254" s="2598">
        <f t="shared" ca="1" si="361"/>
        <v>-147.95375381799295</v>
      </c>
      <c r="BD254" s="2599">
        <f ca="1">IFERROR(BA254/BB254,0)</f>
        <v>0.92917327463684773</v>
      </c>
      <c r="BE254" s="2506">
        <f ca="1">SUM(INDIRECT(BE$1&amp;BE$2&amp;$A254):INDIRECT(BE$1&amp;BE$3&amp;$A254))+SUM(INDIRECT(BE$1&amp;BE$2&amp;$B254):INDIRECT(BE$1&amp;BE$3&amp;$B254))</f>
        <v>0</v>
      </c>
      <c r="BF254" s="2507">
        <f t="shared" ca="1" si="362"/>
        <v>1941</v>
      </c>
      <c r="BG254" s="2508">
        <f ca="1">IFERROR(BA254/BE254,0)</f>
        <v>0</v>
      </c>
    </row>
    <row r="255" spans="1:59">
      <c r="A255" s="1887">
        <v>1</v>
      </c>
      <c r="B255" s="1887">
        <v>1</v>
      </c>
      <c r="C255" s="1887">
        <f>ROW()</f>
        <v>255</v>
      </c>
      <c r="D255" s="2120" t="s">
        <v>1020</v>
      </c>
      <c r="E255" s="2531" t="s">
        <v>1082</v>
      </c>
      <c r="F255" s="2532"/>
      <c r="G255" s="2534"/>
      <c r="H255" s="38"/>
      <c r="I255" s="38"/>
      <c r="J255" s="37"/>
      <c r="K255" s="44"/>
      <c r="L255" s="64"/>
      <c r="M255" s="187" t="s">
        <v>180</v>
      </c>
      <c r="N255" s="3"/>
      <c r="O255" s="3"/>
      <c r="P255" s="3"/>
      <c r="Q255" s="2124">
        <v>446</v>
      </c>
      <c r="R255" s="2124">
        <v>419</v>
      </c>
      <c r="S255" s="2124">
        <v>-573</v>
      </c>
      <c r="T255" s="2124">
        <v>423</v>
      </c>
      <c r="U255" s="2124">
        <v>427</v>
      </c>
      <c r="V255" s="2124">
        <v>-410</v>
      </c>
      <c r="W255" s="1084">
        <v>475</v>
      </c>
      <c r="X255" s="1084">
        <v>577</v>
      </c>
      <c r="Y255" s="1084">
        <v>-141</v>
      </c>
      <c r="Z255" s="2125">
        <v>381</v>
      </c>
      <c r="AA255" s="2125">
        <v>423</v>
      </c>
      <c r="AB255" s="2125">
        <v>254.80111500974888</v>
      </c>
      <c r="AC255" s="226">
        <f>SUM(Q255,R255,S255)</f>
        <v>292</v>
      </c>
      <c r="AD255" s="226">
        <f>SUM(T255,U255,V255)</f>
        <v>440</v>
      </c>
      <c r="AE255" s="226">
        <f>SUM(W255,X255,Y255)</f>
        <v>911</v>
      </c>
      <c r="AF255" s="226">
        <f>SUM(Z255,AA255,AB255)</f>
        <v>1058.8011150097489</v>
      </c>
      <c r="AG255" s="226">
        <f>AC255+AD255</f>
        <v>732</v>
      </c>
      <c r="AH255" s="226">
        <f>AF255+AE255</f>
        <v>1969.8011150097489</v>
      </c>
      <c r="AI255" s="226">
        <f>AG255+AH255</f>
        <v>2701.8011150097491</v>
      </c>
      <c r="AK255" s="113">
        <f ca="1">SUM((INDIRECT(AK$2&amp;(ROW())):INDIRECT(AK$3&amp;(ROW()))))</f>
        <v>446</v>
      </c>
      <c r="AL255" s="150">
        <f ca="1">SUM(INDIRECT(AL$1&amp;AL$2&amp;$C255):INDIRECT(AL$1&amp;AL$3&amp;$C255))</f>
        <v>946.83004545722872</v>
      </c>
      <c r="AM255" s="1703">
        <f t="shared" ca="1" si="326"/>
        <v>-500.83004545722872</v>
      </c>
      <c r="AN255" s="1799">
        <f ca="1">IFERROR(AK255/AL255,0)</f>
        <v>0.47104546601562952</v>
      </c>
      <c r="AO255" s="2628">
        <f ca="1">SUM(INDIRECT(AO$1&amp;AO$2&amp;$A255):INDIRECT(AO$1&amp;AO$3&amp;$A255))+SUM(INDIRECT(AO$1&amp;AO$2&amp;$B255):INDIRECT(AO$1&amp;AO$3&amp;$B255))</f>
        <v>0</v>
      </c>
      <c r="AP255" s="2629">
        <f t="shared" ca="1" si="327"/>
        <v>446</v>
      </c>
      <c r="AQ255" s="2630">
        <f ca="1">IFERROR(AK255/AO255,0)</f>
        <v>0</v>
      </c>
      <c r="AS255" s="113">
        <f ca="1">SUM((INDIRECT(AS$2&amp;(ROW())):INDIRECT(AS$3&amp;(ROW()))))</f>
        <v>446</v>
      </c>
      <c r="AT255" s="150">
        <f ca="1">SUM(INDIRECT(AT$1&amp;AT$2&amp;$C255):INDIRECT(AT$1&amp;AT$3&amp;$C255))</f>
        <v>946.83004545722872</v>
      </c>
      <c r="AU255" s="1703">
        <f t="shared" ca="1" si="359"/>
        <v>-500.83004545722872</v>
      </c>
      <c r="AV255" s="1799">
        <f ca="1">IFERROR(AS255/AT255,0)</f>
        <v>0.47104546601562952</v>
      </c>
      <c r="AW255" s="2628">
        <f ca="1">SUM(INDIRECT(AW$1&amp;AW$2&amp;$A255):INDIRECT(AW$1&amp;AW$3&amp;$A255))+SUM(INDIRECT(AW$1&amp;AW$2&amp;$B255):INDIRECT(AW$1&amp;AW$3&amp;$B255))</f>
        <v>0</v>
      </c>
      <c r="AX255" s="2629">
        <f t="shared" ca="1" si="360"/>
        <v>446</v>
      </c>
      <c r="AY255" s="2630">
        <f ca="1">IFERROR(AS255/AW255,0)</f>
        <v>0</v>
      </c>
      <c r="BA255" s="113">
        <f ca="1">SUM((INDIRECT(BA$2&amp;(ROW())):INDIRECT(BA$3&amp;(ROW()))))</f>
        <v>446</v>
      </c>
      <c r="BB255" s="150">
        <f ca="1">SUM(INDIRECT(BB$1&amp;BB$2&amp;$C255):INDIRECT(BB$1&amp;BB$3&amp;$C255))</f>
        <v>946.83004545722872</v>
      </c>
      <c r="BC255" s="1703">
        <f t="shared" ca="1" si="361"/>
        <v>-500.83004545722872</v>
      </c>
      <c r="BD255" s="1799">
        <f ca="1">IFERROR(BA255/BB255,0)</f>
        <v>0.47104546601562952</v>
      </c>
      <c r="BE255" s="2628">
        <f ca="1">SUM(INDIRECT(BE$1&amp;BE$2&amp;$A255):INDIRECT(BE$1&amp;BE$3&amp;$A255))+SUM(INDIRECT(BE$1&amp;BE$2&amp;$B255):INDIRECT(BE$1&amp;BE$3&amp;$B255))</f>
        <v>0</v>
      </c>
      <c r="BF255" s="2629">
        <f t="shared" ca="1" si="362"/>
        <v>446</v>
      </c>
      <c r="BG255" s="2630">
        <f ca="1">IFERROR(BA255/BE255,0)</f>
        <v>0</v>
      </c>
    </row>
    <row r="256" spans="1:59">
      <c r="A256" s="1887">
        <v>1</v>
      </c>
      <c r="B256" s="1887">
        <v>1</v>
      </c>
      <c r="C256" s="1887">
        <f>ROW()</f>
        <v>256</v>
      </c>
      <c r="D256" s="2120" t="s">
        <v>1020</v>
      </c>
      <c r="E256" s="2531" t="s">
        <v>1082</v>
      </c>
      <c r="F256" s="2532"/>
      <c r="G256" s="2534"/>
      <c r="H256" s="38"/>
      <c r="I256" s="38"/>
      <c r="J256" s="37"/>
      <c r="K256" s="44"/>
      <c r="L256" s="2114" t="s">
        <v>1018</v>
      </c>
      <c r="M256" s="1502"/>
      <c r="N256" s="1502"/>
      <c r="O256" s="1502"/>
      <c r="P256" s="1502"/>
      <c r="Q256" s="1633">
        <f>SUM(Q258:Q260)</f>
        <v>0</v>
      </c>
      <c r="R256" s="1633">
        <f t="shared" ref="R256:AI256" si="367">SUM(R258:R260)</f>
        <v>0</v>
      </c>
      <c r="S256" s="1633">
        <f t="shared" si="367"/>
        <v>0</v>
      </c>
      <c r="T256" s="1633">
        <f t="shared" si="367"/>
        <v>0</v>
      </c>
      <c r="U256" s="1633">
        <f t="shared" si="367"/>
        <v>0</v>
      </c>
      <c r="V256" s="1633">
        <f t="shared" si="367"/>
        <v>0</v>
      </c>
      <c r="W256" s="927">
        <f t="shared" si="367"/>
        <v>0</v>
      </c>
      <c r="X256" s="927">
        <f t="shared" si="367"/>
        <v>0</v>
      </c>
      <c r="Y256" s="927">
        <f t="shared" si="367"/>
        <v>0</v>
      </c>
      <c r="Z256" s="2117">
        <f t="shared" si="367"/>
        <v>0</v>
      </c>
      <c r="AA256" s="2117">
        <f t="shared" si="367"/>
        <v>0.34129527441497487</v>
      </c>
      <c r="AB256" s="2117">
        <f t="shared" si="367"/>
        <v>-526.80111500974886</v>
      </c>
      <c r="AC256" s="2117">
        <f t="shared" si="367"/>
        <v>0</v>
      </c>
      <c r="AD256" s="2117">
        <f t="shared" si="367"/>
        <v>0</v>
      </c>
      <c r="AE256" s="2117">
        <f t="shared" si="367"/>
        <v>0</v>
      </c>
      <c r="AF256" s="2117">
        <f t="shared" si="367"/>
        <v>-526.45981973533389</v>
      </c>
      <c r="AG256" s="2117">
        <f t="shared" si="367"/>
        <v>0</v>
      </c>
      <c r="AH256" s="2117">
        <f t="shared" si="367"/>
        <v>-526.45981973533389</v>
      </c>
      <c r="AI256" s="2117">
        <f t="shared" si="367"/>
        <v>-526.45981973533389</v>
      </c>
      <c r="AK256" s="61">
        <f ca="1">SUM((INDIRECT(AK$2&amp;(ROW())):INDIRECT(AK$3&amp;(ROW()))))</f>
        <v>0</v>
      </c>
      <c r="AL256" s="2597">
        <f ca="1">SUM(INDIRECT(AL$1&amp;AL$2&amp;$C256):INDIRECT(AL$1&amp;AL$3&amp;$C256))</f>
        <v>1101.5717085562085</v>
      </c>
      <c r="AM256" s="2598">
        <f t="shared" ca="1" si="326"/>
        <v>-1101.5717085562085</v>
      </c>
      <c r="AN256" s="2599">
        <f ca="1">IFERROR(AK256/AL256,0)</f>
        <v>0</v>
      </c>
      <c r="AO256" s="2506">
        <f ca="1">SUM(INDIRECT(AO$1&amp;AO$2&amp;$A256):INDIRECT(AO$1&amp;AO$3&amp;$A256))+SUM(INDIRECT(AO$1&amp;AO$2&amp;$B256):INDIRECT(AO$1&amp;AO$3&amp;$B256))</f>
        <v>0</v>
      </c>
      <c r="AP256" s="2507">
        <f t="shared" ca="1" si="327"/>
        <v>0</v>
      </c>
      <c r="AQ256" s="2508">
        <f ca="1">IFERROR(AK256/AO256,0)</f>
        <v>0</v>
      </c>
      <c r="AS256" s="61">
        <f ca="1">SUM((INDIRECT(AS$2&amp;(ROW())):INDIRECT(AS$3&amp;(ROW()))))</f>
        <v>0</v>
      </c>
      <c r="AT256" s="2597">
        <f ca="1">SUM(INDIRECT(AT$1&amp;AT$2&amp;$C256):INDIRECT(AT$1&amp;AT$3&amp;$C256))</f>
        <v>1101.5717085562085</v>
      </c>
      <c r="AU256" s="2598">
        <f t="shared" ca="1" si="359"/>
        <v>-1101.5717085562085</v>
      </c>
      <c r="AV256" s="2599">
        <f ca="1">IFERROR(AS256/AT256,0)</f>
        <v>0</v>
      </c>
      <c r="AW256" s="2506">
        <f ca="1">SUM(INDIRECT(AW$1&amp;AW$2&amp;$A256):INDIRECT(AW$1&amp;AW$3&amp;$A256))+SUM(INDIRECT(AW$1&amp;AW$2&amp;$B256):INDIRECT(AW$1&amp;AW$3&amp;$B256))</f>
        <v>0</v>
      </c>
      <c r="AX256" s="2507">
        <f t="shared" ca="1" si="360"/>
        <v>0</v>
      </c>
      <c r="AY256" s="2508">
        <f ca="1">IFERROR(AS256/AW256,0)</f>
        <v>0</v>
      </c>
      <c r="BA256" s="61">
        <f ca="1">SUM((INDIRECT(BA$2&amp;(ROW())):INDIRECT(BA$3&amp;(ROW()))))</f>
        <v>0</v>
      </c>
      <c r="BB256" s="2597">
        <f ca="1">SUM(INDIRECT(BB$1&amp;BB$2&amp;$C256):INDIRECT(BB$1&amp;BB$3&amp;$C256))</f>
        <v>1101.5717085562085</v>
      </c>
      <c r="BC256" s="2598">
        <f t="shared" ca="1" si="361"/>
        <v>-1101.5717085562085</v>
      </c>
      <c r="BD256" s="2599">
        <f ca="1">IFERROR(BA256/BB256,0)</f>
        <v>0</v>
      </c>
      <c r="BE256" s="2506">
        <f ca="1">SUM(INDIRECT(BE$1&amp;BE$2&amp;$A256):INDIRECT(BE$1&amp;BE$3&amp;$A256))+SUM(INDIRECT(BE$1&amp;BE$2&amp;$B256):INDIRECT(BE$1&amp;BE$3&amp;$B256))</f>
        <v>0</v>
      </c>
      <c r="BF256" s="2507">
        <f t="shared" ca="1" si="362"/>
        <v>0</v>
      </c>
      <c r="BG256" s="2508">
        <f ca="1">IFERROR(BA256/BE256,0)</f>
        <v>0</v>
      </c>
    </row>
    <row r="257" spans="1:59">
      <c r="A257" s="1887">
        <v>1</v>
      </c>
      <c r="B257" s="1887">
        <v>1</v>
      </c>
      <c r="C257" s="1887">
        <f>ROW()</f>
        <v>257</v>
      </c>
      <c r="D257" s="2120" t="s">
        <v>1020</v>
      </c>
      <c r="E257" s="2531" t="s">
        <v>1082</v>
      </c>
      <c r="F257" s="2532"/>
      <c r="G257" s="2534"/>
      <c r="H257" s="38"/>
      <c r="I257" s="38"/>
      <c r="J257" s="37"/>
      <c r="K257" s="44"/>
      <c r="L257" s="1094"/>
      <c r="M257" s="1249" t="s">
        <v>1021</v>
      </c>
      <c r="N257" s="79"/>
      <c r="O257" s="79"/>
      <c r="P257" s="79"/>
      <c r="Q257" s="2118">
        <f>IFERROR(Q256/Q241,0)</f>
        <v>0</v>
      </c>
      <c r="R257" s="2118">
        <f t="shared" ref="R257:AL257" si="368">IFERROR(R256/R241,0)</f>
        <v>0</v>
      </c>
      <c r="S257" s="2118">
        <f t="shared" si="368"/>
        <v>0</v>
      </c>
      <c r="T257" s="2118">
        <f t="shared" si="368"/>
        <v>0</v>
      </c>
      <c r="U257" s="2118">
        <f t="shared" si="368"/>
        <v>0</v>
      </c>
      <c r="V257" s="2118">
        <f t="shared" si="368"/>
        <v>0</v>
      </c>
      <c r="W257" s="2118">
        <f t="shared" si="368"/>
        <v>0</v>
      </c>
      <c r="X257" s="2118">
        <f t="shared" si="368"/>
        <v>0</v>
      </c>
      <c r="Y257" s="2118">
        <f t="shared" si="368"/>
        <v>0</v>
      </c>
      <c r="Z257" s="2118">
        <f t="shared" si="368"/>
        <v>0</v>
      </c>
      <c r="AA257" s="2118">
        <f t="shared" si="368"/>
        <v>1.0913272399488052E-4</v>
      </c>
      <c r="AB257" s="2118">
        <f t="shared" si="368"/>
        <v>-0.43672466429747431</v>
      </c>
      <c r="AC257" s="2118">
        <f t="shared" si="368"/>
        <v>0</v>
      </c>
      <c r="AD257" s="2118">
        <f t="shared" si="368"/>
        <v>0</v>
      </c>
      <c r="AE257" s="2118">
        <f t="shared" si="368"/>
        <v>0</v>
      </c>
      <c r="AF257" s="2118">
        <f t="shared" si="368"/>
        <v>-8.1753549769968833E-2</v>
      </c>
      <c r="AG257" s="2118">
        <f t="shared" si="368"/>
        <v>0</v>
      </c>
      <c r="AH257" s="2118">
        <f t="shared" si="368"/>
        <v>-4.1214692085216768E-2</v>
      </c>
      <c r="AI257" s="2118">
        <f t="shared" si="368"/>
        <v>-2.1764794576046576E-2</v>
      </c>
      <c r="AK257" s="2605">
        <f t="shared" ca="1" si="368"/>
        <v>0</v>
      </c>
      <c r="AL257" s="2605">
        <f t="shared" ca="1" si="368"/>
        <v>0.24117050096981854</v>
      </c>
      <c r="AM257" s="2605">
        <f t="shared" ca="1" si="326"/>
        <v>-0.24117050096981854</v>
      </c>
      <c r="AN257" s="2603"/>
      <c r="AO257" s="2631">
        <f ca="1">IFERROR(AO256/AO241,0)</f>
        <v>0</v>
      </c>
      <c r="AP257" s="2631">
        <f ca="1">IFERROR(AP256/AP237,0)</f>
        <v>0</v>
      </c>
      <c r="AQ257" s="2632"/>
      <c r="AS257" s="2605">
        <f ca="1">IFERROR(AS256/AS241,0)</f>
        <v>0</v>
      </c>
      <c r="AT257" s="2605">
        <f ca="1">IFERROR(AT256/AT241,0)</f>
        <v>0.24117050096981854</v>
      </c>
      <c r="AU257" s="2605">
        <f t="shared" ca="1" si="359"/>
        <v>-0.24117050096981854</v>
      </c>
      <c r="AV257" s="2603"/>
      <c r="AW257" s="2631">
        <f ca="1">IFERROR(AW256/AW241,0)</f>
        <v>0</v>
      </c>
      <c r="AX257" s="2631">
        <f ca="1">IFERROR(AX256/AX237,0)</f>
        <v>0</v>
      </c>
      <c r="AY257" s="2632"/>
      <c r="BA257" s="2605">
        <f ca="1">IFERROR(BA256/BA241,0)</f>
        <v>0</v>
      </c>
      <c r="BB257" s="2605">
        <f ca="1">IFERROR(BB256/BB241,0)</f>
        <v>0.24117050096981854</v>
      </c>
      <c r="BC257" s="2605">
        <f t="shared" ca="1" si="361"/>
        <v>-0.24117050096981854</v>
      </c>
      <c r="BD257" s="2603"/>
      <c r="BE257" s="2631">
        <f ca="1">IFERROR(BE256/BE241,0)</f>
        <v>0</v>
      </c>
      <c r="BF257" s="2631">
        <f ca="1">IFERROR(BF256/BF237,0)</f>
        <v>0</v>
      </c>
      <c r="BG257" s="2632"/>
    </row>
    <row r="258" spans="1:59">
      <c r="A258" s="1887">
        <v>1</v>
      </c>
      <c r="B258" s="1887">
        <v>1</v>
      </c>
      <c r="C258" s="1887">
        <f>ROW()</f>
        <v>258</v>
      </c>
      <c r="D258" s="2120" t="s">
        <v>1020</v>
      </c>
      <c r="E258" s="2531" t="s">
        <v>1082</v>
      </c>
      <c r="F258" s="2532"/>
      <c r="G258" s="2534"/>
      <c r="H258" s="38"/>
      <c r="I258" s="38"/>
      <c r="J258" s="37"/>
      <c r="K258" s="44"/>
      <c r="L258" s="44"/>
      <c r="M258" s="59" t="s">
        <v>178</v>
      </c>
      <c r="N258" s="6"/>
      <c r="O258" s="6"/>
      <c r="P258" s="6"/>
      <c r="Q258" s="61">
        <f>Q242-Q253</f>
        <v>0</v>
      </c>
      <c r="R258" s="61">
        <f t="shared" ref="R258:AB258" si="369">R242-R253</f>
        <v>0</v>
      </c>
      <c r="S258" s="61">
        <f t="shared" si="369"/>
        <v>0</v>
      </c>
      <c r="T258" s="61">
        <f t="shared" si="369"/>
        <v>0</v>
      </c>
      <c r="U258" s="61">
        <f t="shared" si="369"/>
        <v>0</v>
      </c>
      <c r="V258" s="61">
        <f t="shared" si="369"/>
        <v>0</v>
      </c>
      <c r="W258" s="25">
        <f t="shared" si="369"/>
        <v>0</v>
      </c>
      <c r="X258" s="25">
        <f t="shared" si="369"/>
        <v>0</v>
      </c>
      <c r="Y258" s="25">
        <f t="shared" si="369"/>
        <v>0</v>
      </c>
      <c r="Z258" s="229">
        <f t="shared" si="369"/>
        <v>0</v>
      </c>
      <c r="AA258" s="229">
        <f t="shared" si="369"/>
        <v>0.42048368842064576</v>
      </c>
      <c r="AB258" s="229">
        <f t="shared" si="369"/>
        <v>0</v>
      </c>
      <c r="AC258" s="229">
        <f>SUM(Q258,R258,S258)</f>
        <v>0</v>
      </c>
      <c r="AD258" s="229">
        <f>SUM(T258,U258,V258)</f>
        <v>0</v>
      </c>
      <c r="AE258" s="229">
        <f>SUM(W258,X258,Y258)</f>
        <v>0</v>
      </c>
      <c r="AF258" s="229">
        <f>SUM(Z258,AA258,AB258)</f>
        <v>0.42048368842064576</v>
      </c>
      <c r="AG258" s="229">
        <f>AC258+AD258</f>
        <v>0</v>
      </c>
      <c r="AH258" s="229">
        <f>AF258+AE258</f>
        <v>0.42048368842064576</v>
      </c>
      <c r="AI258" s="229">
        <f>AG258+AH258</f>
        <v>0.42048368842064576</v>
      </c>
      <c r="AK258" s="61">
        <f ca="1">SUM((INDIRECT(AK$2&amp;(ROW())):INDIRECT(AK$3&amp;(ROW()))))</f>
        <v>0</v>
      </c>
      <c r="AL258" s="2597">
        <f ca="1">SUM(INDIRECT(AL$1&amp;AL$2&amp;$C258):INDIRECT(AL$1&amp;AL$3&amp;$C258))</f>
        <v>78.9643818305791</v>
      </c>
      <c r="AM258" s="2598">
        <f t="shared" ca="1" si="326"/>
        <v>-78.9643818305791</v>
      </c>
      <c r="AN258" s="2599">
        <f ca="1">IFERROR(AK258/AL258,0)</f>
        <v>0</v>
      </c>
      <c r="AO258" s="2506">
        <f ca="1">SUM(INDIRECT(AO$1&amp;AO$2&amp;$A258):INDIRECT(AO$1&amp;AO$3&amp;$A258))+SUM(INDIRECT(AO$1&amp;AO$2&amp;$B258):INDIRECT(AO$1&amp;AO$3&amp;$B258))</f>
        <v>0</v>
      </c>
      <c r="AP258" s="2507">
        <f ca="1">AK258-AO258</f>
        <v>0</v>
      </c>
      <c r="AQ258" s="2508">
        <f ca="1">IFERROR(AK258/AO258,0)</f>
        <v>0</v>
      </c>
      <c r="AS258" s="61">
        <f ca="1">SUM((INDIRECT(AS$2&amp;(ROW())):INDIRECT(AS$3&amp;(ROW()))))</f>
        <v>0</v>
      </c>
      <c r="AT258" s="2597">
        <f ca="1">SUM(INDIRECT(AT$1&amp;AT$2&amp;$C258):INDIRECT(AT$1&amp;AT$3&amp;$C258))</f>
        <v>78.9643818305791</v>
      </c>
      <c r="AU258" s="2598">
        <f t="shared" ca="1" si="359"/>
        <v>-78.9643818305791</v>
      </c>
      <c r="AV258" s="2599">
        <f ca="1">IFERROR(AS258/AT258,0)</f>
        <v>0</v>
      </c>
      <c r="AW258" s="2506">
        <f ca="1">SUM(INDIRECT(AW$1&amp;AW$2&amp;$A258):INDIRECT(AW$1&amp;AW$3&amp;$A258))+SUM(INDIRECT(AW$1&amp;AW$2&amp;$B258):INDIRECT(AW$1&amp;AW$3&amp;$B258))</f>
        <v>0</v>
      </c>
      <c r="AX258" s="2507">
        <f ca="1">AS258-AW258</f>
        <v>0</v>
      </c>
      <c r="AY258" s="2508">
        <f ca="1">IFERROR(AS258/AW258,0)</f>
        <v>0</v>
      </c>
      <c r="BA258" s="61">
        <f ca="1">SUM((INDIRECT(BA$2&amp;(ROW())):INDIRECT(BA$3&amp;(ROW()))))</f>
        <v>0</v>
      </c>
      <c r="BB258" s="2597">
        <f ca="1">SUM(INDIRECT(BB$1&amp;BB$2&amp;$C258):INDIRECT(BB$1&amp;BB$3&amp;$C258))</f>
        <v>78.9643818305791</v>
      </c>
      <c r="BC258" s="2598">
        <f t="shared" ca="1" si="361"/>
        <v>-78.9643818305791</v>
      </c>
      <c r="BD258" s="2599">
        <f ca="1">IFERROR(BA258/BB258,0)</f>
        <v>0</v>
      </c>
      <c r="BE258" s="2506">
        <f ca="1">SUM(INDIRECT(BE$1&amp;BE$2&amp;$A258):INDIRECT(BE$1&amp;BE$3&amp;$A258))+SUM(INDIRECT(BE$1&amp;BE$2&amp;$B258):INDIRECT(BE$1&amp;BE$3&amp;$B258))</f>
        <v>0</v>
      </c>
      <c r="BF258" s="2507">
        <f ca="1">BA258-BE258</f>
        <v>0</v>
      </c>
      <c r="BG258" s="2508">
        <f ca="1">IFERROR(BA258/BE258,0)</f>
        <v>0</v>
      </c>
    </row>
    <row r="259" spans="1:59">
      <c r="A259" s="1887">
        <v>1</v>
      </c>
      <c r="B259" s="1887">
        <v>1</v>
      </c>
      <c r="C259" s="1887">
        <f>ROW()</f>
        <v>259</v>
      </c>
      <c r="D259" s="2120" t="s">
        <v>1020</v>
      </c>
      <c r="E259" s="2531" t="s">
        <v>1082</v>
      </c>
      <c r="F259" s="2532"/>
      <c r="G259" s="2534"/>
      <c r="H259" s="38"/>
      <c r="I259" s="38"/>
      <c r="J259" s="37"/>
      <c r="K259" s="44"/>
      <c r="L259" s="44"/>
      <c r="M259" s="59" t="s">
        <v>179</v>
      </c>
      <c r="N259" s="6"/>
      <c r="O259" s="6"/>
      <c r="P259" s="6"/>
      <c r="Q259" s="61">
        <f t="shared" ref="Q259:AB259" si="370">Q243-Q254</f>
        <v>0</v>
      </c>
      <c r="R259" s="61">
        <f t="shared" si="370"/>
        <v>0</v>
      </c>
      <c r="S259" s="61">
        <f t="shared" si="370"/>
        <v>0</v>
      </c>
      <c r="T259" s="61">
        <f t="shared" si="370"/>
        <v>0</v>
      </c>
      <c r="U259" s="61">
        <f t="shared" si="370"/>
        <v>0</v>
      </c>
      <c r="V259" s="61">
        <f t="shared" si="370"/>
        <v>0</v>
      </c>
      <c r="W259" s="25">
        <f t="shared" si="370"/>
        <v>0</v>
      </c>
      <c r="X259" s="25">
        <f t="shared" si="370"/>
        <v>0</v>
      </c>
      <c r="Y259" s="25">
        <f t="shared" si="370"/>
        <v>0</v>
      </c>
      <c r="Z259" s="229">
        <f t="shared" si="370"/>
        <v>0</v>
      </c>
      <c r="AA259" s="229">
        <f t="shared" si="370"/>
        <v>-0.21479241053611986</v>
      </c>
      <c r="AB259" s="229">
        <f t="shared" si="370"/>
        <v>0</v>
      </c>
      <c r="AC259" s="229">
        <f>SUM(Q259,R259,S259)</f>
        <v>0</v>
      </c>
      <c r="AD259" s="229">
        <f>SUM(T259,U259,V259)</f>
        <v>0</v>
      </c>
      <c r="AE259" s="229">
        <f>SUM(W259,X259,Y259)</f>
        <v>0</v>
      </c>
      <c r="AF259" s="229">
        <f>SUM(Z259,AA259,AB259)</f>
        <v>-0.21479241053611986</v>
      </c>
      <c r="AG259" s="229">
        <f>AC259+AD259</f>
        <v>0</v>
      </c>
      <c r="AH259" s="229">
        <f>AF259+AE259</f>
        <v>-0.21479241053611986</v>
      </c>
      <c r="AI259" s="229">
        <f>AG259+AH259</f>
        <v>-0.21479241053611986</v>
      </c>
      <c r="AK259" s="61">
        <f ca="1">SUM((INDIRECT(AK$2&amp;(ROW())):INDIRECT(AK$3&amp;(ROW()))))</f>
        <v>0</v>
      </c>
      <c r="AL259" s="2597">
        <f ca="1">SUM(INDIRECT(AL$1&amp;AL$2&amp;$C259):INDIRECT(AL$1&amp;AL$3&amp;$C259))</f>
        <v>453.19705810613095</v>
      </c>
      <c r="AM259" s="2598">
        <f t="shared" ca="1" si="326"/>
        <v>-453.19705810613095</v>
      </c>
      <c r="AN259" s="2599">
        <f ca="1">IFERROR(AK259/AL259,0)</f>
        <v>0</v>
      </c>
      <c r="AO259" s="2506">
        <f ca="1">SUM(INDIRECT(AO$1&amp;AO$2&amp;$A259):INDIRECT(AO$1&amp;AO$3&amp;$A259))+SUM(INDIRECT(AO$1&amp;AO$2&amp;$B259):INDIRECT(AO$1&amp;AO$3&amp;$B259))</f>
        <v>0</v>
      </c>
      <c r="AP259" s="2507">
        <f ca="1">AK259-AO259</f>
        <v>0</v>
      </c>
      <c r="AQ259" s="2508">
        <f ca="1">IFERROR(AK259/AO259,0)</f>
        <v>0</v>
      </c>
      <c r="AS259" s="61">
        <f ca="1">SUM((INDIRECT(AS$2&amp;(ROW())):INDIRECT(AS$3&amp;(ROW()))))</f>
        <v>0</v>
      </c>
      <c r="AT259" s="2597">
        <f ca="1">SUM(INDIRECT(AT$1&amp;AT$2&amp;$C259):INDIRECT(AT$1&amp;AT$3&amp;$C259))</f>
        <v>453.19705810613095</v>
      </c>
      <c r="AU259" s="2598">
        <f t="shared" ca="1" si="359"/>
        <v>-453.19705810613095</v>
      </c>
      <c r="AV259" s="2599">
        <f ca="1">IFERROR(AS259/AT259,0)</f>
        <v>0</v>
      </c>
      <c r="AW259" s="2506">
        <f ca="1">SUM(INDIRECT(AW$1&amp;AW$2&amp;$A259):INDIRECT(AW$1&amp;AW$3&amp;$A259))+SUM(INDIRECT(AW$1&amp;AW$2&amp;$B259):INDIRECT(AW$1&amp;AW$3&amp;$B259))</f>
        <v>0</v>
      </c>
      <c r="AX259" s="2507">
        <f ca="1">AS259-AW259</f>
        <v>0</v>
      </c>
      <c r="AY259" s="2508">
        <f ca="1">IFERROR(AS259/AW259,0)</f>
        <v>0</v>
      </c>
      <c r="BA259" s="61">
        <f ca="1">SUM((INDIRECT(BA$2&amp;(ROW())):INDIRECT(BA$3&amp;(ROW()))))</f>
        <v>0</v>
      </c>
      <c r="BB259" s="2597">
        <f ca="1">SUM(INDIRECT(BB$1&amp;BB$2&amp;$C259):INDIRECT(BB$1&amp;BB$3&amp;$C259))</f>
        <v>453.19705810613095</v>
      </c>
      <c r="BC259" s="2598">
        <f t="shared" ca="1" si="361"/>
        <v>-453.19705810613095</v>
      </c>
      <c r="BD259" s="2599">
        <f ca="1">IFERROR(BA259/BB259,0)</f>
        <v>0</v>
      </c>
      <c r="BE259" s="2506">
        <f ca="1">SUM(INDIRECT(BE$1&amp;BE$2&amp;$A259):INDIRECT(BE$1&amp;BE$3&amp;$A259))+SUM(INDIRECT(BE$1&amp;BE$2&amp;$B259):INDIRECT(BE$1&amp;BE$3&amp;$B259))</f>
        <v>0</v>
      </c>
      <c r="BF259" s="2507">
        <f ca="1">BA259-BE259</f>
        <v>0</v>
      </c>
      <c r="BG259" s="2508">
        <f ca="1">IFERROR(BA259/BE259,0)</f>
        <v>0</v>
      </c>
    </row>
    <row r="260" spans="1:59">
      <c r="A260" s="1887">
        <v>1</v>
      </c>
      <c r="B260" s="1887">
        <v>1</v>
      </c>
      <c r="C260" s="1887">
        <f>ROW()</f>
        <v>260</v>
      </c>
      <c r="D260" s="2120" t="s">
        <v>1020</v>
      </c>
      <c r="E260" s="2531" t="s">
        <v>1082</v>
      </c>
      <c r="F260" s="2532"/>
      <c r="G260" s="2534"/>
      <c r="H260" s="38"/>
      <c r="I260" s="38"/>
      <c r="J260" s="37"/>
      <c r="K260" s="64"/>
      <c r="L260" s="64"/>
      <c r="M260" s="187" t="s">
        <v>180</v>
      </c>
      <c r="N260" s="3"/>
      <c r="O260" s="3"/>
      <c r="P260" s="3"/>
      <c r="Q260" s="113">
        <f t="shared" ref="Q260:AB260" si="371">Q244-Q255</f>
        <v>0</v>
      </c>
      <c r="R260" s="113">
        <f t="shared" si="371"/>
        <v>0</v>
      </c>
      <c r="S260" s="113">
        <f t="shared" si="371"/>
        <v>0</v>
      </c>
      <c r="T260" s="113">
        <f t="shared" si="371"/>
        <v>0</v>
      </c>
      <c r="U260" s="113">
        <f t="shared" si="371"/>
        <v>0</v>
      </c>
      <c r="V260" s="113">
        <f t="shared" si="371"/>
        <v>0</v>
      </c>
      <c r="W260" s="23">
        <f t="shared" si="371"/>
        <v>0</v>
      </c>
      <c r="X260" s="23">
        <f t="shared" si="371"/>
        <v>0</v>
      </c>
      <c r="Y260" s="23">
        <f t="shared" si="371"/>
        <v>0</v>
      </c>
      <c r="Z260" s="226">
        <f t="shared" si="371"/>
        <v>0</v>
      </c>
      <c r="AA260" s="226">
        <f t="shared" si="371"/>
        <v>0.13560399653044897</v>
      </c>
      <c r="AB260" s="226">
        <f t="shared" si="371"/>
        <v>-526.80111500974886</v>
      </c>
      <c r="AC260" s="226">
        <f>SUM(Q260,R260,S260)</f>
        <v>0</v>
      </c>
      <c r="AD260" s="226">
        <f>SUM(T260,U260,V260)</f>
        <v>0</v>
      </c>
      <c r="AE260" s="226">
        <f>SUM(W260,X260,Y260)</f>
        <v>0</v>
      </c>
      <c r="AF260" s="226">
        <f>SUM(Z260,AA260,AB260)</f>
        <v>-526.66551101321841</v>
      </c>
      <c r="AG260" s="226">
        <f>AC260+AD260</f>
        <v>0</v>
      </c>
      <c r="AH260" s="226">
        <f>AF260+AE260</f>
        <v>-526.66551101321841</v>
      </c>
      <c r="AI260" s="226">
        <f>AG260+AH260</f>
        <v>-526.66551101321841</v>
      </c>
      <c r="AK260" s="113">
        <f ca="1">SUM((INDIRECT(AK$2&amp;(ROW())):INDIRECT(AK$3&amp;(ROW()))))</f>
        <v>0</v>
      </c>
      <c r="AL260" s="150">
        <f ca="1">SUM(INDIRECT(AL$1&amp;AL$2&amp;$C260):INDIRECT(AL$1&amp;AL$3&amp;$C260))</f>
        <v>569.41026861949842</v>
      </c>
      <c r="AM260" s="1703">
        <f t="shared" ca="1" si="326"/>
        <v>-569.41026861949842</v>
      </c>
      <c r="AN260" s="1799">
        <f ca="1">IFERROR(AK260/AL260,0)</f>
        <v>0</v>
      </c>
      <c r="AO260" s="2628">
        <f ca="1">SUM(INDIRECT(AO$1&amp;AO$2&amp;$A260):INDIRECT(AO$1&amp;AO$3&amp;$A260))+SUM(INDIRECT(AO$1&amp;AO$2&amp;$B260):INDIRECT(AO$1&amp;AO$3&amp;$B260))</f>
        <v>0</v>
      </c>
      <c r="AP260" s="2629">
        <f ca="1">AK260-AO260</f>
        <v>0</v>
      </c>
      <c r="AQ260" s="2630">
        <f ca="1">IFERROR(AK260/AO260,0)</f>
        <v>0</v>
      </c>
      <c r="AS260" s="113">
        <f ca="1">SUM((INDIRECT(AS$2&amp;(ROW())):INDIRECT(AS$3&amp;(ROW()))))</f>
        <v>0</v>
      </c>
      <c r="AT260" s="150">
        <f ca="1">SUM(INDIRECT(AT$1&amp;AT$2&amp;$C260):INDIRECT(AT$1&amp;AT$3&amp;$C260))</f>
        <v>569.41026861949842</v>
      </c>
      <c r="AU260" s="1703">
        <f t="shared" ca="1" si="359"/>
        <v>-569.41026861949842</v>
      </c>
      <c r="AV260" s="1799">
        <f ca="1">IFERROR(AS260/AT260,0)</f>
        <v>0</v>
      </c>
      <c r="AW260" s="2628">
        <f ca="1">SUM(INDIRECT(AW$1&amp;AW$2&amp;$A260):INDIRECT(AW$1&amp;AW$3&amp;$A260))+SUM(INDIRECT(AW$1&amp;AW$2&amp;$B260):INDIRECT(AW$1&amp;AW$3&amp;$B260))</f>
        <v>0</v>
      </c>
      <c r="AX260" s="2629">
        <f ca="1">AS260-AW260</f>
        <v>0</v>
      </c>
      <c r="AY260" s="2630">
        <f ca="1">IFERROR(AS260/AW260,0)</f>
        <v>0</v>
      </c>
      <c r="BA260" s="113">
        <f ca="1">SUM((INDIRECT(BA$2&amp;(ROW())):INDIRECT(BA$3&amp;(ROW()))))</f>
        <v>0</v>
      </c>
      <c r="BB260" s="150">
        <f ca="1">SUM(INDIRECT(BB$1&amp;BB$2&amp;$C260):INDIRECT(BB$1&amp;BB$3&amp;$C260))</f>
        <v>569.41026861949842</v>
      </c>
      <c r="BC260" s="1703">
        <f t="shared" ca="1" si="361"/>
        <v>-569.41026861949842</v>
      </c>
      <c r="BD260" s="1799">
        <f ca="1">IFERROR(BA260/BB260,0)</f>
        <v>0</v>
      </c>
      <c r="BE260" s="2628">
        <f ca="1">SUM(INDIRECT(BE$1&amp;BE$2&amp;$A260):INDIRECT(BE$1&amp;BE$3&amp;$A260))+SUM(INDIRECT(BE$1&amp;BE$2&amp;$B260):INDIRECT(BE$1&amp;BE$3&amp;$B260))</f>
        <v>0</v>
      </c>
      <c r="BF260" s="2629">
        <f ca="1">BA260-BE260</f>
        <v>0</v>
      </c>
      <c r="BG260" s="2630">
        <f ca="1">IFERROR(BA260/BE260,0)</f>
        <v>0</v>
      </c>
    </row>
    <row r="261" spans="1:59">
      <c r="A261" s="1887">
        <v>229</v>
      </c>
      <c r="B261" s="1887">
        <v>1</v>
      </c>
      <c r="C261" s="1887">
        <f>ROW()</f>
        <v>261</v>
      </c>
      <c r="D261" s="2120" t="s">
        <v>1020</v>
      </c>
      <c r="E261" s="2540">
        <v>1</v>
      </c>
      <c r="F261" s="87"/>
      <c r="G261" s="87"/>
      <c r="H261" s="39"/>
      <c r="I261" s="38"/>
      <c r="J261" s="37"/>
      <c r="K261" s="38"/>
      <c r="L261" s="38"/>
      <c r="M261" s="37"/>
      <c r="N261" s="37"/>
      <c r="O261" s="37"/>
      <c r="P261" s="37"/>
      <c r="Q261" s="54"/>
      <c r="R261" s="54"/>
      <c r="S261" s="54"/>
      <c r="T261" s="54"/>
      <c r="U261" s="54"/>
      <c r="V261" s="54"/>
      <c r="W261" s="374"/>
      <c r="X261" s="374"/>
      <c r="Y261" s="374"/>
      <c r="Z261" s="252"/>
      <c r="AA261" s="252"/>
      <c r="AB261" s="252"/>
      <c r="AC261" s="252"/>
      <c r="AD261" s="252"/>
      <c r="AE261" s="252"/>
      <c r="AF261" s="252"/>
      <c r="AG261" s="252"/>
      <c r="AH261" s="252"/>
      <c r="AI261" s="1674"/>
      <c r="AK261" s="252"/>
      <c r="AL261" s="252"/>
      <c r="AM261" s="252"/>
      <c r="AN261" s="252"/>
      <c r="AO261" s="252"/>
      <c r="AP261" s="252"/>
      <c r="AQ261" s="252"/>
      <c r="AS261" s="252"/>
      <c r="AT261" s="252"/>
      <c r="AU261" s="252"/>
      <c r="AV261" s="252"/>
      <c r="AW261" s="252"/>
      <c r="AX261" s="252"/>
      <c r="AY261" s="252"/>
      <c r="BA261" s="252"/>
      <c r="BB261" s="252"/>
      <c r="BC261" s="252"/>
      <c r="BD261" s="252"/>
      <c r="BE261" s="252"/>
      <c r="BF261" s="252"/>
      <c r="BG261" s="252"/>
    </row>
    <row r="262" spans="1:59">
      <c r="A262" s="1887">
        <v>230</v>
      </c>
      <c r="B262" s="1887">
        <v>1</v>
      </c>
      <c r="C262" s="1887">
        <f>ROW()</f>
        <v>262</v>
      </c>
      <c r="D262" s="2120" t="s">
        <v>1020</v>
      </c>
      <c r="E262" s="2540">
        <v>1</v>
      </c>
      <c r="F262" s="87"/>
      <c r="G262" s="87"/>
      <c r="H262" s="39" t="s">
        <v>517</v>
      </c>
      <c r="I262" s="38"/>
      <c r="J262" s="37"/>
      <c r="K262" s="38"/>
      <c r="L262" s="38"/>
      <c r="M262" s="37"/>
      <c r="N262" s="37"/>
      <c r="O262" s="37"/>
      <c r="P262" s="37"/>
      <c r="Q262" s="54"/>
      <c r="R262" s="54"/>
      <c r="S262" s="54"/>
      <c r="T262" s="54"/>
      <c r="U262" s="54"/>
      <c r="V262" s="54"/>
      <c r="W262" s="374"/>
      <c r="X262" s="374"/>
      <c r="Y262" s="374"/>
      <c r="Z262" s="374"/>
      <c r="AA262" s="374"/>
      <c r="AB262" s="374"/>
      <c r="AC262" s="374"/>
      <c r="AD262" s="374"/>
      <c r="AE262" s="374"/>
      <c r="AF262" s="374"/>
      <c r="AG262" s="374"/>
      <c r="AH262" s="374"/>
      <c r="AI262" s="374"/>
      <c r="AK262" s="374"/>
      <c r="AL262" s="374"/>
      <c r="AM262" s="374"/>
      <c r="AN262" s="374"/>
      <c r="AO262" s="374"/>
      <c r="AP262" s="374"/>
      <c r="AQ262" s="374"/>
      <c r="AS262" s="374"/>
      <c r="AT262" s="374"/>
      <c r="AU262" s="374"/>
      <c r="AV262" s="374"/>
      <c r="AW262" s="374"/>
      <c r="AX262" s="374"/>
      <c r="AY262" s="374"/>
      <c r="BA262" s="374"/>
      <c r="BB262" s="374"/>
      <c r="BC262" s="374"/>
      <c r="BD262" s="374"/>
      <c r="BE262" s="374"/>
      <c r="BF262" s="374"/>
      <c r="BG262" s="374"/>
    </row>
    <row r="263" spans="1:59">
      <c r="A263" s="1887">
        <v>231</v>
      </c>
      <c r="B263" s="1887">
        <v>1</v>
      </c>
      <c r="C263" s="1887">
        <f>ROW()</f>
        <v>263</v>
      </c>
      <c r="D263" s="2120" t="s">
        <v>1020</v>
      </c>
      <c r="E263" s="2540">
        <v>1</v>
      </c>
      <c r="F263" s="87"/>
      <c r="G263" s="87"/>
      <c r="H263" s="39"/>
      <c r="I263" s="513" t="s">
        <v>9</v>
      </c>
      <c r="J263" s="514"/>
      <c r="K263" s="515"/>
      <c r="L263" s="515"/>
      <c r="M263" s="514"/>
      <c r="N263" s="514"/>
      <c r="O263" s="1075" t="s">
        <v>568</v>
      </c>
      <c r="P263" s="593"/>
      <c r="Q263" s="1241">
        <f>SUM(Q264,Q268)</f>
        <v>0</v>
      </c>
      <c r="R263" s="1241">
        <f t="shared" ref="R263:AI263" si="372">SUM(R264,R268)</f>
        <v>0</v>
      </c>
      <c r="S263" s="1241">
        <f t="shared" si="372"/>
        <v>0</v>
      </c>
      <c r="T263" s="1241">
        <f t="shared" si="372"/>
        <v>0</v>
      </c>
      <c r="U263" s="1241">
        <f t="shared" si="372"/>
        <v>0</v>
      </c>
      <c r="V263" s="1241">
        <f t="shared" si="372"/>
        <v>0</v>
      </c>
      <c r="W263" s="1241">
        <f t="shared" si="372"/>
        <v>0</v>
      </c>
      <c r="X263" s="1241">
        <f t="shared" si="372"/>
        <v>0</v>
      </c>
      <c r="Y263" s="1241">
        <f t="shared" si="372"/>
        <v>0</v>
      </c>
      <c r="Z263" s="1241">
        <f t="shared" si="372"/>
        <v>0</v>
      </c>
      <c r="AA263" s="1241">
        <f t="shared" si="372"/>
        <v>0</v>
      </c>
      <c r="AB263" s="1241">
        <f t="shared" si="372"/>
        <v>0</v>
      </c>
      <c r="AC263" s="1242">
        <f t="shared" si="372"/>
        <v>0</v>
      </c>
      <c r="AD263" s="1242">
        <f t="shared" si="372"/>
        <v>0</v>
      </c>
      <c r="AE263" s="1242">
        <f t="shared" si="372"/>
        <v>0</v>
      </c>
      <c r="AF263" s="1242">
        <f t="shared" si="372"/>
        <v>0</v>
      </c>
      <c r="AG263" s="1242">
        <f t="shared" si="372"/>
        <v>0</v>
      </c>
      <c r="AH263" s="1242">
        <f t="shared" si="372"/>
        <v>0</v>
      </c>
      <c r="AI263" s="1242">
        <f t="shared" si="372"/>
        <v>0</v>
      </c>
      <c r="AK263" s="1646">
        <f ca="1">SUM((INDIRECT(AK$2&amp;(ROW())):INDIRECT(AK$3&amp;(ROW()))))</f>
        <v>0</v>
      </c>
      <c r="AL263" s="1647">
        <f ca="1">SUM(INDIRECT(AL$1&amp;AL$2&amp;$C263):INDIRECT(AL$1&amp;AL$3&amp;$C263))</f>
        <v>0</v>
      </c>
      <c r="AM263" s="1711">
        <f t="shared" ca="1" si="326"/>
        <v>0</v>
      </c>
      <c r="AN263" s="1813">
        <f t="shared" ref="AN263:AN312" ca="1" si="373">IFERROR(AK263/AL263,0)</f>
        <v>0</v>
      </c>
      <c r="AO263" s="1647">
        <f ca="1">SUM(INDIRECT(AO$1&amp;AO$2&amp;$A263):INDIRECT(AO$1&amp;AO$3&amp;$A263))+SUM(INDIRECT(AO$1&amp;AO$2&amp;$B263):INDIRECT(AO$1&amp;AO$3&amp;$B263))</f>
        <v>0</v>
      </c>
      <c r="AP263" s="1711">
        <f t="shared" ref="AP263:AP283" ca="1" si="374">AK263-AO263</f>
        <v>0</v>
      </c>
      <c r="AQ263" s="1813">
        <f t="shared" ref="AQ263:AQ283" ca="1" si="375">IFERROR(AK263/AO263,0)</f>
        <v>0</v>
      </c>
      <c r="AS263" s="1646">
        <f ca="1">SUM((INDIRECT(AS$2&amp;(ROW())):INDIRECT(AS$3&amp;(ROW()))))</f>
        <v>0</v>
      </c>
      <c r="AT263" s="1647">
        <f ca="1">SUM(INDIRECT(AT$1&amp;AT$2&amp;$C263):INDIRECT(AT$1&amp;AT$3&amp;$C263))</f>
        <v>0</v>
      </c>
      <c r="AU263" s="1711">
        <f t="shared" ref="AU263:AU283" ca="1" si="376">AS263-AT263</f>
        <v>0</v>
      </c>
      <c r="AV263" s="1813">
        <f t="shared" ref="AV263:AV283" ca="1" si="377">IFERROR(AS263/AT263,0)</f>
        <v>0</v>
      </c>
      <c r="AW263" s="1647">
        <f ca="1">SUM(INDIRECT(AW$1&amp;AW$2&amp;$A263):INDIRECT(AW$1&amp;AW$3&amp;$A263))+SUM(INDIRECT(AW$1&amp;AW$2&amp;$B263):INDIRECT(AW$1&amp;AW$3&amp;$B263))</f>
        <v>0</v>
      </c>
      <c r="AX263" s="1711">
        <f t="shared" ref="AX263:AX283" ca="1" si="378">AS263-AW263</f>
        <v>0</v>
      </c>
      <c r="AY263" s="1813">
        <f t="shared" ref="AY263:AY283" ca="1" si="379">IFERROR(AS263/AW263,0)</f>
        <v>0</v>
      </c>
      <c r="BA263" s="1646">
        <f ca="1">SUM((INDIRECT(BA$2&amp;(ROW())):INDIRECT(BA$3&amp;(ROW()))))</f>
        <v>0</v>
      </c>
      <c r="BB263" s="1647">
        <f ca="1">SUM(INDIRECT(BB$1&amp;BB$2&amp;$C263):INDIRECT(BB$1&amp;BB$3&amp;$C263))</f>
        <v>0</v>
      </c>
      <c r="BC263" s="1711">
        <f t="shared" ref="BC263:BC283" ca="1" si="380">BA263-BB263</f>
        <v>0</v>
      </c>
      <c r="BD263" s="1813">
        <f t="shared" ref="BD263:BD283" ca="1" si="381">IFERROR(BA263/BB263,0)</f>
        <v>0</v>
      </c>
      <c r="BE263" s="1647">
        <f ca="1">SUM(INDIRECT(BE$1&amp;BE$2&amp;$A263):INDIRECT(BE$1&amp;BE$3&amp;$A263))+SUM(INDIRECT(BE$1&amp;BE$2&amp;$B263):INDIRECT(BE$1&amp;BE$3&amp;$B263))</f>
        <v>0</v>
      </c>
      <c r="BF263" s="1711">
        <f t="shared" ref="BF263:BF283" ca="1" si="382">BA263-BE263</f>
        <v>0</v>
      </c>
      <c r="BG263" s="1813">
        <f t="shared" ref="BG263:BG283" ca="1" si="383">IFERROR(BA263/BE263,0)</f>
        <v>0</v>
      </c>
    </row>
    <row r="264" spans="1:59">
      <c r="A264" s="1887">
        <v>232</v>
      </c>
      <c r="B264" s="1887">
        <v>1</v>
      </c>
      <c r="C264" s="1887">
        <f>ROW()</f>
        <v>264</v>
      </c>
      <c r="D264" s="2120" t="s">
        <v>1020</v>
      </c>
      <c r="E264" s="2540">
        <v>1</v>
      </c>
      <c r="F264" s="87"/>
      <c r="G264" s="87"/>
      <c r="H264" s="39"/>
      <c r="I264" s="43"/>
      <c r="J264" s="6"/>
      <c r="K264" s="7"/>
      <c r="L264" s="597" t="s">
        <v>760</v>
      </c>
      <c r="M264" s="597"/>
      <c r="N264" s="597"/>
      <c r="O264" s="597"/>
      <c r="P264" s="598"/>
      <c r="Q264" s="598">
        <f>SUM(Q265:Q267)</f>
        <v>0</v>
      </c>
      <c r="R264" s="598">
        <f t="shared" ref="R264:AB264" si="384">SUM(R265:R267)</f>
        <v>0</v>
      </c>
      <c r="S264" s="598">
        <f t="shared" si="384"/>
        <v>0</v>
      </c>
      <c r="T264" s="598">
        <f t="shared" si="384"/>
        <v>0</v>
      </c>
      <c r="U264" s="598">
        <f t="shared" si="384"/>
        <v>0</v>
      </c>
      <c r="V264" s="598">
        <f t="shared" si="384"/>
        <v>0</v>
      </c>
      <c r="W264" s="598">
        <f t="shared" si="384"/>
        <v>0</v>
      </c>
      <c r="X264" s="598">
        <f t="shared" si="384"/>
        <v>0</v>
      </c>
      <c r="Y264" s="598">
        <f t="shared" si="384"/>
        <v>0</v>
      </c>
      <c r="Z264" s="598">
        <f t="shared" si="384"/>
        <v>0</v>
      </c>
      <c r="AA264" s="598">
        <f t="shared" si="384"/>
        <v>0</v>
      </c>
      <c r="AB264" s="598">
        <f t="shared" si="384"/>
        <v>0</v>
      </c>
      <c r="AC264" s="599">
        <f t="shared" ref="AC264:AC272" si="385">SUM(Q264,R264,S264)</f>
        <v>0</v>
      </c>
      <c r="AD264" s="599">
        <f t="shared" ref="AD264:AD272" si="386">SUM(T264,U264,V264)</f>
        <v>0</v>
      </c>
      <c r="AE264" s="599">
        <f t="shared" ref="AE264:AE272" si="387">SUM(W264,X264,Y264)</f>
        <v>0</v>
      </c>
      <c r="AF264" s="599">
        <f t="shared" ref="AF264:AF272" si="388">SUM(Z264,AA264,AB264)</f>
        <v>0</v>
      </c>
      <c r="AG264" s="599">
        <f t="shared" ref="AG264:AG272" si="389">AC264+AD264</f>
        <v>0</v>
      </c>
      <c r="AH264" s="599">
        <f t="shared" ref="AH264:AH272" si="390">AF264+AE264</f>
        <v>0</v>
      </c>
      <c r="AI264" s="599">
        <f t="shared" ref="AI264:AI272" si="391">AG264+AH264</f>
        <v>0</v>
      </c>
      <c r="AK264" s="1640">
        <f ca="1">SUM((INDIRECT(AK$2&amp;(ROW())):INDIRECT(AK$3&amp;(ROW()))))</f>
        <v>0</v>
      </c>
      <c r="AL264" s="599">
        <f ca="1">SUM(INDIRECT(AL$1&amp;AL$2&amp;$C264):INDIRECT(AL$1&amp;AL$3&amp;$C264))</f>
        <v>0</v>
      </c>
      <c r="AM264" s="1706">
        <f t="shared" ca="1" si="326"/>
        <v>0</v>
      </c>
      <c r="AN264" s="1804">
        <f t="shared" ca="1" si="373"/>
        <v>0</v>
      </c>
      <c r="AO264" s="599">
        <f ca="1">SUM(INDIRECT(AO$1&amp;AO$2&amp;$A264):INDIRECT(AO$1&amp;AO$3&amp;$A264))+SUM(INDIRECT(AO$1&amp;AO$2&amp;$B264):INDIRECT(AO$1&amp;AO$3&amp;$B264))</f>
        <v>0</v>
      </c>
      <c r="AP264" s="1706">
        <f t="shared" ca="1" si="374"/>
        <v>0</v>
      </c>
      <c r="AQ264" s="1804">
        <f t="shared" ca="1" si="375"/>
        <v>0</v>
      </c>
      <c r="AS264" s="1640">
        <f ca="1">SUM((INDIRECT(AS$2&amp;(ROW())):INDIRECT(AS$3&amp;(ROW()))))</f>
        <v>0</v>
      </c>
      <c r="AT264" s="599">
        <f ca="1">SUM(INDIRECT(AT$1&amp;AT$2&amp;$C264):INDIRECT(AT$1&amp;AT$3&amp;$C264))</f>
        <v>0</v>
      </c>
      <c r="AU264" s="1706">
        <f t="shared" ca="1" si="376"/>
        <v>0</v>
      </c>
      <c r="AV264" s="1804">
        <f t="shared" ca="1" si="377"/>
        <v>0</v>
      </c>
      <c r="AW264" s="599">
        <f ca="1">SUM(INDIRECT(AW$1&amp;AW$2&amp;$A264):INDIRECT(AW$1&amp;AW$3&amp;$A264))+SUM(INDIRECT(AW$1&amp;AW$2&amp;$B264):INDIRECT(AW$1&amp;AW$3&amp;$B264))</f>
        <v>0</v>
      </c>
      <c r="AX264" s="1706">
        <f t="shared" ca="1" si="378"/>
        <v>0</v>
      </c>
      <c r="AY264" s="1804">
        <f t="shared" ca="1" si="379"/>
        <v>0</v>
      </c>
      <c r="BA264" s="1640">
        <f ca="1">SUM((INDIRECT(BA$2&amp;(ROW())):INDIRECT(BA$3&amp;(ROW()))))</f>
        <v>0</v>
      </c>
      <c r="BB264" s="599">
        <f ca="1">SUM(INDIRECT(BB$1&amp;BB$2&amp;$C264):INDIRECT(BB$1&amp;BB$3&amp;$C264))</f>
        <v>0</v>
      </c>
      <c r="BC264" s="1706">
        <f t="shared" ca="1" si="380"/>
        <v>0</v>
      </c>
      <c r="BD264" s="1804">
        <f t="shared" ca="1" si="381"/>
        <v>0</v>
      </c>
      <c r="BE264" s="599">
        <f ca="1">SUM(INDIRECT(BE$1&amp;BE$2&amp;$A264):INDIRECT(BE$1&amp;BE$3&amp;$A264))+SUM(INDIRECT(BE$1&amp;BE$2&amp;$B264):INDIRECT(BE$1&amp;BE$3&amp;$B264))</f>
        <v>0</v>
      </c>
      <c r="BF264" s="1706">
        <f t="shared" ca="1" si="382"/>
        <v>0</v>
      </c>
      <c r="BG264" s="1804">
        <f t="shared" ca="1" si="383"/>
        <v>0</v>
      </c>
    </row>
    <row r="265" spans="1:59" ht="15" customHeight="1">
      <c r="A265" s="1887">
        <v>233</v>
      </c>
      <c r="B265" s="1887">
        <v>1</v>
      </c>
      <c r="C265" s="1887">
        <f>ROW()</f>
        <v>265</v>
      </c>
      <c r="D265" s="2120" t="s">
        <v>1020</v>
      </c>
      <c r="E265" s="2540">
        <v>1</v>
      </c>
      <c r="F265" s="87"/>
      <c r="G265" s="87"/>
      <c r="H265" s="39"/>
      <c r="I265" s="43"/>
      <c r="J265" s="6"/>
      <c r="K265" s="7"/>
      <c r="L265" s="7"/>
      <c r="M265" s="6" t="s">
        <v>214</v>
      </c>
      <c r="N265" s="6"/>
      <c r="O265" s="6"/>
      <c r="P265" s="42"/>
      <c r="Q265" s="88"/>
      <c r="R265" s="146"/>
      <c r="S265" s="146"/>
      <c r="T265" s="146"/>
      <c r="U265" s="146"/>
      <c r="V265" s="146"/>
      <c r="W265" s="146"/>
      <c r="X265" s="146"/>
      <c r="Y265" s="146"/>
      <c r="Z265" s="146"/>
      <c r="AA265" s="146"/>
      <c r="AB265" s="146"/>
      <c r="AC265" s="145">
        <f t="shared" si="385"/>
        <v>0</v>
      </c>
      <c r="AD265" s="145">
        <f t="shared" si="386"/>
        <v>0</v>
      </c>
      <c r="AE265" s="145">
        <f t="shared" si="387"/>
        <v>0</v>
      </c>
      <c r="AF265" s="145">
        <f t="shared" si="388"/>
        <v>0</v>
      </c>
      <c r="AG265" s="145">
        <f t="shared" si="389"/>
        <v>0</v>
      </c>
      <c r="AH265" s="145">
        <f t="shared" si="390"/>
        <v>0</v>
      </c>
      <c r="AI265" s="145">
        <f t="shared" si="391"/>
        <v>0</v>
      </c>
      <c r="AK265" s="17">
        <f ca="1">SUM((INDIRECT(AK$2&amp;(ROW())):INDIRECT(AK$3&amp;(ROW()))))</f>
        <v>0</v>
      </c>
      <c r="AL265" s="145">
        <f ca="1">SUM(INDIRECT(AL$1&amp;AL$2&amp;$C265):INDIRECT(AL$1&amp;AL$3&amp;$C265))</f>
        <v>0</v>
      </c>
      <c r="AM265" s="1697">
        <f t="shared" ca="1" si="326"/>
        <v>0</v>
      </c>
      <c r="AN265" s="1791">
        <f t="shared" ca="1" si="373"/>
        <v>0</v>
      </c>
      <c r="AO265" s="145">
        <f ca="1">SUM(INDIRECT(AO$1&amp;AO$2&amp;$A265):INDIRECT(AO$1&amp;AO$3&amp;$A265))+SUM(INDIRECT(AO$1&amp;AO$2&amp;$B265):INDIRECT(AO$1&amp;AO$3&amp;$B265))</f>
        <v>0</v>
      </c>
      <c r="AP265" s="1697">
        <f t="shared" ca="1" si="374"/>
        <v>0</v>
      </c>
      <c r="AQ265" s="1791">
        <f t="shared" ca="1" si="375"/>
        <v>0</v>
      </c>
      <c r="AS265" s="17">
        <f ca="1">SUM((INDIRECT(AS$2&amp;(ROW())):INDIRECT(AS$3&amp;(ROW()))))</f>
        <v>0</v>
      </c>
      <c r="AT265" s="145">
        <f ca="1">SUM(INDIRECT(AT$1&amp;AT$2&amp;$C265):INDIRECT(AT$1&amp;AT$3&amp;$C265))</f>
        <v>0</v>
      </c>
      <c r="AU265" s="1697">
        <f t="shared" ca="1" si="376"/>
        <v>0</v>
      </c>
      <c r="AV265" s="1791">
        <f t="shared" ca="1" si="377"/>
        <v>0</v>
      </c>
      <c r="AW265" s="145">
        <f ca="1">SUM(INDIRECT(AW$1&amp;AW$2&amp;$A265):INDIRECT(AW$1&amp;AW$3&amp;$A265))+SUM(INDIRECT(AW$1&amp;AW$2&amp;$B265):INDIRECT(AW$1&amp;AW$3&amp;$B265))</f>
        <v>0</v>
      </c>
      <c r="AX265" s="1697">
        <f t="shared" ca="1" si="378"/>
        <v>0</v>
      </c>
      <c r="AY265" s="1791">
        <f t="shared" ca="1" si="379"/>
        <v>0</v>
      </c>
      <c r="BA265" s="17">
        <f ca="1">SUM((INDIRECT(BA$2&amp;(ROW())):INDIRECT(BA$3&amp;(ROW()))))</f>
        <v>0</v>
      </c>
      <c r="BB265" s="145">
        <f ca="1">SUM(INDIRECT(BB$1&amp;BB$2&amp;$C265):INDIRECT(BB$1&amp;BB$3&amp;$C265))</f>
        <v>0</v>
      </c>
      <c r="BC265" s="1697">
        <f t="shared" ca="1" si="380"/>
        <v>0</v>
      </c>
      <c r="BD265" s="1791">
        <f t="shared" ca="1" si="381"/>
        <v>0</v>
      </c>
      <c r="BE265" s="145">
        <f ca="1">SUM(INDIRECT(BE$1&amp;BE$2&amp;$A265):INDIRECT(BE$1&amp;BE$3&amp;$A265))+SUM(INDIRECT(BE$1&amp;BE$2&amp;$B265):INDIRECT(BE$1&amp;BE$3&amp;$B265))</f>
        <v>0</v>
      </c>
      <c r="BF265" s="1697">
        <f t="shared" ca="1" si="382"/>
        <v>0</v>
      </c>
      <c r="BG265" s="1791">
        <f t="shared" ca="1" si="383"/>
        <v>0</v>
      </c>
    </row>
    <row r="266" spans="1:59" ht="15" customHeight="1">
      <c r="A266" s="1887">
        <v>234</v>
      </c>
      <c r="B266" s="1887">
        <v>1</v>
      </c>
      <c r="C266" s="1887">
        <f>ROW()</f>
        <v>266</v>
      </c>
      <c r="D266" s="2120" t="s">
        <v>1020</v>
      </c>
      <c r="E266" s="2540">
        <v>1</v>
      </c>
      <c r="F266" s="87"/>
      <c r="G266" s="87"/>
      <c r="H266" s="39"/>
      <c r="I266" s="43"/>
      <c r="J266" s="6"/>
      <c r="K266" s="7"/>
      <c r="L266" s="7"/>
      <c r="M266" s="6" t="s">
        <v>215</v>
      </c>
      <c r="N266" s="6"/>
      <c r="O266" s="6"/>
      <c r="P266" s="42"/>
      <c r="Q266" s="88"/>
      <c r="R266" s="146"/>
      <c r="S266" s="146"/>
      <c r="T266" s="146"/>
      <c r="U266" s="146"/>
      <c r="V266" s="146"/>
      <c r="W266" s="146"/>
      <c r="X266" s="146"/>
      <c r="Y266" s="146"/>
      <c r="Z266" s="146"/>
      <c r="AA266" s="146"/>
      <c r="AB266" s="146"/>
      <c r="AC266" s="145">
        <f t="shared" si="385"/>
        <v>0</v>
      </c>
      <c r="AD266" s="145">
        <f t="shared" si="386"/>
        <v>0</v>
      </c>
      <c r="AE266" s="145">
        <f t="shared" si="387"/>
        <v>0</v>
      </c>
      <c r="AF266" s="145">
        <f t="shared" si="388"/>
        <v>0</v>
      </c>
      <c r="AG266" s="145">
        <f t="shared" si="389"/>
        <v>0</v>
      </c>
      <c r="AH266" s="145">
        <f t="shared" si="390"/>
        <v>0</v>
      </c>
      <c r="AI266" s="145">
        <f t="shared" si="391"/>
        <v>0</v>
      </c>
      <c r="AK266" s="17">
        <f ca="1">SUM((INDIRECT(AK$2&amp;(ROW())):INDIRECT(AK$3&amp;(ROW()))))</f>
        <v>0</v>
      </c>
      <c r="AL266" s="145">
        <f ca="1">SUM(INDIRECT(AL$1&amp;AL$2&amp;$C266):INDIRECT(AL$1&amp;AL$3&amp;$C266))</f>
        <v>0</v>
      </c>
      <c r="AM266" s="1697">
        <f t="shared" ca="1" si="326"/>
        <v>0</v>
      </c>
      <c r="AN266" s="1791">
        <f t="shared" ca="1" si="373"/>
        <v>0</v>
      </c>
      <c r="AO266" s="145">
        <f ca="1">SUM(INDIRECT(AO$1&amp;AO$2&amp;$A266):INDIRECT(AO$1&amp;AO$3&amp;$A266))+SUM(INDIRECT(AO$1&amp;AO$2&amp;$B266):INDIRECT(AO$1&amp;AO$3&amp;$B266))</f>
        <v>0</v>
      </c>
      <c r="AP266" s="1697">
        <f t="shared" ca="1" si="374"/>
        <v>0</v>
      </c>
      <c r="AQ266" s="1791">
        <f t="shared" ca="1" si="375"/>
        <v>0</v>
      </c>
      <c r="AS266" s="17">
        <f ca="1">SUM((INDIRECT(AS$2&amp;(ROW())):INDIRECT(AS$3&amp;(ROW()))))</f>
        <v>0</v>
      </c>
      <c r="AT266" s="145">
        <f ca="1">SUM(INDIRECT(AT$1&amp;AT$2&amp;$C266):INDIRECT(AT$1&amp;AT$3&amp;$C266))</f>
        <v>0</v>
      </c>
      <c r="AU266" s="1697">
        <f t="shared" ca="1" si="376"/>
        <v>0</v>
      </c>
      <c r="AV266" s="1791">
        <f t="shared" ca="1" si="377"/>
        <v>0</v>
      </c>
      <c r="AW266" s="145">
        <f ca="1">SUM(INDIRECT(AW$1&amp;AW$2&amp;$A266):INDIRECT(AW$1&amp;AW$3&amp;$A266))+SUM(INDIRECT(AW$1&amp;AW$2&amp;$B266):INDIRECT(AW$1&amp;AW$3&amp;$B266))</f>
        <v>0</v>
      </c>
      <c r="AX266" s="1697">
        <f t="shared" ca="1" si="378"/>
        <v>0</v>
      </c>
      <c r="AY266" s="1791">
        <f t="shared" ca="1" si="379"/>
        <v>0</v>
      </c>
      <c r="BA266" s="17">
        <f ca="1">SUM((INDIRECT(BA$2&amp;(ROW())):INDIRECT(BA$3&amp;(ROW()))))</f>
        <v>0</v>
      </c>
      <c r="BB266" s="145">
        <f ca="1">SUM(INDIRECT(BB$1&amp;BB$2&amp;$C266):INDIRECT(BB$1&amp;BB$3&amp;$C266))</f>
        <v>0</v>
      </c>
      <c r="BC266" s="1697">
        <f t="shared" ca="1" si="380"/>
        <v>0</v>
      </c>
      <c r="BD266" s="1791">
        <f t="shared" ca="1" si="381"/>
        <v>0</v>
      </c>
      <c r="BE266" s="145">
        <f ca="1">SUM(INDIRECT(BE$1&amp;BE$2&amp;$A266):INDIRECT(BE$1&amp;BE$3&amp;$A266))+SUM(INDIRECT(BE$1&amp;BE$2&amp;$B266):INDIRECT(BE$1&amp;BE$3&amp;$B266))</f>
        <v>0</v>
      </c>
      <c r="BF266" s="1697">
        <f t="shared" ca="1" si="382"/>
        <v>0</v>
      </c>
      <c r="BG266" s="1791">
        <f t="shared" ca="1" si="383"/>
        <v>0</v>
      </c>
    </row>
    <row r="267" spans="1:59" ht="15" customHeight="1">
      <c r="A267" s="1887">
        <v>235</v>
      </c>
      <c r="B267" s="1887">
        <v>1</v>
      </c>
      <c r="C267" s="1887">
        <f>ROW()</f>
        <v>267</v>
      </c>
      <c r="D267" s="2120" t="s">
        <v>1020</v>
      </c>
      <c r="E267" s="2540">
        <v>1</v>
      </c>
      <c r="F267" s="87"/>
      <c r="G267" s="87"/>
      <c r="H267" s="39"/>
      <c r="I267" s="43"/>
      <c r="J267" s="6"/>
      <c r="K267" s="7"/>
      <c r="L267" s="80"/>
      <c r="M267" s="79" t="s">
        <v>216</v>
      </c>
      <c r="N267" s="79"/>
      <c r="O267" s="79"/>
      <c r="P267" s="209"/>
      <c r="Q267" s="1086"/>
      <c r="R267" s="208"/>
      <c r="S267" s="208"/>
      <c r="T267" s="208"/>
      <c r="U267" s="208"/>
      <c r="V267" s="208"/>
      <c r="W267" s="208"/>
      <c r="X267" s="208"/>
      <c r="Y267" s="208"/>
      <c r="Z267" s="208"/>
      <c r="AA267" s="208"/>
      <c r="AB267" s="208"/>
      <c r="AC267" s="207">
        <f t="shared" si="385"/>
        <v>0</v>
      </c>
      <c r="AD267" s="207">
        <f t="shared" si="386"/>
        <v>0</v>
      </c>
      <c r="AE267" s="207">
        <f t="shared" si="387"/>
        <v>0</v>
      </c>
      <c r="AF267" s="207">
        <f t="shared" si="388"/>
        <v>0</v>
      </c>
      <c r="AG267" s="207">
        <f t="shared" si="389"/>
        <v>0</v>
      </c>
      <c r="AH267" s="207">
        <f t="shared" si="390"/>
        <v>0</v>
      </c>
      <c r="AI267" s="207">
        <f t="shared" si="391"/>
        <v>0</v>
      </c>
      <c r="AK267" s="622">
        <f ca="1">SUM((INDIRECT(AK$2&amp;(ROW())):INDIRECT(AK$3&amp;(ROW()))))</f>
        <v>0</v>
      </c>
      <c r="AL267" s="207">
        <f ca="1">SUM(INDIRECT(AL$1&amp;AL$2&amp;$C267):INDIRECT(AL$1&amp;AL$3&amp;$C267))</f>
        <v>0</v>
      </c>
      <c r="AM267" s="1700">
        <f t="shared" ca="1" si="326"/>
        <v>0</v>
      </c>
      <c r="AN267" s="1794">
        <f t="shared" ca="1" si="373"/>
        <v>0</v>
      </c>
      <c r="AO267" s="207">
        <f ca="1">SUM(INDIRECT(AO$1&amp;AO$2&amp;$A267):INDIRECT(AO$1&amp;AO$3&amp;$A267))+SUM(INDIRECT(AO$1&amp;AO$2&amp;$B267):INDIRECT(AO$1&amp;AO$3&amp;$B267))</f>
        <v>0</v>
      </c>
      <c r="AP267" s="1700">
        <f t="shared" ca="1" si="374"/>
        <v>0</v>
      </c>
      <c r="AQ267" s="1794">
        <f t="shared" ca="1" si="375"/>
        <v>0</v>
      </c>
      <c r="AS267" s="622">
        <f ca="1">SUM((INDIRECT(AS$2&amp;(ROW())):INDIRECT(AS$3&amp;(ROW()))))</f>
        <v>0</v>
      </c>
      <c r="AT267" s="207">
        <f ca="1">SUM(INDIRECT(AT$1&amp;AT$2&amp;$C267):INDIRECT(AT$1&amp;AT$3&amp;$C267))</f>
        <v>0</v>
      </c>
      <c r="AU267" s="1700">
        <f t="shared" ca="1" si="376"/>
        <v>0</v>
      </c>
      <c r="AV267" s="1794">
        <f t="shared" ca="1" si="377"/>
        <v>0</v>
      </c>
      <c r="AW267" s="207">
        <f ca="1">SUM(INDIRECT(AW$1&amp;AW$2&amp;$A267):INDIRECT(AW$1&amp;AW$3&amp;$A267))+SUM(INDIRECT(AW$1&amp;AW$2&amp;$B267):INDIRECT(AW$1&amp;AW$3&amp;$B267))</f>
        <v>0</v>
      </c>
      <c r="AX267" s="1700">
        <f t="shared" ca="1" si="378"/>
        <v>0</v>
      </c>
      <c r="AY267" s="1794">
        <f t="shared" ca="1" si="379"/>
        <v>0</v>
      </c>
      <c r="BA267" s="622">
        <f ca="1">SUM((INDIRECT(BA$2&amp;(ROW())):INDIRECT(BA$3&amp;(ROW()))))</f>
        <v>0</v>
      </c>
      <c r="BB267" s="207">
        <f ca="1">SUM(INDIRECT(BB$1&amp;BB$2&amp;$C267):INDIRECT(BB$1&amp;BB$3&amp;$C267))</f>
        <v>0</v>
      </c>
      <c r="BC267" s="1700">
        <f t="shared" ca="1" si="380"/>
        <v>0</v>
      </c>
      <c r="BD267" s="1794">
        <f t="shared" ca="1" si="381"/>
        <v>0</v>
      </c>
      <c r="BE267" s="207">
        <f ca="1">SUM(INDIRECT(BE$1&amp;BE$2&amp;$A267):INDIRECT(BE$1&amp;BE$3&amp;$A267))+SUM(INDIRECT(BE$1&amp;BE$2&amp;$B267):INDIRECT(BE$1&amp;BE$3&amp;$B267))</f>
        <v>0</v>
      </c>
      <c r="BF267" s="1700">
        <f t="shared" ca="1" si="382"/>
        <v>0</v>
      </c>
      <c r="BG267" s="1794">
        <f t="shared" ca="1" si="383"/>
        <v>0</v>
      </c>
    </row>
    <row r="268" spans="1:59" ht="15" customHeight="1">
      <c r="A268" s="1887">
        <v>236</v>
      </c>
      <c r="B268" s="1887">
        <v>1</v>
      </c>
      <c r="C268" s="1887">
        <f>ROW()</f>
        <v>268</v>
      </c>
      <c r="D268" s="2120" t="s">
        <v>1020</v>
      </c>
      <c r="E268" s="2540">
        <v>1</v>
      </c>
      <c r="F268" s="87"/>
      <c r="G268" s="87"/>
      <c r="H268" s="39"/>
      <c r="I268" s="43"/>
      <c r="J268" s="6"/>
      <c r="K268" s="7"/>
      <c r="L268" s="597" t="s">
        <v>761</v>
      </c>
      <c r="M268" s="597"/>
      <c r="N268" s="597"/>
      <c r="O268" s="597"/>
      <c r="P268" s="598"/>
      <c r="Q268" s="598">
        <f>SUM(Q269:Q272)</f>
        <v>0</v>
      </c>
      <c r="R268" s="598">
        <f t="shared" ref="R268:AB268" si="392">SUM(R269:R272)</f>
        <v>0</v>
      </c>
      <c r="S268" s="598">
        <f t="shared" si="392"/>
        <v>0</v>
      </c>
      <c r="T268" s="598">
        <f t="shared" si="392"/>
        <v>0</v>
      </c>
      <c r="U268" s="598">
        <f t="shared" si="392"/>
        <v>0</v>
      </c>
      <c r="V268" s="598">
        <f t="shared" si="392"/>
        <v>0</v>
      </c>
      <c r="W268" s="598">
        <f t="shared" si="392"/>
        <v>0</v>
      </c>
      <c r="X268" s="598">
        <f t="shared" si="392"/>
        <v>0</v>
      </c>
      <c r="Y268" s="598">
        <f t="shared" si="392"/>
        <v>0</v>
      </c>
      <c r="Z268" s="598">
        <f t="shared" si="392"/>
        <v>0</v>
      </c>
      <c r="AA268" s="598">
        <f t="shared" si="392"/>
        <v>0</v>
      </c>
      <c r="AB268" s="598">
        <f t="shared" si="392"/>
        <v>0</v>
      </c>
      <c r="AC268" s="599">
        <f t="shared" si="385"/>
        <v>0</v>
      </c>
      <c r="AD268" s="599">
        <f t="shared" si="386"/>
        <v>0</v>
      </c>
      <c r="AE268" s="599">
        <f t="shared" si="387"/>
        <v>0</v>
      </c>
      <c r="AF268" s="599">
        <f t="shared" si="388"/>
        <v>0</v>
      </c>
      <c r="AG268" s="599">
        <f t="shared" si="389"/>
        <v>0</v>
      </c>
      <c r="AH268" s="599">
        <f t="shared" si="390"/>
        <v>0</v>
      </c>
      <c r="AI268" s="599">
        <f t="shared" si="391"/>
        <v>0</v>
      </c>
      <c r="AK268" s="1640">
        <f ca="1">SUM((INDIRECT(AK$2&amp;(ROW())):INDIRECT(AK$3&amp;(ROW()))))</f>
        <v>0</v>
      </c>
      <c r="AL268" s="599">
        <f ca="1">SUM(INDIRECT(AL$1&amp;AL$2&amp;$C268):INDIRECT(AL$1&amp;AL$3&amp;$C268))</f>
        <v>0</v>
      </c>
      <c r="AM268" s="1706">
        <f t="shared" ca="1" si="326"/>
        <v>0</v>
      </c>
      <c r="AN268" s="1804">
        <f t="shared" ca="1" si="373"/>
        <v>0</v>
      </c>
      <c r="AO268" s="599">
        <f ca="1">SUM(INDIRECT(AO$1&amp;AO$2&amp;$A268):INDIRECT(AO$1&amp;AO$3&amp;$A268))+SUM(INDIRECT(AO$1&amp;AO$2&amp;$B268):INDIRECT(AO$1&amp;AO$3&amp;$B268))</f>
        <v>0</v>
      </c>
      <c r="AP268" s="1706">
        <f t="shared" ca="1" si="374"/>
        <v>0</v>
      </c>
      <c r="AQ268" s="1804">
        <f t="shared" ca="1" si="375"/>
        <v>0</v>
      </c>
      <c r="AS268" s="1640">
        <f ca="1">SUM((INDIRECT(AS$2&amp;(ROW())):INDIRECT(AS$3&amp;(ROW()))))</f>
        <v>0</v>
      </c>
      <c r="AT268" s="599">
        <f ca="1">SUM(INDIRECT(AT$1&amp;AT$2&amp;$C268):INDIRECT(AT$1&amp;AT$3&amp;$C268))</f>
        <v>0</v>
      </c>
      <c r="AU268" s="1706">
        <f t="shared" ca="1" si="376"/>
        <v>0</v>
      </c>
      <c r="AV268" s="1804">
        <f t="shared" ca="1" si="377"/>
        <v>0</v>
      </c>
      <c r="AW268" s="599">
        <f ca="1">SUM(INDIRECT(AW$1&amp;AW$2&amp;$A268):INDIRECT(AW$1&amp;AW$3&amp;$A268))+SUM(INDIRECT(AW$1&amp;AW$2&amp;$B268):INDIRECT(AW$1&amp;AW$3&amp;$B268))</f>
        <v>0</v>
      </c>
      <c r="AX268" s="1706">
        <f t="shared" ca="1" si="378"/>
        <v>0</v>
      </c>
      <c r="AY268" s="1804">
        <f t="shared" ca="1" si="379"/>
        <v>0</v>
      </c>
      <c r="BA268" s="1640">
        <f ca="1">SUM((INDIRECT(BA$2&amp;(ROW())):INDIRECT(BA$3&amp;(ROW()))))</f>
        <v>0</v>
      </c>
      <c r="BB268" s="599">
        <f ca="1">SUM(INDIRECT(BB$1&amp;BB$2&amp;$C268):INDIRECT(BB$1&amp;BB$3&amp;$C268))</f>
        <v>0</v>
      </c>
      <c r="BC268" s="1706">
        <f t="shared" ca="1" si="380"/>
        <v>0</v>
      </c>
      <c r="BD268" s="1804">
        <f t="shared" ca="1" si="381"/>
        <v>0</v>
      </c>
      <c r="BE268" s="599">
        <f ca="1">SUM(INDIRECT(BE$1&amp;BE$2&amp;$A268):INDIRECT(BE$1&amp;BE$3&amp;$A268))+SUM(INDIRECT(BE$1&amp;BE$2&amp;$B268):INDIRECT(BE$1&amp;BE$3&amp;$B268))</f>
        <v>0</v>
      </c>
      <c r="BF268" s="1706">
        <f t="shared" ca="1" si="382"/>
        <v>0</v>
      </c>
      <c r="BG268" s="1804">
        <f t="shared" ca="1" si="383"/>
        <v>0</v>
      </c>
    </row>
    <row r="269" spans="1:59" ht="15" customHeight="1">
      <c r="A269" s="1887">
        <v>237</v>
      </c>
      <c r="B269" s="1887">
        <v>1</v>
      </c>
      <c r="C269" s="1887">
        <f>ROW()</f>
        <v>269</v>
      </c>
      <c r="D269" s="2120" t="s">
        <v>1020</v>
      </c>
      <c r="E269" s="2540">
        <v>1</v>
      </c>
      <c r="F269" s="87"/>
      <c r="G269" s="87"/>
      <c r="H269" s="39"/>
      <c r="I269" s="43"/>
      <c r="J269" s="6"/>
      <c r="K269" s="7"/>
      <c r="L269" s="7"/>
      <c r="M269" s="6" t="s">
        <v>61</v>
      </c>
      <c r="N269" s="6"/>
      <c r="O269" s="6"/>
      <c r="P269" s="42"/>
      <c r="Q269" s="88"/>
      <c r="R269" s="146"/>
      <c r="S269" s="146"/>
      <c r="T269" s="146"/>
      <c r="U269" s="146"/>
      <c r="V269" s="146"/>
      <c r="W269" s="146"/>
      <c r="X269" s="146"/>
      <c r="Y269" s="146"/>
      <c r="Z269" s="146"/>
      <c r="AA269" s="146"/>
      <c r="AB269" s="146"/>
      <c r="AC269" s="145">
        <f t="shared" si="385"/>
        <v>0</v>
      </c>
      <c r="AD269" s="145">
        <f t="shared" si="386"/>
        <v>0</v>
      </c>
      <c r="AE269" s="145">
        <f t="shared" si="387"/>
        <v>0</v>
      </c>
      <c r="AF269" s="145">
        <f t="shared" si="388"/>
        <v>0</v>
      </c>
      <c r="AG269" s="145">
        <f t="shared" si="389"/>
        <v>0</v>
      </c>
      <c r="AH269" s="145">
        <f t="shared" si="390"/>
        <v>0</v>
      </c>
      <c r="AI269" s="145">
        <f t="shared" si="391"/>
        <v>0</v>
      </c>
      <c r="AK269" s="17">
        <f ca="1">SUM((INDIRECT(AK$2&amp;(ROW())):INDIRECT(AK$3&amp;(ROW()))))</f>
        <v>0</v>
      </c>
      <c r="AL269" s="145">
        <f ca="1">SUM(INDIRECT(AL$1&amp;AL$2&amp;$C269):INDIRECT(AL$1&amp;AL$3&amp;$C269))</f>
        <v>0</v>
      </c>
      <c r="AM269" s="1697">
        <f t="shared" ca="1" si="326"/>
        <v>0</v>
      </c>
      <c r="AN269" s="1791">
        <f t="shared" ca="1" si="373"/>
        <v>0</v>
      </c>
      <c r="AO269" s="145">
        <f ca="1">SUM(INDIRECT(AO$1&amp;AO$2&amp;$A269):INDIRECT(AO$1&amp;AO$3&amp;$A269))+SUM(INDIRECT(AO$1&amp;AO$2&amp;$B269):INDIRECT(AO$1&amp;AO$3&amp;$B269))</f>
        <v>0</v>
      </c>
      <c r="AP269" s="1697">
        <f t="shared" ca="1" si="374"/>
        <v>0</v>
      </c>
      <c r="AQ269" s="1791">
        <f t="shared" ca="1" si="375"/>
        <v>0</v>
      </c>
      <c r="AS269" s="17">
        <f ca="1">SUM((INDIRECT(AS$2&amp;(ROW())):INDIRECT(AS$3&amp;(ROW()))))</f>
        <v>0</v>
      </c>
      <c r="AT269" s="145">
        <f ca="1">SUM(INDIRECT(AT$1&amp;AT$2&amp;$C269):INDIRECT(AT$1&amp;AT$3&amp;$C269))</f>
        <v>0</v>
      </c>
      <c r="AU269" s="1697">
        <f t="shared" ca="1" si="376"/>
        <v>0</v>
      </c>
      <c r="AV269" s="1791">
        <f t="shared" ca="1" si="377"/>
        <v>0</v>
      </c>
      <c r="AW269" s="145">
        <f ca="1">SUM(INDIRECT(AW$1&amp;AW$2&amp;$A269):INDIRECT(AW$1&amp;AW$3&amp;$A269))+SUM(INDIRECT(AW$1&amp;AW$2&amp;$B269):INDIRECT(AW$1&amp;AW$3&amp;$B269))</f>
        <v>0</v>
      </c>
      <c r="AX269" s="1697">
        <f t="shared" ca="1" si="378"/>
        <v>0</v>
      </c>
      <c r="AY269" s="1791">
        <f t="shared" ca="1" si="379"/>
        <v>0</v>
      </c>
      <c r="BA269" s="17">
        <f ca="1">SUM((INDIRECT(BA$2&amp;(ROW())):INDIRECT(BA$3&amp;(ROW()))))</f>
        <v>0</v>
      </c>
      <c r="BB269" s="145">
        <f ca="1">SUM(INDIRECT(BB$1&amp;BB$2&amp;$C269):INDIRECT(BB$1&amp;BB$3&amp;$C269))</f>
        <v>0</v>
      </c>
      <c r="BC269" s="1697">
        <f t="shared" ca="1" si="380"/>
        <v>0</v>
      </c>
      <c r="BD269" s="1791">
        <f t="shared" ca="1" si="381"/>
        <v>0</v>
      </c>
      <c r="BE269" s="145">
        <f ca="1">SUM(INDIRECT(BE$1&amp;BE$2&amp;$A269):INDIRECT(BE$1&amp;BE$3&amp;$A269))+SUM(INDIRECT(BE$1&amp;BE$2&amp;$B269):INDIRECT(BE$1&amp;BE$3&amp;$B269))</f>
        <v>0</v>
      </c>
      <c r="BF269" s="1697">
        <f t="shared" ca="1" si="382"/>
        <v>0</v>
      </c>
      <c r="BG269" s="1791">
        <f t="shared" ca="1" si="383"/>
        <v>0</v>
      </c>
    </row>
    <row r="270" spans="1:59" ht="15" customHeight="1">
      <c r="A270" s="1887">
        <v>238</v>
      </c>
      <c r="B270" s="1887">
        <v>1</v>
      </c>
      <c r="C270" s="1887">
        <f>ROW()</f>
        <v>270</v>
      </c>
      <c r="D270" s="2120" t="s">
        <v>1020</v>
      </c>
      <c r="E270" s="2540">
        <v>1</v>
      </c>
      <c r="F270" s="651">
        <v>1</v>
      </c>
      <c r="G270" s="498"/>
      <c r="H270" s="39"/>
      <c r="I270" s="43"/>
      <c r="J270" s="6"/>
      <c r="K270" s="7"/>
      <c r="L270" s="7"/>
      <c r="M270" s="6" t="s">
        <v>762</v>
      </c>
      <c r="N270" s="6"/>
      <c r="O270" s="6"/>
      <c r="P270" s="42"/>
      <c r="Q270" s="88"/>
      <c r="R270" s="146"/>
      <c r="S270" s="146"/>
      <c r="T270" s="146"/>
      <c r="U270" s="146"/>
      <c r="V270" s="146"/>
      <c r="W270" s="146"/>
      <c r="X270" s="146"/>
      <c r="Y270" s="146"/>
      <c r="Z270" s="146"/>
      <c r="AA270" s="146"/>
      <c r="AB270" s="146"/>
      <c r="AC270" s="145">
        <f t="shared" si="385"/>
        <v>0</v>
      </c>
      <c r="AD270" s="145">
        <f t="shared" si="386"/>
        <v>0</v>
      </c>
      <c r="AE270" s="145">
        <f t="shared" si="387"/>
        <v>0</v>
      </c>
      <c r="AF270" s="145">
        <f t="shared" si="388"/>
        <v>0</v>
      </c>
      <c r="AG270" s="145">
        <f t="shared" si="389"/>
        <v>0</v>
      </c>
      <c r="AH270" s="145">
        <f t="shared" si="390"/>
        <v>0</v>
      </c>
      <c r="AI270" s="145">
        <f t="shared" si="391"/>
        <v>0</v>
      </c>
      <c r="AK270" s="17">
        <f ca="1">SUM((INDIRECT(AK$2&amp;(ROW())):INDIRECT(AK$3&amp;(ROW()))))</f>
        <v>0</v>
      </c>
      <c r="AL270" s="145">
        <f ca="1">SUM(INDIRECT(AL$1&amp;AL$2&amp;$C270):INDIRECT(AL$1&amp;AL$3&amp;$C270))</f>
        <v>0</v>
      </c>
      <c r="AM270" s="1697">
        <f t="shared" ca="1" si="326"/>
        <v>0</v>
      </c>
      <c r="AN270" s="1791">
        <f t="shared" ca="1" si="373"/>
        <v>0</v>
      </c>
      <c r="AO270" s="145">
        <f ca="1">SUM(INDIRECT(AO$1&amp;AO$2&amp;$A270):INDIRECT(AO$1&amp;AO$3&amp;$A270))+SUM(INDIRECT(AO$1&amp;AO$2&amp;$B270):INDIRECT(AO$1&amp;AO$3&amp;$B270))</f>
        <v>0</v>
      </c>
      <c r="AP270" s="1697">
        <f t="shared" ca="1" si="374"/>
        <v>0</v>
      </c>
      <c r="AQ270" s="1791">
        <f t="shared" ca="1" si="375"/>
        <v>0</v>
      </c>
      <c r="AS270" s="17">
        <f ca="1">SUM((INDIRECT(AS$2&amp;(ROW())):INDIRECT(AS$3&amp;(ROW()))))</f>
        <v>0</v>
      </c>
      <c r="AT270" s="145">
        <f ca="1">SUM(INDIRECT(AT$1&amp;AT$2&amp;$C270):INDIRECT(AT$1&amp;AT$3&amp;$C270))</f>
        <v>0</v>
      </c>
      <c r="AU270" s="1697">
        <f t="shared" ca="1" si="376"/>
        <v>0</v>
      </c>
      <c r="AV270" s="1791">
        <f t="shared" ca="1" si="377"/>
        <v>0</v>
      </c>
      <c r="AW270" s="145">
        <f ca="1">SUM(INDIRECT(AW$1&amp;AW$2&amp;$A270):INDIRECT(AW$1&amp;AW$3&amp;$A270))+SUM(INDIRECT(AW$1&amp;AW$2&amp;$B270):INDIRECT(AW$1&amp;AW$3&amp;$B270))</f>
        <v>0</v>
      </c>
      <c r="AX270" s="1697">
        <f t="shared" ca="1" si="378"/>
        <v>0</v>
      </c>
      <c r="AY270" s="1791">
        <f t="shared" ca="1" si="379"/>
        <v>0</v>
      </c>
      <c r="BA270" s="17">
        <f ca="1">SUM((INDIRECT(BA$2&amp;(ROW())):INDIRECT(BA$3&amp;(ROW()))))</f>
        <v>0</v>
      </c>
      <c r="BB270" s="145">
        <f ca="1">SUM(INDIRECT(BB$1&amp;BB$2&amp;$C270):INDIRECT(BB$1&amp;BB$3&amp;$C270))</f>
        <v>0</v>
      </c>
      <c r="BC270" s="1697">
        <f t="shared" ca="1" si="380"/>
        <v>0</v>
      </c>
      <c r="BD270" s="1791">
        <f t="shared" ca="1" si="381"/>
        <v>0</v>
      </c>
      <c r="BE270" s="145">
        <f ca="1">SUM(INDIRECT(BE$1&amp;BE$2&amp;$A270):INDIRECT(BE$1&amp;BE$3&amp;$A270))+SUM(INDIRECT(BE$1&amp;BE$2&amp;$B270):INDIRECT(BE$1&amp;BE$3&amp;$B270))</f>
        <v>0</v>
      </c>
      <c r="BF270" s="1697">
        <f t="shared" ca="1" si="382"/>
        <v>0</v>
      </c>
      <c r="BG270" s="1791">
        <f t="shared" ca="1" si="383"/>
        <v>0</v>
      </c>
    </row>
    <row r="271" spans="1:59" ht="15" customHeight="1">
      <c r="A271" s="1887">
        <v>239</v>
      </c>
      <c r="B271" s="1887">
        <v>1</v>
      </c>
      <c r="C271" s="1887">
        <f>ROW()</f>
        <v>271</v>
      </c>
      <c r="D271" s="2120" t="s">
        <v>1020</v>
      </c>
      <c r="E271" s="2540">
        <v>1</v>
      </c>
      <c r="F271" s="651">
        <v>1</v>
      </c>
      <c r="G271" s="498"/>
      <c r="H271" s="39"/>
      <c r="I271" s="43"/>
      <c r="J271" s="6"/>
      <c r="K271" s="7"/>
      <c r="L271" s="7"/>
      <c r="M271" s="6" t="s">
        <v>763</v>
      </c>
      <c r="N271" s="6"/>
      <c r="O271" s="6"/>
      <c r="P271" s="42"/>
      <c r="Q271" s="88"/>
      <c r="R271" s="146"/>
      <c r="S271" s="146"/>
      <c r="T271" s="146"/>
      <c r="U271" s="146"/>
      <c r="V271" s="146"/>
      <c r="W271" s="146"/>
      <c r="X271" s="146"/>
      <c r="Y271" s="146"/>
      <c r="Z271" s="146"/>
      <c r="AA271" s="146"/>
      <c r="AB271" s="146"/>
      <c r="AC271" s="145">
        <f t="shared" si="385"/>
        <v>0</v>
      </c>
      <c r="AD271" s="145">
        <f t="shared" si="386"/>
        <v>0</v>
      </c>
      <c r="AE271" s="145">
        <f t="shared" si="387"/>
        <v>0</v>
      </c>
      <c r="AF271" s="145">
        <f t="shared" si="388"/>
        <v>0</v>
      </c>
      <c r="AG271" s="145">
        <f t="shared" si="389"/>
        <v>0</v>
      </c>
      <c r="AH271" s="145">
        <f t="shared" si="390"/>
        <v>0</v>
      </c>
      <c r="AI271" s="145">
        <f t="shared" si="391"/>
        <v>0</v>
      </c>
      <c r="AK271" s="17">
        <f ca="1">SUM((INDIRECT(AK$2&amp;(ROW())):INDIRECT(AK$3&amp;(ROW()))))</f>
        <v>0</v>
      </c>
      <c r="AL271" s="145">
        <f ca="1">SUM(INDIRECT(AL$1&amp;AL$2&amp;$C271):INDIRECT(AL$1&amp;AL$3&amp;$C271))</f>
        <v>0</v>
      </c>
      <c r="AM271" s="1697">
        <f t="shared" ca="1" si="326"/>
        <v>0</v>
      </c>
      <c r="AN271" s="1791">
        <f t="shared" ca="1" si="373"/>
        <v>0</v>
      </c>
      <c r="AO271" s="145">
        <f ca="1">SUM(INDIRECT(AO$1&amp;AO$2&amp;$A271):INDIRECT(AO$1&amp;AO$3&amp;$A271))+SUM(INDIRECT(AO$1&amp;AO$2&amp;$B271):INDIRECT(AO$1&amp;AO$3&amp;$B271))</f>
        <v>0</v>
      </c>
      <c r="AP271" s="1697">
        <f t="shared" ca="1" si="374"/>
        <v>0</v>
      </c>
      <c r="AQ271" s="1791">
        <f t="shared" ca="1" si="375"/>
        <v>0</v>
      </c>
      <c r="AS271" s="17">
        <f ca="1">SUM((INDIRECT(AS$2&amp;(ROW())):INDIRECT(AS$3&amp;(ROW()))))</f>
        <v>0</v>
      </c>
      <c r="AT271" s="145">
        <f ca="1">SUM(INDIRECT(AT$1&amp;AT$2&amp;$C271):INDIRECT(AT$1&amp;AT$3&amp;$C271))</f>
        <v>0</v>
      </c>
      <c r="AU271" s="1697">
        <f t="shared" ca="1" si="376"/>
        <v>0</v>
      </c>
      <c r="AV271" s="1791">
        <f t="shared" ca="1" si="377"/>
        <v>0</v>
      </c>
      <c r="AW271" s="145">
        <f ca="1">SUM(INDIRECT(AW$1&amp;AW$2&amp;$A271):INDIRECT(AW$1&amp;AW$3&amp;$A271))+SUM(INDIRECT(AW$1&amp;AW$2&amp;$B271):INDIRECT(AW$1&amp;AW$3&amp;$B271))</f>
        <v>0</v>
      </c>
      <c r="AX271" s="1697">
        <f t="shared" ca="1" si="378"/>
        <v>0</v>
      </c>
      <c r="AY271" s="1791">
        <f t="shared" ca="1" si="379"/>
        <v>0</v>
      </c>
      <c r="BA271" s="17">
        <f ca="1">SUM((INDIRECT(BA$2&amp;(ROW())):INDIRECT(BA$3&amp;(ROW()))))</f>
        <v>0</v>
      </c>
      <c r="BB271" s="145">
        <f ca="1">SUM(INDIRECT(BB$1&amp;BB$2&amp;$C271):INDIRECT(BB$1&amp;BB$3&amp;$C271))</f>
        <v>0</v>
      </c>
      <c r="BC271" s="1697">
        <f t="shared" ca="1" si="380"/>
        <v>0</v>
      </c>
      <c r="BD271" s="1791">
        <f t="shared" ca="1" si="381"/>
        <v>0</v>
      </c>
      <c r="BE271" s="145">
        <f ca="1">SUM(INDIRECT(BE$1&amp;BE$2&amp;$A271):INDIRECT(BE$1&amp;BE$3&amp;$A271))+SUM(INDIRECT(BE$1&amp;BE$2&amp;$B271):INDIRECT(BE$1&amp;BE$3&amp;$B271))</f>
        <v>0</v>
      </c>
      <c r="BF271" s="1697">
        <f t="shared" ca="1" si="382"/>
        <v>0</v>
      </c>
      <c r="BG271" s="1791">
        <f t="shared" ca="1" si="383"/>
        <v>0</v>
      </c>
    </row>
    <row r="272" spans="1:59" ht="15" customHeight="1">
      <c r="A272" s="1887">
        <v>240</v>
      </c>
      <c r="B272" s="1887">
        <v>1</v>
      </c>
      <c r="C272" s="1887">
        <f>ROW()</f>
        <v>272</v>
      </c>
      <c r="D272" s="2120" t="s">
        <v>1020</v>
      </c>
      <c r="E272" s="2540">
        <v>1</v>
      </c>
      <c r="F272" s="651">
        <v>1</v>
      </c>
      <c r="G272" s="498"/>
      <c r="H272" s="39"/>
      <c r="I272" s="43"/>
      <c r="J272" s="6"/>
      <c r="K272" s="7"/>
      <c r="L272" s="7"/>
      <c r="M272" s="6" t="s">
        <v>764</v>
      </c>
      <c r="N272" s="6"/>
      <c r="O272" s="6"/>
      <c r="P272" s="42"/>
      <c r="Q272" s="88"/>
      <c r="R272" s="146"/>
      <c r="S272" s="146"/>
      <c r="T272" s="146"/>
      <c r="U272" s="146"/>
      <c r="V272" s="146"/>
      <c r="W272" s="146"/>
      <c r="X272" s="146"/>
      <c r="Y272" s="146"/>
      <c r="Z272" s="146"/>
      <c r="AA272" s="146"/>
      <c r="AB272" s="146"/>
      <c r="AC272" s="145">
        <f t="shared" si="385"/>
        <v>0</v>
      </c>
      <c r="AD272" s="145">
        <f t="shared" si="386"/>
        <v>0</v>
      </c>
      <c r="AE272" s="145">
        <f t="shared" si="387"/>
        <v>0</v>
      </c>
      <c r="AF272" s="145">
        <f t="shared" si="388"/>
        <v>0</v>
      </c>
      <c r="AG272" s="145">
        <f t="shared" si="389"/>
        <v>0</v>
      </c>
      <c r="AH272" s="145">
        <f t="shared" si="390"/>
        <v>0</v>
      </c>
      <c r="AI272" s="145">
        <f t="shared" si="391"/>
        <v>0</v>
      </c>
      <c r="AK272" s="17">
        <f ca="1">SUM((INDIRECT(AK$2&amp;(ROW())):INDIRECT(AK$3&amp;(ROW()))))</f>
        <v>0</v>
      </c>
      <c r="AL272" s="145">
        <f ca="1">SUM(INDIRECT(AL$1&amp;AL$2&amp;$C272):INDIRECT(AL$1&amp;AL$3&amp;$C272))</f>
        <v>0</v>
      </c>
      <c r="AM272" s="1697">
        <f t="shared" ca="1" si="326"/>
        <v>0</v>
      </c>
      <c r="AN272" s="1791">
        <f t="shared" ca="1" si="373"/>
        <v>0</v>
      </c>
      <c r="AO272" s="145">
        <f ca="1">SUM(INDIRECT(AO$1&amp;AO$2&amp;$A272):INDIRECT(AO$1&amp;AO$3&amp;$A272))+SUM(INDIRECT(AO$1&amp;AO$2&amp;$B272):INDIRECT(AO$1&amp;AO$3&amp;$B272))</f>
        <v>0</v>
      </c>
      <c r="AP272" s="1697">
        <f t="shared" ca="1" si="374"/>
        <v>0</v>
      </c>
      <c r="AQ272" s="1791">
        <f t="shared" ca="1" si="375"/>
        <v>0</v>
      </c>
      <c r="AS272" s="17">
        <f ca="1">SUM((INDIRECT(AS$2&amp;(ROW())):INDIRECT(AS$3&amp;(ROW()))))</f>
        <v>0</v>
      </c>
      <c r="AT272" s="145">
        <f ca="1">SUM(INDIRECT(AT$1&amp;AT$2&amp;$C272):INDIRECT(AT$1&amp;AT$3&amp;$C272))</f>
        <v>0</v>
      </c>
      <c r="AU272" s="1697">
        <f t="shared" ca="1" si="376"/>
        <v>0</v>
      </c>
      <c r="AV272" s="1791">
        <f t="shared" ca="1" si="377"/>
        <v>0</v>
      </c>
      <c r="AW272" s="145">
        <f ca="1">SUM(INDIRECT(AW$1&amp;AW$2&amp;$A272):INDIRECT(AW$1&amp;AW$3&amp;$A272))+SUM(INDIRECT(AW$1&amp;AW$2&amp;$B272):INDIRECT(AW$1&amp;AW$3&amp;$B272))</f>
        <v>0</v>
      </c>
      <c r="AX272" s="1697">
        <f t="shared" ca="1" si="378"/>
        <v>0</v>
      </c>
      <c r="AY272" s="1791">
        <f t="shared" ca="1" si="379"/>
        <v>0</v>
      </c>
      <c r="BA272" s="17">
        <f ca="1">SUM((INDIRECT(BA$2&amp;(ROW())):INDIRECT(BA$3&amp;(ROW()))))</f>
        <v>0</v>
      </c>
      <c r="BB272" s="145">
        <f ca="1">SUM(INDIRECT(BB$1&amp;BB$2&amp;$C272):INDIRECT(BB$1&amp;BB$3&amp;$C272))</f>
        <v>0</v>
      </c>
      <c r="BC272" s="1697">
        <f t="shared" ca="1" si="380"/>
        <v>0</v>
      </c>
      <c r="BD272" s="1791">
        <f t="shared" ca="1" si="381"/>
        <v>0</v>
      </c>
      <c r="BE272" s="145">
        <f ca="1">SUM(INDIRECT(BE$1&amp;BE$2&amp;$A272):INDIRECT(BE$1&amp;BE$3&amp;$A272))+SUM(INDIRECT(BE$1&amp;BE$2&amp;$B272):INDIRECT(BE$1&amp;BE$3&amp;$B272))</f>
        <v>0</v>
      </c>
      <c r="BF272" s="1697">
        <f t="shared" ca="1" si="382"/>
        <v>0</v>
      </c>
      <c r="BG272" s="1791">
        <f t="shared" ca="1" si="383"/>
        <v>0</v>
      </c>
    </row>
    <row r="273" spans="1:59">
      <c r="A273" s="1887">
        <v>241</v>
      </c>
      <c r="B273" s="1887">
        <v>1</v>
      </c>
      <c r="C273" s="1887">
        <f>ROW()</f>
        <v>273</v>
      </c>
      <c r="D273" s="2120" t="s">
        <v>1020</v>
      </c>
      <c r="E273" s="2540">
        <v>1</v>
      </c>
      <c r="F273" s="87"/>
      <c r="G273" s="87"/>
      <c r="H273" s="39"/>
      <c r="I273" s="513" t="s">
        <v>133</v>
      </c>
      <c r="J273" s="514"/>
      <c r="K273" s="515"/>
      <c r="L273" s="515"/>
      <c r="M273" s="514"/>
      <c r="N273" s="514"/>
      <c r="O273" s="1075" t="s">
        <v>570</v>
      </c>
      <c r="P273" s="1243"/>
      <c r="Q273" s="1241">
        <f>SUM(Q274,Q278)</f>
        <v>0</v>
      </c>
      <c r="R273" s="1241">
        <f t="shared" ref="R273:AI273" si="393">SUM(R274,R278)</f>
        <v>0</v>
      </c>
      <c r="S273" s="1241">
        <f t="shared" si="393"/>
        <v>0</v>
      </c>
      <c r="T273" s="1241">
        <f t="shared" si="393"/>
        <v>0</v>
      </c>
      <c r="U273" s="1241">
        <f t="shared" si="393"/>
        <v>0</v>
      </c>
      <c r="V273" s="1241">
        <f t="shared" si="393"/>
        <v>0</v>
      </c>
      <c r="W273" s="1241">
        <f t="shared" si="393"/>
        <v>0</v>
      </c>
      <c r="X273" s="1241">
        <f t="shared" si="393"/>
        <v>0</v>
      </c>
      <c r="Y273" s="1241">
        <f t="shared" si="393"/>
        <v>0</v>
      </c>
      <c r="Z273" s="1241">
        <f t="shared" si="393"/>
        <v>0</v>
      </c>
      <c r="AA273" s="1241">
        <f t="shared" si="393"/>
        <v>0</v>
      </c>
      <c r="AB273" s="1241">
        <f t="shared" si="393"/>
        <v>0</v>
      </c>
      <c r="AC273" s="1242">
        <f t="shared" si="393"/>
        <v>0</v>
      </c>
      <c r="AD273" s="1242">
        <f t="shared" si="393"/>
        <v>0</v>
      </c>
      <c r="AE273" s="1242">
        <f t="shared" si="393"/>
        <v>0</v>
      </c>
      <c r="AF273" s="1242">
        <f t="shared" si="393"/>
        <v>0</v>
      </c>
      <c r="AG273" s="1242">
        <f t="shared" si="393"/>
        <v>0</v>
      </c>
      <c r="AH273" s="1242">
        <f t="shared" si="393"/>
        <v>0</v>
      </c>
      <c r="AI273" s="1242">
        <f t="shared" si="393"/>
        <v>0</v>
      </c>
      <c r="AK273" s="1646">
        <f ca="1">SUM((INDIRECT(AK$2&amp;(ROW())):INDIRECT(AK$3&amp;(ROW()))))</f>
        <v>0</v>
      </c>
      <c r="AL273" s="1647">
        <f ca="1">SUM(INDIRECT(AL$1&amp;AL$2&amp;$C273):INDIRECT(AL$1&amp;AL$3&amp;$C273))</f>
        <v>0</v>
      </c>
      <c r="AM273" s="1711">
        <f t="shared" ca="1" si="326"/>
        <v>0</v>
      </c>
      <c r="AN273" s="1813">
        <f t="shared" ca="1" si="373"/>
        <v>0</v>
      </c>
      <c r="AO273" s="1647">
        <f ca="1">SUM(INDIRECT(AO$1&amp;AO$2&amp;$A273):INDIRECT(AO$1&amp;AO$3&amp;$A273))+SUM(INDIRECT(AO$1&amp;AO$2&amp;$B273):INDIRECT(AO$1&amp;AO$3&amp;$B273))</f>
        <v>0</v>
      </c>
      <c r="AP273" s="1711">
        <f t="shared" ca="1" si="374"/>
        <v>0</v>
      </c>
      <c r="AQ273" s="1813">
        <f t="shared" ca="1" si="375"/>
        <v>0</v>
      </c>
      <c r="AS273" s="1646">
        <f ca="1">SUM((INDIRECT(AS$2&amp;(ROW())):INDIRECT(AS$3&amp;(ROW()))))</f>
        <v>0</v>
      </c>
      <c r="AT273" s="1647">
        <f ca="1">SUM(INDIRECT(AT$1&amp;AT$2&amp;$C273):INDIRECT(AT$1&amp;AT$3&amp;$C273))</f>
        <v>0</v>
      </c>
      <c r="AU273" s="1711">
        <f t="shared" ca="1" si="376"/>
        <v>0</v>
      </c>
      <c r="AV273" s="1813">
        <f t="shared" ca="1" si="377"/>
        <v>0</v>
      </c>
      <c r="AW273" s="1647">
        <f ca="1">SUM(INDIRECT(AW$1&amp;AW$2&amp;$A273):INDIRECT(AW$1&amp;AW$3&amp;$A273))+SUM(INDIRECT(AW$1&amp;AW$2&amp;$B273):INDIRECT(AW$1&amp;AW$3&amp;$B273))</f>
        <v>0</v>
      </c>
      <c r="AX273" s="1711">
        <f t="shared" ca="1" si="378"/>
        <v>0</v>
      </c>
      <c r="AY273" s="1813">
        <f t="shared" ca="1" si="379"/>
        <v>0</v>
      </c>
      <c r="BA273" s="1646">
        <f ca="1">SUM((INDIRECT(BA$2&amp;(ROW())):INDIRECT(BA$3&amp;(ROW()))))</f>
        <v>0</v>
      </c>
      <c r="BB273" s="1647">
        <f ca="1">SUM(INDIRECT(BB$1&amp;BB$2&amp;$C273):INDIRECT(BB$1&amp;BB$3&amp;$C273))</f>
        <v>0</v>
      </c>
      <c r="BC273" s="1711">
        <f t="shared" ca="1" si="380"/>
        <v>0</v>
      </c>
      <c r="BD273" s="1813">
        <f t="shared" ca="1" si="381"/>
        <v>0</v>
      </c>
      <c r="BE273" s="1647">
        <f ca="1">SUM(INDIRECT(BE$1&amp;BE$2&amp;$A273):INDIRECT(BE$1&amp;BE$3&amp;$A273))+SUM(INDIRECT(BE$1&amp;BE$2&amp;$B273):INDIRECT(BE$1&amp;BE$3&amp;$B273))</f>
        <v>0</v>
      </c>
      <c r="BF273" s="1711">
        <f t="shared" ca="1" si="382"/>
        <v>0</v>
      </c>
      <c r="BG273" s="1813">
        <f t="shared" ca="1" si="383"/>
        <v>0</v>
      </c>
    </row>
    <row r="274" spans="1:59">
      <c r="A274" s="1887">
        <v>242</v>
      </c>
      <c r="B274" s="1887">
        <v>1</v>
      </c>
      <c r="C274" s="1887">
        <f>ROW()</f>
        <v>274</v>
      </c>
      <c r="D274" s="2120" t="s">
        <v>1020</v>
      </c>
      <c r="E274" s="2540">
        <v>1</v>
      </c>
      <c r="F274" s="87"/>
      <c r="G274" s="87"/>
      <c r="H274" s="39"/>
      <c r="I274" s="43"/>
      <c r="J274" s="6"/>
      <c r="K274" s="7"/>
      <c r="L274" s="597" t="s">
        <v>760</v>
      </c>
      <c r="M274" s="597"/>
      <c r="N274" s="597"/>
      <c r="O274" s="597"/>
      <c r="P274" s="598"/>
      <c r="Q274" s="598">
        <f>SUM(Q275:Q277)</f>
        <v>0</v>
      </c>
      <c r="R274" s="598">
        <f t="shared" ref="R274:AB274" si="394">SUM(R275:R277)</f>
        <v>0</v>
      </c>
      <c r="S274" s="598">
        <f t="shared" si="394"/>
        <v>0</v>
      </c>
      <c r="T274" s="598">
        <f t="shared" si="394"/>
        <v>0</v>
      </c>
      <c r="U274" s="598">
        <f t="shared" si="394"/>
        <v>0</v>
      </c>
      <c r="V274" s="598">
        <f t="shared" si="394"/>
        <v>0</v>
      </c>
      <c r="W274" s="598">
        <f t="shared" si="394"/>
        <v>0</v>
      </c>
      <c r="X274" s="598">
        <f t="shared" si="394"/>
        <v>0</v>
      </c>
      <c r="Y274" s="598">
        <f t="shared" si="394"/>
        <v>0</v>
      </c>
      <c r="Z274" s="598">
        <f t="shared" si="394"/>
        <v>0</v>
      </c>
      <c r="AA274" s="598">
        <f t="shared" si="394"/>
        <v>0</v>
      </c>
      <c r="AB274" s="598">
        <f t="shared" si="394"/>
        <v>0</v>
      </c>
      <c r="AC274" s="599">
        <f t="shared" ref="AC274:AC282" si="395">SUM(Q274,R274,S274)</f>
        <v>0</v>
      </c>
      <c r="AD274" s="599">
        <f t="shared" ref="AD274:AD282" si="396">SUM(T274,U274,V274)</f>
        <v>0</v>
      </c>
      <c r="AE274" s="599">
        <f t="shared" ref="AE274:AE282" si="397">SUM(W274,X274,Y274)</f>
        <v>0</v>
      </c>
      <c r="AF274" s="599">
        <f t="shared" ref="AF274:AF282" si="398">SUM(Z274,AA274,AB274)</f>
        <v>0</v>
      </c>
      <c r="AG274" s="599">
        <f t="shared" ref="AG274:AG282" si="399">AC274+AD274</f>
        <v>0</v>
      </c>
      <c r="AH274" s="599">
        <f t="shared" ref="AH274:AH282" si="400">AF274+AE274</f>
        <v>0</v>
      </c>
      <c r="AI274" s="599">
        <f t="shared" ref="AI274:AI282" si="401">AG274+AH274</f>
        <v>0</v>
      </c>
      <c r="AK274" s="1640">
        <f ca="1">SUM((INDIRECT(AK$2&amp;(ROW())):INDIRECT(AK$3&amp;(ROW()))))</f>
        <v>0</v>
      </c>
      <c r="AL274" s="599">
        <f ca="1">SUM(INDIRECT(AL$1&amp;AL$2&amp;$C274):INDIRECT(AL$1&amp;AL$3&amp;$C274))</f>
        <v>0</v>
      </c>
      <c r="AM274" s="1706">
        <f t="shared" ca="1" si="326"/>
        <v>0</v>
      </c>
      <c r="AN274" s="1804">
        <f t="shared" ca="1" si="373"/>
        <v>0</v>
      </c>
      <c r="AO274" s="599">
        <f ca="1">SUM(INDIRECT(AO$1&amp;AO$2&amp;$A274):INDIRECT(AO$1&amp;AO$3&amp;$A274))+SUM(INDIRECT(AO$1&amp;AO$2&amp;$B274):INDIRECT(AO$1&amp;AO$3&amp;$B274))</f>
        <v>0</v>
      </c>
      <c r="AP274" s="1706">
        <f t="shared" ca="1" si="374"/>
        <v>0</v>
      </c>
      <c r="AQ274" s="1804">
        <f t="shared" ca="1" si="375"/>
        <v>0</v>
      </c>
      <c r="AS274" s="1640">
        <f ca="1">SUM((INDIRECT(AS$2&amp;(ROW())):INDIRECT(AS$3&amp;(ROW()))))</f>
        <v>0</v>
      </c>
      <c r="AT274" s="599">
        <f ca="1">SUM(INDIRECT(AT$1&amp;AT$2&amp;$C274):INDIRECT(AT$1&amp;AT$3&amp;$C274))</f>
        <v>0</v>
      </c>
      <c r="AU274" s="1706">
        <f t="shared" ca="1" si="376"/>
        <v>0</v>
      </c>
      <c r="AV274" s="1804">
        <f t="shared" ca="1" si="377"/>
        <v>0</v>
      </c>
      <c r="AW274" s="599">
        <f ca="1">SUM(INDIRECT(AW$1&amp;AW$2&amp;$A274):INDIRECT(AW$1&amp;AW$3&amp;$A274))+SUM(INDIRECT(AW$1&amp;AW$2&amp;$B274):INDIRECT(AW$1&amp;AW$3&amp;$B274))</f>
        <v>0</v>
      </c>
      <c r="AX274" s="1706">
        <f t="shared" ca="1" si="378"/>
        <v>0</v>
      </c>
      <c r="AY274" s="1804">
        <f t="shared" ca="1" si="379"/>
        <v>0</v>
      </c>
      <c r="BA274" s="1640">
        <f ca="1">SUM((INDIRECT(BA$2&amp;(ROW())):INDIRECT(BA$3&amp;(ROW()))))</f>
        <v>0</v>
      </c>
      <c r="BB274" s="599">
        <f ca="1">SUM(INDIRECT(BB$1&amp;BB$2&amp;$C274):INDIRECT(BB$1&amp;BB$3&amp;$C274))</f>
        <v>0</v>
      </c>
      <c r="BC274" s="1706">
        <f t="shared" ca="1" si="380"/>
        <v>0</v>
      </c>
      <c r="BD274" s="1804">
        <f t="shared" ca="1" si="381"/>
        <v>0</v>
      </c>
      <c r="BE274" s="599">
        <f ca="1">SUM(INDIRECT(BE$1&amp;BE$2&amp;$A274):INDIRECT(BE$1&amp;BE$3&amp;$A274))+SUM(INDIRECT(BE$1&amp;BE$2&amp;$B274):INDIRECT(BE$1&amp;BE$3&amp;$B274))</f>
        <v>0</v>
      </c>
      <c r="BF274" s="1706">
        <f t="shared" ca="1" si="382"/>
        <v>0</v>
      </c>
      <c r="BG274" s="1804">
        <f t="shared" ca="1" si="383"/>
        <v>0</v>
      </c>
    </row>
    <row r="275" spans="1:59" ht="15" customHeight="1">
      <c r="A275" s="1887">
        <v>243</v>
      </c>
      <c r="B275" s="1887">
        <v>1</v>
      </c>
      <c r="C275" s="1887">
        <f>ROW()</f>
        <v>275</v>
      </c>
      <c r="D275" s="2120" t="s">
        <v>1020</v>
      </c>
      <c r="E275" s="2540">
        <v>1</v>
      </c>
      <c r="F275" s="87"/>
      <c r="G275" s="87"/>
      <c r="H275" s="39"/>
      <c r="I275" s="43"/>
      <c r="J275" s="6"/>
      <c r="K275" s="7"/>
      <c r="L275" s="7"/>
      <c r="M275" s="6" t="s">
        <v>214</v>
      </c>
      <c r="N275" s="6"/>
      <c r="O275" s="6"/>
      <c r="P275" s="42"/>
      <c r="Q275" s="88"/>
      <c r="R275" s="146"/>
      <c r="S275" s="146"/>
      <c r="T275" s="146"/>
      <c r="U275" s="146"/>
      <c r="V275" s="146"/>
      <c r="W275" s="146"/>
      <c r="X275" s="146"/>
      <c r="Y275" s="146"/>
      <c r="Z275" s="146"/>
      <c r="AA275" s="146"/>
      <c r="AB275" s="146"/>
      <c r="AC275" s="145">
        <f t="shared" si="395"/>
        <v>0</v>
      </c>
      <c r="AD275" s="145">
        <f t="shared" si="396"/>
        <v>0</v>
      </c>
      <c r="AE275" s="145">
        <f t="shared" si="397"/>
        <v>0</v>
      </c>
      <c r="AF275" s="145">
        <f t="shared" si="398"/>
        <v>0</v>
      </c>
      <c r="AG275" s="145">
        <f t="shared" si="399"/>
        <v>0</v>
      </c>
      <c r="AH275" s="145">
        <f t="shared" si="400"/>
        <v>0</v>
      </c>
      <c r="AI275" s="145">
        <f t="shared" si="401"/>
        <v>0</v>
      </c>
      <c r="AK275" s="17">
        <f ca="1">SUM((INDIRECT(AK$2&amp;(ROW())):INDIRECT(AK$3&amp;(ROW()))))</f>
        <v>0</v>
      </c>
      <c r="AL275" s="145">
        <f ca="1">SUM(INDIRECT(AL$1&amp;AL$2&amp;$C275):INDIRECT(AL$1&amp;AL$3&amp;$C275))</f>
        <v>0</v>
      </c>
      <c r="AM275" s="1697">
        <f t="shared" ca="1" si="326"/>
        <v>0</v>
      </c>
      <c r="AN275" s="1791">
        <f t="shared" ca="1" si="373"/>
        <v>0</v>
      </c>
      <c r="AO275" s="145">
        <f ca="1">SUM(INDIRECT(AO$1&amp;AO$2&amp;$A275):INDIRECT(AO$1&amp;AO$3&amp;$A275))+SUM(INDIRECT(AO$1&amp;AO$2&amp;$B275):INDIRECT(AO$1&amp;AO$3&amp;$B275))</f>
        <v>0</v>
      </c>
      <c r="AP275" s="1697">
        <f t="shared" ca="1" si="374"/>
        <v>0</v>
      </c>
      <c r="AQ275" s="1791">
        <f t="shared" ca="1" si="375"/>
        <v>0</v>
      </c>
      <c r="AS275" s="17">
        <f ca="1">SUM((INDIRECT(AS$2&amp;(ROW())):INDIRECT(AS$3&amp;(ROW()))))</f>
        <v>0</v>
      </c>
      <c r="AT275" s="145">
        <f ca="1">SUM(INDIRECT(AT$1&amp;AT$2&amp;$C275):INDIRECT(AT$1&amp;AT$3&amp;$C275))</f>
        <v>0</v>
      </c>
      <c r="AU275" s="1697">
        <f t="shared" ca="1" si="376"/>
        <v>0</v>
      </c>
      <c r="AV275" s="1791">
        <f t="shared" ca="1" si="377"/>
        <v>0</v>
      </c>
      <c r="AW275" s="145">
        <f ca="1">SUM(INDIRECT(AW$1&amp;AW$2&amp;$A275):INDIRECT(AW$1&amp;AW$3&amp;$A275))+SUM(INDIRECT(AW$1&amp;AW$2&amp;$B275):INDIRECT(AW$1&amp;AW$3&amp;$B275))</f>
        <v>0</v>
      </c>
      <c r="AX275" s="1697">
        <f t="shared" ca="1" si="378"/>
        <v>0</v>
      </c>
      <c r="AY275" s="1791">
        <f t="shared" ca="1" si="379"/>
        <v>0</v>
      </c>
      <c r="BA275" s="17">
        <f ca="1">SUM((INDIRECT(BA$2&amp;(ROW())):INDIRECT(BA$3&amp;(ROW()))))</f>
        <v>0</v>
      </c>
      <c r="BB275" s="145">
        <f ca="1">SUM(INDIRECT(BB$1&amp;BB$2&amp;$C275):INDIRECT(BB$1&amp;BB$3&amp;$C275))</f>
        <v>0</v>
      </c>
      <c r="BC275" s="1697">
        <f t="shared" ca="1" si="380"/>
        <v>0</v>
      </c>
      <c r="BD275" s="1791">
        <f t="shared" ca="1" si="381"/>
        <v>0</v>
      </c>
      <c r="BE275" s="145">
        <f ca="1">SUM(INDIRECT(BE$1&amp;BE$2&amp;$A275):INDIRECT(BE$1&amp;BE$3&amp;$A275))+SUM(INDIRECT(BE$1&amp;BE$2&amp;$B275):INDIRECT(BE$1&amp;BE$3&amp;$B275))</f>
        <v>0</v>
      </c>
      <c r="BF275" s="1697">
        <f t="shared" ca="1" si="382"/>
        <v>0</v>
      </c>
      <c r="BG275" s="1791">
        <f t="shared" ca="1" si="383"/>
        <v>0</v>
      </c>
    </row>
    <row r="276" spans="1:59" ht="15" customHeight="1">
      <c r="A276" s="1887">
        <v>244</v>
      </c>
      <c r="B276" s="1887">
        <v>1</v>
      </c>
      <c r="C276" s="1887">
        <f>ROW()</f>
        <v>276</v>
      </c>
      <c r="D276" s="2120" t="s">
        <v>1020</v>
      </c>
      <c r="E276" s="2540">
        <v>1</v>
      </c>
      <c r="F276" s="87"/>
      <c r="G276" s="87"/>
      <c r="H276" s="39"/>
      <c r="I276" s="43"/>
      <c r="J276" s="6"/>
      <c r="K276" s="7"/>
      <c r="L276" s="7"/>
      <c r="M276" s="6" t="s">
        <v>215</v>
      </c>
      <c r="N276" s="6"/>
      <c r="O276" s="6"/>
      <c r="P276" s="42"/>
      <c r="Q276" s="88"/>
      <c r="R276" s="146"/>
      <c r="S276" s="146"/>
      <c r="T276" s="146"/>
      <c r="U276" s="146"/>
      <c r="V276" s="146"/>
      <c r="W276" s="146"/>
      <c r="X276" s="146"/>
      <c r="Y276" s="146"/>
      <c r="Z276" s="146"/>
      <c r="AA276" s="146"/>
      <c r="AB276" s="146"/>
      <c r="AC276" s="145">
        <f t="shared" si="395"/>
        <v>0</v>
      </c>
      <c r="AD276" s="145">
        <f t="shared" si="396"/>
        <v>0</v>
      </c>
      <c r="AE276" s="145">
        <f t="shared" si="397"/>
        <v>0</v>
      </c>
      <c r="AF276" s="145">
        <f t="shared" si="398"/>
        <v>0</v>
      </c>
      <c r="AG276" s="145">
        <f t="shared" si="399"/>
        <v>0</v>
      </c>
      <c r="AH276" s="145">
        <f t="shared" si="400"/>
        <v>0</v>
      </c>
      <c r="AI276" s="145">
        <f t="shared" si="401"/>
        <v>0</v>
      </c>
      <c r="AK276" s="17">
        <f ca="1">SUM((INDIRECT(AK$2&amp;(ROW())):INDIRECT(AK$3&amp;(ROW()))))</f>
        <v>0</v>
      </c>
      <c r="AL276" s="145">
        <f ca="1">SUM(INDIRECT(AL$1&amp;AL$2&amp;$C276):INDIRECT(AL$1&amp;AL$3&amp;$C276))</f>
        <v>0</v>
      </c>
      <c r="AM276" s="1697">
        <f t="shared" ca="1" si="326"/>
        <v>0</v>
      </c>
      <c r="AN276" s="1791">
        <f t="shared" ca="1" si="373"/>
        <v>0</v>
      </c>
      <c r="AO276" s="145">
        <f ca="1">SUM(INDIRECT(AO$1&amp;AO$2&amp;$A276):INDIRECT(AO$1&amp;AO$3&amp;$A276))+SUM(INDIRECT(AO$1&amp;AO$2&amp;$B276):INDIRECT(AO$1&amp;AO$3&amp;$B276))</f>
        <v>0</v>
      </c>
      <c r="AP276" s="1697">
        <f t="shared" ca="1" si="374"/>
        <v>0</v>
      </c>
      <c r="AQ276" s="1791">
        <f t="shared" ca="1" si="375"/>
        <v>0</v>
      </c>
      <c r="AS276" s="17">
        <f ca="1">SUM((INDIRECT(AS$2&amp;(ROW())):INDIRECT(AS$3&amp;(ROW()))))</f>
        <v>0</v>
      </c>
      <c r="AT276" s="145">
        <f ca="1">SUM(INDIRECT(AT$1&amp;AT$2&amp;$C276):INDIRECT(AT$1&amp;AT$3&amp;$C276))</f>
        <v>0</v>
      </c>
      <c r="AU276" s="1697">
        <f t="shared" ca="1" si="376"/>
        <v>0</v>
      </c>
      <c r="AV276" s="1791">
        <f t="shared" ca="1" si="377"/>
        <v>0</v>
      </c>
      <c r="AW276" s="145">
        <f ca="1">SUM(INDIRECT(AW$1&amp;AW$2&amp;$A276):INDIRECT(AW$1&amp;AW$3&amp;$A276))+SUM(INDIRECT(AW$1&amp;AW$2&amp;$B276):INDIRECT(AW$1&amp;AW$3&amp;$B276))</f>
        <v>0</v>
      </c>
      <c r="AX276" s="1697">
        <f t="shared" ca="1" si="378"/>
        <v>0</v>
      </c>
      <c r="AY276" s="1791">
        <f t="shared" ca="1" si="379"/>
        <v>0</v>
      </c>
      <c r="BA276" s="17">
        <f ca="1">SUM((INDIRECT(BA$2&amp;(ROW())):INDIRECT(BA$3&amp;(ROW()))))</f>
        <v>0</v>
      </c>
      <c r="BB276" s="145">
        <f ca="1">SUM(INDIRECT(BB$1&amp;BB$2&amp;$C276):INDIRECT(BB$1&amp;BB$3&amp;$C276))</f>
        <v>0</v>
      </c>
      <c r="BC276" s="1697">
        <f t="shared" ca="1" si="380"/>
        <v>0</v>
      </c>
      <c r="BD276" s="1791">
        <f t="shared" ca="1" si="381"/>
        <v>0</v>
      </c>
      <c r="BE276" s="145">
        <f ca="1">SUM(INDIRECT(BE$1&amp;BE$2&amp;$A276):INDIRECT(BE$1&amp;BE$3&amp;$A276))+SUM(INDIRECT(BE$1&amp;BE$2&amp;$B276):INDIRECT(BE$1&amp;BE$3&amp;$B276))</f>
        <v>0</v>
      </c>
      <c r="BF276" s="1697">
        <f t="shared" ca="1" si="382"/>
        <v>0</v>
      </c>
      <c r="BG276" s="1791">
        <f t="shared" ca="1" si="383"/>
        <v>0</v>
      </c>
    </row>
    <row r="277" spans="1:59" ht="15" customHeight="1">
      <c r="A277" s="1887">
        <v>245</v>
      </c>
      <c r="B277" s="1887">
        <v>1</v>
      </c>
      <c r="C277" s="1887">
        <f>ROW()</f>
        <v>277</v>
      </c>
      <c r="D277" s="2120" t="s">
        <v>1020</v>
      </c>
      <c r="E277" s="2540">
        <v>1</v>
      </c>
      <c r="F277" s="87"/>
      <c r="G277" s="87"/>
      <c r="H277" s="39"/>
      <c r="I277" s="43"/>
      <c r="J277" s="6"/>
      <c r="K277" s="7"/>
      <c r="L277" s="80"/>
      <c r="M277" s="79" t="s">
        <v>216</v>
      </c>
      <c r="N277" s="79"/>
      <c r="O277" s="79"/>
      <c r="P277" s="209"/>
      <c r="Q277" s="1086"/>
      <c r="R277" s="208"/>
      <c r="S277" s="208"/>
      <c r="T277" s="208"/>
      <c r="U277" s="208"/>
      <c r="V277" s="208"/>
      <c r="W277" s="208"/>
      <c r="X277" s="208"/>
      <c r="Y277" s="208"/>
      <c r="Z277" s="208"/>
      <c r="AA277" s="208"/>
      <c r="AB277" s="208"/>
      <c r="AC277" s="207">
        <f t="shared" si="395"/>
        <v>0</v>
      </c>
      <c r="AD277" s="207">
        <f t="shared" si="396"/>
        <v>0</v>
      </c>
      <c r="AE277" s="207">
        <f t="shared" si="397"/>
        <v>0</v>
      </c>
      <c r="AF277" s="207">
        <f t="shared" si="398"/>
        <v>0</v>
      </c>
      <c r="AG277" s="207">
        <f t="shared" si="399"/>
        <v>0</v>
      </c>
      <c r="AH277" s="207">
        <f t="shared" si="400"/>
        <v>0</v>
      </c>
      <c r="AI277" s="207">
        <f t="shared" si="401"/>
        <v>0</v>
      </c>
      <c r="AK277" s="622">
        <f ca="1">SUM((INDIRECT(AK$2&amp;(ROW())):INDIRECT(AK$3&amp;(ROW()))))</f>
        <v>0</v>
      </c>
      <c r="AL277" s="207">
        <f ca="1">SUM(INDIRECT(AL$1&amp;AL$2&amp;$C277):INDIRECT(AL$1&amp;AL$3&amp;$C277))</f>
        <v>0</v>
      </c>
      <c r="AM277" s="1700">
        <f t="shared" ca="1" si="326"/>
        <v>0</v>
      </c>
      <c r="AN277" s="1794">
        <f t="shared" ca="1" si="373"/>
        <v>0</v>
      </c>
      <c r="AO277" s="207">
        <f ca="1">SUM(INDIRECT(AO$1&amp;AO$2&amp;$A277):INDIRECT(AO$1&amp;AO$3&amp;$A277))+SUM(INDIRECT(AO$1&amp;AO$2&amp;$B277):INDIRECT(AO$1&amp;AO$3&amp;$B277))</f>
        <v>0</v>
      </c>
      <c r="AP277" s="1700">
        <f t="shared" ca="1" si="374"/>
        <v>0</v>
      </c>
      <c r="AQ277" s="1794">
        <f t="shared" ca="1" si="375"/>
        <v>0</v>
      </c>
      <c r="AS277" s="622">
        <f ca="1">SUM((INDIRECT(AS$2&amp;(ROW())):INDIRECT(AS$3&amp;(ROW()))))</f>
        <v>0</v>
      </c>
      <c r="AT277" s="207">
        <f ca="1">SUM(INDIRECT(AT$1&amp;AT$2&amp;$C277):INDIRECT(AT$1&amp;AT$3&amp;$C277))</f>
        <v>0</v>
      </c>
      <c r="AU277" s="1700">
        <f t="shared" ca="1" si="376"/>
        <v>0</v>
      </c>
      <c r="AV277" s="1794">
        <f t="shared" ca="1" si="377"/>
        <v>0</v>
      </c>
      <c r="AW277" s="207">
        <f ca="1">SUM(INDIRECT(AW$1&amp;AW$2&amp;$A277):INDIRECT(AW$1&amp;AW$3&amp;$A277))+SUM(INDIRECT(AW$1&amp;AW$2&amp;$B277):INDIRECT(AW$1&amp;AW$3&amp;$B277))</f>
        <v>0</v>
      </c>
      <c r="AX277" s="1700">
        <f t="shared" ca="1" si="378"/>
        <v>0</v>
      </c>
      <c r="AY277" s="1794">
        <f t="shared" ca="1" si="379"/>
        <v>0</v>
      </c>
      <c r="BA277" s="622">
        <f ca="1">SUM((INDIRECT(BA$2&amp;(ROW())):INDIRECT(BA$3&amp;(ROW()))))</f>
        <v>0</v>
      </c>
      <c r="BB277" s="207">
        <f ca="1">SUM(INDIRECT(BB$1&amp;BB$2&amp;$C277):INDIRECT(BB$1&amp;BB$3&amp;$C277))</f>
        <v>0</v>
      </c>
      <c r="BC277" s="1700">
        <f t="shared" ca="1" si="380"/>
        <v>0</v>
      </c>
      <c r="BD277" s="1794">
        <f t="shared" ca="1" si="381"/>
        <v>0</v>
      </c>
      <c r="BE277" s="207">
        <f ca="1">SUM(INDIRECT(BE$1&amp;BE$2&amp;$A277):INDIRECT(BE$1&amp;BE$3&amp;$A277))+SUM(INDIRECT(BE$1&amp;BE$2&amp;$B277):INDIRECT(BE$1&amp;BE$3&amp;$B277))</f>
        <v>0</v>
      </c>
      <c r="BF277" s="1700">
        <f t="shared" ca="1" si="382"/>
        <v>0</v>
      </c>
      <c r="BG277" s="1794">
        <f t="shared" ca="1" si="383"/>
        <v>0</v>
      </c>
    </row>
    <row r="278" spans="1:59" ht="15" customHeight="1">
      <c r="A278" s="1887">
        <v>246</v>
      </c>
      <c r="B278" s="1887">
        <v>1</v>
      </c>
      <c r="C278" s="1887">
        <f>ROW()</f>
        <v>278</v>
      </c>
      <c r="D278" s="2120" t="s">
        <v>1020</v>
      </c>
      <c r="E278" s="2540">
        <v>1</v>
      </c>
      <c r="F278" s="87"/>
      <c r="G278" s="87"/>
      <c r="H278" s="39"/>
      <c r="I278" s="43"/>
      <c r="J278" s="6"/>
      <c r="K278" s="7"/>
      <c r="L278" s="597" t="s">
        <v>761</v>
      </c>
      <c r="M278" s="597"/>
      <c r="N278" s="597"/>
      <c r="O278" s="597"/>
      <c r="P278" s="598"/>
      <c r="Q278" s="598">
        <f>SUM(Q279:Q282)</f>
        <v>0</v>
      </c>
      <c r="R278" s="598">
        <f t="shared" ref="R278:AB278" si="402">SUM(R279:R282)</f>
        <v>0</v>
      </c>
      <c r="S278" s="598">
        <f t="shared" si="402"/>
        <v>0</v>
      </c>
      <c r="T278" s="598">
        <f t="shared" si="402"/>
        <v>0</v>
      </c>
      <c r="U278" s="598">
        <f t="shared" si="402"/>
        <v>0</v>
      </c>
      <c r="V278" s="598">
        <f t="shared" si="402"/>
        <v>0</v>
      </c>
      <c r="W278" s="598">
        <f t="shared" si="402"/>
        <v>0</v>
      </c>
      <c r="X278" s="598">
        <f t="shared" si="402"/>
        <v>0</v>
      </c>
      <c r="Y278" s="598">
        <f t="shared" si="402"/>
        <v>0</v>
      </c>
      <c r="Z278" s="598">
        <f t="shared" si="402"/>
        <v>0</v>
      </c>
      <c r="AA278" s="598">
        <f t="shared" si="402"/>
        <v>0</v>
      </c>
      <c r="AB278" s="598">
        <f t="shared" si="402"/>
        <v>0</v>
      </c>
      <c r="AC278" s="599">
        <f t="shared" si="395"/>
        <v>0</v>
      </c>
      <c r="AD278" s="599">
        <f t="shared" si="396"/>
        <v>0</v>
      </c>
      <c r="AE278" s="599">
        <f t="shared" si="397"/>
        <v>0</v>
      </c>
      <c r="AF278" s="599">
        <f t="shared" si="398"/>
        <v>0</v>
      </c>
      <c r="AG278" s="599">
        <f t="shared" si="399"/>
        <v>0</v>
      </c>
      <c r="AH278" s="599">
        <f t="shared" si="400"/>
        <v>0</v>
      </c>
      <c r="AI278" s="599">
        <f t="shared" si="401"/>
        <v>0</v>
      </c>
      <c r="AK278" s="1640">
        <f ca="1">SUM((INDIRECT(AK$2&amp;(ROW())):INDIRECT(AK$3&amp;(ROW()))))</f>
        <v>0</v>
      </c>
      <c r="AL278" s="599">
        <f ca="1">SUM(INDIRECT(AL$1&amp;AL$2&amp;$C278):INDIRECT(AL$1&amp;AL$3&amp;$C278))</f>
        <v>0</v>
      </c>
      <c r="AM278" s="1706">
        <f t="shared" ca="1" si="326"/>
        <v>0</v>
      </c>
      <c r="AN278" s="1804">
        <f t="shared" ca="1" si="373"/>
        <v>0</v>
      </c>
      <c r="AO278" s="599">
        <f ca="1">SUM(INDIRECT(AO$1&amp;AO$2&amp;$A278):INDIRECT(AO$1&amp;AO$3&amp;$A278))+SUM(INDIRECT(AO$1&amp;AO$2&amp;$B278):INDIRECT(AO$1&amp;AO$3&amp;$B278))</f>
        <v>0</v>
      </c>
      <c r="AP278" s="1706">
        <f t="shared" ca="1" si="374"/>
        <v>0</v>
      </c>
      <c r="AQ278" s="1804">
        <f t="shared" ca="1" si="375"/>
        <v>0</v>
      </c>
      <c r="AS278" s="1640">
        <f ca="1">SUM((INDIRECT(AS$2&amp;(ROW())):INDIRECT(AS$3&amp;(ROW()))))</f>
        <v>0</v>
      </c>
      <c r="AT278" s="599">
        <f ca="1">SUM(INDIRECT(AT$1&amp;AT$2&amp;$C278):INDIRECT(AT$1&amp;AT$3&amp;$C278))</f>
        <v>0</v>
      </c>
      <c r="AU278" s="1706">
        <f t="shared" ca="1" si="376"/>
        <v>0</v>
      </c>
      <c r="AV278" s="1804">
        <f t="shared" ca="1" si="377"/>
        <v>0</v>
      </c>
      <c r="AW278" s="599">
        <f ca="1">SUM(INDIRECT(AW$1&amp;AW$2&amp;$A278):INDIRECT(AW$1&amp;AW$3&amp;$A278))+SUM(INDIRECT(AW$1&amp;AW$2&amp;$B278):INDIRECT(AW$1&amp;AW$3&amp;$B278))</f>
        <v>0</v>
      </c>
      <c r="AX278" s="1706">
        <f t="shared" ca="1" si="378"/>
        <v>0</v>
      </c>
      <c r="AY278" s="1804">
        <f t="shared" ca="1" si="379"/>
        <v>0</v>
      </c>
      <c r="BA278" s="1640">
        <f ca="1">SUM((INDIRECT(BA$2&amp;(ROW())):INDIRECT(BA$3&amp;(ROW()))))</f>
        <v>0</v>
      </c>
      <c r="BB278" s="599">
        <f ca="1">SUM(INDIRECT(BB$1&amp;BB$2&amp;$C278):INDIRECT(BB$1&amp;BB$3&amp;$C278))</f>
        <v>0</v>
      </c>
      <c r="BC278" s="1706">
        <f t="shared" ca="1" si="380"/>
        <v>0</v>
      </c>
      <c r="BD278" s="1804">
        <f t="shared" ca="1" si="381"/>
        <v>0</v>
      </c>
      <c r="BE278" s="599">
        <f ca="1">SUM(INDIRECT(BE$1&amp;BE$2&amp;$A278):INDIRECT(BE$1&amp;BE$3&amp;$A278))+SUM(INDIRECT(BE$1&amp;BE$2&amp;$B278):INDIRECT(BE$1&amp;BE$3&amp;$B278))</f>
        <v>0</v>
      </c>
      <c r="BF278" s="1706">
        <f t="shared" ca="1" si="382"/>
        <v>0</v>
      </c>
      <c r="BG278" s="1804">
        <f t="shared" ca="1" si="383"/>
        <v>0</v>
      </c>
    </row>
    <row r="279" spans="1:59" ht="15" customHeight="1">
      <c r="A279" s="1887">
        <v>247</v>
      </c>
      <c r="B279" s="1887">
        <v>1</v>
      </c>
      <c r="C279" s="1887">
        <f>ROW()</f>
        <v>279</v>
      </c>
      <c r="D279" s="2120" t="s">
        <v>1020</v>
      </c>
      <c r="E279" s="2540">
        <v>1</v>
      </c>
      <c r="F279" s="87"/>
      <c r="G279" s="87"/>
      <c r="H279" s="39"/>
      <c r="I279" s="43"/>
      <c r="J279" s="6"/>
      <c r="K279" s="7"/>
      <c r="L279" s="7"/>
      <c r="M279" s="6" t="s">
        <v>61</v>
      </c>
      <c r="N279" s="6"/>
      <c r="O279" s="6"/>
      <c r="P279" s="42"/>
      <c r="Q279" s="88"/>
      <c r="R279" s="146"/>
      <c r="S279" s="146"/>
      <c r="T279" s="146"/>
      <c r="U279" s="146"/>
      <c r="V279" s="146"/>
      <c r="W279" s="146"/>
      <c r="X279" s="146"/>
      <c r="Y279" s="146"/>
      <c r="Z279" s="146"/>
      <c r="AA279" s="146"/>
      <c r="AB279" s="146"/>
      <c r="AC279" s="145">
        <f t="shared" si="395"/>
        <v>0</v>
      </c>
      <c r="AD279" s="145">
        <f t="shared" si="396"/>
        <v>0</v>
      </c>
      <c r="AE279" s="145">
        <f t="shared" si="397"/>
        <v>0</v>
      </c>
      <c r="AF279" s="145">
        <f t="shared" si="398"/>
        <v>0</v>
      </c>
      <c r="AG279" s="145">
        <f t="shared" si="399"/>
        <v>0</v>
      </c>
      <c r="AH279" s="145">
        <f t="shared" si="400"/>
        <v>0</v>
      </c>
      <c r="AI279" s="145">
        <f t="shared" si="401"/>
        <v>0</v>
      </c>
      <c r="AK279" s="17">
        <f ca="1">SUM((INDIRECT(AK$2&amp;(ROW())):INDIRECT(AK$3&amp;(ROW()))))</f>
        <v>0</v>
      </c>
      <c r="AL279" s="145">
        <f ca="1">SUM(INDIRECT(AL$1&amp;AL$2&amp;$C279):INDIRECT(AL$1&amp;AL$3&amp;$C279))</f>
        <v>0</v>
      </c>
      <c r="AM279" s="1697">
        <f t="shared" ca="1" si="326"/>
        <v>0</v>
      </c>
      <c r="AN279" s="1791">
        <f t="shared" ca="1" si="373"/>
        <v>0</v>
      </c>
      <c r="AO279" s="145">
        <f ca="1">SUM(INDIRECT(AO$1&amp;AO$2&amp;$A279):INDIRECT(AO$1&amp;AO$3&amp;$A279))+SUM(INDIRECT(AO$1&amp;AO$2&amp;$B279):INDIRECT(AO$1&amp;AO$3&amp;$B279))</f>
        <v>0</v>
      </c>
      <c r="AP279" s="1697">
        <f t="shared" ca="1" si="374"/>
        <v>0</v>
      </c>
      <c r="AQ279" s="1791">
        <f t="shared" ca="1" si="375"/>
        <v>0</v>
      </c>
      <c r="AS279" s="17">
        <f ca="1">SUM((INDIRECT(AS$2&amp;(ROW())):INDIRECT(AS$3&amp;(ROW()))))</f>
        <v>0</v>
      </c>
      <c r="AT279" s="145">
        <f ca="1">SUM(INDIRECT(AT$1&amp;AT$2&amp;$C279):INDIRECT(AT$1&amp;AT$3&amp;$C279))</f>
        <v>0</v>
      </c>
      <c r="AU279" s="1697">
        <f t="shared" ca="1" si="376"/>
        <v>0</v>
      </c>
      <c r="AV279" s="1791">
        <f t="shared" ca="1" si="377"/>
        <v>0</v>
      </c>
      <c r="AW279" s="145">
        <f ca="1">SUM(INDIRECT(AW$1&amp;AW$2&amp;$A279):INDIRECT(AW$1&amp;AW$3&amp;$A279))+SUM(INDIRECT(AW$1&amp;AW$2&amp;$B279):INDIRECT(AW$1&amp;AW$3&amp;$B279))</f>
        <v>0</v>
      </c>
      <c r="AX279" s="1697">
        <f t="shared" ca="1" si="378"/>
        <v>0</v>
      </c>
      <c r="AY279" s="1791">
        <f t="shared" ca="1" si="379"/>
        <v>0</v>
      </c>
      <c r="BA279" s="17">
        <f ca="1">SUM((INDIRECT(BA$2&amp;(ROW())):INDIRECT(BA$3&amp;(ROW()))))</f>
        <v>0</v>
      </c>
      <c r="BB279" s="145">
        <f ca="1">SUM(INDIRECT(BB$1&amp;BB$2&amp;$C279):INDIRECT(BB$1&amp;BB$3&amp;$C279))</f>
        <v>0</v>
      </c>
      <c r="BC279" s="1697">
        <f t="shared" ca="1" si="380"/>
        <v>0</v>
      </c>
      <c r="BD279" s="1791">
        <f t="shared" ca="1" si="381"/>
        <v>0</v>
      </c>
      <c r="BE279" s="145">
        <f ca="1">SUM(INDIRECT(BE$1&amp;BE$2&amp;$A279):INDIRECT(BE$1&amp;BE$3&amp;$A279))+SUM(INDIRECT(BE$1&amp;BE$2&amp;$B279):INDIRECT(BE$1&amp;BE$3&amp;$B279))</f>
        <v>0</v>
      </c>
      <c r="BF279" s="1697">
        <f t="shared" ca="1" si="382"/>
        <v>0</v>
      </c>
      <c r="BG279" s="1791">
        <f t="shared" ca="1" si="383"/>
        <v>0</v>
      </c>
    </row>
    <row r="280" spans="1:59" ht="15" customHeight="1">
      <c r="A280" s="1887">
        <v>248</v>
      </c>
      <c r="B280" s="1887">
        <v>1</v>
      </c>
      <c r="C280" s="1887">
        <f>ROW()</f>
        <v>280</v>
      </c>
      <c r="D280" s="2120" t="s">
        <v>1020</v>
      </c>
      <c r="E280" s="2540">
        <v>1</v>
      </c>
      <c r="F280" s="651">
        <v>1</v>
      </c>
      <c r="G280" s="498"/>
      <c r="H280" s="39"/>
      <c r="I280" s="43"/>
      <c r="J280" s="6"/>
      <c r="K280" s="7"/>
      <c r="L280" s="7"/>
      <c r="M280" s="6" t="s">
        <v>762</v>
      </c>
      <c r="N280" s="6"/>
      <c r="O280" s="6"/>
      <c r="P280" s="42"/>
      <c r="Q280" s="88"/>
      <c r="R280" s="146"/>
      <c r="S280" s="146"/>
      <c r="T280" s="146"/>
      <c r="U280" s="146"/>
      <c r="V280" s="146"/>
      <c r="W280" s="146"/>
      <c r="X280" s="146"/>
      <c r="Y280" s="146"/>
      <c r="Z280" s="146"/>
      <c r="AA280" s="146"/>
      <c r="AB280" s="146"/>
      <c r="AC280" s="145">
        <f t="shared" si="395"/>
        <v>0</v>
      </c>
      <c r="AD280" s="145">
        <f t="shared" si="396"/>
        <v>0</v>
      </c>
      <c r="AE280" s="145">
        <f t="shared" si="397"/>
        <v>0</v>
      </c>
      <c r="AF280" s="145">
        <f t="shared" si="398"/>
        <v>0</v>
      </c>
      <c r="AG280" s="145">
        <f t="shared" si="399"/>
        <v>0</v>
      </c>
      <c r="AH280" s="145">
        <f t="shared" si="400"/>
        <v>0</v>
      </c>
      <c r="AI280" s="145">
        <f t="shared" si="401"/>
        <v>0</v>
      </c>
      <c r="AK280" s="17">
        <f ca="1">SUM((INDIRECT(AK$2&amp;(ROW())):INDIRECT(AK$3&amp;(ROW()))))</f>
        <v>0</v>
      </c>
      <c r="AL280" s="145">
        <f ca="1">SUM(INDIRECT(AL$1&amp;AL$2&amp;$C280):INDIRECT(AL$1&amp;AL$3&amp;$C280))</f>
        <v>0</v>
      </c>
      <c r="AM280" s="1697">
        <f t="shared" ca="1" si="326"/>
        <v>0</v>
      </c>
      <c r="AN280" s="1791">
        <f t="shared" ca="1" si="373"/>
        <v>0</v>
      </c>
      <c r="AO280" s="145">
        <f ca="1">SUM(INDIRECT(AO$1&amp;AO$2&amp;$A280):INDIRECT(AO$1&amp;AO$3&amp;$A280))+SUM(INDIRECT(AO$1&amp;AO$2&amp;$B280):INDIRECT(AO$1&amp;AO$3&amp;$B280))</f>
        <v>0</v>
      </c>
      <c r="AP280" s="1697">
        <f t="shared" ca="1" si="374"/>
        <v>0</v>
      </c>
      <c r="AQ280" s="1791">
        <f t="shared" ca="1" si="375"/>
        <v>0</v>
      </c>
      <c r="AS280" s="17">
        <f ca="1">SUM((INDIRECT(AS$2&amp;(ROW())):INDIRECT(AS$3&amp;(ROW()))))</f>
        <v>0</v>
      </c>
      <c r="AT280" s="145">
        <f ca="1">SUM(INDIRECT(AT$1&amp;AT$2&amp;$C280):INDIRECT(AT$1&amp;AT$3&amp;$C280))</f>
        <v>0</v>
      </c>
      <c r="AU280" s="1697">
        <f t="shared" ca="1" si="376"/>
        <v>0</v>
      </c>
      <c r="AV280" s="1791">
        <f t="shared" ca="1" si="377"/>
        <v>0</v>
      </c>
      <c r="AW280" s="145">
        <f ca="1">SUM(INDIRECT(AW$1&amp;AW$2&amp;$A280):INDIRECT(AW$1&amp;AW$3&amp;$A280))+SUM(INDIRECT(AW$1&amp;AW$2&amp;$B280):INDIRECT(AW$1&amp;AW$3&amp;$B280))</f>
        <v>0</v>
      </c>
      <c r="AX280" s="1697">
        <f t="shared" ca="1" si="378"/>
        <v>0</v>
      </c>
      <c r="AY280" s="1791">
        <f t="shared" ca="1" si="379"/>
        <v>0</v>
      </c>
      <c r="BA280" s="17">
        <f ca="1">SUM((INDIRECT(BA$2&amp;(ROW())):INDIRECT(BA$3&amp;(ROW()))))</f>
        <v>0</v>
      </c>
      <c r="BB280" s="145">
        <f ca="1">SUM(INDIRECT(BB$1&amp;BB$2&amp;$C280):INDIRECT(BB$1&amp;BB$3&amp;$C280))</f>
        <v>0</v>
      </c>
      <c r="BC280" s="1697">
        <f t="shared" ca="1" si="380"/>
        <v>0</v>
      </c>
      <c r="BD280" s="1791">
        <f t="shared" ca="1" si="381"/>
        <v>0</v>
      </c>
      <c r="BE280" s="145">
        <f ca="1">SUM(INDIRECT(BE$1&amp;BE$2&amp;$A280):INDIRECT(BE$1&amp;BE$3&amp;$A280))+SUM(INDIRECT(BE$1&amp;BE$2&amp;$B280):INDIRECT(BE$1&amp;BE$3&amp;$B280))</f>
        <v>0</v>
      </c>
      <c r="BF280" s="1697">
        <f t="shared" ca="1" si="382"/>
        <v>0</v>
      </c>
      <c r="BG280" s="1791">
        <f t="shared" ca="1" si="383"/>
        <v>0</v>
      </c>
    </row>
    <row r="281" spans="1:59" ht="15" customHeight="1">
      <c r="A281" s="1887">
        <v>249</v>
      </c>
      <c r="B281" s="1887">
        <v>1</v>
      </c>
      <c r="C281" s="1887">
        <f>ROW()</f>
        <v>281</v>
      </c>
      <c r="D281" s="2120" t="s">
        <v>1020</v>
      </c>
      <c r="E281" s="2540">
        <v>1</v>
      </c>
      <c r="F281" s="651">
        <v>1</v>
      </c>
      <c r="G281" s="498"/>
      <c r="H281" s="39"/>
      <c r="I281" s="43"/>
      <c r="J281" s="6"/>
      <c r="K281" s="7"/>
      <c r="L281" s="7"/>
      <c r="M281" s="6" t="s">
        <v>763</v>
      </c>
      <c r="N281" s="6"/>
      <c r="O281" s="6"/>
      <c r="P281" s="42"/>
      <c r="Q281" s="88"/>
      <c r="R281" s="146"/>
      <c r="S281" s="146"/>
      <c r="T281" s="146"/>
      <c r="U281" s="146"/>
      <c r="V281" s="146"/>
      <c r="W281" s="146"/>
      <c r="X281" s="146"/>
      <c r="Y281" s="146"/>
      <c r="Z281" s="146"/>
      <c r="AA281" s="146"/>
      <c r="AB281" s="146"/>
      <c r="AC281" s="145">
        <f t="shared" si="395"/>
        <v>0</v>
      </c>
      <c r="AD281" s="145">
        <f t="shared" si="396"/>
        <v>0</v>
      </c>
      <c r="AE281" s="145">
        <f t="shared" si="397"/>
        <v>0</v>
      </c>
      <c r="AF281" s="145">
        <f t="shared" si="398"/>
        <v>0</v>
      </c>
      <c r="AG281" s="145">
        <f t="shared" si="399"/>
        <v>0</v>
      </c>
      <c r="AH281" s="145">
        <f t="shared" si="400"/>
        <v>0</v>
      </c>
      <c r="AI281" s="145">
        <f t="shared" si="401"/>
        <v>0</v>
      </c>
      <c r="AK281" s="17">
        <f ca="1">SUM((INDIRECT(AK$2&amp;(ROW())):INDIRECT(AK$3&amp;(ROW()))))</f>
        <v>0</v>
      </c>
      <c r="AL281" s="145">
        <f ca="1">SUM(INDIRECT(AL$1&amp;AL$2&amp;$C281):INDIRECT(AL$1&amp;AL$3&amp;$C281))</f>
        <v>0</v>
      </c>
      <c r="AM281" s="1697">
        <f t="shared" ca="1" si="326"/>
        <v>0</v>
      </c>
      <c r="AN281" s="1791">
        <f t="shared" ca="1" si="373"/>
        <v>0</v>
      </c>
      <c r="AO281" s="145">
        <f ca="1">SUM(INDIRECT(AO$1&amp;AO$2&amp;$A281):INDIRECT(AO$1&amp;AO$3&amp;$A281))+SUM(INDIRECT(AO$1&amp;AO$2&amp;$B281):INDIRECT(AO$1&amp;AO$3&amp;$B281))</f>
        <v>0</v>
      </c>
      <c r="AP281" s="1697">
        <f t="shared" ca="1" si="374"/>
        <v>0</v>
      </c>
      <c r="AQ281" s="1791">
        <f t="shared" ca="1" si="375"/>
        <v>0</v>
      </c>
      <c r="AS281" s="17">
        <f ca="1">SUM((INDIRECT(AS$2&amp;(ROW())):INDIRECT(AS$3&amp;(ROW()))))</f>
        <v>0</v>
      </c>
      <c r="AT281" s="145">
        <f ca="1">SUM(INDIRECT(AT$1&amp;AT$2&amp;$C281):INDIRECT(AT$1&amp;AT$3&amp;$C281))</f>
        <v>0</v>
      </c>
      <c r="AU281" s="1697">
        <f t="shared" ca="1" si="376"/>
        <v>0</v>
      </c>
      <c r="AV281" s="1791">
        <f t="shared" ca="1" si="377"/>
        <v>0</v>
      </c>
      <c r="AW281" s="145">
        <f ca="1">SUM(INDIRECT(AW$1&amp;AW$2&amp;$A281):INDIRECT(AW$1&amp;AW$3&amp;$A281))+SUM(INDIRECT(AW$1&amp;AW$2&amp;$B281):INDIRECT(AW$1&amp;AW$3&amp;$B281))</f>
        <v>0</v>
      </c>
      <c r="AX281" s="1697">
        <f t="shared" ca="1" si="378"/>
        <v>0</v>
      </c>
      <c r="AY281" s="1791">
        <f t="shared" ca="1" si="379"/>
        <v>0</v>
      </c>
      <c r="BA281" s="17">
        <f ca="1">SUM((INDIRECT(BA$2&amp;(ROW())):INDIRECT(BA$3&amp;(ROW()))))</f>
        <v>0</v>
      </c>
      <c r="BB281" s="145">
        <f ca="1">SUM(INDIRECT(BB$1&amp;BB$2&amp;$C281):INDIRECT(BB$1&amp;BB$3&amp;$C281))</f>
        <v>0</v>
      </c>
      <c r="BC281" s="1697">
        <f t="shared" ca="1" si="380"/>
        <v>0</v>
      </c>
      <c r="BD281" s="1791">
        <f t="shared" ca="1" si="381"/>
        <v>0</v>
      </c>
      <c r="BE281" s="145">
        <f ca="1">SUM(INDIRECT(BE$1&amp;BE$2&amp;$A281):INDIRECT(BE$1&amp;BE$3&amp;$A281))+SUM(INDIRECT(BE$1&amp;BE$2&amp;$B281):INDIRECT(BE$1&amp;BE$3&amp;$B281))</f>
        <v>0</v>
      </c>
      <c r="BF281" s="1697">
        <f t="shared" ca="1" si="382"/>
        <v>0</v>
      </c>
      <c r="BG281" s="1791">
        <f t="shared" ca="1" si="383"/>
        <v>0</v>
      </c>
    </row>
    <row r="282" spans="1:59" ht="15" customHeight="1">
      <c r="A282" s="1887">
        <v>250</v>
      </c>
      <c r="B282" s="1887">
        <v>1</v>
      </c>
      <c r="C282" s="1887">
        <f>ROW()</f>
        <v>282</v>
      </c>
      <c r="D282" s="2120" t="s">
        <v>1020</v>
      </c>
      <c r="E282" s="2540">
        <v>1</v>
      </c>
      <c r="F282" s="651">
        <v>1</v>
      </c>
      <c r="G282" s="498"/>
      <c r="H282" s="39"/>
      <c r="I282" s="43"/>
      <c r="J282" s="6"/>
      <c r="K282" s="7"/>
      <c r="L282" s="7"/>
      <c r="M282" s="6" t="s">
        <v>764</v>
      </c>
      <c r="N282" s="6"/>
      <c r="O282" s="6"/>
      <c r="P282" s="42"/>
      <c r="Q282" s="88"/>
      <c r="R282" s="146"/>
      <c r="S282" s="146"/>
      <c r="T282" s="146"/>
      <c r="U282" s="146"/>
      <c r="V282" s="146"/>
      <c r="W282" s="146"/>
      <c r="X282" s="146"/>
      <c r="Y282" s="146"/>
      <c r="Z282" s="146"/>
      <c r="AA282" s="146"/>
      <c r="AB282" s="146"/>
      <c r="AC282" s="145">
        <f t="shared" si="395"/>
        <v>0</v>
      </c>
      <c r="AD282" s="145">
        <f t="shared" si="396"/>
        <v>0</v>
      </c>
      <c r="AE282" s="145">
        <f t="shared" si="397"/>
        <v>0</v>
      </c>
      <c r="AF282" s="145">
        <f t="shared" si="398"/>
        <v>0</v>
      </c>
      <c r="AG282" s="145">
        <f t="shared" si="399"/>
        <v>0</v>
      </c>
      <c r="AH282" s="145">
        <f t="shared" si="400"/>
        <v>0</v>
      </c>
      <c r="AI282" s="145">
        <f t="shared" si="401"/>
        <v>0</v>
      </c>
      <c r="AK282" s="17">
        <f ca="1">SUM((INDIRECT(AK$2&amp;(ROW())):INDIRECT(AK$3&amp;(ROW()))))</f>
        <v>0</v>
      </c>
      <c r="AL282" s="145">
        <f ca="1">SUM(INDIRECT(AL$1&amp;AL$2&amp;$C282):INDIRECT(AL$1&amp;AL$3&amp;$C282))</f>
        <v>0</v>
      </c>
      <c r="AM282" s="1697">
        <f t="shared" ca="1" si="326"/>
        <v>0</v>
      </c>
      <c r="AN282" s="1791">
        <f t="shared" ca="1" si="373"/>
        <v>0</v>
      </c>
      <c r="AO282" s="145">
        <f ca="1">SUM(INDIRECT(AO$1&amp;AO$2&amp;$A282):INDIRECT(AO$1&amp;AO$3&amp;$A282))+SUM(INDIRECT(AO$1&amp;AO$2&amp;$B282):INDIRECT(AO$1&amp;AO$3&amp;$B282))</f>
        <v>0</v>
      </c>
      <c r="AP282" s="1697">
        <f t="shared" ca="1" si="374"/>
        <v>0</v>
      </c>
      <c r="AQ282" s="1791">
        <f t="shared" ca="1" si="375"/>
        <v>0</v>
      </c>
      <c r="AS282" s="17">
        <f ca="1">SUM((INDIRECT(AS$2&amp;(ROW())):INDIRECT(AS$3&amp;(ROW()))))</f>
        <v>0</v>
      </c>
      <c r="AT282" s="145">
        <f ca="1">SUM(INDIRECT(AT$1&amp;AT$2&amp;$C282):INDIRECT(AT$1&amp;AT$3&amp;$C282))</f>
        <v>0</v>
      </c>
      <c r="AU282" s="1697">
        <f t="shared" ca="1" si="376"/>
        <v>0</v>
      </c>
      <c r="AV282" s="1791">
        <f t="shared" ca="1" si="377"/>
        <v>0</v>
      </c>
      <c r="AW282" s="145">
        <f ca="1">SUM(INDIRECT(AW$1&amp;AW$2&amp;$A282):INDIRECT(AW$1&amp;AW$3&amp;$A282))+SUM(INDIRECT(AW$1&amp;AW$2&amp;$B282):INDIRECT(AW$1&amp;AW$3&amp;$B282))</f>
        <v>0</v>
      </c>
      <c r="AX282" s="1697">
        <f t="shared" ca="1" si="378"/>
        <v>0</v>
      </c>
      <c r="AY282" s="1791">
        <f t="shared" ca="1" si="379"/>
        <v>0</v>
      </c>
      <c r="BA282" s="17">
        <f ca="1">SUM((INDIRECT(BA$2&amp;(ROW())):INDIRECT(BA$3&amp;(ROW()))))</f>
        <v>0</v>
      </c>
      <c r="BB282" s="145">
        <f ca="1">SUM(INDIRECT(BB$1&amp;BB$2&amp;$C282):INDIRECT(BB$1&amp;BB$3&amp;$C282))</f>
        <v>0</v>
      </c>
      <c r="BC282" s="1697">
        <f t="shared" ca="1" si="380"/>
        <v>0</v>
      </c>
      <c r="BD282" s="1791">
        <f t="shared" ca="1" si="381"/>
        <v>0</v>
      </c>
      <c r="BE282" s="145">
        <f ca="1">SUM(INDIRECT(BE$1&amp;BE$2&amp;$A282):INDIRECT(BE$1&amp;BE$3&amp;$A282))+SUM(INDIRECT(BE$1&amp;BE$2&amp;$B282):INDIRECT(BE$1&amp;BE$3&amp;$B282))</f>
        <v>0</v>
      </c>
      <c r="BF282" s="1697">
        <f t="shared" ca="1" si="382"/>
        <v>0</v>
      </c>
      <c r="BG282" s="1791">
        <f t="shared" ca="1" si="383"/>
        <v>0</v>
      </c>
    </row>
    <row r="283" spans="1:59">
      <c r="A283" s="1887">
        <v>251</v>
      </c>
      <c r="B283" s="1887">
        <v>1</v>
      </c>
      <c r="C283" s="1887">
        <f>ROW()</f>
        <v>283</v>
      </c>
      <c r="D283" s="2120" t="s">
        <v>1020</v>
      </c>
      <c r="E283" s="2540">
        <v>1</v>
      </c>
      <c r="F283" s="87"/>
      <c r="G283" s="87"/>
      <c r="H283" s="39"/>
      <c r="I283" s="513" t="s">
        <v>139</v>
      </c>
      <c r="J283" s="514"/>
      <c r="K283" s="515"/>
      <c r="L283" s="515"/>
      <c r="M283" s="514"/>
      <c r="N283" s="514"/>
      <c r="O283" s="514"/>
      <c r="P283" s="1243"/>
      <c r="Q283" s="1241">
        <f>SUM(Q294,Q298)</f>
        <v>0</v>
      </c>
      <c r="R283" s="1241">
        <f t="shared" ref="R283:AI283" si="403">SUM(R294,R298)</f>
        <v>0</v>
      </c>
      <c r="S283" s="1241">
        <f t="shared" si="403"/>
        <v>0</v>
      </c>
      <c r="T283" s="1241">
        <f t="shared" si="403"/>
        <v>0</v>
      </c>
      <c r="U283" s="1241">
        <f t="shared" si="403"/>
        <v>0</v>
      </c>
      <c r="V283" s="1241">
        <f t="shared" si="403"/>
        <v>0</v>
      </c>
      <c r="W283" s="1241">
        <f t="shared" si="403"/>
        <v>0</v>
      </c>
      <c r="X283" s="1241">
        <f t="shared" si="403"/>
        <v>0</v>
      </c>
      <c r="Y283" s="1241">
        <f t="shared" si="403"/>
        <v>0</v>
      </c>
      <c r="Z283" s="1241">
        <f t="shared" si="403"/>
        <v>0</v>
      </c>
      <c r="AA283" s="1241">
        <f t="shared" si="403"/>
        <v>0</v>
      </c>
      <c r="AB283" s="1241">
        <f t="shared" si="403"/>
        <v>0</v>
      </c>
      <c r="AC283" s="1242">
        <f t="shared" si="403"/>
        <v>0</v>
      </c>
      <c r="AD283" s="1242">
        <f t="shared" si="403"/>
        <v>0</v>
      </c>
      <c r="AE283" s="1242">
        <f t="shared" si="403"/>
        <v>0</v>
      </c>
      <c r="AF283" s="1242">
        <f t="shared" si="403"/>
        <v>0</v>
      </c>
      <c r="AG283" s="1242">
        <f t="shared" si="403"/>
        <v>0</v>
      </c>
      <c r="AH283" s="1242">
        <f t="shared" si="403"/>
        <v>0</v>
      </c>
      <c r="AI283" s="1242">
        <f t="shared" si="403"/>
        <v>0</v>
      </c>
      <c r="AK283" s="1646">
        <f ca="1">SUM((INDIRECT(AK$2&amp;(ROW())):INDIRECT(AK$3&amp;(ROW()))))</f>
        <v>0</v>
      </c>
      <c r="AL283" s="1647">
        <f ca="1">SUM(INDIRECT(AL$1&amp;AL$2&amp;$C283):INDIRECT(AL$1&amp;AL$3&amp;$C283))</f>
        <v>0</v>
      </c>
      <c r="AM283" s="1711">
        <f t="shared" ca="1" si="326"/>
        <v>0</v>
      </c>
      <c r="AN283" s="1813">
        <f t="shared" ca="1" si="373"/>
        <v>0</v>
      </c>
      <c r="AO283" s="1647">
        <f ca="1">SUM(INDIRECT(AO$1&amp;AO$2&amp;$A283):INDIRECT(AO$1&amp;AO$3&amp;$A283))+SUM(INDIRECT(AO$1&amp;AO$2&amp;$B283):INDIRECT(AO$1&amp;AO$3&amp;$B283))</f>
        <v>0</v>
      </c>
      <c r="AP283" s="1711">
        <f t="shared" ca="1" si="374"/>
        <v>0</v>
      </c>
      <c r="AQ283" s="1813">
        <f t="shared" ca="1" si="375"/>
        <v>0</v>
      </c>
      <c r="AS283" s="1646">
        <f ca="1">SUM((INDIRECT(AS$2&amp;(ROW())):INDIRECT(AS$3&amp;(ROW()))))</f>
        <v>0</v>
      </c>
      <c r="AT283" s="1647">
        <f ca="1">SUM(INDIRECT(AT$1&amp;AT$2&amp;$C283):INDIRECT(AT$1&amp;AT$3&amp;$C283))</f>
        <v>0</v>
      </c>
      <c r="AU283" s="1711">
        <f t="shared" ca="1" si="376"/>
        <v>0</v>
      </c>
      <c r="AV283" s="1813">
        <f t="shared" ca="1" si="377"/>
        <v>0</v>
      </c>
      <c r="AW283" s="1647">
        <f ca="1">SUM(INDIRECT(AW$1&amp;AW$2&amp;$A283):INDIRECT(AW$1&amp;AW$3&amp;$A283))+SUM(INDIRECT(AW$1&amp;AW$2&amp;$B283):INDIRECT(AW$1&amp;AW$3&amp;$B283))</f>
        <v>0</v>
      </c>
      <c r="AX283" s="1711">
        <f t="shared" ca="1" si="378"/>
        <v>0</v>
      </c>
      <c r="AY283" s="1813">
        <f t="shared" ca="1" si="379"/>
        <v>0</v>
      </c>
      <c r="BA283" s="1646">
        <f ca="1">SUM((INDIRECT(BA$2&amp;(ROW())):INDIRECT(BA$3&amp;(ROW()))))</f>
        <v>0</v>
      </c>
      <c r="BB283" s="1647">
        <f ca="1">SUM(INDIRECT(BB$1&amp;BB$2&amp;$C283):INDIRECT(BB$1&amp;BB$3&amp;$C283))</f>
        <v>0</v>
      </c>
      <c r="BC283" s="1711">
        <f t="shared" ca="1" si="380"/>
        <v>0</v>
      </c>
      <c r="BD283" s="1813">
        <f t="shared" ca="1" si="381"/>
        <v>0</v>
      </c>
      <c r="BE283" s="1647">
        <f ca="1">SUM(INDIRECT(BE$1&amp;BE$2&amp;$A283):INDIRECT(BE$1&amp;BE$3&amp;$A283))+SUM(INDIRECT(BE$1&amp;BE$2&amp;$B283):INDIRECT(BE$1&amp;BE$3&amp;$B283))</f>
        <v>0</v>
      </c>
      <c r="BF283" s="1711">
        <f t="shared" ca="1" si="382"/>
        <v>0</v>
      </c>
      <c r="BG283" s="1813">
        <f t="shared" ca="1" si="383"/>
        <v>0</v>
      </c>
    </row>
    <row r="284" spans="1:59">
      <c r="A284" s="1887">
        <v>252</v>
      </c>
      <c r="B284" s="1887">
        <v>1</v>
      </c>
      <c r="C284" s="1887">
        <f>ROW()</f>
        <v>284</v>
      </c>
      <c r="D284" s="2120" t="s">
        <v>1020</v>
      </c>
      <c r="E284" s="2540">
        <v>1</v>
      </c>
      <c r="F284" s="87"/>
      <c r="G284" s="87"/>
      <c r="H284" s="39"/>
      <c r="I284" s="1119"/>
      <c r="J284" s="1106" t="s">
        <v>206</v>
      </c>
      <c r="K284" s="87"/>
      <c r="L284" s="1244"/>
      <c r="M284" s="1244"/>
      <c r="N284" s="1244"/>
      <c r="O284" s="1245" t="s">
        <v>567</v>
      </c>
      <c r="P284" s="1246"/>
      <c r="Q284" s="1670">
        <f>IFERROR(Q283/Q263,0)</f>
        <v>0</v>
      </c>
      <c r="R284" s="1670">
        <f t="shared" ref="R284:AO284" si="404">IFERROR(R283/R263,0)</f>
        <v>0</v>
      </c>
      <c r="S284" s="1670">
        <f t="shared" si="404"/>
        <v>0</v>
      </c>
      <c r="T284" s="1670">
        <f t="shared" si="404"/>
        <v>0</v>
      </c>
      <c r="U284" s="1670">
        <f t="shared" si="404"/>
        <v>0</v>
      </c>
      <c r="V284" s="1670">
        <f t="shared" si="404"/>
        <v>0</v>
      </c>
      <c r="W284" s="1670">
        <f t="shared" si="404"/>
        <v>0</v>
      </c>
      <c r="X284" s="1670">
        <f t="shared" si="404"/>
        <v>0</v>
      </c>
      <c r="Y284" s="1670">
        <f t="shared" si="404"/>
        <v>0</v>
      </c>
      <c r="Z284" s="1670">
        <f t="shared" si="404"/>
        <v>0</v>
      </c>
      <c r="AA284" s="1670">
        <f t="shared" si="404"/>
        <v>0</v>
      </c>
      <c r="AB284" s="1670">
        <f t="shared" si="404"/>
        <v>0</v>
      </c>
      <c r="AC284" s="1670">
        <f t="shared" si="404"/>
        <v>0</v>
      </c>
      <c r="AD284" s="1670">
        <f t="shared" si="404"/>
        <v>0</v>
      </c>
      <c r="AE284" s="1670">
        <f t="shared" si="404"/>
        <v>0</v>
      </c>
      <c r="AF284" s="1670">
        <f t="shared" si="404"/>
        <v>0</v>
      </c>
      <c r="AG284" s="1670">
        <f t="shared" si="404"/>
        <v>0</v>
      </c>
      <c r="AH284" s="1670">
        <f t="shared" si="404"/>
        <v>0</v>
      </c>
      <c r="AI284" s="1670">
        <f t="shared" si="404"/>
        <v>0</v>
      </c>
      <c r="AJ284" s="1108"/>
      <c r="AK284" s="1671">
        <f t="shared" ca="1" si="404"/>
        <v>0</v>
      </c>
      <c r="AL284" s="1670">
        <f t="shared" ca="1" si="404"/>
        <v>0</v>
      </c>
      <c r="AM284" s="1670">
        <f t="shared" ca="1" si="326"/>
        <v>0</v>
      </c>
      <c r="AN284" s="1814"/>
      <c r="AO284" s="1670">
        <f t="shared" ca="1" si="404"/>
        <v>0</v>
      </c>
      <c r="AP284" s="1670">
        <f t="shared" ca="1" si="327"/>
        <v>0</v>
      </c>
      <c r="AQ284" s="1814"/>
      <c r="AR284" s="1108"/>
      <c r="AS284" s="1671">
        <f ca="1">IFERROR(AS283/AS263,0)</f>
        <v>0</v>
      </c>
      <c r="AT284" s="1670">
        <f ca="1">IFERROR(AT283/AT263,0)</f>
        <v>0</v>
      </c>
      <c r="AU284" s="1670">
        <f t="shared" ref="AU284:AU323" ca="1" si="405">AS284-AT284</f>
        <v>0</v>
      </c>
      <c r="AV284" s="1814"/>
      <c r="AW284" s="1670">
        <f ca="1">IFERROR(AW283/AW263,0)</f>
        <v>0</v>
      </c>
      <c r="AX284" s="1670">
        <f t="shared" ref="AX284:AX319" ca="1" si="406">AS284-AW284</f>
        <v>0</v>
      </c>
      <c r="AY284" s="1814"/>
      <c r="AZ284" s="1108"/>
      <c r="BA284" s="1671">
        <f ca="1">IFERROR(BA283/BA263,0)</f>
        <v>0</v>
      </c>
      <c r="BB284" s="1670">
        <f ca="1">IFERROR(BB283/BB263,0)</f>
        <v>0</v>
      </c>
      <c r="BC284" s="1670">
        <f t="shared" ref="BC284:BC323" ca="1" si="407">BA284-BB284</f>
        <v>0</v>
      </c>
      <c r="BD284" s="1814"/>
      <c r="BE284" s="1670">
        <f ca="1">IFERROR(BE283/BE263,0)</f>
        <v>0</v>
      </c>
      <c r="BF284" s="1670">
        <f t="shared" ref="BF284:BF319" ca="1" si="408">BA284-BE284</f>
        <v>0</v>
      </c>
      <c r="BG284" s="1814"/>
    </row>
    <row r="285" spans="1:59" s="1108" customFormat="1" hidden="1" outlineLevel="1">
      <c r="A285" s="1887">
        <v>253</v>
      </c>
      <c r="B285" s="1887">
        <v>1</v>
      </c>
      <c r="C285" s="1887">
        <f>ROW()</f>
        <v>285</v>
      </c>
      <c r="D285" s="2120" t="s">
        <v>1020</v>
      </c>
      <c r="E285" s="2540">
        <v>1</v>
      </c>
      <c r="F285" s="87"/>
      <c r="G285" s="87"/>
      <c r="H285" s="1104"/>
      <c r="I285" s="1109"/>
      <c r="J285" s="1110"/>
      <c r="K285" s="1111"/>
      <c r="L285" s="1112" t="s">
        <v>765</v>
      </c>
      <c r="M285" s="1112"/>
      <c r="N285" s="1110"/>
      <c r="O285" s="1110"/>
      <c r="P285" s="1113"/>
      <c r="Q285" s="1114">
        <f t="shared" ref="Q285:AK293" si="409">IFERROR(Q294/Q264,0)</f>
        <v>0</v>
      </c>
      <c r="R285" s="1114">
        <f t="shared" si="409"/>
        <v>0</v>
      </c>
      <c r="S285" s="1114">
        <f t="shared" si="409"/>
        <v>0</v>
      </c>
      <c r="T285" s="1114">
        <f t="shared" si="409"/>
        <v>0</v>
      </c>
      <c r="U285" s="1114">
        <f t="shared" si="409"/>
        <v>0</v>
      </c>
      <c r="V285" s="1114">
        <f t="shared" si="409"/>
        <v>0</v>
      </c>
      <c r="W285" s="1114">
        <f t="shared" si="409"/>
        <v>0</v>
      </c>
      <c r="X285" s="1114">
        <f t="shared" si="409"/>
        <v>0</v>
      </c>
      <c r="Y285" s="1114">
        <f t="shared" si="409"/>
        <v>0</v>
      </c>
      <c r="Z285" s="1114">
        <f t="shared" si="409"/>
        <v>0</v>
      </c>
      <c r="AA285" s="1114">
        <f t="shared" si="409"/>
        <v>0</v>
      </c>
      <c r="AB285" s="1114">
        <f t="shared" si="409"/>
        <v>0</v>
      </c>
      <c r="AC285" s="1114">
        <f t="shared" si="409"/>
        <v>0</v>
      </c>
      <c r="AD285" s="1114">
        <f t="shared" si="409"/>
        <v>0</v>
      </c>
      <c r="AE285" s="1114">
        <f t="shared" si="409"/>
        <v>0</v>
      </c>
      <c r="AF285" s="1114">
        <f t="shared" si="409"/>
        <v>0</v>
      </c>
      <c r="AG285" s="1114">
        <f t="shared" si="409"/>
        <v>0</v>
      </c>
      <c r="AH285" s="1114">
        <f t="shared" si="409"/>
        <v>0</v>
      </c>
      <c r="AI285" s="1114">
        <f t="shared" si="409"/>
        <v>0</v>
      </c>
      <c r="AK285" s="1630">
        <f t="shared" ca="1" si="409"/>
        <v>0</v>
      </c>
      <c r="AL285" s="1114">
        <f t="shared" ref="AL285:AL293" ca="1" si="410">IFERROR(AL294/AL264,0)</f>
        <v>0</v>
      </c>
      <c r="AM285" s="1114">
        <f t="shared" ca="1" si="326"/>
        <v>0</v>
      </c>
      <c r="AN285" s="1796"/>
      <c r="AO285" s="1114">
        <f t="shared" ref="AO285:AO293" ca="1" si="411">IFERROR(AO294/AO264,0)</f>
        <v>0</v>
      </c>
      <c r="AP285" s="1114">
        <f t="shared" ca="1" si="327"/>
        <v>0</v>
      </c>
      <c r="AQ285" s="1796"/>
      <c r="AS285" s="1630">
        <f t="shared" ref="AS285:AT287" ca="1" si="412">IFERROR(AS294/AS264,0)</f>
        <v>0</v>
      </c>
      <c r="AT285" s="1114">
        <f t="shared" ca="1" si="412"/>
        <v>0</v>
      </c>
      <c r="AU285" s="1114">
        <f t="shared" ca="1" si="405"/>
        <v>0</v>
      </c>
      <c r="AV285" s="1796"/>
      <c r="AW285" s="1114">
        <f t="shared" ref="AW285:AW293" ca="1" si="413">IFERROR(AW294/AW264,0)</f>
        <v>0</v>
      </c>
      <c r="AX285" s="1114">
        <f t="shared" ca="1" si="406"/>
        <v>0</v>
      </c>
      <c r="AY285" s="1796"/>
      <c r="BA285" s="1630">
        <f t="shared" ref="BA285:BB287" ca="1" si="414">IFERROR(BA294/BA264,0)</f>
        <v>0</v>
      </c>
      <c r="BB285" s="1114">
        <f t="shared" ca="1" si="414"/>
        <v>0</v>
      </c>
      <c r="BC285" s="1114">
        <f t="shared" ca="1" si="407"/>
        <v>0</v>
      </c>
      <c r="BD285" s="1796"/>
      <c r="BE285" s="1114">
        <f t="shared" ref="BE285:BE293" ca="1" si="415">IFERROR(BE294/BE264,0)</f>
        <v>0</v>
      </c>
      <c r="BF285" s="1114">
        <f t="shared" ca="1" si="408"/>
        <v>0</v>
      </c>
      <c r="BG285" s="1796"/>
    </row>
    <row r="286" spans="1:59" s="1108" customFormat="1" hidden="1" outlineLevel="1">
      <c r="A286" s="1887">
        <v>254</v>
      </c>
      <c r="B286" s="1887">
        <v>1</v>
      </c>
      <c r="C286" s="1887">
        <f>ROW()</f>
        <v>286</v>
      </c>
      <c r="D286" s="2120" t="s">
        <v>1020</v>
      </c>
      <c r="E286" s="2540">
        <v>1</v>
      </c>
      <c r="F286" s="87"/>
      <c r="G286" s="87"/>
      <c r="H286" s="1104"/>
      <c r="I286" s="1109"/>
      <c r="J286" s="1110"/>
      <c r="K286" s="1111"/>
      <c r="L286" s="1111"/>
      <c r="M286" s="1112" t="s">
        <v>620</v>
      </c>
      <c r="N286" s="1110"/>
      <c r="O286" s="1110"/>
      <c r="P286" s="1113"/>
      <c r="Q286" s="1114">
        <f t="shared" si="409"/>
        <v>0</v>
      </c>
      <c r="R286" s="1114">
        <f t="shared" si="409"/>
        <v>0</v>
      </c>
      <c r="S286" s="1114">
        <f t="shared" si="409"/>
        <v>0</v>
      </c>
      <c r="T286" s="1114">
        <f t="shared" si="409"/>
        <v>0</v>
      </c>
      <c r="U286" s="1114">
        <f t="shared" si="409"/>
        <v>0</v>
      </c>
      <c r="V286" s="1114">
        <f t="shared" si="409"/>
        <v>0</v>
      </c>
      <c r="W286" s="1114">
        <f t="shared" si="409"/>
        <v>0</v>
      </c>
      <c r="X286" s="1114">
        <f t="shared" si="409"/>
        <v>0</v>
      </c>
      <c r="Y286" s="1114">
        <f t="shared" si="409"/>
        <v>0</v>
      </c>
      <c r="Z286" s="1114">
        <f t="shared" si="409"/>
        <v>0</v>
      </c>
      <c r="AA286" s="1114">
        <f t="shared" si="409"/>
        <v>0</v>
      </c>
      <c r="AB286" s="1114">
        <f t="shared" si="409"/>
        <v>0</v>
      </c>
      <c r="AC286" s="1114">
        <f t="shared" si="409"/>
        <v>0</v>
      </c>
      <c r="AD286" s="1114">
        <f t="shared" si="409"/>
        <v>0</v>
      </c>
      <c r="AE286" s="1114">
        <f t="shared" si="409"/>
        <v>0</v>
      </c>
      <c r="AF286" s="1114">
        <f t="shared" si="409"/>
        <v>0</v>
      </c>
      <c r="AG286" s="1114">
        <f t="shared" si="409"/>
        <v>0</v>
      </c>
      <c r="AH286" s="1114">
        <f t="shared" si="409"/>
        <v>0</v>
      </c>
      <c r="AI286" s="1114">
        <f t="shared" si="409"/>
        <v>0</v>
      </c>
      <c r="AK286" s="1630">
        <f t="shared" ca="1" si="409"/>
        <v>0</v>
      </c>
      <c r="AL286" s="1114">
        <f t="shared" ca="1" si="410"/>
        <v>0</v>
      </c>
      <c r="AM286" s="1114">
        <f t="shared" ca="1" si="326"/>
        <v>0</v>
      </c>
      <c r="AN286" s="1796"/>
      <c r="AO286" s="1114">
        <f t="shared" ca="1" si="411"/>
        <v>0</v>
      </c>
      <c r="AP286" s="1114">
        <f t="shared" ca="1" si="327"/>
        <v>0</v>
      </c>
      <c r="AQ286" s="1796"/>
      <c r="AS286" s="1630">
        <f t="shared" ref="AS286:AS293" ca="1" si="416">IFERROR(AS295/AS265,0)</f>
        <v>0</v>
      </c>
      <c r="AT286" s="1114">
        <f t="shared" ca="1" si="412"/>
        <v>0</v>
      </c>
      <c r="AU286" s="1114">
        <f t="shared" ca="1" si="405"/>
        <v>0</v>
      </c>
      <c r="AV286" s="1796"/>
      <c r="AW286" s="1114">
        <f t="shared" ca="1" si="413"/>
        <v>0</v>
      </c>
      <c r="AX286" s="1114">
        <f t="shared" ca="1" si="406"/>
        <v>0</v>
      </c>
      <c r="AY286" s="1796"/>
      <c r="BA286" s="1630">
        <f t="shared" ref="BA286:BA293" ca="1" si="417">IFERROR(BA295/BA265,0)</f>
        <v>0</v>
      </c>
      <c r="BB286" s="1114">
        <f t="shared" ca="1" si="414"/>
        <v>0</v>
      </c>
      <c r="BC286" s="1114">
        <f t="shared" ca="1" si="407"/>
        <v>0</v>
      </c>
      <c r="BD286" s="1796"/>
      <c r="BE286" s="1114">
        <f t="shared" ca="1" si="415"/>
        <v>0</v>
      </c>
      <c r="BF286" s="1114">
        <f t="shared" ca="1" si="408"/>
        <v>0</v>
      </c>
      <c r="BG286" s="1796"/>
    </row>
    <row r="287" spans="1:59" s="1108" customFormat="1" hidden="1" outlineLevel="1">
      <c r="A287" s="1887">
        <v>255</v>
      </c>
      <c r="B287" s="1887">
        <v>1</v>
      </c>
      <c r="C287" s="1887">
        <f>ROW()</f>
        <v>287</v>
      </c>
      <c r="D287" s="2120" t="s">
        <v>1020</v>
      </c>
      <c r="E287" s="2540">
        <v>1</v>
      </c>
      <c r="F287" s="87"/>
      <c r="G287" s="87"/>
      <c r="H287" s="1104"/>
      <c r="I287" s="1109"/>
      <c r="J287" s="1110"/>
      <c r="K287" s="1111"/>
      <c r="L287" s="1111"/>
      <c r="M287" s="1112" t="s">
        <v>621</v>
      </c>
      <c r="N287" s="1110"/>
      <c r="O287" s="1110"/>
      <c r="P287" s="1113"/>
      <c r="Q287" s="1114">
        <f t="shared" si="409"/>
        <v>0</v>
      </c>
      <c r="R287" s="1114">
        <f t="shared" si="409"/>
        <v>0</v>
      </c>
      <c r="S287" s="1114">
        <f t="shared" si="409"/>
        <v>0</v>
      </c>
      <c r="T287" s="1114">
        <f t="shared" si="409"/>
        <v>0</v>
      </c>
      <c r="U287" s="1114">
        <f t="shared" si="409"/>
        <v>0</v>
      </c>
      <c r="V287" s="1114">
        <f t="shared" si="409"/>
        <v>0</v>
      </c>
      <c r="W287" s="1114">
        <f t="shared" si="409"/>
        <v>0</v>
      </c>
      <c r="X287" s="1114">
        <f t="shared" si="409"/>
        <v>0</v>
      </c>
      <c r="Y287" s="1114">
        <f t="shared" si="409"/>
        <v>0</v>
      </c>
      <c r="Z287" s="1114">
        <f t="shared" si="409"/>
        <v>0</v>
      </c>
      <c r="AA287" s="1114">
        <f t="shared" si="409"/>
        <v>0</v>
      </c>
      <c r="AB287" s="1114">
        <f t="shared" si="409"/>
        <v>0</v>
      </c>
      <c r="AC287" s="1114">
        <f t="shared" si="409"/>
        <v>0</v>
      </c>
      <c r="AD287" s="1114">
        <f t="shared" si="409"/>
        <v>0</v>
      </c>
      <c r="AE287" s="1114">
        <f t="shared" si="409"/>
        <v>0</v>
      </c>
      <c r="AF287" s="1114">
        <f t="shared" si="409"/>
        <v>0</v>
      </c>
      <c r="AG287" s="1114">
        <f t="shared" si="409"/>
        <v>0</v>
      </c>
      <c r="AH287" s="1114">
        <f t="shared" si="409"/>
        <v>0</v>
      </c>
      <c r="AI287" s="1114">
        <f t="shared" si="409"/>
        <v>0</v>
      </c>
      <c r="AK287" s="1630">
        <f t="shared" ca="1" si="409"/>
        <v>0</v>
      </c>
      <c r="AL287" s="1114">
        <f t="shared" ca="1" si="410"/>
        <v>0</v>
      </c>
      <c r="AM287" s="1114">
        <f t="shared" ca="1" si="326"/>
        <v>0</v>
      </c>
      <c r="AN287" s="1796"/>
      <c r="AO287" s="1114">
        <f t="shared" ca="1" si="411"/>
        <v>0</v>
      </c>
      <c r="AP287" s="1114">
        <f t="shared" ca="1" si="327"/>
        <v>0</v>
      </c>
      <c r="AQ287" s="1796"/>
      <c r="AS287" s="1630">
        <f t="shared" ca="1" si="416"/>
        <v>0</v>
      </c>
      <c r="AT287" s="1114">
        <f t="shared" ca="1" si="412"/>
        <v>0</v>
      </c>
      <c r="AU287" s="1114">
        <f t="shared" ca="1" si="405"/>
        <v>0</v>
      </c>
      <c r="AV287" s="1796"/>
      <c r="AW287" s="1114">
        <f t="shared" ca="1" si="413"/>
        <v>0</v>
      </c>
      <c r="AX287" s="1114">
        <f t="shared" ca="1" si="406"/>
        <v>0</v>
      </c>
      <c r="AY287" s="1796"/>
      <c r="BA287" s="1630">
        <f t="shared" ca="1" si="417"/>
        <v>0</v>
      </c>
      <c r="BB287" s="1114">
        <f t="shared" ca="1" si="414"/>
        <v>0</v>
      </c>
      <c r="BC287" s="1114">
        <f t="shared" ca="1" si="407"/>
        <v>0</v>
      </c>
      <c r="BD287" s="1796"/>
      <c r="BE287" s="1114">
        <f t="shared" ca="1" si="415"/>
        <v>0</v>
      </c>
      <c r="BF287" s="1114">
        <f t="shared" ca="1" si="408"/>
        <v>0</v>
      </c>
      <c r="BG287" s="1796"/>
    </row>
    <row r="288" spans="1:59" s="1108" customFormat="1" hidden="1" outlineLevel="1">
      <c r="A288" s="1887">
        <v>256</v>
      </c>
      <c r="B288" s="1887">
        <v>1</v>
      </c>
      <c r="C288" s="1887">
        <f>ROW()</f>
        <v>288</v>
      </c>
      <c r="D288" s="2120" t="s">
        <v>1020</v>
      </c>
      <c r="E288" s="2540">
        <v>1</v>
      </c>
      <c r="F288" s="87"/>
      <c r="G288" s="87"/>
      <c r="H288" s="1104"/>
      <c r="I288" s="1109"/>
      <c r="J288" s="1110"/>
      <c r="K288" s="1111"/>
      <c r="L288" s="1247"/>
      <c r="M288" s="1248" t="s">
        <v>610</v>
      </c>
      <c r="N288" s="1249"/>
      <c r="O288" s="1249"/>
      <c r="P288" s="1250"/>
      <c r="Q288" s="1251">
        <f t="shared" si="409"/>
        <v>0</v>
      </c>
      <c r="R288" s="1251">
        <f t="shared" si="409"/>
        <v>0</v>
      </c>
      <c r="S288" s="1251">
        <f t="shared" si="409"/>
        <v>0</v>
      </c>
      <c r="T288" s="1251">
        <f t="shared" si="409"/>
        <v>0</v>
      </c>
      <c r="U288" s="1251">
        <f t="shared" si="409"/>
        <v>0</v>
      </c>
      <c r="V288" s="1251">
        <f t="shared" si="409"/>
        <v>0</v>
      </c>
      <c r="W288" s="1251">
        <f t="shared" si="409"/>
        <v>0</v>
      </c>
      <c r="X288" s="1251">
        <f t="shared" si="409"/>
        <v>0</v>
      </c>
      <c r="Y288" s="1251">
        <f t="shared" si="409"/>
        <v>0</v>
      </c>
      <c r="Z288" s="1251">
        <f t="shared" si="409"/>
        <v>0</v>
      </c>
      <c r="AA288" s="1251">
        <f t="shared" si="409"/>
        <v>0</v>
      </c>
      <c r="AB288" s="1251">
        <f t="shared" si="409"/>
        <v>0</v>
      </c>
      <c r="AC288" s="1251">
        <f t="shared" si="409"/>
        <v>0</v>
      </c>
      <c r="AD288" s="1251">
        <f t="shared" si="409"/>
        <v>0</v>
      </c>
      <c r="AE288" s="1251">
        <f t="shared" si="409"/>
        <v>0</v>
      </c>
      <c r="AF288" s="1251">
        <f t="shared" si="409"/>
        <v>0</v>
      </c>
      <c r="AG288" s="1251">
        <f t="shared" si="409"/>
        <v>0</v>
      </c>
      <c r="AH288" s="1251">
        <f t="shared" si="409"/>
        <v>0</v>
      </c>
      <c r="AI288" s="1251">
        <f t="shared" si="409"/>
        <v>0</v>
      </c>
      <c r="AK288" s="1648">
        <f t="shared" ref="AK288:AK293" ca="1" si="418">IFERROR(AK297/AK267,0)</f>
        <v>0</v>
      </c>
      <c r="AL288" s="1251">
        <f t="shared" ca="1" si="410"/>
        <v>0</v>
      </c>
      <c r="AM288" s="1251">
        <f t="shared" ca="1" si="326"/>
        <v>0</v>
      </c>
      <c r="AN288" s="1815"/>
      <c r="AO288" s="1251">
        <f t="shared" ca="1" si="411"/>
        <v>0</v>
      </c>
      <c r="AP288" s="1251">
        <f t="shared" ca="1" si="327"/>
        <v>0</v>
      </c>
      <c r="AQ288" s="1815"/>
      <c r="AS288" s="1648">
        <f t="shared" ca="1" si="416"/>
        <v>0</v>
      </c>
      <c r="AT288" s="1251">
        <f t="shared" ref="AT288:AT293" ca="1" si="419">IFERROR(AT297/AT267,0)</f>
        <v>0</v>
      </c>
      <c r="AU288" s="1251">
        <f t="shared" ca="1" si="405"/>
        <v>0</v>
      </c>
      <c r="AV288" s="1815"/>
      <c r="AW288" s="1251">
        <f t="shared" ca="1" si="413"/>
        <v>0</v>
      </c>
      <c r="AX288" s="1251">
        <f t="shared" ca="1" si="406"/>
        <v>0</v>
      </c>
      <c r="AY288" s="1815"/>
      <c r="BA288" s="1648">
        <f t="shared" ca="1" si="417"/>
        <v>0</v>
      </c>
      <c r="BB288" s="1251">
        <f t="shared" ref="BB288:BB293" ca="1" si="420">IFERROR(BB297/BB267,0)</f>
        <v>0</v>
      </c>
      <c r="BC288" s="1251">
        <f t="shared" ca="1" si="407"/>
        <v>0</v>
      </c>
      <c r="BD288" s="1815"/>
      <c r="BE288" s="1251">
        <f t="shared" ca="1" si="415"/>
        <v>0</v>
      </c>
      <c r="BF288" s="1251">
        <f t="shared" ca="1" si="408"/>
        <v>0</v>
      </c>
      <c r="BG288" s="1815"/>
    </row>
    <row r="289" spans="1:59" s="1108" customFormat="1" hidden="1" outlineLevel="1">
      <c r="A289" s="1887">
        <v>257</v>
      </c>
      <c r="B289" s="1887">
        <v>1</v>
      </c>
      <c r="C289" s="1887">
        <f>ROW()</f>
        <v>289</v>
      </c>
      <c r="D289" s="2120" t="s">
        <v>1020</v>
      </c>
      <c r="E289" s="2540">
        <v>1</v>
      </c>
      <c r="F289" s="87"/>
      <c r="G289" s="87"/>
      <c r="H289" s="1104"/>
      <c r="I289" s="1109"/>
      <c r="J289" s="1110"/>
      <c r="K289" s="1111"/>
      <c r="L289" s="1112" t="s">
        <v>766</v>
      </c>
      <c r="M289" s="1112"/>
      <c r="N289" s="1110"/>
      <c r="O289" s="1110"/>
      <c r="P289" s="1113"/>
      <c r="Q289" s="1114">
        <f t="shared" si="409"/>
        <v>0</v>
      </c>
      <c r="R289" s="1114">
        <f t="shared" si="409"/>
        <v>0</v>
      </c>
      <c r="S289" s="1114">
        <f t="shared" si="409"/>
        <v>0</v>
      </c>
      <c r="T289" s="1114">
        <f t="shared" si="409"/>
        <v>0</v>
      </c>
      <c r="U289" s="1114">
        <f t="shared" si="409"/>
        <v>0</v>
      </c>
      <c r="V289" s="1114">
        <f t="shared" si="409"/>
        <v>0</v>
      </c>
      <c r="W289" s="1114">
        <f t="shared" si="409"/>
        <v>0</v>
      </c>
      <c r="X289" s="1114">
        <f t="shared" si="409"/>
        <v>0</v>
      </c>
      <c r="Y289" s="1114">
        <f t="shared" si="409"/>
        <v>0</v>
      </c>
      <c r="Z289" s="1114">
        <f t="shared" si="409"/>
        <v>0</v>
      </c>
      <c r="AA289" s="1114">
        <f t="shared" si="409"/>
        <v>0</v>
      </c>
      <c r="AB289" s="1114">
        <f t="shared" si="409"/>
        <v>0</v>
      </c>
      <c r="AC289" s="1114">
        <f t="shared" si="409"/>
        <v>0</v>
      </c>
      <c r="AD289" s="1114">
        <f t="shared" si="409"/>
        <v>0</v>
      </c>
      <c r="AE289" s="1114">
        <f t="shared" si="409"/>
        <v>0</v>
      </c>
      <c r="AF289" s="1114">
        <f t="shared" si="409"/>
        <v>0</v>
      </c>
      <c r="AG289" s="1114">
        <f t="shared" si="409"/>
        <v>0</v>
      </c>
      <c r="AH289" s="1114">
        <f t="shared" si="409"/>
        <v>0</v>
      </c>
      <c r="AI289" s="1114">
        <f t="shared" si="409"/>
        <v>0</v>
      </c>
      <c r="AK289" s="1630">
        <f t="shared" ca="1" si="418"/>
        <v>0</v>
      </c>
      <c r="AL289" s="1114">
        <f t="shared" ca="1" si="410"/>
        <v>0</v>
      </c>
      <c r="AM289" s="1114">
        <f t="shared" ca="1" si="326"/>
        <v>0</v>
      </c>
      <c r="AN289" s="1796"/>
      <c r="AO289" s="1114">
        <f t="shared" ca="1" si="411"/>
        <v>0</v>
      </c>
      <c r="AP289" s="1114">
        <f t="shared" ca="1" si="327"/>
        <v>0</v>
      </c>
      <c r="AQ289" s="1796"/>
      <c r="AS289" s="1630">
        <f t="shared" ca="1" si="416"/>
        <v>0</v>
      </c>
      <c r="AT289" s="1114">
        <f t="shared" ca="1" si="419"/>
        <v>0</v>
      </c>
      <c r="AU289" s="1114">
        <f t="shared" ca="1" si="405"/>
        <v>0</v>
      </c>
      <c r="AV289" s="1796"/>
      <c r="AW289" s="1114">
        <f t="shared" ca="1" si="413"/>
        <v>0</v>
      </c>
      <c r="AX289" s="1114">
        <f t="shared" ca="1" si="406"/>
        <v>0</v>
      </c>
      <c r="AY289" s="1796"/>
      <c r="BA289" s="1630">
        <f t="shared" ca="1" si="417"/>
        <v>0</v>
      </c>
      <c r="BB289" s="1114">
        <f t="shared" ca="1" si="420"/>
        <v>0</v>
      </c>
      <c r="BC289" s="1114">
        <f t="shared" ca="1" si="407"/>
        <v>0</v>
      </c>
      <c r="BD289" s="1796"/>
      <c r="BE289" s="1114">
        <f t="shared" ca="1" si="415"/>
        <v>0</v>
      </c>
      <c r="BF289" s="1114">
        <f t="shared" ca="1" si="408"/>
        <v>0</v>
      </c>
      <c r="BG289" s="1796"/>
    </row>
    <row r="290" spans="1:59" s="1108" customFormat="1" hidden="1" outlineLevel="1">
      <c r="A290" s="1887">
        <v>258</v>
      </c>
      <c r="B290" s="1887">
        <v>1</v>
      </c>
      <c r="C290" s="1887">
        <f>ROW()</f>
        <v>290</v>
      </c>
      <c r="D290" s="2120" t="s">
        <v>1020</v>
      </c>
      <c r="E290" s="2540">
        <v>1</v>
      </c>
      <c r="F290" s="87"/>
      <c r="G290" s="87"/>
      <c r="H290" s="1104"/>
      <c r="I290" s="1109"/>
      <c r="J290" s="1110"/>
      <c r="K290" s="1111"/>
      <c r="L290" s="1111"/>
      <c r="M290" s="1112" t="s">
        <v>622</v>
      </c>
      <c r="N290" s="1110"/>
      <c r="O290" s="1110"/>
      <c r="P290" s="1113"/>
      <c r="Q290" s="1114">
        <f t="shared" si="409"/>
        <v>0</v>
      </c>
      <c r="R290" s="1114">
        <f t="shared" si="409"/>
        <v>0</v>
      </c>
      <c r="S290" s="1114">
        <f t="shared" si="409"/>
        <v>0</v>
      </c>
      <c r="T290" s="1114">
        <f t="shared" si="409"/>
        <v>0</v>
      </c>
      <c r="U290" s="1114">
        <f t="shared" si="409"/>
        <v>0</v>
      </c>
      <c r="V290" s="1114">
        <f t="shared" si="409"/>
        <v>0</v>
      </c>
      <c r="W290" s="1114">
        <f t="shared" si="409"/>
        <v>0</v>
      </c>
      <c r="X290" s="1114">
        <f t="shared" si="409"/>
        <v>0</v>
      </c>
      <c r="Y290" s="1114">
        <f t="shared" si="409"/>
        <v>0</v>
      </c>
      <c r="Z290" s="1114">
        <f t="shared" si="409"/>
        <v>0</v>
      </c>
      <c r="AA290" s="1114">
        <f t="shared" si="409"/>
        <v>0</v>
      </c>
      <c r="AB290" s="1114">
        <f t="shared" si="409"/>
        <v>0</v>
      </c>
      <c r="AC290" s="1114">
        <f t="shared" si="409"/>
        <v>0</v>
      </c>
      <c r="AD290" s="1114">
        <f t="shared" si="409"/>
        <v>0</v>
      </c>
      <c r="AE290" s="1114">
        <f t="shared" si="409"/>
        <v>0</v>
      </c>
      <c r="AF290" s="1114">
        <f t="shared" si="409"/>
        <v>0</v>
      </c>
      <c r="AG290" s="1114">
        <f t="shared" si="409"/>
        <v>0</v>
      </c>
      <c r="AH290" s="1114">
        <f t="shared" si="409"/>
        <v>0</v>
      </c>
      <c r="AI290" s="1114">
        <f t="shared" si="409"/>
        <v>0</v>
      </c>
      <c r="AK290" s="1630">
        <f t="shared" ca="1" si="418"/>
        <v>0</v>
      </c>
      <c r="AL290" s="1114">
        <f t="shared" ca="1" si="410"/>
        <v>0</v>
      </c>
      <c r="AM290" s="1114">
        <f t="shared" ca="1" si="326"/>
        <v>0</v>
      </c>
      <c r="AN290" s="1796"/>
      <c r="AO290" s="1114">
        <f t="shared" ca="1" si="411"/>
        <v>0</v>
      </c>
      <c r="AP290" s="1114">
        <f t="shared" ca="1" si="327"/>
        <v>0</v>
      </c>
      <c r="AQ290" s="1796"/>
      <c r="AS290" s="1630">
        <f t="shared" ca="1" si="416"/>
        <v>0</v>
      </c>
      <c r="AT290" s="1114">
        <f t="shared" ca="1" si="419"/>
        <v>0</v>
      </c>
      <c r="AU290" s="1114">
        <f t="shared" ca="1" si="405"/>
        <v>0</v>
      </c>
      <c r="AV290" s="1796"/>
      <c r="AW290" s="1114">
        <f t="shared" ca="1" si="413"/>
        <v>0</v>
      </c>
      <c r="AX290" s="1114">
        <f t="shared" ca="1" si="406"/>
        <v>0</v>
      </c>
      <c r="AY290" s="1796"/>
      <c r="BA290" s="1630">
        <f t="shared" ca="1" si="417"/>
        <v>0</v>
      </c>
      <c r="BB290" s="1114">
        <f t="shared" ca="1" si="420"/>
        <v>0</v>
      </c>
      <c r="BC290" s="1114">
        <f t="shared" ca="1" si="407"/>
        <v>0</v>
      </c>
      <c r="BD290" s="1796"/>
      <c r="BE290" s="1114">
        <f t="shared" ca="1" si="415"/>
        <v>0</v>
      </c>
      <c r="BF290" s="1114">
        <f t="shared" ca="1" si="408"/>
        <v>0</v>
      </c>
      <c r="BG290" s="1796"/>
    </row>
    <row r="291" spans="1:59" s="1108" customFormat="1" hidden="1" outlineLevel="1">
      <c r="A291" s="1887">
        <v>259</v>
      </c>
      <c r="B291" s="1887">
        <v>1</v>
      </c>
      <c r="C291" s="1887">
        <f>ROW()</f>
        <v>291</v>
      </c>
      <c r="D291" s="2120" t="s">
        <v>1020</v>
      </c>
      <c r="E291" s="2540">
        <v>1</v>
      </c>
      <c r="F291" s="87"/>
      <c r="G291" s="87"/>
      <c r="H291" s="1104"/>
      <c r="I291" s="1109"/>
      <c r="J291" s="1110"/>
      <c r="K291" s="1111"/>
      <c r="L291" s="1111"/>
      <c r="M291" s="1112" t="s">
        <v>767</v>
      </c>
      <c r="N291" s="1110"/>
      <c r="O291" s="1110"/>
      <c r="P291" s="1113"/>
      <c r="Q291" s="1114">
        <f t="shared" si="409"/>
        <v>0</v>
      </c>
      <c r="R291" s="1114">
        <f t="shared" si="409"/>
        <v>0</v>
      </c>
      <c r="S291" s="1114">
        <f t="shared" si="409"/>
        <v>0</v>
      </c>
      <c r="T291" s="1114">
        <f t="shared" si="409"/>
        <v>0</v>
      </c>
      <c r="U291" s="1114">
        <f t="shared" si="409"/>
        <v>0</v>
      </c>
      <c r="V291" s="1114">
        <f t="shared" si="409"/>
        <v>0</v>
      </c>
      <c r="W291" s="1114">
        <f t="shared" si="409"/>
        <v>0</v>
      </c>
      <c r="X291" s="1114">
        <f t="shared" si="409"/>
        <v>0</v>
      </c>
      <c r="Y291" s="1114">
        <f t="shared" si="409"/>
        <v>0</v>
      </c>
      <c r="Z291" s="1114">
        <f t="shared" si="409"/>
        <v>0</v>
      </c>
      <c r="AA291" s="1114">
        <f t="shared" si="409"/>
        <v>0</v>
      </c>
      <c r="AB291" s="1114">
        <f t="shared" si="409"/>
        <v>0</v>
      </c>
      <c r="AC291" s="1114">
        <f t="shared" si="409"/>
        <v>0</v>
      </c>
      <c r="AD291" s="1114">
        <f t="shared" si="409"/>
        <v>0</v>
      </c>
      <c r="AE291" s="1114">
        <f t="shared" si="409"/>
        <v>0</v>
      </c>
      <c r="AF291" s="1114">
        <f t="shared" si="409"/>
        <v>0</v>
      </c>
      <c r="AG291" s="1114">
        <f t="shared" si="409"/>
        <v>0</v>
      </c>
      <c r="AH291" s="1114">
        <f t="shared" si="409"/>
        <v>0</v>
      </c>
      <c r="AI291" s="1114">
        <f t="shared" si="409"/>
        <v>0</v>
      </c>
      <c r="AK291" s="1630">
        <f t="shared" ca="1" si="418"/>
        <v>0</v>
      </c>
      <c r="AL291" s="1114">
        <f t="shared" ca="1" si="410"/>
        <v>0</v>
      </c>
      <c r="AM291" s="1114">
        <f t="shared" ca="1" si="326"/>
        <v>0</v>
      </c>
      <c r="AN291" s="1796"/>
      <c r="AO291" s="1114">
        <f t="shared" ca="1" si="411"/>
        <v>0</v>
      </c>
      <c r="AP291" s="1114">
        <f t="shared" ca="1" si="327"/>
        <v>0</v>
      </c>
      <c r="AQ291" s="1796"/>
      <c r="AS291" s="1630">
        <f t="shared" ca="1" si="416"/>
        <v>0</v>
      </c>
      <c r="AT291" s="1114">
        <f t="shared" ca="1" si="419"/>
        <v>0</v>
      </c>
      <c r="AU291" s="1114">
        <f t="shared" ca="1" si="405"/>
        <v>0</v>
      </c>
      <c r="AV291" s="1796"/>
      <c r="AW291" s="1114">
        <f t="shared" ca="1" si="413"/>
        <v>0</v>
      </c>
      <c r="AX291" s="1114">
        <f t="shared" ca="1" si="406"/>
        <v>0</v>
      </c>
      <c r="AY291" s="1796"/>
      <c r="BA291" s="1630">
        <f t="shared" ca="1" si="417"/>
        <v>0</v>
      </c>
      <c r="BB291" s="1114">
        <f t="shared" ca="1" si="420"/>
        <v>0</v>
      </c>
      <c r="BC291" s="1114">
        <f t="shared" ca="1" si="407"/>
        <v>0</v>
      </c>
      <c r="BD291" s="1796"/>
      <c r="BE291" s="1114">
        <f t="shared" ca="1" si="415"/>
        <v>0</v>
      </c>
      <c r="BF291" s="1114">
        <f t="shared" ca="1" si="408"/>
        <v>0</v>
      </c>
      <c r="BG291" s="1796"/>
    </row>
    <row r="292" spans="1:59" s="1108" customFormat="1" hidden="1" outlineLevel="1">
      <c r="A292" s="1887">
        <v>260</v>
      </c>
      <c r="B292" s="1887">
        <v>1</v>
      </c>
      <c r="C292" s="1887">
        <f>ROW()</f>
        <v>292</v>
      </c>
      <c r="D292" s="2120" t="s">
        <v>1020</v>
      </c>
      <c r="E292" s="2540">
        <v>1</v>
      </c>
      <c r="F292" s="87"/>
      <c r="G292" s="87"/>
      <c r="H292" s="1104"/>
      <c r="I292" s="1109"/>
      <c r="J292" s="1110"/>
      <c r="K292" s="1111"/>
      <c r="L292" s="1111"/>
      <c r="M292" s="1112" t="s">
        <v>768</v>
      </c>
      <c r="N292" s="1110"/>
      <c r="O292" s="1110"/>
      <c r="P292" s="1113"/>
      <c r="Q292" s="1114">
        <f t="shared" si="409"/>
        <v>0</v>
      </c>
      <c r="R292" s="1114">
        <f t="shared" si="409"/>
        <v>0</v>
      </c>
      <c r="S292" s="1114">
        <f t="shared" si="409"/>
        <v>0</v>
      </c>
      <c r="T292" s="1114">
        <f t="shared" si="409"/>
        <v>0</v>
      </c>
      <c r="U292" s="1114">
        <f t="shared" si="409"/>
        <v>0</v>
      </c>
      <c r="V292" s="1114">
        <f t="shared" si="409"/>
        <v>0</v>
      </c>
      <c r="W292" s="1114">
        <f t="shared" si="409"/>
        <v>0</v>
      </c>
      <c r="X292" s="1114">
        <f t="shared" si="409"/>
        <v>0</v>
      </c>
      <c r="Y292" s="1114">
        <f t="shared" si="409"/>
        <v>0</v>
      </c>
      <c r="Z292" s="1114">
        <f t="shared" si="409"/>
        <v>0</v>
      </c>
      <c r="AA292" s="1114">
        <f t="shared" si="409"/>
        <v>0</v>
      </c>
      <c r="AB292" s="1114">
        <f t="shared" si="409"/>
        <v>0</v>
      </c>
      <c r="AC292" s="1114">
        <f t="shared" si="409"/>
        <v>0</v>
      </c>
      <c r="AD292" s="1114">
        <f t="shared" si="409"/>
        <v>0</v>
      </c>
      <c r="AE292" s="1114">
        <f t="shared" si="409"/>
        <v>0</v>
      </c>
      <c r="AF292" s="1114">
        <f t="shared" si="409"/>
        <v>0</v>
      </c>
      <c r="AG292" s="1114">
        <f t="shared" si="409"/>
        <v>0</v>
      </c>
      <c r="AH292" s="1114">
        <f t="shared" si="409"/>
        <v>0</v>
      </c>
      <c r="AI292" s="1114">
        <f t="shared" si="409"/>
        <v>0</v>
      </c>
      <c r="AK292" s="1630">
        <f t="shared" ca="1" si="418"/>
        <v>0</v>
      </c>
      <c r="AL292" s="1114">
        <f t="shared" ca="1" si="410"/>
        <v>0</v>
      </c>
      <c r="AM292" s="1114">
        <f t="shared" ca="1" si="326"/>
        <v>0</v>
      </c>
      <c r="AN292" s="1796"/>
      <c r="AO292" s="1114">
        <f t="shared" ca="1" si="411"/>
        <v>0</v>
      </c>
      <c r="AP292" s="1114">
        <f t="shared" ca="1" si="327"/>
        <v>0</v>
      </c>
      <c r="AQ292" s="1796"/>
      <c r="AS292" s="1630">
        <f t="shared" ca="1" si="416"/>
        <v>0</v>
      </c>
      <c r="AT292" s="1114">
        <f t="shared" ca="1" si="419"/>
        <v>0</v>
      </c>
      <c r="AU292" s="1114">
        <f t="shared" ca="1" si="405"/>
        <v>0</v>
      </c>
      <c r="AV292" s="1796"/>
      <c r="AW292" s="1114">
        <f t="shared" ca="1" si="413"/>
        <v>0</v>
      </c>
      <c r="AX292" s="1114">
        <f t="shared" ca="1" si="406"/>
        <v>0</v>
      </c>
      <c r="AY292" s="1796"/>
      <c r="BA292" s="1630">
        <f t="shared" ca="1" si="417"/>
        <v>0</v>
      </c>
      <c r="BB292" s="1114">
        <f t="shared" ca="1" si="420"/>
        <v>0</v>
      </c>
      <c r="BC292" s="1114">
        <f t="shared" ca="1" si="407"/>
        <v>0</v>
      </c>
      <c r="BD292" s="1796"/>
      <c r="BE292" s="1114">
        <f t="shared" ca="1" si="415"/>
        <v>0</v>
      </c>
      <c r="BF292" s="1114">
        <f t="shared" ca="1" si="408"/>
        <v>0</v>
      </c>
      <c r="BG292" s="1796"/>
    </row>
    <row r="293" spans="1:59" s="1108" customFormat="1" hidden="1" outlineLevel="1">
      <c r="A293" s="1887">
        <v>261</v>
      </c>
      <c r="B293" s="1887">
        <v>1</v>
      </c>
      <c r="C293" s="1887">
        <f>ROW()</f>
        <v>293</v>
      </c>
      <c r="D293" s="2120" t="s">
        <v>1020</v>
      </c>
      <c r="E293" s="2540">
        <v>1</v>
      </c>
      <c r="F293" s="87"/>
      <c r="G293" s="87"/>
      <c r="H293" s="1104"/>
      <c r="I293" s="1109"/>
      <c r="J293" s="1110"/>
      <c r="K293" s="1111"/>
      <c r="L293" s="1111"/>
      <c r="M293" s="1112" t="s">
        <v>769</v>
      </c>
      <c r="N293" s="1110"/>
      <c r="O293" s="1110"/>
      <c r="P293" s="1113"/>
      <c r="Q293" s="1114">
        <f t="shared" si="409"/>
        <v>0</v>
      </c>
      <c r="R293" s="1114">
        <f t="shared" si="409"/>
        <v>0</v>
      </c>
      <c r="S293" s="1114">
        <f t="shared" si="409"/>
        <v>0</v>
      </c>
      <c r="T293" s="1114">
        <f t="shared" si="409"/>
        <v>0</v>
      </c>
      <c r="U293" s="1114">
        <f t="shared" si="409"/>
        <v>0</v>
      </c>
      <c r="V293" s="1114">
        <f t="shared" si="409"/>
        <v>0</v>
      </c>
      <c r="W293" s="1114">
        <f t="shared" si="409"/>
        <v>0</v>
      </c>
      <c r="X293" s="1114">
        <f t="shared" si="409"/>
        <v>0</v>
      </c>
      <c r="Y293" s="1114">
        <f t="shared" si="409"/>
        <v>0</v>
      </c>
      <c r="Z293" s="1114">
        <f t="shared" si="409"/>
        <v>0</v>
      </c>
      <c r="AA293" s="1114">
        <f t="shared" si="409"/>
        <v>0</v>
      </c>
      <c r="AB293" s="1114">
        <f t="shared" si="409"/>
        <v>0</v>
      </c>
      <c r="AC293" s="1114">
        <f t="shared" si="409"/>
        <v>0</v>
      </c>
      <c r="AD293" s="1114">
        <f t="shared" si="409"/>
        <v>0</v>
      </c>
      <c r="AE293" s="1114">
        <f t="shared" si="409"/>
        <v>0</v>
      </c>
      <c r="AF293" s="1114">
        <f t="shared" si="409"/>
        <v>0</v>
      </c>
      <c r="AG293" s="1114">
        <f t="shared" si="409"/>
        <v>0</v>
      </c>
      <c r="AH293" s="1114">
        <f t="shared" si="409"/>
        <v>0</v>
      </c>
      <c r="AI293" s="1114">
        <f t="shared" si="409"/>
        <v>0</v>
      </c>
      <c r="AK293" s="1630">
        <f t="shared" ca="1" si="418"/>
        <v>0</v>
      </c>
      <c r="AL293" s="1114">
        <f t="shared" ca="1" si="410"/>
        <v>0</v>
      </c>
      <c r="AM293" s="1114">
        <f t="shared" ca="1" si="326"/>
        <v>0</v>
      </c>
      <c r="AN293" s="1796"/>
      <c r="AO293" s="1114">
        <f t="shared" ca="1" si="411"/>
        <v>0</v>
      </c>
      <c r="AP293" s="1114">
        <f t="shared" ca="1" si="327"/>
        <v>0</v>
      </c>
      <c r="AQ293" s="1796"/>
      <c r="AS293" s="1630">
        <f t="shared" ca="1" si="416"/>
        <v>0</v>
      </c>
      <c r="AT293" s="1114">
        <f t="shared" ca="1" si="419"/>
        <v>0</v>
      </c>
      <c r="AU293" s="1114">
        <f t="shared" ca="1" si="405"/>
        <v>0</v>
      </c>
      <c r="AV293" s="1796"/>
      <c r="AW293" s="1114">
        <f t="shared" ca="1" si="413"/>
        <v>0</v>
      </c>
      <c r="AX293" s="1114">
        <f t="shared" ca="1" si="406"/>
        <v>0</v>
      </c>
      <c r="AY293" s="1796"/>
      <c r="BA293" s="1630">
        <f t="shared" ca="1" si="417"/>
        <v>0</v>
      </c>
      <c r="BB293" s="1114">
        <f t="shared" ca="1" si="420"/>
        <v>0</v>
      </c>
      <c r="BC293" s="1114">
        <f t="shared" ca="1" si="407"/>
        <v>0</v>
      </c>
      <c r="BD293" s="1796"/>
      <c r="BE293" s="1114">
        <f t="shared" ca="1" si="415"/>
        <v>0</v>
      </c>
      <c r="BF293" s="1114">
        <f t="shared" ca="1" si="408"/>
        <v>0</v>
      </c>
      <c r="BG293" s="1796"/>
    </row>
    <row r="294" spans="1:59" collapsed="1">
      <c r="A294" s="1887">
        <v>262</v>
      </c>
      <c r="B294" s="1887">
        <v>1</v>
      </c>
      <c r="C294" s="1887">
        <f>ROW()</f>
        <v>294</v>
      </c>
      <c r="D294" s="2120" t="s">
        <v>1020</v>
      </c>
      <c r="E294" s="2540">
        <v>1</v>
      </c>
      <c r="F294" s="87"/>
      <c r="G294" s="87"/>
      <c r="H294" s="39"/>
      <c r="I294" s="43"/>
      <c r="J294" s="6"/>
      <c r="K294" s="7"/>
      <c r="L294" s="597" t="s">
        <v>760</v>
      </c>
      <c r="M294" s="597"/>
      <c r="N294" s="597"/>
      <c r="O294" s="597"/>
      <c r="P294" s="598"/>
      <c r="Q294" s="598">
        <f>SUM(Q295:Q297)</f>
        <v>0</v>
      </c>
      <c r="R294" s="598">
        <f t="shared" ref="R294:AB294" si="421">SUM(R295:R297)</f>
        <v>0</v>
      </c>
      <c r="S294" s="598">
        <f t="shared" si="421"/>
        <v>0</v>
      </c>
      <c r="T294" s="598">
        <f t="shared" si="421"/>
        <v>0</v>
      </c>
      <c r="U294" s="598">
        <f t="shared" si="421"/>
        <v>0</v>
      </c>
      <c r="V294" s="598">
        <f t="shared" si="421"/>
        <v>0</v>
      </c>
      <c r="W294" s="598">
        <f t="shared" si="421"/>
        <v>0</v>
      </c>
      <c r="X294" s="598">
        <f t="shared" si="421"/>
        <v>0</v>
      </c>
      <c r="Y294" s="598">
        <f t="shared" si="421"/>
        <v>0</v>
      </c>
      <c r="Z294" s="598">
        <f t="shared" si="421"/>
        <v>0</v>
      </c>
      <c r="AA294" s="598">
        <f t="shared" si="421"/>
        <v>0</v>
      </c>
      <c r="AB294" s="598">
        <f t="shared" si="421"/>
        <v>0</v>
      </c>
      <c r="AC294" s="599">
        <f t="shared" ref="AC294:AC303" si="422">SUM(Q294,R294,S294)</f>
        <v>0</v>
      </c>
      <c r="AD294" s="599">
        <f t="shared" ref="AD294:AD303" si="423">SUM(T294,U294,V294)</f>
        <v>0</v>
      </c>
      <c r="AE294" s="599">
        <f t="shared" ref="AE294:AE303" si="424">SUM(W294,X294,Y294)</f>
        <v>0</v>
      </c>
      <c r="AF294" s="599">
        <f t="shared" ref="AF294:AF303" si="425">SUM(Z294,AA294,AB294)</f>
        <v>0</v>
      </c>
      <c r="AG294" s="599">
        <f t="shared" ref="AG294:AG303" si="426">AC294+AD294</f>
        <v>0</v>
      </c>
      <c r="AH294" s="599">
        <f t="shared" ref="AH294:AH303" si="427">AF294+AE294</f>
        <v>0</v>
      </c>
      <c r="AI294" s="599">
        <f t="shared" ref="AI294:AI303" si="428">AG294+AH294</f>
        <v>0</v>
      </c>
      <c r="AK294" s="1640">
        <f ca="1">SUM((INDIRECT(AK$2&amp;(ROW())):INDIRECT(AK$3&amp;(ROW()))))</f>
        <v>0</v>
      </c>
      <c r="AL294" s="599">
        <f ca="1">SUM(INDIRECT(AL$1&amp;AL$2&amp;$C294):INDIRECT(AL$1&amp;AL$3&amp;$C294))</f>
        <v>0</v>
      </c>
      <c r="AM294" s="1706">
        <f t="shared" ca="1" si="326"/>
        <v>0</v>
      </c>
      <c r="AN294" s="1804">
        <f t="shared" ca="1" si="373"/>
        <v>0</v>
      </c>
      <c r="AO294" s="599">
        <f ca="1">SUM(INDIRECT(AO$1&amp;AO$2&amp;$A294):INDIRECT(AO$1&amp;AO$3&amp;$A294))+SUM(INDIRECT(AO$1&amp;AO$2&amp;$B294):INDIRECT(AO$1&amp;AO$3&amp;$B294))</f>
        <v>0</v>
      </c>
      <c r="AP294" s="1706">
        <f t="shared" ca="1" si="327"/>
        <v>0</v>
      </c>
      <c r="AQ294" s="1804">
        <f t="shared" ref="AQ294:AQ308" ca="1" si="429">IFERROR(AK294/AO294,0)</f>
        <v>0</v>
      </c>
      <c r="AS294" s="1640">
        <f ca="1">SUM((INDIRECT(AS$2&amp;(ROW())):INDIRECT(AS$3&amp;(ROW()))))</f>
        <v>0</v>
      </c>
      <c r="AT294" s="599">
        <f ca="1">SUM(INDIRECT(AT$1&amp;AT$2&amp;$C294):INDIRECT(AT$1&amp;AT$3&amp;$C294))</f>
        <v>0</v>
      </c>
      <c r="AU294" s="1706">
        <f t="shared" ca="1" si="405"/>
        <v>0</v>
      </c>
      <c r="AV294" s="1804">
        <f t="shared" ref="AV294:AV308" ca="1" si="430">IFERROR(AS294/AT294,0)</f>
        <v>0</v>
      </c>
      <c r="AW294" s="599">
        <f ca="1">SUM(INDIRECT(AW$1&amp;AW$2&amp;$A294):INDIRECT(AW$1&amp;AW$3&amp;$A294))+SUM(INDIRECT(AW$1&amp;AW$2&amp;$B294):INDIRECT(AW$1&amp;AW$3&amp;$B294))</f>
        <v>0</v>
      </c>
      <c r="AX294" s="1706">
        <f t="shared" ca="1" si="406"/>
        <v>0</v>
      </c>
      <c r="AY294" s="1804">
        <f t="shared" ref="AY294:AY308" ca="1" si="431">IFERROR(AS294/AW294,0)</f>
        <v>0</v>
      </c>
      <c r="BA294" s="1640">
        <f ca="1">SUM((INDIRECT(BA$2&amp;(ROW())):INDIRECT(BA$3&amp;(ROW()))))</f>
        <v>0</v>
      </c>
      <c r="BB294" s="599">
        <f ca="1">SUM(INDIRECT(BB$1&amp;BB$2&amp;$C294):INDIRECT(BB$1&amp;BB$3&amp;$C294))</f>
        <v>0</v>
      </c>
      <c r="BC294" s="1706">
        <f t="shared" ca="1" si="407"/>
        <v>0</v>
      </c>
      <c r="BD294" s="1804">
        <f t="shared" ref="BD294:BD308" ca="1" si="432">IFERROR(BA294/BB294,0)</f>
        <v>0</v>
      </c>
      <c r="BE294" s="599">
        <f ca="1">SUM(INDIRECT(BE$1&amp;BE$2&amp;$A294):INDIRECT(BE$1&amp;BE$3&amp;$A294))+SUM(INDIRECT(BE$1&amp;BE$2&amp;$B294):INDIRECT(BE$1&amp;BE$3&amp;$B294))</f>
        <v>0</v>
      </c>
      <c r="BF294" s="1706">
        <f t="shared" ca="1" si="408"/>
        <v>0</v>
      </c>
      <c r="BG294" s="1804">
        <f t="shared" ref="BG294:BG308" ca="1" si="433">IFERROR(BA294/BE294,0)</f>
        <v>0</v>
      </c>
    </row>
    <row r="295" spans="1:59" ht="15" customHeight="1">
      <c r="A295" s="1887">
        <v>263</v>
      </c>
      <c r="B295" s="1887">
        <v>1</v>
      </c>
      <c r="C295" s="1887">
        <f>ROW()</f>
        <v>295</v>
      </c>
      <c r="D295" s="2120" t="s">
        <v>1020</v>
      </c>
      <c r="E295" s="2540">
        <v>1</v>
      </c>
      <c r="F295" s="87"/>
      <c r="G295" s="87"/>
      <c r="H295" s="39"/>
      <c r="I295" s="43"/>
      <c r="J295" s="6"/>
      <c r="K295" s="7"/>
      <c r="L295" s="7"/>
      <c r="M295" s="6" t="s">
        <v>214</v>
      </c>
      <c r="N295" s="6"/>
      <c r="O295" s="6"/>
      <c r="P295" s="42"/>
      <c r="Q295" s="88"/>
      <c r="R295" s="146"/>
      <c r="S295" s="146"/>
      <c r="T295" s="146"/>
      <c r="U295" s="146"/>
      <c r="V295" s="146"/>
      <c r="W295" s="146"/>
      <c r="X295" s="146"/>
      <c r="Y295" s="146"/>
      <c r="Z295" s="146"/>
      <c r="AA295" s="146"/>
      <c r="AB295" s="146"/>
      <c r="AC295" s="145">
        <f t="shared" si="422"/>
        <v>0</v>
      </c>
      <c r="AD295" s="145">
        <f t="shared" si="423"/>
        <v>0</v>
      </c>
      <c r="AE295" s="145">
        <f t="shared" si="424"/>
        <v>0</v>
      </c>
      <c r="AF295" s="145">
        <f t="shared" si="425"/>
        <v>0</v>
      </c>
      <c r="AG295" s="145">
        <f t="shared" si="426"/>
        <v>0</v>
      </c>
      <c r="AH295" s="145">
        <f t="shared" si="427"/>
        <v>0</v>
      </c>
      <c r="AI295" s="145">
        <f t="shared" si="428"/>
        <v>0</v>
      </c>
      <c r="AK295" s="17">
        <f ca="1">SUM((INDIRECT(AK$2&amp;(ROW())):INDIRECT(AK$3&amp;(ROW()))))</f>
        <v>0</v>
      </c>
      <c r="AL295" s="145">
        <f ca="1">SUM(INDIRECT(AL$1&amp;AL$2&amp;$C295):INDIRECT(AL$1&amp;AL$3&amp;$C295))</f>
        <v>0</v>
      </c>
      <c r="AM295" s="1697">
        <f t="shared" ca="1" si="326"/>
        <v>0</v>
      </c>
      <c r="AN295" s="1791">
        <f t="shared" ca="1" si="373"/>
        <v>0</v>
      </c>
      <c r="AO295" s="145">
        <f ca="1">SUM(INDIRECT(AO$1&amp;AO$2&amp;$A295):INDIRECT(AO$1&amp;AO$3&amp;$A295))+SUM(INDIRECT(AO$1&amp;AO$2&amp;$B295):INDIRECT(AO$1&amp;AO$3&amp;$B295))</f>
        <v>0</v>
      </c>
      <c r="AP295" s="1697">
        <f t="shared" ca="1" si="327"/>
        <v>0</v>
      </c>
      <c r="AQ295" s="1791">
        <f t="shared" ca="1" si="429"/>
        <v>0</v>
      </c>
      <c r="AS295" s="17">
        <f ca="1">SUM((INDIRECT(AS$2&amp;(ROW())):INDIRECT(AS$3&amp;(ROW()))))</f>
        <v>0</v>
      </c>
      <c r="AT295" s="145">
        <f ca="1">SUM(INDIRECT(AT$1&amp;AT$2&amp;$C295):INDIRECT(AT$1&amp;AT$3&amp;$C295))</f>
        <v>0</v>
      </c>
      <c r="AU295" s="1697">
        <f t="shared" ca="1" si="405"/>
        <v>0</v>
      </c>
      <c r="AV295" s="1791">
        <f t="shared" ca="1" si="430"/>
        <v>0</v>
      </c>
      <c r="AW295" s="145">
        <f ca="1">SUM(INDIRECT(AW$1&amp;AW$2&amp;$A295):INDIRECT(AW$1&amp;AW$3&amp;$A295))+SUM(INDIRECT(AW$1&amp;AW$2&amp;$B295):INDIRECT(AW$1&amp;AW$3&amp;$B295))</f>
        <v>0</v>
      </c>
      <c r="AX295" s="1697">
        <f t="shared" ca="1" si="406"/>
        <v>0</v>
      </c>
      <c r="AY295" s="1791">
        <f t="shared" ca="1" si="431"/>
        <v>0</v>
      </c>
      <c r="BA295" s="17">
        <f ca="1">SUM((INDIRECT(BA$2&amp;(ROW())):INDIRECT(BA$3&amp;(ROW()))))</f>
        <v>0</v>
      </c>
      <c r="BB295" s="145">
        <f ca="1">SUM(INDIRECT(BB$1&amp;BB$2&amp;$C295):INDIRECT(BB$1&amp;BB$3&amp;$C295))</f>
        <v>0</v>
      </c>
      <c r="BC295" s="1697">
        <f t="shared" ca="1" si="407"/>
        <v>0</v>
      </c>
      <c r="BD295" s="1791">
        <f t="shared" ca="1" si="432"/>
        <v>0</v>
      </c>
      <c r="BE295" s="145">
        <f ca="1">SUM(INDIRECT(BE$1&amp;BE$2&amp;$A295):INDIRECT(BE$1&amp;BE$3&amp;$A295))+SUM(INDIRECT(BE$1&amp;BE$2&amp;$B295):INDIRECT(BE$1&amp;BE$3&amp;$B295))</f>
        <v>0</v>
      </c>
      <c r="BF295" s="1697">
        <f t="shared" ca="1" si="408"/>
        <v>0</v>
      </c>
      <c r="BG295" s="1791">
        <f t="shared" ca="1" si="433"/>
        <v>0</v>
      </c>
    </row>
    <row r="296" spans="1:59" ht="15" customHeight="1">
      <c r="A296" s="1887">
        <v>264</v>
      </c>
      <c r="B296" s="1887">
        <v>1</v>
      </c>
      <c r="C296" s="1887">
        <f>ROW()</f>
        <v>296</v>
      </c>
      <c r="D296" s="2120" t="s">
        <v>1020</v>
      </c>
      <c r="E296" s="2540">
        <v>1</v>
      </c>
      <c r="F296" s="87"/>
      <c r="G296" s="87"/>
      <c r="H296" s="39"/>
      <c r="I296" s="43"/>
      <c r="J296" s="6"/>
      <c r="K296" s="7"/>
      <c r="L296" s="7"/>
      <c r="M296" s="6" t="s">
        <v>215</v>
      </c>
      <c r="N296" s="6"/>
      <c r="O296" s="6"/>
      <c r="P296" s="42"/>
      <c r="Q296" s="88"/>
      <c r="R296" s="146"/>
      <c r="S296" s="146"/>
      <c r="T296" s="146"/>
      <c r="U296" s="146"/>
      <c r="V296" s="146"/>
      <c r="W296" s="146"/>
      <c r="X296" s="146"/>
      <c r="Y296" s="146"/>
      <c r="Z296" s="146"/>
      <c r="AA296" s="146"/>
      <c r="AB296" s="146"/>
      <c r="AC296" s="145">
        <f t="shared" si="422"/>
        <v>0</v>
      </c>
      <c r="AD296" s="145">
        <f t="shared" si="423"/>
        <v>0</v>
      </c>
      <c r="AE296" s="145">
        <f t="shared" si="424"/>
        <v>0</v>
      </c>
      <c r="AF296" s="145">
        <f t="shared" si="425"/>
        <v>0</v>
      </c>
      <c r="AG296" s="145">
        <f t="shared" si="426"/>
        <v>0</v>
      </c>
      <c r="AH296" s="145">
        <f t="shared" si="427"/>
        <v>0</v>
      </c>
      <c r="AI296" s="145">
        <f t="shared" si="428"/>
        <v>0</v>
      </c>
      <c r="AK296" s="17">
        <f ca="1">SUM((INDIRECT(AK$2&amp;(ROW())):INDIRECT(AK$3&amp;(ROW()))))</f>
        <v>0</v>
      </c>
      <c r="AL296" s="145">
        <f ca="1">SUM(INDIRECT(AL$1&amp;AL$2&amp;$C296):INDIRECT(AL$1&amp;AL$3&amp;$C296))</f>
        <v>0</v>
      </c>
      <c r="AM296" s="1697">
        <f t="shared" ca="1" si="326"/>
        <v>0</v>
      </c>
      <c r="AN296" s="1791">
        <f t="shared" ca="1" si="373"/>
        <v>0</v>
      </c>
      <c r="AO296" s="145">
        <f ca="1">SUM(INDIRECT(AO$1&amp;AO$2&amp;$A296):INDIRECT(AO$1&amp;AO$3&amp;$A296))+SUM(INDIRECT(AO$1&amp;AO$2&amp;$B296):INDIRECT(AO$1&amp;AO$3&amp;$B296))</f>
        <v>0</v>
      </c>
      <c r="AP296" s="1697">
        <f t="shared" ca="1" si="327"/>
        <v>0</v>
      </c>
      <c r="AQ296" s="1791">
        <f t="shared" ca="1" si="429"/>
        <v>0</v>
      </c>
      <c r="AS296" s="17">
        <f ca="1">SUM((INDIRECT(AS$2&amp;(ROW())):INDIRECT(AS$3&amp;(ROW()))))</f>
        <v>0</v>
      </c>
      <c r="AT296" s="145">
        <f ca="1">SUM(INDIRECT(AT$1&amp;AT$2&amp;$C296):INDIRECT(AT$1&amp;AT$3&amp;$C296))</f>
        <v>0</v>
      </c>
      <c r="AU296" s="1697">
        <f t="shared" ca="1" si="405"/>
        <v>0</v>
      </c>
      <c r="AV296" s="1791">
        <f t="shared" ca="1" si="430"/>
        <v>0</v>
      </c>
      <c r="AW296" s="145">
        <f ca="1">SUM(INDIRECT(AW$1&amp;AW$2&amp;$A296):INDIRECT(AW$1&amp;AW$3&amp;$A296))+SUM(INDIRECT(AW$1&amp;AW$2&amp;$B296):INDIRECT(AW$1&amp;AW$3&amp;$B296))</f>
        <v>0</v>
      </c>
      <c r="AX296" s="1697">
        <f t="shared" ca="1" si="406"/>
        <v>0</v>
      </c>
      <c r="AY296" s="1791">
        <f t="shared" ca="1" si="431"/>
        <v>0</v>
      </c>
      <c r="BA296" s="17">
        <f ca="1">SUM((INDIRECT(BA$2&amp;(ROW())):INDIRECT(BA$3&amp;(ROW()))))</f>
        <v>0</v>
      </c>
      <c r="BB296" s="145">
        <f ca="1">SUM(INDIRECT(BB$1&amp;BB$2&amp;$C296):INDIRECT(BB$1&amp;BB$3&amp;$C296))</f>
        <v>0</v>
      </c>
      <c r="BC296" s="1697">
        <f t="shared" ca="1" si="407"/>
        <v>0</v>
      </c>
      <c r="BD296" s="1791">
        <f t="shared" ca="1" si="432"/>
        <v>0</v>
      </c>
      <c r="BE296" s="145">
        <f ca="1">SUM(INDIRECT(BE$1&amp;BE$2&amp;$A296):INDIRECT(BE$1&amp;BE$3&amp;$A296))+SUM(INDIRECT(BE$1&amp;BE$2&amp;$B296):INDIRECT(BE$1&amp;BE$3&amp;$B296))</f>
        <v>0</v>
      </c>
      <c r="BF296" s="1697">
        <f t="shared" ca="1" si="408"/>
        <v>0</v>
      </c>
      <c r="BG296" s="1791">
        <f t="shared" ca="1" si="433"/>
        <v>0</v>
      </c>
    </row>
    <row r="297" spans="1:59" ht="15" customHeight="1">
      <c r="A297" s="1887">
        <v>265</v>
      </c>
      <c r="B297" s="1887">
        <v>1</v>
      </c>
      <c r="C297" s="1887">
        <f>ROW()</f>
        <v>297</v>
      </c>
      <c r="D297" s="2120" t="s">
        <v>1020</v>
      </c>
      <c r="E297" s="2540">
        <v>1</v>
      </c>
      <c r="F297" s="87"/>
      <c r="G297" s="87"/>
      <c r="H297" s="39"/>
      <c r="I297" s="43"/>
      <c r="J297" s="6"/>
      <c r="K297" s="7"/>
      <c r="L297" s="80"/>
      <c r="M297" s="79" t="s">
        <v>216</v>
      </c>
      <c r="N297" s="79"/>
      <c r="O297" s="79"/>
      <c r="P297" s="209"/>
      <c r="Q297" s="1086"/>
      <c r="R297" s="208"/>
      <c r="S297" s="208"/>
      <c r="T297" s="208"/>
      <c r="U297" s="208"/>
      <c r="V297" s="208"/>
      <c r="W297" s="208"/>
      <c r="X297" s="208"/>
      <c r="Y297" s="208"/>
      <c r="Z297" s="208"/>
      <c r="AA297" s="208"/>
      <c r="AB297" s="208"/>
      <c r="AC297" s="207">
        <f t="shared" si="422"/>
        <v>0</v>
      </c>
      <c r="AD297" s="207">
        <f t="shared" si="423"/>
        <v>0</v>
      </c>
      <c r="AE297" s="207">
        <f t="shared" si="424"/>
        <v>0</v>
      </c>
      <c r="AF297" s="207">
        <f t="shared" si="425"/>
        <v>0</v>
      </c>
      <c r="AG297" s="207">
        <f t="shared" si="426"/>
        <v>0</v>
      </c>
      <c r="AH297" s="207">
        <f t="shared" si="427"/>
        <v>0</v>
      </c>
      <c r="AI297" s="207">
        <f t="shared" si="428"/>
        <v>0</v>
      </c>
      <c r="AK297" s="622">
        <f ca="1">SUM((INDIRECT(AK$2&amp;(ROW())):INDIRECT(AK$3&amp;(ROW()))))</f>
        <v>0</v>
      </c>
      <c r="AL297" s="207">
        <f ca="1">SUM(INDIRECT(AL$1&amp;AL$2&amp;$C297):INDIRECT(AL$1&amp;AL$3&amp;$C297))</f>
        <v>0</v>
      </c>
      <c r="AM297" s="1700">
        <f t="shared" ca="1" si="326"/>
        <v>0</v>
      </c>
      <c r="AN297" s="1794">
        <f t="shared" ca="1" si="373"/>
        <v>0</v>
      </c>
      <c r="AO297" s="207">
        <f ca="1">SUM(INDIRECT(AO$1&amp;AO$2&amp;$A297):INDIRECT(AO$1&amp;AO$3&amp;$A297))+SUM(INDIRECT(AO$1&amp;AO$2&amp;$B297):INDIRECT(AO$1&amp;AO$3&amp;$B297))</f>
        <v>0</v>
      </c>
      <c r="AP297" s="1700">
        <f t="shared" ca="1" si="327"/>
        <v>0</v>
      </c>
      <c r="AQ297" s="1794">
        <f t="shared" ca="1" si="429"/>
        <v>0</v>
      </c>
      <c r="AS297" s="622">
        <f ca="1">SUM((INDIRECT(AS$2&amp;(ROW())):INDIRECT(AS$3&amp;(ROW()))))</f>
        <v>0</v>
      </c>
      <c r="AT297" s="207">
        <f ca="1">SUM(INDIRECT(AT$1&amp;AT$2&amp;$C297):INDIRECT(AT$1&amp;AT$3&amp;$C297))</f>
        <v>0</v>
      </c>
      <c r="AU297" s="1700">
        <f t="shared" ca="1" si="405"/>
        <v>0</v>
      </c>
      <c r="AV297" s="1794">
        <f t="shared" ca="1" si="430"/>
        <v>0</v>
      </c>
      <c r="AW297" s="207">
        <f ca="1">SUM(INDIRECT(AW$1&amp;AW$2&amp;$A297):INDIRECT(AW$1&amp;AW$3&amp;$A297))+SUM(INDIRECT(AW$1&amp;AW$2&amp;$B297):INDIRECT(AW$1&amp;AW$3&amp;$B297))</f>
        <v>0</v>
      </c>
      <c r="AX297" s="1700">
        <f t="shared" ca="1" si="406"/>
        <v>0</v>
      </c>
      <c r="AY297" s="1794">
        <f t="shared" ca="1" si="431"/>
        <v>0</v>
      </c>
      <c r="BA297" s="622">
        <f ca="1">SUM((INDIRECT(BA$2&amp;(ROW())):INDIRECT(BA$3&amp;(ROW()))))</f>
        <v>0</v>
      </c>
      <c r="BB297" s="207">
        <f ca="1">SUM(INDIRECT(BB$1&amp;BB$2&amp;$C297):INDIRECT(BB$1&amp;BB$3&amp;$C297))</f>
        <v>0</v>
      </c>
      <c r="BC297" s="1700">
        <f t="shared" ca="1" si="407"/>
        <v>0</v>
      </c>
      <c r="BD297" s="1794">
        <f t="shared" ca="1" si="432"/>
        <v>0</v>
      </c>
      <c r="BE297" s="207">
        <f ca="1">SUM(INDIRECT(BE$1&amp;BE$2&amp;$A297):INDIRECT(BE$1&amp;BE$3&amp;$A297))+SUM(INDIRECT(BE$1&amp;BE$2&amp;$B297):INDIRECT(BE$1&amp;BE$3&amp;$B297))</f>
        <v>0</v>
      </c>
      <c r="BF297" s="1700">
        <f t="shared" ca="1" si="408"/>
        <v>0</v>
      </c>
      <c r="BG297" s="1794">
        <f t="shared" ca="1" si="433"/>
        <v>0</v>
      </c>
    </row>
    <row r="298" spans="1:59" ht="15" customHeight="1">
      <c r="A298" s="1887">
        <v>266</v>
      </c>
      <c r="B298" s="1887">
        <v>1</v>
      </c>
      <c r="C298" s="1887">
        <f>ROW()</f>
        <v>298</v>
      </c>
      <c r="D298" s="2120" t="s">
        <v>1020</v>
      </c>
      <c r="E298" s="2540">
        <v>1</v>
      </c>
      <c r="F298" s="87"/>
      <c r="G298" s="87"/>
      <c r="H298" s="39"/>
      <c r="I298" s="43"/>
      <c r="J298" s="6"/>
      <c r="K298" s="7"/>
      <c r="L298" s="597" t="s">
        <v>761</v>
      </c>
      <c r="M298" s="597"/>
      <c r="N298" s="597"/>
      <c r="O298" s="597"/>
      <c r="P298" s="598"/>
      <c r="Q298" s="598">
        <f>SUM(Q299:Q303)</f>
        <v>0</v>
      </c>
      <c r="R298" s="598">
        <f t="shared" ref="R298:AB298" si="434">SUM(R299:R303)</f>
        <v>0</v>
      </c>
      <c r="S298" s="598">
        <f t="shared" si="434"/>
        <v>0</v>
      </c>
      <c r="T298" s="598">
        <f t="shared" si="434"/>
        <v>0</v>
      </c>
      <c r="U298" s="598">
        <f t="shared" si="434"/>
        <v>0</v>
      </c>
      <c r="V298" s="598">
        <f t="shared" si="434"/>
        <v>0</v>
      </c>
      <c r="W298" s="598">
        <f t="shared" si="434"/>
        <v>0</v>
      </c>
      <c r="X298" s="598">
        <f t="shared" si="434"/>
        <v>0</v>
      </c>
      <c r="Y298" s="598">
        <f t="shared" si="434"/>
        <v>0</v>
      </c>
      <c r="Z298" s="598">
        <f t="shared" si="434"/>
        <v>0</v>
      </c>
      <c r="AA298" s="598">
        <f t="shared" si="434"/>
        <v>0</v>
      </c>
      <c r="AB298" s="598">
        <f t="shared" si="434"/>
        <v>0</v>
      </c>
      <c r="AC298" s="599">
        <f t="shared" si="422"/>
        <v>0</v>
      </c>
      <c r="AD298" s="599">
        <f t="shared" si="423"/>
        <v>0</v>
      </c>
      <c r="AE298" s="599">
        <f t="shared" si="424"/>
        <v>0</v>
      </c>
      <c r="AF298" s="599">
        <f t="shared" si="425"/>
        <v>0</v>
      </c>
      <c r="AG298" s="599">
        <f t="shared" si="426"/>
        <v>0</v>
      </c>
      <c r="AH298" s="599">
        <f t="shared" si="427"/>
        <v>0</v>
      </c>
      <c r="AI298" s="599">
        <f t="shared" si="428"/>
        <v>0</v>
      </c>
      <c r="AK298" s="1640">
        <f ca="1">SUM((INDIRECT(AK$2&amp;(ROW())):INDIRECT(AK$3&amp;(ROW()))))</f>
        <v>0</v>
      </c>
      <c r="AL298" s="599">
        <f ca="1">SUM(INDIRECT(AL$1&amp;AL$2&amp;$C298):INDIRECT(AL$1&amp;AL$3&amp;$C298))</f>
        <v>0</v>
      </c>
      <c r="AM298" s="1706">
        <f t="shared" ref="AM298:AM345" ca="1" si="435">AK298-AL298</f>
        <v>0</v>
      </c>
      <c r="AN298" s="1804">
        <f t="shared" ca="1" si="373"/>
        <v>0</v>
      </c>
      <c r="AO298" s="599">
        <f ca="1">SUM(INDIRECT(AO$1&amp;AO$2&amp;$A298):INDIRECT(AO$1&amp;AO$3&amp;$A298))+SUM(INDIRECT(AO$1&amp;AO$2&amp;$B298):INDIRECT(AO$1&amp;AO$3&amp;$B298))</f>
        <v>0</v>
      </c>
      <c r="AP298" s="1706">
        <f t="shared" ref="AP298:AP308" ca="1" si="436">AK298-AO298</f>
        <v>0</v>
      </c>
      <c r="AQ298" s="1804">
        <f t="shared" ca="1" si="429"/>
        <v>0</v>
      </c>
      <c r="AS298" s="1640">
        <f ca="1">SUM((INDIRECT(AS$2&amp;(ROW())):INDIRECT(AS$3&amp;(ROW()))))</f>
        <v>0</v>
      </c>
      <c r="AT298" s="599">
        <f ca="1">SUM(INDIRECT(AT$1&amp;AT$2&amp;$C298):INDIRECT(AT$1&amp;AT$3&amp;$C298))</f>
        <v>0</v>
      </c>
      <c r="AU298" s="1706">
        <f t="shared" ca="1" si="405"/>
        <v>0</v>
      </c>
      <c r="AV298" s="1804">
        <f t="shared" ca="1" si="430"/>
        <v>0</v>
      </c>
      <c r="AW298" s="599">
        <f ca="1">SUM(INDIRECT(AW$1&amp;AW$2&amp;$A298):INDIRECT(AW$1&amp;AW$3&amp;$A298))+SUM(INDIRECT(AW$1&amp;AW$2&amp;$B298):INDIRECT(AW$1&amp;AW$3&amp;$B298))</f>
        <v>0</v>
      </c>
      <c r="AX298" s="1706">
        <f t="shared" ca="1" si="406"/>
        <v>0</v>
      </c>
      <c r="AY298" s="1804">
        <f t="shared" ca="1" si="431"/>
        <v>0</v>
      </c>
      <c r="BA298" s="1640">
        <f ca="1">SUM((INDIRECT(BA$2&amp;(ROW())):INDIRECT(BA$3&amp;(ROW()))))</f>
        <v>0</v>
      </c>
      <c r="BB298" s="599">
        <f ca="1">SUM(INDIRECT(BB$1&amp;BB$2&amp;$C298):INDIRECT(BB$1&amp;BB$3&amp;$C298))</f>
        <v>0</v>
      </c>
      <c r="BC298" s="1706">
        <f t="shared" ca="1" si="407"/>
        <v>0</v>
      </c>
      <c r="BD298" s="1804">
        <f t="shared" ca="1" si="432"/>
        <v>0</v>
      </c>
      <c r="BE298" s="599">
        <f ca="1">SUM(INDIRECT(BE$1&amp;BE$2&amp;$A298):INDIRECT(BE$1&amp;BE$3&amp;$A298))+SUM(INDIRECT(BE$1&amp;BE$2&amp;$B298):INDIRECT(BE$1&amp;BE$3&amp;$B298))</f>
        <v>0</v>
      </c>
      <c r="BF298" s="1706">
        <f t="shared" ca="1" si="408"/>
        <v>0</v>
      </c>
      <c r="BG298" s="1804">
        <f t="shared" ca="1" si="433"/>
        <v>0</v>
      </c>
    </row>
    <row r="299" spans="1:59" ht="15" customHeight="1">
      <c r="A299" s="1887">
        <v>267</v>
      </c>
      <c r="B299" s="1887">
        <v>1</v>
      </c>
      <c r="C299" s="1887">
        <f>ROW()</f>
        <v>299</v>
      </c>
      <c r="D299" s="2120" t="s">
        <v>1020</v>
      </c>
      <c r="E299" s="2540">
        <v>1</v>
      </c>
      <c r="F299" s="87"/>
      <c r="G299" s="87"/>
      <c r="H299" s="39"/>
      <c r="I299" s="43"/>
      <c r="J299" s="6"/>
      <c r="K299" s="7"/>
      <c r="L299" s="7"/>
      <c r="M299" s="6" t="s">
        <v>61</v>
      </c>
      <c r="N299" s="6"/>
      <c r="O299" s="6"/>
      <c r="P299" s="42"/>
      <c r="Q299" s="88"/>
      <c r="R299" s="146"/>
      <c r="S299" s="146"/>
      <c r="T299" s="146"/>
      <c r="U299" s="146"/>
      <c r="V299" s="146"/>
      <c r="W299" s="146"/>
      <c r="X299" s="146"/>
      <c r="Y299" s="146"/>
      <c r="Z299" s="146"/>
      <c r="AA299" s="146"/>
      <c r="AB299" s="146"/>
      <c r="AC299" s="145">
        <f t="shared" si="422"/>
        <v>0</v>
      </c>
      <c r="AD299" s="145">
        <f t="shared" si="423"/>
        <v>0</v>
      </c>
      <c r="AE299" s="145">
        <f t="shared" si="424"/>
        <v>0</v>
      </c>
      <c r="AF299" s="145">
        <f t="shared" si="425"/>
        <v>0</v>
      </c>
      <c r="AG299" s="145">
        <f t="shared" si="426"/>
        <v>0</v>
      </c>
      <c r="AH299" s="145">
        <f t="shared" si="427"/>
        <v>0</v>
      </c>
      <c r="AI299" s="145">
        <f t="shared" si="428"/>
        <v>0</v>
      </c>
      <c r="AK299" s="17">
        <f ca="1">SUM((INDIRECT(AK$2&amp;(ROW())):INDIRECT(AK$3&amp;(ROW()))))</f>
        <v>0</v>
      </c>
      <c r="AL299" s="145">
        <f ca="1">SUM(INDIRECT(AL$1&amp;AL$2&amp;$C299):INDIRECT(AL$1&amp;AL$3&amp;$C299))</f>
        <v>0</v>
      </c>
      <c r="AM299" s="1697">
        <f t="shared" ca="1" si="435"/>
        <v>0</v>
      </c>
      <c r="AN299" s="1791">
        <f t="shared" ca="1" si="373"/>
        <v>0</v>
      </c>
      <c r="AO299" s="145">
        <f ca="1">SUM(INDIRECT(AO$1&amp;AO$2&amp;$A299):INDIRECT(AO$1&amp;AO$3&amp;$A299))+SUM(INDIRECT(AO$1&amp;AO$2&amp;$B299):INDIRECT(AO$1&amp;AO$3&amp;$B299))</f>
        <v>0</v>
      </c>
      <c r="AP299" s="1697">
        <f t="shared" ca="1" si="436"/>
        <v>0</v>
      </c>
      <c r="AQ299" s="1791">
        <f t="shared" ca="1" si="429"/>
        <v>0</v>
      </c>
      <c r="AS299" s="17">
        <f ca="1">SUM((INDIRECT(AS$2&amp;(ROW())):INDIRECT(AS$3&amp;(ROW()))))</f>
        <v>0</v>
      </c>
      <c r="AT299" s="145">
        <f ca="1">SUM(INDIRECT(AT$1&amp;AT$2&amp;$C299):INDIRECT(AT$1&amp;AT$3&amp;$C299))</f>
        <v>0</v>
      </c>
      <c r="AU299" s="1697">
        <f t="shared" ca="1" si="405"/>
        <v>0</v>
      </c>
      <c r="AV299" s="1791">
        <f t="shared" ca="1" si="430"/>
        <v>0</v>
      </c>
      <c r="AW299" s="145">
        <f ca="1">SUM(INDIRECT(AW$1&amp;AW$2&amp;$A299):INDIRECT(AW$1&amp;AW$3&amp;$A299))+SUM(INDIRECT(AW$1&amp;AW$2&amp;$B299):INDIRECT(AW$1&amp;AW$3&amp;$B299))</f>
        <v>0</v>
      </c>
      <c r="AX299" s="1697">
        <f t="shared" ca="1" si="406"/>
        <v>0</v>
      </c>
      <c r="AY299" s="1791">
        <f t="shared" ca="1" si="431"/>
        <v>0</v>
      </c>
      <c r="BA299" s="17">
        <f ca="1">SUM((INDIRECT(BA$2&amp;(ROW())):INDIRECT(BA$3&amp;(ROW()))))</f>
        <v>0</v>
      </c>
      <c r="BB299" s="145">
        <f ca="1">SUM(INDIRECT(BB$1&amp;BB$2&amp;$C299):INDIRECT(BB$1&amp;BB$3&amp;$C299))</f>
        <v>0</v>
      </c>
      <c r="BC299" s="1697">
        <f t="shared" ca="1" si="407"/>
        <v>0</v>
      </c>
      <c r="BD299" s="1791">
        <f t="shared" ca="1" si="432"/>
        <v>0</v>
      </c>
      <c r="BE299" s="145">
        <f ca="1">SUM(INDIRECT(BE$1&amp;BE$2&amp;$A299):INDIRECT(BE$1&amp;BE$3&amp;$A299))+SUM(INDIRECT(BE$1&amp;BE$2&amp;$B299):INDIRECT(BE$1&amp;BE$3&amp;$B299))</f>
        <v>0</v>
      </c>
      <c r="BF299" s="1697">
        <f t="shared" ca="1" si="408"/>
        <v>0</v>
      </c>
      <c r="BG299" s="1791">
        <f t="shared" ca="1" si="433"/>
        <v>0</v>
      </c>
    </row>
    <row r="300" spans="1:59" ht="15" customHeight="1">
      <c r="A300" s="1887">
        <v>268</v>
      </c>
      <c r="B300" s="1887">
        <v>1</v>
      </c>
      <c r="C300" s="1887">
        <f>ROW()</f>
        <v>300</v>
      </c>
      <c r="D300" s="2120" t="s">
        <v>1020</v>
      </c>
      <c r="E300" s="2540">
        <v>1</v>
      </c>
      <c r="F300" s="651">
        <v>1</v>
      </c>
      <c r="G300" s="498"/>
      <c r="H300" s="39"/>
      <c r="I300" s="43"/>
      <c r="J300" s="6"/>
      <c r="K300" s="7"/>
      <c r="L300" s="7"/>
      <c r="M300" s="6" t="s">
        <v>762</v>
      </c>
      <c r="N300" s="6"/>
      <c r="O300" s="6"/>
      <c r="P300" s="42"/>
      <c r="Q300" s="88"/>
      <c r="R300" s="146"/>
      <c r="S300" s="146"/>
      <c r="T300" s="146"/>
      <c r="U300" s="146"/>
      <c r="V300" s="146"/>
      <c r="W300" s="146"/>
      <c r="X300" s="146"/>
      <c r="Y300" s="146"/>
      <c r="Z300" s="146"/>
      <c r="AA300" s="146"/>
      <c r="AB300" s="146"/>
      <c r="AC300" s="145">
        <f t="shared" si="422"/>
        <v>0</v>
      </c>
      <c r="AD300" s="145">
        <f t="shared" si="423"/>
        <v>0</v>
      </c>
      <c r="AE300" s="145">
        <f t="shared" si="424"/>
        <v>0</v>
      </c>
      <c r="AF300" s="145">
        <f t="shared" si="425"/>
        <v>0</v>
      </c>
      <c r="AG300" s="145">
        <f t="shared" si="426"/>
        <v>0</v>
      </c>
      <c r="AH300" s="145">
        <f t="shared" si="427"/>
        <v>0</v>
      </c>
      <c r="AI300" s="145">
        <f t="shared" si="428"/>
        <v>0</v>
      </c>
      <c r="AK300" s="17">
        <f ca="1">SUM((INDIRECT(AK$2&amp;(ROW())):INDIRECT(AK$3&amp;(ROW()))))</f>
        <v>0</v>
      </c>
      <c r="AL300" s="145">
        <f ca="1">SUM(INDIRECT(AL$1&amp;AL$2&amp;$C300):INDIRECT(AL$1&amp;AL$3&amp;$C300))</f>
        <v>0</v>
      </c>
      <c r="AM300" s="1697">
        <f t="shared" ca="1" si="435"/>
        <v>0</v>
      </c>
      <c r="AN300" s="1791">
        <f t="shared" ca="1" si="373"/>
        <v>0</v>
      </c>
      <c r="AO300" s="145">
        <f ca="1">SUM(INDIRECT(AO$1&amp;AO$2&amp;$A300):INDIRECT(AO$1&amp;AO$3&amp;$A300))+SUM(INDIRECT(AO$1&amp;AO$2&amp;$B300):INDIRECT(AO$1&amp;AO$3&amp;$B300))</f>
        <v>0</v>
      </c>
      <c r="AP300" s="1697">
        <f t="shared" ca="1" si="436"/>
        <v>0</v>
      </c>
      <c r="AQ300" s="1791">
        <f t="shared" ca="1" si="429"/>
        <v>0</v>
      </c>
      <c r="AS300" s="17">
        <f ca="1">SUM((INDIRECT(AS$2&amp;(ROW())):INDIRECT(AS$3&amp;(ROW()))))</f>
        <v>0</v>
      </c>
      <c r="AT300" s="145">
        <f ca="1">SUM(INDIRECT(AT$1&amp;AT$2&amp;$C300):INDIRECT(AT$1&amp;AT$3&amp;$C300))</f>
        <v>0</v>
      </c>
      <c r="AU300" s="1697">
        <f t="shared" ca="1" si="405"/>
        <v>0</v>
      </c>
      <c r="AV300" s="1791">
        <f t="shared" ca="1" si="430"/>
        <v>0</v>
      </c>
      <c r="AW300" s="145">
        <f ca="1">SUM(INDIRECT(AW$1&amp;AW$2&amp;$A300):INDIRECT(AW$1&amp;AW$3&amp;$A300))+SUM(INDIRECT(AW$1&amp;AW$2&amp;$B300):INDIRECT(AW$1&amp;AW$3&amp;$B300))</f>
        <v>0</v>
      </c>
      <c r="AX300" s="1697">
        <f t="shared" ca="1" si="406"/>
        <v>0</v>
      </c>
      <c r="AY300" s="1791">
        <f t="shared" ca="1" si="431"/>
        <v>0</v>
      </c>
      <c r="BA300" s="17">
        <f ca="1">SUM((INDIRECT(BA$2&amp;(ROW())):INDIRECT(BA$3&amp;(ROW()))))</f>
        <v>0</v>
      </c>
      <c r="BB300" s="145">
        <f ca="1">SUM(INDIRECT(BB$1&amp;BB$2&amp;$C300):INDIRECT(BB$1&amp;BB$3&amp;$C300))</f>
        <v>0</v>
      </c>
      <c r="BC300" s="1697">
        <f t="shared" ca="1" si="407"/>
        <v>0</v>
      </c>
      <c r="BD300" s="1791">
        <f t="shared" ca="1" si="432"/>
        <v>0</v>
      </c>
      <c r="BE300" s="145">
        <f ca="1">SUM(INDIRECT(BE$1&amp;BE$2&amp;$A300):INDIRECT(BE$1&amp;BE$3&amp;$A300))+SUM(INDIRECT(BE$1&amp;BE$2&amp;$B300):INDIRECT(BE$1&amp;BE$3&amp;$B300))</f>
        <v>0</v>
      </c>
      <c r="BF300" s="1697">
        <f t="shared" ca="1" si="408"/>
        <v>0</v>
      </c>
      <c r="BG300" s="1791">
        <f t="shared" ca="1" si="433"/>
        <v>0</v>
      </c>
    </row>
    <row r="301" spans="1:59" ht="15" customHeight="1">
      <c r="A301" s="1887">
        <v>269</v>
      </c>
      <c r="B301" s="1887">
        <v>1</v>
      </c>
      <c r="C301" s="1887">
        <f>ROW()</f>
        <v>301</v>
      </c>
      <c r="D301" s="2120" t="s">
        <v>1020</v>
      </c>
      <c r="E301" s="2540">
        <v>1</v>
      </c>
      <c r="F301" s="651">
        <v>1</v>
      </c>
      <c r="G301" s="498"/>
      <c r="H301" s="39"/>
      <c r="I301" s="43"/>
      <c r="J301" s="6"/>
      <c r="K301" s="7"/>
      <c r="L301" s="7"/>
      <c r="M301" s="6" t="s">
        <v>763</v>
      </c>
      <c r="N301" s="6"/>
      <c r="O301" s="6"/>
      <c r="P301" s="42"/>
      <c r="Q301" s="88"/>
      <c r="R301" s="146"/>
      <c r="S301" s="146"/>
      <c r="T301" s="146"/>
      <c r="U301" s="146"/>
      <c r="V301" s="146"/>
      <c r="W301" s="146"/>
      <c r="X301" s="146"/>
      <c r="Y301" s="146"/>
      <c r="Z301" s="146"/>
      <c r="AA301" s="146"/>
      <c r="AB301" s="146"/>
      <c r="AC301" s="145">
        <f t="shared" si="422"/>
        <v>0</v>
      </c>
      <c r="AD301" s="145">
        <f t="shared" si="423"/>
        <v>0</v>
      </c>
      <c r="AE301" s="145">
        <f t="shared" si="424"/>
        <v>0</v>
      </c>
      <c r="AF301" s="145">
        <f t="shared" si="425"/>
        <v>0</v>
      </c>
      <c r="AG301" s="145">
        <f t="shared" si="426"/>
        <v>0</v>
      </c>
      <c r="AH301" s="145">
        <f t="shared" si="427"/>
        <v>0</v>
      </c>
      <c r="AI301" s="145">
        <f t="shared" si="428"/>
        <v>0</v>
      </c>
      <c r="AK301" s="17">
        <f ca="1">SUM((INDIRECT(AK$2&amp;(ROW())):INDIRECT(AK$3&amp;(ROW()))))</f>
        <v>0</v>
      </c>
      <c r="AL301" s="145">
        <f ca="1">SUM(INDIRECT(AL$1&amp;AL$2&amp;$C301):INDIRECT(AL$1&amp;AL$3&amp;$C301))</f>
        <v>0</v>
      </c>
      <c r="AM301" s="1697">
        <f t="shared" ca="1" si="435"/>
        <v>0</v>
      </c>
      <c r="AN301" s="1791">
        <f t="shared" ca="1" si="373"/>
        <v>0</v>
      </c>
      <c r="AO301" s="145">
        <f ca="1">SUM(INDIRECT(AO$1&amp;AO$2&amp;$A301):INDIRECT(AO$1&amp;AO$3&amp;$A301))+SUM(INDIRECT(AO$1&amp;AO$2&amp;$B301):INDIRECT(AO$1&amp;AO$3&amp;$B301))</f>
        <v>0</v>
      </c>
      <c r="AP301" s="1697">
        <f t="shared" ca="1" si="436"/>
        <v>0</v>
      </c>
      <c r="AQ301" s="1791">
        <f t="shared" ca="1" si="429"/>
        <v>0</v>
      </c>
      <c r="AS301" s="17">
        <f ca="1">SUM((INDIRECT(AS$2&amp;(ROW())):INDIRECT(AS$3&amp;(ROW()))))</f>
        <v>0</v>
      </c>
      <c r="AT301" s="145">
        <f ca="1">SUM(INDIRECT(AT$1&amp;AT$2&amp;$C301):INDIRECT(AT$1&amp;AT$3&amp;$C301))</f>
        <v>0</v>
      </c>
      <c r="AU301" s="1697">
        <f t="shared" ca="1" si="405"/>
        <v>0</v>
      </c>
      <c r="AV301" s="1791">
        <f t="shared" ca="1" si="430"/>
        <v>0</v>
      </c>
      <c r="AW301" s="145">
        <f ca="1">SUM(INDIRECT(AW$1&amp;AW$2&amp;$A301):INDIRECT(AW$1&amp;AW$3&amp;$A301))+SUM(INDIRECT(AW$1&amp;AW$2&amp;$B301):INDIRECT(AW$1&amp;AW$3&amp;$B301))</f>
        <v>0</v>
      </c>
      <c r="AX301" s="1697">
        <f t="shared" ca="1" si="406"/>
        <v>0</v>
      </c>
      <c r="AY301" s="1791">
        <f t="shared" ca="1" si="431"/>
        <v>0</v>
      </c>
      <c r="BA301" s="17">
        <f ca="1">SUM((INDIRECT(BA$2&amp;(ROW())):INDIRECT(BA$3&amp;(ROW()))))</f>
        <v>0</v>
      </c>
      <c r="BB301" s="145">
        <f ca="1">SUM(INDIRECT(BB$1&amp;BB$2&amp;$C301):INDIRECT(BB$1&amp;BB$3&amp;$C301))</f>
        <v>0</v>
      </c>
      <c r="BC301" s="1697">
        <f t="shared" ca="1" si="407"/>
        <v>0</v>
      </c>
      <c r="BD301" s="1791">
        <f t="shared" ca="1" si="432"/>
        <v>0</v>
      </c>
      <c r="BE301" s="145">
        <f ca="1">SUM(INDIRECT(BE$1&amp;BE$2&amp;$A301):INDIRECT(BE$1&amp;BE$3&amp;$A301))+SUM(INDIRECT(BE$1&amp;BE$2&amp;$B301):INDIRECT(BE$1&amp;BE$3&amp;$B301))</f>
        <v>0</v>
      </c>
      <c r="BF301" s="1697">
        <f t="shared" ca="1" si="408"/>
        <v>0</v>
      </c>
      <c r="BG301" s="1791">
        <f t="shared" ca="1" si="433"/>
        <v>0</v>
      </c>
    </row>
    <row r="302" spans="1:59" ht="15" customHeight="1">
      <c r="A302" s="1887">
        <v>270</v>
      </c>
      <c r="B302" s="1887">
        <v>1</v>
      </c>
      <c r="C302" s="1887">
        <f>ROW()</f>
        <v>302</v>
      </c>
      <c r="D302" s="2120" t="s">
        <v>1020</v>
      </c>
      <c r="E302" s="2540">
        <v>1</v>
      </c>
      <c r="F302" s="651">
        <v>1</v>
      </c>
      <c r="G302" s="498"/>
      <c r="H302" s="39"/>
      <c r="I302" s="43"/>
      <c r="J302" s="6"/>
      <c r="K302" s="7"/>
      <c r="L302" s="7"/>
      <c r="M302" s="6" t="s">
        <v>764</v>
      </c>
      <c r="N302" s="6"/>
      <c r="O302" s="6"/>
      <c r="P302" s="42"/>
      <c r="Q302" s="88"/>
      <c r="R302" s="146"/>
      <c r="S302" s="146"/>
      <c r="T302" s="146"/>
      <c r="U302" s="146"/>
      <c r="V302" s="146"/>
      <c r="W302" s="146"/>
      <c r="X302" s="146"/>
      <c r="Y302" s="146"/>
      <c r="Z302" s="146"/>
      <c r="AA302" s="146"/>
      <c r="AB302" s="146"/>
      <c r="AC302" s="145">
        <f t="shared" si="422"/>
        <v>0</v>
      </c>
      <c r="AD302" s="145">
        <f t="shared" si="423"/>
        <v>0</v>
      </c>
      <c r="AE302" s="145">
        <f t="shared" si="424"/>
        <v>0</v>
      </c>
      <c r="AF302" s="145">
        <f t="shared" si="425"/>
        <v>0</v>
      </c>
      <c r="AG302" s="145">
        <f t="shared" si="426"/>
        <v>0</v>
      </c>
      <c r="AH302" s="145">
        <f t="shared" si="427"/>
        <v>0</v>
      </c>
      <c r="AI302" s="145">
        <f t="shared" si="428"/>
        <v>0</v>
      </c>
      <c r="AK302" s="17">
        <f ca="1">SUM((INDIRECT(AK$2&amp;(ROW())):INDIRECT(AK$3&amp;(ROW()))))</f>
        <v>0</v>
      </c>
      <c r="AL302" s="145">
        <f ca="1">SUM(INDIRECT(AL$1&amp;AL$2&amp;$C302):INDIRECT(AL$1&amp;AL$3&amp;$C302))</f>
        <v>0</v>
      </c>
      <c r="AM302" s="1697">
        <f t="shared" ca="1" si="435"/>
        <v>0</v>
      </c>
      <c r="AN302" s="1791">
        <f t="shared" ca="1" si="373"/>
        <v>0</v>
      </c>
      <c r="AO302" s="145">
        <f ca="1">SUM(INDIRECT(AO$1&amp;AO$2&amp;$A302):INDIRECT(AO$1&amp;AO$3&amp;$A302))+SUM(INDIRECT(AO$1&amp;AO$2&amp;$B302):INDIRECT(AO$1&amp;AO$3&amp;$B302))</f>
        <v>0</v>
      </c>
      <c r="AP302" s="1697">
        <f t="shared" ca="1" si="436"/>
        <v>0</v>
      </c>
      <c r="AQ302" s="1791">
        <f t="shared" ca="1" si="429"/>
        <v>0</v>
      </c>
      <c r="AS302" s="17">
        <f ca="1">SUM((INDIRECT(AS$2&amp;(ROW())):INDIRECT(AS$3&amp;(ROW()))))</f>
        <v>0</v>
      </c>
      <c r="AT302" s="145">
        <f ca="1">SUM(INDIRECT(AT$1&amp;AT$2&amp;$C302):INDIRECT(AT$1&amp;AT$3&amp;$C302))</f>
        <v>0</v>
      </c>
      <c r="AU302" s="1697">
        <f t="shared" ca="1" si="405"/>
        <v>0</v>
      </c>
      <c r="AV302" s="1791">
        <f t="shared" ca="1" si="430"/>
        <v>0</v>
      </c>
      <c r="AW302" s="145">
        <f ca="1">SUM(INDIRECT(AW$1&amp;AW$2&amp;$A302):INDIRECT(AW$1&amp;AW$3&amp;$A302))+SUM(INDIRECT(AW$1&amp;AW$2&amp;$B302):INDIRECT(AW$1&amp;AW$3&amp;$B302))</f>
        <v>0</v>
      </c>
      <c r="AX302" s="1697">
        <f t="shared" ca="1" si="406"/>
        <v>0</v>
      </c>
      <c r="AY302" s="1791">
        <f t="shared" ca="1" si="431"/>
        <v>0</v>
      </c>
      <c r="BA302" s="17">
        <f ca="1">SUM((INDIRECT(BA$2&amp;(ROW())):INDIRECT(BA$3&amp;(ROW()))))</f>
        <v>0</v>
      </c>
      <c r="BB302" s="145">
        <f ca="1">SUM(INDIRECT(BB$1&amp;BB$2&amp;$C302):INDIRECT(BB$1&amp;BB$3&amp;$C302))</f>
        <v>0</v>
      </c>
      <c r="BC302" s="1697">
        <f t="shared" ca="1" si="407"/>
        <v>0</v>
      </c>
      <c r="BD302" s="1791">
        <f t="shared" ca="1" si="432"/>
        <v>0</v>
      </c>
      <c r="BE302" s="145">
        <f ca="1">SUM(INDIRECT(BE$1&amp;BE$2&amp;$A302):INDIRECT(BE$1&amp;BE$3&amp;$A302))+SUM(INDIRECT(BE$1&amp;BE$2&amp;$B302):INDIRECT(BE$1&amp;BE$3&amp;$B302))</f>
        <v>0</v>
      </c>
      <c r="BF302" s="1697">
        <f t="shared" ca="1" si="408"/>
        <v>0</v>
      </c>
      <c r="BG302" s="1791">
        <f t="shared" ca="1" si="433"/>
        <v>0</v>
      </c>
    </row>
    <row r="303" spans="1:59" ht="15" customHeight="1">
      <c r="A303" s="1887">
        <v>271</v>
      </c>
      <c r="B303" s="1887">
        <v>1</v>
      </c>
      <c r="C303" s="1887">
        <f>ROW()</f>
        <v>303</v>
      </c>
      <c r="D303" s="2120" t="s">
        <v>1020</v>
      </c>
      <c r="E303" s="2540">
        <v>1</v>
      </c>
      <c r="F303" s="371"/>
      <c r="G303" s="371"/>
      <c r="H303" s="39"/>
      <c r="I303" s="43"/>
      <c r="J303" s="6"/>
      <c r="K303" s="7"/>
      <c r="L303" s="7"/>
      <c r="M303" s="6" t="s">
        <v>467</v>
      </c>
      <c r="N303" s="6"/>
      <c r="O303" s="6"/>
      <c r="P303" s="42"/>
      <c r="Q303" s="62">
        <f>-Q777</f>
        <v>0</v>
      </c>
      <c r="R303" s="62">
        <f t="shared" ref="R303:AB303" si="437">-R777</f>
        <v>0</v>
      </c>
      <c r="S303" s="62">
        <f t="shared" si="437"/>
        <v>0</v>
      </c>
      <c r="T303" s="62">
        <f t="shared" si="437"/>
        <v>0</v>
      </c>
      <c r="U303" s="62">
        <f t="shared" si="437"/>
        <v>0</v>
      </c>
      <c r="V303" s="62">
        <f t="shared" si="437"/>
        <v>0</v>
      </c>
      <c r="W303" s="62">
        <f t="shared" si="437"/>
        <v>0</v>
      </c>
      <c r="X303" s="62">
        <f t="shared" si="437"/>
        <v>0</v>
      </c>
      <c r="Y303" s="62">
        <f t="shared" si="437"/>
        <v>0</v>
      </c>
      <c r="Z303" s="62">
        <f t="shared" si="437"/>
        <v>0</v>
      </c>
      <c r="AA303" s="62">
        <f t="shared" si="437"/>
        <v>0</v>
      </c>
      <c r="AB303" s="62">
        <f t="shared" si="437"/>
        <v>0</v>
      </c>
      <c r="AC303" s="145">
        <f t="shared" si="422"/>
        <v>0</v>
      </c>
      <c r="AD303" s="145">
        <f t="shared" si="423"/>
        <v>0</v>
      </c>
      <c r="AE303" s="145">
        <f t="shared" si="424"/>
        <v>0</v>
      </c>
      <c r="AF303" s="145">
        <f t="shared" si="425"/>
        <v>0</v>
      </c>
      <c r="AG303" s="145">
        <f t="shared" si="426"/>
        <v>0</v>
      </c>
      <c r="AH303" s="145">
        <f t="shared" si="427"/>
        <v>0</v>
      </c>
      <c r="AI303" s="145">
        <f t="shared" si="428"/>
        <v>0</v>
      </c>
      <c r="AK303" s="17">
        <f ca="1">SUM((INDIRECT(AK$2&amp;(ROW())):INDIRECT(AK$3&amp;(ROW()))))</f>
        <v>0</v>
      </c>
      <c r="AL303" s="145">
        <f ca="1">SUM(INDIRECT(AL$1&amp;AL$2&amp;$C303):INDIRECT(AL$1&amp;AL$3&amp;$C303))</f>
        <v>0</v>
      </c>
      <c r="AM303" s="1697">
        <f t="shared" ca="1" si="435"/>
        <v>0</v>
      </c>
      <c r="AN303" s="1791">
        <f t="shared" ca="1" si="373"/>
        <v>0</v>
      </c>
      <c r="AO303" s="145">
        <f ca="1">SUM(INDIRECT(AO$1&amp;AO$2&amp;$A303):INDIRECT(AO$1&amp;AO$3&amp;$A303))+SUM(INDIRECT(AO$1&amp;AO$2&amp;$B303):INDIRECT(AO$1&amp;AO$3&amp;$B303))</f>
        <v>0</v>
      </c>
      <c r="AP303" s="1697">
        <f t="shared" ca="1" si="436"/>
        <v>0</v>
      </c>
      <c r="AQ303" s="1791">
        <f t="shared" ca="1" si="429"/>
        <v>0</v>
      </c>
      <c r="AS303" s="17">
        <f ca="1">SUM((INDIRECT(AS$2&amp;(ROW())):INDIRECT(AS$3&amp;(ROW()))))</f>
        <v>0</v>
      </c>
      <c r="AT303" s="145">
        <f ca="1">SUM(INDIRECT(AT$1&amp;AT$2&amp;$C303):INDIRECT(AT$1&amp;AT$3&amp;$C303))</f>
        <v>0</v>
      </c>
      <c r="AU303" s="1697">
        <f t="shared" ca="1" si="405"/>
        <v>0</v>
      </c>
      <c r="AV303" s="1791">
        <f t="shared" ca="1" si="430"/>
        <v>0</v>
      </c>
      <c r="AW303" s="145">
        <f ca="1">SUM(INDIRECT(AW$1&amp;AW$2&amp;$A303):INDIRECT(AW$1&amp;AW$3&amp;$A303))+SUM(INDIRECT(AW$1&amp;AW$2&amp;$B303):INDIRECT(AW$1&amp;AW$3&amp;$B303))</f>
        <v>0</v>
      </c>
      <c r="AX303" s="1697">
        <f t="shared" ca="1" si="406"/>
        <v>0</v>
      </c>
      <c r="AY303" s="1791">
        <f t="shared" ca="1" si="431"/>
        <v>0</v>
      </c>
      <c r="BA303" s="17">
        <f ca="1">SUM((INDIRECT(BA$2&amp;(ROW())):INDIRECT(BA$3&amp;(ROW()))))</f>
        <v>0</v>
      </c>
      <c r="BB303" s="145">
        <f ca="1">SUM(INDIRECT(BB$1&amp;BB$2&amp;$C303):INDIRECT(BB$1&amp;BB$3&amp;$C303))</f>
        <v>0</v>
      </c>
      <c r="BC303" s="1697">
        <f t="shared" ca="1" si="407"/>
        <v>0</v>
      </c>
      <c r="BD303" s="1791">
        <f t="shared" ca="1" si="432"/>
        <v>0</v>
      </c>
      <c r="BE303" s="145">
        <f ca="1">SUM(INDIRECT(BE$1&amp;BE$2&amp;$A303):INDIRECT(BE$1&amp;BE$3&amp;$A303))+SUM(INDIRECT(BE$1&amp;BE$2&amp;$B303):INDIRECT(BE$1&amp;BE$3&amp;$B303))</f>
        <v>0</v>
      </c>
      <c r="BF303" s="1697">
        <f t="shared" ca="1" si="408"/>
        <v>0</v>
      </c>
      <c r="BG303" s="1791">
        <f t="shared" ca="1" si="433"/>
        <v>0</v>
      </c>
    </row>
    <row r="304" spans="1:59">
      <c r="A304" s="1887">
        <v>272</v>
      </c>
      <c r="B304" s="1887">
        <v>1</v>
      </c>
      <c r="C304" s="1887">
        <f>ROW()</f>
        <v>304</v>
      </c>
      <c r="D304" s="2120" t="s">
        <v>1020</v>
      </c>
      <c r="E304" s="2540">
        <v>1</v>
      </c>
      <c r="F304" s="87"/>
      <c r="G304" s="87"/>
      <c r="H304" s="39"/>
      <c r="I304" s="513" t="s">
        <v>99</v>
      </c>
      <c r="J304" s="514"/>
      <c r="K304" s="515"/>
      <c r="L304" s="515"/>
      <c r="M304" s="514"/>
      <c r="N304" s="514"/>
      <c r="O304" s="514"/>
      <c r="P304" s="593"/>
      <c r="Q304" s="194">
        <f>SUM(Q305:Q307)</f>
        <v>0</v>
      </c>
      <c r="R304" s="194">
        <f t="shared" ref="R304:AI304" si="438">SUM(R305:R307)</f>
        <v>0</v>
      </c>
      <c r="S304" s="194">
        <f t="shared" si="438"/>
        <v>0</v>
      </c>
      <c r="T304" s="194">
        <f t="shared" si="438"/>
        <v>0</v>
      </c>
      <c r="U304" s="194">
        <f t="shared" si="438"/>
        <v>0</v>
      </c>
      <c r="V304" s="194">
        <f t="shared" si="438"/>
        <v>0</v>
      </c>
      <c r="W304" s="194">
        <f t="shared" si="438"/>
        <v>0</v>
      </c>
      <c r="X304" s="194">
        <f t="shared" si="438"/>
        <v>0</v>
      </c>
      <c r="Y304" s="194">
        <f t="shared" si="438"/>
        <v>0</v>
      </c>
      <c r="Z304" s="194">
        <f t="shared" si="438"/>
        <v>0</v>
      </c>
      <c r="AA304" s="194">
        <f t="shared" si="438"/>
        <v>0</v>
      </c>
      <c r="AB304" s="194">
        <f t="shared" si="438"/>
        <v>0</v>
      </c>
      <c r="AC304" s="193">
        <f t="shared" si="438"/>
        <v>0</v>
      </c>
      <c r="AD304" s="193">
        <f t="shared" si="438"/>
        <v>0</v>
      </c>
      <c r="AE304" s="193">
        <f t="shared" si="438"/>
        <v>0</v>
      </c>
      <c r="AF304" s="193">
        <f t="shared" si="438"/>
        <v>0</v>
      </c>
      <c r="AG304" s="193">
        <f t="shared" si="438"/>
        <v>0</v>
      </c>
      <c r="AH304" s="193">
        <f t="shared" si="438"/>
        <v>0</v>
      </c>
      <c r="AI304" s="193">
        <f t="shared" si="438"/>
        <v>0</v>
      </c>
      <c r="AK304" s="1646">
        <f ca="1">SUM((INDIRECT(AK$2&amp;(ROW())):INDIRECT(AK$3&amp;(ROW()))))</f>
        <v>0</v>
      </c>
      <c r="AL304" s="1647">
        <f ca="1">SUM(INDIRECT(AL$1&amp;AL$2&amp;$C304):INDIRECT(AL$1&amp;AL$3&amp;$C304))</f>
        <v>0</v>
      </c>
      <c r="AM304" s="1711">
        <f t="shared" ca="1" si="435"/>
        <v>0</v>
      </c>
      <c r="AN304" s="1813">
        <f t="shared" ca="1" si="373"/>
        <v>0</v>
      </c>
      <c r="AO304" s="1647">
        <f ca="1">SUM(INDIRECT(AO$1&amp;AO$2&amp;$A304):INDIRECT(AO$1&amp;AO$3&amp;$A304))+SUM(INDIRECT(AO$1&amp;AO$2&amp;$B304):INDIRECT(AO$1&amp;AO$3&amp;$B304))</f>
        <v>0</v>
      </c>
      <c r="AP304" s="1711">
        <f t="shared" ca="1" si="436"/>
        <v>0</v>
      </c>
      <c r="AQ304" s="1813">
        <f t="shared" ca="1" si="429"/>
        <v>0</v>
      </c>
      <c r="AS304" s="1646">
        <f ca="1">SUM((INDIRECT(AS$2&amp;(ROW())):INDIRECT(AS$3&amp;(ROW()))))</f>
        <v>0</v>
      </c>
      <c r="AT304" s="1647">
        <f ca="1">SUM(INDIRECT(AT$1&amp;AT$2&amp;$C304):INDIRECT(AT$1&amp;AT$3&amp;$C304))</f>
        <v>0</v>
      </c>
      <c r="AU304" s="1711">
        <f t="shared" ca="1" si="405"/>
        <v>0</v>
      </c>
      <c r="AV304" s="1813">
        <f t="shared" ca="1" si="430"/>
        <v>0</v>
      </c>
      <c r="AW304" s="1647">
        <f ca="1">SUM(INDIRECT(AW$1&amp;AW$2&amp;$A304):INDIRECT(AW$1&amp;AW$3&amp;$A304))+SUM(INDIRECT(AW$1&amp;AW$2&amp;$B304):INDIRECT(AW$1&amp;AW$3&amp;$B304))</f>
        <v>0</v>
      </c>
      <c r="AX304" s="1711">
        <f t="shared" ca="1" si="406"/>
        <v>0</v>
      </c>
      <c r="AY304" s="1813">
        <f t="shared" ca="1" si="431"/>
        <v>0</v>
      </c>
      <c r="BA304" s="1646">
        <f ca="1">SUM((INDIRECT(BA$2&amp;(ROW())):INDIRECT(BA$3&amp;(ROW()))))</f>
        <v>0</v>
      </c>
      <c r="BB304" s="1647">
        <f ca="1">SUM(INDIRECT(BB$1&amp;BB$2&amp;$C304):INDIRECT(BB$1&amp;BB$3&amp;$C304))</f>
        <v>0</v>
      </c>
      <c r="BC304" s="1711">
        <f t="shared" ca="1" si="407"/>
        <v>0</v>
      </c>
      <c r="BD304" s="1813">
        <f t="shared" ca="1" si="432"/>
        <v>0</v>
      </c>
      <c r="BE304" s="1647">
        <f ca="1">SUM(INDIRECT(BE$1&amp;BE$2&amp;$A304):INDIRECT(BE$1&amp;BE$3&amp;$A304))+SUM(INDIRECT(BE$1&amp;BE$2&amp;$B304):INDIRECT(BE$1&amp;BE$3&amp;$B304))</f>
        <v>0</v>
      </c>
      <c r="BF304" s="1711">
        <f t="shared" ca="1" si="408"/>
        <v>0</v>
      </c>
      <c r="BG304" s="1813">
        <f t="shared" ca="1" si="433"/>
        <v>0</v>
      </c>
    </row>
    <row r="305" spans="1:59">
      <c r="A305" s="1887">
        <v>273</v>
      </c>
      <c r="B305" s="1887">
        <v>1</v>
      </c>
      <c r="C305" s="1887">
        <f>ROW()</f>
        <v>305</v>
      </c>
      <c r="D305" s="2120" t="s">
        <v>1020</v>
      </c>
      <c r="E305" s="2540">
        <v>1</v>
      </c>
      <c r="F305" s="87"/>
      <c r="G305" s="87"/>
      <c r="H305" s="39"/>
      <c r="I305" s="44"/>
      <c r="J305" s="59" t="s">
        <v>207</v>
      </c>
      <c r="K305" s="7"/>
      <c r="L305" s="7"/>
      <c r="M305" s="6"/>
      <c r="N305" s="6"/>
      <c r="O305" s="6"/>
      <c r="P305" s="42"/>
      <c r="Q305" s="88"/>
      <c r="R305" s="146"/>
      <c r="S305" s="146"/>
      <c r="T305" s="146"/>
      <c r="U305" s="146"/>
      <c r="V305" s="146"/>
      <c r="W305" s="146"/>
      <c r="X305" s="146"/>
      <c r="Y305" s="146"/>
      <c r="Z305" s="146"/>
      <c r="AA305" s="146"/>
      <c r="AB305" s="146"/>
      <c r="AC305" s="145">
        <f>SUM(Q305,R305,S305)</f>
        <v>0</v>
      </c>
      <c r="AD305" s="145">
        <f>SUM(T305,U305,V305)</f>
        <v>0</v>
      </c>
      <c r="AE305" s="145">
        <f>SUM(W305,X305,Y305)</f>
        <v>0</v>
      </c>
      <c r="AF305" s="145">
        <f>SUM(Z305,AA305,AB305)</f>
        <v>0</v>
      </c>
      <c r="AG305" s="145">
        <f>AC305+AD305</f>
        <v>0</v>
      </c>
      <c r="AH305" s="145">
        <f>AF305+AE305</f>
        <v>0</v>
      </c>
      <c r="AI305" s="145">
        <f>AG305+AH305</f>
        <v>0</v>
      </c>
      <c r="AK305" s="17">
        <f ca="1">SUM((INDIRECT(AK$2&amp;(ROW())):INDIRECT(AK$3&amp;(ROW()))))</f>
        <v>0</v>
      </c>
      <c r="AL305" s="145">
        <f ca="1">SUM(INDIRECT(AL$1&amp;AL$2&amp;$C305):INDIRECT(AL$1&amp;AL$3&amp;$C305))</f>
        <v>0</v>
      </c>
      <c r="AM305" s="1697">
        <f t="shared" ca="1" si="435"/>
        <v>0</v>
      </c>
      <c r="AN305" s="1791">
        <f t="shared" ca="1" si="373"/>
        <v>0</v>
      </c>
      <c r="AO305" s="145">
        <f ca="1">SUM(INDIRECT(AO$1&amp;AO$2&amp;$A305):INDIRECT(AO$1&amp;AO$3&amp;$A305))+SUM(INDIRECT(AO$1&amp;AO$2&amp;$B305):INDIRECT(AO$1&amp;AO$3&amp;$B305))</f>
        <v>0</v>
      </c>
      <c r="AP305" s="1697">
        <f t="shared" ca="1" si="436"/>
        <v>0</v>
      </c>
      <c r="AQ305" s="1791">
        <f t="shared" ca="1" si="429"/>
        <v>0</v>
      </c>
      <c r="AS305" s="17">
        <f ca="1">SUM((INDIRECT(AS$2&amp;(ROW())):INDIRECT(AS$3&amp;(ROW()))))</f>
        <v>0</v>
      </c>
      <c r="AT305" s="145">
        <f ca="1">SUM(INDIRECT(AT$1&amp;AT$2&amp;$C305):INDIRECT(AT$1&amp;AT$3&amp;$C305))</f>
        <v>0</v>
      </c>
      <c r="AU305" s="1697">
        <f t="shared" ca="1" si="405"/>
        <v>0</v>
      </c>
      <c r="AV305" s="1791">
        <f t="shared" ca="1" si="430"/>
        <v>0</v>
      </c>
      <c r="AW305" s="145">
        <f ca="1">SUM(INDIRECT(AW$1&amp;AW$2&amp;$A305):INDIRECT(AW$1&amp;AW$3&amp;$A305))+SUM(INDIRECT(AW$1&amp;AW$2&amp;$B305):INDIRECT(AW$1&amp;AW$3&amp;$B305))</f>
        <v>0</v>
      </c>
      <c r="AX305" s="1697">
        <f t="shared" ca="1" si="406"/>
        <v>0</v>
      </c>
      <c r="AY305" s="1791">
        <f t="shared" ca="1" si="431"/>
        <v>0</v>
      </c>
      <c r="BA305" s="17">
        <f ca="1">SUM((INDIRECT(BA$2&amp;(ROW())):INDIRECT(BA$3&amp;(ROW()))))</f>
        <v>0</v>
      </c>
      <c r="BB305" s="145">
        <f ca="1">SUM(INDIRECT(BB$1&amp;BB$2&amp;$C305):INDIRECT(BB$1&amp;BB$3&amp;$C305))</f>
        <v>0</v>
      </c>
      <c r="BC305" s="1697">
        <f t="shared" ca="1" si="407"/>
        <v>0</v>
      </c>
      <c r="BD305" s="1791">
        <f t="shared" ca="1" si="432"/>
        <v>0</v>
      </c>
      <c r="BE305" s="145">
        <f ca="1">SUM(INDIRECT(BE$1&amp;BE$2&amp;$A305):INDIRECT(BE$1&amp;BE$3&amp;$A305))+SUM(INDIRECT(BE$1&amp;BE$2&amp;$B305):INDIRECT(BE$1&amp;BE$3&amp;$B305))</f>
        <v>0</v>
      </c>
      <c r="BF305" s="1697">
        <f t="shared" ca="1" si="408"/>
        <v>0</v>
      </c>
      <c r="BG305" s="1791">
        <f t="shared" ca="1" si="433"/>
        <v>0</v>
      </c>
    </row>
    <row r="306" spans="1:59">
      <c r="A306" s="1887">
        <v>274</v>
      </c>
      <c r="B306" s="1887">
        <v>1</v>
      </c>
      <c r="C306" s="1887">
        <f>ROW()</f>
        <v>306</v>
      </c>
      <c r="D306" s="2120" t="s">
        <v>1020</v>
      </c>
      <c r="E306" s="2540">
        <v>1</v>
      </c>
      <c r="F306" s="87"/>
      <c r="G306" s="87"/>
      <c r="H306" s="39"/>
      <c r="I306" s="44"/>
      <c r="J306" s="59" t="s">
        <v>208</v>
      </c>
      <c r="K306" s="7"/>
      <c r="L306" s="7"/>
      <c r="M306" s="6"/>
      <c r="N306" s="6"/>
      <c r="O306" s="6"/>
      <c r="P306" s="42"/>
      <c r="Q306" s="88"/>
      <c r="R306" s="146"/>
      <c r="S306" s="146"/>
      <c r="T306" s="146"/>
      <c r="U306" s="146"/>
      <c r="V306" s="146"/>
      <c r="W306" s="146"/>
      <c r="X306" s="146"/>
      <c r="Y306" s="146"/>
      <c r="Z306" s="146"/>
      <c r="AA306" s="146"/>
      <c r="AB306" s="146"/>
      <c r="AC306" s="145">
        <f>SUM(Q306,R306,S306)</f>
        <v>0</v>
      </c>
      <c r="AD306" s="145">
        <f>SUM(T306,U306,V306)</f>
        <v>0</v>
      </c>
      <c r="AE306" s="145">
        <f>SUM(W306,X306,Y306)</f>
        <v>0</v>
      </c>
      <c r="AF306" s="145">
        <f>SUM(Z306,AA306,AB306)</f>
        <v>0</v>
      </c>
      <c r="AG306" s="145">
        <f>AC306+AD306</f>
        <v>0</v>
      </c>
      <c r="AH306" s="145">
        <f>AF306+AE306</f>
        <v>0</v>
      </c>
      <c r="AI306" s="145">
        <f>AG306+AH306</f>
        <v>0</v>
      </c>
      <c r="AK306" s="17">
        <f ca="1">SUM((INDIRECT(AK$2&amp;(ROW())):INDIRECT(AK$3&amp;(ROW()))))</f>
        <v>0</v>
      </c>
      <c r="AL306" s="145">
        <f ca="1">SUM(INDIRECT(AL$1&amp;AL$2&amp;$C306):INDIRECT(AL$1&amp;AL$3&amp;$C306))</f>
        <v>0</v>
      </c>
      <c r="AM306" s="1697">
        <f t="shared" ca="1" si="435"/>
        <v>0</v>
      </c>
      <c r="AN306" s="1791">
        <f t="shared" ca="1" si="373"/>
        <v>0</v>
      </c>
      <c r="AO306" s="145">
        <f ca="1">SUM(INDIRECT(AO$1&amp;AO$2&amp;$A306):INDIRECT(AO$1&amp;AO$3&amp;$A306))+SUM(INDIRECT(AO$1&amp;AO$2&amp;$B306):INDIRECT(AO$1&amp;AO$3&amp;$B306))</f>
        <v>0</v>
      </c>
      <c r="AP306" s="1697">
        <f t="shared" ca="1" si="436"/>
        <v>0</v>
      </c>
      <c r="AQ306" s="1791">
        <f t="shared" ca="1" si="429"/>
        <v>0</v>
      </c>
      <c r="AS306" s="17">
        <f ca="1">SUM((INDIRECT(AS$2&amp;(ROW())):INDIRECT(AS$3&amp;(ROW()))))</f>
        <v>0</v>
      </c>
      <c r="AT306" s="145">
        <f ca="1">SUM(INDIRECT(AT$1&amp;AT$2&amp;$C306):INDIRECT(AT$1&amp;AT$3&amp;$C306))</f>
        <v>0</v>
      </c>
      <c r="AU306" s="1697">
        <f t="shared" ca="1" si="405"/>
        <v>0</v>
      </c>
      <c r="AV306" s="1791">
        <f t="shared" ca="1" si="430"/>
        <v>0</v>
      </c>
      <c r="AW306" s="145">
        <f ca="1">SUM(INDIRECT(AW$1&amp;AW$2&amp;$A306):INDIRECT(AW$1&amp;AW$3&amp;$A306))+SUM(INDIRECT(AW$1&amp;AW$2&amp;$B306):INDIRECT(AW$1&amp;AW$3&amp;$B306))</f>
        <v>0</v>
      </c>
      <c r="AX306" s="1697">
        <f t="shared" ca="1" si="406"/>
        <v>0</v>
      </c>
      <c r="AY306" s="1791">
        <f t="shared" ca="1" si="431"/>
        <v>0</v>
      </c>
      <c r="BA306" s="17">
        <f ca="1">SUM((INDIRECT(BA$2&amp;(ROW())):INDIRECT(BA$3&amp;(ROW()))))</f>
        <v>0</v>
      </c>
      <c r="BB306" s="145">
        <f ca="1">SUM(INDIRECT(BB$1&amp;BB$2&amp;$C306):INDIRECT(BB$1&amp;BB$3&amp;$C306))</f>
        <v>0</v>
      </c>
      <c r="BC306" s="1697">
        <f t="shared" ca="1" si="407"/>
        <v>0</v>
      </c>
      <c r="BD306" s="1791">
        <f t="shared" ca="1" si="432"/>
        <v>0</v>
      </c>
      <c r="BE306" s="145">
        <f ca="1">SUM(INDIRECT(BE$1&amp;BE$2&amp;$A306):INDIRECT(BE$1&amp;BE$3&amp;$A306))+SUM(INDIRECT(BE$1&amp;BE$2&amp;$B306):INDIRECT(BE$1&amp;BE$3&amp;$B306))</f>
        <v>0</v>
      </c>
      <c r="BF306" s="1697">
        <f t="shared" ca="1" si="408"/>
        <v>0</v>
      </c>
      <c r="BG306" s="1791">
        <f t="shared" ca="1" si="433"/>
        <v>0</v>
      </c>
    </row>
    <row r="307" spans="1:59">
      <c r="A307" s="1887">
        <v>275</v>
      </c>
      <c r="B307" s="1887">
        <v>1</v>
      </c>
      <c r="C307" s="1887">
        <f>ROW()</f>
        <v>307</v>
      </c>
      <c r="D307" s="2120" t="s">
        <v>1020</v>
      </c>
      <c r="E307" s="2540">
        <v>1</v>
      </c>
      <c r="F307" s="87"/>
      <c r="G307" s="87"/>
      <c r="H307" s="39"/>
      <c r="I307" s="44"/>
      <c r="J307" s="59" t="s">
        <v>209</v>
      </c>
      <c r="K307" s="7"/>
      <c r="L307" s="7"/>
      <c r="M307" s="6"/>
      <c r="N307" s="6"/>
      <c r="O307" s="6"/>
      <c r="P307" s="42"/>
      <c r="Q307" s="88"/>
      <c r="R307" s="146"/>
      <c r="S307" s="146"/>
      <c r="T307" s="146"/>
      <c r="U307" s="146"/>
      <c r="V307" s="146"/>
      <c r="W307" s="146"/>
      <c r="X307" s="146"/>
      <c r="Y307" s="146"/>
      <c r="Z307" s="146"/>
      <c r="AA307" s="146"/>
      <c r="AB307" s="146"/>
      <c r="AC307" s="145">
        <f>SUM(Q307,R307,S307)</f>
        <v>0</v>
      </c>
      <c r="AD307" s="145">
        <f>SUM(T307,U307,V307)</f>
        <v>0</v>
      </c>
      <c r="AE307" s="145">
        <f>SUM(W307,X307,Y307)</f>
        <v>0</v>
      </c>
      <c r="AF307" s="145">
        <f>SUM(Z307,AA307,AB307)</f>
        <v>0</v>
      </c>
      <c r="AG307" s="145">
        <f>AC307+AD307</f>
        <v>0</v>
      </c>
      <c r="AH307" s="145">
        <f>AF307+AE307</f>
        <v>0</v>
      </c>
      <c r="AI307" s="145">
        <f>AG307+AH307</f>
        <v>0</v>
      </c>
      <c r="AK307" s="17">
        <f ca="1">SUM((INDIRECT(AK$2&amp;(ROW())):INDIRECT(AK$3&amp;(ROW()))))</f>
        <v>0</v>
      </c>
      <c r="AL307" s="145">
        <f ca="1">SUM(INDIRECT(AL$1&amp;AL$2&amp;$C307):INDIRECT(AL$1&amp;AL$3&amp;$C307))</f>
        <v>0</v>
      </c>
      <c r="AM307" s="1697">
        <f t="shared" ca="1" si="435"/>
        <v>0</v>
      </c>
      <c r="AN307" s="1791">
        <f t="shared" ca="1" si="373"/>
        <v>0</v>
      </c>
      <c r="AO307" s="145">
        <f ca="1">SUM(INDIRECT(AO$1&amp;AO$2&amp;$A307):INDIRECT(AO$1&amp;AO$3&amp;$A307))+SUM(INDIRECT(AO$1&amp;AO$2&amp;$B307):INDIRECT(AO$1&amp;AO$3&amp;$B307))</f>
        <v>0</v>
      </c>
      <c r="AP307" s="1697">
        <f t="shared" ca="1" si="436"/>
        <v>0</v>
      </c>
      <c r="AQ307" s="1791">
        <f t="shared" ca="1" si="429"/>
        <v>0</v>
      </c>
      <c r="AS307" s="17">
        <f ca="1">SUM((INDIRECT(AS$2&amp;(ROW())):INDIRECT(AS$3&amp;(ROW()))))</f>
        <v>0</v>
      </c>
      <c r="AT307" s="145">
        <f ca="1">SUM(INDIRECT(AT$1&amp;AT$2&amp;$C307):INDIRECT(AT$1&amp;AT$3&amp;$C307))</f>
        <v>0</v>
      </c>
      <c r="AU307" s="1697">
        <f t="shared" ca="1" si="405"/>
        <v>0</v>
      </c>
      <c r="AV307" s="1791">
        <f t="shared" ca="1" si="430"/>
        <v>0</v>
      </c>
      <c r="AW307" s="145">
        <f ca="1">SUM(INDIRECT(AW$1&amp;AW$2&amp;$A307):INDIRECT(AW$1&amp;AW$3&amp;$A307))+SUM(INDIRECT(AW$1&amp;AW$2&amp;$B307):INDIRECT(AW$1&amp;AW$3&amp;$B307))</f>
        <v>0</v>
      </c>
      <c r="AX307" s="1697">
        <f t="shared" ca="1" si="406"/>
        <v>0</v>
      </c>
      <c r="AY307" s="1791">
        <f t="shared" ca="1" si="431"/>
        <v>0</v>
      </c>
      <c r="BA307" s="17">
        <f ca="1">SUM((INDIRECT(BA$2&amp;(ROW())):INDIRECT(BA$3&amp;(ROW()))))</f>
        <v>0</v>
      </c>
      <c r="BB307" s="145">
        <f ca="1">SUM(INDIRECT(BB$1&amp;BB$2&amp;$C307):INDIRECT(BB$1&amp;BB$3&amp;$C307))</f>
        <v>0</v>
      </c>
      <c r="BC307" s="1697">
        <f t="shared" ca="1" si="407"/>
        <v>0</v>
      </c>
      <c r="BD307" s="1791">
        <f t="shared" ca="1" si="432"/>
        <v>0</v>
      </c>
      <c r="BE307" s="145">
        <f ca="1">SUM(INDIRECT(BE$1&amp;BE$2&amp;$A307):INDIRECT(BE$1&amp;BE$3&amp;$A307))+SUM(INDIRECT(BE$1&amp;BE$2&amp;$B307):INDIRECT(BE$1&amp;BE$3&amp;$B307))</f>
        <v>0</v>
      </c>
      <c r="BF307" s="1697">
        <f t="shared" ca="1" si="408"/>
        <v>0</v>
      </c>
      <c r="BG307" s="1791">
        <f t="shared" ca="1" si="433"/>
        <v>0</v>
      </c>
    </row>
    <row r="308" spans="1:59">
      <c r="A308" s="1887">
        <v>276</v>
      </c>
      <c r="B308" s="1887">
        <v>1</v>
      </c>
      <c r="C308" s="1887">
        <f>ROW()</f>
        <v>308</v>
      </c>
      <c r="D308" s="2120" t="s">
        <v>1020</v>
      </c>
      <c r="E308" s="2540">
        <v>1</v>
      </c>
      <c r="F308" s="87"/>
      <c r="G308" s="87"/>
      <c r="H308" s="39"/>
      <c r="I308" s="197" t="s">
        <v>141</v>
      </c>
      <c r="J308" s="196"/>
      <c r="K308" s="195"/>
      <c r="L308" s="195"/>
      <c r="M308" s="195"/>
      <c r="N308" s="195"/>
      <c r="O308" s="195"/>
      <c r="P308" s="194"/>
      <c r="Q308" s="194">
        <f t="shared" ref="Q308:AI308" si="439">Q283-Q304</f>
        <v>0</v>
      </c>
      <c r="R308" s="194">
        <f t="shared" si="439"/>
        <v>0</v>
      </c>
      <c r="S308" s="194">
        <f t="shared" si="439"/>
        <v>0</v>
      </c>
      <c r="T308" s="194">
        <f t="shared" si="439"/>
        <v>0</v>
      </c>
      <c r="U308" s="194">
        <f t="shared" si="439"/>
        <v>0</v>
      </c>
      <c r="V308" s="194">
        <f t="shared" si="439"/>
        <v>0</v>
      </c>
      <c r="W308" s="194">
        <f t="shared" si="439"/>
        <v>0</v>
      </c>
      <c r="X308" s="194">
        <f t="shared" si="439"/>
        <v>0</v>
      </c>
      <c r="Y308" s="194">
        <f t="shared" si="439"/>
        <v>0</v>
      </c>
      <c r="Z308" s="194">
        <f t="shared" si="439"/>
        <v>0</v>
      </c>
      <c r="AA308" s="194">
        <f t="shared" si="439"/>
        <v>0</v>
      </c>
      <c r="AB308" s="194">
        <f t="shared" si="439"/>
        <v>0</v>
      </c>
      <c r="AC308" s="193">
        <f t="shared" si="439"/>
        <v>0</v>
      </c>
      <c r="AD308" s="193">
        <f t="shared" si="439"/>
        <v>0</v>
      </c>
      <c r="AE308" s="193">
        <f t="shared" si="439"/>
        <v>0</v>
      </c>
      <c r="AF308" s="193">
        <f t="shared" si="439"/>
        <v>0</v>
      </c>
      <c r="AG308" s="193">
        <f t="shared" si="439"/>
        <v>0</v>
      </c>
      <c r="AH308" s="193">
        <f t="shared" si="439"/>
        <v>0</v>
      </c>
      <c r="AI308" s="193">
        <f t="shared" si="439"/>
        <v>0</v>
      </c>
      <c r="AK308" s="1646">
        <f ca="1">SUM((INDIRECT(AK$2&amp;(ROW())):INDIRECT(AK$3&amp;(ROW()))))</f>
        <v>0</v>
      </c>
      <c r="AL308" s="1647">
        <f ca="1">SUM(INDIRECT(AL$1&amp;AL$2&amp;$C308):INDIRECT(AL$1&amp;AL$3&amp;$C308))</f>
        <v>0</v>
      </c>
      <c r="AM308" s="1711">
        <f t="shared" ca="1" si="435"/>
        <v>0</v>
      </c>
      <c r="AN308" s="1813">
        <f t="shared" ca="1" si="373"/>
        <v>0</v>
      </c>
      <c r="AO308" s="1647">
        <f ca="1">SUM(INDIRECT(AO$1&amp;AO$2&amp;$A308):INDIRECT(AO$1&amp;AO$3&amp;$A308))+SUM(INDIRECT(AO$1&amp;AO$2&amp;$B308):INDIRECT(AO$1&amp;AO$3&amp;$B308))</f>
        <v>0</v>
      </c>
      <c r="AP308" s="1711">
        <f t="shared" ca="1" si="436"/>
        <v>0</v>
      </c>
      <c r="AQ308" s="1813">
        <f t="shared" ca="1" si="429"/>
        <v>0</v>
      </c>
      <c r="AS308" s="1646">
        <f ca="1">SUM((INDIRECT(AS$2&amp;(ROW())):INDIRECT(AS$3&amp;(ROW()))))</f>
        <v>0</v>
      </c>
      <c r="AT308" s="1647">
        <f ca="1">SUM(INDIRECT(AT$1&amp;AT$2&amp;$C308):INDIRECT(AT$1&amp;AT$3&amp;$C308))</f>
        <v>0</v>
      </c>
      <c r="AU308" s="1711">
        <f t="shared" ca="1" si="405"/>
        <v>0</v>
      </c>
      <c r="AV308" s="1813">
        <f t="shared" ca="1" si="430"/>
        <v>0</v>
      </c>
      <c r="AW308" s="1647">
        <f ca="1">SUM(INDIRECT(AW$1&amp;AW$2&amp;$A308):INDIRECT(AW$1&amp;AW$3&amp;$A308))+SUM(INDIRECT(AW$1&amp;AW$2&amp;$B308):INDIRECT(AW$1&amp;AW$3&amp;$B308))</f>
        <v>0</v>
      </c>
      <c r="AX308" s="1711">
        <f t="shared" ca="1" si="406"/>
        <v>0</v>
      </c>
      <c r="AY308" s="1813">
        <f t="shared" ca="1" si="431"/>
        <v>0</v>
      </c>
      <c r="BA308" s="1646">
        <f ca="1">SUM((INDIRECT(BA$2&amp;(ROW())):INDIRECT(BA$3&amp;(ROW()))))</f>
        <v>0</v>
      </c>
      <c r="BB308" s="1647">
        <f ca="1">SUM(INDIRECT(BB$1&amp;BB$2&amp;$C308):INDIRECT(BB$1&amp;BB$3&amp;$C308))</f>
        <v>0</v>
      </c>
      <c r="BC308" s="1711">
        <f t="shared" ca="1" si="407"/>
        <v>0</v>
      </c>
      <c r="BD308" s="1813">
        <f t="shared" ca="1" si="432"/>
        <v>0</v>
      </c>
      <c r="BE308" s="1647">
        <f ca="1">SUM(INDIRECT(BE$1&amp;BE$2&amp;$A308):INDIRECT(BE$1&amp;BE$3&amp;$A308))+SUM(INDIRECT(BE$1&amp;BE$2&amp;$B308):INDIRECT(BE$1&amp;BE$3&amp;$B308))</f>
        <v>0</v>
      </c>
      <c r="BF308" s="1711">
        <f t="shared" ca="1" si="408"/>
        <v>0</v>
      </c>
      <c r="BG308" s="1813">
        <f t="shared" ca="1" si="433"/>
        <v>0</v>
      </c>
    </row>
    <row r="309" spans="1:59">
      <c r="A309" s="1887">
        <v>277</v>
      </c>
      <c r="B309" s="1887">
        <v>1</v>
      </c>
      <c r="C309" s="1887">
        <f>ROW()</f>
        <v>309</v>
      </c>
      <c r="D309" s="2120" t="s">
        <v>1020</v>
      </c>
      <c r="E309" s="2540">
        <v>1</v>
      </c>
      <c r="F309" s="87"/>
      <c r="G309" s="87"/>
      <c r="H309" s="39"/>
      <c r="I309" s="64"/>
      <c r="J309" s="1134" t="s">
        <v>140</v>
      </c>
      <c r="K309" s="4"/>
      <c r="L309" s="4"/>
      <c r="M309" s="3"/>
      <c r="N309" s="3"/>
      <c r="O309" s="3"/>
      <c r="P309" s="40"/>
      <c r="Q309" s="1668">
        <f t="shared" ref="Q309:AO309" si="440">IFERROR(Q308/Q263,0)</f>
        <v>0</v>
      </c>
      <c r="R309" s="1668">
        <f t="shared" si="440"/>
        <v>0</v>
      </c>
      <c r="S309" s="1668">
        <f t="shared" si="440"/>
        <v>0</v>
      </c>
      <c r="T309" s="1668">
        <f t="shared" si="440"/>
        <v>0</v>
      </c>
      <c r="U309" s="1668">
        <f t="shared" si="440"/>
        <v>0</v>
      </c>
      <c r="V309" s="1668">
        <f t="shared" si="440"/>
        <v>0</v>
      </c>
      <c r="W309" s="1668">
        <f t="shared" si="440"/>
        <v>0</v>
      </c>
      <c r="X309" s="1668">
        <f t="shared" si="440"/>
        <v>0</v>
      </c>
      <c r="Y309" s="1668">
        <f t="shared" si="440"/>
        <v>0</v>
      </c>
      <c r="Z309" s="1668">
        <f t="shared" si="440"/>
        <v>0</v>
      </c>
      <c r="AA309" s="1668">
        <f t="shared" si="440"/>
        <v>0</v>
      </c>
      <c r="AB309" s="1668">
        <f t="shared" si="440"/>
        <v>0</v>
      </c>
      <c r="AC309" s="1668">
        <f t="shared" si="440"/>
        <v>0</v>
      </c>
      <c r="AD309" s="1668">
        <f t="shared" si="440"/>
        <v>0</v>
      </c>
      <c r="AE309" s="1668">
        <f t="shared" si="440"/>
        <v>0</v>
      </c>
      <c r="AF309" s="1668">
        <f t="shared" si="440"/>
        <v>0</v>
      </c>
      <c r="AG309" s="1668">
        <f t="shared" si="440"/>
        <v>0</v>
      </c>
      <c r="AH309" s="1668">
        <f t="shared" si="440"/>
        <v>0</v>
      </c>
      <c r="AI309" s="1668">
        <f t="shared" si="440"/>
        <v>0</v>
      </c>
      <c r="AJ309" s="1108"/>
      <c r="AK309" s="1669">
        <f t="shared" ca="1" si="440"/>
        <v>0</v>
      </c>
      <c r="AL309" s="1668">
        <f t="shared" ca="1" si="440"/>
        <v>0</v>
      </c>
      <c r="AM309" s="1668">
        <f t="shared" ca="1" si="435"/>
        <v>0</v>
      </c>
      <c r="AN309" s="1802"/>
      <c r="AO309" s="1668">
        <f t="shared" ca="1" si="440"/>
        <v>0</v>
      </c>
      <c r="AP309" s="1668">
        <f t="shared" ref="AP309:AP345" ca="1" si="441">AK309-AO309</f>
        <v>0</v>
      </c>
      <c r="AQ309" s="1802"/>
      <c r="AR309" s="1108"/>
      <c r="AS309" s="1669">
        <f ca="1">IFERROR(AS308/AS263,0)</f>
        <v>0</v>
      </c>
      <c r="AT309" s="1668">
        <f ca="1">IFERROR(AT308/AT263,0)</f>
        <v>0</v>
      </c>
      <c r="AU309" s="1668">
        <f t="shared" ca="1" si="405"/>
        <v>0</v>
      </c>
      <c r="AV309" s="1802"/>
      <c r="AW309" s="1668">
        <f ca="1">IFERROR(AW308/AW263,0)</f>
        <v>0</v>
      </c>
      <c r="AX309" s="1668">
        <f t="shared" ca="1" si="406"/>
        <v>0</v>
      </c>
      <c r="AY309" s="1802"/>
      <c r="AZ309" s="1108"/>
      <c r="BA309" s="1669">
        <f ca="1">IFERROR(BA308/BA263,0)</f>
        <v>0</v>
      </c>
      <c r="BB309" s="1668">
        <f ca="1">IFERROR(BB308/BB263,0)</f>
        <v>0</v>
      </c>
      <c r="BC309" s="1668">
        <f t="shared" ca="1" si="407"/>
        <v>0</v>
      </c>
      <c r="BD309" s="1802"/>
      <c r="BE309" s="1668">
        <f ca="1">IFERROR(BE308/BE263,0)</f>
        <v>0</v>
      </c>
      <c r="BF309" s="1668">
        <f t="shared" ca="1" si="408"/>
        <v>0</v>
      </c>
      <c r="BG309" s="1802"/>
    </row>
    <row r="310" spans="1:59">
      <c r="A310" s="1887">
        <v>278</v>
      </c>
      <c r="B310" s="1887">
        <v>1</v>
      </c>
      <c r="C310" s="1887">
        <f>ROW()</f>
        <v>310</v>
      </c>
      <c r="D310" s="2120" t="s">
        <v>1020</v>
      </c>
      <c r="E310" s="2540">
        <v>1</v>
      </c>
      <c r="F310" s="87"/>
      <c r="G310" s="87"/>
      <c r="H310" s="39"/>
      <c r="I310" s="103" t="s">
        <v>210</v>
      </c>
      <c r="J310" s="101"/>
      <c r="K310" s="102"/>
      <c r="L310" s="102"/>
      <c r="M310" s="101"/>
      <c r="N310" s="101"/>
      <c r="O310" s="101"/>
      <c r="P310" s="185"/>
      <c r="Q310" s="91"/>
      <c r="R310" s="144"/>
      <c r="S310" s="144"/>
      <c r="T310" s="144"/>
      <c r="U310" s="144"/>
      <c r="V310" s="144"/>
      <c r="W310" s="144"/>
      <c r="X310" s="144"/>
      <c r="Y310" s="144"/>
      <c r="Z310" s="144"/>
      <c r="AA310" s="144"/>
      <c r="AB310" s="144"/>
      <c r="AC310" s="190">
        <f>SUM(Q310,R310,S310)</f>
        <v>0</v>
      </c>
      <c r="AD310" s="190">
        <f>SUM(T310,U310,V310)</f>
        <v>0</v>
      </c>
      <c r="AE310" s="190">
        <f>SUM(W310,X310,Y310)</f>
        <v>0</v>
      </c>
      <c r="AF310" s="190">
        <f>SUM(Z310,AA310,AB310)</f>
        <v>0</v>
      </c>
      <c r="AG310" s="190">
        <f>AC310+AD310</f>
        <v>0</v>
      </c>
      <c r="AH310" s="190">
        <f>AF310+AE310</f>
        <v>0</v>
      </c>
      <c r="AI310" s="190">
        <f>AG310+AH310</f>
        <v>0</v>
      </c>
      <c r="AK310" s="1633">
        <f ca="1">SUM((INDIRECT(AK$2&amp;(ROW())):INDIRECT(AK$3&amp;(ROW()))))</f>
        <v>0</v>
      </c>
      <c r="AL310" s="1634">
        <f ca="1">SUM(INDIRECT(AL$1&amp;AL$2&amp;$C310):INDIRECT(AL$1&amp;AL$3&amp;$C310))</f>
        <v>0</v>
      </c>
      <c r="AM310" s="1702">
        <f t="shared" ca="1" si="435"/>
        <v>0</v>
      </c>
      <c r="AN310" s="1798">
        <f t="shared" ca="1" si="373"/>
        <v>0</v>
      </c>
      <c r="AO310" s="1634">
        <f ca="1">SUM(INDIRECT(AO$1&amp;AO$2&amp;$A310):INDIRECT(AO$1&amp;AO$3&amp;$A310))+SUM(INDIRECT(AO$1&amp;AO$2&amp;$B310):INDIRECT(AO$1&amp;AO$3&amp;$B310))</f>
        <v>0</v>
      </c>
      <c r="AP310" s="1702">
        <f ca="1">AK310-AO310</f>
        <v>0</v>
      </c>
      <c r="AQ310" s="1798">
        <f ca="1">IFERROR(AK310/AO310,0)</f>
        <v>0</v>
      </c>
      <c r="AS310" s="1633">
        <f ca="1">SUM((INDIRECT(AS$2&amp;(ROW())):INDIRECT(AS$3&amp;(ROW()))))</f>
        <v>0</v>
      </c>
      <c r="AT310" s="1634">
        <f ca="1">SUM(INDIRECT(AT$1&amp;AT$2&amp;$C310):INDIRECT(AT$1&amp;AT$3&amp;$C310))</f>
        <v>0</v>
      </c>
      <c r="AU310" s="1702">
        <f t="shared" ca="1" si="405"/>
        <v>0</v>
      </c>
      <c r="AV310" s="1798">
        <f ca="1">IFERROR(AS310/AT310,0)</f>
        <v>0</v>
      </c>
      <c r="AW310" s="1634">
        <f ca="1">SUM(INDIRECT(AW$1&amp;AW$2&amp;$A310):INDIRECT(AW$1&amp;AW$3&amp;$A310))+SUM(INDIRECT(AW$1&amp;AW$2&amp;$B310):INDIRECT(AW$1&amp;AW$3&amp;$B310))</f>
        <v>0</v>
      </c>
      <c r="AX310" s="1702">
        <f t="shared" ca="1" si="406"/>
        <v>0</v>
      </c>
      <c r="AY310" s="1798">
        <f ca="1">IFERROR(AS310/AW310,0)</f>
        <v>0</v>
      </c>
      <c r="BA310" s="1633">
        <f ca="1">SUM((INDIRECT(BA$2&amp;(ROW())):INDIRECT(BA$3&amp;(ROW()))))</f>
        <v>0</v>
      </c>
      <c r="BB310" s="1634">
        <f ca="1">SUM(INDIRECT(BB$1&amp;BB$2&amp;$C310):INDIRECT(BB$1&amp;BB$3&amp;$C310))</f>
        <v>0</v>
      </c>
      <c r="BC310" s="1702">
        <f t="shared" ca="1" si="407"/>
        <v>0</v>
      </c>
      <c r="BD310" s="1798">
        <f ca="1">IFERROR(BA310/BB310,0)</f>
        <v>0</v>
      </c>
      <c r="BE310" s="1634">
        <f ca="1">SUM(INDIRECT(BE$1&amp;BE$2&amp;$A310):INDIRECT(BE$1&amp;BE$3&amp;$A310))+SUM(INDIRECT(BE$1&amp;BE$2&amp;$B310):INDIRECT(BE$1&amp;BE$3&amp;$B310))</f>
        <v>0</v>
      </c>
      <c r="BF310" s="1702">
        <f t="shared" ca="1" si="408"/>
        <v>0</v>
      </c>
      <c r="BG310" s="1798">
        <f ca="1">IFERROR(BA310/BE310,0)</f>
        <v>0</v>
      </c>
    </row>
    <row r="311" spans="1:59">
      <c r="A311" s="1887">
        <v>279</v>
      </c>
      <c r="B311" s="1887">
        <v>1</v>
      </c>
      <c r="C311" s="1887">
        <f>ROW()</f>
        <v>311</v>
      </c>
      <c r="D311" s="2120" t="s">
        <v>1020</v>
      </c>
      <c r="E311" s="2540">
        <v>1</v>
      </c>
      <c r="F311" s="87"/>
      <c r="G311" s="87"/>
      <c r="H311" s="39"/>
      <c r="I311" s="189" t="s">
        <v>211</v>
      </c>
      <c r="J311" s="187"/>
      <c r="K311" s="188"/>
      <c r="L311" s="188"/>
      <c r="M311" s="187"/>
      <c r="N311" s="187"/>
      <c r="O311" s="187"/>
      <c r="P311" s="186"/>
      <c r="Q311" s="198"/>
      <c r="R311" s="100"/>
      <c r="S311" s="100"/>
      <c r="T311" s="100"/>
      <c r="U311" s="100"/>
      <c r="V311" s="100"/>
      <c r="W311" s="100"/>
      <c r="X311" s="100"/>
      <c r="Y311" s="100"/>
      <c r="Z311" s="100"/>
      <c r="AA311" s="100"/>
      <c r="AB311" s="100"/>
      <c r="AC311" s="150">
        <f>SUM(Q311,R311,S311)</f>
        <v>0</v>
      </c>
      <c r="AD311" s="150">
        <f>SUM(T311,U311,V311)</f>
        <v>0</v>
      </c>
      <c r="AE311" s="150">
        <f>SUM(W311,X311,Y311)</f>
        <v>0</v>
      </c>
      <c r="AF311" s="150">
        <f>SUM(Z311,AA311,AB311)</f>
        <v>0</v>
      </c>
      <c r="AG311" s="150">
        <f>AC311+AD311</f>
        <v>0</v>
      </c>
      <c r="AH311" s="150">
        <f>AF311+AE311</f>
        <v>0</v>
      </c>
      <c r="AI311" s="150">
        <f>AG311+AH311</f>
        <v>0</v>
      </c>
      <c r="AK311" s="113">
        <f ca="1">SUM((INDIRECT(AK$2&amp;(ROW())):INDIRECT(AK$3&amp;(ROW()))))</f>
        <v>0</v>
      </c>
      <c r="AL311" s="150">
        <f ca="1">SUM(INDIRECT(AL$1&amp;AL$2&amp;$C311):INDIRECT(AL$1&amp;AL$3&amp;$C311))</f>
        <v>0</v>
      </c>
      <c r="AM311" s="1703">
        <f t="shared" ca="1" si="435"/>
        <v>0</v>
      </c>
      <c r="AN311" s="1799">
        <f t="shared" ca="1" si="373"/>
        <v>0</v>
      </c>
      <c r="AO311" s="150">
        <f ca="1">SUM(INDIRECT(AO$1&amp;AO$2&amp;$A311):INDIRECT(AO$1&amp;AO$3&amp;$A311))+SUM(INDIRECT(AO$1&amp;AO$2&amp;$B311):INDIRECT(AO$1&amp;AO$3&amp;$B311))</f>
        <v>0</v>
      </c>
      <c r="AP311" s="1703">
        <f ca="1">AK311-AO311</f>
        <v>0</v>
      </c>
      <c r="AQ311" s="1799">
        <f ca="1">IFERROR(AK311/AO311,0)</f>
        <v>0</v>
      </c>
      <c r="AS311" s="113">
        <f ca="1">SUM((INDIRECT(AS$2&amp;(ROW())):INDIRECT(AS$3&amp;(ROW()))))</f>
        <v>0</v>
      </c>
      <c r="AT311" s="150">
        <f ca="1">SUM(INDIRECT(AT$1&amp;AT$2&amp;$C311):INDIRECT(AT$1&amp;AT$3&amp;$C311))</f>
        <v>0</v>
      </c>
      <c r="AU311" s="1703">
        <f t="shared" ca="1" si="405"/>
        <v>0</v>
      </c>
      <c r="AV311" s="1799">
        <f ca="1">IFERROR(AS311/AT311,0)</f>
        <v>0</v>
      </c>
      <c r="AW311" s="150">
        <f ca="1">SUM(INDIRECT(AW$1&amp;AW$2&amp;$A311):INDIRECT(AW$1&amp;AW$3&amp;$A311))+SUM(INDIRECT(AW$1&amp;AW$2&amp;$B311):INDIRECT(AW$1&amp;AW$3&amp;$B311))</f>
        <v>0</v>
      </c>
      <c r="AX311" s="1703">
        <f t="shared" ca="1" si="406"/>
        <v>0</v>
      </c>
      <c r="AY311" s="1799">
        <f ca="1">IFERROR(AS311/AW311,0)</f>
        <v>0</v>
      </c>
      <c r="BA311" s="113">
        <f ca="1">SUM((INDIRECT(BA$2&amp;(ROW())):INDIRECT(BA$3&amp;(ROW()))))</f>
        <v>0</v>
      </c>
      <c r="BB311" s="150">
        <f ca="1">SUM(INDIRECT(BB$1&amp;BB$2&amp;$C311):INDIRECT(BB$1&amp;BB$3&amp;$C311))</f>
        <v>0</v>
      </c>
      <c r="BC311" s="1703">
        <f t="shared" ca="1" si="407"/>
        <v>0</v>
      </c>
      <c r="BD311" s="1799">
        <f ca="1">IFERROR(BA311/BB311,0)</f>
        <v>0</v>
      </c>
      <c r="BE311" s="150">
        <f ca="1">SUM(INDIRECT(BE$1&amp;BE$2&amp;$A311):INDIRECT(BE$1&amp;BE$3&amp;$A311))+SUM(INDIRECT(BE$1&amp;BE$2&amp;$B311):INDIRECT(BE$1&amp;BE$3&amp;$B311))</f>
        <v>0</v>
      </c>
      <c r="BF311" s="1703">
        <f t="shared" ca="1" si="408"/>
        <v>0</v>
      </c>
      <c r="BG311" s="1799">
        <f ca="1">IFERROR(BA311/BE311,0)</f>
        <v>0</v>
      </c>
    </row>
    <row r="312" spans="1:59">
      <c r="A312" s="1887">
        <v>280</v>
      </c>
      <c r="B312" s="1887">
        <v>1</v>
      </c>
      <c r="C312" s="1887">
        <f>ROW()</f>
        <v>312</v>
      </c>
      <c r="D312" s="2120" t="s">
        <v>1020</v>
      </c>
      <c r="E312" s="2540">
        <v>1</v>
      </c>
      <c r="F312" s="87"/>
      <c r="G312" s="87"/>
      <c r="H312" s="39"/>
      <c r="I312" s="197" t="s">
        <v>212</v>
      </c>
      <c r="J312" s="196"/>
      <c r="K312" s="195"/>
      <c r="L312" s="195"/>
      <c r="M312" s="195"/>
      <c r="N312" s="195"/>
      <c r="O312" s="195"/>
      <c r="P312" s="194"/>
      <c r="Q312" s="194">
        <f>Q308+Q310-Q311</f>
        <v>0</v>
      </c>
      <c r="R312" s="194">
        <f t="shared" ref="R312:AI312" si="442">R308+R310-R311</f>
        <v>0</v>
      </c>
      <c r="S312" s="194">
        <f t="shared" si="442"/>
        <v>0</v>
      </c>
      <c r="T312" s="194">
        <f t="shared" si="442"/>
        <v>0</v>
      </c>
      <c r="U312" s="194">
        <f t="shared" si="442"/>
        <v>0</v>
      </c>
      <c r="V312" s="194">
        <f t="shared" si="442"/>
        <v>0</v>
      </c>
      <c r="W312" s="194">
        <f t="shared" si="442"/>
        <v>0</v>
      </c>
      <c r="X312" s="194">
        <f t="shared" si="442"/>
        <v>0</v>
      </c>
      <c r="Y312" s="194">
        <f t="shared" si="442"/>
        <v>0</v>
      </c>
      <c r="Z312" s="194">
        <f t="shared" si="442"/>
        <v>0</v>
      </c>
      <c r="AA312" s="194">
        <f t="shared" si="442"/>
        <v>0</v>
      </c>
      <c r="AB312" s="194">
        <f t="shared" si="442"/>
        <v>0</v>
      </c>
      <c r="AC312" s="193">
        <f t="shared" si="442"/>
        <v>0</v>
      </c>
      <c r="AD312" s="193">
        <f t="shared" si="442"/>
        <v>0</v>
      </c>
      <c r="AE312" s="193">
        <f t="shared" si="442"/>
        <v>0</v>
      </c>
      <c r="AF312" s="193">
        <f t="shared" si="442"/>
        <v>0</v>
      </c>
      <c r="AG312" s="193">
        <f t="shared" si="442"/>
        <v>0</v>
      </c>
      <c r="AH312" s="193">
        <f t="shared" si="442"/>
        <v>0</v>
      </c>
      <c r="AI312" s="193">
        <f t="shared" si="442"/>
        <v>0</v>
      </c>
      <c r="AK312" s="1646">
        <f ca="1">SUM((INDIRECT(AK$2&amp;(ROW())):INDIRECT(AK$3&amp;(ROW()))))</f>
        <v>0</v>
      </c>
      <c r="AL312" s="1647">
        <f ca="1">SUM(INDIRECT(AL$1&amp;AL$2&amp;$C312):INDIRECT(AL$1&amp;AL$3&amp;$C312))</f>
        <v>0</v>
      </c>
      <c r="AM312" s="1711">
        <f t="shared" ca="1" si="435"/>
        <v>0</v>
      </c>
      <c r="AN312" s="1813">
        <f t="shared" ca="1" si="373"/>
        <v>0</v>
      </c>
      <c r="AO312" s="1647">
        <f ca="1">SUM(INDIRECT(AO$1&amp;AO$2&amp;$A312):INDIRECT(AO$1&amp;AO$3&amp;$A312))+SUM(INDIRECT(AO$1&amp;AO$2&amp;$B312):INDIRECT(AO$1&amp;AO$3&amp;$B312))</f>
        <v>0</v>
      </c>
      <c r="AP312" s="1711">
        <f ca="1">AK312-AO312</f>
        <v>0</v>
      </c>
      <c r="AQ312" s="1813">
        <f ca="1">IFERROR(AK312/AO312,0)</f>
        <v>0</v>
      </c>
      <c r="AS312" s="1646">
        <f ca="1">SUM((INDIRECT(AS$2&amp;(ROW())):INDIRECT(AS$3&amp;(ROW()))))</f>
        <v>0</v>
      </c>
      <c r="AT312" s="1647">
        <f ca="1">SUM(INDIRECT(AT$1&amp;AT$2&amp;$C312):INDIRECT(AT$1&amp;AT$3&amp;$C312))</f>
        <v>0</v>
      </c>
      <c r="AU312" s="1711">
        <f t="shared" ca="1" si="405"/>
        <v>0</v>
      </c>
      <c r="AV312" s="1813">
        <f ca="1">IFERROR(AS312/AT312,0)</f>
        <v>0</v>
      </c>
      <c r="AW312" s="1647">
        <f ca="1">SUM(INDIRECT(AW$1&amp;AW$2&amp;$A312):INDIRECT(AW$1&amp;AW$3&amp;$A312))+SUM(INDIRECT(AW$1&amp;AW$2&amp;$B312):INDIRECT(AW$1&amp;AW$3&amp;$B312))</f>
        <v>0</v>
      </c>
      <c r="AX312" s="1711">
        <f t="shared" ca="1" si="406"/>
        <v>0</v>
      </c>
      <c r="AY312" s="1813">
        <f ca="1">IFERROR(AS312/AW312,0)</f>
        <v>0</v>
      </c>
      <c r="BA312" s="1646">
        <f ca="1">SUM((INDIRECT(BA$2&amp;(ROW())):INDIRECT(BA$3&amp;(ROW()))))</f>
        <v>0</v>
      </c>
      <c r="BB312" s="1647">
        <f ca="1">SUM(INDIRECT(BB$1&amp;BB$2&amp;$C312):INDIRECT(BB$1&amp;BB$3&amp;$C312))</f>
        <v>0</v>
      </c>
      <c r="BC312" s="1711">
        <f t="shared" ca="1" si="407"/>
        <v>0</v>
      </c>
      <c r="BD312" s="1813">
        <f ca="1">IFERROR(BA312/BB312,0)</f>
        <v>0</v>
      </c>
      <c r="BE312" s="1647">
        <f ca="1">SUM(INDIRECT(BE$1&amp;BE$2&amp;$A312):INDIRECT(BE$1&amp;BE$3&amp;$A312))+SUM(INDIRECT(BE$1&amp;BE$2&amp;$B312):INDIRECT(BE$1&amp;BE$3&amp;$B312))</f>
        <v>0</v>
      </c>
      <c r="BF312" s="1711">
        <f t="shared" ca="1" si="408"/>
        <v>0</v>
      </c>
      <c r="BG312" s="1813">
        <f ca="1">IFERROR(BA312/BE312,0)</f>
        <v>0</v>
      </c>
    </row>
    <row r="313" spans="1:59">
      <c r="A313" s="1887">
        <v>281</v>
      </c>
      <c r="B313" s="1887">
        <v>1</v>
      </c>
      <c r="C313" s="1887">
        <f>ROW()</f>
        <v>313</v>
      </c>
      <c r="D313" s="2120" t="s">
        <v>1020</v>
      </c>
      <c r="E313" s="2540">
        <v>1</v>
      </c>
      <c r="F313" s="87"/>
      <c r="G313" s="87"/>
      <c r="H313" s="39"/>
      <c r="I313" s="64"/>
      <c r="J313" s="1134" t="s">
        <v>140</v>
      </c>
      <c r="K313" s="4"/>
      <c r="L313" s="4"/>
      <c r="M313" s="3"/>
      <c r="N313" s="3"/>
      <c r="O313" s="3"/>
      <c r="P313" s="40"/>
      <c r="Q313" s="1668">
        <f t="shared" ref="Q313:AO313" si="443">IFERROR(Q312/Q263,0)</f>
        <v>0</v>
      </c>
      <c r="R313" s="1668">
        <f t="shared" si="443"/>
        <v>0</v>
      </c>
      <c r="S313" s="1668">
        <f t="shared" si="443"/>
        <v>0</v>
      </c>
      <c r="T313" s="1668">
        <f t="shared" si="443"/>
        <v>0</v>
      </c>
      <c r="U313" s="1668">
        <f t="shared" si="443"/>
        <v>0</v>
      </c>
      <c r="V313" s="1668">
        <f t="shared" si="443"/>
        <v>0</v>
      </c>
      <c r="W313" s="1668">
        <f t="shared" si="443"/>
        <v>0</v>
      </c>
      <c r="X313" s="1668">
        <f t="shared" si="443"/>
        <v>0</v>
      </c>
      <c r="Y313" s="1668">
        <f t="shared" si="443"/>
        <v>0</v>
      </c>
      <c r="Z313" s="1668">
        <f t="shared" si="443"/>
        <v>0</v>
      </c>
      <c r="AA313" s="1668">
        <f t="shared" si="443"/>
        <v>0</v>
      </c>
      <c r="AB313" s="1668">
        <f t="shared" si="443"/>
        <v>0</v>
      </c>
      <c r="AC313" s="1668">
        <f t="shared" si="443"/>
        <v>0</v>
      </c>
      <c r="AD313" s="1668">
        <f t="shared" si="443"/>
        <v>0</v>
      </c>
      <c r="AE313" s="1668">
        <f t="shared" si="443"/>
        <v>0</v>
      </c>
      <c r="AF313" s="1668">
        <f t="shared" si="443"/>
        <v>0</v>
      </c>
      <c r="AG313" s="1668">
        <f t="shared" si="443"/>
        <v>0</v>
      </c>
      <c r="AH313" s="1668">
        <f t="shared" si="443"/>
        <v>0</v>
      </c>
      <c r="AI313" s="1668">
        <f t="shared" si="443"/>
        <v>0</v>
      </c>
      <c r="AJ313" s="1108"/>
      <c r="AK313" s="1669">
        <f t="shared" ca="1" si="443"/>
        <v>0</v>
      </c>
      <c r="AL313" s="1668">
        <f t="shared" ca="1" si="443"/>
        <v>0</v>
      </c>
      <c r="AM313" s="1668">
        <f t="shared" ca="1" si="435"/>
        <v>0</v>
      </c>
      <c r="AN313" s="1802"/>
      <c r="AO313" s="1668">
        <f t="shared" ca="1" si="443"/>
        <v>0</v>
      </c>
      <c r="AP313" s="1668">
        <f t="shared" ca="1" si="441"/>
        <v>0</v>
      </c>
      <c r="AQ313" s="1802"/>
      <c r="AR313" s="1108"/>
      <c r="AS313" s="1669">
        <f ca="1">IFERROR(AS312/AS263,0)</f>
        <v>0</v>
      </c>
      <c r="AT313" s="1668">
        <f ca="1">IFERROR(AT312/AT263,0)</f>
        <v>0</v>
      </c>
      <c r="AU313" s="1668">
        <f t="shared" ca="1" si="405"/>
        <v>0</v>
      </c>
      <c r="AV313" s="1802"/>
      <c r="AW313" s="1668">
        <f ca="1">IFERROR(AW312/AW263,0)</f>
        <v>0</v>
      </c>
      <c r="AX313" s="1668">
        <f t="shared" ca="1" si="406"/>
        <v>0</v>
      </c>
      <c r="AY313" s="1802"/>
      <c r="AZ313" s="1108"/>
      <c r="BA313" s="1669">
        <f ca="1">IFERROR(BA312/BA263,0)</f>
        <v>0</v>
      </c>
      <c r="BB313" s="1668">
        <f ca="1">IFERROR(BB312/BB263,0)</f>
        <v>0</v>
      </c>
      <c r="BC313" s="1668">
        <f t="shared" ca="1" si="407"/>
        <v>0</v>
      </c>
      <c r="BD313" s="1802"/>
      <c r="BE313" s="1668">
        <f ca="1">IFERROR(BE312/BE263,0)</f>
        <v>0</v>
      </c>
      <c r="BF313" s="1668">
        <f t="shared" ca="1" si="408"/>
        <v>0</v>
      </c>
      <c r="BG313" s="1802"/>
    </row>
    <row r="314" spans="1:59">
      <c r="A314" s="1887">
        <v>1</v>
      </c>
      <c r="B314" s="1887">
        <v>1</v>
      </c>
      <c r="C314" s="1887">
        <f>ROW()</f>
        <v>314</v>
      </c>
      <c r="D314" s="2120" t="s">
        <v>1020</v>
      </c>
      <c r="E314" s="2547" t="s">
        <v>1099</v>
      </c>
      <c r="F314" s="2539"/>
      <c r="G314" s="2534"/>
      <c r="H314" s="38"/>
      <c r="I314" s="38"/>
      <c r="J314" s="37"/>
      <c r="K314" s="2567" t="s">
        <v>1024</v>
      </c>
      <c r="L314" s="2115"/>
      <c r="M314" s="1502"/>
      <c r="N314" s="1502"/>
      <c r="O314" s="1502"/>
      <c r="P314" s="2538"/>
      <c r="Q314" s="2570">
        <f>Q394</f>
        <v>0</v>
      </c>
      <c r="R314" s="2570">
        <f>R394</f>
        <v>0</v>
      </c>
      <c r="S314" s="2570">
        <f t="shared" ref="S314:AL314" si="444">S394</f>
        <v>0</v>
      </c>
      <c r="T314" s="2570">
        <f t="shared" si="444"/>
        <v>0</v>
      </c>
      <c r="U314" s="2570">
        <f t="shared" si="444"/>
        <v>0</v>
      </c>
      <c r="V314" s="2570">
        <f t="shared" si="444"/>
        <v>0</v>
      </c>
      <c r="W314" s="2570">
        <f t="shared" si="444"/>
        <v>0</v>
      </c>
      <c r="X314" s="2570">
        <f t="shared" si="444"/>
        <v>0</v>
      </c>
      <c r="Y314" s="2570">
        <f t="shared" si="444"/>
        <v>0</v>
      </c>
      <c r="Z314" s="2570">
        <f t="shared" si="444"/>
        <v>0</v>
      </c>
      <c r="AA314" s="2570">
        <f t="shared" si="444"/>
        <v>0</v>
      </c>
      <c r="AB314" s="2570">
        <f t="shared" si="444"/>
        <v>0</v>
      </c>
      <c r="AC314" s="2570">
        <f t="shared" si="444"/>
        <v>0</v>
      </c>
      <c r="AD314" s="2570">
        <f t="shared" si="444"/>
        <v>0</v>
      </c>
      <c r="AE314" s="2570">
        <f t="shared" si="444"/>
        <v>0</v>
      </c>
      <c r="AF314" s="2570">
        <f t="shared" si="444"/>
        <v>0</v>
      </c>
      <c r="AG314" s="2570">
        <f t="shared" si="444"/>
        <v>0</v>
      </c>
      <c r="AH314" s="2570">
        <f t="shared" si="444"/>
        <v>0</v>
      </c>
      <c r="AI314" s="2570">
        <f t="shared" si="444"/>
        <v>0</v>
      </c>
      <c r="AK314" s="2606">
        <f t="shared" ca="1" si="444"/>
        <v>0</v>
      </c>
      <c r="AL314" s="2606">
        <f t="shared" ca="1" si="444"/>
        <v>0</v>
      </c>
      <c r="AM314" s="2606">
        <f t="shared" ca="1" si="435"/>
        <v>0</v>
      </c>
      <c r="AN314" s="2607"/>
      <c r="AO314" s="2623">
        <f ca="1">AO394</f>
        <v>0</v>
      </c>
      <c r="AP314" s="2623">
        <f t="shared" ca="1" si="441"/>
        <v>0</v>
      </c>
      <c r="AQ314" s="2624"/>
      <c r="AS314" s="2606">
        <f ca="1">AS394</f>
        <v>0</v>
      </c>
      <c r="AT314" s="2606">
        <f ca="1">AT394</f>
        <v>0</v>
      </c>
      <c r="AU314" s="2606">
        <f t="shared" ca="1" si="405"/>
        <v>0</v>
      </c>
      <c r="AV314" s="2607"/>
      <c r="AW314" s="2623">
        <f ca="1">AW394</f>
        <v>0</v>
      </c>
      <c r="AX314" s="2623">
        <f t="shared" ca="1" si="406"/>
        <v>0</v>
      </c>
      <c r="AY314" s="2624"/>
      <c r="BA314" s="2606">
        <f ca="1">BA394</f>
        <v>0</v>
      </c>
      <c r="BB314" s="2606">
        <f ca="1">BB394</f>
        <v>0</v>
      </c>
      <c r="BC314" s="2606">
        <f t="shared" ca="1" si="407"/>
        <v>0</v>
      </c>
      <c r="BD314" s="2607"/>
      <c r="BE314" s="2623">
        <f ca="1">BE394</f>
        <v>0</v>
      </c>
      <c r="BF314" s="2623">
        <f t="shared" ca="1" si="408"/>
        <v>0</v>
      </c>
      <c r="BG314" s="2624"/>
    </row>
    <row r="315" spans="1:59">
      <c r="A315" s="1887">
        <v>1</v>
      </c>
      <c r="B315" s="1887">
        <v>1</v>
      </c>
      <c r="C315" s="1887">
        <f>ROW()</f>
        <v>315</v>
      </c>
      <c r="D315" s="2120" t="s">
        <v>1020</v>
      </c>
      <c r="E315" s="2531" t="s">
        <v>1082</v>
      </c>
      <c r="F315" s="2532"/>
      <c r="G315" s="2534"/>
      <c r="H315" s="38"/>
      <c r="I315" s="38"/>
      <c r="J315" s="37"/>
      <c r="K315" s="44"/>
      <c r="L315" s="2114" t="s">
        <v>1017</v>
      </c>
      <c r="M315" s="507"/>
      <c r="N315" s="507"/>
      <c r="O315" s="507"/>
      <c r="P315" s="507"/>
      <c r="Q315" s="510">
        <f>SUM(Q316:Q318)</f>
        <v>0</v>
      </c>
      <c r="R315" s="510">
        <f t="shared" ref="R315:AI315" si="445">SUM(R316:R318)</f>
        <v>0</v>
      </c>
      <c r="S315" s="510">
        <f t="shared" si="445"/>
        <v>0</v>
      </c>
      <c r="T315" s="510">
        <f t="shared" si="445"/>
        <v>0</v>
      </c>
      <c r="U315" s="510">
        <f t="shared" si="445"/>
        <v>0</v>
      </c>
      <c r="V315" s="510">
        <f t="shared" si="445"/>
        <v>0</v>
      </c>
      <c r="W315" s="555">
        <f t="shared" si="445"/>
        <v>0</v>
      </c>
      <c r="X315" s="555">
        <f t="shared" si="445"/>
        <v>0</v>
      </c>
      <c r="Y315" s="555">
        <f t="shared" si="445"/>
        <v>0</v>
      </c>
      <c r="Z315" s="2116">
        <f t="shared" si="445"/>
        <v>0</v>
      </c>
      <c r="AA315" s="2116">
        <f t="shared" si="445"/>
        <v>0</v>
      </c>
      <c r="AB315" s="2116">
        <f t="shared" si="445"/>
        <v>0</v>
      </c>
      <c r="AC315" s="2116">
        <f t="shared" si="445"/>
        <v>0</v>
      </c>
      <c r="AD315" s="2116">
        <f t="shared" si="445"/>
        <v>0</v>
      </c>
      <c r="AE315" s="2116">
        <f t="shared" si="445"/>
        <v>0</v>
      </c>
      <c r="AF315" s="2116">
        <f t="shared" si="445"/>
        <v>0</v>
      </c>
      <c r="AG315" s="2116">
        <f t="shared" si="445"/>
        <v>0</v>
      </c>
      <c r="AH315" s="2116">
        <f t="shared" si="445"/>
        <v>0</v>
      </c>
      <c r="AI315" s="2116">
        <f t="shared" si="445"/>
        <v>0</v>
      </c>
      <c r="AK315" s="510">
        <f ca="1">SUM((INDIRECT(AK$2&amp;(ROW())):INDIRECT(AK$3&amp;(ROW()))))</f>
        <v>0</v>
      </c>
      <c r="AL315" s="2600">
        <f ca="1">SUM(INDIRECT(AL$1&amp;AL$2&amp;$C315):INDIRECT(AL$1&amp;AL$3&amp;$C315))</f>
        <v>0</v>
      </c>
      <c r="AM315" s="2601">
        <f t="shared" ca="1" si="435"/>
        <v>0</v>
      </c>
      <c r="AN315" s="2602">
        <f ca="1">IFERROR(AK315/AL315,0)</f>
        <v>0</v>
      </c>
      <c r="AO315" s="2625">
        <f ca="1">SUM(INDIRECT(AO$1&amp;AO$2&amp;$A315):INDIRECT(AO$1&amp;AO$3&amp;$A315))+SUM(INDIRECT(AO$1&amp;AO$2&amp;$B315):INDIRECT(AO$1&amp;AO$3&amp;$B315))</f>
        <v>0</v>
      </c>
      <c r="AP315" s="2626">
        <f t="shared" ca="1" si="441"/>
        <v>0</v>
      </c>
      <c r="AQ315" s="2627">
        <f ca="1">IFERROR(AK315/AO315,0)</f>
        <v>0</v>
      </c>
      <c r="AS315" s="510">
        <f ca="1">SUM((INDIRECT(AS$2&amp;(ROW())):INDIRECT(AS$3&amp;(ROW()))))</f>
        <v>0</v>
      </c>
      <c r="AT315" s="2600">
        <f ca="1">SUM(INDIRECT(AT$1&amp;AT$2&amp;$C315):INDIRECT(AT$1&amp;AT$3&amp;$C315))</f>
        <v>0</v>
      </c>
      <c r="AU315" s="2601">
        <f t="shared" ca="1" si="405"/>
        <v>0</v>
      </c>
      <c r="AV315" s="2602">
        <f ca="1">IFERROR(AS315/AT315,0)</f>
        <v>0</v>
      </c>
      <c r="AW315" s="2625">
        <f ca="1">SUM(INDIRECT(AW$1&amp;AW$2&amp;$A315):INDIRECT(AW$1&amp;AW$3&amp;$A315))+SUM(INDIRECT(AW$1&amp;AW$2&amp;$B315):INDIRECT(AW$1&amp;AW$3&amp;$B315))</f>
        <v>0</v>
      </c>
      <c r="AX315" s="2626">
        <f t="shared" ca="1" si="406"/>
        <v>0</v>
      </c>
      <c r="AY315" s="2627">
        <f ca="1">IFERROR(AS315/AW315,0)</f>
        <v>0</v>
      </c>
      <c r="BA315" s="510">
        <f ca="1">SUM((INDIRECT(BA$2&amp;(ROW())):INDIRECT(BA$3&amp;(ROW()))))</f>
        <v>0</v>
      </c>
      <c r="BB315" s="2600">
        <f ca="1">SUM(INDIRECT(BB$1&amp;BB$2&amp;$C315):INDIRECT(BB$1&amp;BB$3&amp;$C315))</f>
        <v>0</v>
      </c>
      <c r="BC315" s="2601">
        <f t="shared" ca="1" si="407"/>
        <v>0</v>
      </c>
      <c r="BD315" s="2602">
        <f ca="1">IFERROR(BA315/BB315,0)</f>
        <v>0</v>
      </c>
      <c r="BE315" s="2625">
        <f ca="1">SUM(INDIRECT(BE$1&amp;BE$2&amp;$A315):INDIRECT(BE$1&amp;BE$3&amp;$A315))+SUM(INDIRECT(BE$1&amp;BE$2&amp;$B315):INDIRECT(BE$1&amp;BE$3&amp;$B315))</f>
        <v>0</v>
      </c>
      <c r="BF315" s="2626">
        <f t="shared" ca="1" si="408"/>
        <v>0</v>
      </c>
      <c r="BG315" s="2627">
        <f ca="1">IFERROR(BA315/BE315,0)</f>
        <v>0</v>
      </c>
    </row>
    <row r="316" spans="1:59">
      <c r="A316" s="1887">
        <v>1</v>
      </c>
      <c r="B316" s="1887">
        <v>1</v>
      </c>
      <c r="C316" s="1887">
        <f>ROW()</f>
        <v>316</v>
      </c>
      <c r="D316" s="2120" t="s">
        <v>1020</v>
      </c>
      <c r="E316" s="2531" t="s">
        <v>1082</v>
      </c>
      <c r="F316" s="2532"/>
      <c r="G316" s="2534"/>
      <c r="H316" s="38"/>
      <c r="I316" s="38"/>
      <c r="J316" s="37"/>
      <c r="K316" s="44"/>
      <c r="L316" s="44"/>
      <c r="M316" s="59" t="s">
        <v>178</v>
      </c>
      <c r="N316" s="6"/>
      <c r="O316" s="6"/>
      <c r="P316" s="6"/>
      <c r="Q316" s="2122"/>
      <c r="R316" s="2122"/>
      <c r="S316" s="2122"/>
      <c r="T316" s="2122"/>
      <c r="U316" s="2122"/>
      <c r="V316" s="2122"/>
      <c r="W316" s="1083"/>
      <c r="X316" s="1083"/>
      <c r="Y316" s="1083"/>
      <c r="Z316" s="2123"/>
      <c r="AA316" s="2123"/>
      <c r="AB316" s="2123"/>
      <c r="AC316" s="229">
        <f>SUM(Q316,R316,S316)</f>
        <v>0</v>
      </c>
      <c r="AD316" s="229">
        <f>SUM(T316,U316,V316)</f>
        <v>0</v>
      </c>
      <c r="AE316" s="229">
        <f>SUM(W316,X316,Y316)</f>
        <v>0</v>
      </c>
      <c r="AF316" s="229">
        <f>SUM(Z316,AA316,AB316)</f>
        <v>0</v>
      </c>
      <c r="AG316" s="229">
        <f>AC316+AD316</f>
        <v>0</v>
      </c>
      <c r="AH316" s="229">
        <f>AF316+AE316</f>
        <v>0</v>
      </c>
      <c r="AI316" s="229">
        <f>AG316+AH316</f>
        <v>0</v>
      </c>
      <c r="AK316" s="61">
        <f ca="1">SUM((INDIRECT(AK$2&amp;(ROW())):INDIRECT(AK$3&amp;(ROW()))))</f>
        <v>0</v>
      </c>
      <c r="AL316" s="2597">
        <f ca="1">SUM(INDIRECT(AL$1&amp;AL$2&amp;$C316):INDIRECT(AL$1&amp;AL$3&amp;$C316))</f>
        <v>0</v>
      </c>
      <c r="AM316" s="2598">
        <f t="shared" ca="1" si="435"/>
        <v>0</v>
      </c>
      <c r="AN316" s="2599">
        <f ca="1">IFERROR(AK316/AL316,0)</f>
        <v>0</v>
      </c>
      <c r="AO316" s="2506">
        <f ca="1">SUM(INDIRECT(AO$1&amp;AO$2&amp;$A316):INDIRECT(AO$1&amp;AO$3&amp;$A316))+SUM(INDIRECT(AO$1&amp;AO$2&amp;$B316):INDIRECT(AO$1&amp;AO$3&amp;$B316))</f>
        <v>0</v>
      </c>
      <c r="AP316" s="2507">
        <f t="shared" ca="1" si="441"/>
        <v>0</v>
      </c>
      <c r="AQ316" s="2508">
        <f ca="1">IFERROR(AK316/AO316,0)</f>
        <v>0</v>
      </c>
      <c r="AS316" s="61">
        <f ca="1">SUM((INDIRECT(AS$2&amp;(ROW())):INDIRECT(AS$3&amp;(ROW()))))</f>
        <v>0</v>
      </c>
      <c r="AT316" s="2597">
        <f ca="1">SUM(INDIRECT(AT$1&amp;AT$2&amp;$C316):INDIRECT(AT$1&amp;AT$3&amp;$C316))</f>
        <v>0</v>
      </c>
      <c r="AU316" s="2598">
        <f t="shared" ca="1" si="405"/>
        <v>0</v>
      </c>
      <c r="AV316" s="2599">
        <f ca="1">IFERROR(AS316/AT316,0)</f>
        <v>0</v>
      </c>
      <c r="AW316" s="2506">
        <f ca="1">SUM(INDIRECT(AW$1&amp;AW$2&amp;$A316):INDIRECT(AW$1&amp;AW$3&amp;$A316))+SUM(INDIRECT(AW$1&amp;AW$2&amp;$B316):INDIRECT(AW$1&amp;AW$3&amp;$B316))</f>
        <v>0</v>
      </c>
      <c r="AX316" s="2507">
        <f t="shared" ca="1" si="406"/>
        <v>0</v>
      </c>
      <c r="AY316" s="2508">
        <f ca="1">IFERROR(AS316/AW316,0)</f>
        <v>0</v>
      </c>
      <c r="BA316" s="61">
        <f ca="1">SUM((INDIRECT(BA$2&amp;(ROW())):INDIRECT(BA$3&amp;(ROW()))))</f>
        <v>0</v>
      </c>
      <c r="BB316" s="2597">
        <f ca="1">SUM(INDIRECT(BB$1&amp;BB$2&amp;$C316):INDIRECT(BB$1&amp;BB$3&amp;$C316))</f>
        <v>0</v>
      </c>
      <c r="BC316" s="2598">
        <f t="shared" ca="1" si="407"/>
        <v>0</v>
      </c>
      <c r="BD316" s="2599">
        <f ca="1">IFERROR(BA316/BB316,0)</f>
        <v>0</v>
      </c>
      <c r="BE316" s="2506">
        <f ca="1">SUM(INDIRECT(BE$1&amp;BE$2&amp;$A316):INDIRECT(BE$1&amp;BE$3&amp;$A316))+SUM(INDIRECT(BE$1&amp;BE$2&amp;$B316):INDIRECT(BE$1&amp;BE$3&amp;$B316))</f>
        <v>0</v>
      </c>
      <c r="BF316" s="2507">
        <f t="shared" ca="1" si="408"/>
        <v>0</v>
      </c>
      <c r="BG316" s="2508">
        <f ca="1">IFERROR(BA316/BE316,0)</f>
        <v>0</v>
      </c>
    </row>
    <row r="317" spans="1:59">
      <c r="A317" s="1887">
        <v>1</v>
      </c>
      <c r="B317" s="1887">
        <v>1</v>
      </c>
      <c r="C317" s="1887">
        <f>ROW()</f>
        <v>317</v>
      </c>
      <c r="D317" s="2120" t="s">
        <v>1020</v>
      </c>
      <c r="E317" s="2531" t="s">
        <v>1082</v>
      </c>
      <c r="F317" s="2532"/>
      <c r="G317" s="2534"/>
      <c r="H317" s="38"/>
      <c r="I317" s="38"/>
      <c r="J317" s="37"/>
      <c r="K317" s="44"/>
      <c r="L317" s="44"/>
      <c r="M317" s="59" t="s">
        <v>179</v>
      </c>
      <c r="N317" s="6"/>
      <c r="O317" s="6"/>
      <c r="P317" s="6"/>
      <c r="Q317" s="2122"/>
      <c r="R317" s="2122"/>
      <c r="S317" s="2122"/>
      <c r="T317" s="2122"/>
      <c r="U317" s="2122"/>
      <c r="V317" s="2122"/>
      <c r="W317" s="1083"/>
      <c r="X317" s="1083"/>
      <c r="Y317" s="1083"/>
      <c r="Z317" s="2123"/>
      <c r="AA317" s="2123"/>
      <c r="AB317" s="2123"/>
      <c r="AC317" s="229">
        <f>SUM(Q317,R317,S317)</f>
        <v>0</v>
      </c>
      <c r="AD317" s="229">
        <f>SUM(T317,U317,V317)</f>
        <v>0</v>
      </c>
      <c r="AE317" s="229">
        <f>SUM(W317,X317,Y317)</f>
        <v>0</v>
      </c>
      <c r="AF317" s="229">
        <f>SUM(Z317,AA317,AB317)</f>
        <v>0</v>
      </c>
      <c r="AG317" s="229">
        <f>AC317+AD317</f>
        <v>0</v>
      </c>
      <c r="AH317" s="229">
        <f>AF317+AE317</f>
        <v>0</v>
      </c>
      <c r="AI317" s="229">
        <f>AG317+AH317</f>
        <v>0</v>
      </c>
      <c r="AK317" s="61">
        <f ca="1">SUM((INDIRECT(AK$2&amp;(ROW())):INDIRECT(AK$3&amp;(ROW()))))</f>
        <v>0</v>
      </c>
      <c r="AL317" s="2597">
        <f ca="1">SUM(INDIRECT(AL$1&amp;AL$2&amp;$C317):INDIRECT(AL$1&amp;AL$3&amp;$C317))</f>
        <v>0</v>
      </c>
      <c r="AM317" s="2598">
        <f t="shared" ca="1" si="435"/>
        <v>0</v>
      </c>
      <c r="AN317" s="2599">
        <f ca="1">IFERROR(AK317/AL317,0)</f>
        <v>0</v>
      </c>
      <c r="AO317" s="2506">
        <f ca="1">SUM(INDIRECT(AO$1&amp;AO$2&amp;$A317):INDIRECT(AO$1&amp;AO$3&amp;$A317))+SUM(INDIRECT(AO$1&amp;AO$2&amp;$B317):INDIRECT(AO$1&amp;AO$3&amp;$B317))</f>
        <v>0</v>
      </c>
      <c r="AP317" s="2507">
        <f t="shared" ca="1" si="441"/>
        <v>0</v>
      </c>
      <c r="AQ317" s="2508">
        <f ca="1">IFERROR(AK317/AO317,0)</f>
        <v>0</v>
      </c>
      <c r="AS317" s="61">
        <f ca="1">SUM((INDIRECT(AS$2&amp;(ROW())):INDIRECT(AS$3&amp;(ROW()))))</f>
        <v>0</v>
      </c>
      <c r="AT317" s="2597">
        <f ca="1">SUM(INDIRECT(AT$1&amp;AT$2&amp;$C317):INDIRECT(AT$1&amp;AT$3&amp;$C317))</f>
        <v>0</v>
      </c>
      <c r="AU317" s="2598">
        <f t="shared" ca="1" si="405"/>
        <v>0</v>
      </c>
      <c r="AV317" s="2599">
        <f ca="1">IFERROR(AS317/AT317,0)</f>
        <v>0</v>
      </c>
      <c r="AW317" s="2506">
        <f ca="1">SUM(INDIRECT(AW$1&amp;AW$2&amp;$A317):INDIRECT(AW$1&amp;AW$3&amp;$A317))+SUM(INDIRECT(AW$1&amp;AW$2&amp;$B317):INDIRECT(AW$1&amp;AW$3&amp;$B317))</f>
        <v>0</v>
      </c>
      <c r="AX317" s="2507">
        <f t="shared" ca="1" si="406"/>
        <v>0</v>
      </c>
      <c r="AY317" s="2508">
        <f ca="1">IFERROR(AS317/AW317,0)</f>
        <v>0</v>
      </c>
      <c r="BA317" s="61">
        <f ca="1">SUM((INDIRECT(BA$2&amp;(ROW())):INDIRECT(BA$3&amp;(ROW()))))</f>
        <v>0</v>
      </c>
      <c r="BB317" s="2597">
        <f ca="1">SUM(INDIRECT(BB$1&amp;BB$2&amp;$C317):INDIRECT(BB$1&amp;BB$3&amp;$C317))</f>
        <v>0</v>
      </c>
      <c r="BC317" s="2598">
        <f t="shared" ca="1" si="407"/>
        <v>0</v>
      </c>
      <c r="BD317" s="2599">
        <f ca="1">IFERROR(BA317/BB317,0)</f>
        <v>0</v>
      </c>
      <c r="BE317" s="2506">
        <f ca="1">SUM(INDIRECT(BE$1&amp;BE$2&amp;$A317):INDIRECT(BE$1&amp;BE$3&amp;$A317))+SUM(INDIRECT(BE$1&amp;BE$2&amp;$B317):INDIRECT(BE$1&amp;BE$3&amp;$B317))</f>
        <v>0</v>
      </c>
      <c r="BF317" s="2507">
        <f t="shared" ca="1" si="408"/>
        <v>0</v>
      </c>
      <c r="BG317" s="2508">
        <f ca="1">IFERROR(BA317/BE317,0)</f>
        <v>0</v>
      </c>
    </row>
    <row r="318" spans="1:59">
      <c r="A318" s="1887">
        <v>1</v>
      </c>
      <c r="B318" s="1887">
        <v>1</v>
      </c>
      <c r="C318" s="1887">
        <f>ROW()</f>
        <v>318</v>
      </c>
      <c r="D318" s="2120" t="s">
        <v>1020</v>
      </c>
      <c r="E318" s="2531" t="s">
        <v>1082</v>
      </c>
      <c r="F318" s="2532"/>
      <c r="G318" s="2534"/>
      <c r="H318" s="38"/>
      <c r="I318" s="38"/>
      <c r="J318" s="37"/>
      <c r="K318" s="44"/>
      <c r="L318" s="64"/>
      <c r="M318" s="187" t="s">
        <v>180</v>
      </c>
      <c r="N318" s="3"/>
      <c r="O318" s="3"/>
      <c r="P318" s="3"/>
      <c r="Q318" s="2124"/>
      <c r="R318" s="2124"/>
      <c r="S318" s="2124"/>
      <c r="T318" s="2124"/>
      <c r="U318" s="2124"/>
      <c r="V318" s="2124"/>
      <c r="W318" s="1084"/>
      <c r="X318" s="1084"/>
      <c r="Y318" s="1084"/>
      <c r="Z318" s="2125"/>
      <c r="AA318" s="2125"/>
      <c r="AB318" s="2125"/>
      <c r="AC318" s="226">
        <f>SUM(Q318,R318,S318)</f>
        <v>0</v>
      </c>
      <c r="AD318" s="226">
        <f>SUM(T318,U318,V318)</f>
        <v>0</v>
      </c>
      <c r="AE318" s="226">
        <f>SUM(W318,X318,Y318)</f>
        <v>0</v>
      </c>
      <c r="AF318" s="226">
        <f>SUM(Z318,AA318,AB318)</f>
        <v>0</v>
      </c>
      <c r="AG318" s="226">
        <f>AC318+AD318</f>
        <v>0</v>
      </c>
      <c r="AH318" s="226">
        <f>AF318+AE318</f>
        <v>0</v>
      </c>
      <c r="AI318" s="226">
        <f>AG318+AH318</f>
        <v>0</v>
      </c>
      <c r="AK318" s="113">
        <f ca="1">SUM((INDIRECT(AK$2&amp;(ROW())):INDIRECT(AK$3&amp;(ROW()))))</f>
        <v>0</v>
      </c>
      <c r="AL318" s="150">
        <f ca="1">SUM(INDIRECT(AL$1&amp;AL$2&amp;$C318):INDIRECT(AL$1&amp;AL$3&amp;$C318))</f>
        <v>0</v>
      </c>
      <c r="AM318" s="1703">
        <f t="shared" ca="1" si="435"/>
        <v>0</v>
      </c>
      <c r="AN318" s="1799">
        <f ca="1">IFERROR(AK318/AL318,0)</f>
        <v>0</v>
      </c>
      <c r="AO318" s="2628">
        <f ca="1">SUM(INDIRECT(AO$1&amp;AO$2&amp;$A318):INDIRECT(AO$1&amp;AO$3&amp;$A318))+SUM(INDIRECT(AO$1&amp;AO$2&amp;$B318):INDIRECT(AO$1&amp;AO$3&amp;$B318))</f>
        <v>0</v>
      </c>
      <c r="AP318" s="2629">
        <f t="shared" ca="1" si="441"/>
        <v>0</v>
      </c>
      <c r="AQ318" s="2630">
        <f ca="1">IFERROR(AK318/AO318,0)</f>
        <v>0</v>
      </c>
      <c r="AS318" s="113">
        <f ca="1">SUM((INDIRECT(AS$2&amp;(ROW())):INDIRECT(AS$3&amp;(ROW()))))</f>
        <v>0</v>
      </c>
      <c r="AT318" s="150">
        <f ca="1">SUM(INDIRECT(AT$1&amp;AT$2&amp;$C318):INDIRECT(AT$1&amp;AT$3&amp;$C318))</f>
        <v>0</v>
      </c>
      <c r="AU318" s="1703">
        <f t="shared" ca="1" si="405"/>
        <v>0</v>
      </c>
      <c r="AV318" s="1799">
        <f ca="1">IFERROR(AS318/AT318,0)</f>
        <v>0</v>
      </c>
      <c r="AW318" s="2628">
        <f ca="1">SUM(INDIRECT(AW$1&amp;AW$2&amp;$A318):INDIRECT(AW$1&amp;AW$3&amp;$A318))+SUM(INDIRECT(AW$1&amp;AW$2&amp;$B318):INDIRECT(AW$1&amp;AW$3&amp;$B318))</f>
        <v>0</v>
      </c>
      <c r="AX318" s="2629">
        <f t="shared" ca="1" si="406"/>
        <v>0</v>
      </c>
      <c r="AY318" s="2630">
        <f ca="1">IFERROR(AS318/AW318,0)</f>
        <v>0</v>
      </c>
      <c r="BA318" s="113">
        <f ca="1">SUM((INDIRECT(BA$2&amp;(ROW())):INDIRECT(BA$3&amp;(ROW()))))</f>
        <v>0</v>
      </c>
      <c r="BB318" s="150">
        <f ca="1">SUM(INDIRECT(BB$1&amp;BB$2&amp;$C318):INDIRECT(BB$1&amp;BB$3&amp;$C318))</f>
        <v>0</v>
      </c>
      <c r="BC318" s="1703">
        <f t="shared" ca="1" si="407"/>
        <v>0</v>
      </c>
      <c r="BD318" s="1799">
        <f ca="1">IFERROR(BA318/BB318,0)</f>
        <v>0</v>
      </c>
      <c r="BE318" s="2628">
        <f ca="1">SUM(INDIRECT(BE$1&amp;BE$2&amp;$A318):INDIRECT(BE$1&amp;BE$3&amp;$A318))+SUM(INDIRECT(BE$1&amp;BE$2&amp;$B318):INDIRECT(BE$1&amp;BE$3&amp;$B318))</f>
        <v>0</v>
      </c>
      <c r="BF318" s="2629">
        <f t="shared" ca="1" si="408"/>
        <v>0</v>
      </c>
      <c r="BG318" s="2630">
        <f ca="1">IFERROR(BA318/BE318,0)</f>
        <v>0</v>
      </c>
    </row>
    <row r="319" spans="1:59">
      <c r="A319" s="1887">
        <v>1</v>
      </c>
      <c r="B319" s="1887">
        <v>1</v>
      </c>
      <c r="C319" s="1887">
        <f>ROW()</f>
        <v>319</v>
      </c>
      <c r="D319" s="2120" t="s">
        <v>1020</v>
      </c>
      <c r="E319" s="2531" t="s">
        <v>1082</v>
      </c>
      <c r="F319" s="2532"/>
      <c r="G319" s="2534"/>
      <c r="H319" s="38"/>
      <c r="I319" s="38"/>
      <c r="J319" s="37"/>
      <c r="K319" s="44"/>
      <c r="L319" s="2114" t="s">
        <v>1018</v>
      </c>
      <c r="M319" s="1502"/>
      <c r="N319" s="1502"/>
      <c r="O319" s="1502"/>
      <c r="P319" s="1502"/>
      <c r="Q319" s="1633">
        <f>SUM(Q321:Q323)</f>
        <v>0</v>
      </c>
      <c r="R319" s="1633">
        <f t="shared" ref="R319:AI319" si="446">SUM(R321:R323)</f>
        <v>0</v>
      </c>
      <c r="S319" s="1633">
        <f t="shared" si="446"/>
        <v>0</v>
      </c>
      <c r="T319" s="1633">
        <f t="shared" si="446"/>
        <v>0</v>
      </c>
      <c r="U319" s="1633">
        <f t="shared" si="446"/>
        <v>0</v>
      </c>
      <c r="V319" s="1633">
        <f t="shared" si="446"/>
        <v>0</v>
      </c>
      <c r="W319" s="927">
        <f t="shared" si="446"/>
        <v>0</v>
      </c>
      <c r="X319" s="927">
        <f t="shared" si="446"/>
        <v>0</v>
      </c>
      <c r="Y319" s="927">
        <f t="shared" si="446"/>
        <v>0</v>
      </c>
      <c r="Z319" s="2117">
        <f t="shared" si="446"/>
        <v>0</v>
      </c>
      <c r="AA319" s="2117">
        <f t="shared" si="446"/>
        <v>0</v>
      </c>
      <c r="AB319" s="2117">
        <f t="shared" si="446"/>
        <v>0</v>
      </c>
      <c r="AC319" s="2117">
        <f t="shared" si="446"/>
        <v>0</v>
      </c>
      <c r="AD319" s="2117">
        <f t="shared" si="446"/>
        <v>0</v>
      </c>
      <c r="AE319" s="2117">
        <f t="shared" si="446"/>
        <v>0</v>
      </c>
      <c r="AF319" s="2117">
        <f t="shared" si="446"/>
        <v>0</v>
      </c>
      <c r="AG319" s="2117">
        <f t="shared" si="446"/>
        <v>0</v>
      </c>
      <c r="AH319" s="2117">
        <f t="shared" si="446"/>
        <v>0</v>
      </c>
      <c r="AI319" s="2117">
        <f t="shared" si="446"/>
        <v>0</v>
      </c>
      <c r="AK319" s="61">
        <f ca="1">SUM((INDIRECT(AK$2&amp;(ROW())):INDIRECT(AK$3&amp;(ROW()))))</f>
        <v>0</v>
      </c>
      <c r="AL319" s="2597">
        <f ca="1">SUM(INDIRECT(AL$1&amp;AL$2&amp;$C319):INDIRECT(AL$1&amp;AL$3&amp;$C319))</f>
        <v>0</v>
      </c>
      <c r="AM319" s="2598">
        <f t="shared" ca="1" si="435"/>
        <v>0</v>
      </c>
      <c r="AN319" s="2599">
        <f ca="1">IFERROR(AK319/AL319,0)</f>
        <v>0</v>
      </c>
      <c r="AO319" s="2506">
        <f ca="1">SUM(INDIRECT(AO$1&amp;AO$2&amp;$A319):INDIRECT(AO$1&amp;AO$3&amp;$A319))+SUM(INDIRECT(AO$1&amp;AO$2&amp;$B319):INDIRECT(AO$1&amp;AO$3&amp;$B319))</f>
        <v>0</v>
      </c>
      <c r="AP319" s="2507">
        <f t="shared" ca="1" si="441"/>
        <v>0</v>
      </c>
      <c r="AQ319" s="2508">
        <f ca="1">IFERROR(AK319/AO319,0)</f>
        <v>0</v>
      </c>
      <c r="AS319" s="61">
        <f ca="1">SUM((INDIRECT(AS$2&amp;(ROW())):INDIRECT(AS$3&amp;(ROW()))))</f>
        <v>0</v>
      </c>
      <c r="AT319" s="2597">
        <f ca="1">SUM(INDIRECT(AT$1&amp;AT$2&amp;$C319):INDIRECT(AT$1&amp;AT$3&amp;$C319))</f>
        <v>0</v>
      </c>
      <c r="AU319" s="2598">
        <f t="shared" ca="1" si="405"/>
        <v>0</v>
      </c>
      <c r="AV319" s="2599">
        <f ca="1">IFERROR(AS319/AT319,0)</f>
        <v>0</v>
      </c>
      <c r="AW319" s="2506">
        <f ca="1">SUM(INDIRECT(AW$1&amp;AW$2&amp;$A319):INDIRECT(AW$1&amp;AW$3&amp;$A319))+SUM(INDIRECT(AW$1&amp;AW$2&amp;$B319):INDIRECT(AW$1&amp;AW$3&amp;$B319))</f>
        <v>0</v>
      </c>
      <c r="AX319" s="2507">
        <f t="shared" ca="1" si="406"/>
        <v>0</v>
      </c>
      <c r="AY319" s="2508">
        <f ca="1">IFERROR(AS319/AW319,0)</f>
        <v>0</v>
      </c>
      <c r="BA319" s="61">
        <f ca="1">SUM((INDIRECT(BA$2&amp;(ROW())):INDIRECT(BA$3&amp;(ROW()))))</f>
        <v>0</v>
      </c>
      <c r="BB319" s="2597">
        <f ca="1">SUM(INDIRECT(BB$1&amp;BB$2&amp;$C319):INDIRECT(BB$1&amp;BB$3&amp;$C319))</f>
        <v>0</v>
      </c>
      <c r="BC319" s="2598">
        <f t="shared" ca="1" si="407"/>
        <v>0</v>
      </c>
      <c r="BD319" s="2599">
        <f ca="1">IFERROR(BA319/BB319,0)</f>
        <v>0</v>
      </c>
      <c r="BE319" s="2506">
        <f ca="1">SUM(INDIRECT(BE$1&amp;BE$2&amp;$A319):INDIRECT(BE$1&amp;BE$3&amp;$A319))+SUM(INDIRECT(BE$1&amp;BE$2&amp;$B319):INDIRECT(BE$1&amp;BE$3&amp;$B319))</f>
        <v>0</v>
      </c>
      <c r="BF319" s="2507">
        <f t="shared" ca="1" si="408"/>
        <v>0</v>
      </c>
      <c r="BG319" s="2508">
        <f ca="1">IFERROR(BA319/BE319,0)</f>
        <v>0</v>
      </c>
    </row>
    <row r="320" spans="1:59">
      <c r="A320" s="1887">
        <v>1</v>
      </c>
      <c r="B320" s="1887">
        <v>1</v>
      </c>
      <c r="C320" s="1887">
        <f>ROW()</f>
        <v>320</v>
      </c>
      <c r="D320" s="2120" t="s">
        <v>1020</v>
      </c>
      <c r="E320" s="2531" t="s">
        <v>1082</v>
      </c>
      <c r="F320" s="2532"/>
      <c r="G320" s="2534"/>
      <c r="H320" s="38"/>
      <c r="I320" s="38"/>
      <c r="J320" s="37"/>
      <c r="K320" s="44"/>
      <c r="L320" s="1094"/>
      <c r="M320" s="1249" t="s">
        <v>1021</v>
      </c>
      <c r="N320" s="79"/>
      <c r="O320" s="79"/>
      <c r="P320" s="79"/>
      <c r="Q320" s="2118">
        <f>IFERROR(Q319/Q304,0)</f>
        <v>0</v>
      </c>
      <c r="R320" s="2118">
        <f t="shared" ref="R320:AI320" si="447">IFERROR(R319/R304,0)</f>
        <v>0</v>
      </c>
      <c r="S320" s="2118">
        <f t="shared" si="447"/>
        <v>0</v>
      </c>
      <c r="T320" s="2118">
        <f t="shared" si="447"/>
        <v>0</v>
      </c>
      <c r="U320" s="2118">
        <f t="shared" si="447"/>
        <v>0</v>
      </c>
      <c r="V320" s="2118">
        <f t="shared" si="447"/>
        <v>0</v>
      </c>
      <c r="W320" s="2118">
        <f t="shared" si="447"/>
        <v>0</v>
      </c>
      <c r="X320" s="2118">
        <f t="shared" si="447"/>
        <v>0</v>
      </c>
      <c r="Y320" s="2118">
        <f t="shared" si="447"/>
        <v>0</v>
      </c>
      <c r="Z320" s="2118">
        <f t="shared" si="447"/>
        <v>0</v>
      </c>
      <c r="AA320" s="2118">
        <f t="shared" si="447"/>
        <v>0</v>
      </c>
      <c r="AB320" s="2118">
        <f t="shared" si="447"/>
        <v>0</v>
      </c>
      <c r="AC320" s="2118">
        <f t="shared" si="447"/>
        <v>0</v>
      </c>
      <c r="AD320" s="2118">
        <f t="shared" si="447"/>
        <v>0</v>
      </c>
      <c r="AE320" s="2118">
        <f t="shared" si="447"/>
        <v>0</v>
      </c>
      <c r="AF320" s="2118">
        <f t="shared" si="447"/>
        <v>0</v>
      </c>
      <c r="AG320" s="2118">
        <f t="shared" si="447"/>
        <v>0</v>
      </c>
      <c r="AH320" s="2118">
        <f t="shared" si="447"/>
        <v>0</v>
      </c>
      <c r="AI320" s="2118">
        <f t="shared" si="447"/>
        <v>0</v>
      </c>
      <c r="AK320" s="2605">
        <f ca="1">IFERROR(AK319/AK304,0)</f>
        <v>0</v>
      </c>
      <c r="AL320" s="2605">
        <f ca="1">IFERROR(AL319/AL304,0)</f>
        <v>0</v>
      </c>
      <c r="AM320" s="2605">
        <f t="shared" ca="1" si="435"/>
        <v>0</v>
      </c>
      <c r="AN320" s="2603"/>
      <c r="AO320" s="2631">
        <f ca="1">IFERROR(AO319/AO304,0)</f>
        <v>0</v>
      </c>
      <c r="AP320" s="2631">
        <f ca="1">IFERROR(AP319/AP300,0)</f>
        <v>0</v>
      </c>
      <c r="AQ320" s="2632"/>
      <c r="AS320" s="2605">
        <f ca="1">IFERROR(AS319/AS304,0)</f>
        <v>0</v>
      </c>
      <c r="AT320" s="2605">
        <f ca="1">IFERROR(AT319/AT304,0)</f>
        <v>0</v>
      </c>
      <c r="AU320" s="2605">
        <f t="shared" ca="1" si="405"/>
        <v>0</v>
      </c>
      <c r="AV320" s="2603"/>
      <c r="AW320" s="2631">
        <f ca="1">IFERROR(AW319/AW304,0)</f>
        <v>0</v>
      </c>
      <c r="AX320" s="2631">
        <f ca="1">IFERROR(AX319/AX300,0)</f>
        <v>0</v>
      </c>
      <c r="AY320" s="2632"/>
      <c r="BA320" s="2605">
        <f ca="1">IFERROR(BA319/BA304,0)</f>
        <v>0</v>
      </c>
      <c r="BB320" s="2605">
        <f ca="1">IFERROR(BB319/BB304,0)</f>
        <v>0</v>
      </c>
      <c r="BC320" s="2605">
        <f t="shared" ca="1" si="407"/>
        <v>0</v>
      </c>
      <c r="BD320" s="2603"/>
      <c r="BE320" s="2631">
        <f ca="1">IFERROR(BE319/BE304,0)</f>
        <v>0</v>
      </c>
      <c r="BF320" s="2631">
        <f ca="1">IFERROR(BF319/BF300,0)</f>
        <v>0</v>
      </c>
      <c r="BG320" s="2632"/>
    </row>
    <row r="321" spans="1:59">
      <c r="A321" s="1887">
        <v>1</v>
      </c>
      <c r="B321" s="1887">
        <v>1</v>
      </c>
      <c r="C321" s="1887">
        <f>ROW()</f>
        <v>321</v>
      </c>
      <c r="D321" s="2120" t="s">
        <v>1020</v>
      </c>
      <c r="E321" s="2531" t="s">
        <v>1082</v>
      </c>
      <c r="F321" s="2532"/>
      <c r="G321" s="2534"/>
      <c r="H321" s="38"/>
      <c r="I321" s="38"/>
      <c r="J321" s="37"/>
      <c r="K321" s="44"/>
      <c r="L321" s="44"/>
      <c r="M321" s="59" t="s">
        <v>178</v>
      </c>
      <c r="N321" s="6"/>
      <c r="O321" s="6"/>
      <c r="P321" s="6"/>
      <c r="Q321" s="61">
        <f>Q305-Q316</f>
        <v>0</v>
      </c>
      <c r="R321" s="61">
        <f t="shared" ref="R321:AB321" si="448">R305-R316</f>
        <v>0</v>
      </c>
      <c r="S321" s="61">
        <f t="shared" si="448"/>
        <v>0</v>
      </c>
      <c r="T321" s="61">
        <f t="shared" si="448"/>
        <v>0</v>
      </c>
      <c r="U321" s="61">
        <f t="shared" si="448"/>
        <v>0</v>
      </c>
      <c r="V321" s="61">
        <f t="shared" si="448"/>
        <v>0</v>
      </c>
      <c r="W321" s="25">
        <f t="shared" si="448"/>
        <v>0</v>
      </c>
      <c r="X321" s="25">
        <f t="shared" si="448"/>
        <v>0</v>
      </c>
      <c r="Y321" s="25">
        <f t="shared" si="448"/>
        <v>0</v>
      </c>
      <c r="Z321" s="229">
        <f t="shared" si="448"/>
        <v>0</v>
      </c>
      <c r="AA321" s="229">
        <f t="shared" si="448"/>
        <v>0</v>
      </c>
      <c r="AB321" s="229">
        <f t="shared" si="448"/>
        <v>0</v>
      </c>
      <c r="AC321" s="229">
        <f>SUM(Q321,R321,S321)</f>
        <v>0</v>
      </c>
      <c r="AD321" s="229">
        <f>SUM(T321,U321,V321)</f>
        <v>0</v>
      </c>
      <c r="AE321" s="229">
        <f>SUM(W321,X321,Y321)</f>
        <v>0</v>
      </c>
      <c r="AF321" s="229">
        <f>SUM(Z321,AA321,AB321)</f>
        <v>0</v>
      </c>
      <c r="AG321" s="229">
        <f>AC321+AD321</f>
        <v>0</v>
      </c>
      <c r="AH321" s="229">
        <f>AF321+AE321</f>
        <v>0</v>
      </c>
      <c r="AI321" s="229">
        <f>AG321+AH321</f>
        <v>0</v>
      </c>
      <c r="AK321" s="61">
        <f ca="1">SUM((INDIRECT(AK$2&amp;(ROW())):INDIRECT(AK$3&amp;(ROW()))))</f>
        <v>0</v>
      </c>
      <c r="AL321" s="2597">
        <f ca="1">SUM(INDIRECT(AL$1&amp;AL$2&amp;$C321):INDIRECT(AL$1&amp;AL$3&amp;$C321))</f>
        <v>0</v>
      </c>
      <c r="AM321" s="2598">
        <f t="shared" ca="1" si="435"/>
        <v>0</v>
      </c>
      <c r="AN321" s="2599">
        <f ca="1">IFERROR(AK321/AL321,0)</f>
        <v>0</v>
      </c>
      <c r="AO321" s="2506">
        <f ca="1">SUM(INDIRECT(AO$1&amp;AO$2&amp;$A321):INDIRECT(AO$1&amp;AO$3&amp;$A321))+SUM(INDIRECT(AO$1&amp;AO$2&amp;$B321):INDIRECT(AO$1&amp;AO$3&amp;$B321))</f>
        <v>0</v>
      </c>
      <c r="AP321" s="2507">
        <f ca="1">AK321-AO321</f>
        <v>0</v>
      </c>
      <c r="AQ321" s="2508">
        <f ca="1">IFERROR(AK321/AO321,0)</f>
        <v>0</v>
      </c>
      <c r="AS321" s="61">
        <f ca="1">SUM((INDIRECT(AS$2&amp;(ROW())):INDIRECT(AS$3&amp;(ROW()))))</f>
        <v>0</v>
      </c>
      <c r="AT321" s="2597">
        <f ca="1">SUM(INDIRECT(AT$1&amp;AT$2&amp;$C321):INDIRECT(AT$1&amp;AT$3&amp;$C321))</f>
        <v>0</v>
      </c>
      <c r="AU321" s="2598">
        <f t="shared" ca="1" si="405"/>
        <v>0</v>
      </c>
      <c r="AV321" s="2599">
        <f ca="1">IFERROR(AS321/AT321,0)</f>
        <v>0</v>
      </c>
      <c r="AW321" s="2506">
        <f ca="1">SUM(INDIRECT(AW$1&amp;AW$2&amp;$A321):INDIRECT(AW$1&amp;AW$3&amp;$A321))+SUM(INDIRECT(AW$1&amp;AW$2&amp;$B321):INDIRECT(AW$1&amp;AW$3&amp;$B321))</f>
        <v>0</v>
      </c>
      <c r="AX321" s="2507">
        <f ca="1">AS321-AW321</f>
        <v>0</v>
      </c>
      <c r="AY321" s="2508">
        <f ca="1">IFERROR(AS321/AW321,0)</f>
        <v>0</v>
      </c>
      <c r="BA321" s="61">
        <f ca="1">SUM((INDIRECT(BA$2&amp;(ROW())):INDIRECT(BA$3&amp;(ROW()))))</f>
        <v>0</v>
      </c>
      <c r="BB321" s="2597">
        <f ca="1">SUM(INDIRECT(BB$1&amp;BB$2&amp;$C321):INDIRECT(BB$1&amp;BB$3&amp;$C321))</f>
        <v>0</v>
      </c>
      <c r="BC321" s="2598">
        <f t="shared" ca="1" si="407"/>
        <v>0</v>
      </c>
      <c r="BD321" s="2599">
        <f ca="1">IFERROR(BA321/BB321,0)</f>
        <v>0</v>
      </c>
      <c r="BE321" s="2506">
        <f ca="1">SUM(INDIRECT(BE$1&amp;BE$2&amp;$A321):INDIRECT(BE$1&amp;BE$3&amp;$A321))+SUM(INDIRECT(BE$1&amp;BE$2&amp;$B321):INDIRECT(BE$1&amp;BE$3&amp;$B321))</f>
        <v>0</v>
      </c>
      <c r="BF321" s="2507">
        <f ca="1">BA321-BE321</f>
        <v>0</v>
      </c>
      <c r="BG321" s="2508">
        <f ca="1">IFERROR(BA321/BE321,0)</f>
        <v>0</v>
      </c>
    </row>
    <row r="322" spans="1:59">
      <c r="A322" s="1887">
        <v>1</v>
      </c>
      <c r="B322" s="1887">
        <v>1</v>
      </c>
      <c r="C322" s="1887">
        <f>ROW()</f>
        <v>322</v>
      </c>
      <c r="D322" s="2120" t="s">
        <v>1020</v>
      </c>
      <c r="E322" s="2531" t="s">
        <v>1082</v>
      </c>
      <c r="F322" s="2532"/>
      <c r="G322" s="2534"/>
      <c r="H322" s="38"/>
      <c r="I322" s="38"/>
      <c r="J322" s="37"/>
      <c r="K322" s="44"/>
      <c r="L322" s="44"/>
      <c r="M322" s="59" t="s">
        <v>179</v>
      </c>
      <c r="N322" s="6"/>
      <c r="O322" s="6"/>
      <c r="P322" s="6"/>
      <c r="Q322" s="61">
        <f t="shared" ref="Q322:AB322" si="449">Q306-Q317</f>
        <v>0</v>
      </c>
      <c r="R322" s="61">
        <f t="shared" si="449"/>
        <v>0</v>
      </c>
      <c r="S322" s="61">
        <f t="shared" si="449"/>
        <v>0</v>
      </c>
      <c r="T322" s="61">
        <f t="shared" si="449"/>
        <v>0</v>
      </c>
      <c r="U322" s="61">
        <f t="shared" si="449"/>
        <v>0</v>
      </c>
      <c r="V322" s="61">
        <f t="shared" si="449"/>
        <v>0</v>
      </c>
      <c r="W322" s="25">
        <f t="shared" si="449"/>
        <v>0</v>
      </c>
      <c r="X322" s="25">
        <f t="shared" si="449"/>
        <v>0</v>
      </c>
      <c r="Y322" s="25">
        <f t="shared" si="449"/>
        <v>0</v>
      </c>
      <c r="Z322" s="229">
        <f t="shared" si="449"/>
        <v>0</v>
      </c>
      <c r="AA322" s="229">
        <f t="shared" si="449"/>
        <v>0</v>
      </c>
      <c r="AB322" s="229">
        <f t="shared" si="449"/>
        <v>0</v>
      </c>
      <c r="AC322" s="229">
        <f>SUM(Q322,R322,S322)</f>
        <v>0</v>
      </c>
      <c r="AD322" s="229">
        <f>SUM(T322,U322,V322)</f>
        <v>0</v>
      </c>
      <c r="AE322" s="229">
        <f>SUM(W322,X322,Y322)</f>
        <v>0</v>
      </c>
      <c r="AF322" s="229">
        <f>SUM(Z322,AA322,AB322)</f>
        <v>0</v>
      </c>
      <c r="AG322" s="229">
        <f>AC322+AD322</f>
        <v>0</v>
      </c>
      <c r="AH322" s="229">
        <f>AF322+AE322</f>
        <v>0</v>
      </c>
      <c r="AI322" s="229">
        <f>AG322+AH322</f>
        <v>0</v>
      </c>
      <c r="AK322" s="61">
        <f ca="1">SUM((INDIRECT(AK$2&amp;(ROW())):INDIRECT(AK$3&amp;(ROW()))))</f>
        <v>0</v>
      </c>
      <c r="AL322" s="2597">
        <f ca="1">SUM(INDIRECT(AL$1&amp;AL$2&amp;$C322):INDIRECT(AL$1&amp;AL$3&amp;$C322))</f>
        <v>0</v>
      </c>
      <c r="AM322" s="2598">
        <f t="shared" ca="1" si="435"/>
        <v>0</v>
      </c>
      <c r="AN322" s="2599">
        <f ca="1">IFERROR(AK322/AL322,0)</f>
        <v>0</v>
      </c>
      <c r="AO322" s="2506">
        <f ca="1">SUM(INDIRECT(AO$1&amp;AO$2&amp;$A322):INDIRECT(AO$1&amp;AO$3&amp;$A322))+SUM(INDIRECT(AO$1&amp;AO$2&amp;$B322):INDIRECT(AO$1&amp;AO$3&amp;$B322))</f>
        <v>0</v>
      </c>
      <c r="AP322" s="2507">
        <f ca="1">AK322-AO322</f>
        <v>0</v>
      </c>
      <c r="AQ322" s="2508">
        <f ca="1">IFERROR(AK322/AO322,0)</f>
        <v>0</v>
      </c>
      <c r="AS322" s="61">
        <f ca="1">SUM((INDIRECT(AS$2&amp;(ROW())):INDIRECT(AS$3&amp;(ROW()))))</f>
        <v>0</v>
      </c>
      <c r="AT322" s="2597">
        <f ca="1">SUM(INDIRECT(AT$1&amp;AT$2&amp;$C322):INDIRECT(AT$1&amp;AT$3&amp;$C322))</f>
        <v>0</v>
      </c>
      <c r="AU322" s="2598">
        <f t="shared" ca="1" si="405"/>
        <v>0</v>
      </c>
      <c r="AV322" s="2599">
        <f ca="1">IFERROR(AS322/AT322,0)</f>
        <v>0</v>
      </c>
      <c r="AW322" s="2506">
        <f ca="1">SUM(INDIRECT(AW$1&amp;AW$2&amp;$A322):INDIRECT(AW$1&amp;AW$3&amp;$A322))+SUM(INDIRECT(AW$1&amp;AW$2&amp;$B322):INDIRECT(AW$1&amp;AW$3&amp;$B322))</f>
        <v>0</v>
      </c>
      <c r="AX322" s="2507">
        <f ca="1">AS322-AW322</f>
        <v>0</v>
      </c>
      <c r="AY322" s="2508">
        <f ca="1">IFERROR(AS322/AW322,0)</f>
        <v>0</v>
      </c>
      <c r="BA322" s="61">
        <f ca="1">SUM((INDIRECT(BA$2&amp;(ROW())):INDIRECT(BA$3&amp;(ROW()))))</f>
        <v>0</v>
      </c>
      <c r="BB322" s="2597">
        <f ca="1">SUM(INDIRECT(BB$1&amp;BB$2&amp;$C322):INDIRECT(BB$1&amp;BB$3&amp;$C322))</f>
        <v>0</v>
      </c>
      <c r="BC322" s="2598">
        <f t="shared" ca="1" si="407"/>
        <v>0</v>
      </c>
      <c r="BD322" s="2599">
        <f ca="1">IFERROR(BA322/BB322,0)</f>
        <v>0</v>
      </c>
      <c r="BE322" s="2506">
        <f ca="1">SUM(INDIRECT(BE$1&amp;BE$2&amp;$A322):INDIRECT(BE$1&amp;BE$3&amp;$A322))+SUM(INDIRECT(BE$1&amp;BE$2&amp;$B322):INDIRECT(BE$1&amp;BE$3&amp;$B322))</f>
        <v>0</v>
      </c>
      <c r="BF322" s="2507">
        <f ca="1">BA322-BE322</f>
        <v>0</v>
      </c>
      <c r="BG322" s="2508">
        <f ca="1">IFERROR(BA322/BE322,0)</f>
        <v>0</v>
      </c>
    </row>
    <row r="323" spans="1:59">
      <c r="A323" s="1887">
        <v>1</v>
      </c>
      <c r="B323" s="1887">
        <v>1</v>
      </c>
      <c r="C323" s="1887">
        <f>ROW()</f>
        <v>323</v>
      </c>
      <c r="D323" s="2120" t="s">
        <v>1020</v>
      </c>
      <c r="E323" s="2531" t="s">
        <v>1082</v>
      </c>
      <c r="F323" s="2532"/>
      <c r="G323" s="2534"/>
      <c r="H323" s="38"/>
      <c r="I323" s="38"/>
      <c r="J323" s="37"/>
      <c r="K323" s="64"/>
      <c r="L323" s="64"/>
      <c r="M323" s="187" t="s">
        <v>180</v>
      </c>
      <c r="N323" s="3"/>
      <c r="O323" s="3"/>
      <c r="P323" s="3"/>
      <c r="Q323" s="113">
        <f t="shared" ref="Q323:AB323" si="450">Q307-Q318</f>
        <v>0</v>
      </c>
      <c r="R323" s="113">
        <f t="shared" si="450"/>
        <v>0</v>
      </c>
      <c r="S323" s="113">
        <f t="shared" si="450"/>
        <v>0</v>
      </c>
      <c r="T323" s="113">
        <f t="shared" si="450"/>
        <v>0</v>
      </c>
      <c r="U323" s="113">
        <f t="shared" si="450"/>
        <v>0</v>
      </c>
      <c r="V323" s="113">
        <f t="shared" si="450"/>
        <v>0</v>
      </c>
      <c r="W323" s="23">
        <f t="shared" si="450"/>
        <v>0</v>
      </c>
      <c r="X323" s="23">
        <f t="shared" si="450"/>
        <v>0</v>
      </c>
      <c r="Y323" s="23">
        <f t="shared" si="450"/>
        <v>0</v>
      </c>
      <c r="Z323" s="226">
        <f t="shared" si="450"/>
        <v>0</v>
      </c>
      <c r="AA323" s="226">
        <f t="shared" si="450"/>
        <v>0</v>
      </c>
      <c r="AB323" s="226">
        <f t="shared" si="450"/>
        <v>0</v>
      </c>
      <c r="AC323" s="226">
        <f>SUM(Q323,R323,S323)</f>
        <v>0</v>
      </c>
      <c r="AD323" s="226">
        <f>SUM(T323,U323,V323)</f>
        <v>0</v>
      </c>
      <c r="AE323" s="226">
        <f>SUM(W323,X323,Y323)</f>
        <v>0</v>
      </c>
      <c r="AF323" s="226">
        <f>SUM(Z323,AA323,AB323)</f>
        <v>0</v>
      </c>
      <c r="AG323" s="226">
        <f>AC323+AD323</f>
        <v>0</v>
      </c>
      <c r="AH323" s="226">
        <f>AF323+AE323</f>
        <v>0</v>
      </c>
      <c r="AI323" s="226">
        <f>AG323+AH323</f>
        <v>0</v>
      </c>
      <c r="AK323" s="113">
        <f ca="1">SUM((INDIRECT(AK$2&amp;(ROW())):INDIRECT(AK$3&amp;(ROW()))))</f>
        <v>0</v>
      </c>
      <c r="AL323" s="150">
        <f ca="1">SUM(INDIRECT(AL$1&amp;AL$2&amp;$C323):INDIRECT(AL$1&amp;AL$3&amp;$C323))</f>
        <v>0</v>
      </c>
      <c r="AM323" s="1703">
        <f t="shared" ca="1" si="435"/>
        <v>0</v>
      </c>
      <c r="AN323" s="1799">
        <f ca="1">IFERROR(AK323/AL323,0)</f>
        <v>0</v>
      </c>
      <c r="AO323" s="2628">
        <f ca="1">SUM(INDIRECT(AO$1&amp;AO$2&amp;$A323):INDIRECT(AO$1&amp;AO$3&amp;$A323))+SUM(INDIRECT(AO$1&amp;AO$2&amp;$B323):INDIRECT(AO$1&amp;AO$3&amp;$B323))</f>
        <v>0</v>
      </c>
      <c r="AP323" s="2629">
        <f ca="1">AK323-AO323</f>
        <v>0</v>
      </c>
      <c r="AQ323" s="2630">
        <f ca="1">IFERROR(AK323/AO323,0)</f>
        <v>0</v>
      </c>
      <c r="AS323" s="113">
        <f ca="1">SUM((INDIRECT(AS$2&amp;(ROW())):INDIRECT(AS$3&amp;(ROW()))))</f>
        <v>0</v>
      </c>
      <c r="AT323" s="150">
        <f ca="1">SUM(INDIRECT(AT$1&amp;AT$2&amp;$C323):INDIRECT(AT$1&amp;AT$3&amp;$C323))</f>
        <v>0</v>
      </c>
      <c r="AU323" s="1703">
        <f t="shared" ca="1" si="405"/>
        <v>0</v>
      </c>
      <c r="AV323" s="1799">
        <f ca="1">IFERROR(AS323/AT323,0)</f>
        <v>0</v>
      </c>
      <c r="AW323" s="2628">
        <f ca="1">SUM(INDIRECT(AW$1&amp;AW$2&amp;$A323):INDIRECT(AW$1&amp;AW$3&amp;$A323))+SUM(INDIRECT(AW$1&amp;AW$2&amp;$B323):INDIRECT(AW$1&amp;AW$3&amp;$B323))</f>
        <v>0</v>
      </c>
      <c r="AX323" s="2629">
        <f ca="1">AS323-AW323</f>
        <v>0</v>
      </c>
      <c r="AY323" s="2630">
        <f ca="1">IFERROR(AS323/AW323,0)</f>
        <v>0</v>
      </c>
      <c r="BA323" s="113">
        <f ca="1">SUM((INDIRECT(BA$2&amp;(ROW())):INDIRECT(BA$3&amp;(ROW()))))</f>
        <v>0</v>
      </c>
      <c r="BB323" s="150">
        <f ca="1">SUM(INDIRECT(BB$1&amp;BB$2&amp;$C323):INDIRECT(BB$1&amp;BB$3&amp;$C323))</f>
        <v>0</v>
      </c>
      <c r="BC323" s="1703">
        <f t="shared" ca="1" si="407"/>
        <v>0</v>
      </c>
      <c r="BD323" s="1799">
        <f ca="1">IFERROR(BA323/BB323,0)</f>
        <v>0</v>
      </c>
      <c r="BE323" s="2628">
        <f ca="1">SUM(INDIRECT(BE$1&amp;BE$2&amp;$A323):INDIRECT(BE$1&amp;BE$3&amp;$A323))+SUM(INDIRECT(BE$1&amp;BE$2&amp;$B323):INDIRECT(BE$1&amp;BE$3&amp;$B323))</f>
        <v>0</v>
      </c>
      <c r="BF323" s="2629">
        <f ca="1">BA323-BE323</f>
        <v>0</v>
      </c>
      <c r="BG323" s="2630">
        <f ca="1">IFERROR(BA323/BE323,0)</f>
        <v>0</v>
      </c>
    </row>
    <row r="324" spans="1:59">
      <c r="A324" s="1887">
        <v>1</v>
      </c>
      <c r="B324" s="1887">
        <v>1</v>
      </c>
      <c r="C324" s="1887">
        <f>ROW()</f>
        <v>324</v>
      </c>
      <c r="D324" s="2120" t="s">
        <v>1020</v>
      </c>
      <c r="E324" s="2540">
        <v>1</v>
      </c>
      <c r="F324" s="87"/>
      <c r="G324" s="87"/>
      <c r="H324" s="39"/>
      <c r="I324" s="7"/>
      <c r="J324" s="6"/>
      <c r="K324" s="7"/>
      <c r="L324" s="7"/>
      <c r="M324" s="6"/>
      <c r="N324" s="6"/>
      <c r="O324" s="6"/>
      <c r="P324" s="6"/>
      <c r="Q324" s="54"/>
      <c r="R324" s="54"/>
      <c r="S324" s="54"/>
      <c r="T324" s="54"/>
      <c r="U324" s="54"/>
      <c r="V324" s="54"/>
      <c r="W324" s="374"/>
      <c r="X324" s="374"/>
      <c r="Y324" s="374"/>
      <c r="Z324" s="252"/>
      <c r="AA324" s="252"/>
      <c r="AB324" s="252"/>
      <c r="AC324" s="252"/>
      <c r="AD324" s="252"/>
      <c r="AE324" s="252"/>
      <c r="AF324" s="252"/>
      <c r="AG324" s="252"/>
      <c r="AH324" s="252"/>
      <c r="AI324" s="1674"/>
      <c r="AK324" s="252"/>
      <c r="AL324" s="252"/>
      <c r="AM324" s="252"/>
      <c r="AN324" s="252"/>
      <c r="AO324" s="252"/>
      <c r="AP324" s="252"/>
      <c r="AQ324" s="252"/>
      <c r="AS324" s="252"/>
      <c r="AT324" s="252"/>
      <c r="AU324" s="252"/>
      <c r="AV324" s="252"/>
      <c r="AW324" s="252"/>
      <c r="AX324" s="252"/>
      <c r="AY324" s="252"/>
      <c r="BA324" s="252"/>
      <c r="BB324" s="252"/>
      <c r="BC324" s="252"/>
      <c r="BD324" s="252"/>
      <c r="BE324" s="252"/>
      <c r="BF324" s="252"/>
      <c r="BG324" s="252"/>
    </row>
    <row r="325" spans="1:59">
      <c r="A325" s="1887">
        <v>312</v>
      </c>
      <c r="B325" s="1887">
        <v>283</v>
      </c>
      <c r="C325" s="1887">
        <f>ROW()</f>
        <v>325</v>
      </c>
      <c r="D325" s="2120" t="s">
        <v>1020</v>
      </c>
      <c r="E325" s="2549" t="s">
        <v>1040</v>
      </c>
      <c r="F325" s="2164"/>
      <c r="G325" s="87"/>
      <c r="H325" s="2502" t="s">
        <v>1058</v>
      </c>
      <c r="I325" s="39"/>
      <c r="J325" s="98"/>
      <c r="K325" s="39"/>
      <c r="L325" s="39"/>
      <c r="M325" s="98"/>
      <c r="N325" s="98"/>
      <c r="O325" s="98"/>
      <c r="P325" s="98"/>
      <c r="Q325" s="54"/>
      <c r="R325" s="54"/>
      <c r="S325" s="54"/>
      <c r="T325" s="54"/>
      <c r="U325" s="54"/>
      <c r="V325" s="54"/>
      <c r="W325" s="374"/>
      <c r="X325" s="374"/>
      <c r="Y325" s="374"/>
      <c r="Z325" s="374"/>
      <c r="AA325" s="374"/>
      <c r="AB325" s="374"/>
      <c r="AC325" s="374"/>
      <c r="AD325" s="374"/>
      <c r="AE325" s="374"/>
      <c r="AF325" s="374"/>
      <c r="AG325" s="374"/>
      <c r="AH325" s="374"/>
      <c r="AI325" s="374"/>
      <c r="AK325" s="374"/>
      <c r="AL325" s="374"/>
      <c r="AM325" s="374"/>
      <c r="AN325" s="374"/>
      <c r="AO325" s="374"/>
      <c r="AP325" s="374"/>
      <c r="AQ325" s="374"/>
      <c r="AS325" s="374"/>
      <c r="AT325" s="374"/>
      <c r="AU325" s="374"/>
      <c r="AV325" s="374"/>
      <c r="AW325" s="374"/>
      <c r="AX325" s="374"/>
      <c r="AY325" s="374"/>
      <c r="BA325" s="374"/>
      <c r="BB325" s="374"/>
      <c r="BC325" s="374"/>
      <c r="BD325" s="374"/>
      <c r="BE325" s="374"/>
      <c r="BF325" s="374"/>
      <c r="BG325" s="374"/>
    </row>
    <row r="326" spans="1:59">
      <c r="A326" s="1887">
        <v>313</v>
      </c>
      <c r="B326" s="1887">
        <v>284</v>
      </c>
      <c r="C326" s="1887">
        <f>ROW()</f>
        <v>326</v>
      </c>
      <c r="D326" s="2120" t="s">
        <v>1020</v>
      </c>
      <c r="E326" s="2540">
        <v>1</v>
      </c>
      <c r="F326" s="87"/>
      <c r="G326" s="87"/>
      <c r="H326" s="39"/>
      <c r="I326" s="635" t="s">
        <v>9</v>
      </c>
      <c r="J326" s="645"/>
      <c r="K326" s="628"/>
      <c r="L326" s="628"/>
      <c r="M326" s="628"/>
      <c r="N326" s="628"/>
      <c r="O326" s="1135" t="s">
        <v>568</v>
      </c>
      <c r="P326" s="218"/>
      <c r="Q326" s="1252">
        <f>SUM(Q327:Q331)</f>
        <v>1597</v>
      </c>
      <c r="R326" s="165">
        <f t="shared" ref="R326:AI326" si="451">SUM(R327:R331)</f>
        <v>1515</v>
      </c>
      <c r="S326" s="165">
        <f t="shared" si="451"/>
        <v>1262</v>
      </c>
      <c r="T326" s="165">
        <f t="shared" si="451"/>
        <v>2860</v>
      </c>
      <c r="U326" s="165">
        <f t="shared" si="451"/>
        <v>2424</v>
      </c>
      <c r="V326" s="165">
        <f t="shared" si="451"/>
        <v>1435</v>
      </c>
      <c r="W326" s="165">
        <f t="shared" si="451"/>
        <v>1450</v>
      </c>
      <c r="X326" s="165">
        <f t="shared" si="451"/>
        <v>2038</v>
      </c>
      <c r="Y326" s="165">
        <f t="shared" si="451"/>
        <v>3084</v>
      </c>
      <c r="Z326" s="165">
        <f t="shared" si="451"/>
        <v>1775</v>
      </c>
      <c r="AA326" s="165">
        <f t="shared" si="451"/>
        <v>1596</v>
      </c>
      <c r="AB326" s="165">
        <f t="shared" si="451"/>
        <v>1356</v>
      </c>
      <c r="AC326" s="165">
        <f t="shared" si="451"/>
        <v>4374</v>
      </c>
      <c r="AD326" s="165">
        <f t="shared" si="451"/>
        <v>6719</v>
      </c>
      <c r="AE326" s="165">
        <f t="shared" si="451"/>
        <v>6572</v>
      </c>
      <c r="AF326" s="165">
        <f t="shared" si="451"/>
        <v>4727</v>
      </c>
      <c r="AG326" s="165">
        <f t="shared" si="451"/>
        <v>11093</v>
      </c>
      <c r="AH326" s="165">
        <f t="shared" si="451"/>
        <v>11299</v>
      </c>
      <c r="AI326" s="165">
        <f t="shared" si="451"/>
        <v>22392</v>
      </c>
      <c r="AK326" s="629">
        <f ca="1">SUM((INDIRECT(AK$2&amp;(ROW())):INDIRECT(AK$3&amp;(ROW()))))</f>
        <v>1597</v>
      </c>
      <c r="AL326" s="1649">
        <f ca="1">SUM(INDIRECT(AL$1&amp;AL$2&amp;$C326):INDIRECT(AL$1&amp;AL$3&amp;$C326))</f>
        <v>2300</v>
      </c>
      <c r="AM326" s="1712">
        <f t="shared" ca="1" si="435"/>
        <v>-703</v>
      </c>
      <c r="AN326" s="1816">
        <f t="shared" ref="AN326:AN362" ca="1" si="452">IFERROR(AK326/AL326,0)</f>
        <v>0.69434782608695655</v>
      </c>
      <c r="AO326" s="1649">
        <f ca="1">SUM(INDIRECT(AO$1&amp;AO$2&amp;$A326):INDIRECT(AO$1&amp;AO$3&amp;$A326))+SUM(INDIRECT(AO$1&amp;AO$2&amp;$B326):INDIRECT(AO$1&amp;AO$3&amp;$B326))</f>
        <v>702</v>
      </c>
      <c r="AP326" s="1712">
        <f t="shared" ca="1" si="441"/>
        <v>895</v>
      </c>
      <c r="AQ326" s="1816">
        <f t="shared" ref="AQ326:AQ338" ca="1" si="453">IFERROR(AK326/AO326,0)</f>
        <v>2.274928774928775</v>
      </c>
      <c r="AS326" s="629">
        <f ca="1">SUM((INDIRECT(AS$2&amp;(ROW())):INDIRECT(AS$3&amp;(ROW()))))</f>
        <v>1597</v>
      </c>
      <c r="AT326" s="1649">
        <f ca="1">SUM(INDIRECT(AT$1&amp;AT$2&amp;$C326):INDIRECT(AT$1&amp;AT$3&amp;$C326))</f>
        <v>2300</v>
      </c>
      <c r="AU326" s="1712">
        <f t="shared" ref="AU326:AU370" ca="1" si="454">AS326-AT326</f>
        <v>-703</v>
      </c>
      <c r="AV326" s="1816">
        <f t="shared" ref="AV326:AV362" ca="1" si="455">IFERROR(AS326/AT326,0)</f>
        <v>0.69434782608695655</v>
      </c>
      <c r="AW326" s="1649">
        <f ca="1">SUM(INDIRECT(AW$1&amp;AW$2&amp;$A326):INDIRECT(AW$1&amp;AW$3&amp;$A326))+SUM(INDIRECT(AW$1&amp;AW$2&amp;$B326):INDIRECT(AW$1&amp;AW$3&amp;$B326))</f>
        <v>702</v>
      </c>
      <c r="AX326" s="1712">
        <f t="shared" ref="AX326:AX364" ca="1" si="456">AS326-AW326</f>
        <v>895</v>
      </c>
      <c r="AY326" s="1816">
        <f t="shared" ref="AY326:AY338" ca="1" si="457">IFERROR(AS326/AW326,0)</f>
        <v>2.274928774928775</v>
      </c>
      <c r="BA326" s="629">
        <f ca="1">SUM((INDIRECT(BA$2&amp;(ROW())):INDIRECT(BA$3&amp;(ROW()))))</f>
        <v>1597</v>
      </c>
      <c r="BB326" s="1649">
        <f ca="1">SUM(INDIRECT(BB$1&amp;BB$2&amp;$C326):INDIRECT(BB$1&amp;BB$3&amp;$C326))</f>
        <v>2300</v>
      </c>
      <c r="BC326" s="1712">
        <f t="shared" ref="BC326:BC370" ca="1" si="458">BA326-BB326</f>
        <v>-703</v>
      </c>
      <c r="BD326" s="1816">
        <f t="shared" ref="BD326:BD362" ca="1" si="459">IFERROR(BA326/BB326,0)</f>
        <v>0.69434782608695655</v>
      </c>
      <c r="BE326" s="1649">
        <f ca="1">SUM(INDIRECT(BE$1&amp;BE$2&amp;$A326):INDIRECT(BE$1&amp;BE$3&amp;$A326))+SUM(INDIRECT(BE$1&amp;BE$2&amp;$B326):INDIRECT(BE$1&amp;BE$3&amp;$B326))</f>
        <v>702</v>
      </c>
      <c r="BF326" s="1712">
        <f t="shared" ref="BF326:BF364" ca="1" si="460">BA326-BE326</f>
        <v>895</v>
      </c>
      <c r="BG326" s="1816">
        <f t="shared" ref="BG326:BG338" ca="1" si="461">IFERROR(BA326/BE326,0)</f>
        <v>2.274928774928775</v>
      </c>
    </row>
    <row r="327" spans="1:59">
      <c r="A327" s="1887">
        <v>314</v>
      </c>
      <c r="B327" s="1887">
        <v>1</v>
      </c>
      <c r="C327" s="1887">
        <f>ROW()</f>
        <v>327</v>
      </c>
      <c r="D327" s="2120" t="s">
        <v>1020</v>
      </c>
      <c r="E327" s="2540">
        <v>1</v>
      </c>
      <c r="F327" s="87"/>
      <c r="G327" s="87"/>
      <c r="H327" s="39"/>
      <c r="I327" s="44"/>
      <c r="J327" s="6"/>
      <c r="K327" s="7"/>
      <c r="L327" s="7"/>
      <c r="M327" s="2182" t="s">
        <v>895</v>
      </c>
      <c r="N327" s="6"/>
      <c r="O327" s="6"/>
      <c r="P327" s="42"/>
      <c r="Q327" s="145">
        <f t="shared" ref="Q327:AB327" si="462">Q691+Q717</f>
        <v>0</v>
      </c>
      <c r="R327" s="145">
        <f t="shared" si="462"/>
        <v>0</v>
      </c>
      <c r="S327" s="145">
        <f t="shared" si="462"/>
        <v>0</v>
      </c>
      <c r="T327" s="145">
        <f t="shared" si="462"/>
        <v>60</v>
      </c>
      <c r="U327" s="145">
        <f t="shared" si="462"/>
        <v>0</v>
      </c>
      <c r="V327" s="145">
        <f t="shared" si="462"/>
        <v>0</v>
      </c>
      <c r="W327" s="145">
        <f t="shared" si="462"/>
        <v>0</v>
      </c>
      <c r="X327" s="145">
        <f t="shared" si="462"/>
        <v>0</v>
      </c>
      <c r="Y327" s="145">
        <f t="shared" si="462"/>
        <v>0</v>
      </c>
      <c r="Z327" s="145">
        <f t="shared" si="462"/>
        <v>0</v>
      </c>
      <c r="AA327" s="145">
        <f t="shared" si="462"/>
        <v>0</v>
      </c>
      <c r="AB327" s="145">
        <f t="shared" si="462"/>
        <v>0</v>
      </c>
      <c r="AC327" s="145">
        <f>SUM(Q327,R327,S327)</f>
        <v>0</v>
      </c>
      <c r="AD327" s="145">
        <f>SUM(T327,U327,V327)</f>
        <v>60</v>
      </c>
      <c r="AE327" s="145">
        <f>SUM(W327,X327,Y327)</f>
        <v>0</v>
      </c>
      <c r="AF327" s="145">
        <f>SUM(Z327,AA327,AB327)</f>
        <v>0</v>
      </c>
      <c r="AG327" s="145">
        <f>AC327+AD327</f>
        <v>60</v>
      </c>
      <c r="AH327" s="145">
        <f>AF327+AE327</f>
        <v>0</v>
      </c>
      <c r="AI327" s="145">
        <f>AG327+AH327</f>
        <v>60</v>
      </c>
      <c r="AK327" s="17">
        <f ca="1">SUM((INDIRECT(AK$2&amp;(ROW())):INDIRECT(AK$3&amp;(ROW()))))</f>
        <v>0</v>
      </c>
      <c r="AL327" s="145">
        <f ca="1">SUM(INDIRECT(AL$1&amp;AL$2&amp;$C327):INDIRECT(AL$1&amp;AL$3&amp;$C327))</f>
        <v>0</v>
      </c>
      <c r="AM327" s="1697">
        <f t="shared" ca="1" si="435"/>
        <v>0</v>
      </c>
      <c r="AN327" s="1791">
        <f t="shared" ca="1" si="452"/>
        <v>0</v>
      </c>
      <c r="AO327" s="145">
        <f ca="1">SUM(INDIRECT(AO$1&amp;AO$2&amp;$A327):INDIRECT(AO$1&amp;AO$3&amp;$A327))+SUM(INDIRECT(AO$1&amp;AO$2&amp;$B327):INDIRECT(AO$1&amp;AO$3&amp;$B327))</f>
        <v>0</v>
      </c>
      <c r="AP327" s="1697">
        <f t="shared" ca="1" si="441"/>
        <v>0</v>
      </c>
      <c r="AQ327" s="1791">
        <f t="shared" ca="1" si="453"/>
        <v>0</v>
      </c>
      <c r="AS327" s="17">
        <f ca="1">SUM((INDIRECT(AS$2&amp;(ROW())):INDIRECT(AS$3&amp;(ROW()))))</f>
        <v>0</v>
      </c>
      <c r="AT327" s="145">
        <f ca="1">SUM(INDIRECT(AT$1&amp;AT$2&amp;$C327):INDIRECT(AT$1&amp;AT$3&amp;$C327))</f>
        <v>0</v>
      </c>
      <c r="AU327" s="1697">
        <f t="shared" ca="1" si="454"/>
        <v>0</v>
      </c>
      <c r="AV327" s="1791">
        <f t="shared" ca="1" si="455"/>
        <v>0</v>
      </c>
      <c r="AW327" s="145">
        <f ca="1">SUM(INDIRECT(AW$1&amp;AW$2&amp;$A327):INDIRECT(AW$1&amp;AW$3&amp;$A327))+SUM(INDIRECT(AW$1&amp;AW$2&amp;$B327):INDIRECT(AW$1&amp;AW$3&amp;$B327))</f>
        <v>0</v>
      </c>
      <c r="AX327" s="1697">
        <f t="shared" ca="1" si="456"/>
        <v>0</v>
      </c>
      <c r="AY327" s="1791">
        <f t="shared" ca="1" si="457"/>
        <v>0</v>
      </c>
      <c r="BA327" s="17">
        <f ca="1">SUM((INDIRECT(BA$2&amp;(ROW())):INDIRECT(BA$3&amp;(ROW()))))</f>
        <v>0</v>
      </c>
      <c r="BB327" s="145">
        <f ca="1">SUM(INDIRECT(BB$1&amp;BB$2&amp;$C327):INDIRECT(BB$1&amp;BB$3&amp;$C327))</f>
        <v>0</v>
      </c>
      <c r="BC327" s="1697">
        <f t="shared" ca="1" si="458"/>
        <v>0</v>
      </c>
      <c r="BD327" s="1791">
        <f t="shared" ca="1" si="459"/>
        <v>0</v>
      </c>
      <c r="BE327" s="145">
        <f ca="1">SUM(INDIRECT(BE$1&amp;BE$2&amp;$A327):INDIRECT(BE$1&amp;BE$3&amp;$A327))+SUM(INDIRECT(BE$1&amp;BE$2&amp;$B327):INDIRECT(BE$1&amp;BE$3&amp;$B327))</f>
        <v>0</v>
      </c>
      <c r="BF327" s="1697">
        <f t="shared" ca="1" si="460"/>
        <v>0</v>
      </c>
      <c r="BG327" s="1791">
        <f t="shared" ca="1" si="461"/>
        <v>0</v>
      </c>
    </row>
    <row r="328" spans="1:59">
      <c r="A328" s="1887">
        <v>1</v>
      </c>
      <c r="B328" s="1887">
        <v>285</v>
      </c>
      <c r="C328" s="1887">
        <f>ROW()</f>
        <v>328</v>
      </c>
      <c r="D328" s="2120" t="s">
        <v>1020</v>
      </c>
      <c r="E328" s="2531" t="s">
        <v>1080</v>
      </c>
      <c r="F328" s="2532"/>
      <c r="G328" s="2534"/>
      <c r="H328" s="39"/>
      <c r="I328" s="44"/>
      <c r="J328" s="6"/>
      <c r="K328" s="7"/>
      <c r="L328" s="7"/>
      <c r="M328" s="2163" t="s">
        <v>1056</v>
      </c>
      <c r="N328" s="6"/>
      <c r="O328" s="6"/>
      <c r="P328" s="42"/>
      <c r="Q328" s="145">
        <f>Q696+Q718</f>
        <v>0</v>
      </c>
      <c r="R328" s="145">
        <f t="shared" ref="R328:AB328" si="463">R696+R718</f>
        <v>0</v>
      </c>
      <c r="S328" s="145">
        <f t="shared" si="463"/>
        <v>0</v>
      </c>
      <c r="T328" s="145">
        <f t="shared" si="463"/>
        <v>0</v>
      </c>
      <c r="U328" s="145">
        <f t="shared" si="463"/>
        <v>0</v>
      </c>
      <c r="V328" s="145">
        <f t="shared" si="463"/>
        <v>0</v>
      </c>
      <c r="W328" s="145">
        <f t="shared" si="463"/>
        <v>0</v>
      </c>
      <c r="X328" s="145">
        <f t="shared" si="463"/>
        <v>0</v>
      </c>
      <c r="Y328" s="145">
        <f t="shared" si="463"/>
        <v>0</v>
      </c>
      <c r="Z328" s="145">
        <f t="shared" si="463"/>
        <v>0</v>
      </c>
      <c r="AA328" s="145">
        <f t="shared" si="463"/>
        <v>0</v>
      </c>
      <c r="AB328" s="145">
        <f t="shared" si="463"/>
        <v>0</v>
      </c>
      <c r="AC328" s="145">
        <f>SUM(Q328,R328,S328)</f>
        <v>0</v>
      </c>
      <c r="AD328" s="145">
        <f>SUM(T328,U328,V328)</f>
        <v>0</v>
      </c>
      <c r="AE328" s="145">
        <f>SUM(W328,X328,Y328)</f>
        <v>0</v>
      </c>
      <c r="AF328" s="145">
        <f>SUM(Z328,AA328,AB328)</f>
        <v>0</v>
      </c>
      <c r="AG328" s="145">
        <f>AC328+AD328</f>
        <v>0</v>
      </c>
      <c r="AH328" s="145">
        <f>AF328+AE328</f>
        <v>0</v>
      </c>
      <c r="AI328" s="145">
        <f>AG328+AH328</f>
        <v>0</v>
      </c>
      <c r="AK328" s="17">
        <f ca="1">SUM((INDIRECT(AK$2&amp;(ROW())):INDIRECT(AK$3&amp;(ROW()))))</f>
        <v>0</v>
      </c>
      <c r="AL328" s="145">
        <f ca="1">SUM(INDIRECT(AL$1&amp;AL$2&amp;$C328):INDIRECT(AL$1&amp;AL$3&amp;$C328))</f>
        <v>0</v>
      </c>
      <c r="AM328" s="1697">
        <f ca="1">AK328-AL328</f>
        <v>0</v>
      </c>
      <c r="AN328" s="1791">
        <f ca="1">IFERROR(AK328/AL328,0)</f>
        <v>0</v>
      </c>
      <c r="AO328" s="145">
        <f ca="1">SUM(INDIRECT(AO$1&amp;AO$2&amp;$A328):INDIRECT(AO$1&amp;AO$3&amp;$A328))+SUM(INDIRECT(AO$1&amp;AO$2&amp;$B328):INDIRECT(AO$1&amp;AO$3&amp;$B328))</f>
        <v>0</v>
      </c>
      <c r="AP328" s="1697">
        <f ca="1">AK328-AO328</f>
        <v>0</v>
      </c>
      <c r="AQ328" s="1791">
        <f ca="1">IFERROR(AK328/AO328,0)</f>
        <v>0</v>
      </c>
      <c r="AS328" s="17">
        <f ca="1">SUM((INDIRECT(AS$2&amp;(ROW())):INDIRECT(AS$3&amp;(ROW()))))</f>
        <v>0</v>
      </c>
      <c r="AT328" s="145">
        <f ca="1">SUM(INDIRECT(AT$1&amp;AT$2&amp;$C328):INDIRECT(AT$1&amp;AT$3&amp;$C328))</f>
        <v>0</v>
      </c>
      <c r="AU328" s="1697">
        <f ca="1">AS328-AT328</f>
        <v>0</v>
      </c>
      <c r="AV328" s="1791">
        <f ca="1">IFERROR(AS328/AT328,0)</f>
        <v>0</v>
      </c>
      <c r="AW328" s="145">
        <f ca="1">SUM(INDIRECT(AW$1&amp;AW$2&amp;$A328):INDIRECT(AW$1&amp;AW$3&amp;$A328))+SUM(INDIRECT(AW$1&amp;AW$2&amp;$B328):INDIRECT(AW$1&amp;AW$3&amp;$B328))</f>
        <v>0</v>
      </c>
      <c r="AX328" s="1697">
        <f ca="1">AS328-AW328</f>
        <v>0</v>
      </c>
      <c r="AY328" s="1791">
        <f ca="1">IFERROR(AS328/AW328,0)</f>
        <v>0</v>
      </c>
      <c r="BA328" s="17">
        <f ca="1">SUM((INDIRECT(BA$2&amp;(ROW())):INDIRECT(BA$3&amp;(ROW()))))</f>
        <v>0</v>
      </c>
      <c r="BB328" s="145">
        <f ca="1">SUM(INDIRECT(BB$1&amp;BB$2&amp;$C328):INDIRECT(BB$1&amp;BB$3&amp;$C328))</f>
        <v>0</v>
      </c>
      <c r="BC328" s="1697">
        <f ca="1">BA328-BB328</f>
        <v>0</v>
      </c>
      <c r="BD328" s="1791">
        <f ca="1">IFERROR(BA328/BB328,0)</f>
        <v>0</v>
      </c>
      <c r="BE328" s="145">
        <f ca="1">SUM(INDIRECT(BE$1&amp;BE$2&amp;$A328):INDIRECT(BE$1&amp;BE$3&amp;$A328))+SUM(INDIRECT(BE$1&amp;BE$2&amp;$B328):INDIRECT(BE$1&amp;BE$3&amp;$B328))</f>
        <v>0</v>
      </c>
      <c r="BF328" s="1697">
        <f ca="1">BA328-BE328</f>
        <v>0</v>
      </c>
      <c r="BG328" s="1791">
        <f ca="1">IFERROR(BA328/BE328,0)</f>
        <v>0</v>
      </c>
    </row>
    <row r="329" spans="1:59">
      <c r="A329" s="1887">
        <v>315</v>
      </c>
      <c r="B329" s="1887">
        <v>1</v>
      </c>
      <c r="C329" s="1887">
        <f>ROW()</f>
        <v>329</v>
      </c>
      <c r="D329" s="2120" t="s">
        <v>1020</v>
      </c>
      <c r="E329" s="2540">
        <v>1</v>
      </c>
      <c r="F329" s="87"/>
      <c r="G329" s="87"/>
      <c r="H329" s="39"/>
      <c r="I329" s="44"/>
      <c r="J329" s="6"/>
      <c r="K329" s="7"/>
      <c r="L329" s="7"/>
      <c r="M329" s="2182" t="s">
        <v>896</v>
      </c>
      <c r="N329" s="6"/>
      <c r="O329" s="6"/>
      <c r="P329" s="42"/>
      <c r="Q329" s="145">
        <f t="shared" ref="Q329:AB329" si="464">Q701+Q719</f>
        <v>0</v>
      </c>
      <c r="R329" s="145">
        <f t="shared" si="464"/>
        <v>384</v>
      </c>
      <c r="S329" s="145">
        <f t="shared" si="464"/>
        <v>0</v>
      </c>
      <c r="T329" s="145">
        <f t="shared" si="464"/>
        <v>1328</v>
      </c>
      <c r="U329" s="145">
        <f t="shared" si="464"/>
        <v>0</v>
      </c>
      <c r="V329" s="145">
        <f t="shared" si="464"/>
        <v>194</v>
      </c>
      <c r="W329" s="145">
        <f t="shared" si="464"/>
        <v>584</v>
      </c>
      <c r="X329" s="145">
        <f t="shared" si="464"/>
        <v>166</v>
      </c>
      <c r="Y329" s="145">
        <f t="shared" si="464"/>
        <v>353</v>
      </c>
      <c r="Z329" s="145">
        <f t="shared" si="464"/>
        <v>266</v>
      </c>
      <c r="AA329" s="145">
        <f t="shared" si="464"/>
        <v>72</v>
      </c>
      <c r="AB329" s="145">
        <f t="shared" si="464"/>
        <v>62</v>
      </c>
      <c r="AC329" s="145">
        <f>SUM(Q329,R329,S329)</f>
        <v>384</v>
      </c>
      <c r="AD329" s="145">
        <f>SUM(T329,U329,V329)</f>
        <v>1522</v>
      </c>
      <c r="AE329" s="145">
        <f>SUM(W329,X329,Y329)</f>
        <v>1103</v>
      </c>
      <c r="AF329" s="145">
        <f>SUM(Z329,AA329,AB329)</f>
        <v>400</v>
      </c>
      <c r="AG329" s="145">
        <f>AC329+AD329</f>
        <v>1906</v>
      </c>
      <c r="AH329" s="145">
        <f>AF329+AE329</f>
        <v>1503</v>
      </c>
      <c r="AI329" s="145">
        <f>AG329+AH329</f>
        <v>3409</v>
      </c>
      <c r="AK329" s="17">
        <f ca="1">SUM((INDIRECT(AK$2&amp;(ROW())):INDIRECT(AK$3&amp;(ROW()))))</f>
        <v>0</v>
      </c>
      <c r="AL329" s="145">
        <f ca="1">SUM(INDIRECT(AL$1&amp;AL$2&amp;$C329):INDIRECT(AL$1&amp;AL$3&amp;$C329))</f>
        <v>1000</v>
      </c>
      <c r="AM329" s="1697">
        <f t="shared" ca="1" si="435"/>
        <v>-1000</v>
      </c>
      <c r="AN329" s="1791">
        <f t="shared" ca="1" si="452"/>
        <v>0</v>
      </c>
      <c r="AO329" s="145">
        <f ca="1">SUM(INDIRECT(AO$1&amp;AO$2&amp;$A329):INDIRECT(AO$1&amp;AO$3&amp;$A329))+SUM(INDIRECT(AO$1&amp;AO$2&amp;$B329):INDIRECT(AO$1&amp;AO$3&amp;$B329))</f>
        <v>109</v>
      </c>
      <c r="AP329" s="1697">
        <f t="shared" ca="1" si="441"/>
        <v>-109</v>
      </c>
      <c r="AQ329" s="1791">
        <f t="shared" ca="1" si="453"/>
        <v>0</v>
      </c>
      <c r="AS329" s="17">
        <f ca="1">SUM((INDIRECT(AS$2&amp;(ROW())):INDIRECT(AS$3&amp;(ROW()))))</f>
        <v>0</v>
      </c>
      <c r="AT329" s="145">
        <f ca="1">SUM(INDIRECT(AT$1&amp;AT$2&amp;$C329):INDIRECT(AT$1&amp;AT$3&amp;$C329))</f>
        <v>1000</v>
      </c>
      <c r="AU329" s="1697">
        <f t="shared" ca="1" si="454"/>
        <v>-1000</v>
      </c>
      <c r="AV329" s="1791">
        <f t="shared" ca="1" si="455"/>
        <v>0</v>
      </c>
      <c r="AW329" s="145">
        <f ca="1">SUM(INDIRECT(AW$1&amp;AW$2&amp;$A329):INDIRECT(AW$1&amp;AW$3&amp;$A329))+SUM(INDIRECT(AW$1&amp;AW$2&amp;$B329):INDIRECT(AW$1&amp;AW$3&amp;$B329))</f>
        <v>109</v>
      </c>
      <c r="AX329" s="1697">
        <f t="shared" ca="1" si="456"/>
        <v>-109</v>
      </c>
      <c r="AY329" s="1791">
        <f t="shared" ca="1" si="457"/>
        <v>0</v>
      </c>
      <c r="BA329" s="17">
        <f ca="1">SUM((INDIRECT(BA$2&amp;(ROW())):INDIRECT(BA$3&amp;(ROW()))))</f>
        <v>0</v>
      </c>
      <c r="BB329" s="145">
        <f ca="1">SUM(INDIRECT(BB$1&amp;BB$2&amp;$C329):INDIRECT(BB$1&amp;BB$3&amp;$C329))</f>
        <v>1000</v>
      </c>
      <c r="BC329" s="1697">
        <f t="shared" ca="1" si="458"/>
        <v>-1000</v>
      </c>
      <c r="BD329" s="1791">
        <f t="shared" ca="1" si="459"/>
        <v>0</v>
      </c>
      <c r="BE329" s="145">
        <f ca="1">SUM(INDIRECT(BE$1&amp;BE$2&amp;$A329):INDIRECT(BE$1&amp;BE$3&amp;$A329))+SUM(INDIRECT(BE$1&amp;BE$2&amp;$B329):INDIRECT(BE$1&amp;BE$3&amp;$B329))</f>
        <v>109</v>
      </c>
      <c r="BF329" s="1697">
        <f t="shared" ca="1" si="460"/>
        <v>-109</v>
      </c>
      <c r="BG329" s="1791">
        <f t="shared" ca="1" si="461"/>
        <v>0</v>
      </c>
    </row>
    <row r="330" spans="1:59">
      <c r="A330" s="1887">
        <v>316</v>
      </c>
      <c r="B330" s="1887">
        <v>286</v>
      </c>
      <c r="C330" s="1887">
        <f>ROW()</f>
        <v>330</v>
      </c>
      <c r="D330" s="2120" t="s">
        <v>1020</v>
      </c>
      <c r="E330" s="2549" t="s">
        <v>1040</v>
      </c>
      <c r="F330" s="2164"/>
      <c r="G330" s="87"/>
      <c r="H330" s="39"/>
      <c r="I330" s="44"/>
      <c r="J330" s="6"/>
      <c r="K330" s="7"/>
      <c r="L330" s="7"/>
      <c r="M330" s="2163" t="s">
        <v>1059</v>
      </c>
      <c r="N330" s="6"/>
      <c r="O330" s="6"/>
      <c r="P330" s="42"/>
      <c r="Q330" s="145">
        <f>Q706+Q720</f>
        <v>0</v>
      </c>
      <c r="R330" s="145">
        <f t="shared" ref="R330:AB330" si="465">R706+R720</f>
        <v>0</v>
      </c>
      <c r="S330" s="145">
        <f t="shared" si="465"/>
        <v>0</v>
      </c>
      <c r="T330" s="145">
        <f t="shared" si="465"/>
        <v>0</v>
      </c>
      <c r="U330" s="145">
        <f t="shared" si="465"/>
        <v>0</v>
      </c>
      <c r="V330" s="145">
        <f t="shared" si="465"/>
        <v>0</v>
      </c>
      <c r="W330" s="145">
        <f t="shared" si="465"/>
        <v>0</v>
      </c>
      <c r="X330" s="145">
        <f t="shared" si="465"/>
        <v>0</v>
      </c>
      <c r="Y330" s="145">
        <f t="shared" si="465"/>
        <v>0</v>
      </c>
      <c r="Z330" s="145">
        <f t="shared" si="465"/>
        <v>0</v>
      </c>
      <c r="AA330" s="145">
        <f t="shared" si="465"/>
        <v>0</v>
      </c>
      <c r="AB330" s="145">
        <f t="shared" si="465"/>
        <v>0</v>
      </c>
      <c r="AC330" s="145">
        <f>SUM(Q330,R330,S330)</f>
        <v>0</v>
      </c>
      <c r="AD330" s="145">
        <f>SUM(T330,U330,V330)</f>
        <v>0</v>
      </c>
      <c r="AE330" s="145">
        <f>SUM(W330,X330,Y330)</f>
        <v>0</v>
      </c>
      <c r="AF330" s="145">
        <f>SUM(Z330,AA330,AB330)</f>
        <v>0</v>
      </c>
      <c r="AG330" s="145">
        <f>AC330+AD330</f>
        <v>0</v>
      </c>
      <c r="AH330" s="145">
        <f>AF330+AE330</f>
        <v>0</v>
      </c>
      <c r="AI330" s="145">
        <f>AG330+AH330</f>
        <v>0</v>
      </c>
      <c r="AK330" s="17">
        <f ca="1">SUM((INDIRECT(AK$2&amp;(ROW())):INDIRECT(AK$3&amp;(ROW()))))</f>
        <v>0</v>
      </c>
      <c r="AL330" s="145">
        <f ca="1">SUM(INDIRECT(AL$1&amp;AL$2&amp;$C330):INDIRECT(AL$1&amp;AL$3&amp;$C330))</f>
        <v>0</v>
      </c>
      <c r="AM330" s="1697">
        <f t="shared" ca="1" si="435"/>
        <v>0</v>
      </c>
      <c r="AN330" s="1791">
        <f t="shared" ca="1" si="452"/>
        <v>0</v>
      </c>
      <c r="AO330" s="145">
        <f ca="1">SUM(INDIRECT(AO$1&amp;AO$2&amp;$A330):INDIRECT(AO$1&amp;AO$3&amp;$A330))+SUM(INDIRECT(AO$1&amp;AO$2&amp;$B330):INDIRECT(AO$1&amp;AO$3&amp;$B330))</f>
        <v>0</v>
      </c>
      <c r="AP330" s="1697">
        <f t="shared" ca="1" si="441"/>
        <v>0</v>
      </c>
      <c r="AQ330" s="1791">
        <f t="shared" ca="1" si="453"/>
        <v>0</v>
      </c>
      <c r="AS330" s="17">
        <f ca="1">SUM((INDIRECT(AS$2&amp;(ROW())):INDIRECT(AS$3&amp;(ROW()))))</f>
        <v>0</v>
      </c>
      <c r="AT330" s="145">
        <f ca="1">SUM(INDIRECT(AT$1&amp;AT$2&amp;$C330):INDIRECT(AT$1&amp;AT$3&amp;$C330))</f>
        <v>0</v>
      </c>
      <c r="AU330" s="1697">
        <f t="shared" ca="1" si="454"/>
        <v>0</v>
      </c>
      <c r="AV330" s="1791">
        <f t="shared" ca="1" si="455"/>
        <v>0</v>
      </c>
      <c r="AW330" s="145">
        <f ca="1">SUM(INDIRECT(AW$1&amp;AW$2&amp;$A330):INDIRECT(AW$1&amp;AW$3&amp;$A330))+SUM(INDIRECT(AW$1&amp;AW$2&amp;$B330):INDIRECT(AW$1&amp;AW$3&amp;$B330))</f>
        <v>0</v>
      </c>
      <c r="AX330" s="1697">
        <f t="shared" ca="1" si="456"/>
        <v>0</v>
      </c>
      <c r="AY330" s="1791">
        <f t="shared" ca="1" si="457"/>
        <v>0</v>
      </c>
      <c r="BA330" s="17">
        <f ca="1">SUM((INDIRECT(BA$2&amp;(ROW())):INDIRECT(BA$3&amp;(ROW()))))</f>
        <v>0</v>
      </c>
      <c r="BB330" s="145">
        <f ca="1">SUM(INDIRECT(BB$1&amp;BB$2&amp;$C330):INDIRECT(BB$1&amp;BB$3&amp;$C330))</f>
        <v>0</v>
      </c>
      <c r="BC330" s="1697">
        <f t="shared" ca="1" si="458"/>
        <v>0</v>
      </c>
      <c r="BD330" s="1791">
        <f t="shared" ca="1" si="459"/>
        <v>0</v>
      </c>
      <c r="BE330" s="145">
        <f ca="1">SUM(INDIRECT(BE$1&amp;BE$2&amp;$A330):INDIRECT(BE$1&amp;BE$3&amp;$A330))+SUM(INDIRECT(BE$1&amp;BE$2&amp;$B330):INDIRECT(BE$1&amp;BE$3&amp;$B330))</f>
        <v>0</v>
      </c>
      <c r="BF330" s="1697">
        <f t="shared" ca="1" si="460"/>
        <v>0</v>
      </c>
      <c r="BG330" s="1791">
        <f t="shared" ca="1" si="461"/>
        <v>0</v>
      </c>
    </row>
    <row r="331" spans="1:59">
      <c r="A331" s="1887">
        <v>317</v>
      </c>
      <c r="B331" s="1887">
        <v>1</v>
      </c>
      <c r="C331" s="1887">
        <f>ROW()</f>
        <v>331</v>
      </c>
      <c r="D331" s="2120" t="s">
        <v>1020</v>
      </c>
      <c r="E331" s="2540">
        <v>1</v>
      </c>
      <c r="F331" s="87"/>
      <c r="G331" s="87"/>
      <c r="H331" s="39"/>
      <c r="I331" s="44"/>
      <c r="J331" s="6"/>
      <c r="K331" s="7"/>
      <c r="L331" s="7"/>
      <c r="M331" s="2182" t="s">
        <v>894</v>
      </c>
      <c r="N331" s="6"/>
      <c r="O331" s="6"/>
      <c r="P331" s="42"/>
      <c r="Q331" s="145">
        <f>Q711+Q721</f>
        <v>1597</v>
      </c>
      <c r="R331" s="145">
        <f t="shared" ref="R331:AB331" si="466">R711+R721</f>
        <v>1131</v>
      </c>
      <c r="S331" s="145">
        <f t="shared" si="466"/>
        <v>1262</v>
      </c>
      <c r="T331" s="145">
        <f t="shared" si="466"/>
        <v>1472</v>
      </c>
      <c r="U331" s="145">
        <f t="shared" si="466"/>
        <v>2424</v>
      </c>
      <c r="V331" s="145">
        <f t="shared" si="466"/>
        <v>1241</v>
      </c>
      <c r="W331" s="145">
        <f t="shared" si="466"/>
        <v>866</v>
      </c>
      <c r="X331" s="145">
        <f t="shared" si="466"/>
        <v>1872</v>
      </c>
      <c r="Y331" s="145">
        <f t="shared" si="466"/>
        <v>2731</v>
      </c>
      <c r="Z331" s="145">
        <f t="shared" si="466"/>
        <v>1509</v>
      </c>
      <c r="AA331" s="145">
        <f t="shared" si="466"/>
        <v>1524</v>
      </c>
      <c r="AB331" s="145">
        <f t="shared" si="466"/>
        <v>1294</v>
      </c>
      <c r="AC331" s="145">
        <f>SUM(Q331,R331,S331)</f>
        <v>3990</v>
      </c>
      <c r="AD331" s="145">
        <f>SUM(T331,U331,V331)</f>
        <v>5137</v>
      </c>
      <c r="AE331" s="145">
        <f>SUM(W331,X331,Y331)</f>
        <v>5469</v>
      </c>
      <c r="AF331" s="145">
        <f>SUM(Z331,AA331,AB331)</f>
        <v>4327</v>
      </c>
      <c r="AG331" s="145">
        <f>AC331+AD331</f>
        <v>9127</v>
      </c>
      <c r="AH331" s="145">
        <f>AF331+AE331</f>
        <v>9796</v>
      </c>
      <c r="AI331" s="145">
        <f>AG331+AH331</f>
        <v>18923</v>
      </c>
      <c r="AK331" s="17">
        <f ca="1">SUM((INDIRECT(AK$2&amp;(ROW())):INDIRECT(AK$3&amp;(ROW()))))</f>
        <v>1597</v>
      </c>
      <c r="AL331" s="145">
        <f ca="1">SUM(INDIRECT(AL$1&amp;AL$2&amp;$C331):INDIRECT(AL$1&amp;AL$3&amp;$C331))</f>
        <v>1300</v>
      </c>
      <c r="AM331" s="1697">
        <f t="shared" ca="1" si="435"/>
        <v>297</v>
      </c>
      <c r="AN331" s="1791">
        <f t="shared" ca="1" si="452"/>
        <v>1.2284615384615385</v>
      </c>
      <c r="AO331" s="145">
        <f ca="1">SUM(INDIRECT(AO$1&amp;AO$2&amp;$A331):INDIRECT(AO$1&amp;AO$3&amp;$A331))+SUM(INDIRECT(AO$1&amp;AO$2&amp;$B331):INDIRECT(AO$1&amp;AO$3&amp;$B331))</f>
        <v>593</v>
      </c>
      <c r="AP331" s="1697">
        <f t="shared" ca="1" si="441"/>
        <v>1004</v>
      </c>
      <c r="AQ331" s="1791">
        <f t="shared" ca="1" si="453"/>
        <v>2.6930860033726813</v>
      </c>
      <c r="AS331" s="17">
        <f ca="1">SUM((INDIRECT(AS$2&amp;(ROW())):INDIRECT(AS$3&amp;(ROW()))))</f>
        <v>1597</v>
      </c>
      <c r="AT331" s="145">
        <f ca="1">SUM(INDIRECT(AT$1&amp;AT$2&amp;$C331):INDIRECT(AT$1&amp;AT$3&amp;$C331))</f>
        <v>1300</v>
      </c>
      <c r="AU331" s="1697">
        <f t="shared" ca="1" si="454"/>
        <v>297</v>
      </c>
      <c r="AV331" s="1791">
        <f t="shared" ca="1" si="455"/>
        <v>1.2284615384615385</v>
      </c>
      <c r="AW331" s="145">
        <f ca="1">SUM(INDIRECT(AW$1&amp;AW$2&amp;$A331):INDIRECT(AW$1&amp;AW$3&amp;$A331))+SUM(INDIRECT(AW$1&amp;AW$2&amp;$B331):INDIRECT(AW$1&amp;AW$3&amp;$B331))</f>
        <v>593</v>
      </c>
      <c r="AX331" s="1697">
        <f t="shared" ca="1" si="456"/>
        <v>1004</v>
      </c>
      <c r="AY331" s="1791">
        <f t="shared" ca="1" si="457"/>
        <v>2.6930860033726813</v>
      </c>
      <c r="BA331" s="17">
        <f ca="1">SUM((INDIRECT(BA$2&amp;(ROW())):INDIRECT(BA$3&amp;(ROW()))))</f>
        <v>1597</v>
      </c>
      <c r="BB331" s="145">
        <f ca="1">SUM(INDIRECT(BB$1&amp;BB$2&amp;$C331):INDIRECT(BB$1&amp;BB$3&amp;$C331))</f>
        <v>1300</v>
      </c>
      <c r="BC331" s="1697">
        <f t="shared" ca="1" si="458"/>
        <v>297</v>
      </c>
      <c r="BD331" s="1791">
        <f t="shared" ca="1" si="459"/>
        <v>1.2284615384615385</v>
      </c>
      <c r="BE331" s="145">
        <f ca="1">SUM(INDIRECT(BE$1&amp;BE$2&amp;$A331):INDIRECT(BE$1&amp;BE$3&amp;$A331))+SUM(INDIRECT(BE$1&amp;BE$2&amp;$B331):INDIRECT(BE$1&amp;BE$3&amp;$B331))</f>
        <v>593</v>
      </c>
      <c r="BF331" s="1697">
        <f t="shared" ca="1" si="460"/>
        <v>1004</v>
      </c>
      <c r="BG331" s="1791">
        <f t="shared" ca="1" si="461"/>
        <v>2.6930860033726813</v>
      </c>
    </row>
    <row r="332" spans="1:59">
      <c r="A332" s="1887">
        <v>318</v>
      </c>
      <c r="B332" s="1887">
        <v>287</v>
      </c>
      <c r="C332" s="1887">
        <f>ROW()</f>
        <v>332</v>
      </c>
      <c r="D332" s="2120" t="s">
        <v>1020</v>
      </c>
      <c r="E332" s="2540">
        <v>1</v>
      </c>
      <c r="F332" s="87"/>
      <c r="G332" s="87"/>
      <c r="H332" s="39"/>
      <c r="I332" s="635" t="s">
        <v>133</v>
      </c>
      <c r="J332" s="645"/>
      <c r="K332" s="628"/>
      <c r="L332" s="628"/>
      <c r="M332" s="628"/>
      <c r="N332" s="628"/>
      <c r="O332" s="1135" t="s">
        <v>570</v>
      </c>
      <c r="P332" s="218"/>
      <c r="Q332" s="1252">
        <f t="shared" ref="Q332:AI332" si="467">SUM(Q333:Q337)</f>
        <v>1597</v>
      </c>
      <c r="R332" s="165">
        <f t="shared" si="467"/>
        <v>1515</v>
      </c>
      <c r="S332" s="165">
        <f t="shared" si="467"/>
        <v>1262</v>
      </c>
      <c r="T332" s="165">
        <f t="shared" si="467"/>
        <v>2860</v>
      </c>
      <c r="U332" s="165">
        <f t="shared" si="467"/>
        <v>2424</v>
      </c>
      <c r="V332" s="165">
        <f t="shared" si="467"/>
        <v>1435</v>
      </c>
      <c r="W332" s="165">
        <f t="shared" si="467"/>
        <v>1450</v>
      </c>
      <c r="X332" s="165">
        <f t="shared" si="467"/>
        <v>2038</v>
      </c>
      <c r="Y332" s="165">
        <f t="shared" si="467"/>
        <v>3084</v>
      </c>
      <c r="Z332" s="165">
        <f t="shared" si="467"/>
        <v>1775</v>
      </c>
      <c r="AA332" s="165">
        <f t="shared" si="467"/>
        <v>1596</v>
      </c>
      <c r="AB332" s="165">
        <f t="shared" si="467"/>
        <v>1356</v>
      </c>
      <c r="AC332" s="165">
        <f t="shared" si="467"/>
        <v>4374</v>
      </c>
      <c r="AD332" s="165">
        <f t="shared" si="467"/>
        <v>6719</v>
      </c>
      <c r="AE332" s="165">
        <f t="shared" si="467"/>
        <v>6572</v>
      </c>
      <c r="AF332" s="165">
        <f t="shared" si="467"/>
        <v>4727</v>
      </c>
      <c r="AG332" s="165">
        <f t="shared" si="467"/>
        <v>11093</v>
      </c>
      <c r="AH332" s="165">
        <f t="shared" si="467"/>
        <v>11299</v>
      </c>
      <c r="AI332" s="165">
        <f t="shared" si="467"/>
        <v>22392</v>
      </c>
      <c r="AK332" s="629">
        <f ca="1">SUM((INDIRECT(AK$2&amp;(ROW())):INDIRECT(AK$3&amp;(ROW()))))</f>
        <v>1597</v>
      </c>
      <c r="AL332" s="1649">
        <f ca="1">SUM(INDIRECT(AL$1&amp;AL$2&amp;$C332):INDIRECT(AL$1&amp;AL$3&amp;$C332))</f>
        <v>2300</v>
      </c>
      <c r="AM332" s="1712">
        <f t="shared" ca="1" si="435"/>
        <v>-703</v>
      </c>
      <c r="AN332" s="1816">
        <f t="shared" ca="1" si="452"/>
        <v>0.69434782608695655</v>
      </c>
      <c r="AO332" s="1649">
        <f ca="1">SUM(INDIRECT(AO$1&amp;AO$2&amp;$A332):INDIRECT(AO$1&amp;AO$3&amp;$A332))+SUM(INDIRECT(AO$1&amp;AO$2&amp;$B332):INDIRECT(AO$1&amp;AO$3&amp;$B332))</f>
        <v>702</v>
      </c>
      <c r="AP332" s="1712">
        <f t="shared" ca="1" si="441"/>
        <v>895</v>
      </c>
      <c r="AQ332" s="1816">
        <f t="shared" ca="1" si="453"/>
        <v>2.274928774928775</v>
      </c>
      <c r="AS332" s="629">
        <f ca="1">SUM((INDIRECT(AS$2&amp;(ROW())):INDIRECT(AS$3&amp;(ROW()))))</f>
        <v>1597</v>
      </c>
      <c r="AT332" s="1649">
        <f ca="1">SUM(INDIRECT(AT$1&amp;AT$2&amp;$C332):INDIRECT(AT$1&amp;AT$3&amp;$C332))</f>
        <v>2300</v>
      </c>
      <c r="AU332" s="1712">
        <f t="shared" ca="1" si="454"/>
        <v>-703</v>
      </c>
      <c r="AV332" s="1816">
        <f t="shared" ca="1" si="455"/>
        <v>0.69434782608695655</v>
      </c>
      <c r="AW332" s="1649">
        <f ca="1">SUM(INDIRECT(AW$1&amp;AW$2&amp;$A332):INDIRECT(AW$1&amp;AW$3&amp;$A332))+SUM(INDIRECT(AW$1&amp;AW$2&amp;$B332):INDIRECT(AW$1&amp;AW$3&amp;$B332))</f>
        <v>702</v>
      </c>
      <c r="AX332" s="1712">
        <f t="shared" ca="1" si="456"/>
        <v>895</v>
      </c>
      <c r="AY332" s="1816">
        <f t="shared" ca="1" si="457"/>
        <v>2.274928774928775</v>
      </c>
      <c r="BA332" s="629">
        <f ca="1">SUM((INDIRECT(BA$2&amp;(ROW())):INDIRECT(BA$3&amp;(ROW()))))</f>
        <v>1597</v>
      </c>
      <c r="BB332" s="1649">
        <f ca="1">SUM(INDIRECT(BB$1&amp;BB$2&amp;$C332):INDIRECT(BB$1&amp;BB$3&amp;$C332))</f>
        <v>2300</v>
      </c>
      <c r="BC332" s="1712">
        <f t="shared" ca="1" si="458"/>
        <v>-703</v>
      </c>
      <c r="BD332" s="1816">
        <f t="shared" ca="1" si="459"/>
        <v>0.69434782608695655</v>
      </c>
      <c r="BE332" s="1649">
        <f ca="1">SUM(INDIRECT(BE$1&amp;BE$2&amp;$A332):INDIRECT(BE$1&amp;BE$3&amp;$A332))+SUM(INDIRECT(BE$1&amp;BE$2&amp;$B332):INDIRECT(BE$1&amp;BE$3&amp;$B332))</f>
        <v>702</v>
      </c>
      <c r="BF332" s="1712">
        <f t="shared" ca="1" si="460"/>
        <v>895</v>
      </c>
      <c r="BG332" s="1816">
        <f t="shared" ca="1" si="461"/>
        <v>2.274928774928775</v>
      </c>
    </row>
    <row r="333" spans="1:59">
      <c r="A333" s="1887">
        <v>319</v>
      </c>
      <c r="B333" s="1887">
        <v>1</v>
      </c>
      <c r="C333" s="1887">
        <f>ROW()</f>
        <v>333</v>
      </c>
      <c r="D333" s="2120" t="s">
        <v>1020</v>
      </c>
      <c r="E333" s="2540">
        <v>1</v>
      </c>
      <c r="F333" s="87"/>
      <c r="G333" s="87"/>
      <c r="H333" s="39"/>
      <c r="I333" s="44"/>
      <c r="J333" s="6"/>
      <c r="K333" s="7"/>
      <c r="L333" s="7"/>
      <c r="M333" s="2182" t="s">
        <v>895</v>
      </c>
      <c r="N333" s="6"/>
      <c r="O333" s="6"/>
      <c r="P333" s="42"/>
      <c r="Q333" s="146"/>
      <c r="R333" s="146"/>
      <c r="S333" s="146"/>
      <c r="T333" s="146">
        <v>60</v>
      </c>
      <c r="U333" s="146"/>
      <c r="V333" s="146"/>
      <c r="W333" s="146"/>
      <c r="X333" s="146"/>
      <c r="Y333" s="146"/>
      <c r="Z333" s="146"/>
      <c r="AA333" s="146"/>
      <c r="AB333" s="146"/>
      <c r="AC333" s="145">
        <f>SUM(Q333,R333,S333)</f>
        <v>0</v>
      </c>
      <c r="AD333" s="145">
        <f>SUM(T333,U333,V333)</f>
        <v>60</v>
      </c>
      <c r="AE333" s="145">
        <f>SUM(W333,X333,Y333)</f>
        <v>0</v>
      </c>
      <c r="AF333" s="145">
        <f>SUM(Z333,AA333,AB333)</f>
        <v>0</v>
      </c>
      <c r="AG333" s="145">
        <f>AC333+AD333</f>
        <v>60</v>
      </c>
      <c r="AH333" s="145">
        <f>AF333+AE333</f>
        <v>0</v>
      </c>
      <c r="AI333" s="145">
        <f>AG333+AH333</f>
        <v>60</v>
      </c>
      <c r="AK333" s="17">
        <f ca="1">SUM((INDIRECT(AK$2&amp;(ROW())):INDIRECT(AK$3&amp;(ROW()))))</f>
        <v>0</v>
      </c>
      <c r="AL333" s="145">
        <f ca="1">SUM(INDIRECT(AL$1&amp;AL$2&amp;$C333):INDIRECT(AL$1&amp;AL$3&amp;$C333))</f>
        <v>0</v>
      </c>
      <c r="AM333" s="1697">
        <f t="shared" ca="1" si="435"/>
        <v>0</v>
      </c>
      <c r="AN333" s="1791">
        <f t="shared" ca="1" si="452"/>
        <v>0</v>
      </c>
      <c r="AO333" s="145">
        <f ca="1">SUM(INDIRECT(AO$1&amp;AO$2&amp;$A333):INDIRECT(AO$1&amp;AO$3&amp;$A333))+SUM(INDIRECT(AO$1&amp;AO$2&amp;$B333):INDIRECT(AO$1&amp;AO$3&amp;$B333))</f>
        <v>0</v>
      </c>
      <c r="AP333" s="1697">
        <f t="shared" ca="1" si="441"/>
        <v>0</v>
      </c>
      <c r="AQ333" s="1791">
        <f t="shared" ca="1" si="453"/>
        <v>0</v>
      </c>
      <c r="AS333" s="17">
        <f ca="1">SUM((INDIRECT(AS$2&amp;(ROW())):INDIRECT(AS$3&amp;(ROW()))))</f>
        <v>0</v>
      </c>
      <c r="AT333" s="145">
        <f ca="1">SUM(INDIRECT(AT$1&amp;AT$2&amp;$C333):INDIRECT(AT$1&amp;AT$3&amp;$C333))</f>
        <v>0</v>
      </c>
      <c r="AU333" s="1697">
        <f t="shared" ca="1" si="454"/>
        <v>0</v>
      </c>
      <c r="AV333" s="1791">
        <f t="shared" ca="1" si="455"/>
        <v>0</v>
      </c>
      <c r="AW333" s="145">
        <f ca="1">SUM(INDIRECT(AW$1&amp;AW$2&amp;$A333):INDIRECT(AW$1&amp;AW$3&amp;$A333))+SUM(INDIRECT(AW$1&amp;AW$2&amp;$B333):INDIRECT(AW$1&amp;AW$3&amp;$B333))</f>
        <v>0</v>
      </c>
      <c r="AX333" s="1697">
        <f t="shared" ca="1" si="456"/>
        <v>0</v>
      </c>
      <c r="AY333" s="1791">
        <f t="shared" ca="1" si="457"/>
        <v>0</v>
      </c>
      <c r="BA333" s="17">
        <f ca="1">SUM((INDIRECT(BA$2&amp;(ROW())):INDIRECT(BA$3&amp;(ROW()))))</f>
        <v>0</v>
      </c>
      <c r="BB333" s="145">
        <f ca="1">SUM(INDIRECT(BB$1&amp;BB$2&amp;$C333):INDIRECT(BB$1&amp;BB$3&amp;$C333))</f>
        <v>0</v>
      </c>
      <c r="BC333" s="1697">
        <f t="shared" ca="1" si="458"/>
        <v>0</v>
      </c>
      <c r="BD333" s="1791">
        <f t="shared" ca="1" si="459"/>
        <v>0</v>
      </c>
      <c r="BE333" s="145">
        <f ca="1">SUM(INDIRECT(BE$1&amp;BE$2&amp;$A333):INDIRECT(BE$1&amp;BE$3&amp;$A333))+SUM(INDIRECT(BE$1&amp;BE$2&amp;$B333):INDIRECT(BE$1&amp;BE$3&amp;$B333))</f>
        <v>0</v>
      </c>
      <c r="BF333" s="1697">
        <f t="shared" ca="1" si="460"/>
        <v>0</v>
      </c>
      <c r="BG333" s="1791">
        <f t="shared" ca="1" si="461"/>
        <v>0</v>
      </c>
    </row>
    <row r="334" spans="1:59">
      <c r="A334" s="1887">
        <v>1</v>
      </c>
      <c r="B334" s="1887">
        <v>288</v>
      </c>
      <c r="C334" s="1887">
        <f>ROW()</f>
        <v>334</v>
      </c>
      <c r="D334" s="2120" t="s">
        <v>1020</v>
      </c>
      <c r="E334" s="2531" t="s">
        <v>1080</v>
      </c>
      <c r="F334" s="2532"/>
      <c r="G334" s="2534"/>
      <c r="H334" s="39"/>
      <c r="I334" s="44"/>
      <c r="J334" s="6"/>
      <c r="K334" s="7"/>
      <c r="L334" s="7"/>
      <c r="M334" s="2163" t="s">
        <v>1056</v>
      </c>
      <c r="N334" s="6"/>
      <c r="O334" s="6"/>
      <c r="P334" s="42"/>
      <c r="Q334" s="146"/>
      <c r="R334" s="146"/>
      <c r="S334" s="146"/>
      <c r="T334" s="146">
        <v>0</v>
      </c>
      <c r="U334" s="146"/>
      <c r="V334" s="146"/>
      <c r="W334" s="146"/>
      <c r="X334" s="146"/>
      <c r="Y334" s="146"/>
      <c r="Z334" s="146"/>
      <c r="AA334" s="146"/>
      <c r="AB334" s="146"/>
      <c r="AC334" s="145">
        <f>SUM(Q334,R334,S334)</f>
        <v>0</v>
      </c>
      <c r="AD334" s="145">
        <f>SUM(T334,U334,V334)</f>
        <v>0</v>
      </c>
      <c r="AE334" s="145">
        <f>SUM(W334,X334,Y334)</f>
        <v>0</v>
      </c>
      <c r="AF334" s="145">
        <f>SUM(Z334,AA334,AB334)</f>
        <v>0</v>
      </c>
      <c r="AG334" s="145">
        <f>AC334+AD334</f>
        <v>0</v>
      </c>
      <c r="AH334" s="145">
        <f>AF334+AE334</f>
        <v>0</v>
      </c>
      <c r="AI334" s="145">
        <f>AG334+AH334</f>
        <v>0</v>
      </c>
      <c r="AK334" s="17">
        <f ca="1">SUM((INDIRECT(AK$2&amp;(ROW())):INDIRECT(AK$3&amp;(ROW()))))</f>
        <v>0</v>
      </c>
      <c r="AL334" s="145">
        <f ca="1">SUM(INDIRECT(AL$1&amp;AL$2&amp;$C334):INDIRECT(AL$1&amp;AL$3&amp;$C334))</f>
        <v>0</v>
      </c>
      <c r="AM334" s="1697">
        <f ca="1">AK334-AL334</f>
        <v>0</v>
      </c>
      <c r="AN334" s="1791">
        <f ca="1">IFERROR(AK334/AL334,0)</f>
        <v>0</v>
      </c>
      <c r="AO334" s="145">
        <f ca="1">SUM(INDIRECT(AO$1&amp;AO$2&amp;$A334):INDIRECT(AO$1&amp;AO$3&amp;$A334))+SUM(INDIRECT(AO$1&amp;AO$2&amp;$B334):INDIRECT(AO$1&amp;AO$3&amp;$B334))</f>
        <v>0</v>
      </c>
      <c r="AP334" s="1697">
        <f ca="1">AK334-AO334</f>
        <v>0</v>
      </c>
      <c r="AQ334" s="1791">
        <f ca="1">IFERROR(AK334/AO334,0)</f>
        <v>0</v>
      </c>
      <c r="AS334" s="17">
        <f ca="1">SUM((INDIRECT(AS$2&amp;(ROW())):INDIRECT(AS$3&amp;(ROW()))))</f>
        <v>0</v>
      </c>
      <c r="AT334" s="145">
        <f ca="1">SUM(INDIRECT(AT$1&amp;AT$2&amp;$C334):INDIRECT(AT$1&amp;AT$3&amp;$C334))</f>
        <v>0</v>
      </c>
      <c r="AU334" s="1697">
        <f ca="1">AS334-AT334</f>
        <v>0</v>
      </c>
      <c r="AV334" s="1791">
        <f ca="1">IFERROR(AS334/AT334,0)</f>
        <v>0</v>
      </c>
      <c r="AW334" s="145">
        <f ca="1">SUM(INDIRECT(AW$1&amp;AW$2&amp;$A334):INDIRECT(AW$1&amp;AW$3&amp;$A334))+SUM(INDIRECT(AW$1&amp;AW$2&amp;$B334):INDIRECT(AW$1&amp;AW$3&amp;$B334))</f>
        <v>0</v>
      </c>
      <c r="AX334" s="1697">
        <f ca="1">AS334-AW334</f>
        <v>0</v>
      </c>
      <c r="AY334" s="1791">
        <f ca="1">IFERROR(AS334/AW334,0)</f>
        <v>0</v>
      </c>
      <c r="BA334" s="17">
        <f ca="1">SUM((INDIRECT(BA$2&amp;(ROW())):INDIRECT(BA$3&amp;(ROW()))))</f>
        <v>0</v>
      </c>
      <c r="BB334" s="145">
        <f ca="1">SUM(INDIRECT(BB$1&amp;BB$2&amp;$C334):INDIRECT(BB$1&amp;BB$3&amp;$C334))</f>
        <v>0</v>
      </c>
      <c r="BC334" s="1697">
        <f ca="1">BA334-BB334</f>
        <v>0</v>
      </c>
      <c r="BD334" s="1791">
        <f ca="1">IFERROR(BA334/BB334,0)</f>
        <v>0</v>
      </c>
      <c r="BE334" s="145">
        <f ca="1">SUM(INDIRECT(BE$1&amp;BE$2&amp;$A334):INDIRECT(BE$1&amp;BE$3&amp;$A334))+SUM(INDIRECT(BE$1&amp;BE$2&amp;$B334):INDIRECT(BE$1&amp;BE$3&amp;$B334))</f>
        <v>0</v>
      </c>
      <c r="BF334" s="1697">
        <f ca="1">BA334-BE334</f>
        <v>0</v>
      </c>
      <c r="BG334" s="1791">
        <f ca="1">IFERROR(BA334/BE334,0)</f>
        <v>0</v>
      </c>
    </row>
    <row r="335" spans="1:59">
      <c r="A335" s="1887">
        <v>320</v>
      </c>
      <c r="B335" s="1887">
        <v>1</v>
      </c>
      <c r="C335" s="1887">
        <f>ROW()</f>
        <v>335</v>
      </c>
      <c r="D335" s="2120" t="s">
        <v>1020</v>
      </c>
      <c r="E335" s="2540">
        <v>1</v>
      </c>
      <c r="F335" s="87"/>
      <c r="G335" s="87"/>
      <c r="H335" s="39"/>
      <c r="I335" s="44"/>
      <c r="J335" s="6"/>
      <c r="K335" s="7"/>
      <c r="L335" s="7"/>
      <c r="M335" s="2182" t="s">
        <v>896</v>
      </c>
      <c r="N335" s="6"/>
      <c r="O335" s="6"/>
      <c r="P335" s="42"/>
      <c r="Q335" s="146"/>
      <c r="R335" s="146">
        <v>384</v>
      </c>
      <c r="S335" s="146"/>
      <c r="T335" s="146">
        <v>1328</v>
      </c>
      <c r="U335" s="146"/>
      <c r="V335" s="146">
        <v>194</v>
      </c>
      <c r="W335" s="146">
        <v>584</v>
      </c>
      <c r="X335" s="146">
        <v>166</v>
      </c>
      <c r="Y335" s="146">
        <v>353</v>
      </c>
      <c r="Z335" s="146">
        <v>266</v>
      </c>
      <c r="AA335" s="146">
        <v>72</v>
      </c>
      <c r="AB335" s="146">
        <v>62</v>
      </c>
      <c r="AC335" s="145">
        <f>SUM(Q335,R335,S335)</f>
        <v>384</v>
      </c>
      <c r="AD335" s="145">
        <f>SUM(T335,U335,V335)</f>
        <v>1522</v>
      </c>
      <c r="AE335" s="145">
        <f>SUM(W335,X335,Y335)</f>
        <v>1103</v>
      </c>
      <c r="AF335" s="145">
        <f>SUM(Z335,AA335,AB335)</f>
        <v>400</v>
      </c>
      <c r="AG335" s="145">
        <f>AC335+AD335</f>
        <v>1906</v>
      </c>
      <c r="AH335" s="145">
        <f>AF335+AE335</f>
        <v>1503</v>
      </c>
      <c r="AI335" s="145">
        <f>AG335+AH335</f>
        <v>3409</v>
      </c>
      <c r="AK335" s="17">
        <f ca="1">SUM((INDIRECT(AK$2&amp;(ROW())):INDIRECT(AK$3&amp;(ROW()))))</f>
        <v>0</v>
      </c>
      <c r="AL335" s="145">
        <f ca="1">SUM(INDIRECT(AL$1&amp;AL$2&amp;$C335):INDIRECT(AL$1&amp;AL$3&amp;$C335))</f>
        <v>1000</v>
      </c>
      <c r="AM335" s="1697">
        <f t="shared" ca="1" si="435"/>
        <v>-1000</v>
      </c>
      <c r="AN335" s="1791">
        <f t="shared" ca="1" si="452"/>
        <v>0</v>
      </c>
      <c r="AO335" s="145">
        <f ca="1">SUM(INDIRECT(AO$1&amp;AO$2&amp;$A335):INDIRECT(AO$1&amp;AO$3&amp;$A335))+SUM(INDIRECT(AO$1&amp;AO$2&amp;$B335):INDIRECT(AO$1&amp;AO$3&amp;$B335))</f>
        <v>109</v>
      </c>
      <c r="AP335" s="1697">
        <f t="shared" ca="1" si="441"/>
        <v>-109</v>
      </c>
      <c r="AQ335" s="1791">
        <f t="shared" ca="1" si="453"/>
        <v>0</v>
      </c>
      <c r="AS335" s="17">
        <f ca="1">SUM((INDIRECT(AS$2&amp;(ROW())):INDIRECT(AS$3&amp;(ROW()))))</f>
        <v>0</v>
      </c>
      <c r="AT335" s="145">
        <f ca="1">SUM(INDIRECT(AT$1&amp;AT$2&amp;$C335):INDIRECT(AT$1&amp;AT$3&amp;$C335))</f>
        <v>1000</v>
      </c>
      <c r="AU335" s="1697">
        <f t="shared" ca="1" si="454"/>
        <v>-1000</v>
      </c>
      <c r="AV335" s="1791">
        <f t="shared" ca="1" si="455"/>
        <v>0</v>
      </c>
      <c r="AW335" s="145">
        <f ca="1">SUM(INDIRECT(AW$1&amp;AW$2&amp;$A335):INDIRECT(AW$1&amp;AW$3&amp;$A335))+SUM(INDIRECT(AW$1&amp;AW$2&amp;$B335):INDIRECT(AW$1&amp;AW$3&amp;$B335))</f>
        <v>109</v>
      </c>
      <c r="AX335" s="1697">
        <f t="shared" ca="1" si="456"/>
        <v>-109</v>
      </c>
      <c r="AY335" s="1791">
        <f t="shared" ca="1" si="457"/>
        <v>0</v>
      </c>
      <c r="BA335" s="17">
        <f ca="1">SUM((INDIRECT(BA$2&amp;(ROW())):INDIRECT(BA$3&amp;(ROW()))))</f>
        <v>0</v>
      </c>
      <c r="BB335" s="145">
        <f ca="1">SUM(INDIRECT(BB$1&amp;BB$2&amp;$C335):INDIRECT(BB$1&amp;BB$3&amp;$C335))</f>
        <v>1000</v>
      </c>
      <c r="BC335" s="1697">
        <f t="shared" ca="1" si="458"/>
        <v>-1000</v>
      </c>
      <c r="BD335" s="1791">
        <f t="shared" ca="1" si="459"/>
        <v>0</v>
      </c>
      <c r="BE335" s="145">
        <f ca="1">SUM(INDIRECT(BE$1&amp;BE$2&amp;$A335):INDIRECT(BE$1&amp;BE$3&amp;$A335))+SUM(INDIRECT(BE$1&amp;BE$2&amp;$B335):INDIRECT(BE$1&amp;BE$3&amp;$B335))</f>
        <v>109</v>
      </c>
      <c r="BF335" s="1697">
        <f t="shared" ca="1" si="460"/>
        <v>-109</v>
      </c>
      <c r="BG335" s="1791">
        <f t="shared" ca="1" si="461"/>
        <v>0</v>
      </c>
    </row>
    <row r="336" spans="1:59">
      <c r="A336" s="1887">
        <v>321</v>
      </c>
      <c r="B336" s="1887">
        <v>289</v>
      </c>
      <c r="C336" s="1887">
        <f>ROW()</f>
        <v>336</v>
      </c>
      <c r="D336" s="2120" t="s">
        <v>1020</v>
      </c>
      <c r="E336" s="2549" t="s">
        <v>1040</v>
      </c>
      <c r="F336" s="2164"/>
      <c r="G336" s="87"/>
      <c r="H336" s="39"/>
      <c r="I336" s="44"/>
      <c r="J336" s="6"/>
      <c r="K336" s="7"/>
      <c r="L336" s="7"/>
      <c r="M336" s="2163" t="s">
        <v>1059</v>
      </c>
      <c r="N336" s="6"/>
      <c r="O336" s="6"/>
      <c r="P336" s="42"/>
      <c r="Q336" s="146"/>
      <c r="R336" s="2937">
        <v>0</v>
      </c>
      <c r="S336" s="2937"/>
      <c r="T336" s="2937">
        <v>0</v>
      </c>
      <c r="U336" s="2937"/>
      <c r="V336" s="2937">
        <v>0</v>
      </c>
      <c r="W336" s="2937">
        <v>0</v>
      </c>
      <c r="X336" s="2937">
        <v>0</v>
      </c>
      <c r="Y336" s="2937">
        <v>0</v>
      </c>
      <c r="Z336" s="146">
        <v>0</v>
      </c>
      <c r="AA336" s="146"/>
      <c r="AB336" s="146">
        <v>0</v>
      </c>
      <c r="AC336" s="145">
        <f>SUM(Q336,R336,S336)</f>
        <v>0</v>
      </c>
      <c r="AD336" s="145">
        <f>SUM(T336,U336,V336)</f>
        <v>0</v>
      </c>
      <c r="AE336" s="145">
        <f>SUM(W336,X336,Y336)</f>
        <v>0</v>
      </c>
      <c r="AF336" s="145">
        <f>SUM(Z336,AA336,AB336)</f>
        <v>0</v>
      </c>
      <c r="AG336" s="145">
        <f>AC336+AD336</f>
        <v>0</v>
      </c>
      <c r="AH336" s="145">
        <f>AF336+AE336</f>
        <v>0</v>
      </c>
      <c r="AI336" s="145">
        <f>AG336+AH336</f>
        <v>0</v>
      </c>
      <c r="AK336" s="17">
        <f ca="1">SUM((INDIRECT(AK$2&amp;(ROW())):INDIRECT(AK$3&amp;(ROW()))))</f>
        <v>0</v>
      </c>
      <c r="AL336" s="145">
        <f ca="1">SUM(INDIRECT(AL$1&amp;AL$2&amp;$C336):INDIRECT(AL$1&amp;AL$3&amp;$C336))</f>
        <v>0</v>
      </c>
      <c r="AM336" s="1697">
        <f t="shared" ca="1" si="435"/>
        <v>0</v>
      </c>
      <c r="AN336" s="1791">
        <f t="shared" ca="1" si="452"/>
        <v>0</v>
      </c>
      <c r="AO336" s="145">
        <f ca="1">SUM(INDIRECT(AO$1&amp;AO$2&amp;$A336):INDIRECT(AO$1&amp;AO$3&amp;$A336))+SUM(INDIRECT(AO$1&amp;AO$2&amp;$B336):INDIRECT(AO$1&amp;AO$3&amp;$B336))</f>
        <v>0</v>
      </c>
      <c r="AP336" s="1697">
        <f t="shared" ca="1" si="441"/>
        <v>0</v>
      </c>
      <c r="AQ336" s="1791">
        <f t="shared" ca="1" si="453"/>
        <v>0</v>
      </c>
      <c r="AS336" s="17">
        <f ca="1">SUM((INDIRECT(AS$2&amp;(ROW())):INDIRECT(AS$3&amp;(ROW()))))</f>
        <v>0</v>
      </c>
      <c r="AT336" s="145">
        <f ca="1">SUM(INDIRECT(AT$1&amp;AT$2&amp;$C336):INDIRECT(AT$1&amp;AT$3&amp;$C336))</f>
        <v>0</v>
      </c>
      <c r="AU336" s="1697">
        <f t="shared" ca="1" si="454"/>
        <v>0</v>
      </c>
      <c r="AV336" s="1791">
        <f t="shared" ca="1" si="455"/>
        <v>0</v>
      </c>
      <c r="AW336" s="145">
        <f ca="1">SUM(INDIRECT(AW$1&amp;AW$2&amp;$A336):INDIRECT(AW$1&amp;AW$3&amp;$A336))+SUM(INDIRECT(AW$1&amp;AW$2&amp;$B336):INDIRECT(AW$1&amp;AW$3&amp;$B336))</f>
        <v>0</v>
      </c>
      <c r="AX336" s="1697">
        <f t="shared" ca="1" si="456"/>
        <v>0</v>
      </c>
      <c r="AY336" s="1791">
        <f t="shared" ca="1" si="457"/>
        <v>0</v>
      </c>
      <c r="BA336" s="17">
        <f ca="1">SUM((INDIRECT(BA$2&amp;(ROW())):INDIRECT(BA$3&amp;(ROW()))))</f>
        <v>0</v>
      </c>
      <c r="BB336" s="145">
        <f ca="1">SUM(INDIRECT(BB$1&amp;BB$2&amp;$C336):INDIRECT(BB$1&amp;BB$3&amp;$C336))</f>
        <v>0</v>
      </c>
      <c r="BC336" s="1697">
        <f t="shared" ca="1" si="458"/>
        <v>0</v>
      </c>
      <c r="BD336" s="1791">
        <f t="shared" ca="1" si="459"/>
        <v>0</v>
      </c>
      <c r="BE336" s="145">
        <f ca="1">SUM(INDIRECT(BE$1&amp;BE$2&amp;$A336):INDIRECT(BE$1&amp;BE$3&amp;$A336))+SUM(INDIRECT(BE$1&amp;BE$2&amp;$B336):INDIRECT(BE$1&amp;BE$3&amp;$B336))</f>
        <v>0</v>
      </c>
      <c r="BF336" s="1697">
        <f t="shared" ca="1" si="460"/>
        <v>0</v>
      </c>
      <c r="BG336" s="1791">
        <f t="shared" ca="1" si="461"/>
        <v>0</v>
      </c>
    </row>
    <row r="337" spans="1:59">
      <c r="A337" s="1887">
        <v>322</v>
      </c>
      <c r="B337" s="1887">
        <v>1</v>
      </c>
      <c r="C337" s="1887">
        <f>ROW()</f>
        <v>337</v>
      </c>
      <c r="D337" s="2120" t="s">
        <v>1020</v>
      </c>
      <c r="E337" s="2540">
        <v>1</v>
      </c>
      <c r="F337" s="87"/>
      <c r="G337" s="87"/>
      <c r="H337" s="39"/>
      <c r="I337" s="44"/>
      <c r="J337" s="6"/>
      <c r="K337" s="7"/>
      <c r="L337" s="7"/>
      <c r="M337" s="2182" t="s">
        <v>894</v>
      </c>
      <c r="N337" s="6"/>
      <c r="O337" s="6"/>
      <c r="P337" s="42"/>
      <c r="Q337" s="146">
        <v>1597</v>
      </c>
      <c r="R337" s="146">
        <v>1131</v>
      </c>
      <c r="S337" s="146">
        <v>1262</v>
      </c>
      <c r="T337" s="146">
        <v>1472</v>
      </c>
      <c r="U337" s="146">
        <v>2424</v>
      </c>
      <c r="V337" s="146">
        <v>1241</v>
      </c>
      <c r="W337" s="146">
        <v>866</v>
      </c>
      <c r="X337" s="146">
        <v>1872</v>
      </c>
      <c r="Y337" s="146">
        <v>2731</v>
      </c>
      <c r="Z337" s="146">
        <v>1509</v>
      </c>
      <c r="AA337" s="146">
        <v>1524</v>
      </c>
      <c r="AB337" s="146">
        <v>1294</v>
      </c>
      <c r="AC337" s="145">
        <f>SUM(Q337,R337,S337)</f>
        <v>3990</v>
      </c>
      <c r="AD337" s="145">
        <f>SUM(T337,U337,V337)</f>
        <v>5137</v>
      </c>
      <c r="AE337" s="145">
        <f>SUM(W337,X337,Y337)</f>
        <v>5469</v>
      </c>
      <c r="AF337" s="145">
        <f>SUM(Z337,AA337,AB337)</f>
        <v>4327</v>
      </c>
      <c r="AG337" s="145">
        <f>AC337+AD337</f>
        <v>9127</v>
      </c>
      <c r="AH337" s="145">
        <f>AF337+AE337</f>
        <v>9796</v>
      </c>
      <c r="AI337" s="145">
        <f>AG337+AH337</f>
        <v>18923</v>
      </c>
      <c r="AK337" s="17">
        <f ca="1">SUM((INDIRECT(AK$2&amp;(ROW())):INDIRECT(AK$3&amp;(ROW()))))</f>
        <v>1597</v>
      </c>
      <c r="AL337" s="145">
        <f ca="1">SUM(INDIRECT(AL$1&amp;AL$2&amp;$C337):INDIRECT(AL$1&amp;AL$3&amp;$C337))</f>
        <v>1300</v>
      </c>
      <c r="AM337" s="1697">
        <f t="shared" ca="1" si="435"/>
        <v>297</v>
      </c>
      <c r="AN337" s="1791">
        <f t="shared" ca="1" si="452"/>
        <v>1.2284615384615385</v>
      </c>
      <c r="AO337" s="145">
        <f ca="1">SUM(INDIRECT(AO$1&amp;AO$2&amp;$A337):INDIRECT(AO$1&amp;AO$3&amp;$A337))+SUM(INDIRECT(AO$1&amp;AO$2&amp;$B337):INDIRECT(AO$1&amp;AO$3&amp;$B337))</f>
        <v>593</v>
      </c>
      <c r="AP337" s="1697">
        <f t="shared" ca="1" si="441"/>
        <v>1004</v>
      </c>
      <c r="AQ337" s="1791">
        <f t="shared" ca="1" si="453"/>
        <v>2.6930860033726813</v>
      </c>
      <c r="AS337" s="17">
        <f ca="1">SUM((INDIRECT(AS$2&amp;(ROW())):INDIRECT(AS$3&amp;(ROW()))))</f>
        <v>1597</v>
      </c>
      <c r="AT337" s="145">
        <f ca="1">SUM(INDIRECT(AT$1&amp;AT$2&amp;$C337):INDIRECT(AT$1&amp;AT$3&amp;$C337))</f>
        <v>1300</v>
      </c>
      <c r="AU337" s="1697">
        <f t="shared" ca="1" si="454"/>
        <v>297</v>
      </c>
      <c r="AV337" s="1791">
        <f t="shared" ca="1" si="455"/>
        <v>1.2284615384615385</v>
      </c>
      <c r="AW337" s="145">
        <f ca="1">SUM(INDIRECT(AW$1&amp;AW$2&amp;$A337):INDIRECT(AW$1&amp;AW$3&amp;$A337))+SUM(INDIRECT(AW$1&amp;AW$2&amp;$B337):INDIRECT(AW$1&amp;AW$3&amp;$B337))</f>
        <v>593</v>
      </c>
      <c r="AX337" s="1697">
        <f t="shared" ca="1" si="456"/>
        <v>1004</v>
      </c>
      <c r="AY337" s="1791">
        <f t="shared" ca="1" si="457"/>
        <v>2.6930860033726813</v>
      </c>
      <c r="BA337" s="17">
        <f ca="1">SUM((INDIRECT(BA$2&amp;(ROW())):INDIRECT(BA$3&amp;(ROW()))))</f>
        <v>1597</v>
      </c>
      <c r="BB337" s="145">
        <f ca="1">SUM(INDIRECT(BB$1&amp;BB$2&amp;$C337):INDIRECT(BB$1&amp;BB$3&amp;$C337))</f>
        <v>1300</v>
      </c>
      <c r="BC337" s="1697">
        <f t="shared" ca="1" si="458"/>
        <v>297</v>
      </c>
      <c r="BD337" s="1791">
        <f t="shared" ca="1" si="459"/>
        <v>1.2284615384615385</v>
      </c>
      <c r="BE337" s="145">
        <f ca="1">SUM(INDIRECT(BE$1&amp;BE$2&amp;$A337):INDIRECT(BE$1&amp;BE$3&amp;$A337))+SUM(INDIRECT(BE$1&amp;BE$2&amp;$B337):INDIRECT(BE$1&amp;BE$3&amp;$B337))</f>
        <v>593</v>
      </c>
      <c r="BF337" s="1697">
        <f t="shared" ca="1" si="460"/>
        <v>1004</v>
      </c>
      <c r="BG337" s="1791">
        <f t="shared" ca="1" si="461"/>
        <v>2.6930860033726813</v>
      </c>
    </row>
    <row r="338" spans="1:59">
      <c r="A338" s="1887">
        <v>323</v>
      </c>
      <c r="B338" s="1887">
        <v>290</v>
      </c>
      <c r="C338" s="1887">
        <f>ROW()</f>
        <v>338</v>
      </c>
      <c r="D338" s="2120" t="s">
        <v>1020</v>
      </c>
      <c r="E338" s="2540">
        <v>1</v>
      </c>
      <c r="F338" s="87"/>
      <c r="G338" s="87"/>
      <c r="H338" s="39"/>
      <c r="I338" s="635" t="s">
        <v>139</v>
      </c>
      <c r="J338" s="645"/>
      <c r="K338" s="628"/>
      <c r="L338" s="628"/>
      <c r="M338" s="628"/>
      <c r="N338" s="628"/>
      <c r="O338" s="628"/>
      <c r="P338" s="218"/>
      <c r="Q338" s="165">
        <f>SUM(Q345:Q349)</f>
        <v>1095</v>
      </c>
      <c r="R338" s="165">
        <f t="shared" ref="R338:AA338" si="468">SUM(R345:R349)</f>
        <v>-1942</v>
      </c>
      <c r="S338" s="165">
        <f t="shared" si="468"/>
        <v>1023</v>
      </c>
      <c r="T338" s="165">
        <f t="shared" si="468"/>
        <v>1790</v>
      </c>
      <c r="U338" s="165">
        <f t="shared" si="468"/>
        <v>1520</v>
      </c>
      <c r="V338" s="165">
        <f t="shared" si="468"/>
        <v>3942</v>
      </c>
      <c r="W338" s="165">
        <f t="shared" si="468"/>
        <v>708</v>
      </c>
      <c r="X338" s="165">
        <f t="shared" si="468"/>
        <v>1201</v>
      </c>
      <c r="Y338" s="165">
        <f t="shared" si="468"/>
        <v>1125</v>
      </c>
      <c r="Z338" s="165">
        <f t="shared" si="468"/>
        <v>825</v>
      </c>
      <c r="AA338" s="165">
        <f t="shared" si="468"/>
        <v>1103</v>
      </c>
      <c r="AB338" s="165">
        <f>SUM(AB345:AB349)</f>
        <v>864</v>
      </c>
      <c r="AC338" s="165">
        <f t="shared" ref="AC338:AI338" si="469">SUM(AC345:AC349)</f>
        <v>176</v>
      </c>
      <c r="AD338" s="165">
        <f t="shared" si="469"/>
        <v>7252</v>
      </c>
      <c r="AE338" s="165">
        <f t="shared" si="469"/>
        <v>3034</v>
      </c>
      <c r="AF338" s="165">
        <f t="shared" si="469"/>
        <v>2792</v>
      </c>
      <c r="AG338" s="165">
        <f t="shared" si="469"/>
        <v>7428</v>
      </c>
      <c r="AH338" s="165">
        <f t="shared" si="469"/>
        <v>5826</v>
      </c>
      <c r="AI338" s="165">
        <f t="shared" si="469"/>
        <v>13254</v>
      </c>
      <c r="AK338" s="629">
        <f ca="1">SUM((INDIRECT(AK$2&amp;(ROW())):INDIRECT(AK$3&amp;(ROW()))))</f>
        <v>1095</v>
      </c>
      <c r="AL338" s="1649">
        <f ca="1">SUM(INDIRECT(AL$1&amp;AL$2&amp;$C338):INDIRECT(AL$1&amp;AL$3&amp;$C338))</f>
        <v>1310</v>
      </c>
      <c r="AM338" s="1712">
        <f t="shared" ca="1" si="435"/>
        <v>-215</v>
      </c>
      <c r="AN338" s="1816">
        <f t="shared" ca="1" si="452"/>
        <v>0.83587786259541985</v>
      </c>
      <c r="AO338" s="1649">
        <f ca="1">SUM(INDIRECT(AO$1&amp;AO$2&amp;$A338):INDIRECT(AO$1&amp;AO$3&amp;$A338))+SUM(INDIRECT(AO$1&amp;AO$2&amp;$B338):INDIRECT(AO$1&amp;AO$3&amp;$B338))</f>
        <v>572</v>
      </c>
      <c r="AP338" s="1712">
        <f t="shared" ca="1" si="441"/>
        <v>523</v>
      </c>
      <c r="AQ338" s="1816">
        <f t="shared" ca="1" si="453"/>
        <v>1.9143356643356644</v>
      </c>
      <c r="AS338" s="629">
        <f ca="1">SUM((INDIRECT(AS$2&amp;(ROW())):INDIRECT(AS$3&amp;(ROW()))))</f>
        <v>1095</v>
      </c>
      <c r="AT338" s="1649">
        <f ca="1">SUM(INDIRECT(AT$1&amp;AT$2&amp;$C338):INDIRECT(AT$1&amp;AT$3&amp;$C338))</f>
        <v>1310</v>
      </c>
      <c r="AU338" s="1712">
        <f t="shared" ca="1" si="454"/>
        <v>-215</v>
      </c>
      <c r="AV338" s="1816">
        <f t="shared" ca="1" si="455"/>
        <v>0.83587786259541985</v>
      </c>
      <c r="AW338" s="1649">
        <f ca="1">SUM(INDIRECT(AW$1&amp;AW$2&amp;$A338):INDIRECT(AW$1&amp;AW$3&amp;$A338))+SUM(INDIRECT(AW$1&amp;AW$2&amp;$B338):INDIRECT(AW$1&amp;AW$3&amp;$B338))</f>
        <v>572</v>
      </c>
      <c r="AX338" s="1712">
        <f t="shared" ca="1" si="456"/>
        <v>523</v>
      </c>
      <c r="AY338" s="1816">
        <f t="shared" ca="1" si="457"/>
        <v>1.9143356643356644</v>
      </c>
      <c r="BA338" s="629">
        <f ca="1">SUM((INDIRECT(BA$2&amp;(ROW())):INDIRECT(BA$3&amp;(ROW()))))</f>
        <v>1095</v>
      </c>
      <c r="BB338" s="1649">
        <f ca="1">SUM(INDIRECT(BB$1&amp;BB$2&amp;$C338):INDIRECT(BB$1&amp;BB$3&amp;$C338))</f>
        <v>1310</v>
      </c>
      <c r="BC338" s="1712">
        <f t="shared" ca="1" si="458"/>
        <v>-215</v>
      </c>
      <c r="BD338" s="1816">
        <f t="shared" ca="1" si="459"/>
        <v>0.83587786259541985</v>
      </c>
      <c r="BE338" s="1649">
        <f ca="1">SUM(INDIRECT(BE$1&amp;BE$2&amp;$A338):INDIRECT(BE$1&amp;BE$3&amp;$A338))+SUM(INDIRECT(BE$1&amp;BE$2&amp;$B338):INDIRECT(BE$1&amp;BE$3&amp;$B338))</f>
        <v>572</v>
      </c>
      <c r="BF338" s="1712">
        <f t="shared" ca="1" si="460"/>
        <v>523</v>
      </c>
      <c r="BG338" s="1816">
        <f t="shared" ca="1" si="461"/>
        <v>1.9143356643356644</v>
      </c>
    </row>
    <row r="339" spans="1:59">
      <c r="A339" s="1887">
        <v>324</v>
      </c>
      <c r="B339" s="1887">
        <v>291</v>
      </c>
      <c r="C339" s="1887">
        <f>ROW()</f>
        <v>339</v>
      </c>
      <c r="D339" s="2120" t="s">
        <v>1020</v>
      </c>
      <c r="E339" s="2540">
        <v>1</v>
      </c>
      <c r="F339" s="87"/>
      <c r="G339" s="87"/>
      <c r="H339" s="39"/>
      <c r="I339" s="43"/>
      <c r="J339" s="1106" t="s">
        <v>206</v>
      </c>
      <c r="K339" s="87"/>
      <c r="L339" s="87"/>
      <c r="M339" s="87"/>
      <c r="N339" s="87"/>
      <c r="O339" s="1021" t="s">
        <v>567</v>
      </c>
      <c r="P339" s="148"/>
      <c r="Q339" s="1115">
        <f>IFERROR(Q338/Q326,0)</f>
        <v>0.68566061365059483</v>
      </c>
      <c r="R339" s="1115">
        <f t="shared" ref="R339:AB339" si="470">IFERROR(R338/R326,0)</f>
        <v>-1.281848184818482</v>
      </c>
      <c r="S339" s="1115">
        <f t="shared" si="470"/>
        <v>0.81061806656101432</v>
      </c>
      <c r="T339" s="1115">
        <f t="shared" si="470"/>
        <v>0.62587412587412583</v>
      </c>
      <c r="U339" s="1115">
        <f t="shared" si="470"/>
        <v>0.6270627062706271</v>
      </c>
      <c r="V339" s="1115">
        <f t="shared" si="470"/>
        <v>2.7470383275261323</v>
      </c>
      <c r="W339" s="1115">
        <f t="shared" si="470"/>
        <v>0.4882758620689655</v>
      </c>
      <c r="X339" s="1115">
        <f t="shared" si="470"/>
        <v>0.58930323846908739</v>
      </c>
      <c r="Y339" s="1115">
        <f t="shared" si="470"/>
        <v>0.36478599221789881</v>
      </c>
      <c r="Z339" s="1115">
        <f t="shared" si="470"/>
        <v>0.46478873239436619</v>
      </c>
      <c r="AA339" s="1115">
        <f t="shared" si="470"/>
        <v>0.69110275689223055</v>
      </c>
      <c r="AB339" s="1115">
        <f t="shared" si="470"/>
        <v>0.63716814159292035</v>
      </c>
      <c r="AC339" s="1115">
        <f t="shared" ref="AC339:AO339" si="471">IFERROR(AC338/AC326,0)</f>
        <v>4.0237768632830365E-2</v>
      </c>
      <c r="AD339" s="1115">
        <f t="shared" si="471"/>
        <v>1.079327280845364</v>
      </c>
      <c r="AE339" s="1115">
        <f t="shared" si="471"/>
        <v>0.46165550821667684</v>
      </c>
      <c r="AF339" s="1115">
        <f t="shared" si="471"/>
        <v>0.5906494605458007</v>
      </c>
      <c r="AG339" s="1115">
        <f t="shared" si="471"/>
        <v>0.66961146669070581</v>
      </c>
      <c r="AH339" s="1115">
        <f t="shared" si="471"/>
        <v>0.51562085140277902</v>
      </c>
      <c r="AI339" s="1115">
        <f t="shared" si="471"/>
        <v>0.59190782422293675</v>
      </c>
      <c r="AJ339" s="1108"/>
      <c r="AK339" s="1637">
        <f t="shared" ca="1" si="471"/>
        <v>0.68566061365059483</v>
      </c>
      <c r="AL339" s="1115">
        <f t="shared" ca="1" si="471"/>
        <v>0.56956521739130439</v>
      </c>
      <c r="AM339" s="1115">
        <f t="shared" ca="1" si="435"/>
        <v>0.11609539625929044</v>
      </c>
      <c r="AN339" s="1801"/>
      <c r="AO339" s="1115">
        <f t="shared" ca="1" si="471"/>
        <v>0.81481481481481477</v>
      </c>
      <c r="AP339" s="1115">
        <f t="shared" ca="1" si="441"/>
        <v>-0.12915420116421994</v>
      </c>
      <c r="AQ339" s="1801"/>
      <c r="AR339" s="1108"/>
      <c r="AS339" s="1637">
        <f ca="1">IFERROR(AS338/AS326,0)</f>
        <v>0.68566061365059483</v>
      </c>
      <c r="AT339" s="1115">
        <f ca="1">IFERROR(AT338/AT326,0)</f>
        <v>0.56956521739130439</v>
      </c>
      <c r="AU339" s="1115">
        <f t="shared" ca="1" si="454"/>
        <v>0.11609539625929044</v>
      </c>
      <c r="AV339" s="1801"/>
      <c r="AW339" s="1115">
        <f ca="1">IFERROR(AW338/AW326,0)</f>
        <v>0.81481481481481477</v>
      </c>
      <c r="AX339" s="1115">
        <f t="shared" ca="1" si="456"/>
        <v>-0.12915420116421994</v>
      </c>
      <c r="AY339" s="1801"/>
      <c r="AZ339" s="1108"/>
      <c r="BA339" s="1637">
        <f ca="1">IFERROR(BA338/BA326,0)</f>
        <v>0.68566061365059483</v>
      </c>
      <c r="BB339" s="1115">
        <f ca="1">IFERROR(BB338/BB326,0)</f>
        <v>0.56956521739130439</v>
      </c>
      <c r="BC339" s="1115">
        <f t="shared" ca="1" si="458"/>
        <v>0.11609539625929044</v>
      </c>
      <c r="BD339" s="1801"/>
      <c r="BE339" s="1115">
        <f ca="1">IFERROR(BE338/BE326,0)</f>
        <v>0.81481481481481477</v>
      </c>
      <c r="BF339" s="1115">
        <f t="shared" ca="1" si="460"/>
        <v>-0.12915420116421994</v>
      </c>
      <c r="BG339" s="1801"/>
    </row>
    <row r="340" spans="1:59" s="1108" customFormat="1" hidden="1" outlineLevel="1">
      <c r="A340" s="1887">
        <v>325</v>
      </c>
      <c r="B340" s="1887">
        <v>1</v>
      </c>
      <c r="C340" s="1887">
        <f>ROW()</f>
        <v>340</v>
      </c>
      <c r="D340" s="2120" t="s">
        <v>1020</v>
      </c>
      <c r="E340" s="2540">
        <v>1</v>
      </c>
      <c r="F340" s="87"/>
      <c r="G340" s="87"/>
      <c r="H340" s="1104"/>
      <c r="I340" s="1109"/>
      <c r="J340" s="1110"/>
      <c r="K340" s="1111"/>
      <c r="L340" s="1111"/>
      <c r="M340" s="2233" t="s">
        <v>1060</v>
      </c>
      <c r="N340" s="1110"/>
      <c r="O340" s="1110"/>
      <c r="P340" s="1113"/>
      <c r="Q340" s="1114">
        <f>IFERROR(Q345/Q327,0)</f>
        <v>0</v>
      </c>
      <c r="R340" s="1114">
        <f t="shared" ref="R340:AB341" si="472">IFERROR(R345/R327,0)</f>
        <v>0</v>
      </c>
      <c r="S340" s="1114">
        <f t="shared" si="472"/>
        <v>0</v>
      </c>
      <c r="T340" s="1114">
        <f t="shared" si="472"/>
        <v>0.71666666666666667</v>
      </c>
      <c r="U340" s="1114">
        <f t="shared" si="472"/>
        <v>0</v>
      </c>
      <c r="V340" s="1114">
        <f t="shared" si="472"/>
        <v>0</v>
      </c>
      <c r="W340" s="1114">
        <f t="shared" si="472"/>
        <v>0</v>
      </c>
      <c r="X340" s="1114">
        <f t="shared" si="472"/>
        <v>0</v>
      </c>
      <c r="Y340" s="1114">
        <f t="shared" si="472"/>
        <v>0</v>
      </c>
      <c r="Z340" s="1114">
        <f t="shared" si="472"/>
        <v>0</v>
      </c>
      <c r="AA340" s="1114">
        <f t="shared" si="472"/>
        <v>0</v>
      </c>
      <c r="AB340" s="1114">
        <f t="shared" si="472"/>
        <v>0</v>
      </c>
      <c r="AC340" s="1114">
        <f t="shared" ref="AC340:AI344" si="473">IFERROR(AC345/AC327,0)</f>
        <v>0</v>
      </c>
      <c r="AD340" s="1114">
        <f t="shared" si="473"/>
        <v>0.71666666666666667</v>
      </c>
      <c r="AE340" s="1114">
        <f t="shared" si="473"/>
        <v>0</v>
      </c>
      <c r="AF340" s="1114">
        <f t="shared" si="473"/>
        <v>0</v>
      </c>
      <c r="AG340" s="1114">
        <f t="shared" si="473"/>
        <v>0.71666666666666667</v>
      </c>
      <c r="AH340" s="1114">
        <f t="shared" si="473"/>
        <v>0</v>
      </c>
      <c r="AI340" s="1114">
        <f t="shared" si="473"/>
        <v>0.71666666666666667</v>
      </c>
      <c r="AK340" s="1630">
        <f ca="1">IFERROR(AK345/AK327,0)</f>
        <v>0</v>
      </c>
      <c r="AL340" s="1114">
        <f ca="1">IFERROR(AL345/AL327,0)</f>
        <v>0</v>
      </c>
      <c r="AM340" s="1114">
        <f t="shared" ca="1" si="435"/>
        <v>0</v>
      </c>
      <c r="AN340" s="1796"/>
      <c r="AO340" s="1114">
        <f ca="1">IFERROR(AO345/AO327,0)</f>
        <v>0</v>
      </c>
      <c r="AP340" s="1114">
        <f t="shared" ca="1" si="441"/>
        <v>0</v>
      </c>
      <c r="AQ340" s="1796"/>
      <c r="AS340" s="1630">
        <f ca="1">IFERROR(AS345/AS327,0)</f>
        <v>0</v>
      </c>
      <c r="AT340" s="1114">
        <f ca="1">IFERROR(AT345/AT327,0)</f>
        <v>0</v>
      </c>
      <c r="AU340" s="1114">
        <f t="shared" ca="1" si="454"/>
        <v>0</v>
      </c>
      <c r="AV340" s="1796"/>
      <c r="AW340" s="1114">
        <f ca="1">IFERROR(AW345/AW327,0)</f>
        <v>0</v>
      </c>
      <c r="AX340" s="1114">
        <f t="shared" ca="1" si="456"/>
        <v>0</v>
      </c>
      <c r="AY340" s="1796"/>
      <c r="BA340" s="1630">
        <f ca="1">IFERROR(BA345/BA327,0)</f>
        <v>0</v>
      </c>
      <c r="BB340" s="1114">
        <f ca="1">IFERROR(BB345/BB327,0)</f>
        <v>0</v>
      </c>
      <c r="BC340" s="1114">
        <f t="shared" ca="1" si="458"/>
        <v>0</v>
      </c>
      <c r="BD340" s="1796"/>
      <c r="BE340" s="1114">
        <f ca="1">IFERROR(BE345/BE327,0)</f>
        <v>0</v>
      </c>
      <c r="BF340" s="1114">
        <f t="shared" ca="1" si="460"/>
        <v>0</v>
      </c>
      <c r="BG340" s="1796"/>
    </row>
    <row r="341" spans="1:59" s="1108" customFormat="1" hidden="1" outlineLevel="1">
      <c r="A341" s="1887">
        <v>1</v>
      </c>
      <c r="B341" s="1887">
        <v>292</v>
      </c>
      <c r="C341" s="1887">
        <f>ROW()</f>
        <v>341</v>
      </c>
      <c r="D341" s="2120" t="s">
        <v>1020</v>
      </c>
      <c r="E341" s="2531" t="s">
        <v>1080</v>
      </c>
      <c r="F341" s="2532"/>
      <c r="G341" s="2534"/>
      <c r="H341" s="1104"/>
      <c r="I341" s="1109"/>
      <c r="J341" s="1110"/>
      <c r="K341" s="1111"/>
      <c r="L341" s="1111"/>
      <c r="M341" s="2512" t="s">
        <v>1061</v>
      </c>
      <c r="N341" s="1110"/>
      <c r="O341" s="1110"/>
      <c r="P341" s="1113"/>
      <c r="Q341" s="1114">
        <f>IFERROR(Q346/Q328,0)</f>
        <v>0</v>
      </c>
      <c r="R341" s="1114">
        <f t="shared" si="472"/>
        <v>0</v>
      </c>
      <c r="S341" s="1114">
        <f t="shared" si="472"/>
        <v>0</v>
      </c>
      <c r="T341" s="1114">
        <f t="shared" si="472"/>
        <v>0</v>
      </c>
      <c r="U341" s="1114">
        <f t="shared" si="472"/>
        <v>0</v>
      </c>
      <c r="V341" s="1114">
        <f t="shared" si="472"/>
        <v>0</v>
      </c>
      <c r="W341" s="1114">
        <f t="shared" si="472"/>
        <v>0</v>
      </c>
      <c r="X341" s="1114">
        <f t="shared" si="472"/>
        <v>0</v>
      </c>
      <c r="Y341" s="1114">
        <f t="shared" si="472"/>
        <v>0</v>
      </c>
      <c r="Z341" s="1114">
        <f t="shared" si="472"/>
        <v>0</v>
      </c>
      <c r="AA341" s="1114">
        <f t="shared" si="472"/>
        <v>0</v>
      </c>
      <c r="AB341" s="1114">
        <f t="shared" si="472"/>
        <v>0</v>
      </c>
      <c r="AC341" s="1114">
        <f t="shared" si="473"/>
        <v>0</v>
      </c>
      <c r="AD341" s="1114">
        <f t="shared" si="473"/>
        <v>0</v>
      </c>
      <c r="AE341" s="1114">
        <f t="shared" si="473"/>
        <v>0</v>
      </c>
      <c r="AF341" s="1114">
        <f t="shared" si="473"/>
        <v>0</v>
      </c>
      <c r="AG341" s="1114">
        <f t="shared" si="473"/>
        <v>0</v>
      </c>
      <c r="AH341" s="1114">
        <f t="shared" si="473"/>
        <v>0</v>
      </c>
      <c r="AI341" s="1114">
        <f t="shared" si="473"/>
        <v>0</v>
      </c>
      <c r="AK341" s="1630">
        <f ca="1">IFERROR(AK346/AK328,0)</f>
        <v>0</v>
      </c>
      <c r="AL341" s="1114">
        <f ca="1">IFERROR(AL345/AL328,0)</f>
        <v>0</v>
      </c>
      <c r="AM341" s="1114">
        <f ca="1">AK341-AL341</f>
        <v>0</v>
      </c>
      <c r="AN341" s="1796"/>
      <c r="AO341" s="1114">
        <f ca="1">IFERROR(AO345/AO328,0)</f>
        <v>0</v>
      </c>
      <c r="AP341" s="1114">
        <f ca="1">AK341-AO341</f>
        <v>0</v>
      </c>
      <c r="AQ341" s="1796"/>
      <c r="AS341" s="1630">
        <f ca="1">IFERROR(AS346/AS328,0)</f>
        <v>0</v>
      </c>
      <c r="AT341" s="1114">
        <f ca="1">IFERROR(AT345/AT328,0)</f>
        <v>0</v>
      </c>
      <c r="AU341" s="1114">
        <f ca="1">AS341-AT341</f>
        <v>0</v>
      </c>
      <c r="AV341" s="1796"/>
      <c r="AW341" s="1114">
        <f ca="1">IFERROR(AW345/AW328,0)</f>
        <v>0</v>
      </c>
      <c r="AX341" s="1114">
        <f ca="1">AS341-AW341</f>
        <v>0</v>
      </c>
      <c r="AY341" s="1796"/>
      <c r="BA341" s="1630">
        <f ca="1">IFERROR(BA346/BA328,0)</f>
        <v>0</v>
      </c>
      <c r="BB341" s="1114">
        <f ca="1">IFERROR(BB345/BB328,0)</f>
        <v>0</v>
      </c>
      <c r="BC341" s="1114">
        <f ca="1">BA341-BB341</f>
        <v>0</v>
      </c>
      <c r="BD341" s="1796"/>
      <c r="BE341" s="1114">
        <f ca="1">IFERROR(BE345/BE328,0)</f>
        <v>0</v>
      </c>
      <c r="BF341" s="1114">
        <f ca="1">BA341-BE341</f>
        <v>0</v>
      </c>
      <c r="BG341" s="1796"/>
    </row>
    <row r="342" spans="1:59" s="1108" customFormat="1" hidden="1" outlineLevel="1">
      <c r="A342" s="1887">
        <v>326</v>
      </c>
      <c r="B342" s="1887">
        <v>1</v>
      </c>
      <c r="C342" s="1887">
        <f>ROW()</f>
        <v>342</v>
      </c>
      <c r="D342" s="2120" t="s">
        <v>1020</v>
      </c>
      <c r="E342" s="2540">
        <v>1</v>
      </c>
      <c r="F342" s="87"/>
      <c r="G342" s="87"/>
      <c r="H342" s="1104"/>
      <c r="I342" s="1109"/>
      <c r="J342" s="1110"/>
      <c r="K342" s="1111"/>
      <c r="L342" s="1111"/>
      <c r="M342" s="2233" t="s">
        <v>1062</v>
      </c>
      <c r="N342" s="1110"/>
      <c r="O342" s="1110"/>
      <c r="P342" s="1113"/>
      <c r="Q342" s="1114">
        <f>IFERROR(Q347/Q329,0)</f>
        <v>0</v>
      </c>
      <c r="R342" s="1114">
        <f t="shared" ref="R342:AB342" si="474">IFERROR(R347/R329,0)</f>
        <v>0.63020833333333337</v>
      </c>
      <c r="S342" s="1114">
        <f t="shared" si="474"/>
        <v>0</v>
      </c>
      <c r="T342" s="1114">
        <f t="shared" si="474"/>
        <v>0.64457831325301207</v>
      </c>
      <c r="U342" s="1114">
        <f t="shared" si="474"/>
        <v>0</v>
      </c>
      <c r="V342" s="1114">
        <f t="shared" si="474"/>
        <v>0.95876288659793818</v>
      </c>
      <c r="W342" s="1114">
        <f t="shared" si="474"/>
        <v>0.9571917808219178</v>
      </c>
      <c r="X342" s="1114">
        <f t="shared" si="474"/>
        <v>1.0060240963855422</v>
      </c>
      <c r="Y342" s="1114">
        <f t="shared" si="474"/>
        <v>0.84702549575070818</v>
      </c>
      <c r="Z342" s="1114">
        <f t="shared" si="474"/>
        <v>0.85338345864661658</v>
      </c>
      <c r="AA342" s="1114">
        <f t="shared" si="474"/>
        <v>0.88888888888888884</v>
      </c>
      <c r="AB342" s="1114">
        <f t="shared" si="474"/>
        <v>0.95161290322580649</v>
      </c>
      <c r="AC342" s="1114">
        <f t="shared" si="473"/>
        <v>0.63020833333333337</v>
      </c>
      <c r="AD342" s="1114">
        <f t="shared" si="473"/>
        <v>0.68462549277266749</v>
      </c>
      <c r="AE342" s="1114">
        <f t="shared" si="473"/>
        <v>0.929283771532185</v>
      </c>
      <c r="AF342" s="1114">
        <f t="shared" si="473"/>
        <v>0.875</v>
      </c>
      <c r="AG342" s="1114">
        <f t="shared" si="473"/>
        <v>0.67366211962224554</v>
      </c>
      <c r="AH342" s="1114">
        <f t="shared" si="473"/>
        <v>0.91483699268130403</v>
      </c>
      <c r="AI342" s="1114">
        <f t="shared" si="473"/>
        <v>0.77999413317688471</v>
      </c>
      <c r="AK342" s="1630">
        <f ca="1">IFERROR(AK347/AK329,0)</f>
        <v>0</v>
      </c>
      <c r="AL342" s="1114">
        <f ca="1">IFERROR(AL347/AL329,0)</f>
        <v>0.55000000000000004</v>
      </c>
      <c r="AM342" s="1114">
        <f t="shared" ca="1" si="435"/>
        <v>-0.55000000000000004</v>
      </c>
      <c r="AN342" s="1796"/>
      <c r="AO342" s="1114">
        <f ca="1">IFERROR(AO347/AO329,0)</f>
        <v>0.83486238532110091</v>
      </c>
      <c r="AP342" s="1114">
        <f t="shared" ca="1" si="441"/>
        <v>-0.83486238532110091</v>
      </c>
      <c r="AQ342" s="1796"/>
      <c r="AS342" s="1630">
        <f ca="1">IFERROR(AS347/AS329,0)</f>
        <v>0</v>
      </c>
      <c r="AT342" s="1114">
        <f ca="1">IFERROR(AT347/AT329,0)</f>
        <v>0.55000000000000004</v>
      </c>
      <c r="AU342" s="1114">
        <f t="shared" ca="1" si="454"/>
        <v>-0.55000000000000004</v>
      </c>
      <c r="AV342" s="1796"/>
      <c r="AW342" s="1114">
        <f ca="1">IFERROR(AW347/AW329,0)</f>
        <v>0.83486238532110091</v>
      </c>
      <c r="AX342" s="1114">
        <f t="shared" ca="1" si="456"/>
        <v>-0.83486238532110091</v>
      </c>
      <c r="AY342" s="1796"/>
      <c r="BA342" s="1630">
        <f ca="1">IFERROR(BA347/BA329,0)</f>
        <v>0</v>
      </c>
      <c r="BB342" s="1114">
        <f ca="1">IFERROR(BB347/BB329,0)</f>
        <v>0.55000000000000004</v>
      </c>
      <c r="BC342" s="1114">
        <f t="shared" ca="1" si="458"/>
        <v>-0.55000000000000004</v>
      </c>
      <c r="BD342" s="1796"/>
      <c r="BE342" s="1114">
        <f ca="1">IFERROR(BE347/BE329,0)</f>
        <v>0.83486238532110091</v>
      </c>
      <c r="BF342" s="1114">
        <f t="shared" ca="1" si="460"/>
        <v>-0.83486238532110091</v>
      </c>
      <c r="BG342" s="1796"/>
    </row>
    <row r="343" spans="1:59" s="1108" customFormat="1" hidden="1" outlineLevel="1">
      <c r="A343" s="1887">
        <v>327</v>
      </c>
      <c r="B343" s="1887">
        <v>293</v>
      </c>
      <c r="C343" s="1887">
        <f>ROW()</f>
        <v>343</v>
      </c>
      <c r="D343" s="2120" t="s">
        <v>1020</v>
      </c>
      <c r="E343" s="2549" t="s">
        <v>1040</v>
      </c>
      <c r="F343" s="2164"/>
      <c r="G343" s="87"/>
      <c r="H343" s="1104"/>
      <c r="I343" s="1109"/>
      <c r="J343" s="1110"/>
      <c r="K343" s="1111"/>
      <c r="L343" s="1111"/>
      <c r="M343" s="2512" t="s">
        <v>1063</v>
      </c>
      <c r="N343" s="1110"/>
      <c r="O343" s="1110"/>
      <c r="P343" s="1113"/>
      <c r="Q343" s="1114">
        <f>IFERROR(Q348/Q330,0)</f>
        <v>0</v>
      </c>
      <c r="R343" s="1114">
        <f t="shared" ref="R343:AB343" si="475">IFERROR(R348/R330,0)</f>
        <v>0</v>
      </c>
      <c r="S343" s="1114">
        <f t="shared" si="475"/>
        <v>0</v>
      </c>
      <c r="T343" s="1114">
        <f t="shared" si="475"/>
        <v>0</v>
      </c>
      <c r="U343" s="1114">
        <f t="shared" si="475"/>
        <v>0</v>
      </c>
      <c r="V343" s="1114">
        <f t="shared" si="475"/>
        <v>0</v>
      </c>
      <c r="W343" s="1114">
        <f t="shared" si="475"/>
        <v>0</v>
      </c>
      <c r="X343" s="1114">
        <f t="shared" si="475"/>
        <v>0</v>
      </c>
      <c r="Y343" s="1114">
        <f t="shared" si="475"/>
        <v>0</v>
      </c>
      <c r="Z343" s="1114">
        <f t="shared" si="475"/>
        <v>0</v>
      </c>
      <c r="AA343" s="1114">
        <f t="shared" si="475"/>
        <v>0</v>
      </c>
      <c r="AB343" s="1114">
        <f t="shared" si="475"/>
        <v>0</v>
      </c>
      <c r="AC343" s="1114">
        <f t="shared" si="473"/>
        <v>0</v>
      </c>
      <c r="AD343" s="1114">
        <f t="shared" si="473"/>
        <v>0</v>
      </c>
      <c r="AE343" s="1114">
        <f t="shared" si="473"/>
        <v>0</v>
      </c>
      <c r="AF343" s="1114">
        <f t="shared" si="473"/>
        <v>0</v>
      </c>
      <c r="AG343" s="1114">
        <f t="shared" si="473"/>
        <v>0</v>
      </c>
      <c r="AH343" s="1114">
        <f t="shared" si="473"/>
        <v>0</v>
      </c>
      <c r="AI343" s="1114">
        <f t="shared" si="473"/>
        <v>0</v>
      </c>
      <c r="AK343" s="1630">
        <f ca="1">IFERROR(AK348/AK330,0)</f>
        <v>0</v>
      </c>
      <c r="AL343" s="1114">
        <f ca="1">IFERROR(AL348/AL330,0)</f>
        <v>0</v>
      </c>
      <c r="AM343" s="1114">
        <f t="shared" ca="1" si="435"/>
        <v>0</v>
      </c>
      <c r="AN343" s="1796"/>
      <c r="AO343" s="1114">
        <f ca="1">IFERROR(AO348/AO330,0)</f>
        <v>0</v>
      </c>
      <c r="AP343" s="1114">
        <f t="shared" ca="1" si="441"/>
        <v>0</v>
      </c>
      <c r="AQ343" s="1796"/>
      <c r="AS343" s="1630">
        <f ca="1">IFERROR(AS348/AS330,0)</f>
        <v>0</v>
      </c>
      <c r="AT343" s="1114">
        <f ca="1">IFERROR(AT348/AT330,0)</f>
        <v>0</v>
      </c>
      <c r="AU343" s="1114">
        <f t="shared" ca="1" si="454"/>
        <v>0</v>
      </c>
      <c r="AV343" s="1796"/>
      <c r="AW343" s="1114">
        <f ca="1">IFERROR(AW348/AW330,0)</f>
        <v>0</v>
      </c>
      <c r="AX343" s="1114">
        <f t="shared" ca="1" si="456"/>
        <v>0</v>
      </c>
      <c r="AY343" s="1796"/>
      <c r="BA343" s="1630">
        <f ca="1">IFERROR(BA348/BA330,0)</f>
        <v>0</v>
      </c>
      <c r="BB343" s="1114">
        <f ca="1">IFERROR(BB348/BB330,0)</f>
        <v>0</v>
      </c>
      <c r="BC343" s="1114">
        <f t="shared" ca="1" si="458"/>
        <v>0</v>
      </c>
      <c r="BD343" s="1796"/>
      <c r="BE343" s="1114">
        <f ca="1">IFERROR(BE348/BE330,0)</f>
        <v>0</v>
      </c>
      <c r="BF343" s="1114">
        <f t="shared" ca="1" si="460"/>
        <v>0</v>
      </c>
      <c r="BG343" s="1796"/>
    </row>
    <row r="344" spans="1:59" s="1108" customFormat="1" hidden="1" outlineLevel="1">
      <c r="A344" s="1887">
        <v>328</v>
      </c>
      <c r="B344" s="1887">
        <v>1</v>
      </c>
      <c r="C344" s="1887">
        <f>ROW()</f>
        <v>344</v>
      </c>
      <c r="D344" s="2120" t="s">
        <v>1020</v>
      </c>
      <c r="E344" s="2540">
        <v>1</v>
      </c>
      <c r="F344" s="87"/>
      <c r="G344" s="87"/>
      <c r="H344" s="1104"/>
      <c r="I344" s="1109"/>
      <c r="J344" s="1110"/>
      <c r="K344" s="1111"/>
      <c r="L344" s="1111"/>
      <c r="M344" s="2233" t="s">
        <v>1064</v>
      </c>
      <c r="N344" s="1110"/>
      <c r="O344" s="1110"/>
      <c r="P344" s="1113"/>
      <c r="Q344" s="1114">
        <f>IFERROR(Q349/Q331,0)</f>
        <v>0.68566061365059483</v>
      </c>
      <c r="R344" s="1114">
        <f t="shared" ref="R344:AB344" si="476">IFERROR(R349/R331,0)</f>
        <v>-1.9310344827586208</v>
      </c>
      <c r="S344" s="1114">
        <f t="shared" si="476"/>
        <v>0.81061806656101432</v>
      </c>
      <c r="T344" s="1114">
        <f t="shared" si="476"/>
        <v>0.60529891304347827</v>
      </c>
      <c r="U344" s="1114">
        <f t="shared" si="476"/>
        <v>0.6270627062706271</v>
      </c>
      <c r="V344" s="1114">
        <f t="shared" si="476"/>
        <v>3.0265914585012088</v>
      </c>
      <c r="W344" s="1114">
        <f t="shared" si="476"/>
        <v>0.17205542725173209</v>
      </c>
      <c r="X344" s="1114">
        <f t="shared" si="476"/>
        <v>0.55235042735042739</v>
      </c>
      <c r="Y344" s="1114">
        <f t="shared" si="476"/>
        <v>0.30245331380446722</v>
      </c>
      <c r="Z344" s="1114">
        <f t="shared" si="476"/>
        <v>0.39628893306825713</v>
      </c>
      <c r="AA344" s="1114">
        <f t="shared" si="476"/>
        <v>0.68175853018372701</v>
      </c>
      <c r="AB344" s="1114">
        <f t="shared" si="476"/>
        <v>0.62210200927357029</v>
      </c>
      <c r="AC344" s="1114">
        <f t="shared" si="473"/>
        <v>-1.6541353383458645E-2</v>
      </c>
      <c r="AD344" s="1114">
        <f t="shared" si="473"/>
        <v>1.2005061319836481</v>
      </c>
      <c r="AE344" s="1114">
        <f t="shared" si="473"/>
        <v>0.36734320716767233</v>
      </c>
      <c r="AF344" s="1114">
        <f t="shared" si="473"/>
        <v>0.5643633002079963</v>
      </c>
      <c r="AG344" s="1114">
        <f t="shared" si="473"/>
        <v>0.66845622877177602</v>
      </c>
      <c r="AH344" s="1114">
        <f t="shared" si="473"/>
        <v>0.45436913025724784</v>
      </c>
      <c r="AI344" s="1114">
        <f t="shared" si="473"/>
        <v>0.55762828304180101</v>
      </c>
      <c r="AK344" s="1630">
        <f ca="1">IFERROR(AK349/AK331,0)</f>
        <v>0.68566061365059483</v>
      </c>
      <c r="AL344" s="1114">
        <f ca="1">IFERROR(AL349/AL331,0)</f>
        <v>0.58461538461538465</v>
      </c>
      <c r="AM344" s="1114">
        <f t="shared" ca="1" si="435"/>
        <v>0.10104522903521018</v>
      </c>
      <c r="AN344" s="1796"/>
      <c r="AO344" s="1114">
        <f ca="1">IFERROR(AO349/AO331,0)</f>
        <v>0.81112984822934231</v>
      </c>
      <c r="AP344" s="1114">
        <f t="shared" ca="1" si="441"/>
        <v>-0.12546923457874748</v>
      </c>
      <c r="AQ344" s="1796"/>
      <c r="AS344" s="1630">
        <f ca="1">IFERROR(AS349/AS331,0)</f>
        <v>0.68566061365059483</v>
      </c>
      <c r="AT344" s="1114">
        <f ca="1">IFERROR(AT349/AT331,0)</f>
        <v>0.58461538461538465</v>
      </c>
      <c r="AU344" s="1114">
        <f t="shared" ca="1" si="454"/>
        <v>0.10104522903521018</v>
      </c>
      <c r="AV344" s="1796"/>
      <c r="AW344" s="1114">
        <f ca="1">IFERROR(AW349/AW331,0)</f>
        <v>0.81112984822934231</v>
      </c>
      <c r="AX344" s="1114">
        <f t="shared" ca="1" si="456"/>
        <v>-0.12546923457874748</v>
      </c>
      <c r="AY344" s="1796"/>
      <c r="BA344" s="1630">
        <f ca="1">IFERROR(BA349/BA331,0)</f>
        <v>0.68566061365059483</v>
      </c>
      <c r="BB344" s="1114">
        <f ca="1">IFERROR(BB349/BB331,0)</f>
        <v>0.58461538461538465</v>
      </c>
      <c r="BC344" s="1114">
        <f t="shared" ca="1" si="458"/>
        <v>0.10104522903521018</v>
      </c>
      <c r="BD344" s="1796"/>
      <c r="BE344" s="1114">
        <f ca="1">IFERROR(BE349/BE331,0)</f>
        <v>0.81112984822934231</v>
      </c>
      <c r="BF344" s="1114">
        <f t="shared" ca="1" si="460"/>
        <v>-0.12546923457874748</v>
      </c>
      <c r="BG344" s="1796"/>
    </row>
    <row r="345" spans="1:59" collapsed="1">
      <c r="A345" s="1887">
        <v>329</v>
      </c>
      <c r="B345" s="1887">
        <v>1</v>
      </c>
      <c r="C345" s="1887">
        <f>ROW()</f>
        <v>345</v>
      </c>
      <c r="D345" s="2120" t="s">
        <v>1020</v>
      </c>
      <c r="E345" s="2540">
        <v>1</v>
      </c>
      <c r="F345" s="87"/>
      <c r="G345" s="87"/>
      <c r="H345" s="39"/>
      <c r="I345" s="44"/>
      <c r="J345" s="6"/>
      <c r="K345" s="7"/>
      <c r="L345" s="7"/>
      <c r="M345" s="2182" t="s">
        <v>895</v>
      </c>
      <c r="N345" s="6"/>
      <c r="O345" s="6"/>
      <c r="P345" s="42"/>
      <c r="Q345" s="145">
        <f>Q724+Q750</f>
        <v>0</v>
      </c>
      <c r="R345" s="145">
        <f t="shared" ref="R345:AB345" si="477">R724+R750</f>
        <v>0</v>
      </c>
      <c r="S345" s="145">
        <f t="shared" si="477"/>
        <v>0</v>
      </c>
      <c r="T345" s="145">
        <f t="shared" si="477"/>
        <v>43</v>
      </c>
      <c r="U345" s="145">
        <f t="shared" si="477"/>
        <v>0</v>
      </c>
      <c r="V345" s="145">
        <f t="shared" si="477"/>
        <v>0</v>
      </c>
      <c r="W345" s="145">
        <f t="shared" si="477"/>
        <v>0</v>
      </c>
      <c r="X345" s="145">
        <f t="shared" si="477"/>
        <v>0</v>
      </c>
      <c r="Y345" s="145">
        <f t="shared" si="477"/>
        <v>0</v>
      </c>
      <c r="Z345" s="145">
        <f t="shared" si="477"/>
        <v>0</v>
      </c>
      <c r="AA345" s="145">
        <f t="shared" si="477"/>
        <v>0</v>
      </c>
      <c r="AB345" s="145">
        <f t="shared" si="477"/>
        <v>0</v>
      </c>
      <c r="AC345" s="145">
        <f>SUM(Q345,R345,S345)</f>
        <v>0</v>
      </c>
      <c r="AD345" s="145">
        <f>SUM(T345,U345,V345)</f>
        <v>43</v>
      </c>
      <c r="AE345" s="145">
        <f>SUM(W345,X345,Y345)</f>
        <v>0</v>
      </c>
      <c r="AF345" s="145">
        <f>SUM(Z345,AA345,AB345)</f>
        <v>0</v>
      </c>
      <c r="AG345" s="145">
        <f>AC345+AD345</f>
        <v>43</v>
      </c>
      <c r="AH345" s="145">
        <f>AF345+AE345</f>
        <v>0</v>
      </c>
      <c r="AI345" s="145">
        <f>AG345+AH345</f>
        <v>43</v>
      </c>
      <c r="AK345" s="17">
        <f ca="1">SUM((INDIRECT(AK$2&amp;(ROW())):INDIRECT(AK$3&amp;(ROW()))))</f>
        <v>0</v>
      </c>
      <c r="AL345" s="145">
        <f ca="1">SUM(INDIRECT(AL$1&amp;AL$2&amp;$C345):INDIRECT(AL$1&amp;AL$3&amp;$C345))</f>
        <v>0</v>
      </c>
      <c r="AM345" s="1697">
        <f t="shared" ca="1" si="435"/>
        <v>0</v>
      </c>
      <c r="AN345" s="1791">
        <f t="shared" ca="1" si="452"/>
        <v>0</v>
      </c>
      <c r="AO345" s="145">
        <f ca="1">SUM(INDIRECT(AO$1&amp;AO$2&amp;$A345):INDIRECT(AO$1&amp;AO$3&amp;$A345))+SUM(INDIRECT(AO$1&amp;AO$2&amp;$B345):INDIRECT(AO$1&amp;AO$3&amp;$B345))</f>
        <v>0</v>
      </c>
      <c r="AP345" s="1697">
        <f t="shared" ca="1" si="441"/>
        <v>0</v>
      </c>
      <c r="AQ345" s="1791">
        <f t="shared" ref="AQ345:AQ358" ca="1" si="478">IFERROR(AK345/AO345,0)</f>
        <v>0</v>
      </c>
      <c r="AS345" s="17">
        <f ca="1">SUM((INDIRECT(AS$2&amp;(ROW())):INDIRECT(AS$3&amp;(ROW()))))</f>
        <v>0</v>
      </c>
      <c r="AT345" s="145">
        <f ca="1">SUM(INDIRECT(AT$1&amp;AT$2&amp;$C345):INDIRECT(AT$1&amp;AT$3&amp;$C345))</f>
        <v>0</v>
      </c>
      <c r="AU345" s="1697">
        <f t="shared" ca="1" si="454"/>
        <v>0</v>
      </c>
      <c r="AV345" s="1791">
        <f t="shared" ca="1" si="455"/>
        <v>0</v>
      </c>
      <c r="AW345" s="145">
        <f ca="1">SUM(INDIRECT(AW$1&amp;AW$2&amp;$A345):INDIRECT(AW$1&amp;AW$3&amp;$A345))+SUM(INDIRECT(AW$1&amp;AW$2&amp;$B345):INDIRECT(AW$1&amp;AW$3&amp;$B345))</f>
        <v>0</v>
      </c>
      <c r="AX345" s="1697">
        <f t="shared" ca="1" si="456"/>
        <v>0</v>
      </c>
      <c r="AY345" s="1791">
        <f t="shared" ref="AY345:AY358" ca="1" si="479">IFERROR(AS345/AW345,0)</f>
        <v>0</v>
      </c>
      <c r="BA345" s="17">
        <f ca="1">SUM((INDIRECT(BA$2&amp;(ROW())):INDIRECT(BA$3&amp;(ROW()))))</f>
        <v>0</v>
      </c>
      <c r="BB345" s="145">
        <f ca="1">SUM(INDIRECT(BB$1&amp;BB$2&amp;$C345):INDIRECT(BB$1&amp;BB$3&amp;$C345))</f>
        <v>0</v>
      </c>
      <c r="BC345" s="1697">
        <f t="shared" ca="1" si="458"/>
        <v>0</v>
      </c>
      <c r="BD345" s="1791">
        <f t="shared" ca="1" si="459"/>
        <v>0</v>
      </c>
      <c r="BE345" s="145">
        <f ca="1">SUM(INDIRECT(BE$1&amp;BE$2&amp;$A345):INDIRECT(BE$1&amp;BE$3&amp;$A345))+SUM(INDIRECT(BE$1&amp;BE$2&amp;$B345):INDIRECT(BE$1&amp;BE$3&amp;$B345))</f>
        <v>0</v>
      </c>
      <c r="BF345" s="1697">
        <f t="shared" ca="1" si="460"/>
        <v>0</v>
      </c>
      <c r="BG345" s="1791">
        <f t="shared" ref="BG345:BG358" ca="1" si="480">IFERROR(BA345/BE345,0)</f>
        <v>0</v>
      </c>
    </row>
    <row r="346" spans="1:59">
      <c r="A346" s="1887">
        <v>1</v>
      </c>
      <c r="B346" s="1887">
        <v>294</v>
      </c>
      <c r="C346" s="1887">
        <f>ROW()</f>
        <v>346</v>
      </c>
      <c r="D346" s="2120" t="s">
        <v>1020</v>
      </c>
      <c r="E346" s="2531" t="s">
        <v>1080</v>
      </c>
      <c r="F346" s="2532"/>
      <c r="G346" s="2534"/>
      <c r="H346" s="39"/>
      <c r="I346" s="44"/>
      <c r="J346" s="6"/>
      <c r="K346" s="7"/>
      <c r="L346" s="7"/>
      <c r="M346" s="2163" t="s">
        <v>1056</v>
      </c>
      <c r="N346" s="6"/>
      <c r="O346" s="6"/>
      <c r="P346" s="42"/>
      <c r="Q346" s="145">
        <f>Q729+Q751</f>
        <v>0</v>
      </c>
      <c r="R346" s="145">
        <f t="shared" ref="R346:AB346" si="481">R729+R751</f>
        <v>0</v>
      </c>
      <c r="S346" s="145">
        <f t="shared" si="481"/>
        <v>0</v>
      </c>
      <c r="T346" s="145">
        <f t="shared" si="481"/>
        <v>0</v>
      </c>
      <c r="U346" s="145">
        <f t="shared" si="481"/>
        <v>0</v>
      </c>
      <c r="V346" s="145">
        <f t="shared" si="481"/>
        <v>0</v>
      </c>
      <c r="W346" s="145">
        <f t="shared" si="481"/>
        <v>0</v>
      </c>
      <c r="X346" s="145">
        <f t="shared" si="481"/>
        <v>0</v>
      </c>
      <c r="Y346" s="145">
        <f t="shared" si="481"/>
        <v>0</v>
      </c>
      <c r="Z346" s="145">
        <f t="shared" si="481"/>
        <v>0</v>
      </c>
      <c r="AA346" s="145">
        <f t="shared" si="481"/>
        <v>0</v>
      </c>
      <c r="AB346" s="145">
        <f t="shared" si="481"/>
        <v>0</v>
      </c>
      <c r="AC346" s="145">
        <f>SUM(Q346,R346,S346)</f>
        <v>0</v>
      </c>
      <c r="AD346" s="145">
        <f>SUM(T346,U346,V346)</f>
        <v>0</v>
      </c>
      <c r="AE346" s="145">
        <f>SUM(W346,X346,Y346)</f>
        <v>0</v>
      </c>
      <c r="AF346" s="145">
        <f>SUM(Z346,AA346,AB346)</f>
        <v>0</v>
      </c>
      <c r="AG346" s="145">
        <f>AC346+AD346</f>
        <v>0</v>
      </c>
      <c r="AH346" s="145">
        <f>AF346+AE346</f>
        <v>0</v>
      </c>
      <c r="AI346" s="145">
        <f>AG346+AH346</f>
        <v>0</v>
      </c>
      <c r="AK346" s="17">
        <f ca="1">SUM((INDIRECT(AK$2&amp;(ROW())):INDIRECT(AK$3&amp;(ROW()))))</f>
        <v>0</v>
      </c>
      <c r="AL346" s="145">
        <f ca="1">SUM(INDIRECT(AL$1&amp;AL$2&amp;$C346):INDIRECT(AL$1&amp;AL$3&amp;$C346))</f>
        <v>0</v>
      </c>
      <c r="AM346" s="1697">
        <f ca="1">AK346-AL346</f>
        <v>0</v>
      </c>
      <c r="AN346" s="1791">
        <f ca="1">IFERROR(AK346/AL346,0)</f>
        <v>0</v>
      </c>
      <c r="AO346" s="145">
        <f ca="1">SUM(INDIRECT(AO$1&amp;AO$2&amp;$A346):INDIRECT(AO$1&amp;AO$3&amp;$A346))+SUM(INDIRECT(AO$1&amp;AO$2&amp;$B346):INDIRECT(AO$1&amp;AO$3&amp;$B346))</f>
        <v>0</v>
      </c>
      <c r="AP346" s="1697">
        <f ca="1">AK346-AO346</f>
        <v>0</v>
      </c>
      <c r="AQ346" s="1791">
        <f ca="1">IFERROR(AK346/AO346,0)</f>
        <v>0</v>
      </c>
      <c r="AS346" s="17">
        <f ca="1">SUM((INDIRECT(AS$2&amp;(ROW())):INDIRECT(AS$3&amp;(ROW()))))</f>
        <v>0</v>
      </c>
      <c r="AT346" s="145">
        <f ca="1">SUM(INDIRECT(AT$1&amp;AT$2&amp;$C346):INDIRECT(AT$1&amp;AT$3&amp;$C346))</f>
        <v>0</v>
      </c>
      <c r="AU346" s="1697">
        <f ca="1">AS346-AT346</f>
        <v>0</v>
      </c>
      <c r="AV346" s="1791">
        <f ca="1">IFERROR(AS346/AT346,0)</f>
        <v>0</v>
      </c>
      <c r="AW346" s="145">
        <f ca="1">SUM(INDIRECT(AW$1&amp;AW$2&amp;$A346):INDIRECT(AW$1&amp;AW$3&amp;$A346))+SUM(INDIRECT(AW$1&amp;AW$2&amp;$B346):INDIRECT(AW$1&amp;AW$3&amp;$B346))</f>
        <v>0</v>
      </c>
      <c r="AX346" s="1697">
        <f ca="1">AS346-AW346</f>
        <v>0</v>
      </c>
      <c r="AY346" s="1791">
        <f ca="1">IFERROR(AS346/AW346,0)</f>
        <v>0</v>
      </c>
      <c r="BA346" s="17">
        <f ca="1">SUM((INDIRECT(BA$2&amp;(ROW())):INDIRECT(BA$3&amp;(ROW()))))</f>
        <v>0</v>
      </c>
      <c r="BB346" s="145">
        <f ca="1">SUM(INDIRECT(BB$1&amp;BB$2&amp;$C346):INDIRECT(BB$1&amp;BB$3&amp;$C346))</f>
        <v>0</v>
      </c>
      <c r="BC346" s="1697">
        <f ca="1">BA346-BB346</f>
        <v>0</v>
      </c>
      <c r="BD346" s="1791">
        <f ca="1">IFERROR(BA346/BB346,0)</f>
        <v>0</v>
      </c>
      <c r="BE346" s="145">
        <f ca="1">SUM(INDIRECT(BE$1&amp;BE$2&amp;$A346):INDIRECT(BE$1&amp;BE$3&amp;$A346))+SUM(INDIRECT(BE$1&amp;BE$2&amp;$B346):INDIRECT(BE$1&amp;BE$3&amp;$B346))</f>
        <v>0</v>
      </c>
      <c r="BF346" s="1697">
        <f ca="1">BA346-BE346</f>
        <v>0</v>
      </c>
      <c r="BG346" s="1791">
        <f ca="1">IFERROR(BA346/BE346,0)</f>
        <v>0</v>
      </c>
    </row>
    <row r="347" spans="1:59">
      <c r="A347" s="1887">
        <v>330</v>
      </c>
      <c r="B347" s="1887">
        <v>1</v>
      </c>
      <c r="C347" s="1887">
        <f>ROW()</f>
        <v>347</v>
      </c>
      <c r="D347" s="2120" t="s">
        <v>1020</v>
      </c>
      <c r="E347" s="2540">
        <v>1</v>
      </c>
      <c r="F347" s="87"/>
      <c r="G347" s="87"/>
      <c r="H347" s="39"/>
      <c r="I347" s="44"/>
      <c r="J347" s="6"/>
      <c r="K347" s="7"/>
      <c r="L347" s="7"/>
      <c r="M347" s="2182" t="s">
        <v>896</v>
      </c>
      <c r="N347" s="6"/>
      <c r="O347" s="6"/>
      <c r="P347" s="42"/>
      <c r="Q347" s="145">
        <f>Q734+Q752</f>
        <v>0</v>
      </c>
      <c r="R347" s="145">
        <f t="shared" ref="R347:AB347" si="482">R734+R752</f>
        <v>242</v>
      </c>
      <c r="S347" s="145">
        <f t="shared" si="482"/>
        <v>0</v>
      </c>
      <c r="T347" s="145">
        <f t="shared" si="482"/>
        <v>856</v>
      </c>
      <c r="U347" s="145">
        <f t="shared" si="482"/>
        <v>0</v>
      </c>
      <c r="V347" s="145">
        <f t="shared" si="482"/>
        <v>186</v>
      </c>
      <c r="W347" s="145">
        <f t="shared" si="482"/>
        <v>559</v>
      </c>
      <c r="X347" s="145">
        <f t="shared" si="482"/>
        <v>167</v>
      </c>
      <c r="Y347" s="145">
        <f t="shared" si="482"/>
        <v>299</v>
      </c>
      <c r="Z347" s="145">
        <f t="shared" si="482"/>
        <v>227</v>
      </c>
      <c r="AA347" s="145">
        <f t="shared" si="482"/>
        <v>64</v>
      </c>
      <c r="AB347" s="145">
        <f t="shared" si="482"/>
        <v>59</v>
      </c>
      <c r="AC347" s="145">
        <f>SUM(Q347,R347,S347)</f>
        <v>242</v>
      </c>
      <c r="AD347" s="145">
        <f>SUM(T347,U347,V347)</f>
        <v>1042</v>
      </c>
      <c r="AE347" s="145">
        <f>SUM(W347,X347,Y347)</f>
        <v>1025</v>
      </c>
      <c r="AF347" s="145">
        <f>SUM(Z347,AA347,AB347)</f>
        <v>350</v>
      </c>
      <c r="AG347" s="145">
        <f>AC347+AD347</f>
        <v>1284</v>
      </c>
      <c r="AH347" s="145">
        <f>AF347+AE347</f>
        <v>1375</v>
      </c>
      <c r="AI347" s="145">
        <f>AG347+AH347</f>
        <v>2659</v>
      </c>
      <c r="AK347" s="17">
        <f ca="1">SUM((INDIRECT(AK$2&amp;(ROW())):INDIRECT(AK$3&amp;(ROW()))))</f>
        <v>0</v>
      </c>
      <c r="AL347" s="145">
        <f ca="1">SUM(INDIRECT(AL$1&amp;AL$2&amp;$C347):INDIRECT(AL$1&amp;AL$3&amp;$C347))</f>
        <v>550</v>
      </c>
      <c r="AM347" s="1697">
        <f t="shared" ref="AM347:AM440" ca="1" si="483">AK347-AL347</f>
        <v>-550</v>
      </c>
      <c r="AN347" s="1791">
        <f t="shared" ca="1" si="452"/>
        <v>0</v>
      </c>
      <c r="AO347" s="145">
        <f ca="1">SUM(INDIRECT(AO$1&amp;AO$2&amp;$A347):INDIRECT(AO$1&amp;AO$3&amp;$A347))+SUM(INDIRECT(AO$1&amp;AO$2&amp;$B347):INDIRECT(AO$1&amp;AO$3&amp;$B347))</f>
        <v>91</v>
      </c>
      <c r="AP347" s="1697">
        <f t="shared" ref="AP347:AP440" ca="1" si="484">AK347-AO347</f>
        <v>-91</v>
      </c>
      <c r="AQ347" s="1791">
        <f t="shared" ca="1" si="478"/>
        <v>0</v>
      </c>
      <c r="AS347" s="17">
        <f ca="1">SUM((INDIRECT(AS$2&amp;(ROW())):INDIRECT(AS$3&amp;(ROW()))))</f>
        <v>0</v>
      </c>
      <c r="AT347" s="145">
        <f ca="1">SUM(INDIRECT(AT$1&amp;AT$2&amp;$C347):INDIRECT(AT$1&amp;AT$3&amp;$C347))</f>
        <v>550</v>
      </c>
      <c r="AU347" s="1697">
        <f t="shared" ca="1" si="454"/>
        <v>-550</v>
      </c>
      <c r="AV347" s="1791">
        <f t="shared" ca="1" si="455"/>
        <v>0</v>
      </c>
      <c r="AW347" s="145">
        <f ca="1">SUM(INDIRECT(AW$1&amp;AW$2&amp;$A347):INDIRECT(AW$1&amp;AW$3&amp;$A347))+SUM(INDIRECT(AW$1&amp;AW$2&amp;$B347):INDIRECT(AW$1&amp;AW$3&amp;$B347))</f>
        <v>91</v>
      </c>
      <c r="AX347" s="1697">
        <f t="shared" ca="1" si="456"/>
        <v>-91</v>
      </c>
      <c r="AY347" s="1791">
        <f t="shared" ca="1" si="479"/>
        <v>0</v>
      </c>
      <c r="BA347" s="17">
        <f ca="1">SUM((INDIRECT(BA$2&amp;(ROW())):INDIRECT(BA$3&amp;(ROW()))))</f>
        <v>0</v>
      </c>
      <c r="BB347" s="145">
        <f ca="1">SUM(INDIRECT(BB$1&amp;BB$2&amp;$C347):INDIRECT(BB$1&amp;BB$3&amp;$C347))</f>
        <v>550</v>
      </c>
      <c r="BC347" s="1697">
        <f t="shared" ca="1" si="458"/>
        <v>-550</v>
      </c>
      <c r="BD347" s="1791">
        <f t="shared" ca="1" si="459"/>
        <v>0</v>
      </c>
      <c r="BE347" s="145">
        <f ca="1">SUM(INDIRECT(BE$1&amp;BE$2&amp;$A347):INDIRECT(BE$1&amp;BE$3&amp;$A347))+SUM(INDIRECT(BE$1&amp;BE$2&amp;$B347):INDIRECT(BE$1&amp;BE$3&amp;$B347))</f>
        <v>91</v>
      </c>
      <c r="BF347" s="1697">
        <f t="shared" ca="1" si="460"/>
        <v>-91</v>
      </c>
      <c r="BG347" s="1791">
        <f t="shared" ca="1" si="480"/>
        <v>0</v>
      </c>
    </row>
    <row r="348" spans="1:59">
      <c r="A348" s="1887">
        <v>331</v>
      </c>
      <c r="B348" s="1887">
        <v>295</v>
      </c>
      <c r="C348" s="1887">
        <f>ROW()</f>
        <v>348</v>
      </c>
      <c r="D348" s="2120" t="s">
        <v>1020</v>
      </c>
      <c r="E348" s="2549" t="s">
        <v>1040</v>
      </c>
      <c r="F348" s="2164"/>
      <c r="G348" s="87"/>
      <c r="H348" s="39"/>
      <c r="I348" s="44"/>
      <c r="J348" s="6"/>
      <c r="K348" s="7"/>
      <c r="L348" s="7"/>
      <c r="M348" s="2163" t="s">
        <v>1059</v>
      </c>
      <c r="N348" s="6"/>
      <c r="O348" s="6"/>
      <c r="P348" s="42"/>
      <c r="Q348" s="145">
        <f>Q739+Q753</f>
        <v>0</v>
      </c>
      <c r="R348" s="145">
        <f t="shared" ref="R348:AB348" si="485">R739+R753</f>
        <v>0</v>
      </c>
      <c r="S348" s="145">
        <f t="shared" si="485"/>
        <v>0</v>
      </c>
      <c r="T348" s="145">
        <f t="shared" si="485"/>
        <v>0</v>
      </c>
      <c r="U348" s="145">
        <f t="shared" si="485"/>
        <v>0</v>
      </c>
      <c r="V348" s="145">
        <f t="shared" si="485"/>
        <v>0</v>
      </c>
      <c r="W348" s="145">
        <f t="shared" si="485"/>
        <v>0</v>
      </c>
      <c r="X348" s="145">
        <f t="shared" si="485"/>
        <v>0</v>
      </c>
      <c r="Y348" s="145">
        <f t="shared" si="485"/>
        <v>0</v>
      </c>
      <c r="Z348" s="145">
        <f t="shared" si="485"/>
        <v>0</v>
      </c>
      <c r="AA348" s="145">
        <f t="shared" si="485"/>
        <v>0</v>
      </c>
      <c r="AB348" s="145">
        <f t="shared" si="485"/>
        <v>0</v>
      </c>
      <c r="AC348" s="145">
        <f>SUM(Q348,R348,S348)</f>
        <v>0</v>
      </c>
      <c r="AD348" s="145">
        <f>SUM(T348,U348,V348)</f>
        <v>0</v>
      </c>
      <c r="AE348" s="145">
        <f>SUM(W348,X348,Y348)</f>
        <v>0</v>
      </c>
      <c r="AF348" s="145">
        <f>SUM(Z348,AA348,AB348)</f>
        <v>0</v>
      </c>
      <c r="AG348" s="145">
        <f>AC348+AD348</f>
        <v>0</v>
      </c>
      <c r="AH348" s="145">
        <f>AF348+AE348</f>
        <v>0</v>
      </c>
      <c r="AI348" s="145">
        <f>AG348+AH348</f>
        <v>0</v>
      </c>
      <c r="AK348" s="17">
        <f ca="1">SUM((INDIRECT(AK$2&amp;(ROW())):INDIRECT(AK$3&amp;(ROW()))))</f>
        <v>0</v>
      </c>
      <c r="AL348" s="145">
        <f ca="1">SUM(INDIRECT(AL$1&amp;AL$2&amp;$C348):INDIRECT(AL$1&amp;AL$3&amp;$C348))</f>
        <v>0</v>
      </c>
      <c r="AM348" s="1697">
        <f t="shared" ca="1" si="483"/>
        <v>0</v>
      </c>
      <c r="AN348" s="1791">
        <f t="shared" ca="1" si="452"/>
        <v>0</v>
      </c>
      <c r="AO348" s="145">
        <f ca="1">SUM(INDIRECT(AO$1&amp;AO$2&amp;$A348):INDIRECT(AO$1&amp;AO$3&amp;$A348))+SUM(INDIRECT(AO$1&amp;AO$2&amp;$B348):INDIRECT(AO$1&amp;AO$3&amp;$B348))</f>
        <v>0</v>
      </c>
      <c r="AP348" s="1697">
        <f t="shared" ca="1" si="484"/>
        <v>0</v>
      </c>
      <c r="AQ348" s="1791">
        <f t="shared" ca="1" si="478"/>
        <v>0</v>
      </c>
      <c r="AS348" s="17">
        <f ca="1">SUM((INDIRECT(AS$2&amp;(ROW())):INDIRECT(AS$3&amp;(ROW()))))</f>
        <v>0</v>
      </c>
      <c r="AT348" s="145">
        <f ca="1">SUM(INDIRECT(AT$1&amp;AT$2&amp;$C348):INDIRECT(AT$1&amp;AT$3&amp;$C348))</f>
        <v>0</v>
      </c>
      <c r="AU348" s="1697">
        <f t="shared" ca="1" si="454"/>
        <v>0</v>
      </c>
      <c r="AV348" s="1791">
        <f t="shared" ca="1" si="455"/>
        <v>0</v>
      </c>
      <c r="AW348" s="145">
        <f ca="1">SUM(INDIRECT(AW$1&amp;AW$2&amp;$A348):INDIRECT(AW$1&amp;AW$3&amp;$A348))+SUM(INDIRECT(AW$1&amp;AW$2&amp;$B348):INDIRECT(AW$1&amp;AW$3&amp;$B348))</f>
        <v>0</v>
      </c>
      <c r="AX348" s="1697">
        <f t="shared" ca="1" si="456"/>
        <v>0</v>
      </c>
      <c r="AY348" s="1791">
        <f t="shared" ca="1" si="479"/>
        <v>0</v>
      </c>
      <c r="BA348" s="17">
        <f ca="1">SUM((INDIRECT(BA$2&amp;(ROW())):INDIRECT(BA$3&amp;(ROW()))))</f>
        <v>0</v>
      </c>
      <c r="BB348" s="145">
        <f ca="1">SUM(INDIRECT(BB$1&amp;BB$2&amp;$C348):INDIRECT(BB$1&amp;BB$3&amp;$C348))</f>
        <v>0</v>
      </c>
      <c r="BC348" s="1697">
        <f t="shared" ca="1" si="458"/>
        <v>0</v>
      </c>
      <c r="BD348" s="1791">
        <f t="shared" ca="1" si="459"/>
        <v>0</v>
      </c>
      <c r="BE348" s="145">
        <f ca="1">SUM(INDIRECT(BE$1&amp;BE$2&amp;$A348):INDIRECT(BE$1&amp;BE$3&amp;$A348))+SUM(INDIRECT(BE$1&amp;BE$2&amp;$B348):INDIRECT(BE$1&amp;BE$3&amp;$B348))</f>
        <v>0</v>
      </c>
      <c r="BF348" s="1697">
        <f t="shared" ca="1" si="460"/>
        <v>0</v>
      </c>
      <c r="BG348" s="1791">
        <f t="shared" ca="1" si="480"/>
        <v>0</v>
      </c>
    </row>
    <row r="349" spans="1:59">
      <c r="A349" s="1887">
        <v>332</v>
      </c>
      <c r="B349" s="1887">
        <v>1</v>
      </c>
      <c r="C349" s="1887">
        <f>ROW()</f>
        <v>349</v>
      </c>
      <c r="D349" s="2120" t="s">
        <v>1020</v>
      </c>
      <c r="E349" s="2540">
        <v>1</v>
      </c>
      <c r="F349" s="87"/>
      <c r="G349" s="87"/>
      <c r="H349" s="39"/>
      <c r="I349" s="44"/>
      <c r="J349" s="6"/>
      <c r="K349" s="7"/>
      <c r="L349" s="7"/>
      <c r="M349" s="2182" t="s">
        <v>894</v>
      </c>
      <c r="N349" s="6"/>
      <c r="O349" s="6"/>
      <c r="P349" s="42"/>
      <c r="Q349" s="145">
        <f>Q744+Q754</f>
        <v>1095</v>
      </c>
      <c r="R349" s="145">
        <f t="shared" ref="R349:AB349" si="486">R744+R754</f>
        <v>-2184</v>
      </c>
      <c r="S349" s="145">
        <f t="shared" si="486"/>
        <v>1023</v>
      </c>
      <c r="T349" s="145">
        <f t="shared" si="486"/>
        <v>891</v>
      </c>
      <c r="U349" s="145">
        <f t="shared" si="486"/>
        <v>1520</v>
      </c>
      <c r="V349" s="145">
        <f t="shared" si="486"/>
        <v>3756</v>
      </c>
      <c r="W349" s="145">
        <f t="shared" si="486"/>
        <v>149</v>
      </c>
      <c r="X349" s="145">
        <f t="shared" si="486"/>
        <v>1034</v>
      </c>
      <c r="Y349" s="145">
        <f t="shared" si="486"/>
        <v>826</v>
      </c>
      <c r="Z349" s="145">
        <f t="shared" si="486"/>
        <v>598</v>
      </c>
      <c r="AA349" s="145">
        <f t="shared" si="486"/>
        <v>1039</v>
      </c>
      <c r="AB349" s="145">
        <f t="shared" si="486"/>
        <v>805</v>
      </c>
      <c r="AC349" s="145">
        <f>SUM(Q349,R349,S349)</f>
        <v>-66</v>
      </c>
      <c r="AD349" s="145">
        <f>SUM(T349,U349,V349)</f>
        <v>6167</v>
      </c>
      <c r="AE349" s="145">
        <f>SUM(W349,X349,Y349)</f>
        <v>2009</v>
      </c>
      <c r="AF349" s="145">
        <f>SUM(Z349,AA349,AB349)</f>
        <v>2442</v>
      </c>
      <c r="AG349" s="145">
        <f>AC349+AD349</f>
        <v>6101</v>
      </c>
      <c r="AH349" s="145">
        <f>AF349+AE349</f>
        <v>4451</v>
      </c>
      <c r="AI349" s="145">
        <f>AG349+AH349</f>
        <v>10552</v>
      </c>
      <c r="AK349" s="17">
        <f ca="1">SUM((INDIRECT(AK$2&amp;(ROW())):INDIRECT(AK$3&amp;(ROW()))))</f>
        <v>1095</v>
      </c>
      <c r="AL349" s="145">
        <f ca="1">SUM(INDIRECT(AL$1&amp;AL$2&amp;$C349):INDIRECT(AL$1&amp;AL$3&amp;$C349))</f>
        <v>760</v>
      </c>
      <c r="AM349" s="1697">
        <f t="shared" ca="1" si="483"/>
        <v>335</v>
      </c>
      <c r="AN349" s="1791">
        <f t="shared" ca="1" si="452"/>
        <v>1.4407894736842106</v>
      </c>
      <c r="AO349" s="145">
        <f ca="1">SUM(INDIRECT(AO$1&amp;AO$2&amp;$A349):INDIRECT(AO$1&amp;AO$3&amp;$A349))+SUM(INDIRECT(AO$1&amp;AO$2&amp;$B349):INDIRECT(AO$1&amp;AO$3&amp;$B349))</f>
        <v>481</v>
      </c>
      <c r="AP349" s="1697">
        <f t="shared" ca="1" si="484"/>
        <v>614</v>
      </c>
      <c r="AQ349" s="1791">
        <f t="shared" ca="1" si="478"/>
        <v>2.2765072765072767</v>
      </c>
      <c r="AS349" s="17">
        <f ca="1">SUM((INDIRECT(AS$2&amp;(ROW())):INDIRECT(AS$3&amp;(ROW()))))</f>
        <v>1095</v>
      </c>
      <c r="AT349" s="145">
        <f ca="1">SUM(INDIRECT(AT$1&amp;AT$2&amp;$C349):INDIRECT(AT$1&amp;AT$3&amp;$C349))</f>
        <v>760</v>
      </c>
      <c r="AU349" s="1697">
        <f t="shared" ca="1" si="454"/>
        <v>335</v>
      </c>
      <c r="AV349" s="1791">
        <f t="shared" ca="1" si="455"/>
        <v>1.4407894736842106</v>
      </c>
      <c r="AW349" s="145">
        <f ca="1">SUM(INDIRECT(AW$1&amp;AW$2&amp;$A349):INDIRECT(AW$1&amp;AW$3&amp;$A349))+SUM(INDIRECT(AW$1&amp;AW$2&amp;$B349):INDIRECT(AW$1&amp;AW$3&amp;$B349))</f>
        <v>481</v>
      </c>
      <c r="AX349" s="1697">
        <f t="shared" ca="1" si="456"/>
        <v>614</v>
      </c>
      <c r="AY349" s="1791">
        <f t="shared" ca="1" si="479"/>
        <v>2.2765072765072767</v>
      </c>
      <c r="BA349" s="17">
        <f ca="1">SUM((INDIRECT(BA$2&amp;(ROW())):INDIRECT(BA$3&amp;(ROW()))))</f>
        <v>1095</v>
      </c>
      <c r="BB349" s="145">
        <f ca="1">SUM(INDIRECT(BB$1&amp;BB$2&amp;$C349):INDIRECT(BB$1&amp;BB$3&amp;$C349))</f>
        <v>760</v>
      </c>
      <c r="BC349" s="1697">
        <f t="shared" ca="1" si="458"/>
        <v>335</v>
      </c>
      <c r="BD349" s="1791">
        <f t="shared" ca="1" si="459"/>
        <v>1.4407894736842106</v>
      </c>
      <c r="BE349" s="145">
        <f ca="1">SUM(INDIRECT(BE$1&amp;BE$2&amp;$A349):INDIRECT(BE$1&amp;BE$3&amp;$A349))+SUM(INDIRECT(BE$1&amp;BE$2&amp;$B349):INDIRECT(BE$1&amp;BE$3&amp;$B349))</f>
        <v>481</v>
      </c>
      <c r="BF349" s="1697">
        <f t="shared" ca="1" si="460"/>
        <v>614</v>
      </c>
      <c r="BG349" s="1791">
        <f t="shared" ca="1" si="480"/>
        <v>2.2765072765072767</v>
      </c>
    </row>
    <row r="350" spans="1:59">
      <c r="A350" s="1887">
        <v>333</v>
      </c>
      <c r="B350" s="1887">
        <v>296</v>
      </c>
      <c r="C350" s="1887">
        <f>ROW()</f>
        <v>350</v>
      </c>
      <c r="D350" s="2120" t="s">
        <v>1020</v>
      </c>
      <c r="E350" s="2540">
        <v>1</v>
      </c>
      <c r="F350" s="87"/>
      <c r="G350" s="87"/>
      <c r="H350" s="39"/>
      <c r="I350" s="635" t="s">
        <v>99</v>
      </c>
      <c r="J350" s="628"/>
      <c r="K350" s="628"/>
      <c r="L350" s="628"/>
      <c r="M350" s="628"/>
      <c r="N350" s="628"/>
      <c r="O350" s="628"/>
      <c r="P350" s="218"/>
      <c r="Q350" s="1079">
        <f>SUM(Q351:Q352,Q357)</f>
        <v>624</v>
      </c>
      <c r="R350" s="165">
        <f t="shared" ref="R350:AI350" si="487">SUM(R351:R352,R357)</f>
        <v>597</v>
      </c>
      <c r="S350" s="165">
        <f t="shared" si="487"/>
        <v>437</v>
      </c>
      <c r="T350" s="165">
        <f t="shared" si="487"/>
        <v>696</v>
      </c>
      <c r="U350" s="165">
        <f t="shared" si="487"/>
        <v>852</v>
      </c>
      <c r="V350" s="165">
        <f t="shared" si="487"/>
        <v>377</v>
      </c>
      <c r="W350" s="165">
        <f t="shared" si="487"/>
        <v>697</v>
      </c>
      <c r="X350" s="165">
        <f t="shared" si="487"/>
        <v>1612</v>
      </c>
      <c r="Y350" s="165">
        <f t="shared" si="487"/>
        <v>2312</v>
      </c>
      <c r="Z350" s="165">
        <f t="shared" si="487"/>
        <v>1379</v>
      </c>
      <c r="AA350" s="165">
        <f t="shared" si="487"/>
        <v>1688</v>
      </c>
      <c r="AB350" s="165">
        <f t="shared" si="487"/>
        <v>2668.3843999999999</v>
      </c>
      <c r="AC350" s="165">
        <f t="shared" si="487"/>
        <v>1658</v>
      </c>
      <c r="AD350" s="165">
        <f t="shared" si="487"/>
        <v>1925</v>
      </c>
      <c r="AE350" s="165">
        <f t="shared" si="487"/>
        <v>4621</v>
      </c>
      <c r="AF350" s="165">
        <f t="shared" si="487"/>
        <v>5735.3843999999999</v>
      </c>
      <c r="AG350" s="165">
        <f t="shared" si="487"/>
        <v>3583</v>
      </c>
      <c r="AH350" s="165">
        <f t="shared" si="487"/>
        <v>10356.384399999999</v>
      </c>
      <c r="AI350" s="165">
        <f t="shared" si="487"/>
        <v>13939.384399999999</v>
      </c>
      <c r="AK350" s="629">
        <f ca="1">SUM((INDIRECT(AK$2&amp;(ROW())):INDIRECT(AK$3&amp;(ROW()))))</f>
        <v>624</v>
      </c>
      <c r="AL350" s="1649">
        <f ca="1">SUM(INDIRECT(AL$1&amp;AL$2&amp;$C350):INDIRECT(AL$1&amp;AL$3&amp;$C350))</f>
        <v>1927.3204152402409</v>
      </c>
      <c r="AM350" s="1712">
        <f t="shared" ca="1" si="483"/>
        <v>-1303.3204152402409</v>
      </c>
      <c r="AN350" s="1816">
        <f t="shared" ca="1" si="452"/>
        <v>0.32376557372906689</v>
      </c>
      <c r="AO350" s="1649">
        <f ca="1">SUM(INDIRECT(AO$1&amp;AO$2&amp;$A350):INDIRECT(AO$1&amp;AO$3&amp;$A350))+SUM(INDIRECT(AO$1&amp;AO$2&amp;$B350):INDIRECT(AO$1&amp;AO$3&amp;$B350))</f>
        <v>938</v>
      </c>
      <c r="AP350" s="1712">
        <f t="shared" ca="1" si="484"/>
        <v>-314</v>
      </c>
      <c r="AQ350" s="1816">
        <f t="shared" ca="1" si="478"/>
        <v>0.6652452025586354</v>
      </c>
      <c r="AS350" s="629">
        <f ca="1">SUM((INDIRECT(AS$2&amp;(ROW())):INDIRECT(AS$3&amp;(ROW()))))</f>
        <v>624</v>
      </c>
      <c r="AT350" s="1649">
        <f ca="1">SUM(INDIRECT(AT$1&amp;AT$2&amp;$C350):INDIRECT(AT$1&amp;AT$3&amp;$C350))</f>
        <v>1927.3204152402409</v>
      </c>
      <c r="AU350" s="1712">
        <f t="shared" ca="1" si="454"/>
        <v>-1303.3204152402409</v>
      </c>
      <c r="AV350" s="1816">
        <f t="shared" ca="1" si="455"/>
        <v>0.32376557372906689</v>
      </c>
      <c r="AW350" s="1649">
        <f ca="1">SUM(INDIRECT(AW$1&amp;AW$2&amp;$A350):INDIRECT(AW$1&amp;AW$3&amp;$A350))+SUM(INDIRECT(AW$1&amp;AW$2&amp;$B350):INDIRECT(AW$1&amp;AW$3&amp;$B350))</f>
        <v>938</v>
      </c>
      <c r="AX350" s="1712">
        <f t="shared" ca="1" si="456"/>
        <v>-314</v>
      </c>
      <c r="AY350" s="1816">
        <f t="shared" ca="1" si="479"/>
        <v>0.6652452025586354</v>
      </c>
      <c r="BA350" s="629">
        <f ca="1">SUM((INDIRECT(BA$2&amp;(ROW())):INDIRECT(BA$3&amp;(ROW()))))</f>
        <v>624</v>
      </c>
      <c r="BB350" s="1649">
        <f ca="1">SUM(INDIRECT(BB$1&amp;BB$2&amp;$C350):INDIRECT(BB$1&amp;BB$3&amp;$C350))</f>
        <v>1927.3204152402409</v>
      </c>
      <c r="BC350" s="1712">
        <f t="shared" ca="1" si="458"/>
        <v>-1303.3204152402409</v>
      </c>
      <c r="BD350" s="1816">
        <f t="shared" ca="1" si="459"/>
        <v>0.32376557372906689</v>
      </c>
      <c r="BE350" s="1649">
        <f ca="1">SUM(INDIRECT(BE$1&amp;BE$2&amp;$A350):INDIRECT(BE$1&amp;BE$3&amp;$A350))+SUM(INDIRECT(BE$1&amp;BE$2&amp;$B350):INDIRECT(BE$1&amp;BE$3&amp;$B350))</f>
        <v>938</v>
      </c>
      <c r="BF350" s="1712">
        <f t="shared" ca="1" si="460"/>
        <v>-314</v>
      </c>
      <c r="BG350" s="1816">
        <f t="shared" ca="1" si="480"/>
        <v>0.6652452025586354</v>
      </c>
    </row>
    <row r="351" spans="1:59">
      <c r="A351" s="1887">
        <v>334</v>
      </c>
      <c r="B351" s="1887">
        <v>297</v>
      </c>
      <c r="C351" s="1887">
        <f>ROW()</f>
        <v>351</v>
      </c>
      <c r="D351" s="2120" t="s">
        <v>1020</v>
      </c>
      <c r="E351" s="2540">
        <v>1</v>
      </c>
      <c r="F351" s="87"/>
      <c r="G351" s="87"/>
      <c r="H351" s="39"/>
      <c r="I351" s="44"/>
      <c r="J351" s="191" t="s">
        <v>582</v>
      </c>
      <c r="K351" s="7"/>
      <c r="L351" s="7"/>
      <c r="M351" s="6"/>
      <c r="N351" s="6"/>
      <c r="O351" s="6"/>
      <c r="P351" s="42"/>
      <c r="Q351" s="146">
        <v>0</v>
      </c>
      <c r="R351" s="146">
        <v>0</v>
      </c>
      <c r="S351" s="146">
        <v>0</v>
      </c>
      <c r="T351" s="146">
        <v>0</v>
      </c>
      <c r="U351" s="146">
        <v>247</v>
      </c>
      <c r="V351" s="146">
        <v>0</v>
      </c>
      <c r="W351" s="146">
        <v>136</v>
      </c>
      <c r="X351" s="146">
        <v>415</v>
      </c>
      <c r="Y351" s="146">
        <v>1126</v>
      </c>
      <c r="Z351" s="146">
        <v>93</v>
      </c>
      <c r="AA351" s="146">
        <v>140</v>
      </c>
      <c r="AB351" s="146">
        <v>1193</v>
      </c>
      <c r="AC351" s="145">
        <f t="shared" ref="AC351:AC357" si="488">SUM(Q351,R351,S351)</f>
        <v>0</v>
      </c>
      <c r="AD351" s="145">
        <f t="shared" ref="AD351:AD357" si="489">SUM(T351,U351,V351)</f>
        <v>247</v>
      </c>
      <c r="AE351" s="145">
        <f t="shared" ref="AE351:AE357" si="490">SUM(W351,X351,Y351)</f>
        <v>1677</v>
      </c>
      <c r="AF351" s="145">
        <f t="shared" ref="AF351:AF357" si="491">SUM(Z351,AA351,AB351)</f>
        <v>1426</v>
      </c>
      <c r="AG351" s="145">
        <f t="shared" ref="AG351:AG357" si="492">AC351+AD351</f>
        <v>247</v>
      </c>
      <c r="AH351" s="145">
        <f t="shared" ref="AH351:AH357" si="493">AF351+AE351</f>
        <v>3103</v>
      </c>
      <c r="AI351" s="145">
        <f t="shared" ref="AI351:AI357" si="494">AG351+AH351</f>
        <v>3350</v>
      </c>
      <c r="AK351" s="17">
        <f ca="1">SUM((INDIRECT(AK$2&amp;(ROW())):INDIRECT(AK$3&amp;(ROW()))))</f>
        <v>0</v>
      </c>
      <c r="AL351" s="145">
        <f ca="1">SUM(INDIRECT(AL$1&amp;AL$2&amp;$C351):INDIRECT(AL$1&amp;AL$3&amp;$C351))</f>
        <v>501.13742582162217</v>
      </c>
      <c r="AM351" s="1697">
        <f t="shared" ca="1" si="483"/>
        <v>-501.13742582162217</v>
      </c>
      <c r="AN351" s="1791">
        <f t="shared" ca="1" si="452"/>
        <v>0</v>
      </c>
      <c r="AO351" s="145">
        <f ca="1">SUM(INDIRECT(AO$1&amp;AO$2&amp;$A351):INDIRECT(AO$1&amp;AO$3&amp;$A351))+SUM(INDIRECT(AO$1&amp;AO$2&amp;$B351):INDIRECT(AO$1&amp;AO$3&amp;$B351))</f>
        <v>52</v>
      </c>
      <c r="AP351" s="1697">
        <f t="shared" ca="1" si="484"/>
        <v>-52</v>
      </c>
      <c r="AQ351" s="1791">
        <f t="shared" ca="1" si="478"/>
        <v>0</v>
      </c>
      <c r="AS351" s="17">
        <f ca="1">SUM((INDIRECT(AS$2&amp;(ROW())):INDIRECT(AS$3&amp;(ROW()))))</f>
        <v>0</v>
      </c>
      <c r="AT351" s="145">
        <f ca="1">SUM(INDIRECT(AT$1&amp;AT$2&amp;$C351):INDIRECT(AT$1&amp;AT$3&amp;$C351))</f>
        <v>501.13742582162217</v>
      </c>
      <c r="AU351" s="1697">
        <f t="shared" ca="1" si="454"/>
        <v>-501.13742582162217</v>
      </c>
      <c r="AV351" s="1791">
        <f t="shared" ca="1" si="455"/>
        <v>0</v>
      </c>
      <c r="AW351" s="145">
        <f ca="1">SUM(INDIRECT(AW$1&amp;AW$2&amp;$A351):INDIRECT(AW$1&amp;AW$3&amp;$A351))+SUM(INDIRECT(AW$1&amp;AW$2&amp;$B351):INDIRECT(AW$1&amp;AW$3&amp;$B351))</f>
        <v>52</v>
      </c>
      <c r="AX351" s="1697">
        <f t="shared" ca="1" si="456"/>
        <v>-52</v>
      </c>
      <c r="AY351" s="1791">
        <f t="shared" ca="1" si="479"/>
        <v>0</v>
      </c>
      <c r="BA351" s="17">
        <f ca="1">SUM((INDIRECT(BA$2&amp;(ROW())):INDIRECT(BA$3&amp;(ROW()))))</f>
        <v>0</v>
      </c>
      <c r="BB351" s="145">
        <f ca="1">SUM(INDIRECT(BB$1&amp;BB$2&amp;$C351):INDIRECT(BB$1&amp;BB$3&amp;$C351))</f>
        <v>501.13742582162217</v>
      </c>
      <c r="BC351" s="1697">
        <f t="shared" ca="1" si="458"/>
        <v>-501.13742582162217</v>
      </c>
      <c r="BD351" s="1791">
        <f t="shared" ca="1" si="459"/>
        <v>0</v>
      </c>
      <c r="BE351" s="145">
        <f ca="1">SUM(INDIRECT(BE$1&amp;BE$2&amp;$A351):INDIRECT(BE$1&amp;BE$3&amp;$A351))+SUM(INDIRECT(BE$1&amp;BE$2&amp;$B351):INDIRECT(BE$1&amp;BE$3&amp;$B351))</f>
        <v>52</v>
      </c>
      <c r="BF351" s="1697">
        <f t="shared" ca="1" si="460"/>
        <v>-52</v>
      </c>
      <c r="BG351" s="1791">
        <f t="shared" ca="1" si="480"/>
        <v>0</v>
      </c>
    </row>
    <row r="352" spans="1:59">
      <c r="A352" s="1887">
        <v>335</v>
      </c>
      <c r="B352" s="1887">
        <v>298</v>
      </c>
      <c r="C352" s="1887">
        <f>ROW()</f>
        <v>352</v>
      </c>
      <c r="D352" s="2120" t="s">
        <v>1020</v>
      </c>
      <c r="E352" s="2540">
        <v>1</v>
      </c>
      <c r="F352" s="87"/>
      <c r="G352" s="87"/>
      <c r="H352" s="39"/>
      <c r="I352" s="44"/>
      <c r="J352" s="2155" t="s">
        <v>583</v>
      </c>
      <c r="K352" s="2156"/>
      <c r="L352" s="2156"/>
      <c r="M352" s="2157"/>
      <c r="N352" s="2157"/>
      <c r="O352" s="2157"/>
      <c r="P352" s="1005"/>
      <c r="Q352" s="2158">
        <f>SUM(Q353:Q356)</f>
        <v>548</v>
      </c>
      <c r="R352" s="2158">
        <f t="shared" ref="R352:AB352" si="495">SUM(R353:R356)</f>
        <v>523</v>
      </c>
      <c r="S352" s="2158">
        <f t="shared" si="495"/>
        <v>538</v>
      </c>
      <c r="T352" s="2158">
        <f t="shared" si="495"/>
        <v>621</v>
      </c>
      <c r="U352" s="2158">
        <f t="shared" si="495"/>
        <v>530</v>
      </c>
      <c r="V352" s="2158">
        <f t="shared" si="495"/>
        <v>455</v>
      </c>
      <c r="W352" s="2158">
        <f t="shared" si="495"/>
        <v>479</v>
      </c>
      <c r="X352" s="2158">
        <f t="shared" si="495"/>
        <v>1115</v>
      </c>
      <c r="Y352" s="2158">
        <f t="shared" si="495"/>
        <v>1218</v>
      </c>
      <c r="Z352" s="2158">
        <f t="shared" si="495"/>
        <v>1219</v>
      </c>
      <c r="AA352" s="2158">
        <f t="shared" si="495"/>
        <v>1424</v>
      </c>
      <c r="AB352" s="2158">
        <f t="shared" si="495"/>
        <v>1416.3843999999999</v>
      </c>
      <c r="AC352" s="1007">
        <f t="shared" si="488"/>
        <v>1609</v>
      </c>
      <c r="AD352" s="1007">
        <f t="shared" si="489"/>
        <v>1606</v>
      </c>
      <c r="AE352" s="1007">
        <f t="shared" si="490"/>
        <v>2812</v>
      </c>
      <c r="AF352" s="1007">
        <f t="shared" si="491"/>
        <v>4059.3843999999999</v>
      </c>
      <c r="AG352" s="1007">
        <f t="shared" si="492"/>
        <v>3215</v>
      </c>
      <c r="AH352" s="1007">
        <f t="shared" si="493"/>
        <v>6871.3843999999999</v>
      </c>
      <c r="AI352" s="1007">
        <f t="shared" si="494"/>
        <v>10086.384399999999</v>
      </c>
      <c r="AK352" s="1629">
        <f ca="1">SUM((INDIRECT(AK$2&amp;(ROW())):INDIRECT(AK$3&amp;(ROW()))))</f>
        <v>548</v>
      </c>
      <c r="AL352" s="1007">
        <f ca="1">SUM(INDIRECT(AL$1&amp;AL$2&amp;$C352):INDIRECT(AL$1&amp;AL$3&amp;$C352))</f>
        <v>1177.1168640014641</v>
      </c>
      <c r="AM352" s="1699">
        <f t="shared" ca="1" si="483"/>
        <v>-629.11686400146414</v>
      </c>
      <c r="AN352" s="1793">
        <f t="shared" ca="1" si="452"/>
        <v>0.46554426052239312</v>
      </c>
      <c r="AO352" s="1007">
        <f ca="1">SUM(INDIRECT(AO$1&amp;AO$2&amp;$A352):INDIRECT(AO$1&amp;AO$3&amp;$A352))+SUM(INDIRECT(AO$1&amp;AO$2&amp;$B352):INDIRECT(AO$1&amp;AO$3&amp;$B352))</f>
        <v>739</v>
      </c>
      <c r="AP352" s="1699">
        <f t="shared" ca="1" si="484"/>
        <v>-191</v>
      </c>
      <c r="AQ352" s="1793">
        <f t="shared" ca="1" si="478"/>
        <v>0.74154262516914748</v>
      </c>
      <c r="AS352" s="1629">
        <f ca="1">SUM((INDIRECT(AS$2&amp;(ROW())):INDIRECT(AS$3&amp;(ROW()))))</f>
        <v>548</v>
      </c>
      <c r="AT352" s="1007">
        <f ca="1">SUM(INDIRECT(AT$1&amp;AT$2&amp;$C352):INDIRECT(AT$1&amp;AT$3&amp;$C352))</f>
        <v>1177.1168640014641</v>
      </c>
      <c r="AU352" s="1699">
        <f t="shared" ca="1" si="454"/>
        <v>-629.11686400146414</v>
      </c>
      <c r="AV352" s="1793">
        <f t="shared" ca="1" si="455"/>
        <v>0.46554426052239312</v>
      </c>
      <c r="AW352" s="1007">
        <f ca="1">SUM(INDIRECT(AW$1&amp;AW$2&amp;$A352):INDIRECT(AW$1&amp;AW$3&amp;$A352))+SUM(INDIRECT(AW$1&amp;AW$2&amp;$B352):INDIRECT(AW$1&amp;AW$3&amp;$B352))</f>
        <v>739</v>
      </c>
      <c r="AX352" s="1699">
        <f t="shared" ca="1" si="456"/>
        <v>-191</v>
      </c>
      <c r="AY352" s="1793">
        <f t="shared" ca="1" si="479"/>
        <v>0.74154262516914748</v>
      </c>
      <c r="BA352" s="1629">
        <f ca="1">SUM((INDIRECT(BA$2&amp;(ROW())):INDIRECT(BA$3&amp;(ROW()))))</f>
        <v>548</v>
      </c>
      <c r="BB352" s="1007">
        <f ca="1">SUM(INDIRECT(BB$1&amp;BB$2&amp;$C352):INDIRECT(BB$1&amp;BB$3&amp;$C352))</f>
        <v>1177.1168640014641</v>
      </c>
      <c r="BC352" s="1699">
        <f t="shared" ca="1" si="458"/>
        <v>-629.11686400146414</v>
      </c>
      <c r="BD352" s="1793">
        <f t="shared" ca="1" si="459"/>
        <v>0.46554426052239312</v>
      </c>
      <c r="BE352" s="1007">
        <f ca="1">SUM(INDIRECT(BE$1&amp;BE$2&amp;$A352):INDIRECT(BE$1&amp;BE$3&amp;$A352))+SUM(INDIRECT(BE$1&amp;BE$2&amp;$B352):INDIRECT(BE$1&amp;BE$3&amp;$B352))</f>
        <v>739</v>
      </c>
      <c r="BF352" s="1699">
        <f t="shared" ca="1" si="460"/>
        <v>-191</v>
      </c>
      <c r="BG352" s="1793">
        <f t="shared" ca="1" si="480"/>
        <v>0.74154262516914748</v>
      </c>
    </row>
    <row r="353" spans="1:59">
      <c r="A353" s="1887">
        <v>1</v>
      </c>
      <c r="B353" s="1887">
        <v>1</v>
      </c>
      <c r="C353" s="1887">
        <f>ROW()</f>
        <v>353</v>
      </c>
      <c r="D353" s="2120" t="s">
        <v>1020</v>
      </c>
      <c r="E353" s="2547" t="s">
        <v>1099</v>
      </c>
      <c r="F353" s="2154"/>
      <c r="G353" s="87"/>
      <c r="H353" s="39"/>
      <c r="I353" s="44"/>
      <c r="J353" s="2159"/>
      <c r="K353" s="7"/>
      <c r="L353" s="7"/>
      <c r="M353" s="2504" t="s">
        <v>1032</v>
      </c>
      <c r="N353" s="6"/>
      <c r="O353" s="6"/>
      <c r="P353" s="42"/>
      <c r="Q353" s="146"/>
      <c r="R353" s="146"/>
      <c r="S353" s="146"/>
      <c r="T353" s="146"/>
      <c r="U353" s="146"/>
      <c r="V353" s="146"/>
      <c r="W353" s="146"/>
      <c r="X353" s="146"/>
      <c r="Y353" s="146"/>
      <c r="Z353" s="146"/>
      <c r="AA353" s="146"/>
      <c r="AB353" s="146"/>
      <c r="AC353" s="145">
        <f t="shared" si="488"/>
        <v>0</v>
      </c>
      <c r="AD353" s="145">
        <f t="shared" si="489"/>
        <v>0</v>
      </c>
      <c r="AE353" s="145">
        <f t="shared" si="490"/>
        <v>0</v>
      </c>
      <c r="AF353" s="145">
        <f t="shared" si="491"/>
        <v>0</v>
      </c>
      <c r="AG353" s="145">
        <f t="shared" si="492"/>
        <v>0</v>
      </c>
      <c r="AH353" s="145">
        <f t="shared" si="493"/>
        <v>0</v>
      </c>
      <c r="AI353" s="145">
        <f t="shared" si="494"/>
        <v>0</v>
      </c>
      <c r="AK353" s="17">
        <f ca="1">SUM((INDIRECT(AK$2&amp;(ROW())):INDIRECT(AK$3&amp;(ROW()))))</f>
        <v>0</v>
      </c>
      <c r="AL353" s="145">
        <f ca="1">SUM(INDIRECT(AL$1&amp;AL$2&amp;$C353):INDIRECT(AL$1&amp;AL$3&amp;$C353))</f>
        <v>0</v>
      </c>
      <c r="AM353" s="1697">
        <f ca="1">AK353-AL353</f>
        <v>0</v>
      </c>
      <c r="AN353" s="1791">
        <f ca="1">IFERROR(AK353/AL353,0)</f>
        <v>0</v>
      </c>
      <c r="AO353" s="2506">
        <f ca="1">SUM(INDIRECT(AO$1&amp;AO$2&amp;$A353):INDIRECT(AO$1&amp;AO$3&amp;$A353))+SUM(INDIRECT(AO$1&amp;AO$2&amp;$B353):INDIRECT(AO$1&amp;AO$3&amp;$B353))</f>
        <v>0</v>
      </c>
      <c r="AP353" s="2507">
        <f ca="1">AK353-AO353</f>
        <v>0</v>
      </c>
      <c r="AQ353" s="2508">
        <f ca="1">IFERROR(AK353/AO353,0)</f>
        <v>0</v>
      </c>
      <c r="AS353" s="17">
        <f ca="1">SUM((INDIRECT(AS$2&amp;(ROW())):INDIRECT(AS$3&amp;(ROW()))))</f>
        <v>0</v>
      </c>
      <c r="AT353" s="145">
        <f ca="1">SUM(INDIRECT(AT$1&amp;AT$2&amp;$C353):INDIRECT(AT$1&amp;AT$3&amp;$C353))</f>
        <v>0</v>
      </c>
      <c r="AU353" s="1697">
        <f ca="1">AS353-AT353</f>
        <v>0</v>
      </c>
      <c r="AV353" s="1791">
        <f ca="1">IFERROR(AS353/AT353,0)</f>
        <v>0</v>
      </c>
      <c r="AW353" s="2506">
        <f ca="1">SUM(INDIRECT(AW$1&amp;AW$2&amp;$A353):INDIRECT(AW$1&amp;AW$3&amp;$A353))+SUM(INDIRECT(AW$1&amp;AW$2&amp;$B353):INDIRECT(AW$1&amp;AW$3&amp;$B353))</f>
        <v>0</v>
      </c>
      <c r="AX353" s="2507">
        <f ca="1">AS353-AW353</f>
        <v>0</v>
      </c>
      <c r="AY353" s="2508">
        <f ca="1">IFERROR(AS353/AW353,0)</f>
        <v>0</v>
      </c>
      <c r="BA353" s="17">
        <f ca="1">SUM((INDIRECT(BA$2&amp;(ROW())):INDIRECT(BA$3&amp;(ROW()))))</f>
        <v>0</v>
      </c>
      <c r="BB353" s="145">
        <f ca="1">SUM(INDIRECT(BB$1&amp;BB$2&amp;$C353):INDIRECT(BB$1&amp;BB$3&amp;$C353))</f>
        <v>0</v>
      </c>
      <c r="BC353" s="1697">
        <f ca="1">BA353-BB353</f>
        <v>0</v>
      </c>
      <c r="BD353" s="1791">
        <f ca="1">IFERROR(BA353/BB353,0)</f>
        <v>0</v>
      </c>
      <c r="BE353" s="2506">
        <f ca="1">SUM(INDIRECT(BE$1&amp;BE$2&amp;$A353):INDIRECT(BE$1&amp;BE$3&amp;$A353))+SUM(INDIRECT(BE$1&amp;BE$2&amp;$B353):INDIRECT(BE$1&amp;BE$3&amp;$B353))</f>
        <v>0</v>
      </c>
      <c r="BF353" s="2507">
        <f ca="1">BA353-BE353</f>
        <v>0</v>
      </c>
      <c r="BG353" s="2508">
        <f ca="1">IFERROR(BA353/BE353,0)</f>
        <v>0</v>
      </c>
    </row>
    <row r="354" spans="1:59">
      <c r="A354" s="1887">
        <v>1</v>
      </c>
      <c r="B354" s="1887">
        <v>1</v>
      </c>
      <c r="C354" s="1887">
        <f>ROW()</f>
        <v>354</v>
      </c>
      <c r="D354" s="2120" t="s">
        <v>1020</v>
      </c>
      <c r="E354" s="2547" t="s">
        <v>1099</v>
      </c>
      <c r="F354" s="2154"/>
      <c r="G354" s="87"/>
      <c r="H354" s="39"/>
      <c r="I354" s="44"/>
      <c r="J354" s="2159"/>
      <c r="K354" s="7"/>
      <c r="L354" s="7"/>
      <c r="M354" s="2504" t="s">
        <v>1033</v>
      </c>
      <c r="N354" s="6"/>
      <c r="O354" s="6"/>
      <c r="P354" s="42"/>
      <c r="Q354" s="146"/>
      <c r="R354" s="146"/>
      <c r="S354" s="146"/>
      <c r="T354" s="146"/>
      <c r="U354" s="146"/>
      <c r="V354" s="146"/>
      <c r="W354" s="146"/>
      <c r="X354" s="146">
        <v>544</v>
      </c>
      <c r="Y354" s="146">
        <v>647</v>
      </c>
      <c r="Z354" s="146">
        <v>648</v>
      </c>
      <c r="AA354" s="146">
        <v>853</v>
      </c>
      <c r="AB354" s="146">
        <v>845.38439999999991</v>
      </c>
      <c r="AC354" s="145">
        <f t="shared" si="488"/>
        <v>0</v>
      </c>
      <c r="AD354" s="145">
        <f t="shared" si="489"/>
        <v>0</v>
      </c>
      <c r="AE354" s="145">
        <f t="shared" si="490"/>
        <v>1191</v>
      </c>
      <c r="AF354" s="145">
        <f t="shared" si="491"/>
        <v>2346.3843999999999</v>
      </c>
      <c r="AG354" s="145">
        <f t="shared" si="492"/>
        <v>0</v>
      </c>
      <c r="AH354" s="145">
        <f t="shared" si="493"/>
        <v>3537.3843999999999</v>
      </c>
      <c r="AI354" s="145">
        <f t="shared" si="494"/>
        <v>3537.3843999999999</v>
      </c>
      <c r="AK354" s="17">
        <f ca="1">SUM((INDIRECT(AK$2&amp;(ROW())):INDIRECT(AK$3&amp;(ROW()))))</f>
        <v>0</v>
      </c>
      <c r="AL354" s="145">
        <f ca="1">SUM(INDIRECT(AL$1&amp;AL$2&amp;$C354):INDIRECT(AL$1&amp;AL$3&amp;$C354))</f>
        <v>0</v>
      </c>
      <c r="AM354" s="1697">
        <f ca="1">AK354-AL354</f>
        <v>0</v>
      </c>
      <c r="AN354" s="1791">
        <f ca="1">IFERROR(AK354/AL354,0)</f>
        <v>0</v>
      </c>
      <c r="AO354" s="2506">
        <f ca="1">SUM(INDIRECT(AO$1&amp;AO$2&amp;$A354):INDIRECT(AO$1&amp;AO$3&amp;$A354))+SUM(INDIRECT(AO$1&amp;AO$2&amp;$B354):INDIRECT(AO$1&amp;AO$3&amp;$B354))</f>
        <v>0</v>
      </c>
      <c r="AP354" s="2507">
        <f ca="1">AK354-AO354</f>
        <v>0</v>
      </c>
      <c r="AQ354" s="2508">
        <f ca="1">IFERROR(AK354/AO354,0)</f>
        <v>0</v>
      </c>
      <c r="AS354" s="17">
        <f ca="1">SUM((INDIRECT(AS$2&amp;(ROW())):INDIRECT(AS$3&amp;(ROW()))))</f>
        <v>0</v>
      </c>
      <c r="AT354" s="145">
        <f ca="1">SUM(INDIRECT(AT$1&amp;AT$2&amp;$C354):INDIRECT(AT$1&amp;AT$3&amp;$C354))</f>
        <v>0</v>
      </c>
      <c r="AU354" s="1697">
        <f ca="1">AS354-AT354</f>
        <v>0</v>
      </c>
      <c r="AV354" s="1791">
        <f ca="1">IFERROR(AS354/AT354,0)</f>
        <v>0</v>
      </c>
      <c r="AW354" s="2506">
        <f ca="1">SUM(INDIRECT(AW$1&amp;AW$2&amp;$A354):INDIRECT(AW$1&amp;AW$3&amp;$A354))+SUM(INDIRECT(AW$1&amp;AW$2&amp;$B354):INDIRECT(AW$1&amp;AW$3&amp;$B354))</f>
        <v>0</v>
      </c>
      <c r="AX354" s="2507">
        <f ca="1">AS354-AW354</f>
        <v>0</v>
      </c>
      <c r="AY354" s="2508">
        <f ca="1">IFERROR(AS354/AW354,0)</f>
        <v>0</v>
      </c>
      <c r="BA354" s="17">
        <f ca="1">SUM((INDIRECT(BA$2&amp;(ROW())):INDIRECT(BA$3&amp;(ROW()))))</f>
        <v>0</v>
      </c>
      <c r="BB354" s="145">
        <f ca="1">SUM(INDIRECT(BB$1&amp;BB$2&amp;$C354):INDIRECT(BB$1&amp;BB$3&amp;$C354))</f>
        <v>0</v>
      </c>
      <c r="BC354" s="1697">
        <f ca="1">BA354-BB354</f>
        <v>0</v>
      </c>
      <c r="BD354" s="1791">
        <f ca="1">IFERROR(BA354/BB354,0)</f>
        <v>0</v>
      </c>
      <c r="BE354" s="2506">
        <f ca="1">SUM(INDIRECT(BE$1&amp;BE$2&amp;$A354):INDIRECT(BE$1&amp;BE$3&amp;$A354))+SUM(INDIRECT(BE$1&amp;BE$2&amp;$B354):INDIRECT(BE$1&amp;BE$3&amp;$B354))</f>
        <v>0</v>
      </c>
      <c r="BF354" s="2507">
        <f ca="1">BA354-BE354</f>
        <v>0</v>
      </c>
      <c r="BG354" s="2508">
        <f ca="1">IFERROR(BA354/BE354,0)</f>
        <v>0</v>
      </c>
    </row>
    <row r="355" spans="1:59">
      <c r="A355" s="1887">
        <v>1</v>
      </c>
      <c r="B355" s="1887">
        <v>1</v>
      </c>
      <c r="C355" s="1887">
        <f>ROW()</f>
        <v>355</v>
      </c>
      <c r="D355" s="2120" t="s">
        <v>1020</v>
      </c>
      <c r="E355" s="2547" t="s">
        <v>1099</v>
      </c>
      <c r="F355" s="2154"/>
      <c r="G355" s="87"/>
      <c r="H355" s="39"/>
      <c r="I355" s="44"/>
      <c r="J355" s="2159"/>
      <c r="K355" s="7"/>
      <c r="L355" s="7"/>
      <c r="M355" s="2504" t="s">
        <v>1034</v>
      </c>
      <c r="N355" s="6"/>
      <c r="O355" s="6"/>
      <c r="P355" s="42"/>
      <c r="Q355" s="146">
        <v>548</v>
      </c>
      <c r="R355" s="146">
        <v>523</v>
      </c>
      <c r="S355" s="146">
        <v>538</v>
      </c>
      <c r="T355" s="146">
        <v>621</v>
      </c>
      <c r="U355" s="146">
        <v>530</v>
      </c>
      <c r="V355" s="146">
        <v>455</v>
      </c>
      <c r="W355" s="146">
        <v>479</v>
      </c>
      <c r="X355" s="146"/>
      <c r="Y355" s="146"/>
      <c r="Z355" s="146"/>
      <c r="AA355" s="146"/>
      <c r="AB355" s="146"/>
      <c r="AC355" s="145">
        <f t="shared" si="488"/>
        <v>1609</v>
      </c>
      <c r="AD355" s="145">
        <f t="shared" si="489"/>
        <v>1606</v>
      </c>
      <c r="AE355" s="145">
        <f t="shared" si="490"/>
        <v>479</v>
      </c>
      <c r="AF355" s="145">
        <f t="shared" si="491"/>
        <v>0</v>
      </c>
      <c r="AG355" s="145">
        <f t="shared" si="492"/>
        <v>3215</v>
      </c>
      <c r="AH355" s="145">
        <f t="shared" si="493"/>
        <v>479</v>
      </c>
      <c r="AI355" s="145">
        <f t="shared" si="494"/>
        <v>3694</v>
      </c>
      <c r="AK355" s="17">
        <f ca="1">SUM((INDIRECT(AK$2&amp;(ROW())):INDIRECT(AK$3&amp;(ROW()))))</f>
        <v>548</v>
      </c>
      <c r="AL355" s="145">
        <f ca="1">SUM(INDIRECT(AL$1&amp;AL$2&amp;$C355):INDIRECT(AL$1&amp;AL$3&amp;$C355))</f>
        <v>1177.1168640014641</v>
      </c>
      <c r="AM355" s="1697">
        <f ca="1">AK355-AL355</f>
        <v>-629.11686400146414</v>
      </c>
      <c r="AN355" s="1791">
        <f ca="1">IFERROR(AK355/AL355,0)</f>
        <v>0.46554426052239312</v>
      </c>
      <c r="AO355" s="2506">
        <f ca="1">SUM(INDIRECT(AO$1&amp;AO$2&amp;$A355):INDIRECT(AO$1&amp;AO$3&amp;$A355))+SUM(INDIRECT(AO$1&amp;AO$2&amp;$B355):INDIRECT(AO$1&amp;AO$3&amp;$B355))</f>
        <v>0</v>
      </c>
      <c r="AP355" s="2507">
        <f ca="1">AK355-AO355</f>
        <v>548</v>
      </c>
      <c r="AQ355" s="2508">
        <f ca="1">IFERROR(AK355/AO355,0)</f>
        <v>0</v>
      </c>
      <c r="AS355" s="17">
        <f ca="1">SUM((INDIRECT(AS$2&amp;(ROW())):INDIRECT(AS$3&amp;(ROW()))))</f>
        <v>548</v>
      </c>
      <c r="AT355" s="145">
        <f ca="1">SUM(INDIRECT(AT$1&amp;AT$2&amp;$C355):INDIRECT(AT$1&amp;AT$3&amp;$C355))</f>
        <v>1177.1168640014641</v>
      </c>
      <c r="AU355" s="1697">
        <f ca="1">AS355-AT355</f>
        <v>-629.11686400146414</v>
      </c>
      <c r="AV355" s="1791">
        <f ca="1">IFERROR(AS355/AT355,0)</f>
        <v>0.46554426052239312</v>
      </c>
      <c r="AW355" s="2506">
        <f ca="1">SUM(INDIRECT(AW$1&amp;AW$2&amp;$A355):INDIRECT(AW$1&amp;AW$3&amp;$A355))+SUM(INDIRECT(AW$1&amp;AW$2&amp;$B355):INDIRECT(AW$1&amp;AW$3&amp;$B355))</f>
        <v>0</v>
      </c>
      <c r="AX355" s="2507">
        <f ca="1">AS355-AW355</f>
        <v>548</v>
      </c>
      <c r="AY355" s="2508">
        <f ca="1">IFERROR(AS355/AW355,0)</f>
        <v>0</v>
      </c>
      <c r="BA355" s="17">
        <f ca="1">SUM((INDIRECT(BA$2&amp;(ROW())):INDIRECT(BA$3&amp;(ROW()))))</f>
        <v>548</v>
      </c>
      <c r="BB355" s="145">
        <f ca="1">SUM(INDIRECT(BB$1&amp;BB$2&amp;$C355):INDIRECT(BB$1&amp;BB$3&amp;$C355))</f>
        <v>1177.1168640014641</v>
      </c>
      <c r="BC355" s="1697">
        <f ca="1">BA355-BB355</f>
        <v>-629.11686400146414</v>
      </c>
      <c r="BD355" s="1791">
        <f ca="1">IFERROR(BA355/BB355,0)</f>
        <v>0.46554426052239312</v>
      </c>
      <c r="BE355" s="2506">
        <f ca="1">SUM(INDIRECT(BE$1&amp;BE$2&amp;$A355):INDIRECT(BE$1&amp;BE$3&amp;$A355))+SUM(INDIRECT(BE$1&amp;BE$2&amp;$B355):INDIRECT(BE$1&amp;BE$3&amp;$B355))</f>
        <v>0</v>
      </c>
      <c r="BF355" s="2507">
        <f ca="1">BA355-BE355</f>
        <v>548</v>
      </c>
      <c r="BG355" s="2508">
        <f ca="1">IFERROR(BA355/BE355,0)</f>
        <v>0</v>
      </c>
    </row>
    <row r="356" spans="1:59">
      <c r="A356" s="1887">
        <v>1</v>
      </c>
      <c r="B356" s="1887">
        <v>1</v>
      </c>
      <c r="C356" s="1887">
        <f>ROW()</f>
        <v>356</v>
      </c>
      <c r="D356" s="2120" t="s">
        <v>1020</v>
      </c>
      <c r="E356" s="2547" t="s">
        <v>1099</v>
      </c>
      <c r="F356" s="2154"/>
      <c r="G356" s="87"/>
      <c r="H356" s="39"/>
      <c r="I356" s="44"/>
      <c r="J356" s="2160"/>
      <c r="K356" s="80"/>
      <c r="L356" s="80"/>
      <c r="M356" s="2505" t="s">
        <v>1035</v>
      </c>
      <c r="N356" s="79"/>
      <c r="O356" s="79"/>
      <c r="P356" s="209"/>
      <c r="Q356" s="208"/>
      <c r="R356" s="208"/>
      <c r="S356" s="208"/>
      <c r="T356" s="208"/>
      <c r="U356" s="208"/>
      <c r="V356" s="208"/>
      <c r="W356" s="208"/>
      <c r="X356" s="208">
        <v>571</v>
      </c>
      <c r="Y356" s="208">
        <v>571</v>
      </c>
      <c r="Z356" s="208">
        <v>571</v>
      </c>
      <c r="AA356" s="208">
        <v>571</v>
      </c>
      <c r="AB356" s="208">
        <v>571</v>
      </c>
      <c r="AC356" s="207">
        <f t="shared" si="488"/>
        <v>0</v>
      </c>
      <c r="AD356" s="207">
        <f t="shared" si="489"/>
        <v>0</v>
      </c>
      <c r="AE356" s="207">
        <f t="shared" si="490"/>
        <v>1142</v>
      </c>
      <c r="AF356" s="207">
        <f t="shared" si="491"/>
        <v>1713</v>
      </c>
      <c r="AG356" s="207">
        <f t="shared" si="492"/>
        <v>0</v>
      </c>
      <c r="AH356" s="207">
        <f t="shared" si="493"/>
        <v>2855</v>
      </c>
      <c r="AI356" s="207">
        <f t="shared" si="494"/>
        <v>2855</v>
      </c>
      <c r="AK356" s="622">
        <f ca="1">SUM((INDIRECT(AK$2&amp;(ROW())):INDIRECT(AK$3&amp;(ROW()))))</f>
        <v>0</v>
      </c>
      <c r="AL356" s="207">
        <f ca="1">SUM(INDIRECT(AL$1&amp;AL$2&amp;$C356):INDIRECT(AL$1&amp;AL$3&amp;$C356))</f>
        <v>0</v>
      </c>
      <c r="AM356" s="1700">
        <f ca="1">AK356-AL356</f>
        <v>0</v>
      </c>
      <c r="AN356" s="1794">
        <f ca="1">IFERROR(AK356/AL356,0)</f>
        <v>0</v>
      </c>
      <c r="AO356" s="2509">
        <f ca="1">SUM(INDIRECT(AO$1&amp;AO$2&amp;$A356):INDIRECT(AO$1&amp;AO$3&amp;$A356))+SUM(INDIRECT(AO$1&amp;AO$2&amp;$B356):INDIRECT(AO$1&amp;AO$3&amp;$B356))</f>
        <v>0</v>
      </c>
      <c r="AP356" s="2510">
        <f ca="1">AK356-AO356</f>
        <v>0</v>
      </c>
      <c r="AQ356" s="2511">
        <f ca="1">IFERROR(AK356/AO356,0)</f>
        <v>0</v>
      </c>
      <c r="AS356" s="622">
        <f ca="1">SUM((INDIRECT(AS$2&amp;(ROW())):INDIRECT(AS$3&amp;(ROW()))))</f>
        <v>0</v>
      </c>
      <c r="AT356" s="207">
        <f ca="1">SUM(INDIRECT(AT$1&amp;AT$2&amp;$C356):INDIRECT(AT$1&amp;AT$3&amp;$C356))</f>
        <v>0</v>
      </c>
      <c r="AU356" s="1700">
        <f ca="1">AS356-AT356</f>
        <v>0</v>
      </c>
      <c r="AV356" s="1794">
        <f ca="1">IFERROR(AS356/AT356,0)</f>
        <v>0</v>
      </c>
      <c r="AW356" s="2509">
        <f ca="1">SUM(INDIRECT(AW$1&amp;AW$2&amp;$A356):INDIRECT(AW$1&amp;AW$3&amp;$A356))+SUM(INDIRECT(AW$1&amp;AW$2&amp;$B356):INDIRECT(AW$1&amp;AW$3&amp;$B356))</f>
        <v>0</v>
      </c>
      <c r="AX356" s="2510">
        <f ca="1">AS356-AW356</f>
        <v>0</v>
      </c>
      <c r="AY356" s="2511">
        <f ca="1">IFERROR(AS356/AW356,0)</f>
        <v>0</v>
      </c>
      <c r="BA356" s="622">
        <f ca="1">SUM((INDIRECT(BA$2&amp;(ROW())):INDIRECT(BA$3&amp;(ROW()))))</f>
        <v>0</v>
      </c>
      <c r="BB356" s="207">
        <f ca="1">SUM(INDIRECT(BB$1&amp;BB$2&amp;$C356):INDIRECT(BB$1&amp;BB$3&amp;$C356))</f>
        <v>0</v>
      </c>
      <c r="BC356" s="1700">
        <f ca="1">BA356-BB356</f>
        <v>0</v>
      </c>
      <c r="BD356" s="1794">
        <f ca="1">IFERROR(BA356/BB356,0)</f>
        <v>0</v>
      </c>
      <c r="BE356" s="2509">
        <f ca="1">SUM(INDIRECT(BE$1&amp;BE$2&amp;$A356):INDIRECT(BE$1&amp;BE$3&amp;$A356))+SUM(INDIRECT(BE$1&amp;BE$2&amp;$B356):INDIRECT(BE$1&amp;BE$3&amp;$B356))</f>
        <v>0</v>
      </c>
      <c r="BF356" s="2510">
        <f ca="1">BA356-BE356</f>
        <v>0</v>
      </c>
      <c r="BG356" s="2511">
        <f ca="1">IFERROR(BA356/BE356,0)</f>
        <v>0</v>
      </c>
    </row>
    <row r="357" spans="1:59">
      <c r="A357" s="1887">
        <v>336</v>
      </c>
      <c r="B357" s="1887">
        <v>299</v>
      </c>
      <c r="C357" s="1887">
        <f>ROW()</f>
        <v>357</v>
      </c>
      <c r="D357" s="2120" t="s">
        <v>1020</v>
      </c>
      <c r="E357" s="2540">
        <v>1</v>
      </c>
      <c r="F357" s="87"/>
      <c r="G357" s="87"/>
      <c r="H357" s="39"/>
      <c r="I357" s="1085"/>
      <c r="J357" s="1077" t="s">
        <v>584</v>
      </c>
      <c r="K357" s="80"/>
      <c r="L357" s="80"/>
      <c r="M357" s="79"/>
      <c r="N357" s="79"/>
      <c r="O357" s="79"/>
      <c r="P357" s="209"/>
      <c r="Q357" s="208">
        <v>76</v>
      </c>
      <c r="R357" s="208">
        <v>74</v>
      </c>
      <c r="S357" s="208">
        <v>-101</v>
      </c>
      <c r="T357" s="208">
        <v>75</v>
      </c>
      <c r="U357" s="208">
        <v>75</v>
      </c>
      <c r="V357" s="208">
        <v>-78</v>
      </c>
      <c r="W357" s="208">
        <v>82</v>
      </c>
      <c r="X357" s="208">
        <v>82</v>
      </c>
      <c r="Y357" s="208">
        <v>-32</v>
      </c>
      <c r="Z357" s="208">
        <v>67</v>
      </c>
      <c r="AA357" s="208">
        <v>124</v>
      </c>
      <c r="AB357" s="208">
        <v>59</v>
      </c>
      <c r="AC357" s="207">
        <f t="shared" si="488"/>
        <v>49</v>
      </c>
      <c r="AD357" s="207">
        <f t="shared" si="489"/>
        <v>72</v>
      </c>
      <c r="AE357" s="207">
        <f t="shared" si="490"/>
        <v>132</v>
      </c>
      <c r="AF357" s="207">
        <f t="shared" si="491"/>
        <v>250</v>
      </c>
      <c r="AG357" s="207">
        <f t="shared" si="492"/>
        <v>121</v>
      </c>
      <c r="AH357" s="207">
        <f t="shared" si="493"/>
        <v>382</v>
      </c>
      <c r="AI357" s="207">
        <f t="shared" si="494"/>
        <v>503</v>
      </c>
      <c r="AK357" s="622">
        <f ca="1">SUM((INDIRECT(AK$2&amp;(ROW())):INDIRECT(AK$3&amp;(ROW()))))</f>
        <v>76</v>
      </c>
      <c r="AL357" s="207">
        <f ca="1">SUM(INDIRECT(AL$1&amp;AL$2&amp;$C357):INDIRECT(AL$1&amp;AL$3&amp;$C357))</f>
        <v>249.06612541715458</v>
      </c>
      <c r="AM357" s="1700">
        <f t="shared" ca="1" si="483"/>
        <v>-173.06612541715458</v>
      </c>
      <c r="AN357" s="1794">
        <f t="shared" ca="1" si="452"/>
        <v>0.30513984939826527</v>
      </c>
      <c r="AO357" s="207">
        <f ca="1">SUM(INDIRECT(AO$1&amp;AO$2&amp;$A357):INDIRECT(AO$1&amp;AO$3&amp;$A357))+SUM(INDIRECT(AO$1&amp;AO$2&amp;$B357):INDIRECT(AO$1&amp;AO$3&amp;$B357))</f>
        <v>147</v>
      </c>
      <c r="AP357" s="1700">
        <f t="shared" ca="1" si="484"/>
        <v>-71</v>
      </c>
      <c r="AQ357" s="1794">
        <f t="shared" ca="1" si="478"/>
        <v>0.51700680272108845</v>
      </c>
      <c r="AS357" s="622">
        <f ca="1">SUM((INDIRECT(AS$2&amp;(ROW())):INDIRECT(AS$3&amp;(ROW()))))</f>
        <v>76</v>
      </c>
      <c r="AT357" s="207">
        <f ca="1">SUM(INDIRECT(AT$1&amp;AT$2&amp;$C357):INDIRECT(AT$1&amp;AT$3&amp;$C357))</f>
        <v>249.06612541715458</v>
      </c>
      <c r="AU357" s="1700">
        <f t="shared" ca="1" si="454"/>
        <v>-173.06612541715458</v>
      </c>
      <c r="AV357" s="1794">
        <f t="shared" ca="1" si="455"/>
        <v>0.30513984939826527</v>
      </c>
      <c r="AW357" s="207">
        <f ca="1">SUM(INDIRECT(AW$1&amp;AW$2&amp;$A357):INDIRECT(AW$1&amp;AW$3&amp;$A357))+SUM(INDIRECT(AW$1&amp;AW$2&amp;$B357):INDIRECT(AW$1&amp;AW$3&amp;$B357))</f>
        <v>147</v>
      </c>
      <c r="AX357" s="1700">
        <f t="shared" ca="1" si="456"/>
        <v>-71</v>
      </c>
      <c r="AY357" s="1794">
        <f t="shared" ca="1" si="479"/>
        <v>0.51700680272108845</v>
      </c>
      <c r="BA357" s="622">
        <f ca="1">SUM((INDIRECT(BA$2&amp;(ROW())):INDIRECT(BA$3&amp;(ROW()))))</f>
        <v>76</v>
      </c>
      <c r="BB357" s="207">
        <f ca="1">SUM(INDIRECT(BB$1&amp;BB$2&amp;$C357):INDIRECT(BB$1&amp;BB$3&amp;$C357))</f>
        <v>249.06612541715458</v>
      </c>
      <c r="BC357" s="1700">
        <f t="shared" ca="1" si="458"/>
        <v>-173.06612541715458</v>
      </c>
      <c r="BD357" s="1794">
        <f t="shared" ca="1" si="459"/>
        <v>0.30513984939826527</v>
      </c>
      <c r="BE357" s="207">
        <f ca="1">SUM(INDIRECT(BE$1&amp;BE$2&amp;$A357):INDIRECT(BE$1&amp;BE$3&amp;$A357))+SUM(INDIRECT(BE$1&amp;BE$2&amp;$B357):INDIRECT(BE$1&amp;BE$3&amp;$B357))</f>
        <v>147</v>
      </c>
      <c r="BF357" s="1700">
        <f t="shared" ca="1" si="460"/>
        <v>-71</v>
      </c>
      <c r="BG357" s="1794">
        <f t="shared" ca="1" si="480"/>
        <v>0.51700680272108845</v>
      </c>
    </row>
    <row r="358" spans="1:59">
      <c r="A358" s="1887">
        <v>342</v>
      </c>
      <c r="B358" s="1887">
        <v>303</v>
      </c>
      <c r="C358" s="1887">
        <f>ROW()</f>
        <v>358</v>
      </c>
      <c r="D358" s="2120" t="s">
        <v>1020</v>
      </c>
      <c r="E358" s="2540">
        <v>1</v>
      </c>
      <c r="F358" s="87"/>
      <c r="G358" s="87"/>
      <c r="H358" s="39"/>
      <c r="I358" s="648" t="s">
        <v>141</v>
      </c>
      <c r="J358" s="649"/>
      <c r="K358" s="650"/>
      <c r="L358" s="650"/>
      <c r="M358" s="650"/>
      <c r="N358" s="650"/>
      <c r="O358" s="650"/>
      <c r="P358" s="217"/>
      <c r="Q358" s="216">
        <f t="shared" ref="Q358:AI358" si="496">Q338-Q350</f>
        <v>471</v>
      </c>
      <c r="R358" s="216">
        <f t="shared" si="496"/>
        <v>-2539</v>
      </c>
      <c r="S358" s="216">
        <f t="shared" si="496"/>
        <v>586</v>
      </c>
      <c r="T358" s="216">
        <f t="shared" si="496"/>
        <v>1094</v>
      </c>
      <c r="U358" s="216">
        <f t="shared" si="496"/>
        <v>668</v>
      </c>
      <c r="V358" s="216">
        <f t="shared" si="496"/>
        <v>3565</v>
      </c>
      <c r="W358" s="216">
        <f t="shared" si="496"/>
        <v>11</v>
      </c>
      <c r="X358" s="216">
        <f t="shared" si="496"/>
        <v>-411</v>
      </c>
      <c r="Y358" s="216">
        <f t="shared" si="496"/>
        <v>-1187</v>
      </c>
      <c r="Z358" s="216">
        <f t="shared" si="496"/>
        <v>-554</v>
      </c>
      <c r="AA358" s="216">
        <f t="shared" si="496"/>
        <v>-585</v>
      </c>
      <c r="AB358" s="216">
        <f t="shared" si="496"/>
        <v>-1804.3843999999999</v>
      </c>
      <c r="AC358" s="216">
        <f t="shared" si="496"/>
        <v>-1482</v>
      </c>
      <c r="AD358" s="216">
        <f t="shared" si="496"/>
        <v>5327</v>
      </c>
      <c r="AE358" s="216">
        <f t="shared" si="496"/>
        <v>-1587</v>
      </c>
      <c r="AF358" s="216">
        <f t="shared" si="496"/>
        <v>-2943.3843999999999</v>
      </c>
      <c r="AG358" s="216">
        <f t="shared" si="496"/>
        <v>3845</v>
      </c>
      <c r="AH358" s="216">
        <f t="shared" si="496"/>
        <v>-4530.384399999999</v>
      </c>
      <c r="AI358" s="216">
        <f t="shared" si="496"/>
        <v>-685.384399999999</v>
      </c>
      <c r="AK358" s="1650">
        <f ca="1">SUM((INDIRECT(AK$2&amp;(ROW())):INDIRECT(AK$3&amp;(ROW()))))</f>
        <v>471</v>
      </c>
      <c r="AL358" s="1651">
        <f ca="1">SUM(INDIRECT(AL$1&amp;AL$2&amp;$C358):INDIRECT(AL$1&amp;AL$3&amp;$C358))</f>
        <v>-617.32041524024089</v>
      </c>
      <c r="AM358" s="1713">
        <f t="shared" ca="1" si="483"/>
        <v>1088.3204152402409</v>
      </c>
      <c r="AN358" s="1817">
        <f t="shared" ca="1" si="452"/>
        <v>-0.76297492901915809</v>
      </c>
      <c r="AO358" s="1651">
        <f ca="1">SUM(INDIRECT(AO$1&amp;AO$2&amp;$A358):INDIRECT(AO$1&amp;AO$3&amp;$A358))+SUM(INDIRECT(AO$1&amp;AO$2&amp;$B358):INDIRECT(AO$1&amp;AO$3&amp;$B358))</f>
        <v>-366</v>
      </c>
      <c r="AP358" s="1713">
        <f t="shared" ca="1" si="484"/>
        <v>837</v>
      </c>
      <c r="AQ358" s="1817">
        <f t="shared" ca="1" si="478"/>
        <v>-1.2868852459016393</v>
      </c>
      <c r="AS358" s="1650">
        <f ca="1">SUM((INDIRECT(AS$2&amp;(ROW())):INDIRECT(AS$3&amp;(ROW()))))</f>
        <v>471</v>
      </c>
      <c r="AT358" s="1651">
        <f ca="1">SUM(INDIRECT(AT$1&amp;AT$2&amp;$C358):INDIRECT(AT$1&amp;AT$3&amp;$C358))</f>
        <v>-617.32041524024089</v>
      </c>
      <c r="AU358" s="1713">
        <f t="shared" ca="1" si="454"/>
        <v>1088.3204152402409</v>
      </c>
      <c r="AV358" s="1817">
        <f t="shared" ca="1" si="455"/>
        <v>-0.76297492901915809</v>
      </c>
      <c r="AW358" s="1651">
        <f ca="1">SUM(INDIRECT(AW$1&amp;AW$2&amp;$A358):INDIRECT(AW$1&amp;AW$3&amp;$A358))+SUM(INDIRECT(AW$1&amp;AW$2&amp;$B358):INDIRECT(AW$1&amp;AW$3&amp;$B358))</f>
        <v>-366</v>
      </c>
      <c r="AX358" s="1713">
        <f t="shared" ca="1" si="456"/>
        <v>837</v>
      </c>
      <c r="AY358" s="1817">
        <f t="shared" ca="1" si="479"/>
        <v>-1.2868852459016393</v>
      </c>
      <c r="BA358" s="1650">
        <f ca="1">SUM((INDIRECT(BA$2&amp;(ROW())):INDIRECT(BA$3&amp;(ROW()))))</f>
        <v>471</v>
      </c>
      <c r="BB358" s="1651">
        <f ca="1">SUM(INDIRECT(BB$1&amp;BB$2&amp;$C358):INDIRECT(BB$1&amp;BB$3&amp;$C358))</f>
        <v>-617.32041524024089</v>
      </c>
      <c r="BC358" s="1713">
        <f t="shared" ca="1" si="458"/>
        <v>1088.3204152402409</v>
      </c>
      <c r="BD358" s="1817">
        <f t="shared" ca="1" si="459"/>
        <v>-0.76297492901915809</v>
      </c>
      <c r="BE358" s="1651">
        <f ca="1">SUM(INDIRECT(BE$1&amp;BE$2&amp;$A358):INDIRECT(BE$1&amp;BE$3&amp;$A358))+SUM(INDIRECT(BE$1&amp;BE$2&amp;$B358):INDIRECT(BE$1&amp;BE$3&amp;$B358))</f>
        <v>-366</v>
      </c>
      <c r="BF358" s="1713">
        <f t="shared" ca="1" si="460"/>
        <v>837</v>
      </c>
      <c r="BG358" s="1817">
        <f t="shared" ca="1" si="480"/>
        <v>-1.2868852459016393</v>
      </c>
    </row>
    <row r="359" spans="1:59">
      <c r="A359" s="1887">
        <v>343</v>
      </c>
      <c r="B359" s="1887">
        <v>304</v>
      </c>
      <c r="C359" s="1887">
        <f>ROW()</f>
        <v>359</v>
      </c>
      <c r="D359" s="2120" t="s">
        <v>1020</v>
      </c>
      <c r="E359" s="2540">
        <v>1</v>
      </c>
      <c r="F359" s="87"/>
      <c r="G359" s="87"/>
      <c r="H359" s="39"/>
      <c r="I359" s="44"/>
      <c r="J359" s="1112" t="s">
        <v>140</v>
      </c>
      <c r="K359" s="7"/>
      <c r="L359" s="7"/>
      <c r="M359" s="6"/>
      <c r="N359" s="6"/>
      <c r="O359" s="6"/>
      <c r="P359" s="42"/>
      <c r="Q359" s="1114">
        <f t="shared" ref="Q359:AI359" si="497">IFERROR(Q358/Q326,0)</f>
        <v>0.29492798998121478</v>
      </c>
      <c r="R359" s="1114">
        <f t="shared" si="497"/>
        <v>-1.6759075907590759</v>
      </c>
      <c r="S359" s="1114">
        <f t="shared" si="497"/>
        <v>0.46434231378763868</v>
      </c>
      <c r="T359" s="1114">
        <f t="shared" si="497"/>
        <v>0.38251748251748252</v>
      </c>
      <c r="U359" s="1114">
        <f t="shared" si="497"/>
        <v>0.27557755775577558</v>
      </c>
      <c r="V359" s="1114">
        <f t="shared" si="497"/>
        <v>2.484320557491289</v>
      </c>
      <c r="W359" s="1114">
        <f t="shared" si="497"/>
        <v>7.5862068965517242E-3</v>
      </c>
      <c r="X359" s="1114">
        <f t="shared" si="497"/>
        <v>-0.20166830225711482</v>
      </c>
      <c r="Y359" s="1114">
        <f t="shared" si="497"/>
        <v>-0.38488975356679639</v>
      </c>
      <c r="Z359" s="1114">
        <f t="shared" si="497"/>
        <v>-0.31211267605633802</v>
      </c>
      <c r="AA359" s="1114">
        <f t="shared" si="497"/>
        <v>-0.36654135338345867</v>
      </c>
      <c r="AB359" s="1114">
        <f t="shared" si="497"/>
        <v>-1.3306669616519173</v>
      </c>
      <c r="AC359" s="1114">
        <f t="shared" si="497"/>
        <v>-0.33882030178326472</v>
      </c>
      <c r="AD359" s="1114">
        <f t="shared" si="497"/>
        <v>0.79282631343949994</v>
      </c>
      <c r="AE359" s="1114">
        <f t="shared" si="497"/>
        <v>-0.24147900182592819</v>
      </c>
      <c r="AF359" s="1114">
        <f t="shared" si="497"/>
        <v>-0.62267493124603346</v>
      </c>
      <c r="AG359" s="1114">
        <f t="shared" si="497"/>
        <v>0.34661498242134681</v>
      </c>
      <c r="AH359" s="1114">
        <f t="shared" si="497"/>
        <v>-0.40095445614656156</v>
      </c>
      <c r="AI359" s="1114">
        <f t="shared" si="497"/>
        <v>-3.0608449446230753E-2</v>
      </c>
      <c r="AJ359" s="1108"/>
      <c r="AK359" s="1630">
        <f ca="1">IFERROR(AK358/AK326,0)</f>
        <v>0.29492798998121478</v>
      </c>
      <c r="AL359" s="1114">
        <f ca="1">IFERROR(AL358/AL326,0)</f>
        <v>-0.26840018053923514</v>
      </c>
      <c r="AM359" s="1114">
        <f t="shared" ca="1" si="483"/>
        <v>0.56332817052044992</v>
      </c>
      <c r="AN359" s="1796"/>
      <c r="AO359" s="1114">
        <f ca="1">IFERROR(AO358/AO326,0)</f>
        <v>-0.5213675213675214</v>
      </c>
      <c r="AP359" s="1114">
        <f t="shared" ca="1" si="484"/>
        <v>0.81629551134873624</v>
      </c>
      <c r="AQ359" s="1796"/>
      <c r="AR359" s="1108"/>
      <c r="AS359" s="1630">
        <f ca="1">IFERROR(AS358/AS326,0)</f>
        <v>0.29492798998121478</v>
      </c>
      <c r="AT359" s="1114">
        <f ca="1">IFERROR(AT358/AT326,0)</f>
        <v>-0.26840018053923514</v>
      </c>
      <c r="AU359" s="1114">
        <f t="shared" ca="1" si="454"/>
        <v>0.56332817052044992</v>
      </c>
      <c r="AV359" s="1796"/>
      <c r="AW359" s="1114">
        <f ca="1">IFERROR(AW358/AW326,0)</f>
        <v>-0.5213675213675214</v>
      </c>
      <c r="AX359" s="1114">
        <f t="shared" ca="1" si="456"/>
        <v>0.81629551134873624</v>
      </c>
      <c r="AY359" s="1796"/>
      <c r="AZ359" s="1108"/>
      <c r="BA359" s="1630">
        <f ca="1">IFERROR(BA358/BA326,0)</f>
        <v>0.29492798998121478</v>
      </c>
      <c r="BB359" s="1114">
        <f ca="1">IFERROR(BB358/BB326,0)</f>
        <v>-0.26840018053923514</v>
      </c>
      <c r="BC359" s="1114">
        <f t="shared" ca="1" si="458"/>
        <v>0.56332817052044992</v>
      </c>
      <c r="BD359" s="1796"/>
      <c r="BE359" s="1114">
        <f ca="1">IFERROR(BE358/BE326,0)</f>
        <v>-0.5213675213675214</v>
      </c>
      <c r="BF359" s="1114">
        <f t="shared" ca="1" si="460"/>
        <v>0.81629551134873624</v>
      </c>
      <c r="BG359" s="1796"/>
    </row>
    <row r="360" spans="1:59">
      <c r="A360" s="1887">
        <v>348</v>
      </c>
      <c r="B360" s="1887">
        <v>307</v>
      </c>
      <c r="C360" s="1887">
        <f>ROW()</f>
        <v>360</v>
      </c>
      <c r="D360" s="2120" t="s">
        <v>1020</v>
      </c>
      <c r="E360" s="2540">
        <v>1</v>
      </c>
      <c r="F360" s="87"/>
      <c r="G360" s="87"/>
      <c r="H360" s="39"/>
      <c r="I360" s="398" t="s">
        <v>210</v>
      </c>
      <c r="J360" s="646"/>
      <c r="K360" s="647"/>
      <c r="L360" s="647"/>
      <c r="M360" s="646"/>
      <c r="N360" s="646"/>
      <c r="O360" s="646"/>
      <c r="P360" s="185"/>
      <c r="Q360" s="144">
        <v>0</v>
      </c>
      <c r="R360" s="144">
        <v>0</v>
      </c>
      <c r="S360" s="144">
        <v>0</v>
      </c>
      <c r="T360" s="144">
        <v>0</v>
      </c>
      <c r="U360" s="144">
        <v>0</v>
      </c>
      <c r="V360" s="144">
        <v>0</v>
      </c>
      <c r="W360" s="144">
        <v>0</v>
      </c>
      <c r="X360" s="144">
        <v>0</v>
      </c>
      <c r="Y360" s="144">
        <v>0</v>
      </c>
      <c r="Z360" s="144">
        <v>0</v>
      </c>
      <c r="AA360" s="144"/>
      <c r="AB360" s="144"/>
      <c r="AC360" s="190">
        <f>SUM(Q360,R360,S360)</f>
        <v>0</v>
      </c>
      <c r="AD360" s="190">
        <f>SUM(T360,U360,V360)</f>
        <v>0</v>
      </c>
      <c r="AE360" s="190">
        <f>SUM(W360,X360,Y360)</f>
        <v>0</v>
      </c>
      <c r="AF360" s="190">
        <f>SUM(Z360,AA360,AB360)</f>
        <v>0</v>
      </c>
      <c r="AG360" s="190">
        <f>AC360+AD360</f>
        <v>0</v>
      </c>
      <c r="AH360" s="190">
        <f>AF360+AE360</f>
        <v>0</v>
      </c>
      <c r="AI360" s="190">
        <f>AG360+AH360</f>
        <v>0</v>
      </c>
      <c r="AK360" s="1633">
        <f ca="1">SUM((INDIRECT(AK$2&amp;(ROW())):INDIRECT(AK$3&amp;(ROW()))))</f>
        <v>0</v>
      </c>
      <c r="AL360" s="1634">
        <f ca="1">SUM(INDIRECT(AL$1&amp;AL$2&amp;$C360):INDIRECT(AL$1&amp;AL$3&amp;$C360))</f>
        <v>0</v>
      </c>
      <c r="AM360" s="1702">
        <f t="shared" ca="1" si="483"/>
        <v>0</v>
      </c>
      <c r="AN360" s="1798">
        <f t="shared" ca="1" si="452"/>
        <v>0</v>
      </c>
      <c r="AO360" s="1634">
        <f ca="1">SUM(INDIRECT(AO$1&amp;AO$2&amp;$A360):INDIRECT(AO$1&amp;AO$3&amp;$A360))+SUM(INDIRECT(AO$1&amp;AO$2&amp;$B360):INDIRECT(AO$1&amp;AO$3&amp;$B360))</f>
        <v>1</v>
      </c>
      <c r="AP360" s="1702">
        <f t="shared" ca="1" si="484"/>
        <v>-1</v>
      </c>
      <c r="AQ360" s="1798">
        <f ca="1">IFERROR(AK360/AO360,0)</f>
        <v>0</v>
      </c>
      <c r="AS360" s="1633">
        <f ca="1">SUM((INDIRECT(AS$2&amp;(ROW())):INDIRECT(AS$3&amp;(ROW()))))</f>
        <v>0</v>
      </c>
      <c r="AT360" s="1634">
        <f ca="1">SUM(INDIRECT(AT$1&amp;AT$2&amp;$C360):INDIRECT(AT$1&amp;AT$3&amp;$C360))</f>
        <v>0</v>
      </c>
      <c r="AU360" s="1702">
        <f t="shared" ca="1" si="454"/>
        <v>0</v>
      </c>
      <c r="AV360" s="1798">
        <f t="shared" ca="1" si="455"/>
        <v>0</v>
      </c>
      <c r="AW360" s="1634">
        <f ca="1">SUM(INDIRECT(AW$1&amp;AW$2&amp;$A360):INDIRECT(AW$1&amp;AW$3&amp;$A360))+SUM(INDIRECT(AW$1&amp;AW$2&amp;$B360):INDIRECT(AW$1&amp;AW$3&amp;$B360))</f>
        <v>1</v>
      </c>
      <c r="AX360" s="1702">
        <f t="shared" ca="1" si="456"/>
        <v>-1</v>
      </c>
      <c r="AY360" s="1798">
        <f ca="1">IFERROR(AS360/AW360,0)</f>
        <v>0</v>
      </c>
      <c r="BA360" s="1633">
        <f ca="1">SUM((INDIRECT(BA$2&amp;(ROW())):INDIRECT(BA$3&amp;(ROW()))))</f>
        <v>0</v>
      </c>
      <c r="BB360" s="1634">
        <f ca="1">SUM(INDIRECT(BB$1&amp;BB$2&amp;$C360):INDIRECT(BB$1&amp;BB$3&amp;$C360))</f>
        <v>0</v>
      </c>
      <c r="BC360" s="1702">
        <f t="shared" ca="1" si="458"/>
        <v>0</v>
      </c>
      <c r="BD360" s="1798">
        <f t="shared" ca="1" si="459"/>
        <v>0</v>
      </c>
      <c r="BE360" s="1634">
        <f ca="1">SUM(INDIRECT(BE$1&amp;BE$2&amp;$A360):INDIRECT(BE$1&amp;BE$3&amp;$A360))+SUM(INDIRECT(BE$1&amp;BE$2&amp;$B360):INDIRECT(BE$1&amp;BE$3&amp;$B360))</f>
        <v>1</v>
      </c>
      <c r="BF360" s="1702">
        <f t="shared" ca="1" si="460"/>
        <v>-1</v>
      </c>
      <c r="BG360" s="1798">
        <f ca="1">IFERROR(BA360/BE360,0)</f>
        <v>0</v>
      </c>
    </row>
    <row r="361" spans="1:59">
      <c r="A361" s="1887">
        <v>349</v>
      </c>
      <c r="B361" s="1887">
        <v>308</v>
      </c>
      <c r="C361" s="1887">
        <f>ROW()</f>
        <v>361</v>
      </c>
      <c r="D361" s="2120" t="s">
        <v>1020</v>
      </c>
      <c r="E361" s="2540">
        <v>1</v>
      </c>
      <c r="F361" s="87"/>
      <c r="G361" s="87"/>
      <c r="H361" s="39"/>
      <c r="I361" s="189" t="s">
        <v>211</v>
      </c>
      <c r="J361" s="187"/>
      <c r="K361" s="188"/>
      <c r="L361" s="188"/>
      <c r="M361" s="187"/>
      <c r="N361" s="187"/>
      <c r="O361" s="187"/>
      <c r="P361" s="186"/>
      <c r="Q361" s="100">
        <v>0</v>
      </c>
      <c r="R361" s="100">
        <v>0</v>
      </c>
      <c r="S361" s="100">
        <v>0</v>
      </c>
      <c r="T361" s="100">
        <v>0</v>
      </c>
      <c r="U361" s="100">
        <v>0</v>
      </c>
      <c r="V361" s="100">
        <v>0</v>
      </c>
      <c r="W361" s="100">
        <v>0</v>
      </c>
      <c r="X361" s="100">
        <v>0</v>
      </c>
      <c r="Y361" s="100">
        <v>0</v>
      </c>
      <c r="Z361" s="100">
        <v>0</v>
      </c>
      <c r="AA361" s="100"/>
      <c r="AB361" s="100"/>
      <c r="AC361" s="150">
        <f>SUM(Q361,R361,S361)</f>
        <v>0</v>
      </c>
      <c r="AD361" s="150">
        <f>SUM(T361,U361,V361)</f>
        <v>0</v>
      </c>
      <c r="AE361" s="150">
        <f>SUM(W361,X361,Y361)</f>
        <v>0</v>
      </c>
      <c r="AF361" s="150">
        <f>SUM(Z361,AA361,AB361)</f>
        <v>0</v>
      </c>
      <c r="AG361" s="150">
        <f>AC361+AD361</f>
        <v>0</v>
      </c>
      <c r="AH361" s="150">
        <f>AF361+AE361</f>
        <v>0</v>
      </c>
      <c r="AI361" s="150">
        <f>AG361+AH361</f>
        <v>0</v>
      </c>
      <c r="AK361" s="113">
        <f ca="1">SUM((INDIRECT(AK$2&amp;(ROW())):INDIRECT(AK$3&amp;(ROW()))))</f>
        <v>0</v>
      </c>
      <c r="AL361" s="150">
        <f ca="1">SUM(INDIRECT(AL$1&amp;AL$2&amp;$C361):INDIRECT(AL$1&amp;AL$3&amp;$C361))</f>
        <v>0</v>
      </c>
      <c r="AM361" s="1703">
        <f t="shared" ca="1" si="483"/>
        <v>0</v>
      </c>
      <c r="AN361" s="1799">
        <f t="shared" ca="1" si="452"/>
        <v>0</v>
      </c>
      <c r="AO361" s="150">
        <f ca="1">SUM(INDIRECT(AO$1&amp;AO$2&amp;$A361):INDIRECT(AO$1&amp;AO$3&amp;$A361))+SUM(INDIRECT(AO$1&amp;AO$2&amp;$B361):INDIRECT(AO$1&amp;AO$3&amp;$B361))</f>
        <v>0</v>
      </c>
      <c r="AP361" s="1703">
        <f t="shared" ca="1" si="484"/>
        <v>0</v>
      </c>
      <c r="AQ361" s="1799">
        <f ca="1">IFERROR(AK361/AO361,0)</f>
        <v>0</v>
      </c>
      <c r="AS361" s="113">
        <f ca="1">SUM((INDIRECT(AS$2&amp;(ROW())):INDIRECT(AS$3&amp;(ROW()))))</f>
        <v>0</v>
      </c>
      <c r="AT361" s="150">
        <f ca="1">SUM(INDIRECT(AT$1&amp;AT$2&amp;$C361):INDIRECT(AT$1&amp;AT$3&amp;$C361))</f>
        <v>0</v>
      </c>
      <c r="AU361" s="1703">
        <f t="shared" ca="1" si="454"/>
        <v>0</v>
      </c>
      <c r="AV361" s="1799">
        <f t="shared" ca="1" si="455"/>
        <v>0</v>
      </c>
      <c r="AW361" s="150">
        <f ca="1">SUM(INDIRECT(AW$1&amp;AW$2&amp;$A361):INDIRECT(AW$1&amp;AW$3&amp;$A361))+SUM(INDIRECT(AW$1&amp;AW$2&amp;$B361):INDIRECT(AW$1&amp;AW$3&amp;$B361))</f>
        <v>0</v>
      </c>
      <c r="AX361" s="1703">
        <f t="shared" ca="1" si="456"/>
        <v>0</v>
      </c>
      <c r="AY361" s="1799">
        <f ca="1">IFERROR(AS361/AW361,0)</f>
        <v>0</v>
      </c>
      <c r="BA361" s="113">
        <f ca="1">SUM((INDIRECT(BA$2&amp;(ROW())):INDIRECT(BA$3&amp;(ROW()))))</f>
        <v>0</v>
      </c>
      <c r="BB361" s="150">
        <f ca="1">SUM(INDIRECT(BB$1&amp;BB$2&amp;$C361):INDIRECT(BB$1&amp;BB$3&amp;$C361))</f>
        <v>0</v>
      </c>
      <c r="BC361" s="1703">
        <f t="shared" ca="1" si="458"/>
        <v>0</v>
      </c>
      <c r="BD361" s="1799">
        <f t="shared" ca="1" si="459"/>
        <v>0</v>
      </c>
      <c r="BE361" s="150">
        <f ca="1">SUM(INDIRECT(BE$1&amp;BE$2&amp;$A361):INDIRECT(BE$1&amp;BE$3&amp;$A361))+SUM(INDIRECT(BE$1&amp;BE$2&amp;$B361):INDIRECT(BE$1&amp;BE$3&amp;$B361))</f>
        <v>0</v>
      </c>
      <c r="BF361" s="1703">
        <f t="shared" ca="1" si="460"/>
        <v>0</v>
      </c>
      <c r="BG361" s="1799">
        <f ca="1">IFERROR(BA361/BE361,0)</f>
        <v>0</v>
      </c>
    </row>
    <row r="362" spans="1:59">
      <c r="A362" s="1887">
        <v>350</v>
      </c>
      <c r="B362" s="1887">
        <v>309</v>
      </c>
      <c r="C362" s="1887">
        <f>ROW()</f>
        <v>362</v>
      </c>
      <c r="D362" s="2120" t="s">
        <v>1020</v>
      </c>
      <c r="E362" s="2540">
        <v>1</v>
      </c>
      <c r="F362" s="87"/>
      <c r="G362" s="87"/>
      <c r="H362" s="39"/>
      <c r="I362" s="648" t="s">
        <v>212</v>
      </c>
      <c r="J362" s="649"/>
      <c r="K362" s="650"/>
      <c r="L362" s="650"/>
      <c r="M362" s="650"/>
      <c r="N362" s="650"/>
      <c r="O362" s="650"/>
      <c r="P362" s="217"/>
      <c r="Q362" s="216">
        <f t="shared" ref="Q362:AI362" si="498">Q358+Q360-Q361</f>
        <v>471</v>
      </c>
      <c r="R362" s="216">
        <f t="shared" si="498"/>
        <v>-2539</v>
      </c>
      <c r="S362" s="216">
        <f t="shared" si="498"/>
        <v>586</v>
      </c>
      <c r="T362" s="216">
        <f t="shared" si="498"/>
        <v>1094</v>
      </c>
      <c r="U362" s="216">
        <f t="shared" si="498"/>
        <v>668</v>
      </c>
      <c r="V362" s="216">
        <f t="shared" si="498"/>
        <v>3565</v>
      </c>
      <c r="W362" s="216">
        <f t="shared" si="498"/>
        <v>11</v>
      </c>
      <c r="X362" s="216">
        <f t="shared" si="498"/>
        <v>-411</v>
      </c>
      <c r="Y362" s="216">
        <f t="shared" si="498"/>
        <v>-1187</v>
      </c>
      <c r="Z362" s="216">
        <f t="shared" si="498"/>
        <v>-554</v>
      </c>
      <c r="AA362" s="216">
        <f t="shared" si="498"/>
        <v>-585</v>
      </c>
      <c r="AB362" s="216">
        <f t="shared" si="498"/>
        <v>-1804.3843999999999</v>
      </c>
      <c r="AC362" s="216">
        <f t="shared" si="498"/>
        <v>-1482</v>
      </c>
      <c r="AD362" s="216">
        <f t="shared" si="498"/>
        <v>5327</v>
      </c>
      <c r="AE362" s="216">
        <f t="shared" si="498"/>
        <v>-1587</v>
      </c>
      <c r="AF362" s="216">
        <f t="shared" si="498"/>
        <v>-2943.3843999999999</v>
      </c>
      <c r="AG362" s="216">
        <f t="shared" si="498"/>
        <v>3845</v>
      </c>
      <c r="AH362" s="216">
        <f t="shared" si="498"/>
        <v>-4530.384399999999</v>
      </c>
      <c r="AI362" s="216">
        <f t="shared" si="498"/>
        <v>-685.384399999999</v>
      </c>
      <c r="AK362" s="1650">
        <f ca="1">SUM((INDIRECT(AK$2&amp;(ROW())):INDIRECT(AK$3&amp;(ROW()))))</f>
        <v>471</v>
      </c>
      <c r="AL362" s="1651">
        <f ca="1">SUM(INDIRECT(AL$1&amp;AL$2&amp;$C362):INDIRECT(AL$1&amp;AL$3&amp;$C362))</f>
        <v>-617.32041524024089</v>
      </c>
      <c r="AM362" s="1713">
        <f t="shared" ca="1" si="483"/>
        <v>1088.3204152402409</v>
      </c>
      <c r="AN362" s="1817">
        <f t="shared" ca="1" si="452"/>
        <v>-0.76297492901915809</v>
      </c>
      <c r="AO362" s="1651">
        <f ca="1">SUM(INDIRECT(AO$1&amp;AO$2&amp;$A362):INDIRECT(AO$1&amp;AO$3&amp;$A362))+SUM(INDIRECT(AO$1&amp;AO$2&amp;$B362):INDIRECT(AO$1&amp;AO$3&amp;$B362))</f>
        <v>-365</v>
      </c>
      <c r="AP362" s="1713">
        <f t="shared" ca="1" si="484"/>
        <v>836</v>
      </c>
      <c r="AQ362" s="1817">
        <f ca="1">IFERROR(AK362/AO362,0)</f>
        <v>-1.2904109589041095</v>
      </c>
      <c r="AS362" s="1650">
        <f ca="1">SUM((INDIRECT(AS$2&amp;(ROW())):INDIRECT(AS$3&amp;(ROW()))))</f>
        <v>471</v>
      </c>
      <c r="AT362" s="1651">
        <f ca="1">SUM(INDIRECT(AT$1&amp;AT$2&amp;$C362):INDIRECT(AT$1&amp;AT$3&amp;$C362))</f>
        <v>-617.32041524024089</v>
      </c>
      <c r="AU362" s="1713">
        <f t="shared" ca="1" si="454"/>
        <v>1088.3204152402409</v>
      </c>
      <c r="AV362" s="1817">
        <f t="shared" ca="1" si="455"/>
        <v>-0.76297492901915809</v>
      </c>
      <c r="AW362" s="1651">
        <f ca="1">SUM(INDIRECT(AW$1&amp;AW$2&amp;$A362):INDIRECT(AW$1&amp;AW$3&amp;$A362))+SUM(INDIRECT(AW$1&amp;AW$2&amp;$B362):INDIRECT(AW$1&amp;AW$3&amp;$B362))</f>
        <v>-365</v>
      </c>
      <c r="AX362" s="1713">
        <f t="shared" ca="1" si="456"/>
        <v>836</v>
      </c>
      <c r="AY362" s="1817">
        <f ca="1">IFERROR(AS362/AW362,0)</f>
        <v>-1.2904109589041095</v>
      </c>
      <c r="BA362" s="1650">
        <f ca="1">SUM((INDIRECT(BA$2&amp;(ROW())):INDIRECT(BA$3&amp;(ROW()))))</f>
        <v>471</v>
      </c>
      <c r="BB362" s="1651">
        <f ca="1">SUM(INDIRECT(BB$1&amp;BB$2&amp;$C362):INDIRECT(BB$1&amp;BB$3&amp;$C362))</f>
        <v>-617.32041524024089</v>
      </c>
      <c r="BC362" s="1713">
        <f t="shared" ca="1" si="458"/>
        <v>1088.3204152402409</v>
      </c>
      <c r="BD362" s="1817">
        <f t="shared" ca="1" si="459"/>
        <v>-0.76297492901915809</v>
      </c>
      <c r="BE362" s="1651">
        <f ca="1">SUM(INDIRECT(BE$1&amp;BE$2&amp;$A362):INDIRECT(BE$1&amp;BE$3&amp;$A362))+SUM(INDIRECT(BE$1&amp;BE$2&amp;$B362):INDIRECT(BE$1&amp;BE$3&amp;$B362))</f>
        <v>-365</v>
      </c>
      <c r="BF362" s="1713">
        <f t="shared" ca="1" si="460"/>
        <v>836</v>
      </c>
      <c r="BG362" s="1817">
        <f ca="1">IFERROR(BA362/BE362,0)</f>
        <v>-1.2904109589041095</v>
      </c>
    </row>
    <row r="363" spans="1:59" ht="13.9" customHeight="1">
      <c r="A363" s="1887">
        <v>351</v>
      </c>
      <c r="B363" s="1887">
        <v>310</v>
      </c>
      <c r="C363" s="1887">
        <f>ROW()</f>
        <v>363</v>
      </c>
      <c r="D363" s="2120" t="s">
        <v>1020</v>
      </c>
      <c r="E363" s="2540">
        <v>1</v>
      </c>
      <c r="F363" s="87"/>
      <c r="G363" s="87"/>
      <c r="H363" s="39"/>
      <c r="I363" s="64"/>
      <c r="J363" s="1134" t="s">
        <v>140</v>
      </c>
      <c r="K363" s="4"/>
      <c r="L363" s="4"/>
      <c r="M363" s="3"/>
      <c r="N363" s="3"/>
      <c r="O363" s="3"/>
      <c r="P363" s="40"/>
      <c r="Q363" s="1668">
        <f t="shared" ref="Q363:AI363" si="499">IFERROR(Q362/Q326,0)</f>
        <v>0.29492798998121478</v>
      </c>
      <c r="R363" s="1668">
        <f t="shared" si="499"/>
        <v>-1.6759075907590759</v>
      </c>
      <c r="S363" s="1668">
        <f t="shared" si="499"/>
        <v>0.46434231378763868</v>
      </c>
      <c r="T363" s="1668">
        <f t="shared" si="499"/>
        <v>0.38251748251748252</v>
      </c>
      <c r="U363" s="1668">
        <f t="shared" si="499"/>
        <v>0.27557755775577558</v>
      </c>
      <c r="V363" s="1668">
        <f t="shared" si="499"/>
        <v>2.484320557491289</v>
      </c>
      <c r="W363" s="1668">
        <f t="shared" si="499"/>
        <v>7.5862068965517242E-3</v>
      </c>
      <c r="X363" s="1668">
        <f t="shared" si="499"/>
        <v>-0.20166830225711482</v>
      </c>
      <c r="Y363" s="1668">
        <f t="shared" si="499"/>
        <v>-0.38488975356679639</v>
      </c>
      <c r="Z363" s="1668">
        <f t="shared" si="499"/>
        <v>-0.31211267605633802</v>
      </c>
      <c r="AA363" s="1668">
        <f t="shared" si="499"/>
        <v>-0.36654135338345867</v>
      </c>
      <c r="AB363" s="1668">
        <f t="shared" si="499"/>
        <v>-1.3306669616519173</v>
      </c>
      <c r="AC363" s="1668">
        <f t="shared" si="499"/>
        <v>-0.33882030178326472</v>
      </c>
      <c r="AD363" s="1668">
        <f t="shared" si="499"/>
        <v>0.79282631343949994</v>
      </c>
      <c r="AE363" s="1668">
        <f t="shared" si="499"/>
        <v>-0.24147900182592819</v>
      </c>
      <c r="AF363" s="1668">
        <f t="shared" si="499"/>
        <v>-0.62267493124603346</v>
      </c>
      <c r="AG363" s="1668">
        <f t="shared" si="499"/>
        <v>0.34661498242134681</v>
      </c>
      <c r="AH363" s="1668">
        <f t="shared" si="499"/>
        <v>-0.40095445614656156</v>
      </c>
      <c r="AI363" s="1668">
        <f t="shared" si="499"/>
        <v>-3.0608449446230753E-2</v>
      </c>
      <c r="AJ363" s="1108"/>
      <c r="AK363" s="1669">
        <f ca="1">IFERROR(AK362/AK326,0)</f>
        <v>0.29492798998121478</v>
      </c>
      <c r="AL363" s="1668">
        <f ca="1">IFERROR(AL362/AL326,0)</f>
        <v>-0.26840018053923514</v>
      </c>
      <c r="AM363" s="1668">
        <f t="shared" ca="1" si="483"/>
        <v>0.56332817052044992</v>
      </c>
      <c r="AN363" s="1802"/>
      <c r="AO363" s="1668">
        <f ca="1">IFERROR(AO362/AO326,0)</f>
        <v>-0.51994301994301995</v>
      </c>
      <c r="AP363" s="1668">
        <f t="shared" ca="1" si="484"/>
        <v>0.81487100992423467</v>
      </c>
      <c r="AQ363" s="1802"/>
      <c r="AR363" s="1108"/>
      <c r="AS363" s="1669">
        <f ca="1">IFERROR(AS362/AS326,0)</f>
        <v>0.29492798998121478</v>
      </c>
      <c r="AT363" s="1668">
        <f ca="1">IFERROR(AT362/AT326,0)</f>
        <v>-0.26840018053923514</v>
      </c>
      <c r="AU363" s="1668">
        <f t="shared" ca="1" si="454"/>
        <v>0.56332817052044992</v>
      </c>
      <c r="AV363" s="1802"/>
      <c r="AW363" s="1668">
        <f ca="1">IFERROR(AW362/AW326,0)</f>
        <v>-0.51994301994301995</v>
      </c>
      <c r="AX363" s="1668">
        <f t="shared" ca="1" si="456"/>
        <v>0.81487100992423467</v>
      </c>
      <c r="AY363" s="1802"/>
      <c r="AZ363" s="1108"/>
      <c r="BA363" s="1669">
        <f ca="1">IFERROR(BA362/BA326,0)</f>
        <v>0.29492798998121478</v>
      </c>
      <c r="BB363" s="1668">
        <f ca="1">IFERROR(BB362/BB326,0)</f>
        <v>-0.26840018053923514</v>
      </c>
      <c r="BC363" s="1668">
        <f t="shared" ca="1" si="458"/>
        <v>0.56332817052044992</v>
      </c>
      <c r="BD363" s="1802"/>
      <c r="BE363" s="1668">
        <f ca="1">IFERROR(BE362/BE326,0)</f>
        <v>-0.51994301994301995</v>
      </c>
      <c r="BF363" s="1668">
        <f t="shared" ca="1" si="460"/>
        <v>0.81487100992423467</v>
      </c>
      <c r="BG363" s="1802"/>
    </row>
    <row r="364" spans="1:59">
      <c r="A364" s="1887">
        <v>1</v>
      </c>
      <c r="B364" s="1887">
        <v>1</v>
      </c>
      <c r="C364" s="1887">
        <f>ROW()</f>
        <v>364</v>
      </c>
      <c r="D364" s="2120" t="s">
        <v>1020</v>
      </c>
      <c r="E364" s="2547" t="s">
        <v>1099</v>
      </c>
      <c r="F364" s="2539"/>
      <c r="G364" s="2534"/>
      <c r="H364" s="38"/>
      <c r="I364" s="38"/>
      <c r="J364" s="37"/>
      <c r="K364" s="2567" t="s">
        <v>1081</v>
      </c>
      <c r="L364" s="2115"/>
      <c r="M364" s="1502"/>
      <c r="N364" s="1502"/>
      <c r="O364" s="1502"/>
      <c r="P364" s="2538"/>
      <c r="Q364" s="2570">
        <f>Q398</f>
        <v>0</v>
      </c>
      <c r="R364" s="2570">
        <f t="shared" ref="R364:AL364" si="500">R398</f>
        <v>-1.5942606616181746E-5</v>
      </c>
      <c r="S364" s="2570">
        <f t="shared" si="500"/>
        <v>0</v>
      </c>
      <c r="T364" s="2570">
        <f t="shared" si="500"/>
        <v>0</v>
      </c>
      <c r="U364" s="2570">
        <f t="shared" si="500"/>
        <v>0</v>
      </c>
      <c r="V364" s="2570">
        <f t="shared" si="500"/>
        <v>0</v>
      </c>
      <c r="W364" s="2570">
        <f t="shared" si="500"/>
        <v>0</v>
      </c>
      <c r="X364" s="2570">
        <f t="shared" si="500"/>
        <v>5.6691229945586936E-3</v>
      </c>
      <c r="Y364" s="2570">
        <f t="shared" si="500"/>
        <v>0</v>
      </c>
      <c r="Z364" s="2570">
        <f t="shared" si="500"/>
        <v>0</v>
      </c>
      <c r="AA364" s="2570">
        <f t="shared" si="500"/>
        <v>0</v>
      </c>
      <c r="AB364" s="2570">
        <f t="shared" si="500"/>
        <v>-3.687175231181269E-4</v>
      </c>
      <c r="AC364" s="2570">
        <f t="shared" si="500"/>
        <v>-4.240990016709501E-6</v>
      </c>
      <c r="AD364" s="2570">
        <f t="shared" si="500"/>
        <v>0</v>
      </c>
      <c r="AE364" s="2570">
        <f t="shared" si="500"/>
        <v>2.0828705626325938E-3</v>
      </c>
      <c r="AF364" s="2570">
        <f t="shared" si="500"/>
        <v>-2.0654184630356862E-4</v>
      </c>
      <c r="AG364" s="2570">
        <f t="shared" si="500"/>
        <v>-2.0119752768477983E-6</v>
      </c>
      <c r="AH364" s="2570">
        <f t="shared" si="500"/>
        <v>1.0621757730248165E-3</v>
      </c>
      <c r="AI364" s="2570">
        <f t="shared" si="500"/>
        <v>5.6203541872331601E-4</v>
      </c>
      <c r="AK364" s="2606">
        <f t="shared" ca="1" si="500"/>
        <v>0</v>
      </c>
      <c r="AL364" s="2606">
        <f t="shared" ca="1" si="500"/>
        <v>3.0650909749809201E-3</v>
      </c>
      <c r="AM364" s="2606">
        <f t="shared" ca="1" si="483"/>
        <v>-3.0650909749809201E-3</v>
      </c>
      <c r="AN364" s="2607"/>
      <c r="AO364" s="2606">
        <f ca="1">AO398</f>
        <v>0</v>
      </c>
      <c r="AP364" s="2606">
        <f t="shared" ca="1" si="484"/>
        <v>0</v>
      </c>
      <c r="AQ364" s="2608"/>
      <c r="AS364" s="2606">
        <f ca="1">AS398</f>
        <v>0</v>
      </c>
      <c r="AT364" s="2606">
        <f ca="1">AT398</f>
        <v>3.0650909749809201E-3</v>
      </c>
      <c r="AU364" s="2606">
        <f t="shared" ca="1" si="454"/>
        <v>-3.0650909749809201E-3</v>
      </c>
      <c r="AV364" s="2607"/>
      <c r="AW364" s="2606">
        <f ca="1">AW398</f>
        <v>0</v>
      </c>
      <c r="AX364" s="2606">
        <f t="shared" ca="1" si="456"/>
        <v>0</v>
      </c>
      <c r="AY364" s="2608"/>
      <c r="BA364" s="2606">
        <f ca="1">BA398</f>
        <v>0</v>
      </c>
      <c r="BB364" s="2606">
        <f ca="1">BB398</f>
        <v>3.0650909749809201E-3</v>
      </c>
      <c r="BC364" s="2606">
        <f t="shared" ca="1" si="458"/>
        <v>-3.0650909749809201E-3</v>
      </c>
      <c r="BD364" s="2607"/>
      <c r="BE364" s="2606">
        <f ca="1">BE398</f>
        <v>0</v>
      </c>
      <c r="BF364" s="2606">
        <f t="shared" ca="1" si="460"/>
        <v>0</v>
      </c>
      <c r="BG364" s="2608"/>
    </row>
    <row r="365" spans="1:59">
      <c r="A365" s="1887">
        <v>1</v>
      </c>
      <c r="B365" s="1887">
        <v>1</v>
      </c>
      <c r="C365" s="1887">
        <f>ROW()</f>
        <v>365</v>
      </c>
      <c r="D365" s="2120" t="s">
        <v>1020</v>
      </c>
      <c r="E365" s="2531" t="s">
        <v>1082</v>
      </c>
      <c r="F365" s="2532"/>
      <c r="G365" s="2534"/>
      <c r="H365" s="38"/>
      <c r="I365" s="38"/>
      <c r="J365" s="37"/>
      <c r="K365" s="44"/>
      <c r="L365" s="2114" t="s">
        <v>1017</v>
      </c>
      <c r="M365" s="507"/>
      <c r="N365" s="507"/>
      <c r="O365" s="507"/>
      <c r="P365" s="507"/>
      <c r="Q365" s="510">
        <f>SUM(Q366:Q368)</f>
        <v>624</v>
      </c>
      <c r="R365" s="510">
        <f t="shared" ref="R365:AI365" si="501">SUM(R366:R368)</f>
        <v>598</v>
      </c>
      <c r="S365" s="510">
        <f t="shared" si="501"/>
        <v>437</v>
      </c>
      <c r="T365" s="510">
        <f t="shared" si="501"/>
        <v>696</v>
      </c>
      <c r="U365" s="510">
        <f t="shared" si="501"/>
        <v>852</v>
      </c>
      <c r="V365" s="510">
        <f t="shared" si="501"/>
        <v>377</v>
      </c>
      <c r="W365" s="555">
        <f t="shared" si="501"/>
        <v>697</v>
      </c>
      <c r="X365" s="555">
        <f t="shared" si="501"/>
        <v>965</v>
      </c>
      <c r="Y365" s="555">
        <f t="shared" si="501"/>
        <v>2312</v>
      </c>
      <c r="Z365" s="2116">
        <f t="shared" si="501"/>
        <v>1379</v>
      </c>
      <c r="AA365" s="2116">
        <f t="shared" si="501"/>
        <v>1688</v>
      </c>
      <c r="AB365" s="2116">
        <f t="shared" si="501"/>
        <v>2720</v>
      </c>
      <c r="AC365" s="2116">
        <f t="shared" si="501"/>
        <v>1659</v>
      </c>
      <c r="AD365" s="2116">
        <f t="shared" si="501"/>
        <v>1925</v>
      </c>
      <c r="AE365" s="2116">
        <f t="shared" si="501"/>
        <v>3974</v>
      </c>
      <c r="AF365" s="2116">
        <f t="shared" si="501"/>
        <v>5787</v>
      </c>
      <c r="AG365" s="2116">
        <f t="shared" si="501"/>
        <v>3584</v>
      </c>
      <c r="AH365" s="2116">
        <f t="shared" si="501"/>
        <v>9761</v>
      </c>
      <c r="AI365" s="2116">
        <f t="shared" si="501"/>
        <v>13345</v>
      </c>
      <c r="AK365" s="510">
        <f ca="1">SUM((INDIRECT(AK$2&amp;(ROW())):INDIRECT(AK$3&amp;(ROW()))))</f>
        <v>624</v>
      </c>
      <c r="AL365" s="2600">
        <f ca="1">SUM(INDIRECT(AL$1&amp;AL$2&amp;$C365):INDIRECT(AL$1&amp;AL$3&amp;$C365))</f>
        <v>1734.4910004550334</v>
      </c>
      <c r="AM365" s="2601">
        <f t="shared" ref="AM365:AM370" ca="1" si="502">AK365-AL365</f>
        <v>-1110.4910004550334</v>
      </c>
      <c r="AN365" s="2602">
        <f ca="1">IFERROR(AK365/AL365,0)</f>
        <v>0.35975972192204936</v>
      </c>
      <c r="AO365" s="2600">
        <f ca="1">SUM(INDIRECT(AO$1&amp;AO$2&amp;$A365):INDIRECT(AO$1&amp;AO$3&amp;$A365))+SUM(INDIRECT(AO$1&amp;AO$2&amp;$B365):INDIRECT(AO$1&amp;AO$3&amp;$B365))</f>
        <v>0</v>
      </c>
      <c r="AP365" s="2601">
        <f ca="1">AK365-AO365</f>
        <v>624</v>
      </c>
      <c r="AQ365" s="2602">
        <f ca="1">IFERROR(AK365/AO365,0)</f>
        <v>0</v>
      </c>
      <c r="AS365" s="510">
        <f ca="1">SUM((INDIRECT(AS$2&amp;(ROW())):INDIRECT(AS$3&amp;(ROW()))))</f>
        <v>624</v>
      </c>
      <c r="AT365" s="2600">
        <f ca="1">SUM(INDIRECT(AT$1&amp;AT$2&amp;$C365):INDIRECT(AT$1&amp;AT$3&amp;$C365))</f>
        <v>1734.4910004550334</v>
      </c>
      <c r="AU365" s="2601">
        <f ca="1">AS365-AT365</f>
        <v>-1110.4910004550334</v>
      </c>
      <c r="AV365" s="2602">
        <f ca="1">IFERROR(AS365/AT365,0)</f>
        <v>0.35975972192204936</v>
      </c>
      <c r="AW365" s="2600">
        <f ca="1">SUM(INDIRECT(AW$1&amp;AW$2&amp;$A365):INDIRECT(AW$1&amp;AW$3&amp;$A365))+SUM(INDIRECT(AW$1&amp;AW$2&amp;$B365):INDIRECT(AW$1&amp;AW$3&amp;$B365))</f>
        <v>0</v>
      </c>
      <c r="AX365" s="2601">
        <f ca="1">AS365-AW365</f>
        <v>624</v>
      </c>
      <c r="AY365" s="2602">
        <f ca="1">IFERROR(AS365/AW365,0)</f>
        <v>0</v>
      </c>
      <c r="BA365" s="510">
        <f ca="1">SUM((INDIRECT(BA$2&amp;(ROW())):INDIRECT(BA$3&amp;(ROW()))))</f>
        <v>624</v>
      </c>
      <c r="BB365" s="2600">
        <f ca="1">SUM(INDIRECT(BB$1&amp;BB$2&amp;$C365):INDIRECT(BB$1&amp;BB$3&amp;$C365))</f>
        <v>1734.4910004550334</v>
      </c>
      <c r="BC365" s="2601">
        <f ca="1">BA365-BB365</f>
        <v>-1110.4910004550334</v>
      </c>
      <c r="BD365" s="2602">
        <f ca="1">IFERROR(BA365/BB365,0)</f>
        <v>0.35975972192204936</v>
      </c>
      <c r="BE365" s="2600">
        <f ca="1">SUM(INDIRECT(BE$1&amp;BE$2&amp;$A365):INDIRECT(BE$1&amp;BE$3&amp;$A365))+SUM(INDIRECT(BE$1&amp;BE$2&amp;$B365):INDIRECT(BE$1&amp;BE$3&amp;$B365))</f>
        <v>0</v>
      </c>
      <c r="BF365" s="2601">
        <f ca="1">BA365-BE365</f>
        <v>624</v>
      </c>
      <c r="BG365" s="2602">
        <f ca="1">IFERROR(BA365/BE365,0)</f>
        <v>0</v>
      </c>
    </row>
    <row r="366" spans="1:59">
      <c r="A366" s="1887">
        <v>1</v>
      </c>
      <c r="B366" s="1887">
        <v>1</v>
      </c>
      <c r="C366" s="1887">
        <f>ROW()</f>
        <v>366</v>
      </c>
      <c r="D366" s="2120" t="s">
        <v>1020</v>
      </c>
      <c r="E366" s="2531" t="s">
        <v>1082</v>
      </c>
      <c r="F366" s="2532"/>
      <c r="G366" s="2534"/>
      <c r="H366" s="38"/>
      <c r="I366" s="38"/>
      <c r="J366" s="37"/>
      <c r="K366" s="44"/>
      <c r="L366" s="44"/>
      <c r="M366" s="59" t="s">
        <v>178</v>
      </c>
      <c r="N366" s="6"/>
      <c r="O366" s="6"/>
      <c r="P366" s="6"/>
      <c r="Q366" s="2122">
        <v>0</v>
      </c>
      <c r="R366" s="2122">
        <v>0</v>
      </c>
      <c r="S366" s="2122">
        <v>0</v>
      </c>
      <c r="T366" s="2122">
        <v>0</v>
      </c>
      <c r="U366" s="2122">
        <v>247</v>
      </c>
      <c r="V366" s="2122">
        <v>0</v>
      </c>
      <c r="W366" s="1083">
        <v>136</v>
      </c>
      <c r="X366" s="1083">
        <v>415</v>
      </c>
      <c r="Y366" s="1083">
        <v>1126</v>
      </c>
      <c r="Z366" s="2123">
        <v>93</v>
      </c>
      <c r="AA366" s="2123">
        <v>140</v>
      </c>
      <c r="AB366" s="2123">
        <v>1193</v>
      </c>
      <c r="AC366" s="229">
        <f>SUM(Q366,R366,S366)</f>
        <v>0</v>
      </c>
      <c r="AD366" s="229">
        <f>SUM(T366,U366,V366)</f>
        <v>247</v>
      </c>
      <c r="AE366" s="229">
        <f>SUM(W366,X366,Y366)</f>
        <v>1677</v>
      </c>
      <c r="AF366" s="229">
        <f>SUM(Z366,AA366,AB366)</f>
        <v>1426</v>
      </c>
      <c r="AG366" s="229">
        <f>AC366+AD366</f>
        <v>247</v>
      </c>
      <c r="AH366" s="229">
        <f>AF366+AE366</f>
        <v>3103</v>
      </c>
      <c r="AI366" s="229">
        <f>AG366+AH366</f>
        <v>3350</v>
      </c>
      <c r="AK366" s="61">
        <f ca="1">SUM((INDIRECT(AK$2&amp;(ROW())):INDIRECT(AK$3&amp;(ROW()))))</f>
        <v>0</v>
      </c>
      <c r="AL366" s="2597">
        <f ca="1">SUM(INDIRECT(AL$1&amp;AL$2&amp;$C366):INDIRECT(AL$1&amp;AL$3&amp;$C366))</f>
        <v>449.5</v>
      </c>
      <c r="AM366" s="2598">
        <f t="shared" ca="1" si="502"/>
        <v>-449.5</v>
      </c>
      <c r="AN366" s="2599">
        <f ca="1">IFERROR(AK366/AL366,0)</f>
        <v>0</v>
      </c>
      <c r="AO366" s="2597">
        <f ca="1">SUM(INDIRECT(AO$1&amp;AO$2&amp;$A366):INDIRECT(AO$1&amp;AO$3&amp;$A366))+SUM(INDIRECT(AO$1&amp;AO$2&amp;$B366):INDIRECT(AO$1&amp;AO$3&amp;$B366))</f>
        <v>0</v>
      </c>
      <c r="AP366" s="2598">
        <f ca="1">AK366-AO366</f>
        <v>0</v>
      </c>
      <c r="AQ366" s="2599">
        <f ca="1">IFERROR(AK366/AO366,0)</f>
        <v>0</v>
      </c>
      <c r="AS366" s="61">
        <f ca="1">SUM((INDIRECT(AS$2&amp;(ROW())):INDIRECT(AS$3&amp;(ROW()))))</f>
        <v>0</v>
      </c>
      <c r="AT366" s="2597">
        <f ca="1">SUM(INDIRECT(AT$1&amp;AT$2&amp;$C366):INDIRECT(AT$1&amp;AT$3&amp;$C366))</f>
        <v>449.5</v>
      </c>
      <c r="AU366" s="2598">
        <f ca="1">AS366-AT366</f>
        <v>-449.5</v>
      </c>
      <c r="AV366" s="2599">
        <f ca="1">IFERROR(AS366/AT366,0)</f>
        <v>0</v>
      </c>
      <c r="AW366" s="2597">
        <f ca="1">SUM(INDIRECT(AW$1&amp;AW$2&amp;$A366):INDIRECT(AW$1&amp;AW$3&amp;$A366))+SUM(INDIRECT(AW$1&amp;AW$2&amp;$B366):INDIRECT(AW$1&amp;AW$3&amp;$B366))</f>
        <v>0</v>
      </c>
      <c r="AX366" s="2598">
        <f ca="1">AS366-AW366</f>
        <v>0</v>
      </c>
      <c r="AY366" s="2599">
        <f ca="1">IFERROR(AS366/AW366,0)</f>
        <v>0</v>
      </c>
      <c r="BA366" s="61">
        <f ca="1">SUM((INDIRECT(BA$2&amp;(ROW())):INDIRECT(BA$3&amp;(ROW()))))</f>
        <v>0</v>
      </c>
      <c r="BB366" s="2597">
        <f ca="1">SUM(INDIRECT(BB$1&amp;BB$2&amp;$C366):INDIRECT(BB$1&amp;BB$3&amp;$C366))</f>
        <v>449.5</v>
      </c>
      <c r="BC366" s="2598">
        <f ca="1">BA366-BB366</f>
        <v>-449.5</v>
      </c>
      <c r="BD366" s="2599">
        <f ca="1">IFERROR(BA366/BB366,0)</f>
        <v>0</v>
      </c>
      <c r="BE366" s="2597">
        <f ca="1">SUM(INDIRECT(BE$1&amp;BE$2&amp;$A366):INDIRECT(BE$1&amp;BE$3&amp;$A366))+SUM(INDIRECT(BE$1&amp;BE$2&amp;$B366):INDIRECT(BE$1&amp;BE$3&amp;$B366))</f>
        <v>0</v>
      </c>
      <c r="BF366" s="2598">
        <f ca="1">BA366-BE366</f>
        <v>0</v>
      </c>
      <c r="BG366" s="2599">
        <f ca="1">IFERROR(BA366/BE366,0)</f>
        <v>0</v>
      </c>
    </row>
    <row r="367" spans="1:59">
      <c r="A367" s="1887">
        <v>1</v>
      </c>
      <c r="B367" s="1887">
        <v>1</v>
      </c>
      <c r="C367" s="1887">
        <f>ROW()</f>
        <v>367</v>
      </c>
      <c r="D367" s="2120" t="s">
        <v>1020</v>
      </c>
      <c r="E367" s="2531" t="s">
        <v>1082</v>
      </c>
      <c r="F367" s="2532"/>
      <c r="G367" s="2534"/>
      <c r="H367" s="38"/>
      <c r="I367" s="38"/>
      <c r="J367" s="37"/>
      <c r="K367" s="44"/>
      <c r="L367" s="44"/>
      <c r="M367" s="59" t="s">
        <v>179</v>
      </c>
      <c r="N367" s="6"/>
      <c r="O367" s="6"/>
      <c r="P367" s="6"/>
      <c r="Q367" s="2122">
        <v>548</v>
      </c>
      <c r="R367" s="2122">
        <v>524</v>
      </c>
      <c r="S367" s="2122">
        <v>538</v>
      </c>
      <c r="T367" s="2122">
        <v>621</v>
      </c>
      <c r="U367" s="2122">
        <v>530</v>
      </c>
      <c r="V367" s="2122">
        <v>455</v>
      </c>
      <c r="W367" s="1083">
        <v>479</v>
      </c>
      <c r="X367" s="1083">
        <v>468</v>
      </c>
      <c r="Y367" s="1083">
        <v>1218</v>
      </c>
      <c r="Z367" s="2123">
        <v>1219</v>
      </c>
      <c r="AA367" s="2123">
        <v>1424</v>
      </c>
      <c r="AB367" s="2123">
        <v>1416</v>
      </c>
      <c r="AC367" s="229">
        <f>SUM(Q367,R367,S367)</f>
        <v>1610</v>
      </c>
      <c r="AD367" s="229">
        <f>SUM(T367,U367,V367)</f>
        <v>1606</v>
      </c>
      <c r="AE367" s="229">
        <f>SUM(W367,X367,Y367)</f>
        <v>2165</v>
      </c>
      <c r="AF367" s="229">
        <f>SUM(Z367,AA367,AB367)</f>
        <v>4059</v>
      </c>
      <c r="AG367" s="229">
        <f>AC367+AD367</f>
        <v>3216</v>
      </c>
      <c r="AH367" s="229">
        <f>AF367+AE367</f>
        <v>6224</v>
      </c>
      <c r="AI367" s="229">
        <f>AG367+AH367</f>
        <v>9440</v>
      </c>
      <c r="AK367" s="61">
        <f ca="1">SUM((INDIRECT(AK$2&amp;(ROW())):INDIRECT(AK$3&amp;(ROW()))))</f>
        <v>548</v>
      </c>
      <c r="AL367" s="2597">
        <f ca="1">SUM(INDIRECT(AL$1&amp;AL$2&amp;$C367):INDIRECT(AL$1&amp;AL$3&amp;$C367))</f>
        <v>1113.9042746522975</v>
      </c>
      <c r="AM367" s="2598">
        <f t="shared" ca="1" si="502"/>
        <v>-565.90427465229754</v>
      </c>
      <c r="AN367" s="2599">
        <f ca="1">IFERROR(AK367/AL367,0)</f>
        <v>0.49196327949370411</v>
      </c>
      <c r="AO367" s="2597">
        <f ca="1">SUM(INDIRECT(AO$1&amp;AO$2&amp;$A367):INDIRECT(AO$1&amp;AO$3&amp;$A367))+SUM(INDIRECT(AO$1&amp;AO$2&amp;$B367):INDIRECT(AO$1&amp;AO$3&amp;$B367))</f>
        <v>0</v>
      </c>
      <c r="AP367" s="2598">
        <f ca="1">AK367-AO367</f>
        <v>548</v>
      </c>
      <c r="AQ367" s="2599">
        <f ca="1">IFERROR(AK367/AO367,0)</f>
        <v>0</v>
      </c>
      <c r="AS367" s="61">
        <f ca="1">SUM((INDIRECT(AS$2&amp;(ROW())):INDIRECT(AS$3&amp;(ROW()))))</f>
        <v>548</v>
      </c>
      <c r="AT367" s="2597">
        <f ca="1">SUM(INDIRECT(AT$1&amp;AT$2&amp;$C367):INDIRECT(AT$1&amp;AT$3&amp;$C367))</f>
        <v>1113.9042746522975</v>
      </c>
      <c r="AU367" s="2598">
        <f ca="1">AS367-AT367</f>
        <v>-565.90427465229754</v>
      </c>
      <c r="AV367" s="2599">
        <f ca="1">IFERROR(AS367/AT367,0)</f>
        <v>0.49196327949370411</v>
      </c>
      <c r="AW367" s="2597">
        <f ca="1">SUM(INDIRECT(AW$1&amp;AW$2&amp;$A367):INDIRECT(AW$1&amp;AW$3&amp;$A367))+SUM(INDIRECT(AW$1&amp;AW$2&amp;$B367):INDIRECT(AW$1&amp;AW$3&amp;$B367))</f>
        <v>0</v>
      </c>
      <c r="AX367" s="2598">
        <f ca="1">AS367-AW367</f>
        <v>548</v>
      </c>
      <c r="AY367" s="2599">
        <f ca="1">IFERROR(AS367/AW367,0)</f>
        <v>0</v>
      </c>
      <c r="BA367" s="61">
        <f ca="1">SUM((INDIRECT(BA$2&amp;(ROW())):INDIRECT(BA$3&amp;(ROW()))))</f>
        <v>548</v>
      </c>
      <c r="BB367" s="2597">
        <f ca="1">SUM(INDIRECT(BB$1&amp;BB$2&amp;$C367):INDIRECT(BB$1&amp;BB$3&amp;$C367))</f>
        <v>1113.9042746522975</v>
      </c>
      <c r="BC367" s="2598">
        <f ca="1">BA367-BB367</f>
        <v>-565.90427465229754</v>
      </c>
      <c r="BD367" s="2599">
        <f ca="1">IFERROR(BA367/BB367,0)</f>
        <v>0.49196327949370411</v>
      </c>
      <c r="BE367" s="2597">
        <f ca="1">SUM(INDIRECT(BE$1&amp;BE$2&amp;$A367):INDIRECT(BE$1&amp;BE$3&amp;$A367))+SUM(INDIRECT(BE$1&amp;BE$2&amp;$B367):INDIRECT(BE$1&amp;BE$3&amp;$B367))</f>
        <v>0</v>
      </c>
      <c r="BF367" s="2598">
        <f ca="1">BA367-BE367</f>
        <v>548</v>
      </c>
      <c r="BG367" s="2599">
        <f ca="1">IFERROR(BA367/BE367,0)</f>
        <v>0</v>
      </c>
    </row>
    <row r="368" spans="1:59">
      <c r="A368" s="1887">
        <v>1</v>
      </c>
      <c r="B368" s="1887">
        <v>1</v>
      </c>
      <c r="C368" s="1887">
        <f>ROW()</f>
        <v>368</v>
      </c>
      <c r="D368" s="2120" t="s">
        <v>1020</v>
      </c>
      <c r="E368" s="2531" t="s">
        <v>1082</v>
      </c>
      <c r="F368" s="2532"/>
      <c r="G368" s="2534"/>
      <c r="H368" s="38"/>
      <c r="I368" s="38"/>
      <c r="J368" s="37"/>
      <c r="K368" s="44"/>
      <c r="L368" s="64"/>
      <c r="M368" s="187" t="s">
        <v>180</v>
      </c>
      <c r="N368" s="3"/>
      <c r="O368" s="3"/>
      <c r="P368" s="3"/>
      <c r="Q368" s="2124">
        <v>76</v>
      </c>
      <c r="R368" s="2124">
        <v>74</v>
      </c>
      <c r="S368" s="2124">
        <v>-101</v>
      </c>
      <c r="T368" s="2124">
        <v>75</v>
      </c>
      <c r="U368" s="2124">
        <v>75</v>
      </c>
      <c r="V368" s="2124">
        <v>-78</v>
      </c>
      <c r="W368" s="1084">
        <v>82</v>
      </c>
      <c r="X368" s="1084">
        <v>82</v>
      </c>
      <c r="Y368" s="1084">
        <v>-32</v>
      </c>
      <c r="Z368" s="2125">
        <v>67</v>
      </c>
      <c r="AA368" s="2125">
        <v>124</v>
      </c>
      <c r="AB368" s="2125">
        <v>111</v>
      </c>
      <c r="AC368" s="226">
        <f>SUM(Q368,R368,S368)</f>
        <v>49</v>
      </c>
      <c r="AD368" s="226">
        <f>SUM(T368,U368,V368)</f>
        <v>72</v>
      </c>
      <c r="AE368" s="226">
        <f>SUM(W368,X368,Y368)</f>
        <v>132</v>
      </c>
      <c r="AF368" s="226">
        <f>SUM(Z368,AA368,AB368)</f>
        <v>302</v>
      </c>
      <c r="AG368" s="226">
        <f>AC368+AD368</f>
        <v>121</v>
      </c>
      <c r="AH368" s="226">
        <f>AF368+AE368</f>
        <v>434</v>
      </c>
      <c r="AI368" s="226">
        <f>AG368+AH368</f>
        <v>555</v>
      </c>
      <c r="AK368" s="113">
        <f ca="1">SUM((INDIRECT(AK$2&amp;(ROW())):INDIRECT(AK$3&amp;(ROW()))))</f>
        <v>76</v>
      </c>
      <c r="AL368" s="150">
        <f ca="1">SUM(INDIRECT(AL$1&amp;AL$2&amp;$C368):INDIRECT(AL$1&amp;AL$3&amp;$C368))</f>
        <v>171.08672580273574</v>
      </c>
      <c r="AM368" s="1703">
        <f t="shared" ca="1" si="502"/>
        <v>-95.086725802735742</v>
      </c>
      <c r="AN368" s="1799">
        <f ca="1">IFERROR(AK368/AL368,0)</f>
        <v>0.44421915051217103</v>
      </c>
      <c r="AO368" s="150">
        <f ca="1">SUM(INDIRECT(AO$1&amp;AO$2&amp;$A368):INDIRECT(AO$1&amp;AO$3&amp;$A368))+SUM(INDIRECT(AO$1&amp;AO$2&amp;$B368):INDIRECT(AO$1&amp;AO$3&amp;$B368))</f>
        <v>0</v>
      </c>
      <c r="AP368" s="1703">
        <f ca="1">AK368-AO368</f>
        <v>76</v>
      </c>
      <c r="AQ368" s="1799">
        <f ca="1">IFERROR(AK368/AO368,0)</f>
        <v>0</v>
      </c>
      <c r="AS368" s="113">
        <f ca="1">SUM((INDIRECT(AS$2&amp;(ROW())):INDIRECT(AS$3&amp;(ROW()))))</f>
        <v>76</v>
      </c>
      <c r="AT368" s="150">
        <f ca="1">SUM(INDIRECT(AT$1&amp;AT$2&amp;$C368):INDIRECT(AT$1&amp;AT$3&amp;$C368))</f>
        <v>171.08672580273574</v>
      </c>
      <c r="AU368" s="1703">
        <f ca="1">AS368-AT368</f>
        <v>-95.086725802735742</v>
      </c>
      <c r="AV368" s="1799">
        <f ca="1">IFERROR(AS368/AT368,0)</f>
        <v>0.44421915051217103</v>
      </c>
      <c r="AW368" s="150">
        <f ca="1">SUM(INDIRECT(AW$1&amp;AW$2&amp;$A368):INDIRECT(AW$1&amp;AW$3&amp;$A368))+SUM(INDIRECT(AW$1&amp;AW$2&amp;$B368):INDIRECT(AW$1&amp;AW$3&amp;$B368))</f>
        <v>0</v>
      </c>
      <c r="AX368" s="1703">
        <f ca="1">AS368-AW368</f>
        <v>76</v>
      </c>
      <c r="AY368" s="1799">
        <f ca="1">IFERROR(AS368/AW368,0)</f>
        <v>0</v>
      </c>
      <c r="BA368" s="113">
        <f ca="1">SUM((INDIRECT(BA$2&amp;(ROW())):INDIRECT(BA$3&amp;(ROW()))))</f>
        <v>76</v>
      </c>
      <c r="BB368" s="150">
        <f ca="1">SUM(INDIRECT(BB$1&amp;BB$2&amp;$C368):INDIRECT(BB$1&amp;BB$3&amp;$C368))</f>
        <v>171.08672580273574</v>
      </c>
      <c r="BC368" s="1703">
        <f ca="1">BA368-BB368</f>
        <v>-95.086725802735742</v>
      </c>
      <c r="BD368" s="1799">
        <f ca="1">IFERROR(BA368/BB368,0)</f>
        <v>0.44421915051217103</v>
      </c>
      <c r="BE368" s="150">
        <f ca="1">SUM(INDIRECT(BE$1&amp;BE$2&amp;$A368):INDIRECT(BE$1&amp;BE$3&amp;$A368))+SUM(INDIRECT(BE$1&amp;BE$2&amp;$B368):INDIRECT(BE$1&amp;BE$3&amp;$B368))</f>
        <v>0</v>
      </c>
      <c r="BF368" s="1703">
        <f ca="1">BA368-BE368</f>
        <v>76</v>
      </c>
      <c r="BG368" s="1799">
        <f ca="1">IFERROR(BA368/BE368,0)</f>
        <v>0</v>
      </c>
    </row>
    <row r="369" spans="1:59">
      <c r="A369" s="1887">
        <v>1</v>
      </c>
      <c r="B369" s="1887">
        <v>1</v>
      </c>
      <c r="C369" s="1887">
        <f>ROW()</f>
        <v>369</v>
      </c>
      <c r="D369" s="2120" t="s">
        <v>1020</v>
      </c>
      <c r="E369" s="2531" t="s">
        <v>1082</v>
      </c>
      <c r="F369" s="2532"/>
      <c r="G369" s="2534"/>
      <c r="H369" s="38"/>
      <c r="I369" s="38"/>
      <c r="J369" s="37"/>
      <c r="K369" s="44"/>
      <c r="L369" s="2114" t="s">
        <v>1018</v>
      </c>
      <c r="M369" s="1502"/>
      <c r="N369" s="1502"/>
      <c r="O369" s="1502"/>
      <c r="P369" s="1502"/>
      <c r="Q369" s="1633">
        <f>SUM(Q371:Q373)</f>
        <v>0</v>
      </c>
      <c r="R369" s="1633">
        <f t="shared" ref="R369:AI369" si="503">SUM(R371:R373)</f>
        <v>-1</v>
      </c>
      <c r="S369" s="1633">
        <f t="shared" si="503"/>
        <v>0</v>
      </c>
      <c r="T369" s="1633">
        <f t="shared" si="503"/>
        <v>0</v>
      </c>
      <c r="U369" s="1633">
        <f t="shared" si="503"/>
        <v>0</v>
      </c>
      <c r="V369" s="1633">
        <f t="shared" si="503"/>
        <v>0</v>
      </c>
      <c r="W369" s="927">
        <f t="shared" si="503"/>
        <v>0</v>
      </c>
      <c r="X369" s="927">
        <f t="shared" si="503"/>
        <v>647</v>
      </c>
      <c r="Y369" s="927">
        <f t="shared" si="503"/>
        <v>0</v>
      </c>
      <c r="Z369" s="2117">
        <f t="shared" si="503"/>
        <v>0</v>
      </c>
      <c r="AA369" s="2117">
        <f t="shared" si="503"/>
        <v>0</v>
      </c>
      <c r="AB369" s="2117">
        <f t="shared" si="503"/>
        <v>-51.615600000000086</v>
      </c>
      <c r="AC369" s="2117">
        <f t="shared" si="503"/>
        <v>-1</v>
      </c>
      <c r="AD369" s="2117">
        <f t="shared" si="503"/>
        <v>0</v>
      </c>
      <c r="AE369" s="2117">
        <f t="shared" si="503"/>
        <v>647</v>
      </c>
      <c r="AF369" s="2117">
        <f t="shared" si="503"/>
        <v>-51.615600000000086</v>
      </c>
      <c r="AG369" s="2117">
        <f t="shared" si="503"/>
        <v>-1</v>
      </c>
      <c r="AH369" s="2117">
        <f t="shared" si="503"/>
        <v>595.38439999999991</v>
      </c>
      <c r="AI369" s="2117">
        <f t="shared" si="503"/>
        <v>594.38439999999991</v>
      </c>
      <c r="AK369" s="61">
        <f ca="1">SUM((INDIRECT(AK$2&amp;(ROW())):INDIRECT(AK$3&amp;(ROW()))))</f>
        <v>0</v>
      </c>
      <c r="AL369" s="2597">
        <f ca="1">SUM(INDIRECT(AL$1&amp;AL$2&amp;$C369):INDIRECT(AL$1&amp;AL$3&amp;$C369))</f>
        <v>192.8294147852076</v>
      </c>
      <c r="AM369" s="2598">
        <f t="shared" ca="1" si="502"/>
        <v>-192.8294147852076</v>
      </c>
      <c r="AN369" s="2599">
        <f ca="1">IFERROR(AK369/AL369,0)</f>
        <v>0</v>
      </c>
      <c r="AO369" s="2597">
        <f ca="1">SUM(INDIRECT(AO$1&amp;AO$2&amp;$A369):INDIRECT(AO$1&amp;AO$3&amp;$A369))+SUM(INDIRECT(AO$1&amp;AO$2&amp;$B369):INDIRECT(AO$1&amp;AO$3&amp;$B369))</f>
        <v>0</v>
      </c>
      <c r="AP369" s="2598">
        <f ca="1">AK369-AO369</f>
        <v>0</v>
      </c>
      <c r="AQ369" s="2599">
        <f ca="1">IFERROR(AK369/AO369,0)</f>
        <v>0</v>
      </c>
      <c r="AS369" s="61">
        <f ca="1">SUM((INDIRECT(AS$2&amp;(ROW())):INDIRECT(AS$3&amp;(ROW()))))</f>
        <v>0</v>
      </c>
      <c r="AT369" s="2597">
        <f ca="1">SUM(INDIRECT(AT$1&amp;AT$2&amp;$C369):INDIRECT(AT$1&amp;AT$3&amp;$C369))</f>
        <v>192.8294147852076</v>
      </c>
      <c r="AU369" s="2598">
        <f ca="1">AS369-AT369</f>
        <v>-192.8294147852076</v>
      </c>
      <c r="AV369" s="2599">
        <f ca="1">IFERROR(AS369/AT369,0)</f>
        <v>0</v>
      </c>
      <c r="AW369" s="2597">
        <f ca="1">SUM(INDIRECT(AW$1&amp;AW$2&amp;$A369):INDIRECT(AW$1&amp;AW$3&amp;$A369))+SUM(INDIRECT(AW$1&amp;AW$2&amp;$B369):INDIRECT(AW$1&amp;AW$3&amp;$B369))</f>
        <v>0</v>
      </c>
      <c r="AX369" s="2598">
        <f ca="1">AS369-AW369</f>
        <v>0</v>
      </c>
      <c r="AY369" s="2599">
        <f ca="1">IFERROR(AS369/AW369,0)</f>
        <v>0</v>
      </c>
      <c r="BA369" s="61">
        <f ca="1">SUM((INDIRECT(BA$2&amp;(ROW())):INDIRECT(BA$3&amp;(ROW()))))</f>
        <v>0</v>
      </c>
      <c r="BB369" s="2597">
        <f ca="1">SUM(INDIRECT(BB$1&amp;BB$2&amp;$C369):INDIRECT(BB$1&amp;BB$3&amp;$C369))</f>
        <v>192.8294147852076</v>
      </c>
      <c r="BC369" s="2598">
        <f ca="1">BA369-BB369</f>
        <v>-192.8294147852076</v>
      </c>
      <c r="BD369" s="2599">
        <f ca="1">IFERROR(BA369/BB369,0)</f>
        <v>0</v>
      </c>
      <c r="BE369" s="2597">
        <f ca="1">SUM(INDIRECT(BE$1&amp;BE$2&amp;$A369):INDIRECT(BE$1&amp;BE$3&amp;$A369))+SUM(INDIRECT(BE$1&amp;BE$2&amp;$B369):INDIRECT(BE$1&amp;BE$3&amp;$B369))</f>
        <v>0</v>
      </c>
      <c r="BF369" s="2598">
        <f ca="1">BA369-BE369</f>
        <v>0</v>
      </c>
      <c r="BG369" s="2599">
        <f ca="1">IFERROR(BA369/BE369,0)</f>
        <v>0</v>
      </c>
    </row>
    <row r="370" spans="1:59">
      <c r="A370" s="1887">
        <v>1</v>
      </c>
      <c r="B370" s="1887">
        <v>1</v>
      </c>
      <c r="C370" s="1887">
        <f>ROW()</f>
        <v>370</v>
      </c>
      <c r="D370" s="2120" t="s">
        <v>1020</v>
      </c>
      <c r="E370" s="2531" t="s">
        <v>1082</v>
      </c>
      <c r="F370" s="2532"/>
      <c r="G370" s="2534"/>
      <c r="H370" s="38"/>
      <c r="I370" s="38"/>
      <c r="J370" s="37"/>
      <c r="K370" s="44"/>
      <c r="L370" s="1094"/>
      <c r="M370" s="1249" t="s">
        <v>1021</v>
      </c>
      <c r="N370" s="79"/>
      <c r="O370" s="79"/>
      <c r="P370" s="79"/>
      <c r="Q370" s="2118">
        <f t="shared" ref="Q370:AI370" si="504">IFERROR(Q369/Q350,0)</f>
        <v>0</v>
      </c>
      <c r="R370" s="2118">
        <f t="shared" si="504"/>
        <v>-1.6750418760469012E-3</v>
      </c>
      <c r="S370" s="2118">
        <f t="shared" si="504"/>
        <v>0</v>
      </c>
      <c r="T370" s="2118">
        <f t="shared" si="504"/>
        <v>0</v>
      </c>
      <c r="U370" s="2118">
        <f t="shared" si="504"/>
        <v>0</v>
      </c>
      <c r="V370" s="2118">
        <f t="shared" si="504"/>
        <v>0</v>
      </c>
      <c r="W370" s="2118">
        <f t="shared" si="504"/>
        <v>0</v>
      </c>
      <c r="X370" s="2118">
        <f t="shared" si="504"/>
        <v>0.40136476426799006</v>
      </c>
      <c r="Y370" s="2118">
        <f t="shared" si="504"/>
        <v>0</v>
      </c>
      <c r="Z370" s="2118">
        <f t="shared" si="504"/>
        <v>0</v>
      </c>
      <c r="AA370" s="2118">
        <f t="shared" si="504"/>
        <v>0</v>
      </c>
      <c r="AB370" s="2118">
        <f t="shared" si="504"/>
        <v>-1.9343389955360286E-2</v>
      </c>
      <c r="AC370" s="2118">
        <f t="shared" si="504"/>
        <v>-6.0313630880579007E-4</v>
      </c>
      <c r="AD370" s="2118">
        <f t="shared" si="504"/>
        <v>0</v>
      </c>
      <c r="AE370" s="2118">
        <f t="shared" si="504"/>
        <v>0.14001298420255356</v>
      </c>
      <c r="AF370" s="2118">
        <f t="shared" si="504"/>
        <v>-8.9995014109254968E-3</v>
      </c>
      <c r="AG370" s="2118">
        <f t="shared" si="504"/>
        <v>-2.7909572983533354E-4</v>
      </c>
      <c r="AH370" s="2118">
        <f t="shared" si="504"/>
        <v>5.7489600328083611E-2</v>
      </c>
      <c r="AI370" s="2118">
        <f t="shared" si="504"/>
        <v>4.2640649181035564E-2</v>
      </c>
      <c r="AK370" s="2605">
        <f ca="1">IFERROR(AK369/AK350,0)</f>
        <v>0</v>
      </c>
      <c r="AL370" s="2605">
        <f ca="1">IFERROR(AL369/AL350,0)</f>
        <v>0.10005052261181563</v>
      </c>
      <c r="AM370" s="2605">
        <f t="shared" ca="1" si="502"/>
        <v>-0.10005052261181563</v>
      </c>
      <c r="AN370" s="2603"/>
      <c r="AO370" s="2605">
        <f ca="1">IFERROR(AO369/AO350,0)</f>
        <v>0</v>
      </c>
      <c r="AP370" s="2605">
        <f ca="1">IFERROR(AP369/AP350,0)</f>
        <v>0</v>
      </c>
      <c r="AQ370" s="2604"/>
      <c r="AS370" s="2605">
        <f ca="1">IFERROR(AS369/AS350,0)</f>
        <v>0</v>
      </c>
      <c r="AT370" s="2605">
        <f ca="1">IFERROR(AT369/AT350,0)</f>
        <v>0.10005052261181563</v>
      </c>
      <c r="AU370" s="2605">
        <f t="shared" ca="1" si="454"/>
        <v>-0.10005052261181563</v>
      </c>
      <c r="AV370" s="2603"/>
      <c r="AW370" s="2605">
        <f ca="1">IFERROR(AW369/AW350,0)</f>
        <v>0</v>
      </c>
      <c r="AX370" s="2605">
        <f ca="1">IFERROR(AX369/AX350,0)</f>
        <v>0</v>
      </c>
      <c r="AY370" s="2604"/>
      <c r="BA370" s="2605">
        <f ca="1">IFERROR(BA369/BA350,0)</f>
        <v>0</v>
      </c>
      <c r="BB370" s="2605">
        <f ca="1">IFERROR(BB369/BB350,0)</f>
        <v>0.10005052261181563</v>
      </c>
      <c r="BC370" s="2605">
        <f t="shared" ca="1" si="458"/>
        <v>-0.10005052261181563</v>
      </c>
      <c r="BD370" s="2603"/>
      <c r="BE370" s="2605">
        <f ca="1">IFERROR(BE369/BE350,0)</f>
        <v>0</v>
      </c>
      <c r="BF370" s="2605">
        <f ca="1">IFERROR(BF369/BF350,0)</f>
        <v>0</v>
      </c>
      <c r="BG370" s="2604"/>
    </row>
    <row r="371" spans="1:59">
      <c r="A371" s="1887">
        <v>1</v>
      </c>
      <c r="B371" s="1887">
        <v>1</v>
      </c>
      <c r="C371" s="1887">
        <f>ROW()</f>
        <v>371</v>
      </c>
      <c r="D371" s="2120" t="s">
        <v>1020</v>
      </c>
      <c r="E371" s="2531" t="s">
        <v>1082</v>
      </c>
      <c r="F371" s="2532"/>
      <c r="G371" s="2534"/>
      <c r="H371" s="38"/>
      <c r="I371" s="38"/>
      <c r="J371" s="37"/>
      <c r="K371" s="44"/>
      <c r="L371" s="44"/>
      <c r="M371" s="59" t="s">
        <v>178</v>
      </c>
      <c r="N371" s="6"/>
      <c r="O371" s="6"/>
      <c r="P371" s="6"/>
      <c r="Q371" s="229">
        <f t="shared" ref="Q371:AB371" si="505">Q351-Q366</f>
        <v>0</v>
      </c>
      <c r="R371" s="229">
        <f t="shared" si="505"/>
        <v>0</v>
      </c>
      <c r="S371" s="229">
        <f t="shared" si="505"/>
        <v>0</v>
      </c>
      <c r="T371" s="229">
        <f t="shared" si="505"/>
        <v>0</v>
      </c>
      <c r="U371" s="229">
        <f t="shared" si="505"/>
        <v>0</v>
      </c>
      <c r="V371" s="229">
        <f t="shared" si="505"/>
        <v>0</v>
      </c>
      <c r="W371" s="229">
        <f t="shared" si="505"/>
        <v>0</v>
      </c>
      <c r="X371" s="229">
        <f t="shared" si="505"/>
        <v>0</v>
      </c>
      <c r="Y371" s="229">
        <f t="shared" si="505"/>
        <v>0</v>
      </c>
      <c r="Z371" s="229">
        <f t="shared" si="505"/>
        <v>0</v>
      </c>
      <c r="AA371" s="229">
        <f t="shared" si="505"/>
        <v>0</v>
      </c>
      <c r="AB371" s="229">
        <f t="shared" si="505"/>
        <v>0</v>
      </c>
      <c r="AC371" s="229">
        <f>SUM(Q371,R371,S371)</f>
        <v>0</v>
      </c>
      <c r="AD371" s="229">
        <f>SUM(T371,U371,V371)</f>
        <v>0</v>
      </c>
      <c r="AE371" s="229">
        <f>SUM(W371,X371,Y371)</f>
        <v>0</v>
      </c>
      <c r="AF371" s="229">
        <f>SUM(Z371,AA371,AB371)</f>
        <v>0</v>
      </c>
      <c r="AG371" s="229">
        <f>AC371+AD371</f>
        <v>0</v>
      </c>
      <c r="AH371" s="229">
        <f>AF371+AE371</f>
        <v>0</v>
      </c>
      <c r="AI371" s="229">
        <f>AG371+AH371</f>
        <v>0</v>
      </c>
      <c r="AK371" s="61">
        <f ca="1">SUM((INDIRECT(AK$2&amp;(ROW())):INDIRECT(AK$3&amp;(ROW()))))</f>
        <v>0</v>
      </c>
      <c r="AL371" s="2597">
        <f ca="1">SUM(INDIRECT(AL$1&amp;AL$2&amp;$C371):INDIRECT(AL$1&amp;AL$3&amp;$C371))</f>
        <v>51.637425821622173</v>
      </c>
      <c r="AM371" s="2598">
        <f ca="1">AK371-AL371</f>
        <v>-51.637425821622173</v>
      </c>
      <c r="AN371" s="2599">
        <f ca="1">IFERROR(AK371/AL371,0)</f>
        <v>0</v>
      </c>
      <c r="AO371" s="2597">
        <f ca="1">SUM(INDIRECT(AO$1&amp;AO$2&amp;$A371):INDIRECT(AO$1&amp;AO$3&amp;$A371))+SUM(INDIRECT(AO$1&amp;AO$2&amp;$B371):INDIRECT(AO$1&amp;AO$3&amp;$B371))</f>
        <v>0</v>
      </c>
      <c r="AP371" s="2598">
        <f ca="1">AK371-AO371</f>
        <v>0</v>
      </c>
      <c r="AQ371" s="2599">
        <f ca="1">IFERROR(AK371/AO371,0)</f>
        <v>0</v>
      </c>
      <c r="AS371" s="61">
        <f ca="1">SUM((INDIRECT(AS$2&amp;(ROW())):INDIRECT(AS$3&amp;(ROW()))))</f>
        <v>0</v>
      </c>
      <c r="AT371" s="2597">
        <f ca="1">SUM(INDIRECT(AT$1&amp;AT$2&amp;$C371):INDIRECT(AT$1&amp;AT$3&amp;$C371))</f>
        <v>51.637425821622173</v>
      </c>
      <c r="AU371" s="2598">
        <f ca="1">AS371-AT371</f>
        <v>-51.637425821622173</v>
      </c>
      <c r="AV371" s="2599">
        <f ca="1">IFERROR(AS371/AT371,0)</f>
        <v>0</v>
      </c>
      <c r="AW371" s="2597">
        <f ca="1">SUM(INDIRECT(AW$1&amp;AW$2&amp;$A371):INDIRECT(AW$1&amp;AW$3&amp;$A371))+SUM(INDIRECT(AW$1&amp;AW$2&amp;$B371):INDIRECT(AW$1&amp;AW$3&amp;$B371))</f>
        <v>0</v>
      </c>
      <c r="AX371" s="2598">
        <f ca="1">AS371-AW371</f>
        <v>0</v>
      </c>
      <c r="AY371" s="2599">
        <f ca="1">IFERROR(AS371/AW371,0)</f>
        <v>0</v>
      </c>
      <c r="BA371" s="61">
        <f ca="1">SUM((INDIRECT(BA$2&amp;(ROW())):INDIRECT(BA$3&amp;(ROW()))))</f>
        <v>0</v>
      </c>
      <c r="BB371" s="2597">
        <f ca="1">SUM(INDIRECT(BB$1&amp;BB$2&amp;$C371):INDIRECT(BB$1&amp;BB$3&amp;$C371))</f>
        <v>51.637425821622173</v>
      </c>
      <c r="BC371" s="2598">
        <f ca="1">BA371-BB371</f>
        <v>-51.637425821622173</v>
      </c>
      <c r="BD371" s="2599">
        <f ca="1">IFERROR(BA371/BB371,0)</f>
        <v>0</v>
      </c>
      <c r="BE371" s="2597">
        <f ca="1">SUM(INDIRECT(BE$1&amp;BE$2&amp;$A371):INDIRECT(BE$1&amp;BE$3&amp;$A371))+SUM(INDIRECT(BE$1&amp;BE$2&amp;$B371):INDIRECT(BE$1&amp;BE$3&amp;$B371))</f>
        <v>0</v>
      </c>
      <c r="BF371" s="2598">
        <f ca="1">BA371-BE371</f>
        <v>0</v>
      </c>
      <c r="BG371" s="2599">
        <f ca="1">IFERROR(BA371/BE371,0)</f>
        <v>0</v>
      </c>
    </row>
    <row r="372" spans="1:59">
      <c r="A372" s="1887">
        <v>1</v>
      </c>
      <c r="B372" s="1887">
        <v>1</v>
      </c>
      <c r="C372" s="1887">
        <f>ROW()</f>
        <v>372</v>
      </c>
      <c r="D372" s="2120" t="s">
        <v>1020</v>
      </c>
      <c r="E372" s="2531" t="s">
        <v>1082</v>
      </c>
      <c r="F372" s="2532"/>
      <c r="G372" s="2534"/>
      <c r="H372" s="38"/>
      <c r="I372" s="38"/>
      <c r="J372" s="37"/>
      <c r="K372" s="44"/>
      <c r="L372" s="44"/>
      <c r="M372" s="59" t="s">
        <v>179</v>
      </c>
      <c r="N372" s="6"/>
      <c r="O372" s="6"/>
      <c r="P372" s="6"/>
      <c r="Q372" s="229">
        <f t="shared" ref="Q372:AB372" si="506">Q352-Q367</f>
        <v>0</v>
      </c>
      <c r="R372" s="229">
        <f t="shared" si="506"/>
        <v>-1</v>
      </c>
      <c r="S372" s="229">
        <f t="shared" si="506"/>
        <v>0</v>
      </c>
      <c r="T372" s="229">
        <f t="shared" si="506"/>
        <v>0</v>
      </c>
      <c r="U372" s="229">
        <f t="shared" si="506"/>
        <v>0</v>
      </c>
      <c r="V372" s="229">
        <f t="shared" si="506"/>
        <v>0</v>
      </c>
      <c r="W372" s="229">
        <f t="shared" si="506"/>
        <v>0</v>
      </c>
      <c r="X372" s="229">
        <f t="shared" si="506"/>
        <v>647</v>
      </c>
      <c r="Y372" s="229">
        <f t="shared" si="506"/>
        <v>0</v>
      </c>
      <c r="Z372" s="229">
        <f t="shared" si="506"/>
        <v>0</v>
      </c>
      <c r="AA372" s="229">
        <f t="shared" si="506"/>
        <v>0</v>
      </c>
      <c r="AB372" s="229">
        <f t="shared" si="506"/>
        <v>0.38439999999991414</v>
      </c>
      <c r="AC372" s="229">
        <f>SUM(Q372,R372,S372)</f>
        <v>-1</v>
      </c>
      <c r="AD372" s="229">
        <f>SUM(T372,U372,V372)</f>
        <v>0</v>
      </c>
      <c r="AE372" s="229">
        <f>SUM(W372,X372,Y372)</f>
        <v>647</v>
      </c>
      <c r="AF372" s="229">
        <f>SUM(Z372,AA372,AB372)</f>
        <v>0.38439999999991414</v>
      </c>
      <c r="AG372" s="229">
        <f>AC372+AD372</f>
        <v>-1</v>
      </c>
      <c r="AH372" s="229">
        <f>AF372+AE372</f>
        <v>647.38439999999991</v>
      </c>
      <c r="AI372" s="229">
        <f>AG372+AH372</f>
        <v>646.38439999999991</v>
      </c>
      <c r="AK372" s="61">
        <f ca="1">SUM((INDIRECT(AK$2&amp;(ROW())):INDIRECT(AK$3&amp;(ROW()))))</f>
        <v>0</v>
      </c>
      <c r="AL372" s="2597">
        <f ca="1">SUM(INDIRECT(AL$1&amp;AL$2&amp;$C372):INDIRECT(AL$1&amp;AL$3&amp;$C372))</f>
        <v>63.212589349166592</v>
      </c>
      <c r="AM372" s="2598">
        <f ca="1">AK372-AL372</f>
        <v>-63.212589349166592</v>
      </c>
      <c r="AN372" s="2599">
        <f ca="1">IFERROR(AK372/AL372,0)</f>
        <v>0</v>
      </c>
      <c r="AO372" s="2597">
        <f ca="1">SUM(INDIRECT(AO$1&amp;AO$2&amp;$A372):INDIRECT(AO$1&amp;AO$3&amp;$A372))+SUM(INDIRECT(AO$1&amp;AO$2&amp;$B372):INDIRECT(AO$1&amp;AO$3&amp;$B372))</f>
        <v>0</v>
      </c>
      <c r="AP372" s="2598">
        <f ca="1">AK372-AO372</f>
        <v>0</v>
      </c>
      <c r="AQ372" s="2599">
        <f ca="1">IFERROR(AK372/AO372,0)</f>
        <v>0</v>
      </c>
      <c r="AS372" s="61">
        <f ca="1">SUM((INDIRECT(AS$2&amp;(ROW())):INDIRECT(AS$3&amp;(ROW()))))</f>
        <v>0</v>
      </c>
      <c r="AT372" s="2597">
        <f ca="1">SUM(INDIRECT(AT$1&amp;AT$2&amp;$C372):INDIRECT(AT$1&amp;AT$3&amp;$C372))</f>
        <v>63.212589349166592</v>
      </c>
      <c r="AU372" s="2598">
        <f ca="1">AS372-AT372</f>
        <v>-63.212589349166592</v>
      </c>
      <c r="AV372" s="2599">
        <f ca="1">IFERROR(AS372/AT372,0)</f>
        <v>0</v>
      </c>
      <c r="AW372" s="2597">
        <f ca="1">SUM(INDIRECT(AW$1&amp;AW$2&amp;$A372):INDIRECT(AW$1&amp;AW$3&amp;$A372))+SUM(INDIRECT(AW$1&amp;AW$2&amp;$B372):INDIRECT(AW$1&amp;AW$3&amp;$B372))</f>
        <v>0</v>
      </c>
      <c r="AX372" s="2598">
        <f ca="1">AS372-AW372</f>
        <v>0</v>
      </c>
      <c r="AY372" s="2599">
        <f ca="1">IFERROR(AS372/AW372,0)</f>
        <v>0</v>
      </c>
      <c r="BA372" s="61">
        <f ca="1">SUM((INDIRECT(BA$2&amp;(ROW())):INDIRECT(BA$3&amp;(ROW()))))</f>
        <v>0</v>
      </c>
      <c r="BB372" s="2597">
        <f ca="1">SUM(INDIRECT(BB$1&amp;BB$2&amp;$C372):INDIRECT(BB$1&amp;BB$3&amp;$C372))</f>
        <v>63.212589349166592</v>
      </c>
      <c r="BC372" s="2598">
        <f ca="1">BA372-BB372</f>
        <v>-63.212589349166592</v>
      </c>
      <c r="BD372" s="2599">
        <f ca="1">IFERROR(BA372/BB372,0)</f>
        <v>0</v>
      </c>
      <c r="BE372" s="2597">
        <f ca="1">SUM(INDIRECT(BE$1&amp;BE$2&amp;$A372):INDIRECT(BE$1&amp;BE$3&amp;$A372))+SUM(INDIRECT(BE$1&amp;BE$2&amp;$B372):INDIRECT(BE$1&amp;BE$3&amp;$B372))</f>
        <v>0</v>
      </c>
      <c r="BF372" s="2598">
        <f ca="1">BA372-BE372</f>
        <v>0</v>
      </c>
      <c r="BG372" s="2599">
        <f ca="1">IFERROR(BA372/BE372,0)</f>
        <v>0</v>
      </c>
    </row>
    <row r="373" spans="1:59">
      <c r="A373" s="1887">
        <v>1</v>
      </c>
      <c r="B373" s="1887">
        <v>1</v>
      </c>
      <c r="C373" s="1887">
        <f>ROW()</f>
        <v>373</v>
      </c>
      <c r="D373" s="2120" t="s">
        <v>1020</v>
      </c>
      <c r="E373" s="2531" t="s">
        <v>1082</v>
      </c>
      <c r="F373" s="2532"/>
      <c r="G373" s="2534"/>
      <c r="H373" s="38"/>
      <c r="I373" s="38"/>
      <c r="J373" s="37"/>
      <c r="K373" s="64"/>
      <c r="L373" s="64"/>
      <c r="M373" s="187" t="s">
        <v>180</v>
      </c>
      <c r="N373" s="3"/>
      <c r="O373" s="3"/>
      <c r="P373" s="3"/>
      <c r="Q373" s="226">
        <f t="shared" ref="Q373:AB373" si="507">Q357-Q368</f>
        <v>0</v>
      </c>
      <c r="R373" s="226">
        <f t="shared" si="507"/>
        <v>0</v>
      </c>
      <c r="S373" s="226">
        <f t="shared" si="507"/>
        <v>0</v>
      </c>
      <c r="T373" s="226">
        <f t="shared" si="507"/>
        <v>0</v>
      </c>
      <c r="U373" s="226">
        <f t="shared" si="507"/>
        <v>0</v>
      </c>
      <c r="V373" s="226">
        <f t="shared" si="507"/>
        <v>0</v>
      </c>
      <c r="W373" s="226">
        <f t="shared" si="507"/>
        <v>0</v>
      </c>
      <c r="X373" s="226">
        <f t="shared" si="507"/>
        <v>0</v>
      </c>
      <c r="Y373" s="226">
        <f t="shared" si="507"/>
        <v>0</v>
      </c>
      <c r="Z373" s="226">
        <f t="shared" si="507"/>
        <v>0</v>
      </c>
      <c r="AA373" s="226">
        <f t="shared" si="507"/>
        <v>0</v>
      </c>
      <c r="AB373" s="226">
        <f t="shared" si="507"/>
        <v>-52</v>
      </c>
      <c r="AC373" s="226">
        <f>SUM(Q373,R373,S373)</f>
        <v>0</v>
      </c>
      <c r="AD373" s="226">
        <f>SUM(T373,U373,V373)</f>
        <v>0</v>
      </c>
      <c r="AE373" s="226">
        <f>SUM(W373,X373,Y373)</f>
        <v>0</v>
      </c>
      <c r="AF373" s="226">
        <f>SUM(Z373,AA373,AB373)</f>
        <v>-52</v>
      </c>
      <c r="AG373" s="226">
        <f>AC373+AD373</f>
        <v>0</v>
      </c>
      <c r="AH373" s="226">
        <f>AF373+AE373</f>
        <v>-52</v>
      </c>
      <c r="AI373" s="226">
        <f>AG373+AH373</f>
        <v>-52</v>
      </c>
      <c r="AK373" s="113">
        <f ca="1">SUM((INDIRECT(AK$2&amp;(ROW())):INDIRECT(AK$3&amp;(ROW()))))</f>
        <v>0</v>
      </c>
      <c r="AL373" s="150">
        <f ca="1">SUM(INDIRECT(AL$1&amp;AL$2&amp;$C373):INDIRECT(AL$1&amp;AL$3&amp;$C373))</f>
        <v>77.979399614418838</v>
      </c>
      <c r="AM373" s="1703">
        <f ca="1">AK373-AL373</f>
        <v>-77.979399614418838</v>
      </c>
      <c r="AN373" s="1799">
        <f ca="1">IFERROR(AK373/AL373,0)</f>
        <v>0</v>
      </c>
      <c r="AO373" s="150">
        <f ca="1">SUM(INDIRECT(AO$1&amp;AO$2&amp;$A373):INDIRECT(AO$1&amp;AO$3&amp;$A373))+SUM(INDIRECT(AO$1&amp;AO$2&amp;$B373):INDIRECT(AO$1&amp;AO$3&amp;$B373))</f>
        <v>0</v>
      </c>
      <c r="AP373" s="1703">
        <f ca="1">AK373-AO373</f>
        <v>0</v>
      </c>
      <c r="AQ373" s="1799">
        <f ca="1">IFERROR(AK373/AO373,0)</f>
        <v>0</v>
      </c>
      <c r="AS373" s="113">
        <f ca="1">SUM((INDIRECT(AS$2&amp;(ROW())):INDIRECT(AS$3&amp;(ROW()))))</f>
        <v>0</v>
      </c>
      <c r="AT373" s="150">
        <f ca="1">SUM(INDIRECT(AT$1&amp;AT$2&amp;$C373):INDIRECT(AT$1&amp;AT$3&amp;$C373))</f>
        <v>77.979399614418838</v>
      </c>
      <c r="AU373" s="1703">
        <f ca="1">AS373-AT373</f>
        <v>-77.979399614418838</v>
      </c>
      <c r="AV373" s="1799">
        <f ca="1">IFERROR(AS373/AT373,0)</f>
        <v>0</v>
      </c>
      <c r="AW373" s="150">
        <f ca="1">SUM(INDIRECT(AW$1&amp;AW$2&amp;$A373):INDIRECT(AW$1&amp;AW$3&amp;$A373))+SUM(INDIRECT(AW$1&amp;AW$2&amp;$B373):INDIRECT(AW$1&amp;AW$3&amp;$B373))</f>
        <v>0</v>
      </c>
      <c r="AX373" s="1703">
        <f ca="1">AS373-AW373</f>
        <v>0</v>
      </c>
      <c r="AY373" s="1799">
        <f ca="1">IFERROR(AS373/AW373,0)</f>
        <v>0</v>
      </c>
      <c r="BA373" s="113">
        <f ca="1">SUM((INDIRECT(BA$2&amp;(ROW())):INDIRECT(BA$3&amp;(ROW()))))</f>
        <v>0</v>
      </c>
      <c r="BB373" s="150">
        <f ca="1">SUM(INDIRECT(BB$1&amp;BB$2&amp;$C373):INDIRECT(BB$1&amp;BB$3&amp;$C373))</f>
        <v>77.979399614418838</v>
      </c>
      <c r="BC373" s="1703">
        <f ca="1">BA373-BB373</f>
        <v>-77.979399614418838</v>
      </c>
      <c r="BD373" s="1799">
        <f ca="1">IFERROR(BA373/BB373,0)</f>
        <v>0</v>
      </c>
      <c r="BE373" s="150">
        <f ca="1">SUM(INDIRECT(BE$1&amp;BE$2&amp;$A373):INDIRECT(BE$1&amp;BE$3&amp;$A373))+SUM(INDIRECT(BE$1&amp;BE$2&amp;$B373):INDIRECT(BE$1&amp;BE$3&amp;$B373))</f>
        <v>0</v>
      </c>
      <c r="BF373" s="1703">
        <f ca="1">BA373-BE373</f>
        <v>0</v>
      </c>
      <c r="BG373" s="1799">
        <f ca="1">IFERROR(BA373/BE373,0)</f>
        <v>0</v>
      </c>
    </row>
    <row r="374" spans="1:59">
      <c r="A374" s="1887">
        <v>1</v>
      </c>
      <c r="B374" s="1887">
        <v>1</v>
      </c>
      <c r="C374" s="1887">
        <f>ROW()</f>
        <v>374</v>
      </c>
      <c r="D374" s="2120" t="s">
        <v>1020</v>
      </c>
      <c r="E374" s="2540">
        <v>1</v>
      </c>
      <c r="Q374" s="374"/>
      <c r="R374" s="374"/>
      <c r="S374" s="374"/>
      <c r="T374" s="374"/>
      <c r="U374" s="374"/>
      <c r="V374" s="374"/>
      <c r="W374" s="374"/>
      <c r="X374" s="374"/>
      <c r="Y374" s="374"/>
      <c r="Z374" s="252"/>
    </row>
    <row r="375" spans="1:59" ht="15.75">
      <c r="A375" s="1887">
        <v>1</v>
      </c>
      <c r="B375" s="1887">
        <v>1</v>
      </c>
      <c r="C375" s="1887">
        <f>ROW()</f>
        <v>375</v>
      </c>
      <c r="D375" s="2120" t="s">
        <v>1020</v>
      </c>
      <c r="E375" s="2531" t="s">
        <v>1082</v>
      </c>
      <c r="F375" s="2532"/>
      <c r="G375" s="2535" t="s">
        <v>1030</v>
      </c>
      <c r="Q375" s="374"/>
      <c r="R375" s="374"/>
      <c r="S375" s="374"/>
      <c r="T375" s="374"/>
      <c r="U375" s="374"/>
      <c r="V375" s="374"/>
      <c r="W375" s="374"/>
      <c r="X375" s="374"/>
      <c r="Y375" s="374"/>
      <c r="Z375" s="252"/>
    </row>
    <row r="376" spans="1:59">
      <c r="A376" s="1887">
        <v>1</v>
      </c>
      <c r="B376" s="1887">
        <v>1</v>
      </c>
      <c r="C376" s="1887">
        <f>ROW()</f>
        <v>376</v>
      </c>
      <c r="D376" s="2120" t="s">
        <v>1020</v>
      </c>
      <c r="E376" s="2531" t="s">
        <v>1082</v>
      </c>
      <c r="F376" s="2532"/>
      <c r="G376" s="2534"/>
      <c r="K376" s="1574" t="s">
        <v>1026</v>
      </c>
      <c r="L376" s="1576"/>
      <c r="M376" s="1576"/>
      <c r="N376" s="1576"/>
      <c r="O376" s="1576"/>
      <c r="P376" s="2148"/>
      <c r="Q376" s="2149">
        <f t="shared" ref="Q376:AI376" si="508">SUM(Q377:Q378)</f>
        <v>141775</v>
      </c>
      <c r="R376" s="2150">
        <f t="shared" si="508"/>
        <v>111625</v>
      </c>
      <c r="S376" s="2150">
        <f t="shared" si="508"/>
        <v>115986</v>
      </c>
      <c r="T376" s="2150">
        <f t="shared" si="508"/>
        <v>122634</v>
      </c>
      <c r="U376" s="2150">
        <f t="shared" si="508"/>
        <v>137947</v>
      </c>
      <c r="V376" s="2150">
        <f t="shared" si="508"/>
        <v>141326</v>
      </c>
      <c r="W376" s="2151">
        <f t="shared" si="508"/>
        <v>164361</v>
      </c>
      <c r="X376" s="2151">
        <f t="shared" si="508"/>
        <v>168833</v>
      </c>
      <c r="Y376" s="2151">
        <f t="shared" si="508"/>
        <v>141448</v>
      </c>
      <c r="Z376" s="2152">
        <f t="shared" si="508"/>
        <v>126998</v>
      </c>
      <c r="AA376" s="2152">
        <f t="shared" si="508"/>
        <v>99915.000000000058</v>
      </c>
      <c r="AB376" s="2152">
        <f t="shared" si="508"/>
        <v>200181.89318999997</v>
      </c>
      <c r="AC376" s="2152">
        <f t="shared" si="508"/>
        <v>369386</v>
      </c>
      <c r="AD376" s="2152">
        <f t="shared" si="508"/>
        <v>401907</v>
      </c>
      <c r="AE376" s="2152">
        <f t="shared" si="508"/>
        <v>474642</v>
      </c>
      <c r="AF376" s="2152">
        <f t="shared" si="508"/>
        <v>427094.89319000003</v>
      </c>
      <c r="AG376" s="2152">
        <f t="shared" si="508"/>
        <v>771293</v>
      </c>
      <c r="AH376" s="2152">
        <f t="shared" si="508"/>
        <v>901736.89318999997</v>
      </c>
      <c r="AI376" s="2152">
        <f t="shared" si="508"/>
        <v>1673029.89319</v>
      </c>
      <c r="AK376" s="506">
        <f ca="1">SUM((INDIRECT(AK$2&amp;(ROW())):INDIRECT(AK$3&amp;(ROW()))))</f>
        <v>141775</v>
      </c>
      <c r="AL376" s="506">
        <f ca="1">SUM(INDIRECT(AL$1&amp;AL$2&amp;$C376):INDIRECT(AL$1&amp;AL$3&amp;$C376))</f>
        <v>129408.24799607397</v>
      </c>
      <c r="AM376" s="1757">
        <f ca="1">AK376-AL376</f>
        <v>12366.752003926027</v>
      </c>
      <c r="AN376" s="1860">
        <f ca="1">IFERROR(AK376/AL376,0)</f>
        <v>1.0955638623923045</v>
      </c>
      <c r="AO376" s="2594">
        <f ca="1">SUM(INDIRECT(AO$1&amp;AO$2&amp;$A376):INDIRECT(AO$1&amp;AO$3&amp;$A376))+SUM(INDIRECT(AO$1&amp;AO$2&amp;$B376):INDIRECT(AO$1&amp;AO$3&amp;$B376))</f>
        <v>0</v>
      </c>
      <c r="AP376" s="2595">
        <f ca="1">AK376-AO376</f>
        <v>141775</v>
      </c>
      <c r="AQ376" s="2596">
        <f ca="1">IFERROR(AK376/AO376,0)</f>
        <v>0</v>
      </c>
      <c r="AS376" s="506">
        <f ca="1">SUM((INDIRECT(AS$2&amp;(ROW())):INDIRECT(AS$3&amp;(ROW()))))</f>
        <v>141775</v>
      </c>
      <c r="AT376" s="506">
        <f ca="1">SUM(INDIRECT(AT$1&amp;AT$2&amp;$C376):INDIRECT(AT$1&amp;AT$3&amp;$C376))</f>
        <v>129408.24799607397</v>
      </c>
      <c r="AU376" s="1757">
        <f t="shared" ref="AU376:AU381" ca="1" si="509">AS376-AT376</f>
        <v>12366.752003926027</v>
      </c>
      <c r="AV376" s="1860">
        <f t="shared" ref="AV376:AV381" ca="1" si="510">IFERROR(AS376/AT376,0)</f>
        <v>1.0955638623923045</v>
      </c>
      <c r="AW376" s="2594">
        <f ca="1">SUM(INDIRECT(AW$1&amp;AW$2&amp;$A376):INDIRECT(AW$1&amp;AW$3&amp;$A376))+SUM(INDIRECT(AW$1&amp;AW$2&amp;$B376):INDIRECT(AW$1&amp;AW$3&amp;$B376))</f>
        <v>0</v>
      </c>
      <c r="AX376" s="2595">
        <f t="shared" ref="AX376:AX381" ca="1" si="511">AS376-AW376</f>
        <v>141775</v>
      </c>
      <c r="AY376" s="2596">
        <f t="shared" ref="AY376:AY381" ca="1" si="512">IFERROR(AS376/AW376,0)</f>
        <v>0</v>
      </c>
      <c r="BA376" s="506">
        <f ca="1">SUM((INDIRECT(BA$2&amp;(ROW())):INDIRECT(BA$3&amp;(ROW()))))</f>
        <v>141775</v>
      </c>
      <c r="BB376" s="506">
        <f ca="1">SUM(INDIRECT(BB$1&amp;BB$2&amp;$C376):INDIRECT(BB$1&amp;BB$3&amp;$C376))</f>
        <v>129408.24799607397</v>
      </c>
      <c r="BC376" s="1757">
        <f t="shared" ref="BC376:BC398" ca="1" si="513">BA376-BB376</f>
        <v>12366.752003926027</v>
      </c>
      <c r="BD376" s="1860">
        <f t="shared" ref="BD376:BD381" ca="1" si="514">IFERROR(BA376/BB376,0)</f>
        <v>1.0955638623923045</v>
      </c>
      <c r="BE376" s="2594">
        <f ca="1">SUM(INDIRECT(BE$1&amp;BE$2&amp;$A376):INDIRECT(BE$1&amp;BE$3&amp;$A376))+SUM(INDIRECT(BE$1&amp;BE$2&amp;$B376):INDIRECT(BE$1&amp;BE$3&amp;$B376))</f>
        <v>0</v>
      </c>
      <c r="BF376" s="2595">
        <f t="shared" ref="BF376:BF398" ca="1" si="515">BA376-BE376</f>
        <v>141775</v>
      </c>
      <c r="BG376" s="2596">
        <f t="shared" ref="BG376:BG381" ca="1" si="516">IFERROR(BA376/BE376,0)</f>
        <v>0</v>
      </c>
    </row>
    <row r="377" spans="1:59">
      <c r="A377" s="1887">
        <v>1</v>
      </c>
      <c r="B377" s="1887">
        <v>1</v>
      </c>
      <c r="C377" s="1887">
        <f>ROW()</f>
        <v>377</v>
      </c>
      <c r="D377" s="2120" t="s">
        <v>1020</v>
      </c>
      <c r="E377" s="2531" t="s">
        <v>1082</v>
      </c>
      <c r="F377" s="2532"/>
      <c r="G377" s="2534"/>
      <c r="K377" s="449"/>
      <c r="L377" s="59" t="s">
        <v>1027</v>
      </c>
      <c r="M377" s="125"/>
      <c r="N377" s="125"/>
      <c r="O377" s="125"/>
      <c r="P377" s="1182"/>
      <c r="Q377" s="215">
        <f>SUM(Q380,Q384,Q388,Q392,Q396)</f>
        <v>52571</v>
      </c>
      <c r="R377" s="215">
        <f t="shared" ref="R377:AA377" si="517">SUM(R380,R384,R388,R392,R396)</f>
        <v>48900</v>
      </c>
      <c r="S377" s="215">
        <f t="shared" si="517"/>
        <v>32121</v>
      </c>
      <c r="T377" s="215">
        <f t="shared" si="517"/>
        <v>48953</v>
      </c>
      <c r="U377" s="215">
        <f t="shared" si="517"/>
        <v>56880</v>
      </c>
      <c r="V377" s="215">
        <f t="shared" si="517"/>
        <v>34844</v>
      </c>
      <c r="W377" s="215">
        <f t="shared" si="517"/>
        <v>61331</v>
      </c>
      <c r="X377" s="215">
        <f t="shared" si="517"/>
        <v>54706</v>
      </c>
      <c r="Y377" s="215">
        <f t="shared" si="517"/>
        <v>47976</v>
      </c>
      <c r="Z377" s="215">
        <f t="shared" si="517"/>
        <v>54577</v>
      </c>
      <c r="AA377" s="215">
        <f t="shared" si="517"/>
        <v>62419</v>
      </c>
      <c r="AB377" s="215">
        <f>SUM(AB380,AB384,AB388,AB392,AB396)</f>
        <v>60195.055668681853</v>
      </c>
      <c r="AC377" s="229">
        <f>SUM(Q377,R377,S377)</f>
        <v>133592</v>
      </c>
      <c r="AD377" s="229">
        <f>SUM(T377,U377,V377)</f>
        <v>140677</v>
      </c>
      <c r="AE377" s="229">
        <f>SUM(W377,X377,Y377)</f>
        <v>164013</v>
      </c>
      <c r="AF377" s="229">
        <f>SUM(Z377,AA377,AB377)</f>
        <v>177191.05566868186</v>
      </c>
      <c r="AG377" s="229">
        <f>AC377+AD377</f>
        <v>274269</v>
      </c>
      <c r="AH377" s="229">
        <f>AF377+AE377</f>
        <v>341204.05566868186</v>
      </c>
      <c r="AI377" s="229">
        <f>AG377+AH377</f>
        <v>615473.05566868186</v>
      </c>
      <c r="AK377" s="1633">
        <f ca="1">SUM((INDIRECT(AK$2&amp;(ROW())):INDIRECT(AK$3&amp;(ROW()))))</f>
        <v>52571</v>
      </c>
      <c r="AL377" s="1633">
        <f ca="1">SUM(INDIRECT(AL$1&amp;AL$2&amp;$C377):INDIRECT(AL$1&amp;AL$3&amp;$C377))</f>
        <v>66496.76629481453</v>
      </c>
      <c r="AM377" s="2571">
        <f t="shared" ref="AM377:AM397" ca="1" si="518">AK377-AL377</f>
        <v>-13925.76629481453</v>
      </c>
      <c r="AN377" s="2572">
        <f t="shared" ref="AN377:AN397" ca="1" si="519">IFERROR(AK377/AL377,0)</f>
        <v>0.79057979702239334</v>
      </c>
      <c r="AO377" s="2591">
        <f ca="1">SUM(INDIRECT(AO$1&amp;AO$2&amp;$A377):INDIRECT(AO$1&amp;AO$3&amp;$A377))+SUM(INDIRECT(AO$1&amp;AO$2&amp;$B377):INDIRECT(AO$1&amp;AO$3&amp;$B377))</f>
        <v>0</v>
      </c>
      <c r="AP377" s="2592">
        <f t="shared" ref="AP377:AP397" ca="1" si="520">AK377-AO377</f>
        <v>52571</v>
      </c>
      <c r="AQ377" s="2593">
        <f t="shared" ref="AQ377:AQ397" ca="1" si="521">IFERROR(AK377/AO377,0)</f>
        <v>0</v>
      </c>
      <c r="AS377" s="1633">
        <f ca="1">SUM((INDIRECT(AS$2&amp;(ROW())):INDIRECT(AS$3&amp;(ROW()))))</f>
        <v>52571</v>
      </c>
      <c r="AT377" s="1633">
        <f ca="1">SUM(INDIRECT(AT$1&amp;AT$2&amp;$C377):INDIRECT(AT$1&amp;AT$3&amp;$C377))</f>
        <v>66496.76629481453</v>
      </c>
      <c r="AU377" s="2571">
        <f t="shared" ca="1" si="509"/>
        <v>-13925.76629481453</v>
      </c>
      <c r="AV377" s="2572">
        <f t="shared" ca="1" si="510"/>
        <v>0.79057979702239334</v>
      </c>
      <c r="AW377" s="2591">
        <f ca="1">SUM(INDIRECT(AW$1&amp;AW$2&amp;$A377):INDIRECT(AW$1&amp;AW$3&amp;$A377))+SUM(INDIRECT(AW$1&amp;AW$2&amp;$B377):INDIRECT(AW$1&amp;AW$3&amp;$B377))</f>
        <v>0</v>
      </c>
      <c r="AX377" s="2592">
        <f t="shared" ca="1" si="511"/>
        <v>52571</v>
      </c>
      <c r="AY377" s="2593">
        <f t="shared" ca="1" si="512"/>
        <v>0</v>
      </c>
      <c r="BA377" s="1633">
        <f ca="1">SUM((INDIRECT(BA$2&amp;(ROW())):INDIRECT(BA$3&amp;(ROW()))))</f>
        <v>52571</v>
      </c>
      <c r="BB377" s="1633">
        <f ca="1">SUM(INDIRECT(BB$1&amp;BB$2&amp;$C377):INDIRECT(BB$1&amp;BB$3&amp;$C377))</f>
        <v>66496.76629481453</v>
      </c>
      <c r="BC377" s="2571">
        <f t="shared" ca="1" si="513"/>
        <v>-13925.76629481453</v>
      </c>
      <c r="BD377" s="2572">
        <f t="shared" ca="1" si="514"/>
        <v>0.79057979702239334</v>
      </c>
      <c r="BE377" s="2591">
        <f ca="1">SUM(INDIRECT(BE$1&amp;BE$2&amp;$A377):INDIRECT(BE$1&amp;BE$3&amp;$A377))+SUM(INDIRECT(BE$1&amp;BE$2&amp;$B377):INDIRECT(BE$1&amp;BE$3&amp;$B377))</f>
        <v>0</v>
      </c>
      <c r="BF377" s="2592">
        <f t="shared" ca="1" si="515"/>
        <v>52571</v>
      </c>
      <c r="BG377" s="2593">
        <f t="shared" ca="1" si="516"/>
        <v>0</v>
      </c>
    </row>
    <row r="378" spans="1:59">
      <c r="A378" s="1887">
        <v>1</v>
      </c>
      <c r="B378" s="1887">
        <v>1</v>
      </c>
      <c r="C378" s="1887">
        <f>ROW()</f>
        <v>378</v>
      </c>
      <c r="D378" s="2120" t="s">
        <v>1020</v>
      </c>
      <c r="E378" s="2531" t="s">
        <v>1082</v>
      </c>
      <c r="F378" s="2532"/>
      <c r="G378" s="2534"/>
      <c r="K378" s="449"/>
      <c r="L378" s="59" t="s">
        <v>1028</v>
      </c>
      <c r="M378" s="125"/>
      <c r="N378" s="125"/>
      <c r="O378" s="125"/>
      <c r="P378" s="1182"/>
      <c r="Q378" s="215">
        <f t="shared" ref="Q378:AB378" si="522">SUM(Q381,Q385,Q389,Q393,Q397)</f>
        <v>89204</v>
      </c>
      <c r="R378" s="215">
        <f t="shared" si="522"/>
        <v>62725</v>
      </c>
      <c r="S378" s="215">
        <f t="shared" si="522"/>
        <v>83865</v>
      </c>
      <c r="T378" s="215">
        <f t="shared" si="522"/>
        <v>73681</v>
      </c>
      <c r="U378" s="215">
        <f t="shared" si="522"/>
        <v>81067</v>
      </c>
      <c r="V378" s="215">
        <f t="shared" si="522"/>
        <v>106482</v>
      </c>
      <c r="W378" s="215">
        <f t="shared" si="522"/>
        <v>103030</v>
      </c>
      <c r="X378" s="215">
        <f t="shared" si="522"/>
        <v>114127</v>
      </c>
      <c r="Y378" s="215">
        <f t="shared" si="522"/>
        <v>93472</v>
      </c>
      <c r="Z378" s="215">
        <f t="shared" si="522"/>
        <v>72421</v>
      </c>
      <c r="AA378" s="215">
        <f t="shared" si="522"/>
        <v>37496.000000000051</v>
      </c>
      <c r="AB378" s="215">
        <f t="shared" si="522"/>
        <v>139986.83752131811</v>
      </c>
      <c r="AC378" s="229">
        <f>SUM(Q378,R378,S378)</f>
        <v>235794</v>
      </c>
      <c r="AD378" s="229">
        <f>SUM(T378,U378,V378)</f>
        <v>261230</v>
      </c>
      <c r="AE378" s="229">
        <f>SUM(W378,X378,Y378)</f>
        <v>310629</v>
      </c>
      <c r="AF378" s="229">
        <f>SUM(Z378,AA378,AB378)</f>
        <v>249903.83752131817</v>
      </c>
      <c r="AG378" s="229">
        <f>AC378+AD378</f>
        <v>497024</v>
      </c>
      <c r="AH378" s="229">
        <f>AF378+AE378</f>
        <v>560532.83752131811</v>
      </c>
      <c r="AI378" s="229">
        <f>AG378+AH378</f>
        <v>1057556.8375213181</v>
      </c>
      <c r="AK378" s="113">
        <f ca="1">SUM((INDIRECT(AK$2&amp;(ROW())):INDIRECT(AK$3&amp;(ROW()))))</f>
        <v>89204</v>
      </c>
      <c r="AL378" s="113">
        <f ca="1">SUM(INDIRECT(AL$1&amp;AL$2&amp;$C378):INDIRECT(AL$1&amp;AL$3&amp;$C378))</f>
        <v>62911.481701259436</v>
      </c>
      <c r="AM378" s="2575">
        <f t="shared" ca="1" si="518"/>
        <v>26292.518298740564</v>
      </c>
      <c r="AN378" s="2576">
        <f t="shared" ca="1" si="519"/>
        <v>1.4179287721054297</v>
      </c>
      <c r="AO378" s="2562">
        <f ca="1">SUM(INDIRECT(AO$1&amp;AO$2&amp;$A378):INDIRECT(AO$1&amp;AO$3&amp;$A378))+SUM(INDIRECT(AO$1&amp;AO$2&amp;$B378):INDIRECT(AO$1&amp;AO$3&amp;$B378))</f>
        <v>0</v>
      </c>
      <c r="AP378" s="2563">
        <f t="shared" ca="1" si="520"/>
        <v>89204</v>
      </c>
      <c r="AQ378" s="2564">
        <f t="shared" ca="1" si="521"/>
        <v>0</v>
      </c>
      <c r="AS378" s="113">
        <f ca="1">SUM((INDIRECT(AS$2&amp;(ROW())):INDIRECT(AS$3&amp;(ROW()))))</f>
        <v>89204</v>
      </c>
      <c r="AT378" s="113">
        <f ca="1">SUM(INDIRECT(AT$1&amp;AT$2&amp;$C378):INDIRECT(AT$1&amp;AT$3&amp;$C378))</f>
        <v>62911.481701259436</v>
      </c>
      <c r="AU378" s="2575">
        <f t="shared" ca="1" si="509"/>
        <v>26292.518298740564</v>
      </c>
      <c r="AV378" s="2576">
        <f t="shared" ca="1" si="510"/>
        <v>1.4179287721054297</v>
      </c>
      <c r="AW378" s="2562">
        <f ca="1">SUM(INDIRECT(AW$1&amp;AW$2&amp;$A378):INDIRECT(AW$1&amp;AW$3&amp;$A378))+SUM(INDIRECT(AW$1&amp;AW$2&amp;$B378):INDIRECT(AW$1&amp;AW$3&amp;$B378))</f>
        <v>0</v>
      </c>
      <c r="AX378" s="2563">
        <f t="shared" ca="1" si="511"/>
        <v>89204</v>
      </c>
      <c r="AY378" s="2564">
        <f t="shared" ca="1" si="512"/>
        <v>0</v>
      </c>
      <c r="BA378" s="113">
        <f ca="1">SUM((INDIRECT(BA$2&amp;(ROW())):INDIRECT(BA$3&amp;(ROW()))))</f>
        <v>89204</v>
      </c>
      <c r="BB378" s="113">
        <f ca="1">SUM(INDIRECT(BB$1&amp;BB$2&amp;$C378):INDIRECT(BB$1&amp;BB$3&amp;$C378))</f>
        <v>62911.481701259436</v>
      </c>
      <c r="BC378" s="2575">
        <f t="shared" ca="1" si="513"/>
        <v>26292.518298740564</v>
      </c>
      <c r="BD378" s="2576">
        <f t="shared" ca="1" si="514"/>
        <v>1.4179287721054297</v>
      </c>
      <c r="BE378" s="2562">
        <f ca="1">SUM(INDIRECT(BE$1&amp;BE$2&amp;$A378):INDIRECT(BE$1&amp;BE$3&amp;$A378))+SUM(INDIRECT(BE$1&amp;BE$2&amp;$B378):INDIRECT(BE$1&amp;BE$3&amp;$B378))</f>
        <v>0</v>
      </c>
      <c r="BF378" s="2563">
        <f t="shared" ca="1" si="515"/>
        <v>89204</v>
      </c>
      <c r="BG378" s="2564">
        <f t="shared" ca="1" si="516"/>
        <v>0</v>
      </c>
    </row>
    <row r="379" spans="1:59">
      <c r="A379" s="1887">
        <v>1</v>
      </c>
      <c r="B379" s="1887">
        <v>1</v>
      </c>
      <c r="C379" s="1887">
        <f>ROW()</f>
        <v>379</v>
      </c>
      <c r="D379" s="2120" t="s">
        <v>1020</v>
      </c>
      <c r="E379" s="2531" t="s">
        <v>1082</v>
      </c>
      <c r="F379" s="2532"/>
      <c r="G379" s="2534"/>
      <c r="K379" s="2126" t="s">
        <v>1025</v>
      </c>
      <c r="L379" s="1448"/>
      <c r="M379" s="1448"/>
      <c r="N379" s="1448"/>
      <c r="O379" s="1448"/>
      <c r="P379" s="2015"/>
      <c r="Q379" s="2137">
        <f t="shared" ref="Q379:AI379" si="523">SUM(Q380:Q381)</f>
        <v>48483</v>
      </c>
      <c r="R379" s="644">
        <f t="shared" si="523"/>
        <v>38047</v>
      </c>
      <c r="S379" s="644">
        <f t="shared" si="523"/>
        <v>39470</v>
      </c>
      <c r="T379" s="644">
        <f t="shared" si="523"/>
        <v>42225</v>
      </c>
      <c r="U379" s="644">
        <f t="shared" si="523"/>
        <v>51052</v>
      </c>
      <c r="V379" s="644">
        <f t="shared" si="523"/>
        <v>47758</v>
      </c>
      <c r="W379" s="2129">
        <f t="shared" si="523"/>
        <v>58030</v>
      </c>
      <c r="X379" s="2129">
        <f t="shared" si="523"/>
        <v>54473</v>
      </c>
      <c r="Y379" s="2129">
        <f t="shared" si="523"/>
        <v>46276</v>
      </c>
      <c r="Z379" s="2130">
        <f t="shared" si="523"/>
        <v>42350</v>
      </c>
      <c r="AA379" s="2130">
        <f t="shared" si="523"/>
        <v>36089.437518303414</v>
      </c>
      <c r="AB379" s="2130">
        <f t="shared" si="523"/>
        <v>65602.6662293564</v>
      </c>
      <c r="AC379" s="2130">
        <f t="shared" si="523"/>
        <v>126000</v>
      </c>
      <c r="AD379" s="2130">
        <f t="shared" si="523"/>
        <v>141035</v>
      </c>
      <c r="AE379" s="2130">
        <f t="shared" si="523"/>
        <v>158779</v>
      </c>
      <c r="AF379" s="2130">
        <f t="shared" si="523"/>
        <v>144042.10374765983</v>
      </c>
      <c r="AG379" s="2130">
        <f t="shared" si="523"/>
        <v>267035</v>
      </c>
      <c r="AH379" s="2130">
        <f t="shared" si="523"/>
        <v>302821.10374765983</v>
      </c>
      <c r="AI379" s="2130">
        <f t="shared" si="523"/>
        <v>569856.10374765983</v>
      </c>
      <c r="AK379" s="644">
        <f ca="1">SUM((INDIRECT(AK$2&amp;(ROW())):INDIRECT(AK$3&amp;(ROW()))))</f>
        <v>48483</v>
      </c>
      <c r="AL379" s="644">
        <f ca="1">SUM(INDIRECT(AL$1&amp;AL$2&amp;$C379):INDIRECT(AL$1&amp;AL$3&amp;$C379))</f>
        <v>46028.364162706959</v>
      </c>
      <c r="AM379" s="1759">
        <f t="shared" ca="1" si="518"/>
        <v>2454.6358372930408</v>
      </c>
      <c r="AN379" s="1862">
        <f t="shared" ca="1" si="519"/>
        <v>1.05332876546766</v>
      </c>
      <c r="AO379" s="2591">
        <f ca="1">SUM(INDIRECT(AO$1&amp;AO$2&amp;$A379):INDIRECT(AO$1&amp;AO$3&amp;$A379))+SUM(INDIRECT(AO$1&amp;AO$2&amp;$B379):INDIRECT(AO$1&amp;AO$3&amp;$B379))</f>
        <v>0</v>
      </c>
      <c r="AP379" s="2592">
        <f t="shared" ca="1" si="520"/>
        <v>48483</v>
      </c>
      <c r="AQ379" s="2593">
        <f t="shared" ca="1" si="521"/>
        <v>0</v>
      </c>
      <c r="AS379" s="644">
        <f ca="1">SUM((INDIRECT(AS$2&amp;(ROW())):INDIRECT(AS$3&amp;(ROW()))))</f>
        <v>48483</v>
      </c>
      <c r="AT379" s="644">
        <f ca="1">SUM(INDIRECT(AT$1&amp;AT$2&amp;$C379):INDIRECT(AT$1&amp;AT$3&amp;$C379))</f>
        <v>46028.364162706959</v>
      </c>
      <c r="AU379" s="1759">
        <f t="shared" ca="1" si="509"/>
        <v>2454.6358372930408</v>
      </c>
      <c r="AV379" s="1862">
        <f t="shared" ca="1" si="510"/>
        <v>1.05332876546766</v>
      </c>
      <c r="AW379" s="2591">
        <f ca="1">SUM(INDIRECT(AW$1&amp;AW$2&amp;$A379):INDIRECT(AW$1&amp;AW$3&amp;$A379))+SUM(INDIRECT(AW$1&amp;AW$2&amp;$B379):INDIRECT(AW$1&amp;AW$3&amp;$B379))</f>
        <v>0</v>
      </c>
      <c r="AX379" s="2592">
        <f t="shared" ca="1" si="511"/>
        <v>48483</v>
      </c>
      <c r="AY379" s="2593">
        <f t="shared" ca="1" si="512"/>
        <v>0</v>
      </c>
      <c r="BA379" s="644">
        <f ca="1">SUM((INDIRECT(BA$2&amp;(ROW())):INDIRECT(BA$3&amp;(ROW()))))</f>
        <v>48483</v>
      </c>
      <c r="BB379" s="644">
        <f ca="1">SUM(INDIRECT(BB$1&amp;BB$2&amp;$C379):INDIRECT(BB$1&amp;BB$3&amp;$C379))</f>
        <v>46028.364162706959</v>
      </c>
      <c r="BC379" s="1759">
        <f t="shared" ca="1" si="513"/>
        <v>2454.6358372930408</v>
      </c>
      <c r="BD379" s="1862">
        <f t="shared" ca="1" si="514"/>
        <v>1.05332876546766</v>
      </c>
      <c r="BE379" s="2591">
        <f ca="1">SUM(INDIRECT(BE$1&amp;BE$2&amp;$A379):INDIRECT(BE$1&amp;BE$3&amp;$A379))+SUM(INDIRECT(BE$1&amp;BE$2&amp;$B379):INDIRECT(BE$1&amp;BE$3&amp;$B379))</f>
        <v>0</v>
      </c>
      <c r="BF379" s="2592">
        <f t="shared" ca="1" si="515"/>
        <v>48483</v>
      </c>
      <c r="BG379" s="2593">
        <f t="shared" ca="1" si="516"/>
        <v>0</v>
      </c>
    </row>
    <row r="380" spans="1:59">
      <c r="A380" s="1887">
        <v>1</v>
      </c>
      <c r="B380" s="1887">
        <v>1</v>
      </c>
      <c r="C380" s="1887">
        <f>ROW()</f>
        <v>380</v>
      </c>
      <c r="D380" s="2120" t="s">
        <v>1020</v>
      </c>
      <c r="E380" s="2531" t="s">
        <v>1082</v>
      </c>
      <c r="F380" s="2532"/>
      <c r="G380" s="2534"/>
      <c r="K380" s="449"/>
      <c r="L380" s="59" t="s">
        <v>1027</v>
      </c>
      <c r="M380" s="18"/>
      <c r="N380" s="18"/>
      <c r="O380" s="18"/>
      <c r="P380" s="139"/>
      <c r="Q380" s="215">
        <f t="shared" ref="Q380:AB380" si="524">Q116</f>
        <v>21015</v>
      </c>
      <c r="R380" s="215">
        <f t="shared" si="524"/>
        <v>18733</v>
      </c>
      <c r="S380" s="215">
        <f t="shared" si="524"/>
        <v>13647</v>
      </c>
      <c r="T380" s="215">
        <f t="shared" si="524"/>
        <v>19538</v>
      </c>
      <c r="U380" s="215">
        <f t="shared" si="524"/>
        <v>26090</v>
      </c>
      <c r="V380" s="215">
        <f t="shared" si="524"/>
        <v>14971</v>
      </c>
      <c r="W380" s="215">
        <f t="shared" si="524"/>
        <v>26305</v>
      </c>
      <c r="X380" s="215">
        <f t="shared" si="524"/>
        <v>19977</v>
      </c>
      <c r="Y380" s="215">
        <f t="shared" si="524"/>
        <v>17493</v>
      </c>
      <c r="Z380" s="215">
        <f t="shared" si="524"/>
        <v>20050</v>
      </c>
      <c r="AA380" s="215">
        <f t="shared" si="524"/>
        <v>24544</v>
      </c>
      <c r="AB380" s="215">
        <f t="shared" si="524"/>
        <v>21713</v>
      </c>
      <c r="AC380" s="229">
        <f>SUM(Q380,R380,S380)</f>
        <v>53395</v>
      </c>
      <c r="AD380" s="229">
        <f>SUM(T380,U380,V380)</f>
        <v>60599</v>
      </c>
      <c r="AE380" s="229">
        <f>SUM(W380,X380,Y380)</f>
        <v>63775</v>
      </c>
      <c r="AF380" s="229">
        <f>SUM(Z380,AA380,AB380)</f>
        <v>66307</v>
      </c>
      <c r="AG380" s="229">
        <f>AC380+AD380</f>
        <v>113994</v>
      </c>
      <c r="AH380" s="229">
        <f>AF380+AE380</f>
        <v>130082</v>
      </c>
      <c r="AI380" s="229">
        <f>AG380+AH380</f>
        <v>244076</v>
      </c>
      <c r="AK380" s="61">
        <f ca="1">SUM((INDIRECT(AK$2&amp;(ROW())):INDIRECT(AK$3&amp;(ROW()))))</f>
        <v>21015</v>
      </c>
      <c r="AL380" s="61">
        <f ca="1">SUM(INDIRECT(AL$1&amp;AL$2&amp;$C380):INDIRECT(AL$1&amp;AL$3&amp;$C380))</f>
        <v>26048.66004121484</v>
      </c>
      <c r="AM380" s="2573">
        <f t="shared" ca="1" si="518"/>
        <v>-5033.66004121484</v>
      </c>
      <c r="AN380" s="2574">
        <f t="shared" ca="1" si="519"/>
        <v>0.80675934834074159</v>
      </c>
      <c r="AO380" s="2559">
        <f ca="1">SUM(INDIRECT(AO$1&amp;AO$2&amp;$A380):INDIRECT(AO$1&amp;AO$3&amp;$A380))+SUM(INDIRECT(AO$1&amp;AO$2&amp;$B380):INDIRECT(AO$1&amp;AO$3&amp;$B380))</f>
        <v>0</v>
      </c>
      <c r="AP380" s="2560">
        <f t="shared" ca="1" si="520"/>
        <v>21015</v>
      </c>
      <c r="AQ380" s="2561">
        <f t="shared" ca="1" si="521"/>
        <v>0</v>
      </c>
      <c r="AS380" s="61">
        <f ca="1">SUM((INDIRECT(AS$2&amp;(ROW())):INDIRECT(AS$3&amp;(ROW()))))</f>
        <v>21015</v>
      </c>
      <c r="AT380" s="61">
        <f ca="1">SUM(INDIRECT(AT$1&amp;AT$2&amp;$C380):INDIRECT(AT$1&amp;AT$3&amp;$C380))</f>
        <v>26048.66004121484</v>
      </c>
      <c r="AU380" s="2573">
        <f t="shared" ca="1" si="509"/>
        <v>-5033.66004121484</v>
      </c>
      <c r="AV380" s="2574">
        <f t="shared" ca="1" si="510"/>
        <v>0.80675934834074159</v>
      </c>
      <c r="AW380" s="2559">
        <f ca="1">SUM(INDIRECT(AW$1&amp;AW$2&amp;$A380):INDIRECT(AW$1&amp;AW$3&amp;$A380))+SUM(INDIRECT(AW$1&amp;AW$2&amp;$B380):INDIRECT(AW$1&amp;AW$3&amp;$B380))</f>
        <v>0</v>
      </c>
      <c r="AX380" s="2560">
        <f t="shared" ca="1" si="511"/>
        <v>21015</v>
      </c>
      <c r="AY380" s="2561">
        <f t="shared" ca="1" si="512"/>
        <v>0</v>
      </c>
      <c r="BA380" s="61">
        <f ca="1">SUM((INDIRECT(BA$2&amp;(ROW())):INDIRECT(BA$3&amp;(ROW()))))</f>
        <v>21015</v>
      </c>
      <c r="BB380" s="61">
        <f ca="1">SUM(INDIRECT(BB$1&amp;BB$2&amp;$C380):INDIRECT(BB$1&amp;BB$3&amp;$C380))</f>
        <v>26048.66004121484</v>
      </c>
      <c r="BC380" s="2573">
        <f t="shared" ca="1" si="513"/>
        <v>-5033.66004121484</v>
      </c>
      <c r="BD380" s="2574">
        <f t="shared" ca="1" si="514"/>
        <v>0.80675934834074159</v>
      </c>
      <c r="BE380" s="2559">
        <f ca="1">SUM(INDIRECT(BE$1&amp;BE$2&amp;$A380):INDIRECT(BE$1&amp;BE$3&amp;$A380))+SUM(INDIRECT(BE$1&amp;BE$2&amp;$B380):INDIRECT(BE$1&amp;BE$3&amp;$B380))</f>
        <v>0</v>
      </c>
      <c r="BF380" s="2560">
        <f t="shared" ca="1" si="515"/>
        <v>21015</v>
      </c>
      <c r="BG380" s="2561">
        <f t="shared" ca="1" si="516"/>
        <v>0</v>
      </c>
    </row>
    <row r="381" spans="1:59">
      <c r="A381" s="1887">
        <v>1</v>
      </c>
      <c r="B381" s="1887">
        <v>1</v>
      </c>
      <c r="C381" s="1887">
        <f>ROW()</f>
        <v>381</v>
      </c>
      <c r="D381" s="2120" t="s">
        <v>1020</v>
      </c>
      <c r="E381" s="2531" t="s">
        <v>1082</v>
      </c>
      <c r="F381" s="2532"/>
      <c r="G381" s="2534"/>
      <c r="K381" s="449"/>
      <c r="L381" s="59" t="s">
        <v>1028</v>
      </c>
      <c r="M381" s="18"/>
      <c r="N381" s="18"/>
      <c r="O381" s="18"/>
      <c r="P381" s="139"/>
      <c r="Q381" s="215">
        <f t="shared" ref="Q381:AB381" si="525">Q120</f>
        <v>27468</v>
      </c>
      <c r="R381" s="215">
        <f t="shared" si="525"/>
        <v>19314</v>
      </c>
      <c r="S381" s="215">
        <f t="shared" si="525"/>
        <v>25823</v>
      </c>
      <c r="T381" s="215">
        <f t="shared" si="525"/>
        <v>22687</v>
      </c>
      <c r="U381" s="215">
        <f t="shared" si="525"/>
        <v>24962</v>
      </c>
      <c r="V381" s="215">
        <f t="shared" si="525"/>
        <v>32787</v>
      </c>
      <c r="W381" s="215">
        <f t="shared" si="525"/>
        <v>31725</v>
      </c>
      <c r="X381" s="215">
        <f t="shared" si="525"/>
        <v>34496</v>
      </c>
      <c r="Y381" s="215">
        <f t="shared" si="525"/>
        <v>28783</v>
      </c>
      <c r="Z381" s="215">
        <f t="shared" si="525"/>
        <v>22300</v>
      </c>
      <c r="AA381" s="215">
        <f t="shared" si="525"/>
        <v>11545.437518303417</v>
      </c>
      <c r="AB381" s="215">
        <f t="shared" si="525"/>
        <v>43889.6662293564</v>
      </c>
      <c r="AC381" s="229">
        <f>SUM(Q381,R381,S381)</f>
        <v>72605</v>
      </c>
      <c r="AD381" s="229">
        <f>SUM(T381,U381,V381)</f>
        <v>80436</v>
      </c>
      <c r="AE381" s="229">
        <f>SUM(W381,X381,Y381)</f>
        <v>95004</v>
      </c>
      <c r="AF381" s="229">
        <f>SUM(Z381,AA381,AB381)</f>
        <v>77735.103747659814</v>
      </c>
      <c r="AG381" s="229">
        <f>AC381+AD381</f>
        <v>153041</v>
      </c>
      <c r="AH381" s="229">
        <f>AF381+AE381</f>
        <v>172739.10374765983</v>
      </c>
      <c r="AI381" s="229">
        <f>AG381+AH381</f>
        <v>325780.10374765983</v>
      </c>
      <c r="AK381" s="61">
        <f ca="1">SUM((INDIRECT(AK$2&amp;(ROW())):INDIRECT(AK$3&amp;(ROW()))))</f>
        <v>27468</v>
      </c>
      <c r="AL381" s="61">
        <f ca="1">SUM(INDIRECT(AL$1&amp;AL$2&amp;$C381):INDIRECT(AL$1&amp;AL$3&amp;$C381))</f>
        <v>19979.704121492116</v>
      </c>
      <c r="AM381" s="2573">
        <f t="shared" ca="1" si="518"/>
        <v>7488.2958785078845</v>
      </c>
      <c r="AN381" s="2574">
        <f t="shared" ca="1" si="519"/>
        <v>1.3747951337503914</v>
      </c>
      <c r="AO381" s="2559">
        <f ca="1">SUM(INDIRECT(AO$1&amp;AO$2&amp;$A381):INDIRECT(AO$1&amp;AO$3&amp;$A381))+SUM(INDIRECT(AO$1&amp;AO$2&amp;$B381):INDIRECT(AO$1&amp;AO$3&amp;$B381))</f>
        <v>0</v>
      </c>
      <c r="AP381" s="2560">
        <f t="shared" ca="1" si="520"/>
        <v>27468</v>
      </c>
      <c r="AQ381" s="2561">
        <f t="shared" ca="1" si="521"/>
        <v>0</v>
      </c>
      <c r="AS381" s="61">
        <f ca="1">SUM((INDIRECT(AS$2&amp;(ROW())):INDIRECT(AS$3&amp;(ROW()))))</f>
        <v>27468</v>
      </c>
      <c r="AT381" s="61">
        <f ca="1">SUM(INDIRECT(AT$1&amp;AT$2&amp;$C381):INDIRECT(AT$1&amp;AT$3&amp;$C381))</f>
        <v>19979.704121492116</v>
      </c>
      <c r="AU381" s="2573">
        <f t="shared" ca="1" si="509"/>
        <v>7488.2958785078845</v>
      </c>
      <c r="AV381" s="2574">
        <f t="shared" ca="1" si="510"/>
        <v>1.3747951337503914</v>
      </c>
      <c r="AW381" s="2559">
        <f ca="1">SUM(INDIRECT(AW$1&amp;AW$2&amp;$A381):INDIRECT(AW$1&amp;AW$3&amp;$A381))+SUM(INDIRECT(AW$1&amp;AW$2&amp;$B381):INDIRECT(AW$1&amp;AW$3&amp;$B381))</f>
        <v>0</v>
      </c>
      <c r="AX381" s="2560">
        <f t="shared" ca="1" si="511"/>
        <v>27468</v>
      </c>
      <c r="AY381" s="2561">
        <f t="shared" ca="1" si="512"/>
        <v>0</v>
      </c>
      <c r="BA381" s="61">
        <f ca="1">SUM((INDIRECT(BA$2&amp;(ROW())):INDIRECT(BA$3&amp;(ROW()))))</f>
        <v>27468</v>
      </c>
      <c r="BB381" s="61">
        <f ca="1">SUM(INDIRECT(BB$1&amp;BB$2&amp;$C381):INDIRECT(BB$1&amp;BB$3&amp;$C381))</f>
        <v>19979.704121492116</v>
      </c>
      <c r="BC381" s="2573">
        <f t="shared" ca="1" si="513"/>
        <v>7488.2958785078845</v>
      </c>
      <c r="BD381" s="2574">
        <f t="shared" ca="1" si="514"/>
        <v>1.3747951337503914</v>
      </c>
      <c r="BE381" s="2559">
        <f ca="1">SUM(INDIRECT(BE$1&amp;BE$2&amp;$A381):INDIRECT(BE$1&amp;BE$3&amp;$A381))+SUM(INDIRECT(BE$1&amp;BE$2&amp;$B381):INDIRECT(BE$1&amp;BE$3&amp;$B381))</f>
        <v>0</v>
      </c>
      <c r="BF381" s="2560">
        <f t="shared" ca="1" si="515"/>
        <v>27468</v>
      </c>
      <c r="BG381" s="2561">
        <f t="shared" ca="1" si="516"/>
        <v>0</v>
      </c>
    </row>
    <row r="382" spans="1:59">
      <c r="A382" s="1887">
        <v>1</v>
      </c>
      <c r="B382" s="1887">
        <v>1</v>
      </c>
      <c r="C382" s="1887">
        <f>ROW()</f>
        <v>382</v>
      </c>
      <c r="D382" s="2120" t="s">
        <v>1020</v>
      </c>
      <c r="E382" s="2531" t="s">
        <v>1082</v>
      </c>
      <c r="F382" s="2532"/>
      <c r="G382" s="2534"/>
      <c r="K382" s="2127"/>
      <c r="L382" s="2569" t="s">
        <v>1029</v>
      </c>
      <c r="M382" s="16"/>
      <c r="N382" s="16"/>
      <c r="O382" s="16"/>
      <c r="P382" s="137"/>
      <c r="Q382" s="2153">
        <f>IFERROR(Q381/Q$378,0)</f>
        <v>0.3079234115062105</v>
      </c>
      <c r="R382" s="2153">
        <f t="shared" ref="R382:AL382" si="526">IFERROR(R381/R$378,0)</f>
        <v>0.30791550418493424</v>
      </c>
      <c r="S382" s="2153">
        <f t="shared" si="526"/>
        <v>0.30791152447385678</v>
      </c>
      <c r="T382" s="2153">
        <f t="shared" si="526"/>
        <v>0.30790841600955471</v>
      </c>
      <c r="U382" s="2153">
        <f t="shared" si="526"/>
        <v>0.30791814178395649</v>
      </c>
      <c r="V382" s="2153">
        <f t="shared" si="526"/>
        <v>0.30791119625852259</v>
      </c>
      <c r="W382" s="2153">
        <f t="shared" si="526"/>
        <v>0.30792002329418616</v>
      </c>
      <c r="X382" s="2153">
        <f t="shared" si="526"/>
        <v>0.30225976324620818</v>
      </c>
      <c r="Y382" s="2153">
        <f t="shared" si="526"/>
        <v>0.3079317870592263</v>
      </c>
      <c r="Z382" s="2153">
        <f t="shared" si="526"/>
        <v>0.30792173540823792</v>
      </c>
      <c r="AA382" s="2153">
        <f t="shared" si="526"/>
        <v>0.30791117768037662</v>
      </c>
      <c r="AB382" s="2153">
        <f t="shared" si="526"/>
        <v>0.31352709302167492</v>
      </c>
      <c r="AC382" s="2153">
        <f t="shared" si="526"/>
        <v>0.3079170801631933</v>
      </c>
      <c r="AD382" s="2153">
        <f t="shared" si="526"/>
        <v>0.30791256746927992</v>
      </c>
      <c r="AE382" s="2153">
        <f t="shared" si="526"/>
        <v>0.30584394889079897</v>
      </c>
      <c r="AF382" s="2153">
        <f t="shared" si="526"/>
        <v>0.31106006421781573</v>
      </c>
      <c r="AG382" s="2153">
        <f t="shared" si="526"/>
        <v>0.30791470834406387</v>
      </c>
      <c r="AH382" s="2153">
        <f t="shared" si="526"/>
        <v>0.30816946338329421</v>
      </c>
      <c r="AI382" s="2153">
        <f t="shared" si="526"/>
        <v>0.30804973519079798</v>
      </c>
      <c r="AK382" s="2589">
        <f t="shared" ca="1" si="526"/>
        <v>0.3079234115062105</v>
      </c>
      <c r="AL382" s="2153">
        <f t="shared" ca="1" si="526"/>
        <v>0.31758438334623007</v>
      </c>
      <c r="AM382" s="2575">
        <f t="shared" ca="1" si="518"/>
        <v>-9.6609718400195721E-3</v>
      </c>
      <c r="AN382" s="2576"/>
      <c r="AO382" s="2590">
        <f ca="1">IFERROR(AO381/AO$378,0)</f>
        <v>0</v>
      </c>
      <c r="AP382" s="2563">
        <f t="shared" ca="1" si="520"/>
        <v>0.3079234115062105</v>
      </c>
      <c r="AQ382" s="2564"/>
      <c r="AS382" s="2589">
        <f ca="1">IFERROR(AS381/AS$378,0)</f>
        <v>0.3079234115062105</v>
      </c>
      <c r="AT382" s="2153">
        <f ca="1">IFERROR(AT381/AT$378,0)</f>
        <v>0.31758438334623007</v>
      </c>
      <c r="AU382" s="2575">
        <f t="shared" ref="AU382:AU398" ca="1" si="527">AS382-AT382</f>
        <v>-9.6609718400195721E-3</v>
      </c>
      <c r="AV382" s="2576"/>
      <c r="AW382" s="2590">
        <f ca="1">IFERROR(AW381/AW$378,0)</f>
        <v>0</v>
      </c>
      <c r="AX382" s="2563">
        <f t="shared" ref="AX382:AX398" ca="1" si="528">AS382-AW382</f>
        <v>0.3079234115062105</v>
      </c>
      <c r="AY382" s="2564"/>
      <c r="BA382" s="2589">
        <f ca="1">IFERROR(BA381/BA$378,0)</f>
        <v>0.3079234115062105</v>
      </c>
      <c r="BB382" s="2153">
        <f ca="1">IFERROR(BB381/BB$378,0)</f>
        <v>0.31758438334623007</v>
      </c>
      <c r="BC382" s="2575">
        <f t="shared" ca="1" si="513"/>
        <v>-9.6609718400195721E-3</v>
      </c>
      <c r="BD382" s="2576"/>
      <c r="BE382" s="2590">
        <f ca="1">IFERROR(BE381/BE$378,0)</f>
        <v>0</v>
      </c>
      <c r="BF382" s="2563">
        <f t="shared" ca="1" si="515"/>
        <v>0.3079234115062105</v>
      </c>
      <c r="BG382" s="2564"/>
    </row>
    <row r="383" spans="1:59">
      <c r="A383" s="1887">
        <v>1</v>
      </c>
      <c r="B383" s="1887">
        <v>1</v>
      </c>
      <c r="C383" s="1887">
        <f>ROW()</f>
        <v>383</v>
      </c>
      <c r="D383" s="2120" t="s">
        <v>1020</v>
      </c>
      <c r="E383" s="2531" t="s">
        <v>1082</v>
      </c>
      <c r="F383" s="2532"/>
      <c r="G383" s="2534"/>
      <c r="K383" s="2142" t="s">
        <v>515</v>
      </c>
      <c r="L383" s="1514"/>
      <c r="M383" s="1515"/>
      <c r="N383" s="1515"/>
      <c r="O383" s="1515"/>
      <c r="P383" s="2143"/>
      <c r="Q383" s="2138">
        <f t="shared" ref="Q383:AI383" si="529">SUM(Q384:Q385)</f>
        <v>90279</v>
      </c>
      <c r="R383" s="640">
        <f t="shared" si="529"/>
        <v>70610</v>
      </c>
      <c r="S383" s="640">
        <f t="shared" si="529"/>
        <v>74754</v>
      </c>
      <c r="T383" s="640">
        <f t="shared" si="529"/>
        <v>77591</v>
      </c>
      <c r="U383" s="640">
        <f t="shared" si="529"/>
        <v>83764</v>
      </c>
      <c r="V383" s="640">
        <f t="shared" si="529"/>
        <v>92262</v>
      </c>
      <c r="W383" s="548">
        <f t="shared" si="529"/>
        <v>103345</v>
      </c>
      <c r="X383" s="548">
        <f t="shared" si="529"/>
        <v>110480</v>
      </c>
      <c r="Y383" s="548">
        <f t="shared" si="529"/>
        <v>91083</v>
      </c>
      <c r="Z383" s="2131">
        <f t="shared" si="529"/>
        <v>81163</v>
      </c>
      <c r="AA383" s="2131">
        <f t="shared" si="529"/>
        <v>59010.221186422212</v>
      </c>
      <c r="AB383" s="2131">
        <f t="shared" si="529"/>
        <v>130704.58800697146</v>
      </c>
      <c r="AC383" s="2131">
        <f t="shared" si="529"/>
        <v>235643</v>
      </c>
      <c r="AD383" s="2131">
        <f t="shared" si="529"/>
        <v>253617</v>
      </c>
      <c r="AE383" s="2131">
        <f t="shared" si="529"/>
        <v>304908</v>
      </c>
      <c r="AF383" s="2131">
        <f t="shared" si="529"/>
        <v>270877.80919339368</v>
      </c>
      <c r="AG383" s="2131">
        <f t="shared" si="529"/>
        <v>489260</v>
      </c>
      <c r="AH383" s="2131">
        <f t="shared" si="529"/>
        <v>575785.80919339368</v>
      </c>
      <c r="AI383" s="2131">
        <f t="shared" si="529"/>
        <v>1065045.8091933937</v>
      </c>
      <c r="AK383" s="2577">
        <f ca="1">SUM((INDIRECT(AK$2&amp;(ROW())):INDIRECT(AK$3&amp;(ROW()))))</f>
        <v>90279</v>
      </c>
      <c r="AL383" s="2577">
        <f ca="1">SUM(INDIRECT(AL$1&amp;AL$2&amp;$C383):INDIRECT(AL$1&amp;AL$3&amp;$C383))</f>
        <v>76884.957910295328</v>
      </c>
      <c r="AM383" s="2578">
        <f t="shared" ca="1" si="518"/>
        <v>13394.042089704672</v>
      </c>
      <c r="AN383" s="2579">
        <f t="shared" ca="1" si="519"/>
        <v>1.1742088758809235</v>
      </c>
      <c r="AO383" s="2559">
        <f ca="1">SUM(INDIRECT(AO$1&amp;AO$2&amp;$A383):INDIRECT(AO$1&amp;AO$3&amp;$A383))+SUM(INDIRECT(AO$1&amp;AO$2&amp;$B383):INDIRECT(AO$1&amp;AO$3&amp;$B383))</f>
        <v>0</v>
      </c>
      <c r="AP383" s="2560">
        <f t="shared" ca="1" si="520"/>
        <v>90279</v>
      </c>
      <c r="AQ383" s="2561">
        <f t="shared" ca="1" si="521"/>
        <v>0</v>
      </c>
      <c r="AS383" s="2577">
        <f ca="1">SUM((INDIRECT(AS$2&amp;(ROW())):INDIRECT(AS$3&amp;(ROW()))))</f>
        <v>90279</v>
      </c>
      <c r="AT383" s="2577">
        <f ca="1">SUM(INDIRECT(AT$1&amp;AT$2&amp;$C383):INDIRECT(AT$1&amp;AT$3&amp;$C383))</f>
        <v>76884.957910295328</v>
      </c>
      <c r="AU383" s="2578">
        <f t="shared" ca="1" si="527"/>
        <v>13394.042089704672</v>
      </c>
      <c r="AV383" s="2579">
        <f ca="1">IFERROR(AS383/AT383,0)</f>
        <v>1.1742088758809235</v>
      </c>
      <c r="AW383" s="2559">
        <f ca="1">SUM(INDIRECT(AW$1&amp;AW$2&amp;$A383):INDIRECT(AW$1&amp;AW$3&amp;$A383))+SUM(INDIRECT(AW$1&amp;AW$2&amp;$B383):INDIRECT(AW$1&amp;AW$3&amp;$B383))</f>
        <v>0</v>
      </c>
      <c r="AX383" s="2560">
        <f t="shared" ca="1" si="528"/>
        <v>90279</v>
      </c>
      <c r="AY383" s="2561">
        <f ca="1">IFERROR(AS383/AW383,0)</f>
        <v>0</v>
      </c>
      <c r="BA383" s="2577">
        <f ca="1">SUM((INDIRECT(BA$2&amp;(ROW())):INDIRECT(BA$3&amp;(ROW()))))</f>
        <v>90279</v>
      </c>
      <c r="BB383" s="2577">
        <f ca="1">SUM(INDIRECT(BB$1&amp;BB$2&amp;$C383):INDIRECT(BB$1&amp;BB$3&amp;$C383))</f>
        <v>76884.957910295328</v>
      </c>
      <c r="BC383" s="2578">
        <f t="shared" ca="1" si="513"/>
        <v>13394.042089704672</v>
      </c>
      <c r="BD383" s="2579">
        <f ca="1">IFERROR(BA383/BB383,0)</f>
        <v>1.1742088758809235</v>
      </c>
      <c r="BE383" s="2559">
        <f ca="1">SUM(INDIRECT(BE$1&amp;BE$2&amp;$A383):INDIRECT(BE$1&amp;BE$3&amp;$A383))+SUM(INDIRECT(BE$1&amp;BE$2&amp;$B383):INDIRECT(BE$1&amp;BE$3&amp;$B383))</f>
        <v>0</v>
      </c>
      <c r="BF383" s="2560">
        <f t="shared" ca="1" si="515"/>
        <v>90279</v>
      </c>
      <c r="BG383" s="2561">
        <f ca="1">IFERROR(BA383/BE383,0)</f>
        <v>0</v>
      </c>
    </row>
    <row r="384" spans="1:59">
      <c r="A384" s="1887">
        <v>1</v>
      </c>
      <c r="B384" s="1887">
        <v>1</v>
      </c>
      <c r="C384" s="1887">
        <f>ROW()</f>
        <v>384</v>
      </c>
      <c r="D384" s="2120" t="s">
        <v>1020</v>
      </c>
      <c r="E384" s="2531" t="s">
        <v>1082</v>
      </c>
      <c r="F384" s="2532"/>
      <c r="G384" s="2534"/>
      <c r="K384" s="449"/>
      <c r="L384" s="59" t="s">
        <v>1027</v>
      </c>
      <c r="M384" s="18"/>
      <c r="N384" s="18"/>
      <c r="O384" s="18"/>
      <c r="P384" s="139"/>
      <c r="Q384" s="215">
        <f t="shared" ref="Q384:AB384" si="530">Q170</f>
        <v>28543</v>
      </c>
      <c r="R384" s="215">
        <f t="shared" si="530"/>
        <v>27198</v>
      </c>
      <c r="S384" s="215">
        <f t="shared" si="530"/>
        <v>16712</v>
      </c>
      <c r="T384" s="215">
        <f t="shared" si="530"/>
        <v>26597</v>
      </c>
      <c r="U384" s="215">
        <f t="shared" si="530"/>
        <v>27659</v>
      </c>
      <c r="V384" s="215">
        <f t="shared" si="530"/>
        <v>18567</v>
      </c>
      <c r="W384" s="215">
        <f t="shared" si="530"/>
        <v>32040</v>
      </c>
      <c r="X384" s="215">
        <f t="shared" si="530"/>
        <v>31496</v>
      </c>
      <c r="Y384" s="215">
        <f t="shared" si="530"/>
        <v>26394</v>
      </c>
      <c r="Z384" s="215">
        <f t="shared" si="530"/>
        <v>31042</v>
      </c>
      <c r="AA384" s="215">
        <f t="shared" si="530"/>
        <v>33060</v>
      </c>
      <c r="AB384" s="215">
        <f t="shared" si="530"/>
        <v>34029</v>
      </c>
      <c r="AC384" s="229">
        <f>SUM(Q384,R384,S384)</f>
        <v>72453</v>
      </c>
      <c r="AD384" s="229">
        <f>SUM(T384,U384,V384)</f>
        <v>72823</v>
      </c>
      <c r="AE384" s="229">
        <f>SUM(W384,X384,Y384)</f>
        <v>89930</v>
      </c>
      <c r="AF384" s="229">
        <f>SUM(Z384,AA384,AB384)</f>
        <v>98131</v>
      </c>
      <c r="AG384" s="229">
        <f>AC384+AD384</f>
        <v>145276</v>
      </c>
      <c r="AH384" s="229">
        <f>AF384+AE384</f>
        <v>188061</v>
      </c>
      <c r="AI384" s="229">
        <f>AG384+AH384</f>
        <v>333337</v>
      </c>
      <c r="AK384" s="61">
        <f ca="1">SUM((INDIRECT(AK$2&amp;(ROW())):INDIRECT(AK$3&amp;(ROW()))))</f>
        <v>28543</v>
      </c>
      <c r="AL384" s="61">
        <f ca="1">SUM(INDIRECT(AL$1&amp;AL$2&amp;$C384):INDIRECT(AL$1&amp;AL$3&amp;$C384))</f>
        <v>35247.581453869425</v>
      </c>
      <c r="AM384" s="2573">
        <f t="shared" ca="1" si="518"/>
        <v>-6704.5814538694249</v>
      </c>
      <c r="AN384" s="2574">
        <f t="shared" ca="1" si="519"/>
        <v>0.80978605687757321</v>
      </c>
      <c r="AO384" s="2559">
        <f ca="1">SUM(INDIRECT(AO$1&amp;AO$2&amp;$A384):INDIRECT(AO$1&amp;AO$3&amp;$A384))+SUM(INDIRECT(AO$1&amp;AO$2&amp;$B384):INDIRECT(AO$1&amp;AO$3&amp;$B384))</f>
        <v>0</v>
      </c>
      <c r="AP384" s="2560">
        <f t="shared" ca="1" si="520"/>
        <v>28543</v>
      </c>
      <c r="AQ384" s="2561">
        <f t="shared" ca="1" si="521"/>
        <v>0</v>
      </c>
      <c r="AS384" s="61">
        <f ca="1">SUM((INDIRECT(AS$2&amp;(ROW())):INDIRECT(AS$3&amp;(ROW()))))</f>
        <v>28543</v>
      </c>
      <c r="AT384" s="61">
        <f ca="1">SUM(INDIRECT(AT$1&amp;AT$2&amp;$C384):INDIRECT(AT$1&amp;AT$3&amp;$C384))</f>
        <v>35247.581453869425</v>
      </c>
      <c r="AU384" s="2573">
        <f t="shared" ca="1" si="527"/>
        <v>-6704.5814538694249</v>
      </c>
      <c r="AV384" s="2574">
        <f ca="1">IFERROR(AS384/AT384,0)</f>
        <v>0.80978605687757321</v>
      </c>
      <c r="AW384" s="2559">
        <f ca="1">SUM(INDIRECT(AW$1&amp;AW$2&amp;$A384):INDIRECT(AW$1&amp;AW$3&amp;$A384))+SUM(INDIRECT(AW$1&amp;AW$2&amp;$B384):INDIRECT(AW$1&amp;AW$3&amp;$B384))</f>
        <v>0</v>
      </c>
      <c r="AX384" s="2560">
        <f t="shared" ca="1" si="528"/>
        <v>28543</v>
      </c>
      <c r="AY384" s="2561">
        <f ca="1">IFERROR(AS384/AW384,0)</f>
        <v>0</v>
      </c>
      <c r="BA384" s="61">
        <f ca="1">SUM((INDIRECT(BA$2&amp;(ROW())):INDIRECT(BA$3&amp;(ROW()))))</f>
        <v>28543</v>
      </c>
      <c r="BB384" s="61">
        <f ca="1">SUM(INDIRECT(BB$1&amp;BB$2&amp;$C384):INDIRECT(BB$1&amp;BB$3&amp;$C384))</f>
        <v>35247.581453869425</v>
      </c>
      <c r="BC384" s="2573">
        <f t="shared" ca="1" si="513"/>
        <v>-6704.5814538694249</v>
      </c>
      <c r="BD384" s="2574">
        <f ca="1">IFERROR(BA384/BB384,0)</f>
        <v>0.80978605687757321</v>
      </c>
      <c r="BE384" s="2559">
        <f ca="1">SUM(INDIRECT(BE$1&amp;BE$2&amp;$A384):INDIRECT(BE$1&amp;BE$3&amp;$A384))+SUM(INDIRECT(BE$1&amp;BE$2&amp;$B384):INDIRECT(BE$1&amp;BE$3&amp;$B384))</f>
        <v>0</v>
      </c>
      <c r="BF384" s="2560">
        <f t="shared" ca="1" si="515"/>
        <v>28543</v>
      </c>
      <c r="BG384" s="2561">
        <f ca="1">IFERROR(BA384/BE384,0)</f>
        <v>0</v>
      </c>
    </row>
    <row r="385" spans="1:59">
      <c r="A385" s="1887">
        <v>1</v>
      </c>
      <c r="B385" s="1887">
        <v>1</v>
      </c>
      <c r="C385" s="1887">
        <f>ROW()</f>
        <v>385</v>
      </c>
      <c r="D385" s="2120" t="s">
        <v>1020</v>
      </c>
      <c r="E385" s="2531" t="s">
        <v>1082</v>
      </c>
      <c r="F385" s="2532"/>
      <c r="G385" s="2534"/>
      <c r="K385" s="449"/>
      <c r="L385" s="59" t="s">
        <v>1028</v>
      </c>
      <c r="M385" s="18"/>
      <c r="N385" s="18"/>
      <c r="O385" s="18"/>
      <c r="P385" s="139"/>
      <c r="Q385" s="215">
        <f t="shared" ref="Q385:AB385" si="531">Q174</f>
        <v>61736</v>
      </c>
      <c r="R385" s="215">
        <f t="shared" si="531"/>
        <v>43412</v>
      </c>
      <c r="S385" s="215">
        <f t="shared" si="531"/>
        <v>58042</v>
      </c>
      <c r="T385" s="215">
        <f t="shared" si="531"/>
        <v>50994</v>
      </c>
      <c r="U385" s="215">
        <f t="shared" si="531"/>
        <v>56105</v>
      </c>
      <c r="V385" s="215">
        <f t="shared" si="531"/>
        <v>73695</v>
      </c>
      <c r="W385" s="215">
        <f t="shared" si="531"/>
        <v>71305</v>
      </c>
      <c r="X385" s="215">
        <f t="shared" si="531"/>
        <v>78984</v>
      </c>
      <c r="Y385" s="215">
        <f t="shared" si="531"/>
        <v>64689</v>
      </c>
      <c r="Z385" s="215">
        <f t="shared" si="531"/>
        <v>50121</v>
      </c>
      <c r="AA385" s="215">
        <f t="shared" si="531"/>
        <v>25950.221186422212</v>
      </c>
      <c r="AB385" s="215">
        <f t="shared" si="531"/>
        <v>96675.588006971462</v>
      </c>
      <c r="AC385" s="229">
        <f>SUM(Q385,R385,S385)</f>
        <v>163190</v>
      </c>
      <c r="AD385" s="229">
        <f>SUM(T385,U385,V385)</f>
        <v>180794</v>
      </c>
      <c r="AE385" s="229">
        <f>SUM(W385,X385,Y385)</f>
        <v>214978</v>
      </c>
      <c r="AF385" s="229">
        <f>SUM(Z385,AA385,AB385)</f>
        <v>172746.80919339368</v>
      </c>
      <c r="AG385" s="229">
        <f>AC385+AD385</f>
        <v>343984</v>
      </c>
      <c r="AH385" s="229">
        <f>AF385+AE385</f>
        <v>387724.80919339368</v>
      </c>
      <c r="AI385" s="229">
        <f>AG385+AH385</f>
        <v>731708.80919339368</v>
      </c>
      <c r="AK385" s="61">
        <f ca="1">SUM((INDIRECT(AK$2&amp;(ROW())):INDIRECT(AK$3&amp;(ROW()))))</f>
        <v>61736</v>
      </c>
      <c r="AL385" s="61">
        <f ca="1">SUM(INDIRECT(AL$1&amp;AL$2&amp;$C385):INDIRECT(AL$1&amp;AL$3&amp;$C385))</f>
        <v>41637.376456425904</v>
      </c>
      <c r="AM385" s="2573">
        <f t="shared" ca="1" si="518"/>
        <v>20098.623543574096</v>
      </c>
      <c r="AN385" s="2574">
        <f t="shared" ca="1" si="519"/>
        <v>1.4827062906955146</v>
      </c>
      <c r="AO385" s="2559">
        <f ca="1">SUM(INDIRECT(AO$1&amp;AO$2&amp;$A385):INDIRECT(AO$1&amp;AO$3&amp;$A385))+SUM(INDIRECT(AO$1&amp;AO$2&amp;$B385):INDIRECT(AO$1&amp;AO$3&amp;$B385))</f>
        <v>0</v>
      </c>
      <c r="AP385" s="2560">
        <f t="shared" ca="1" si="520"/>
        <v>61736</v>
      </c>
      <c r="AQ385" s="2561">
        <f t="shared" ca="1" si="521"/>
        <v>0</v>
      </c>
      <c r="AS385" s="61">
        <f ca="1">SUM((INDIRECT(AS$2&amp;(ROW())):INDIRECT(AS$3&amp;(ROW()))))</f>
        <v>61736</v>
      </c>
      <c r="AT385" s="61">
        <f ca="1">SUM(INDIRECT(AT$1&amp;AT$2&amp;$C385):INDIRECT(AT$1&amp;AT$3&amp;$C385))</f>
        <v>41637.376456425904</v>
      </c>
      <c r="AU385" s="2573">
        <f t="shared" ca="1" si="527"/>
        <v>20098.623543574096</v>
      </c>
      <c r="AV385" s="2574">
        <f ca="1">IFERROR(AS385/AT385,0)</f>
        <v>1.4827062906955146</v>
      </c>
      <c r="AW385" s="2559">
        <f ca="1">SUM(INDIRECT(AW$1&amp;AW$2&amp;$A385):INDIRECT(AW$1&amp;AW$3&amp;$A385))+SUM(INDIRECT(AW$1&amp;AW$2&amp;$B385):INDIRECT(AW$1&amp;AW$3&amp;$B385))</f>
        <v>0</v>
      </c>
      <c r="AX385" s="2560">
        <f t="shared" ca="1" si="528"/>
        <v>61736</v>
      </c>
      <c r="AY385" s="2561">
        <f ca="1">IFERROR(AS385/AW385,0)</f>
        <v>0</v>
      </c>
      <c r="BA385" s="61">
        <f ca="1">SUM((INDIRECT(BA$2&amp;(ROW())):INDIRECT(BA$3&amp;(ROW()))))</f>
        <v>61736</v>
      </c>
      <c r="BB385" s="61">
        <f ca="1">SUM(INDIRECT(BB$1&amp;BB$2&amp;$C385):INDIRECT(BB$1&amp;BB$3&amp;$C385))</f>
        <v>41637.376456425904</v>
      </c>
      <c r="BC385" s="2573">
        <f t="shared" ca="1" si="513"/>
        <v>20098.623543574096</v>
      </c>
      <c r="BD385" s="2574">
        <f ca="1">IFERROR(BA385/BB385,0)</f>
        <v>1.4827062906955146</v>
      </c>
      <c r="BE385" s="2559">
        <f ca="1">SUM(INDIRECT(BE$1&amp;BE$2&amp;$A385):INDIRECT(BE$1&amp;BE$3&amp;$A385))+SUM(INDIRECT(BE$1&amp;BE$2&amp;$B385):INDIRECT(BE$1&amp;BE$3&amp;$B385))</f>
        <v>0</v>
      </c>
      <c r="BF385" s="2560">
        <f t="shared" ca="1" si="515"/>
        <v>61736</v>
      </c>
      <c r="BG385" s="2561">
        <f ca="1">IFERROR(BA385/BE385,0)</f>
        <v>0</v>
      </c>
    </row>
    <row r="386" spans="1:59">
      <c r="A386" s="1887">
        <v>1</v>
      </c>
      <c r="B386" s="1887">
        <v>1</v>
      </c>
      <c r="C386" s="1887">
        <f>ROW()</f>
        <v>386</v>
      </c>
      <c r="D386" s="2120" t="s">
        <v>1020</v>
      </c>
      <c r="E386" s="2531" t="s">
        <v>1082</v>
      </c>
      <c r="F386" s="2532"/>
      <c r="G386" s="2534"/>
      <c r="K386" s="2127"/>
      <c r="L386" s="2569" t="s">
        <v>1100</v>
      </c>
      <c r="M386" s="16"/>
      <c r="N386" s="16"/>
      <c r="O386" s="16"/>
      <c r="P386" s="137"/>
      <c r="Q386" s="2153">
        <f>IFERROR(Q385/Q$378,0)</f>
        <v>0.6920765884937895</v>
      </c>
      <c r="R386" s="2153">
        <f t="shared" ref="R386:AI386" si="532">IFERROR(R385/R$378,0)</f>
        <v>0.6921004384216819</v>
      </c>
      <c r="S386" s="2153">
        <f t="shared" si="532"/>
        <v>0.69208847552614317</v>
      </c>
      <c r="T386" s="2153">
        <f t="shared" si="532"/>
        <v>0.69209158399044535</v>
      </c>
      <c r="U386" s="2153">
        <f t="shared" si="532"/>
        <v>0.69208185821604351</v>
      </c>
      <c r="V386" s="2153">
        <f t="shared" si="532"/>
        <v>0.69208880374147741</v>
      </c>
      <c r="W386" s="2153">
        <f t="shared" si="532"/>
        <v>0.69207997670581389</v>
      </c>
      <c r="X386" s="2153">
        <f t="shared" si="532"/>
        <v>0.69207111375923314</v>
      </c>
      <c r="Y386" s="2153">
        <f t="shared" si="532"/>
        <v>0.6920682129407737</v>
      </c>
      <c r="Z386" s="2153">
        <f t="shared" si="532"/>
        <v>0.69207826459176203</v>
      </c>
      <c r="AA386" s="2153">
        <f t="shared" si="532"/>
        <v>0.69207972014140651</v>
      </c>
      <c r="AB386" s="2153">
        <f t="shared" si="532"/>
        <v>0.6906048434178611</v>
      </c>
      <c r="AC386" s="2153">
        <f t="shared" si="532"/>
        <v>0.69208716082682342</v>
      </c>
      <c r="AD386" s="2153">
        <f t="shared" si="532"/>
        <v>0.69208743253072003</v>
      </c>
      <c r="AE386" s="2153">
        <f t="shared" si="532"/>
        <v>0.69207318054656841</v>
      </c>
      <c r="AF386" s="2153">
        <f t="shared" si="532"/>
        <v>0.69125312723001875</v>
      </c>
      <c r="AG386" s="2153">
        <f t="shared" si="532"/>
        <v>0.69208730363121296</v>
      </c>
      <c r="AH386" s="2153">
        <f t="shared" si="532"/>
        <v>0.69170757400746885</v>
      </c>
      <c r="AI386" s="2153">
        <f t="shared" si="532"/>
        <v>0.6918860369796852</v>
      </c>
      <c r="AK386" s="2589">
        <f ca="1">IFERROR(AK385/AK$378,0)</f>
        <v>0.6920765884937895</v>
      </c>
      <c r="AL386" s="2153">
        <f ca="1">IFERROR(AL385/AL$378,0)</f>
        <v>0.66184065818294591</v>
      </c>
      <c r="AM386" s="2575">
        <f ca="1">AK386-AL386</f>
        <v>3.0235930310843595E-2</v>
      </c>
      <c r="AN386" s="2576"/>
      <c r="AO386" s="2590">
        <f ca="1">IFERROR(AO385/AO$378,0)</f>
        <v>0</v>
      </c>
      <c r="AP386" s="2563">
        <f ca="1">AK386-AO386</f>
        <v>0.6920765884937895</v>
      </c>
      <c r="AQ386" s="2564"/>
      <c r="AS386" s="2589">
        <f ca="1">IFERROR(AS385/AS$378,0)</f>
        <v>0.6920765884937895</v>
      </c>
      <c r="AT386" s="2153">
        <f ca="1">IFERROR(AT385/AT$378,0)</f>
        <v>0.66184065818294591</v>
      </c>
      <c r="AU386" s="2575">
        <f t="shared" ca="1" si="527"/>
        <v>3.0235930310843595E-2</v>
      </c>
      <c r="AV386" s="2576"/>
      <c r="AW386" s="2590">
        <f ca="1">IFERROR(AW385/AW$378,0)</f>
        <v>0</v>
      </c>
      <c r="AX386" s="2563">
        <f t="shared" ca="1" si="528"/>
        <v>0.6920765884937895</v>
      </c>
      <c r="AY386" s="2564"/>
      <c r="BA386" s="2589">
        <f ca="1">IFERROR(BA385/BA$378,0)</f>
        <v>0.6920765884937895</v>
      </c>
      <c r="BB386" s="2153">
        <f ca="1">IFERROR(BB385/BB$378,0)</f>
        <v>0.66184065818294591</v>
      </c>
      <c r="BC386" s="2575">
        <f t="shared" ca="1" si="513"/>
        <v>3.0235930310843595E-2</v>
      </c>
      <c r="BD386" s="2576"/>
      <c r="BE386" s="2590">
        <f ca="1">IFERROR(BE385/BE$378,0)</f>
        <v>0</v>
      </c>
      <c r="BF386" s="2563">
        <f t="shared" ca="1" si="515"/>
        <v>0.6920765884937895</v>
      </c>
      <c r="BG386" s="2564"/>
    </row>
    <row r="387" spans="1:59">
      <c r="A387" s="1887">
        <v>1</v>
      </c>
      <c r="B387" s="1887">
        <v>1</v>
      </c>
      <c r="C387" s="1887">
        <f>ROW()</f>
        <v>387</v>
      </c>
      <c r="D387" s="2120" t="s">
        <v>1020</v>
      </c>
      <c r="E387" s="2531" t="s">
        <v>1082</v>
      </c>
      <c r="F387" s="2532"/>
      <c r="G387" s="2534"/>
      <c r="I387" s="371"/>
      <c r="K387" s="2144" t="s">
        <v>516</v>
      </c>
      <c r="L387" s="1518"/>
      <c r="M387" s="1519"/>
      <c r="N387" s="1519"/>
      <c r="O387" s="1519"/>
      <c r="P387" s="2145"/>
      <c r="Q387" s="2139">
        <f t="shared" ref="Q387:AI387" si="533">SUM(Q388:Q389)</f>
        <v>2389</v>
      </c>
      <c r="R387" s="2132">
        <f t="shared" si="533"/>
        <v>2371</v>
      </c>
      <c r="S387" s="2132">
        <f t="shared" si="533"/>
        <v>1325</v>
      </c>
      <c r="T387" s="2132">
        <f t="shared" si="533"/>
        <v>2122</v>
      </c>
      <c r="U387" s="2132">
        <f t="shared" si="533"/>
        <v>2279</v>
      </c>
      <c r="V387" s="2132">
        <f t="shared" si="533"/>
        <v>929</v>
      </c>
      <c r="W387" s="2133">
        <f t="shared" si="533"/>
        <v>2289</v>
      </c>
      <c r="X387" s="2133">
        <f t="shared" si="533"/>
        <v>2268</v>
      </c>
      <c r="Y387" s="2133">
        <f t="shared" si="533"/>
        <v>1777</v>
      </c>
      <c r="Z387" s="2134">
        <f t="shared" si="533"/>
        <v>2106</v>
      </c>
      <c r="AA387" s="2134">
        <f t="shared" si="533"/>
        <v>3127.3412952744152</v>
      </c>
      <c r="AB387" s="2134">
        <f t="shared" si="533"/>
        <v>1206.2545536721029</v>
      </c>
      <c r="AC387" s="2134">
        <f t="shared" si="533"/>
        <v>6085</v>
      </c>
      <c r="AD387" s="2134">
        <f t="shared" si="533"/>
        <v>5330</v>
      </c>
      <c r="AE387" s="2134">
        <f t="shared" si="533"/>
        <v>6334</v>
      </c>
      <c r="AF387" s="2134">
        <f t="shared" si="533"/>
        <v>6439.5958489465174</v>
      </c>
      <c r="AG387" s="2134">
        <f t="shared" si="533"/>
        <v>11415</v>
      </c>
      <c r="AH387" s="2134">
        <f t="shared" si="533"/>
        <v>12773.595848946519</v>
      </c>
      <c r="AI387" s="2134">
        <f t="shared" si="533"/>
        <v>24188.595848946519</v>
      </c>
      <c r="AK387" s="2580">
        <f ca="1">SUM((INDIRECT(AK$2&amp;(ROW())):INDIRECT(AK$3&amp;(ROW()))))</f>
        <v>2389</v>
      </c>
      <c r="AL387" s="2580">
        <f ca="1">SUM(INDIRECT(AL$1&amp;AL$2&amp;$C387):INDIRECT(AL$1&amp;AL$3&amp;$C387))</f>
        <v>4567.6055078314303</v>
      </c>
      <c r="AM387" s="2581">
        <f t="shared" ca="1" si="518"/>
        <v>-2178.6055078314303</v>
      </c>
      <c r="AN387" s="2582">
        <f t="shared" ca="1" si="519"/>
        <v>0.52303115842730241</v>
      </c>
      <c r="AO387" s="2559">
        <f ca="1">SUM(INDIRECT(AO$1&amp;AO$2&amp;$A387):INDIRECT(AO$1&amp;AO$3&amp;$A387))+SUM(INDIRECT(AO$1&amp;AO$2&amp;$B387):INDIRECT(AO$1&amp;AO$3&amp;$B387))</f>
        <v>0</v>
      </c>
      <c r="AP387" s="2560">
        <f t="shared" ca="1" si="520"/>
        <v>2389</v>
      </c>
      <c r="AQ387" s="2561">
        <f t="shared" ca="1" si="521"/>
        <v>0</v>
      </c>
      <c r="AS387" s="2580">
        <f ca="1">SUM((INDIRECT(AS$2&amp;(ROW())):INDIRECT(AS$3&amp;(ROW()))))</f>
        <v>2389</v>
      </c>
      <c r="AT387" s="2580">
        <f ca="1">SUM(INDIRECT(AT$1&amp;AT$2&amp;$C387):INDIRECT(AT$1&amp;AT$3&amp;$C387))</f>
        <v>4567.6055078314303</v>
      </c>
      <c r="AU387" s="2581">
        <f t="shared" ca="1" si="527"/>
        <v>-2178.6055078314303</v>
      </c>
      <c r="AV387" s="2582">
        <f ca="1">IFERROR(AS387/AT387,0)</f>
        <v>0.52303115842730241</v>
      </c>
      <c r="AW387" s="2559">
        <f ca="1">SUM(INDIRECT(AW$1&amp;AW$2&amp;$A387):INDIRECT(AW$1&amp;AW$3&amp;$A387))+SUM(INDIRECT(AW$1&amp;AW$2&amp;$B387):INDIRECT(AW$1&amp;AW$3&amp;$B387))</f>
        <v>0</v>
      </c>
      <c r="AX387" s="2560">
        <f t="shared" ca="1" si="528"/>
        <v>2389</v>
      </c>
      <c r="AY387" s="2561">
        <f ca="1">IFERROR(AS387/AW387,0)</f>
        <v>0</v>
      </c>
      <c r="BA387" s="2580">
        <f ca="1">SUM((INDIRECT(BA$2&amp;(ROW())):INDIRECT(BA$3&amp;(ROW()))))</f>
        <v>2389</v>
      </c>
      <c r="BB387" s="2580">
        <f ca="1">SUM(INDIRECT(BB$1&amp;BB$2&amp;$C387):INDIRECT(BB$1&amp;BB$3&amp;$C387))</f>
        <v>4567.6055078314303</v>
      </c>
      <c r="BC387" s="2581">
        <f t="shared" ca="1" si="513"/>
        <v>-2178.6055078314303</v>
      </c>
      <c r="BD387" s="2582">
        <f ca="1">IFERROR(BA387/BB387,0)</f>
        <v>0.52303115842730241</v>
      </c>
      <c r="BE387" s="2559">
        <f ca="1">SUM(INDIRECT(BE$1&amp;BE$2&amp;$A387):INDIRECT(BE$1&amp;BE$3&amp;$A387))+SUM(INDIRECT(BE$1&amp;BE$2&amp;$B387):INDIRECT(BE$1&amp;BE$3&amp;$B387))</f>
        <v>0</v>
      </c>
      <c r="BF387" s="2560">
        <f t="shared" ca="1" si="515"/>
        <v>2389</v>
      </c>
      <c r="BG387" s="2561">
        <f ca="1">IFERROR(BA387/BE387,0)</f>
        <v>0</v>
      </c>
    </row>
    <row r="388" spans="1:59">
      <c r="A388" s="1887">
        <v>1</v>
      </c>
      <c r="B388" s="1887">
        <v>1</v>
      </c>
      <c r="C388" s="1887">
        <f>ROW()</f>
        <v>388</v>
      </c>
      <c r="D388" s="2120" t="s">
        <v>1020</v>
      </c>
      <c r="E388" s="2531" t="s">
        <v>1082</v>
      </c>
      <c r="F388" s="2532"/>
      <c r="G388" s="2534"/>
      <c r="I388" s="371"/>
      <c r="K388" s="449"/>
      <c r="L388" s="59" t="s">
        <v>1027</v>
      </c>
      <c r="M388" s="18"/>
      <c r="N388" s="18"/>
      <c r="O388" s="18"/>
      <c r="P388" s="139"/>
      <c r="Q388" s="215">
        <f t="shared" ref="Q388:AB388" si="534">Q252</f>
        <v>2389</v>
      </c>
      <c r="R388" s="215">
        <f t="shared" si="534"/>
        <v>2371</v>
      </c>
      <c r="S388" s="215">
        <f t="shared" si="534"/>
        <v>1325</v>
      </c>
      <c r="T388" s="215">
        <f t="shared" si="534"/>
        <v>2122</v>
      </c>
      <c r="U388" s="215">
        <f t="shared" si="534"/>
        <v>2279</v>
      </c>
      <c r="V388" s="215">
        <f t="shared" si="534"/>
        <v>929</v>
      </c>
      <c r="W388" s="215">
        <f t="shared" si="534"/>
        <v>2289</v>
      </c>
      <c r="X388" s="215">
        <f t="shared" si="534"/>
        <v>2268</v>
      </c>
      <c r="Y388" s="215">
        <f t="shared" si="534"/>
        <v>1777</v>
      </c>
      <c r="Z388" s="215">
        <f t="shared" si="534"/>
        <v>2106</v>
      </c>
      <c r="AA388" s="215">
        <f t="shared" si="534"/>
        <v>3127</v>
      </c>
      <c r="AB388" s="215">
        <f t="shared" si="534"/>
        <v>1733.0556686818518</v>
      </c>
      <c r="AC388" s="229">
        <f>SUM(Q388,R388,S388)</f>
        <v>6085</v>
      </c>
      <c r="AD388" s="229">
        <f>SUM(T388,U388,V388)</f>
        <v>5330</v>
      </c>
      <c r="AE388" s="229">
        <f>SUM(W388,X388,Y388)</f>
        <v>6334</v>
      </c>
      <c r="AF388" s="229">
        <f>SUM(Z388,AA388,AB388)</f>
        <v>6966.0556686818518</v>
      </c>
      <c r="AG388" s="229">
        <f>AC388+AD388</f>
        <v>11415</v>
      </c>
      <c r="AH388" s="229">
        <f>AF388+AE388</f>
        <v>13300.055668681853</v>
      </c>
      <c r="AI388" s="229">
        <f>AG388+AH388</f>
        <v>24715.055668681853</v>
      </c>
      <c r="AK388" s="61">
        <f ca="1">SUM((INDIRECT(AK$2&amp;(ROW())):INDIRECT(AK$3&amp;(ROW()))))</f>
        <v>2389</v>
      </c>
      <c r="AL388" s="61">
        <f ca="1">SUM(INDIRECT(AL$1&amp;AL$2&amp;$C388):INDIRECT(AL$1&amp;AL$3&amp;$C388))</f>
        <v>3466.0337992752216</v>
      </c>
      <c r="AM388" s="2573">
        <f t="shared" ca="1" si="518"/>
        <v>-1077.0337992752216</v>
      </c>
      <c r="AN388" s="2574">
        <f t="shared" ca="1" si="519"/>
        <v>0.68926044532501707</v>
      </c>
      <c r="AO388" s="2559">
        <f ca="1">SUM(INDIRECT(AO$1&amp;AO$2&amp;$A388):INDIRECT(AO$1&amp;AO$3&amp;$A388))+SUM(INDIRECT(AO$1&amp;AO$2&amp;$B388):INDIRECT(AO$1&amp;AO$3&amp;$B388))</f>
        <v>0</v>
      </c>
      <c r="AP388" s="2560">
        <f t="shared" ca="1" si="520"/>
        <v>2389</v>
      </c>
      <c r="AQ388" s="2561">
        <f t="shared" ca="1" si="521"/>
        <v>0</v>
      </c>
      <c r="AS388" s="61">
        <f ca="1">SUM((INDIRECT(AS$2&amp;(ROW())):INDIRECT(AS$3&amp;(ROW()))))</f>
        <v>2389</v>
      </c>
      <c r="AT388" s="61">
        <f ca="1">SUM(INDIRECT(AT$1&amp;AT$2&amp;$C388):INDIRECT(AT$1&amp;AT$3&amp;$C388))</f>
        <v>3466.0337992752216</v>
      </c>
      <c r="AU388" s="2573">
        <f t="shared" ca="1" si="527"/>
        <v>-1077.0337992752216</v>
      </c>
      <c r="AV388" s="2574">
        <f ca="1">IFERROR(AS388/AT388,0)</f>
        <v>0.68926044532501707</v>
      </c>
      <c r="AW388" s="2559">
        <f ca="1">SUM(INDIRECT(AW$1&amp;AW$2&amp;$A388):INDIRECT(AW$1&amp;AW$3&amp;$A388))+SUM(INDIRECT(AW$1&amp;AW$2&amp;$B388):INDIRECT(AW$1&amp;AW$3&amp;$B388))</f>
        <v>0</v>
      </c>
      <c r="AX388" s="2560">
        <f t="shared" ca="1" si="528"/>
        <v>2389</v>
      </c>
      <c r="AY388" s="2561">
        <f ca="1">IFERROR(AS388/AW388,0)</f>
        <v>0</v>
      </c>
      <c r="BA388" s="61">
        <f ca="1">SUM((INDIRECT(BA$2&amp;(ROW())):INDIRECT(BA$3&amp;(ROW()))))</f>
        <v>2389</v>
      </c>
      <c r="BB388" s="61">
        <f ca="1">SUM(INDIRECT(BB$1&amp;BB$2&amp;$C388):INDIRECT(BB$1&amp;BB$3&amp;$C388))</f>
        <v>3466.0337992752216</v>
      </c>
      <c r="BC388" s="2573">
        <f t="shared" ca="1" si="513"/>
        <v>-1077.0337992752216</v>
      </c>
      <c r="BD388" s="2574">
        <f ca="1">IFERROR(BA388/BB388,0)</f>
        <v>0.68926044532501707</v>
      </c>
      <c r="BE388" s="2559">
        <f ca="1">SUM(INDIRECT(BE$1&amp;BE$2&amp;$A388):INDIRECT(BE$1&amp;BE$3&amp;$A388))+SUM(INDIRECT(BE$1&amp;BE$2&amp;$B388):INDIRECT(BE$1&amp;BE$3&amp;$B388))</f>
        <v>0</v>
      </c>
      <c r="BF388" s="2560">
        <f t="shared" ca="1" si="515"/>
        <v>2389</v>
      </c>
      <c r="BG388" s="2561">
        <f ca="1">IFERROR(BA388/BE388,0)</f>
        <v>0</v>
      </c>
    </row>
    <row r="389" spans="1:59">
      <c r="A389" s="1887">
        <v>1</v>
      </c>
      <c r="B389" s="1887">
        <v>1</v>
      </c>
      <c r="C389" s="1887">
        <f>ROW()</f>
        <v>389</v>
      </c>
      <c r="D389" s="2120" t="s">
        <v>1020</v>
      </c>
      <c r="E389" s="2531" t="s">
        <v>1082</v>
      </c>
      <c r="F389" s="2532"/>
      <c r="G389" s="2534"/>
      <c r="I389" s="371"/>
      <c r="K389" s="449"/>
      <c r="L389" s="59" t="s">
        <v>1028</v>
      </c>
      <c r="M389" s="18"/>
      <c r="N389" s="18"/>
      <c r="O389" s="18"/>
      <c r="P389" s="139"/>
      <c r="Q389" s="215">
        <f t="shared" ref="Q389:AB389" si="535">Q256</f>
        <v>0</v>
      </c>
      <c r="R389" s="215">
        <f t="shared" si="535"/>
        <v>0</v>
      </c>
      <c r="S389" s="215">
        <f t="shared" si="535"/>
        <v>0</v>
      </c>
      <c r="T389" s="215">
        <f t="shared" si="535"/>
        <v>0</v>
      </c>
      <c r="U389" s="215">
        <f t="shared" si="535"/>
        <v>0</v>
      </c>
      <c r="V389" s="215">
        <f t="shared" si="535"/>
        <v>0</v>
      </c>
      <c r="W389" s="215">
        <f t="shared" si="535"/>
        <v>0</v>
      </c>
      <c r="X389" s="215">
        <f t="shared" si="535"/>
        <v>0</v>
      </c>
      <c r="Y389" s="215">
        <f t="shared" si="535"/>
        <v>0</v>
      </c>
      <c r="Z389" s="215">
        <f t="shared" si="535"/>
        <v>0</v>
      </c>
      <c r="AA389" s="215">
        <f t="shared" si="535"/>
        <v>0.34129527441497487</v>
      </c>
      <c r="AB389" s="215">
        <f t="shared" si="535"/>
        <v>-526.80111500974886</v>
      </c>
      <c r="AC389" s="229">
        <f>SUM(Q389,R389,S389)</f>
        <v>0</v>
      </c>
      <c r="AD389" s="229">
        <f>SUM(T389,U389,V389)</f>
        <v>0</v>
      </c>
      <c r="AE389" s="229">
        <f>SUM(W389,X389,Y389)</f>
        <v>0</v>
      </c>
      <c r="AF389" s="229">
        <f>SUM(Z389,AA389,AB389)</f>
        <v>-526.45981973533389</v>
      </c>
      <c r="AG389" s="229">
        <f>AC389+AD389</f>
        <v>0</v>
      </c>
      <c r="AH389" s="229">
        <f>AF389+AE389</f>
        <v>-526.45981973533389</v>
      </c>
      <c r="AI389" s="229">
        <f>AG389+AH389</f>
        <v>-526.45981973533389</v>
      </c>
      <c r="AK389" s="61">
        <f ca="1">SUM((INDIRECT(AK$2&amp;(ROW())):INDIRECT(AK$3&amp;(ROW()))))</f>
        <v>0</v>
      </c>
      <c r="AL389" s="61">
        <f ca="1">SUM(INDIRECT(AL$1&amp;AL$2&amp;$C389):INDIRECT(AL$1&amp;AL$3&amp;$C389))</f>
        <v>1101.5717085562085</v>
      </c>
      <c r="AM389" s="2573">
        <f t="shared" ca="1" si="518"/>
        <v>-1101.5717085562085</v>
      </c>
      <c r="AN389" s="2574">
        <f t="shared" ca="1" si="519"/>
        <v>0</v>
      </c>
      <c r="AO389" s="2559">
        <f ca="1">SUM(INDIRECT(AO$1&amp;AO$2&amp;$A389):INDIRECT(AO$1&amp;AO$3&amp;$A389))+SUM(INDIRECT(AO$1&amp;AO$2&amp;$B389):INDIRECT(AO$1&amp;AO$3&amp;$B389))</f>
        <v>0</v>
      </c>
      <c r="AP389" s="2560">
        <f t="shared" ca="1" si="520"/>
        <v>0</v>
      </c>
      <c r="AQ389" s="2561">
        <f t="shared" ca="1" si="521"/>
        <v>0</v>
      </c>
      <c r="AS389" s="61">
        <f ca="1">SUM((INDIRECT(AS$2&amp;(ROW())):INDIRECT(AS$3&amp;(ROW()))))</f>
        <v>0</v>
      </c>
      <c r="AT389" s="61">
        <f ca="1">SUM(INDIRECT(AT$1&amp;AT$2&amp;$C389):INDIRECT(AT$1&amp;AT$3&amp;$C389))</f>
        <v>1101.5717085562085</v>
      </c>
      <c r="AU389" s="2573">
        <f t="shared" ca="1" si="527"/>
        <v>-1101.5717085562085</v>
      </c>
      <c r="AV389" s="2574">
        <f ca="1">IFERROR(AS389/AT389,0)</f>
        <v>0</v>
      </c>
      <c r="AW389" s="2559">
        <f ca="1">SUM(INDIRECT(AW$1&amp;AW$2&amp;$A389):INDIRECT(AW$1&amp;AW$3&amp;$A389))+SUM(INDIRECT(AW$1&amp;AW$2&amp;$B389):INDIRECT(AW$1&amp;AW$3&amp;$B389))</f>
        <v>0</v>
      </c>
      <c r="AX389" s="2560">
        <f t="shared" ca="1" si="528"/>
        <v>0</v>
      </c>
      <c r="AY389" s="2561">
        <f ca="1">IFERROR(AS389/AW389,0)</f>
        <v>0</v>
      </c>
      <c r="BA389" s="61">
        <f ca="1">SUM((INDIRECT(BA$2&amp;(ROW())):INDIRECT(BA$3&amp;(ROW()))))</f>
        <v>0</v>
      </c>
      <c r="BB389" s="61">
        <f ca="1">SUM(INDIRECT(BB$1&amp;BB$2&amp;$C389):INDIRECT(BB$1&amp;BB$3&amp;$C389))</f>
        <v>1101.5717085562085</v>
      </c>
      <c r="BC389" s="2573">
        <f t="shared" ca="1" si="513"/>
        <v>-1101.5717085562085</v>
      </c>
      <c r="BD389" s="2574">
        <f ca="1">IFERROR(BA389/BB389,0)</f>
        <v>0</v>
      </c>
      <c r="BE389" s="2559">
        <f ca="1">SUM(INDIRECT(BE$1&amp;BE$2&amp;$A389):INDIRECT(BE$1&amp;BE$3&amp;$A389))+SUM(INDIRECT(BE$1&amp;BE$2&amp;$B389):INDIRECT(BE$1&amp;BE$3&amp;$B389))</f>
        <v>0</v>
      </c>
      <c r="BF389" s="2560">
        <f t="shared" ca="1" si="515"/>
        <v>0</v>
      </c>
      <c r="BG389" s="2561">
        <f ca="1">IFERROR(BA389/BE389,0)</f>
        <v>0</v>
      </c>
    </row>
    <row r="390" spans="1:59">
      <c r="A390" s="1887">
        <v>1</v>
      </c>
      <c r="B390" s="1887">
        <v>1</v>
      </c>
      <c r="C390" s="1887">
        <f>ROW()</f>
        <v>390</v>
      </c>
      <c r="D390" s="2120" t="s">
        <v>1020</v>
      </c>
      <c r="E390" s="2531" t="s">
        <v>1082</v>
      </c>
      <c r="F390" s="2532"/>
      <c r="G390" s="2534"/>
      <c r="I390" s="371"/>
      <c r="K390" s="289"/>
      <c r="L390" s="2569" t="s">
        <v>1101</v>
      </c>
      <c r="M390" s="26"/>
      <c r="N390" s="26"/>
      <c r="O390" s="26"/>
      <c r="P390" s="139"/>
      <c r="Q390" s="2153">
        <f>IFERROR(Q389/Q$378,0)</f>
        <v>0</v>
      </c>
      <c r="R390" s="2153">
        <f t="shared" ref="R390:AI390" si="536">IFERROR(R389/R$378,0)</f>
        <v>0</v>
      </c>
      <c r="S390" s="2153">
        <f t="shared" si="536"/>
        <v>0</v>
      </c>
      <c r="T390" s="2153">
        <f t="shared" si="536"/>
        <v>0</v>
      </c>
      <c r="U390" s="2153">
        <f t="shared" si="536"/>
        <v>0</v>
      </c>
      <c r="V390" s="2153">
        <f t="shared" si="536"/>
        <v>0</v>
      </c>
      <c r="W390" s="2153">
        <f t="shared" si="536"/>
        <v>0</v>
      </c>
      <c r="X390" s="2153">
        <f t="shared" si="536"/>
        <v>0</v>
      </c>
      <c r="Y390" s="2153">
        <f t="shared" si="536"/>
        <v>0</v>
      </c>
      <c r="Z390" s="2153">
        <f t="shared" si="536"/>
        <v>0</v>
      </c>
      <c r="AA390" s="2153">
        <f t="shared" si="536"/>
        <v>9.1021782167424367E-6</v>
      </c>
      <c r="AB390" s="2153">
        <f t="shared" si="536"/>
        <v>-3.763218916417939E-3</v>
      </c>
      <c r="AC390" s="2153">
        <f t="shared" si="536"/>
        <v>0</v>
      </c>
      <c r="AD390" s="2153">
        <f t="shared" si="536"/>
        <v>0</v>
      </c>
      <c r="AE390" s="2153">
        <f t="shared" si="536"/>
        <v>0</v>
      </c>
      <c r="AF390" s="2153">
        <f t="shared" si="536"/>
        <v>-2.1066496015309248E-3</v>
      </c>
      <c r="AG390" s="2153">
        <f t="shared" si="536"/>
        <v>0</v>
      </c>
      <c r="AH390" s="2153">
        <f t="shared" si="536"/>
        <v>-9.3921316378777115E-4</v>
      </c>
      <c r="AI390" s="2153">
        <f t="shared" si="536"/>
        <v>-4.9780758920649649E-4</v>
      </c>
      <c r="AK390" s="2589">
        <f ca="1">IFERROR(AK389/AK$378,0)</f>
        <v>0</v>
      </c>
      <c r="AL390" s="2153">
        <f ca="1">IFERROR(AL389/AL$378,0)</f>
        <v>1.7509867495843066E-2</v>
      </c>
      <c r="AM390" s="2575">
        <f ca="1">AK390-AL390</f>
        <v>-1.7509867495843066E-2</v>
      </c>
      <c r="AN390" s="2576"/>
      <c r="AO390" s="2590">
        <f ca="1">IFERROR(AO389/AO$378,0)</f>
        <v>0</v>
      </c>
      <c r="AP390" s="2563">
        <f ca="1">AK390-AO390</f>
        <v>0</v>
      </c>
      <c r="AQ390" s="2564"/>
      <c r="AS390" s="2589">
        <f ca="1">IFERROR(AS389/AS$378,0)</f>
        <v>0</v>
      </c>
      <c r="AT390" s="2153">
        <f ca="1">IFERROR(AT389/AT$378,0)</f>
        <v>1.7509867495843066E-2</v>
      </c>
      <c r="AU390" s="2575">
        <f t="shared" ca="1" si="527"/>
        <v>-1.7509867495843066E-2</v>
      </c>
      <c r="AV390" s="2576"/>
      <c r="AW390" s="2590">
        <f ca="1">IFERROR(AW389/AW$378,0)</f>
        <v>0</v>
      </c>
      <c r="AX390" s="2563">
        <f t="shared" ca="1" si="528"/>
        <v>0</v>
      </c>
      <c r="AY390" s="2564"/>
      <c r="BA390" s="2589">
        <f ca="1">IFERROR(BA389/BA$378,0)</f>
        <v>0</v>
      </c>
      <c r="BB390" s="2153">
        <f ca="1">IFERROR(BB389/BB$378,0)</f>
        <v>1.7509867495843066E-2</v>
      </c>
      <c r="BC390" s="2575">
        <f t="shared" ca="1" si="513"/>
        <v>-1.7509867495843066E-2</v>
      </c>
      <c r="BD390" s="2576"/>
      <c r="BE390" s="2590">
        <f ca="1">IFERROR(BE389/BE$378,0)</f>
        <v>0</v>
      </c>
      <c r="BF390" s="2563">
        <f t="shared" ca="1" si="515"/>
        <v>0</v>
      </c>
      <c r="BG390" s="2564"/>
    </row>
    <row r="391" spans="1:59">
      <c r="A391" s="1887">
        <v>1</v>
      </c>
      <c r="B391" s="1887">
        <v>1</v>
      </c>
      <c r="C391" s="1887">
        <f>ROW()</f>
        <v>391</v>
      </c>
      <c r="D391" s="2120" t="s">
        <v>1020</v>
      </c>
      <c r="E391" s="2531" t="s">
        <v>1082</v>
      </c>
      <c r="F391" s="2532"/>
      <c r="G391" s="2534"/>
      <c r="I391" s="371"/>
      <c r="K391" s="2146" t="s">
        <v>520</v>
      </c>
      <c r="L391" s="1522"/>
      <c r="M391" s="1522"/>
      <c r="N391" s="1522"/>
      <c r="O391" s="1522"/>
      <c r="P391" s="2147"/>
      <c r="Q391" s="2140">
        <f t="shared" ref="Q391:AI391" si="537">SUM(Q392:Q393)</f>
        <v>0</v>
      </c>
      <c r="R391" s="636">
        <f t="shared" si="537"/>
        <v>0</v>
      </c>
      <c r="S391" s="636">
        <f t="shared" si="537"/>
        <v>0</v>
      </c>
      <c r="T391" s="636">
        <f t="shared" si="537"/>
        <v>0</v>
      </c>
      <c r="U391" s="636">
        <f t="shared" si="537"/>
        <v>0</v>
      </c>
      <c r="V391" s="636">
        <f t="shared" si="537"/>
        <v>0</v>
      </c>
      <c r="W391" s="2135">
        <f t="shared" si="537"/>
        <v>0</v>
      </c>
      <c r="X391" s="2135">
        <f t="shared" si="537"/>
        <v>0</v>
      </c>
      <c r="Y391" s="2135">
        <f t="shared" si="537"/>
        <v>0</v>
      </c>
      <c r="Z391" s="2136">
        <f t="shared" si="537"/>
        <v>0</v>
      </c>
      <c r="AA391" s="2136">
        <f t="shared" si="537"/>
        <v>0</v>
      </c>
      <c r="AB391" s="2136">
        <f t="shared" si="537"/>
        <v>0</v>
      </c>
      <c r="AC391" s="2136">
        <f t="shared" si="537"/>
        <v>0</v>
      </c>
      <c r="AD391" s="2136">
        <f t="shared" si="537"/>
        <v>0</v>
      </c>
      <c r="AE391" s="2136">
        <f t="shared" si="537"/>
        <v>0</v>
      </c>
      <c r="AF391" s="2136">
        <f t="shared" si="537"/>
        <v>0</v>
      </c>
      <c r="AG391" s="2136">
        <f t="shared" si="537"/>
        <v>0</v>
      </c>
      <c r="AH391" s="2136">
        <f t="shared" si="537"/>
        <v>0</v>
      </c>
      <c r="AI391" s="2136">
        <f t="shared" si="537"/>
        <v>0</v>
      </c>
      <c r="AK391" s="2583">
        <f ca="1">SUM((INDIRECT(AK$2&amp;(ROW())):INDIRECT(AK$3&amp;(ROW()))))</f>
        <v>0</v>
      </c>
      <c r="AL391" s="2583">
        <f ca="1">SUM(INDIRECT(AL$1&amp;AL$2&amp;$C391):INDIRECT(AL$1&amp;AL$3&amp;$C391))</f>
        <v>0</v>
      </c>
      <c r="AM391" s="2584">
        <f t="shared" ca="1" si="518"/>
        <v>0</v>
      </c>
      <c r="AN391" s="2585">
        <f t="shared" ca="1" si="519"/>
        <v>0</v>
      </c>
      <c r="AO391" s="2559">
        <f ca="1">SUM(INDIRECT(AO$1&amp;AO$2&amp;$A391):INDIRECT(AO$1&amp;AO$3&amp;$A391))+SUM(INDIRECT(AO$1&amp;AO$2&amp;$B391):INDIRECT(AO$1&amp;AO$3&amp;$B391))</f>
        <v>0</v>
      </c>
      <c r="AP391" s="2560">
        <f t="shared" ca="1" si="520"/>
        <v>0</v>
      </c>
      <c r="AQ391" s="2561">
        <f t="shared" ca="1" si="521"/>
        <v>0</v>
      </c>
      <c r="AS391" s="2583">
        <f ca="1">SUM((INDIRECT(AS$2&amp;(ROW())):INDIRECT(AS$3&amp;(ROW()))))</f>
        <v>0</v>
      </c>
      <c r="AT391" s="2583">
        <f ca="1">SUM(INDIRECT(AT$1&amp;AT$2&amp;$C391):INDIRECT(AT$1&amp;AT$3&amp;$C391))</f>
        <v>0</v>
      </c>
      <c r="AU391" s="2584">
        <f t="shared" ca="1" si="527"/>
        <v>0</v>
      </c>
      <c r="AV391" s="2585">
        <f ca="1">IFERROR(AS391/AT391,0)</f>
        <v>0</v>
      </c>
      <c r="AW391" s="2559">
        <f ca="1">SUM(INDIRECT(AW$1&amp;AW$2&amp;$A391):INDIRECT(AW$1&amp;AW$3&amp;$A391))+SUM(INDIRECT(AW$1&amp;AW$2&amp;$B391):INDIRECT(AW$1&amp;AW$3&amp;$B391))</f>
        <v>0</v>
      </c>
      <c r="AX391" s="2560">
        <f t="shared" ca="1" si="528"/>
        <v>0</v>
      </c>
      <c r="AY391" s="2561">
        <f ca="1">IFERROR(AS391/AW391,0)</f>
        <v>0</v>
      </c>
      <c r="BA391" s="2583">
        <f ca="1">SUM((INDIRECT(BA$2&amp;(ROW())):INDIRECT(BA$3&amp;(ROW()))))</f>
        <v>0</v>
      </c>
      <c r="BB391" s="2583">
        <f ca="1">SUM(INDIRECT(BB$1&amp;BB$2&amp;$C391):INDIRECT(BB$1&amp;BB$3&amp;$C391))</f>
        <v>0</v>
      </c>
      <c r="BC391" s="2584">
        <f t="shared" ca="1" si="513"/>
        <v>0</v>
      </c>
      <c r="BD391" s="2585">
        <f ca="1">IFERROR(BA391/BB391,0)</f>
        <v>0</v>
      </c>
      <c r="BE391" s="2559">
        <f ca="1">SUM(INDIRECT(BE$1&amp;BE$2&amp;$A391):INDIRECT(BE$1&amp;BE$3&amp;$A391))+SUM(INDIRECT(BE$1&amp;BE$2&amp;$B391):INDIRECT(BE$1&amp;BE$3&amp;$B391))</f>
        <v>0</v>
      </c>
      <c r="BF391" s="2560">
        <f t="shared" ca="1" si="515"/>
        <v>0</v>
      </c>
      <c r="BG391" s="2561">
        <f ca="1">IFERROR(BA391/BE391,0)</f>
        <v>0</v>
      </c>
    </row>
    <row r="392" spans="1:59">
      <c r="A392" s="1887">
        <v>1</v>
      </c>
      <c r="B392" s="1887">
        <v>1</v>
      </c>
      <c r="C392" s="1887">
        <f>ROW()</f>
        <v>392</v>
      </c>
      <c r="D392" s="2120" t="s">
        <v>1020</v>
      </c>
      <c r="E392" s="2531" t="s">
        <v>1082</v>
      </c>
      <c r="F392" s="2532"/>
      <c r="G392" s="2534"/>
      <c r="I392" s="371"/>
      <c r="K392" s="449"/>
      <c r="L392" s="59" t="s">
        <v>1027</v>
      </c>
      <c r="M392" s="18"/>
      <c r="N392" s="18"/>
      <c r="O392" s="18"/>
      <c r="P392" s="139"/>
      <c r="Q392" s="215">
        <f t="shared" ref="Q392:AB392" si="538">Q315</f>
        <v>0</v>
      </c>
      <c r="R392" s="215">
        <f t="shared" si="538"/>
        <v>0</v>
      </c>
      <c r="S392" s="215">
        <f t="shared" si="538"/>
        <v>0</v>
      </c>
      <c r="T392" s="215">
        <f t="shared" si="538"/>
        <v>0</v>
      </c>
      <c r="U392" s="215">
        <f t="shared" si="538"/>
        <v>0</v>
      </c>
      <c r="V392" s="215">
        <f t="shared" si="538"/>
        <v>0</v>
      </c>
      <c r="W392" s="215">
        <f t="shared" si="538"/>
        <v>0</v>
      </c>
      <c r="X392" s="215">
        <f t="shared" si="538"/>
        <v>0</v>
      </c>
      <c r="Y392" s="215">
        <f t="shared" si="538"/>
        <v>0</v>
      </c>
      <c r="Z392" s="215">
        <f t="shared" si="538"/>
        <v>0</v>
      </c>
      <c r="AA392" s="215">
        <f t="shared" si="538"/>
        <v>0</v>
      </c>
      <c r="AB392" s="215">
        <f t="shared" si="538"/>
        <v>0</v>
      </c>
      <c r="AC392" s="229">
        <f>SUM(Q392,R392,S392)</f>
        <v>0</v>
      </c>
      <c r="AD392" s="229">
        <f>SUM(T392,U392,V392)</f>
        <v>0</v>
      </c>
      <c r="AE392" s="229">
        <f>SUM(W392,X392,Y392)</f>
        <v>0</v>
      </c>
      <c r="AF392" s="229">
        <f>SUM(Z392,AA392,AB392)</f>
        <v>0</v>
      </c>
      <c r="AG392" s="229">
        <f>AC392+AD392</f>
        <v>0</v>
      </c>
      <c r="AH392" s="229">
        <f>AF392+AE392</f>
        <v>0</v>
      </c>
      <c r="AI392" s="229">
        <f>AG392+AH392</f>
        <v>0</v>
      </c>
      <c r="AK392" s="61">
        <f ca="1">SUM((INDIRECT(AK$2&amp;(ROW())):INDIRECT(AK$3&amp;(ROW()))))</f>
        <v>0</v>
      </c>
      <c r="AL392" s="61">
        <f ca="1">SUM(INDIRECT(AL$1&amp;AL$2&amp;$C392):INDIRECT(AL$1&amp;AL$3&amp;$C392))</f>
        <v>0</v>
      </c>
      <c r="AM392" s="2573">
        <f t="shared" ca="1" si="518"/>
        <v>0</v>
      </c>
      <c r="AN392" s="2574">
        <f t="shared" ca="1" si="519"/>
        <v>0</v>
      </c>
      <c r="AO392" s="2559">
        <f ca="1">SUM(INDIRECT(AO$1&amp;AO$2&amp;$A392):INDIRECT(AO$1&amp;AO$3&amp;$A392))+SUM(INDIRECT(AO$1&amp;AO$2&amp;$B392):INDIRECT(AO$1&amp;AO$3&amp;$B392))</f>
        <v>0</v>
      </c>
      <c r="AP392" s="2560">
        <f t="shared" ca="1" si="520"/>
        <v>0</v>
      </c>
      <c r="AQ392" s="2561">
        <f t="shared" ca="1" si="521"/>
        <v>0</v>
      </c>
      <c r="AS392" s="61">
        <f ca="1">SUM((INDIRECT(AS$2&amp;(ROW())):INDIRECT(AS$3&amp;(ROW()))))</f>
        <v>0</v>
      </c>
      <c r="AT392" s="61">
        <f ca="1">SUM(INDIRECT(AT$1&amp;AT$2&amp;$C392):INDIRECT(AT$1&amp;AT$3&amp;$C392))</f>
        <v>0</v>
      </c>
      <c r="AU392" s="2573">
        <f t="shared" ca="1" si="527"/>
        <v>0</v>
      </c>
      <c r="AV392" s="2574">
        <f ca="1">IFERROR(AS392/AT392,0)</f>
        <v>0</v>
      </c>
      <c r="AW392" s="2559">
        <f ca="1">SUM(INDIRECT(AW$1&amp;AW$2&amp;$A392):INDIRECT(AW$1&amp;AW$3&amp;$A392))+SUM(INDIRECT(AW$1&amp;AW$2&amp;$B392):INDIRECT(AW$1&amp;AW$3&amp;$B392))</f>
        <v>0</v>
      </c>
      <c r="AX392" s="2560">
        <f t="shared" ca="1" si="528"/>
        <v>0</v>
      </c>
      <c r="AY392" s="2561">
        <f ca="1">IFERROR(AS392/AW392,0)</f>
        <v>0</v>
      </c>
      <c r="BA392" s="61">
        <f ca="1">SUM((INDIRECT(BA$2&amp;(ROW())):INDIRECT(BA$3&amp;(ROW()))))</f>
        <v>0</v>
      </c>
      <c r="BB392" s="61">
        <f ca="1">SUM(INDIRECT(BB$1&amp;BB$2&amp;$C392):INDIRECT(BB$1&amp;BB$3&amp;$C392))</f>
        <v>0</v>
      </c>
      <c r="BC392" s="2573">
        <f t="shared" ca="1" si="513"/>
        <v>0</v>
      </c>
      <c r="BD392" s="2574">
        <f ca="1">IFERROR(BA392/BB392,0)</f>
        <v>0</v>
      </c>
      <c r="BE392" s="2559">
        <f ca="1">SUM(INDIRECT(BE$1&amp;BE$2&amp;$A392):INDIRECT(BE$1&amp;BE$3&amp;$A392))+SUM(INDIRECT(BE$1&amp;BE$2&amp;$B392):INDIRECT(BE$1&amp;BE$3&amp;$B392))</f>
        <v>0</v>
      </c>
      <c r="BF392" s="2560">
        <f t="shared" ca="1" si="515"/>
        <v>0</v>
      </c>
      <c r="BG392" s="2561">
        <f ca="1">IFERROR(BA392/BE392,0)</f>
        <v>0</v>
      </c>
    </row>
    <row r="393" spans="1:59">
      <c r="A393" s="1887">
        <v>1</v>
      </c>
      <c r="B393" s="1887">
        <v>1</v>
      </c>
      <c r="C393" s="1887">
        <f>ROW()</f>
        <v>393</v>
      </c>
      <c r="D393" s="2120" t="s">
        <v>1020</v>
      </c>
      <c r="E393" s="2531" t="s">
        <v>1082</v>
      </c>
      <c r="F393" s="2532"/>
      <c r="G393" s="2534"/>
      <c r="I393" s="371"/>
      <c r="K393" s="449"/>
      <c r="L393" s="59" t="s">
        <v>1028</v>
      </c>
      <c r="M393" s="18"/>
      <c r="N393" s="18"/>
      <c r="O393" s="18"/>
      <c r="P393" s="139"/>
      <c r="Q393" s="215">
        <f t="shared" ref="Q393:AB393" si="539">Q319</f>
        <v>0</v>
      </c>
      <c r="R393" s="215">
        <f t="shared" si="539"/>
        <v>0</v>
      </c>
      <c r="S393" s="215">
        <f t="shared" si="539"/>
        <v>0</v>
      </c>
      <c r="T393" s="215">
        <f t="shared" si="539"/>
        <v>0</v>
      </c>
      <c r="U393" s="215">
        <f t="shared" si="539"/>
        <v>0</v>
      </c>
      <c r="V393" s="215">
        <f t="shared" si="539"/>
        <v>0</v>
      </c>
      <c r="W393" s="215">
        <f t="shared" si="539"/>
        <v>0</v>
      </c>
      <c r="X393" s="215">
        <f t="shared" si="539"/>
        <v>0</v>
      </c>
      <c r="Y393" s="215">
        <f t="shared" si="539"/>
        <v>0</v>
      </c>
      <c r="Z393" s="215">
        <f t="shared" si="539"/>
        <v>0</v>
      </c>
      <c r="AA393" s="215">
        <f t="shared" si="539"/>
        <v>0</v>
      </c>
      <c r="AB393" s="215">
        <f t="shared" si="539"/>
        <v>0</v>
      </c>
      <c r="AC393" s="229">
        <f>SUM(Q393,R393,S393)</f>
        <v>0</v>
      </c>
      <c r="AD393" s="229">
        <f>SUM(T393,U393,V393)</f>
        <v>0</v>
      </c>
      <c r="AE393" s="229">
        <f>SUM(W393,X393,Y393)</f>
        <v>0</v>
      </c>
      <c r="AF393" s="229">
        <f>SUM(Z393,AA393,AB393)</f>
        <v>0</v>
      </c>
      <c r="AG393" s="229">
        <f>AC393+AD393</f>
        <v>0</v>
      </c>
      <c r="AH393" s="229">
        <f>AF393+AE393</f>
        <v>0</v>
      </c>
      <c r="AI393" s="229">
        <f>AG393+AH393</f>
        <v>0</v>
      </c>
      <c r="AK393" s="61">
        <f ca="1">SUM((INDIRECT(AK$2&amp;(ROW())):INDIRECT(AK$3&amp;(ROW()))))</f>
        <v>0</v>
      </c>
      <c r="AL393" s="61">
        <f ca="1">SUM(INDIRECT(AL$1&amp;AL$2&amp;$C393):INDIRECT(AL$1&amp;AL$3&amp;$C393))</f>
        <v>0</v>
      </c>
      <c r="AM393" s="2573">
        <f t="shared" ca="1" si="518"/>
        <v>0</v>
      </c>
      <c r="AN393" s="2574">
        <f t="shared" ca="1" si="519"/>
        <v>0</v>
      </c>
      <c r="AO393" s="2559">
        <f ca="1">SUM(INDIRECT(AO$1&amp;AO$2&amp;$A393):INDIRECT(AO$1&amp;AO$3&amp;$A393))+SUM(INDIRECT(AO$1&amp;AO$2&amp;$B393):INDIRECT(AO$1&amp;AO$3&amp;$B393))</f>
        <v>0</v>
      </c>
      <c r="AP393" s="2560">
        <f t="shared" ca="1" si="520"/>
        <v>0</v>
      </c>
      <c r="AQ393" s="2561">
        <f t="shared" ca="1" si="521"/>
        <v>0</v>
      </c>
      <c r="AS393" s="61">
        <f ca="1">SUM((INDIRECT(AS$2&amp;(ROW())):INDIRECT(AS$3&amp;(ROW()))))</f>
        <v>0</v>
      </c>
      <c r="AT393" s="61">
        <f ca="1">SUM(INDIRECT(AT$1&amp;AT$2&amp;$C393):INDIRECT(AT$1&amp;AT$3&amp;$C393))</f>
        <v>0</v>
      </c>
      <c r="AU393" s="2573">
        <f t="shared" ca="1" si="527"/>
        <v>0</v>
      </c>
      <c r="AV393" s="2574">
        <f ca="1">IFERROR(AS393/AT393,0)</f>
        <v>0</v>
      </c>
      <c r="AW393" s="2559">
        <f ca="1">SUM(INDIRECT(AW$1&amp;AW$2&amp;$A393):INDIRECT(AW$1&amp;AW$3&amp;$A393))+SUM(INDIRECT(AW$1&amp;AW$2&amp;$B393):INDIRECT(AW$1&amp;AW$3&amp;$B393))</f>
        <v>0</v>
      </c>
      <c r="AX393" s="2560">
        <f t="shared" ca="1" si="528"/>
        <v>0</v>
      </c>
      <c r="AY393" s="2561">
        <f ca="1">IFERROR(AS393/AW393,0)</f>
        <v>0</v>
      </c>
      <c r="BA393" s="61">
        <f ca="1">SUM((INDIRECT(BA$2&amp;(ROW())):INDIRECT(BA$3&amp;(ROW()))))</f>
        <v>0</v>
      </c>
      <c r="BB393" s="61">
        <f ca="1">SUM(INDIRECT(BB$1&amp;BB$2&amp;$C393):INDIRECT(BB$1&amp;BB$3&amp;$C393))</f>
        <v>0</v>
      </c>
      <c r="BC393" s="2573">
        <f t="shared" ca="1" si="513"/>
        <v>0</v>
      </c>
      <c r="BD393" s="2574">
        <f ca="1">IFERROR(BA393/BB393,0)</f>
        <v>0</v>
      </c>
      <c r="BE393" s="2559">
        <f ca="1">SUM(INDIRECT(BE$1&amp;BE$2&amp;$A393):INDIRECT(BE$1&amp;BE$3&amp;$A393))+SUM(INDIRECT(BE$1&amp;BE$2&amp;$B393):INDIRECT(BE$1&amp;BE$3&amp;$B393))</f>
        <v>0</v>
      </c>
      <c r="BF393" s="2560">
        <f t="shared" ca="1" si="515"/>
        <v>0</v>
      </c>
      <c r="BG393" s="2561">
        <f ca="1">IFERROR(BA393/BE393,0)</f>
        <v>0</v>
      </c>
    </row>
    <row r="394" spans="1:59">
      <c r="A394" s="1887">
        <v>1</v>
      </c>
      <c r="B394" s="1887">
        <v>1</v>
      </c>
      <c r="C394" s="1887">
        <f>ROW()</f>
        <v>394</v>
      </c>
      <c r="D394" s="2120" t="s">
        <v>1020</v>
      </c>
      <c r="E394" s="2531" t="s">
        <v>1082</v>
      </c>
      <c r="F394" s="2532"/>
      <c r="G394" s="2534"/>
      <c r="I394" s="371"/>
      <c r="K394" s="289"/>
      <c r="L394" s="2569" t="s">
        <v>1102</v>
      </c>
      <c r="M394" s="26"/>
      <c r="N394" s="26"/>
      <c r="O394" s="26"/>
      <c r="P394" s="139"/>
      <c r="Q394" s="2153">
        <f>IFERROR(Q393/Q$378,0)</f>
        <v>0</v>
      </c>
      <c r="R394" s="2153">
        <f t="shared" ref="R394:AI394" si="540">IFERROR(R393/R$378,0)</f>
        <v>0</v>
      </c>
      <c r="S394" s="2153">
        <f t="shared" si="540"/>
        <v>0</v>
      </c>
      <c r="T394" s="2153">
        <f t="shared" si="540"/>
        <v>0</v>
      </c>
      <c r="U394" s="2153">
        <f t="shared" si="540"/>
        <v>0</v>
      </c>
      <c r="V394" s="2153">
        <f t="shared" si="540"/>
        <v>0</v>
      </c>
      <c r="W394" s="2153">
        <f t="shared" si="540"/>
        <v>0</v>
      </c>
      <c r="X394" s="2153">
        <f t="shared" si="540"/>
        <v>0</v>
      </c>
      <c r="Y394" s="2153">
        <f t="shared" si="540"/>
        <v>0</v>
      </c>
      <c r="Z394" s="2153">
        <f t="shared" si="540"/>
        <v>0</v>
      </c>
      <c r="AA394" s="2153">
        <f t="shared" si="540"/>
        <v>0</v>
      </c>
      <c r="AB394" s="2153">
        <f t="shared" si="540"/>
        <v>0</v>
      </c>
      <c r="AC394" s="2153">
        <f t="shared" si="540"/>
        <v>0</v>
      </c>
      <c r="AD394" s="2153">
        <f t="shared" si="540"/>
        <v>0</v>
      </c>
      <c r="AE394" s="2153">
        <f t="shared" si="540"/>
        <v>0</v>
      </c>
      <c r="AF394" s="2153">
        <f t="shared" si="540"/>
        <v>0</v>
      </c>
      <c r="AG394" s="2153">
        <f t="shared" si="540"/>
        <v>0</v>
      </c>
      <c r="AH394" s="2153">
        <f t="shared" si="540"/>
        <v>0</v>
      </c>
      <c r="AI394" s="2153">
        <f t="shared" si="540"/>
        <v>0</v>
      </c>
      <c r="AK394" s="2589">
        <f ca="1">IFERROR(AK393/AK$378,0)</f>
        <v>0</v>
      </c>
      <c r="AL394" s="2153">
        <f ca="1">IFERROR(AL393/AL$378,0)</f>
        <v>0</v>
      </c>
      <c r="AM394" s="2575">
        <f ca="1">AK394-AL394</f>
        <v>0</v>
      </c>
      <c r="AN394" s="2576"/>
      <c r="AO394" s="2590">
        <f ca="1">IFERROR(AO393/AO$378,0)</f>
        <v>0</v>
      </c>
      <c r="AP394" s="2563">
        <f ca="1">AK394-AO394</f>
        <v>0</v>
      </c>
      <c r="AQ394" s="2564"/>
      <c r="AS394" s="2589">
        <f ca="1">IFERROR(AS393/AS$378,0)</f>
        <v>0</v>
      </c>
      <c r="AT394" s="2153">
        <f ca="1">IFERROR(AT393/AT$378,0)</f>
        <v>0</v>
      </c>
      <c r="AU394" s="2575">
        <f t="shared" ca="1" si="527"/>
        <v>0</v>
      </c>
      <c r="AV394" s="2576"/>
      <c r="AW394" s="2590">
        <f ca="1">IFERROR(AW393/AW$378,0)</f>
        <v>0</v>
      </c>
      <c r="AX394" s="2563">
        <f t="shared" ca="1" si="528"/>
        <v>0</v>
      </c>
      <c r="AY394" s="2564"/>
      <c r="BA394" s="2589">
        <f ca="1">IFERROR(BA393/BA$378,0)</f>
        <v>0</v>
      </c>
      <c r="BB394" s="2153">
        <f ca="1">IFERROR(BB393/BB$378,0)</f>
        <v>0</v>
      </c>
      <c r="BC394" s="2575">
        <f t="shared" ca="1" si="513"/>
        <v>0</v>
      </c>
      <c r="BD394" s="2576"/>
      <c r="BE394" s="2590">
        <f ca="1">IFERROR(BE393/BE$378,0)</f>
        <v>0</v>
      </c>
      <c r="BF394" s="2563">
        <f t="shared" ca="1" si="515"/>
        <v>0</v>
      </c>
      <c r="BG394" s="2564"/>
    </row>
    <row r="395" spans="1:59">
      <c r="A395" s="1887">
        <v>1</v>
      </c>
      <c r="B395" s="1887">
        <v>1</v>
      </c>
      <c r="C395" s="1887">
        <f>ROW()</f>
        <v>395</v>
      </c>
      <c r="D395" s="2120" t="s">
        <v>1020</v>
      </c>
      <c r="E395" s="2531" t="s">
        <v>1082</v>
      </c>
      <c r="F395" s="2532"/>
      <c r="G395" s="2534"/>
      <c r="I395" s="371"/>
      <c r="K395" s="2503" t="s">
        <v>1058</v>
      </c>
      <c r="L395" s="1526"/>
      <c r="M395" s="1527"/>
      <c r="N395" s="1527"/>
      <c r="O395" s="1527"/>
      <c r="P395" s="2128"/>
      <c r="Q395" s="2141">
        <f>SUM(Q396:Q397)</f>
        <v>624</v>
      </c>
      <c r="R395" s="2141">
        <f t="shared" ref="R395:AB395" si="541">SUM(R396:R397)</f>
        <v>597</v>
      </c>
      <c r="S395" s="2141">
        <f t="shared" si="541"/>
        <v>437</v>
      </c>
      <c r="T395" s="2141">
        <f t="shared" si="541"/>
        <v>696</v>
      </c>
      <c r="U395" s="2141">
        <f t="shared" si="541"/>
        <v>852</v>
      </c>
      <c r="V395" s="2141">
        <f t="shared" si="541"/>
        <v>377</v>
      </c>
      <c r="W395" s="2141">
        <f t="shared" si="541"/>
        <v>697</v>
      </c>
      <c r="X395" s="2141">
        <f t="shared" si="541"/>
        <v>1612</v>
      </c>
      <c r="Y395" s="2141">
        <f t="shared" si="541"/>
        <v>2312</v>
      </c>
      <c r="Z395" s="2141">
        <f t="shared" si="541"/>
        <v>1379</v>
      </c>
      <c r="AA395" s="2141">
        <f t="shared" si="541"/>
        <v>1688</v>
      </c>
      <c r="AB395" s="2141">
        <f t="shared" si="541"/>
        <v>2668.3843999999999</v>
      </c>
      <c r="AC395" s="2141">
        <f t="shared" ref="AC395:AI395" si="542">SUM(AC396:AC397)</f>
        <v>1658</v>
      </c>
      <c r="AD395" s="2141">
        <f t="shared" si="542"/>
        <v>1925</v>
      </c>
      <c r="AE395" s="2141">
        <f t="shared" si="542"/>
        <v>4621</v>
      </c>
      <c r="AF395" s="2141">
        <f t="shared" si="542"/>
        <v>5735.3843999999999</v>
      </c>
      <c r="AG395" s="2141">
        <f t="shared" si="542"/>
        <v>3583</v>
      </c>
      <c r="AH395" s="2141">
        <f t="shared" si="542"/>
        <v>10356.384399999999</v>
      </c>
      <c r="AI395" s="2141">
        <f t="shared" si="542"/>
        <v>13939.384399999999</v>
      </c>
      <c r="AK395" s="2586">
        <f ca="1">SUM((INDIRECT(AK$2&amp;(ROW())):INDIRECT(AK$3&amp;(ROW()))))</f>
        <v>624</v>
      </c>
      <c r="AL395" s="2586">
        <f ca="1">SUM(INDIRECT(AL$1&amp;AL$2&amp;$C395):INDIRECT(AL$1&amp;AL$3&amp;$C395))</f>
        <v>1927.3204152402409</v>
      </c>
      <c r="AM395" s="2587">
        <f t="shared" ca="1" si="518"/>
        <v>-1303.3204152402409</v>
      </c>
      <c r="AN395" s="2588">
        <f t="shared" ca="1" si="519"/>
        <v>0.32376557372906689</v>
      </c>
      <c r="AO395" s="2559">
        <f ca="1">SUM(INDIRECT(AO$1&amp;AO$2&amp;$A395):INDIRECT(AO$1&amp;AO$3&amp;$A395))+SUM(INDIRECT(AO$1&amp;AO$2&amp;$B395):INDIRECT(AO$1&amp;AO$3&amp;$B395))</f>
        <v>0</v>
      </c>
      <c r="AP395" s="2560">
        <f t="shared" ca="1" si="520"/>
        <v>624</v>
      </c>
      <c r="AQ395" s="2561">
        <f t="shared" ca="1" si="521"/>
        <v>0</v>
      </c>
      <c r="AS395" s="2586">
        <f ca="1">SUM((INDIRECT(AS$2&amp;(ROW())):INDIRECT(AS$3&amp;(ROW()))))</f>
        <v>624</v>
      </c>
      <c r="AT395" s="2586">
        <f ca="1">SUM(INDIRECT(AT$1&amp;AT$2&amp;$C395):INDIRECT(AT$1&amp;AT$3&amp;$C395))</f>
        <v>1927.3204152402409</v>
      </c>
      <c r="AU395" s="2587">
        <f t="shared" ca="1" si="527"/>
        <v>-1303.3204152402409</v>
      </c>
      <c r="AV395" s="2588">
        <f ca="1">IFERROR(AS395/AT395,0)</f>
        <v>0.32376557372906689</v>
      </c>
      <c r="AW395" s="2559">
        <f ca="1">SUM(INDIRECT(AW$1&amp;AW$2&amp;$A395):INDIRECT(AW$1&amp;AW$3&amp;$A395))+SUM(INDIRECT(AW$1&amp;AW$2&amp;$B395):INDIRECT(AW$1&amp;AW$3&amp;$B395))</f>
        <v>0</v>
      </c>
      <c r="AX395" s="2560">
        <f t="shared" ca="1" si="528"/>
        <v>624</v>
      </c>
      <c r="AY395" s="2561">
        <f ca="1">IFERROR(AS395/AW395,0)</f>
        <v>0</v>
      </c>
      <c r="BA395" s="2586">
        <f ca="1">SUM((INDIRECT(BA$2&amp;(ROW())):INDIRECT(BA$3&amp;(ROW()))))</f>
        <v>624</v>
      </c>
      <c r="BB395" s="2586">
        <f ca="1">SUM(INDIRECT(BB$1&amp;BB$2&amp;$C395):INDIRECT(BB$1&amp;BB$3&amp;$C395))</f>
        <v>1927.3204152402409</v>
      </c>
      <c r="BC395" s="2587">
        <f t="shared" ca="1" si="513"/>
        <v>-1303.3204152402409</v>
      </c>
      <c r="BD395" s="2588">
        <f ca="1">IFERROR(BA395/BB395,0)</f>
        <v>0.32376557372906689</v>
      </c>
      <c r="BE395" s="2559">
        <f ca="1">SUM(INDIRECT(BE$1&amp;BE$2&amp;$A395):INDIRECT(BE$1&amp;BE$3&amp;$A395))+SUM(INDIRECT(BE$1&amp;BE$2&amp;$B395):INDIRECT(BE$1&amp;BE$3&amp;$B395))</f>
        <v>0</v>
      </c>
      <c r="BF395" s="2560">
        <f t="shared" ca="1" si="515"/>
        <v>624</v>
      </c>
      <c r="BG395" s="2561">
        <f ca="1">IFERROR(BA395/BE395,0)</f>
        <v>0</v>
      </c>
    </row>
    <row r="396" spans="1:59">
      <c r="A396" s="1887">
        <v>1</v>
      </c>
      <c r="B396" s="1887">
        <v>1</v>
      </c>
      <c r="C396" s="1887">
        <f>ROW()</f>
        <v>396</v>
      </c>
      <c r="D396" s="2120" t="s">
        <v>1020</v>
      </c>
      <c r="E396" s="2531" t="s">
        <v>1082</v>
      </c>
      <c r="F396" s="2532"/>
      <c r="G396" s="2534"/>
      <c r="I396" s="371"/>
      <c r="K396" s="449"/>
      <c r="L396" s="59" t="s">
        <v>1027</v>
      </c>
      <c r="M396" s="18"/>
      <c r="N396" s="18"/>
      <c r="O396" s="18"/>
      <c r="P396" s="139"/>
      <c r="Q396" s="215">
        <f t="shared" ref="Q396:AB396" si="543">Q365</f>
        <v>624</v>
      </c>
      <c r="R396" s="215">
        <f t="shared" si="543"/>
        <v>598</v>
      </c>
      <c r="S396" s="215">
        <f t="shared" si="543"/>
        <v>437</v>
      </c>
      <c r="T396" s="215">
        <f t="shared" si="543"/>
        <v>696</v>
      </c>
      <c r="U396" s="215">
        <f t="shared" si="543"/>
        <v>852</v>
      </c>
      <c r="V396" s="215">
        <f t="shared" si="543"/>
        <v>377</v>
      </c>
      <c r="W396" s="215">
        <f t="shared" si="543"/>
        <v>697</v>
      </c>
      <c r="X396" s="215">
        <f t="shared" si="543"/>
        <v>965</v>
      </c>
      <c r="Y396" s="215">
        <f t="shared" si="543"/>
        <v>2312</v>
      </c>
      <c r="Z396" s="215">
        <f t="shared" si="543"/>
        <v>1379</v>
      </c>
      <c r="AA396" s="215">
        <f t="shared" si="543"/>
        <v>1688</v>
      </c>
      <c r="AB396" s="215">
        <f t="shared" si="543"/>
        <v>2720</v>
      </c>
      <c r="AC396" s="229">
        <f>SUM(Q396,R396,S396)</f>
        <v>1659</v>
      </c>
      <c r="AD396" s="229">
        <f>SUM(T396,U396,V396)</f>
        <v>1925</v>
      </c>
      <c r="AE396" s="229">
        <f>SUM(W396,X396,Y396)</f>
        <v>3974</v>
      </c>
      <c r="AF396" s="229">
        <f>SUM(Z396,AA396,AB396)</f>
        <v>5787</v>
      </c>
      <c r="AG396" s="229">
        <f>AC396+AD396</f>
        <v>3584</v>
      </c>
      <c r="AH396" s="229">
        <f>AF396+AE396</f>
        <v>9761</v>
      </c>
      <c r="AI396" s="229">
        <f>AG396+AH396</f>
        <v>13345</v>
      </c>
      <c r="AK396" s="61">
        <f ca="1">SUM((INDIRECT(AK$2&amp;(ROW())):INDIRECT(AK$3&amp;(ROW()))))</f>
        <v>624</v>
      </c>
      <c r="AL396" s="61">
        <f ca="1">SUM(INDIRECT(AL$1&amp;AL$2&amp;$C396):INDIRECT(AL$1&amp;AL$3&amp;$C396))</f>
        <v>1734.4910004550334</v>
      </c>
      <c r="AM396" s="2573">
        <f t="shared" ca="1" si="518"/>
        <v>-1110.4910004550334</v>
      </c>
      <c r="AN396" s="2574">
        <f t="shared" ca="1" si="519"/>
        <v>0.35975972192204936</v>
      </c>
      <c r="AO396" s="2559">
        <f ca="1">SUM(INDIRECT(AO$1&amp;AO$2&amp;$A396):INDIRECT(AO$1&amp;AO$3&amp;$A396))+SUM(INDIRECT(AO$1&amp;AO$2&amp;$B396):INDIRECT(AO$1&amp;AO$3&amp;$B396))</f>
        <v>0</v>
      </c>
      <c r="AP396" s="2560">
        <f t="shared" ca="1" si="520"/>
        <v>624</v>
      </c>
      <c r="AQ396" s="2561">
        <f t="shared" ca="1" si="521"/>
        <v>0</v>
      </c>
      <c r="AS396" s="61">
        <f ca="1">SUM((INDIRECT(AS$2&amp;(ROW())):INDIRECT(AS$3&amp;(ROW()))))</f>
        <v>624</v>
      </c>
      <c r="AT396" s="61">
        <f ca="1">SUM(INDIRECT(AT$1&amp;AT$2&amp;$C396):INDIRECT(AT$1&amp;AT$3&amp;$C396))</f>
        <v>1734.4910004550334</v>
      </c>
      <c r="AU396" s="2573">
        <f t="shared" ca="1" si="527"/>
        <v>-1110.4910004550334</v>
      </c>
      <c r="AV396" s="2574">
        <f ca="1">IFERROR(AS396/AT396,0)</f>
        <v>0.35975972192204936</v>
      </c>
      <c r="AW396" s="2559">
        <f ca="1">SUM(INDIRECT(AW$1&amp;AW$2&amp;$A396):INDIRECT(AW$1&amp;AW$3&amp;$A396))+SUM(INDIRECT(AW$1&amp;AW$2&amp;$B396):INDIRECT(AW$1&amp;AW$3&amp;$B396))</f>
        <v>0</v>
      </c>
      <c r="AX396" s="2560">
        <f t="shared" ca="1" si="528"/>
        <v>624</v>
      </c>
      <c r="AY396" s="2561">
        <f ca="1">IFERROR(AS396/AW396,0)</f>
        <v>0</v>
      </c>
      <c r="BA396" s="61">
        <f ca="1">SUM((INDIRECT(BA$2&amp;(ROW())):INDIRECT(BA$3&amp;(ROW()))))</f>
        <v>624</v>
      </c>
      <c r="BB396" s="61">
        <f ca="1">SUM(INDIRECT(BB$1&amp;BB$2&amp;$C396):INDIRECT(BB$1&amp;BB$3&amp;$C396))</f>
        <v>1734.4910004550334</v>
      </c>
      <c r="BC396" s="2573">
        <f t="shared" ca="1" si="513"/>
        <v>-1110.4910004550334</v>
      </c>
      <c r="BD396" s="2574">
        <f ca="1">IFERROR(BA396/BB396,0)</f>
        <v>0.35975972192204936</v>
      </c>
      <c r="BE396" s="2559">
        <f ca="1">SUM(INDIRECT(BE$1&amp;BE$2&amp;$A396):INDIRECT(BE$1&amp;BE$3&amp;$A396))+SUM(INDIRECT(BE$1&amp;BE$2&amp;$B396):INDIRECT(BE$1&amp;BE$3&amp;$B396))</f>
        <v>0</v>
      </c>
      <c r="BF396" s="2560">
        <f t="shared" ca="1" si="515"/>
        <v>624</v>
      </c>
      <c r="BG396" s="2561">
        <f ca="1">IFERROR(BA396/BE396,0)</f>
        <v>0</v>
      </c>
    </row>
    <row r="397" spans="1:59">
      <c r="A397" s="1887">
        <v>1</v>
      </c>
      <c r="B397" s="1887">
        <v>1</v>
      </c>
      <c r="C397" s="1887">
        <f>ROW()</f>
        <v>397</v>
      </c>
      <c r="D397" s="2120" t="s">
        <v>1020</v>
      </c>
      <c r="E397" s="2531" t="s">
        <v>1082</v>
      </c>
      <c r="F397" s="2532"/>
      <c r="G397" s="2534"/>
      <c r="I397" s="371"/>
      <c r="K397" s="449"/>
      <c r="L397" s="59" t="s">
        <v>1028</v>
      </c>
      <c r="M397" s="18"/>
      <c r="N397" s="18"/>
      <c r="O397" s="18"/>
      <c r="P397" s="139"/>
      <c r="Q397" s="215">
        <f t="shared" ref="Q397:AB397" si="544">Q369</f>
        <v>0</v>
      </c>
      <c r="R397" s="215">
        <f t="shared" si="544"/>
        <v>-1</v>
      </c>
      <c r="S397" s="215">
        <f t="shared" si="544"/>
        <v>0</v>
      </c>
      <c r="T397" s="215">
        <f t="shared" si="544"/>
        <v>0</v>
      </c>
      <c r="U397" s="215">
        <f t="shared" si="544"/>
        <v>0</v>
      </c>
      <c r="V397" s="215">
        <f t="shared" si="544"/>
        <v>0</v>
      </c>
      <c r="W397" s="215">
        <f t="shared" si="544"/>
        <v>0</v>
      </c>
      <c r="X397" s="215">
        <f t="shared" si="544"/>
        <v>647</v>
      </c>
      <c r="Y397" s="215">
        <f t="shared" si="544"/>
        <v>0</v>
      </c>
      <c r="Z397" s="215">
        <f t="shared" si="544"/>
        <v>0</v>
      </c>
      <c r="AA397" s="215">
        <f t="shared" si="544"/>
        <v>0</v>
      </c>
      <c r="AB397" s="215">
        <f t="shared" si="544"/>
        <v>-51.615600000000086</v>
      </c>
      <c r="AC397" s="229">
        <f>SUM(Q397,R397,S397)</f>
        <v>-1</v>
      </c>
      <c r="AD397" s="229">
        <f>SUM(T397,U397,V397)</f>
        <v>0</v>
      </c>
      <c r="AE397" s="229">
        <f>SUM(W397,X397,Y397)</f>
        <v>647</v>
      </c>
      <c r="AF397" s="229">
        <f>SUM(Z397,AA397,AB397)</f>
        <v>-51.615600000000086</v>
      </c>
      <c r="AG397" s="229">
        <f>AC397+AD397</f>
        <v>-1</v>
      </c>
      <c r="AH397" s="229">
        <f>AF397+AE397</f>
        <v>595.38439999999991</v>
      </c>
      <c r="AI397" s="229">
        <f>AG397+AH397</f>
        <v>594.38439999999991</v>
      </c>
      <c r="AK397" s="61">
        <f ca="1">SUM((INDIRECT(AK$2&amp;(ROW())):INDIRECT(AK$3&amp;(ROW()))))</f>
        <v>0</v>
      </c>
      <c r="AL397" s="61">
        <f ca="1">SUM(INDIRECT(AL$1&amp;AL$2&amp;$C397):INDIRECT(AL$1&amp;AL$3&amp;$C397))</f>
        <v>192.8294147852076</v>
      </c>
      <c r="AM397" s="2573">
        <f t="shared" ca="1" si="518"/>
        <v>-192.8294147852076</v>
      </c>
      <c r="AN397" s="2574">
        <f t="shared" ca="1" si="519"/>
        <v>0</v>
      </c>
      <c r="AO397" s="2559">
        <f ca="1">SUM(INDIRECT(AO$1&amp;AO$2&amp;$A397):INDIRECT(AO$1&amp;AO$3&amp;$A397))+SUM(INDIRECT(AO$1&amp;AO$2&amp;$B397):INDIRECT(AO$1&amp;AO$3&amp;$B397))</f>
        <v>0</v>
      </c>
      <c r="AP397" s="2560">
        <f t="shared" ca="1" si="520"/>
        <v>0</v>
      </c>
      <c r="AQ397" s="2561">
        <f t="shared" ca="1" si="521"/>
        <v>0</v>
      </c>
      <c r="AS397" s="61">
        <f ca="1">SUM((INDIRECT(AS$2&amp;(ROW())):INDIRECT(AS$3&amp;(ROW()))))</f>
        <v>0</v>
      </c>
      <c r="AT397" s="61">
        <f ca="1">SUM(INDIRECT(AT$1&amp;AT$2&amp;$C397):INDIRECT(AT$1&amp;AT$3&amp;$C397))</f>
        <v>192.8294147852076</v>
      </c>
      <c r="AU397" s="2573">
        <f t="shared" ca="1" si="527"/>
        <v>-192.8294147852076</v>
      </c>
      <c r="AV397" s="2574">
        <f ca="1">IFERROR(AS397/AT397,0)</f>
        <v>0</v>
      </c>
      <c r="AW397" s="2559">
        <f ca="1">SUM(INDIRECT(AW$1&amp;AW$2&amp;$A397):INDIRECT(AW$1&amp;AW$3&amp;$A397))+SUM(INDIRECT(AW$1&amp;AW$2&amp;$B397):INDIRECT(AW$1&amp;AW$3&amp;$B397))</f>
        <v>0</v>
      </c>
      <c r="AX397" s="2560">
        <f t="shared" ca="1" si="528"/>
        <v>0</v>
      </c>
      <c r="AY397" s="2561">
        <f ca="1">IFERROR(AS397/AW397,0)</f>
        <v>0</v>
      </c>
      <c r="BA397" s="61">
        <f ca="1">SUM((INDIRECT(BA$2&amp;(ROW())):INDIRECT(BA$3&amp;(ROW()))))</f>
        <v>0</v>
      </c>
      <c r="BB397" s="61">
        <f ca="1">SUM(INDIRECT(BB$1&amp;BB$2&amp;$C397):INDIRECT(BB$1&amp;BB$3&amp;$C397))</f>
        <v>192.8294147852076</v>
      </c>
      <c r="BC397" s="2573">
        <f t="shared" ca="1" si="513"/>
        <v>-192.8294147852076</v>
      </c>
      <c r="BD397" s="2574">
        <f ca="1">IFERROR(BA397/BB397,0)</f>
        <v>0</v>
      </c>
      <c r="BE397" s="2559">
        <f ca="1">SUM(INDIRECT(BE$1&amp;BE$2&amp;$A397):INDIRECT(BE$1&amp;BE$3&amp;$A397))+SUM(INDIRECT(BE$1&amp;BE$2&amp;$B397):INDIRECT(BE$1&amp;BE$3&amp;$B397))</f>
        <v>0</v>
      </c>
      <c r="BF397" s="2560">
        <f t="shared" ca="1" si="515"/>
        <v>0</v>
      </c>
      <c r="BG397" s="2561">
        <f ca="1">IFERROR(BA397/BE397,0)</f>
        <v>0</v>
      </c>
    </row>
    <row r="398" spans="1:59">
      <c r="A398" s="1887">
        <v>1</v>
      </c>
      <c r="B398" s="1887">
        <v>1</v>
      </c>
      <c r="C398" s="1887">
        <f>ROW()</f>
        <v>398</v>
      </c>
      <c r="D398" s="2120" t="s">
        <v>1020</v>
      </c>
      <c r="E398" s="2531" t="s">
        <v>1082</v>
      </c>
      <c r="F398" s="2532"/>
      <c r="G398" s="2534"/>
      <c r="I398" s="371"/>
      <c r="K398" s="288"/>
      <c r="L398" s="2569" t="s">
        <v>1103</v>
      </c>
      <c r="M398" s="24"/>
      <c r="N398" s="24"/>
      <c r="O398" s="24"/>
      <c r="P398" s="137"/>
      <c r="Q398" s="2153">
        <f>IFERROR(Q397/Q$378,0)</f>
        <v>0</v>
      </c>
      <c r="R398" s="2153">
        <f t="shared" ref="R398:AI398" si="545">IFERROR(R397/R$378,0)</f>
        <v>-1.5942606616181746E-5</v>
      </c>
      <c r="S398" s="2153">
        <f t="shared" si="545"/>
        <v>0</v>
      </c>
      <c r="T398" s="2153">
        <f t="shared" si="545"/>
        <v>0</v>
      </c>
      <c r="U398" s="2153">
        <f t="shared" si="545"/>
        <v>0</v>
      </c>
      <c r="V398" s="2153">
        <f t="shared" si="545"/>
        <v>0</v>
      </c>
      <c r="W398" s="2153">
        <f t="shared" si="545"/>
        <v>0</v>
      </c>
      <c r="X398" s="2153">
        <f t="shared" si="545"/>
        <v>5.6691229945586936E-3</v>
      </c>
      <c r="Y398" s="2153">
        <f t="shared" si="545"/>
        <v>0</v>
      </c>
      <c r="Z398" s="2153">
        <f t="shared" si="545"/>
        <v>0</v>
      </c>
      <c r="AA398" s="2153">
        <f t="shared" si="545"/>
        <v>0</v>
      </c>
      <c r="AB398" s="2153">
        <f t="shared" si="545"/>
        <v>-3.687175231181269E-4</v>
      </c>
      <c r="AC398" s="2153">
        <f t="shared" si="545"/>
        <v>-4.240990016709501E-6</v>
      </c>
      <c r="AD398" s="2153">
        <f t="shared" si="545"/>
        <v>0</v>
      </c>
      <c r="AE398" s="2153">
        <f t="shared" si="545"/>
        <v>2.0828705626325938E-3</v>
      </c>
      <c r="AF398" s="2153">
        <f t="shared" si="545"/>
        <v>-2.0654184630356862E-4</v>
      </c>
      <c r="AG398" s="2153">
        <f t="shared" si="545"/>
        <v>-2.0119752768477983E-6</v>
      </c>
      <c r="AH398" s="2153">
        <f t="shared" si="545"/>
        <v>1.0621757730248165E-3</v>
      </c>
      <c r="AI398" s="2153">
        <f t="shared" si="545"/>
        <v>5.6203541872331601E-4</v>
      </c>
      <c r="AK398" s="2589">
        <f ca="1">IFERROR(AK397/AK$378,0)</f>
        <v>0</v>
      </c>
      <c r="AL398" s="2153">
        <f ca="1">IFERROR(AL397/AL$378,0)</f>
        <v>3.0650909749809201E-3</v>
      </c>
      <c r="AM398" s="2575">
        <f ca="1">AK398-AL398</f>
        <v>-3.0650909749809201E-3</v>
      </c>
      <c r="AN398" s="2576"/>
      <c r="AO398" s="2590">
        <f ca="1">IFERROR(AO397/AO$378,0)</f>
        <v>0</v>
      </c>
      <c r="AP398" s="2563">
        <f ca="1">AK398-AO398</f>
        <v>0</v>
      </c>
      <c r="AQ398" s="2564"/>
      <c r="AS398" s="2589">
        <f ca="1">IFERROR(AS397/AS$378,0)</f>
        <v>0</v>
      </c>
      <c r="AT398" s="2153">
        <f ca="1">IFERROR(AT397/AT$378,0)</f>
        <v>3.0650909749809201E-3</v>
      </c>
      <c r="AU398" s="2575">
        <f t="shared" ca="1" si="527"/>
        <v>-3.0650909749809201E-3</v>
      </c>
      <c r="AV398" s="2576"/>
      <c r="AW398" s="2590">
        <f ca="1">IFERROR(AW397/AW$378,0)</f>
        <v>0</v>
      </c>
      <c r="AX398" s="2563">
        <f t="shared" ca="1" si="528"/>
        <v>0</v>
      </c>
      <c r="AY398" s="2564"/>
      <c r="BA398" s="2589">
        <f ca="1">IFERROR(BA397/BA$378,0)</f>
        <v>0</v>
      </c>
      <c r="BB398" s="2153">
        <f ca="1">IFERROR(BB397/BB$378,0)</f>
        <v>3.0650909749809201E-3</v>
      </c>
      <c r="BC398" s="2575">
        <f t="shared" ca="1" si="513"/>
        <v>-3.0650909749809201E-3</v>
      </c>
      <c r="BD398" s="2576"/>
      <c r="BE398" s="2590">
        <f ca="1">IFERROR(BE397/BE$378,0)</f>
        <v>0</v>
      </c>
      <c r="BF398" s="2563">
        <f t="shared" ca="1" si="515"/>
        <v>0</v>
      </c>
      <c r="BG398" s="2564"/>
    </row>
    <row r="399" spans="1:59">
      <c r="A399" s="1887">
        <v>1</v>
      </c>
      <c r="B399" s="1887">
        <v>1</v>
      </c>
      <c r="C399" s="1887">
        <f>ROW()</f>
        <v>399</v>
      </c>
      <c r="E399" s="2540">
        <v>1</v>
      </c>
      <c r="Q399" s="374"/>
      <c r="R399" s="374"/>
      <c r="S399" s="374"/>
      <c r="T399" s="374"/>
      <c r="U399" s="374"/>
      <c r="V399" s="374"/>
      <c r="W399" s="374"/>
      <c r="X399" s="374"/>
      <c r="Y399" s="374"/>
      <c r="Z399" s="252"/>
    </row>
    <row r="400" spans="1:59" ht="15.75">
      <c r="A400" s="1887">
        <v>353</v>
      </c>
      <c r="B400" s="1887">
        <v>1</v>
      </c>
      <c r="C400" s="1887">
        <f>ROW()</f>
        <v>400</v>
      </c>
      <c r="E400" s="2540">
        <v>1</v>
      </c>
      <c r="F400" s="371"/>
      <c r="G400" s="695" t="s">
        <v>1031</v>
      </c>
      <c r="Q400" s="374"/>
      <c r="R400" s="374"/>
      <c r="S400" s="374"/>
      <c r="T400" s="374"/>
      <c r="U400" s="374"/>
      <c r="V400" s="374"/>
      <c r="W400" s="374"/>
      <c r="X400" s="374"/>
      <c r="Y400" s="374"/>
      <c r="Z400" s="374"/>
    </row>
    <row r="401" spans="1:59">
      <c r="A401" s="1887">
        <v>354</v>
      </c>
      <c r="B401" s="1887">
        <v>1</v>
      </c>
      <c r="C401" s="1887">
        <f>ROW()</f>
        <v>401</v>
      </c>
      <c r="E401" s="2540">
        <v>1</v>
      </c>
      <c r="H401" s="33" t="s">
        <v>100</v>
      </c>
      <c r="L401" s="37"/>
      <c r="Q401" s="374"/>
      <c r="R401" s="374"/>
      <c r="S401" s="374"/>
      <c r="T401" s="374"/>
      <c r="U401" s="374"/>
      <c r="V401" s="374"/>
      <c r="W401" s="374"/>
      <c r="X401" s="374"/>
      <c r="Y401" s="374"/>
      <c r="Z401" s="374"/>
    </row>
    <row r="402" spans="1:59">
      <c r="A402" s="1887">
        <v>355</v>
      </c>
      <c r="B402" s="1887">
        <v>1</v>
      </c>
      <c r="C402" s="1887">
        <f>ROW()</f>
        <v>402</v>
      </c>
      <c r="E402" s="2540">
        <v>1</v>
      </c>
      <c r="F402" s="151"/>
      <c r="G402" s="151"/>
      <c r="H402" s="931"/>
      <c r="I402" s="103"/>
      <c r="J402" s="101"/>
      <c r="K402" s="102"/>
      <c r="L402" s="102"/>
      <c r="M402" s="101"/>
      <c r="N402" s="101"/>
      <c r="O402" s="101"/>
      <c r="P402" s="185"/>
      <c r="Q402" s="11">
        <f>Q$10</f>
        <v>43922</v>
      </c>
      <c r="R402" s="11">
        <f t="shared" ref="R402:AI402" si="546">R$10</f>
        <v>43952</v>
      </c>
      <c r="S402" s="11">
        <f t="shared" si="546"/>
        <v>43983</v>
      </c>
      <c r="T402" s="11">
        <f t="shared" si="546"/>
        <v>44013</v>
      </c>
      <c r="U402" s="11">
        <f t="shared" si="546"/>
        <v>44044</v>
      </c>
      <c r="V402" s="11">
        <f t="shared" si="546"/>
        <v>44075</v>
      </c>
      <c r="W402" s="11">
        <f t="shared" si="546"/>
        <v>44105</v>
      </c>
      <c r="X402" s="11">
        <f t="shared" si="546"/>
        <v>44136</v>
      </c>
      <c r="Y402" s="11">
        <f t="shared" si="546"/>
        <v>44166</v>
      </c>
      <c r="Z402" s="11">
        <f t="shared" si="546"/>
        <v>44197</v>
      </c>
      <c r="AA402" s="11">
        <f t="shared" si="546"/>
        <v>44228</v>
      </c>
      <c r="AB402" s="11">
        <f t="shared" si="546"/>
        <v>44256</v>
      </c>
      <c r="AC402" s="35" t="str">
        <f t="shared" si="546"/>
        <v>Q1</v>
      </c>
      <c r="AD402" s="35" t="str">
        <f t="shared" si="546"/>
        <v>Q2</v>
      </c>
      <c r="AE402" s="35" t="str">
        <f t="shared" si="546"/>
        <v>Q3</v>
      </c>
      <c r="AF402" s="35" t="str">
        <f t="shared" si="546"/>
        <v>Q4</v>
      </c>
      <c r="AG402" s="35" t="str">
        <f t="shared" si="546"/>
        <v>1st H</v>
      </c>
      <c r="AH402" s="35" t="str">
        <f t="shared" si="546"/>
        <v>2nd H</v>
      </c>
      <c r="AI402" s="35" t="str">
        <f t="shared" si="546"/>
        <v>Yr.</v>
      </c>
      <c r="AK402" s="1882" t="str">
        <f>AK$10</f>
        <v>Result</v>
      </c>
      <c r="AL402" s="1883" t="str">
        <f t="shared" ref="AL402:AQ402" si="547">AL$10</f>
        <v>OP</v>
      </c>
      <c r="AM402" s="1884" t="str">
        <f t="shared" si="547"/>
        <v>vs OP</v>
      </c>
      <c r="AN402" s="1885" t="str">
        <f t="shared" si="547"/>
        <v>%</v>
      </c>
      <c r="AO402" s="1883" t="str">
        <f t="shared" si="547"/>
        <v>FY20</v>
      </c>
      <c r="AP402" s="1884" t="str">
        <f t="shared" si="547"/>
        <v>vs FY20</v>
      </c>
      <c r="AQ402" s="1886" t="str">
        <f t="shared" si="547"/>
        <v>%</v>
      </c>
      <c r="AS402" s="1882" t="str">
        <f>AS$10</f>
        <v>Result</v>
      </c>
      <c r="AT402" s="1883" t="str">
        <f t="shared" ref="AT402:AY402" si="548">AT$10</f>
        <v>OP</v>
      </c>
      <c r="AU402" s="1884" t="str">
        <f t="shared" si="548"/>
        <v>vs OP</v>
      </c>
      <c r="AV402" s="1885" t="str">
        <f t="shared" si="548"/>
        <v>%</v>
      </c>
      <c r="AW402" s="1883" t="str">
        <f t="shared" si="548"/>
        <v>FY20</v>
      </c>
      <c r="AX402" s="1884" t="str">
        <f t="shared" si="548"/>
        <v>vs FY20</v>
      </c>
      <c r="AY402" s="1886" t="str">
        <f t="shared" si="548"/>
        <v>%</v>
      </c>
      <c r="BA402" s="1882" t="str">
        <f>BA$10</f>
        <v>Result</v>
      </c>
      <c r="BB402" s="1883" t="str">
        <f t="shared" ref="BB402:BG402" si="549">BB$10</f>
        <v>OP</v>
      </c>
      <c r="BC402" s="1884" t="str">
        <f t="shared" si="549"/>
        <v>vs OP</v>
      </c>
      <c r="BD402" s="1885" t="str">
        <f t="shared" si="549"/>
        <v>%</v>
      </c>
      <c r="BE402" s="1883" t="str">
        <f t="shared" si="549"/>
        <v>FY20</v>
      </c>
      <c r="BF402" s="1884" t="str">
        <f t="shared" si="549"/>
        <v>vs FY20</v>
      </c>
      <c r="BG402" s="1886" t="str">
        <f t="shared" si="549"/>
        <v>%</v>
      </c>
    </row>
    <row r="403" spans="1:59">
      <c r="A403" s="1887">
        <v>356</v>
      </c>
      <c r="B403" s="1887">
        <v>1</v>
      </c>
      <c r="C403" s="1887">
        <f>ROW()</f>
        <v>403</v>
      </c>
      <c r="E403" s="2540">
        <v>1</v>
      </c>
      <c r="I403" s="182" t="s">
        <v>220</v>
      </c>
      <c r="J403" s="181"/>
      <c r="K403" s="624"/>
      <c r="L403" s="624"/>
      <c r="M403" s="625"/>
      <c r="N403" s="625"/>
      <c r="O403" s="625"/>
      <c r="P403" s="184"/>
      <c r="Q403" s="183">
        <f>Q404+Q420</f>
        <v>149052</v>
      </c>
      <c r="R403" s="183">
        <f t="shared" ref="R403:AI403" si="550">R404+R420</f>
        <v>75043</v>
      </c>
      <c r="S403" s="183">
        <f t="shared" si="550"/>
        <v>125222</v>
      </c>
      <c r="T403" s="183">
        <f t="shared" si="550"/>
        <v>161075</v>
      </c>
      <c r="U403" s="183">
        <f t="shared" si="550"/>
        <v>186018</v>
      </c>
      <c r="V403" s="183">
        <f t="shared" si="550"/>
        <v>262197</v>
      </c>
      <c r="W403" s="183">
        <f t="shared" si="550"/>
        <v>162787</v>
      </c>
      <c r="X403" s="183">
        <f t="shared" si="550"/>
        <v>203003</v>
      </c>
      <c r="Y403" s="183">
        <f t="shared" si="550"/>
        <v>247797</v>
      </c>
      <c r="Z403" s="183">
        <f t="shared" si="550"/>
        <v>167946</v>
      </c>
      <c r="AA403" s="183">
        <f t="shared" si="550"/>
        <v>170946</v>
      </c>
      <c r="AB403" s="183">
        <f t="shared" si="550"/>
        <v>241345</v>
      </c>
      <c r="AC403" s="183">
        <f t="shared" si="550"/>
        <v>349317</v>
      </c>
      <c r="AD403" s="183">
        <f t="shared" si="550"/>
        <v>609290</v>
      </c>
      <c r="AE403" s="183">
        <f t="shared" si="550"/>
        <v>613587</v>
      </c>
      <c r="AF403" s="183">
        <f t="shared" si="550"/>
        <v>580237</v>
      </c>
      <c r="AG403" s="183">
        <f t="shared" si="550"/>
        <v>958607</v>
      </c>
      <c r="AH403" s="183">
        <f t="shared" si="550"/>
        <v>1193824</v>
      </c>
      <c r="AI403" s="183">
        <f t="shared" si="550"/>
        <v>2152431</v>
      </c>
      <c r="AK403" s="1652">
        <f ca="1">SUM((INDIRECT(AK$2&amp;(ROW())):INDIRECT(AK$3&amp;(ROW()))))</f>
        <v>149052</v>
      </c>
      <c r="AL403" s="1653">
        <f ca="1">SUM(INDIRECT(AL$1&amp;AL$2&amp;$C403):INDIRECT(AL$1&amp;AL$3&amp;$C403))</f>
        <v>127829.69411362702</v>
      </c>
      <c r="AM403" s="1714">
        <f t="shared" ca="1" si="483"/>
        <v>21222.305886372982</v>
      </c>
      <c r="AN403" s="1818">
        <f t="shared" ref="AN403:AN465" ca="1" si="551">IFERROR(AK403/AL403,0)</f>
        <v>1.1660201570028683</v>
      </c>
      <c r="AO403" s="1653">
        <f ca="1">SUM(INDIRECT(AO$1&amp;AO$2&amp;$A403):INDIRECT(AO$1&amp;AO$3&amp;$A403))</f>
        <v>16078</v>
      </c>
      <c r="AP403" s="1714">
        <f t="shared" ca="1" si="484"/>
        <v>132974</v>
      </c>
      <c r="AQ403" s="1818">
        <f t="shared" ref="AQ403:AQ465" ca="1" si="552">IFERROR(AK403/AO403,0)</f>
        <v>9.2705560393083726</v>
      </c>
      <c r="AS403" s="1652">
        <f ca="1">SUM((INDIRECT(AS$2&amp;(ROW())):INDIRECT(AS$3&amp;(ROW()))))</f>
        <v>149052</v>
      </c>
      <c r="AT403" s="1653">
        <f ca="1">SUM(INDIRECT(AT$1&amp;AT$2&amp;$C403):INDIRECT(AT$1&amp;AT$3&amp;$C403))</f>
        <v>127829.69411362702</v>
      </c>
      <c r="AU403" s="1714">
        <f t="shared" ref="AU403:AU466" ca="1" si="553">AS403-AT403</f>
        <v>21222.305886372982</v>
      </c>
      <c r="AV403" s="1818">
        <f t="shared" ref="AV403:AV466" ca="1" si="554">IFERROR(AS403/AT403,0)</f>
        <v>1.1660201570028683</v>
      </c>
      <c r="AW403" s="1653">
        <f ca="1">SUM(INDIRECT(AW$1&amp;AW$2&amp;$A403):INDIRECT(AW$1&amp;AW$3&amp;$A403))</f>
        <v>16078</v>
      </c>
      <c r="AX403" s="1714">
        <f t="shared" ref="AX403:AX466" ca="1" si="555">AS403-AW403</f>
        <v>132974</v>
      </c>
      <c r="AY403" s="1818">
        <f t="shared" ref="AY403:AY466" ca="1" si="556">IFERROR(AS403/AW403,0)</f>
        <v>9.2705560393083726</v>
      </c>
      <c r="BA403" s="1652">
        <f ca="1">SUM((INDIRECT(BA$2&amp;(ROW())):INDIRECT(BA$3&amp;(ROW()))))</f>
        <v>149052</v>
      </c>
      <c r="BB403" s="1653">
        <f ca="1">SUM(INDIRECT(BB$1&amp;BB$2&amp;$C403):INDIRECT(BB$1&amp;BB$3&amp;$C403))</f>
        <v>127829.69411362702</v>
      </c>
      <c r="BC403" s="1714">
        <f t="shared" ref="BC403:BC466" ca="1" si="557">BA403-BB403</f>
        <v>21222.305886372982</v>
      </c>
      <c r="BD403" s="1818">
        <f t="shared" ref="BD403:BD466" ca="1" si="558">IFERROR(BA403/BB403,0)</f>
        <v>1.1660201570028683</v>
      </c>
      <c r="BE403" s="1653">
        <f ca="1">SUM(INDIRECT(BE$1&amp;BE$2&amp;$A403):INDIRECT(BE$1&amp;BE$3&amp;$A403))</f>
        <v>16078</v>
      </c>
      <c r="BF403" s="1714">
        <f t="shared" ref="BF403:BF466" ca="1" si="559">BA403-BE403</f>
        <v>132974</v>
      </c>
      <c r="BG403" s="1818">
        <f t="shared" ref="BG403:BG466" ca="1" si="560">IFERROR(BA403/BE403,0)</f>
        <v>9.2705560393083726</v>
      </c>
    </row>
    <row r="404" spans="1:59">
      <c r="A404" s="1887">
        <v>357</v>
      </c>
      <c r="B404" s="1887">
        <v>1</v>
      </c>
      <c r="C404" s="1887">
        <f>ROW()</f>
        <v>404</v>
      </c>
      <c r="E404" s="2540">
        <v>1</v>
      </c>
      <c r="I404" s="170"/>
      <c r="J404" s="169"/>
      <c r="K404" s="123" t="s">
        <v>221</v>
      </c>
      <c r="L404" s="123"/>
      <c r="M404" s="549"/>
      <c r="N404" s="549"/>
      <c r="O404" s="549"/>
      <c r="P404" s="550"/>
      <c r="Q404" s="626">
        <f>Q405+Q410+Q419</f>
        <v>39133</v>
      </c>
      <c r="R404" s="626">
        <f t="shared" ref="R404:AI404" si="561">R405+R410+R419</f>
        <v>33393</v>
      </c>
      <c r="S404" s="626">
        <f t="shared" si="561"/>
        <v>44124</v>
      </c>
      <c r="T404" s="626">
        <f t="shared" si="561"/>
        <v>50402</v>
      </c>
      <c r="U404" s="626">
        <f t="shared" si="561"/>
        <v>46355</v>
      </c>
      <c r="V404" s="626">
        <f t="shared" si="561"/>
        <v>55617</v>
      </c>
      <c r="W404" s="626">
        <f t="shared" si="561"/>
        <v>41299</v>
      </c>
      <c r="X404" s="626">
        <f t="shared" si="561"/>
        <v>46456</v>
      </c>
      <c r="Y404" s="626">
        <f t="shared" si="561"/>
        <v>46066</v>
      </c>
      <c r="Z404" s="626">
        <f t="shared" si="561"/>
        <v>46172</v>
      </c>
      <c r="AA404" s="626">
        <f t="shared" si="561"/>
        <v>45685</v>
      </c>
      <c r="AB404" s="626">
        <f t="shared" si="561"/>
        <v>53284</v>
      </c>
      <c r="AC404" s="626">
        <f t="shared" si="561"/>
        <v>116650</v>
      </c>
      <c r="AD404" s="626">
        <f t="shared" si="561"/>
        <v>152374</v>
      </c>
      <c r="AE404" s="626">
        <f t="shared" si="561"/>
        <v>133821</v>
      </c>
      <c r="AF404" s="626">
        <f t="shared" si="561"/>
        <v>145141</v>
      </c>
      <c r="AG404" s="626">
        <f t="shared" si="561"/>
        <v>269024</v>
      </c>
      <c r="AH404" s="626">
        <f t="shared" si="561"/>
        <v>278962</v>
      </c>
      <c r="AI404" s="626">
        <f t="shared" si="561"/>
        <v>547986</v>
      </c>
      <c r="AK404" s="1654">
        <f ca="1">SUM((INDIRECT(AK$2&amp;(ROW())):INDIRECT(AK$3&amp;(ROW()))))</f>
        <v>39133</v>
      </c>
      <c r="AL404" s="626">
        <f ca="1">SUM(INDIRECT(AL$1&amp;AL$2&amp;$C404):INDIRECT(AL$1&amp;AL$3&amp;$C404))</f>
        <v>39472.205103621702</v>
      </c>
      <c r="AM404" s="1715">
        <f t="shared" ca="1" si="483"/>
        <v>-339.20510362170171</v>
      </c>
      <c r="AN404" s="1819">
        <f t="shared" ca="1" si="551"/>
        <v>0.99140648203637904</v>
      </c>
      <c r="AO404" s="626">
        <f ca="1">SUM(INDIRECT(AO$1&amp;AO$2&amp;$A404):INDIRECT(AO$1&amp;AO$3&amp;$A404))</f>
        <v>14876</v>
      </c>
      <c r="AP404" s="1715">
        <f t="shared" ca="1" si="484"/>
        <v>24257</v>
      </c>
      <c r="AQ404" s="1819">
        <f t="shared" ca="1" si="552"/>
        <v>2.63061306802904</v>
      </c>
      <c r="AS404" s="1654">
        <f ca="1">SUM((INDIRECT(AS$2&amp;(ROW())):INDIRECT(AS$3&amp;(ROW()))))</f>
        <v>39133</v>
      </c>
      <c r="AT404" s="626">
        <f ca="1">SUM(INDIRECT(AT$1&amp;AT$2&amp;$C404):INDIRECT(AT$1&amp;AT$3&amp;$C404))</f>
        <v>39472.205103621702</v>
      </c>
      <c r="AU404" s="1715">
        <f t="shared" ca="1" si="553"/>
        <v>-339.20510362170171</v>
      </c>
      <c r="AV404" s="1819">
        <f t="shared" ca="1" si="554"/>
        <v>0.99140648203637904</v>
      </c>
      <c r="AW404" s="626">
        <f ca="1">SUM(INDIRECT(AW$1&amp;AW$2&amp;$A404):INDIRECT(AW$1&amp;AW$3&amp;$A404))</f>
        <v>14876</v>
      </c>
      <c r="AX404" s="1715">
        <f t="shared" ca="1" si="555"/>
        <v>24257</v>
      </c>
      <c r="AY404" s="1819">
        <f t="shared" ca="1" si="556"/>
        <v>2.63061306802904</v>
      </c>
      <c r="BA404" s="1654">
        <f ca="1">SUM((INDIRECT(BA$2&amp;(ROW())):INDIRECT(BA$3&amp;(ROW()))))</f>
        <v>39133</v>
      </c>
      <c r="BB404" s="626">
        <f ca="1">SUM(INDIRECT(BB$1&amp;BB$2&amp;$C404):INDIRECT(BB$1&amp;BB$3&amp;$C404))</f>
        <v>39472.205103621702</v>
      </c>
      <c r="BC404" s="1715">
        <f t="shared" ca="1" si="557"/>
        <v>-339.20510362170171</v>
      </c>
      <c r="BD404" s="1819">
        <f t="shared" ca="1" si="558"/>
        <v>0.99140648203637904</v>
      </c>
      <c r="BE404" s="626">
        <f ca="1">SUM(INDIRECT(BE$1&amp;BE$2&amp;$A404):INDIRECT(BE$1&amp;BE$3&amp;$A404))</f>
        <v>14876</v>
      </c>
      <c r="BF404" s="1715">
        <f t="shared" ca="1" si="559"/>
        <v>24257</v>
      </c>
      <c r="BG404" s="1819">
        <f t="shared" ca="1" si="560"/>
        <v>2.63061306802904</v>
      </c>
    </row>
    <row r="405" spans="1:59">
      <c r="A405" s="1887">
        <v>358</v>
      </c>
      <c r="B405" s="1887">
        <v>1</v>
      </c>
      <c r="C405" s="1887">
        <f>ROW()</f>
        <v>405</v>
      </c>
      <c r="E405" s="2540">
        <v>1</v>
      </c>
      <c r="I405" s="170"/>
      <c r="J405" s="169"/>
      <c r="K405" s="123"/>
      <c r="L405" s="123"/>
      <c r="M405" s="18" t="s">
        <v>379</v>
      </c>
      <c r="N405" s="558"/>
      <c r="O405" s="558"/>
      <c r="P405" s="559"/>
      <c r="Q405" s="562">
        <f>Q406+Q409</f>
        <v>25481</v>
      </c>
      <c r="R405" s="562">
        <f t="shared" ref="R405:AI405" si="562">R406+R409</f>
        <v>22408</v>
      </c>
      <c r="S405" s="562">
        <f t="shared" si="562"/>
        <v>26270</v>
      </c>
      <c r="T405" s="562">
        <f t="shared" si="562"/>
        <v>32272</v>
      </c>
      <c r="U405" s="562">
        <f t="shared" si="562"/>
        <v>27376</v>
      </c>
      <c r="V405" s="562">
        <f t="shared" si="562"/>
        <v>31704</v>
      </c>
      <c r="W405" s="562">
        <f t="shared" si="562"/>
        <v>22551</v>
      </c>
      <c r="X405" s="562">
        <f t="shared" si="562"/>
        <v>24322</v>
      </c>
      <c r="Y405" s="562">
        <f t="shared" si="562"/>
        <v>26197</v>
      </c>
      <c r="Z405" s="562">
        <f t="shared" si="562"/>
        <v>26111</v>
      </c>
      <c r="AA405" s="562">
        <f t="shared" si="562"/>
        <v>22440</v>
      </c>
      <c r="AB405" s="562">
        <f t="shared" si="562"/>
        <v>31039</v>
      </c>
      <c r="AC405" s="582">
        <f t="shared" si="562"/>
        <v>74159</v>
      </c>
      <c r="AD405" s="562">
        <f t="shared" si="562"/>
        <v>91352</v>
      </c>
      <c r="AE405" s="562">
        <f t="shared" si="562"/>
        <v>73070</v>
      </c>
      <c r="AF405" s="562">
        <f t="shared" si="562"/>
        <v>79590</v>
      </c>
      <c r="AG405" s="562">
        <f t="shared" si="562"/>
        <v>165511</v>
      </c>
      <c r="AH405" s="562">
        <f t="shared" si="562"/>
        <v>152660</v>
      </c>
      <c r="AI405" s="562">
        <f t="shared" si="562"/>
        <v>318171</v>
      </c>
      <c r="AK405" s="562">
        <f ca="1">SUM((INDIRECT(AK$2&amp;(ROW())):INDIRECT(AK$3&amp;(ROW()))))</f>
        <v>25481</v>
      </c>
      <c r="AL405" s="562">
        <f ca="1">SUM(INDIRECT(AL$1&amp;AL$2&amp;$C405):INDIRECT(AL$1&amp;AL$3&amp;$C405))</f>
        <v>21950.549748053199</v>
      </c>
      <c r="AM405" s="1716">
        <f t="shared" ca="1" si="483"/>
        <v>3530.4502519468006</v>
      </c>
      <c r="AN405" s="1820">
        <f t="shared" ca="1" si="551"/>
        <v>1.1608365299488645</v>
      </c>
      <c r="AO405" s="562">
        <f ca="1">SUM(INDIRECT(AO$1&amp;AO$2&amp;$A405):INDIRECT(AO$1&amp;AO$3&amp;$A405))</f>
        <v>13613</v>
      </c>
      <c r="AP405" s="1716">
        <f t="shared" ca="1" si="484"/>
        <v>11868</v>
      </c>
      <c r="AQ405" s="1820">
        <f t="shared" ca="1" si="552"/>
        <v>1.8718137074854919</v>
      </c>
      <c r="AS405" s="562">
        <f ca="1">SUM((INDIRECT(AS$2&amp;(ROW())):INDIRECT(AS$3&amp;(ROW()))))</f>
        <v>25481</v>
      </c>
      <c r="AT405" s="562">
        <f ca="1">SUM(INDIRECT(AT$1&amp;AT$2&amp;$C405):INDIRECT(AT$1&amp;AT$3&amp;$C405))</f>
        <v>21950.549748053199</v>
      </c>
      <c r="AU405" s="1716">
        <f t="shared" ca="1" si="553"/>
        <v>3530.4502519468006</v>
      </c>
      <c r="AV405" s="1820">
        <f t="shared" ca="1" si="554"/>
        <v>1.1608365299488645</v>
      </c>
      <c r="AW405" s="562">
        <f ca="1">SUM(INDIRECT(AW$1&amp;AW$2&amp;$A405):INDIRECT(AW$1&amp;AW$3&amp;$A405))</f>
        <v>13613</v>
      </c>
      <c r="AX405" s="1716">
        <f t="shared" ca="1" si="555"/>
        <v>11868</v>
      </c>
      <c r="AY405" s="1820">
        <f t="shared" ca="1" si="556"/>
        <v>1.8718137074854919</v>
      </c>
      <c r="BA405" s="562">
        <f ca="1">SUM((INDIRECT(BA$2&amp;(ROW())):INDIRECT(BA$3&amp;(ROW()))))</f>
        <v>25481</v>
      </c>
      <c r="BB405" s="562">
        <f ca="1">SUM(INDIRECT(BB$1&amp;BB$2&amp;$C405):INDIRECT(BB$1&amp;BB$3&amp;$C405))</f>
        <v>21950.549748053199</v>
      </c>
      <c r="BC405" s="1716">
        <f t="shared" ca="1" si="557"/>
        <v>3530.4502519468006</v>
      </c>
      <c r="BD405" s="1820">
        <f t="shared" ca="1" si="558"/>
        <v>1.1608365299488645</v>
      </c>
      <c r="BE405" s="562">
        <f ca="1">SUM(INDIRECT(BE$1&amp;BE$2&amp;$A405):INDIRECT(BE$1&amp;BE$3&amp;$A405))</f>
        <v>13613</v>
      </c>
      <c r="BF405" s="1716">
        <f t="shared" ca="1" si="559"/>
        <v>11868</v>
      </c>
      <c r="BG405" s="1820">
        <f t="shared" ca="1" si="560"/>
        <v>1.8718137074854919</v>
      </c>
    </row>
    <row r="406" spans="1:59">
      <c r="A406" s="1887">
        <v>359</v>
      </c>
      <c r="B406" s="1887">
        <v>1</v>
      </c>
      <c r="C406" s="1887">
        <f>ROW()</f>
        <v>406</v>
      </c>
      <c r="E406" s="2540">
        <v>1</v>
      </c>
      <c r="I406" s="170"/>
      <c r="J406" s="169"/>
      <c r="K406" s="123"/>
      <c r="L406" s="123"/>
      <c r="M406" s="18"/>
      <c r="N406" s="175" t="s">
        <v>380</v>
      </c>
      <c r="O406" s="175"/>
      <c r="P406" s="174"/>
      <c r="Q406" s="173">
        <f>SUM(Q407:Q408)</f>
        <v>25481</v>
      </c>
      <c r="R406" s="173">
        <f t="shared" ref="R406:AI406" si="563">SUM(R407:R408)</f>
        <v>22408</v>
      </c>
      <c r="S406" s="173">
        <f t="shared" si="563"/>
        <v>26270</v>
      </c>
      <c r="T406" s="173">
        <f t="shared" si="563"/>
        <v>32272</v>
      </c>
      <c r="U406" s="173">
        <f t="shared" si="563"/>
        <v>27376</v>
      </c>
      <c r="V406" s="173">
        <f t="shared" si="563"/>
        <v>31704</v>
      </c>
      <c r="W406" s="173">
        <f t="shared" si="563"/>
        <v>22551</v>
      </c>
      <c r="X406" s="173">
        <f t="shared" si="563"/>
        <v>24322</v>
      </c>
      <c r="Y406" s="173">
        <f t="shared" si="563"/>
        <v>26197</v>
      </c>
      <c r="Z406" s="173">
        <f t="shared" si="563"/>
        <v>26111</v>
      </c>
      <c r="AA406" s="173">
        <f t="shared" si="563"/>
        <v>22440</v>
      </c>
      <c r="AB406" s="173">
        <f t="shared" si="563"/>
        <v>31039</v>
      </c>
      <c r="AC406" s="172">
        <f t="shared" si="563"/>
        <v>74159</v>
      </c>
      <c r="AD406" s="173">
        <f t="shared" si="563"/>
        <v>91352</v>
      </c>
      <c r="AE406" s="173">
        <f t="shared" si="563"/>
        <v>73070</v>
      </c>
      <c r="AF406" s="173">
        <f t="shared" si="563"/>
        <v>79590</v>
      </c>
      <c r="AG406" s="173">
        <f t="shared" si="563"/>
        <v>165511</v>
      </c>
      <c r="AH406" s="173">
        <f t="shared" si="563"/>
        <v>152660</v>
      </c>
      <c r="AI406" s="173">
        <f t="shared" si="563"/>
        <v>318171</v>
      </c>
      <c r="AK406" s="173">
        <f ca="1">SUM((INDIRECT(AK$2&amp;(ROW())):INDIRECT(AK$3&amp;(ROW()))))</f>
        <v>25481</v>
      </c>
      <c r="AL406" s="173">
        <f ca="1">SUM(INDIRECT(AL$1&amp;AL$2&amp;$C406):INDIRECT(AL$1&amp;AL$3&amp;$C406))</f>
        <v>21950.549748053199</v>
      </c>
      <c r="AM406" s="1717">
        <f t="shared" ca="1" si="483"/>
        <v>3530.4502519468006</v>
      </c>
      <c r="AN406" s="1821">
        <f t="shared" ca="1" si="551"/>
        <v>1.1608365299488645</v>
      </c>
      <c r="AO406" s="173">
        <f ca="1">SUM(INDIRECT(AO$1&amp;AO$2&amp;$A406):INDIRECT(AO$1&amp;AO$3&amp;$A406))</f>
        <v>13613</v>
      </c>
      <c r="AP406" s="1717">
        <f t="shared" ca="1" si="484"/>
        <v>11868</v>
      </c>
      <c r="AQ406" s="1821">
        <f t="shared" ca="1" si="552"/>
        <v>1.8718137074854919</v>
      </c>
      <c r="AS406" s="173">
        <f ca="1">SUM((INDIRECT(AS$2&amp;(ROW())):INDIRECT(AS$3&amp;(ROW()))))</f>
        <v>25481</v>
      </c>
      <c r="AT406" s="173">
        <f ca="1">SUM(INDIRECT(AT$1&amp;AT$2&amp;$C406):INDIRECT(AT$1&amp;AT$3&amp;$C406))</f>
        <v>21950.549748053199</v>
      </c>
      <c r="AU406" s="1717">
        <f t="shared" ca="1" si="553"/>
        <v>3530.4502519468006</v>
      </c>
      <c r="AV406" s="1821">
        <f t="shared" ca="1" si="554"/>
        <v>1.1608365299488645</v>
      </c>
      <c r="AW406" s="173">
        <f ca="1">SUM(INDIRECT(AW$1&amp;AW$2&amp;$A406):INDIRECT(AW$1&amp;AW$3&amp;$A406))</f>
        <v>13613</v>
      </c>
      <c r="AX406" s="1717">
        <f t="shared" ca="1" si="555"/>
        <v>11868</v>
      </c>
      <c r="AY406" s="1821">
        <f t="shared" ca="1" si="556"/>
        <v>1.8718137074854919</v>
      </c>
      <c r="BA406" s="173">
        <f ca="1">SUM((INDIRECT(BA$2&amp;(ROW())):INDIRECT(BA$3&amp;(ROW()))))</f>
        <v>25481</v>
      </c>
      <c r="BB406" s="173">
        <f ca="1">SUM(INDIRECT(BB$1&amp;BB$2&amp;$C406):INDIRECT(BB$1&amp;BB$3&amp;$C406))</f>
        <v>21950.549748053199</v>
      </c>
      <c r="BC406" s="1717">
        <f t="shared" ca="1" si="557"/>
        <v>3530.4502519468006</v>
      </c>
      <c r="BD406" s="1821">
        <f t="shared" ca="1" si="558"/>
        <v>1.1608365299488645</v>
      </c>
      <c r="BE406" s="173">
        <f ca="1">SUM(INDIRECT(BE$1&amp;BE$2&amp;$A406):INDIRECT(BE$1&amp;BE$3&amp;$A406))</f>
        <v>13613</v>
      </c>
      <c r="BF406" s="1717">
        <f t="shared" ca="1" si="559"/>
        <v>11868</v>
      </c>
      <c r="BG406" s="1821">
        <f t="shared" ca="1" si="560"/>
        <v>1.8718137074854919</v>
      </c>
    </row>
    <row r="407" spans="1:59">
      <c r="A407" s="1887">
        <v>360</v>
      </c>
      <c r="B407" s="1887">
        <v>1</v>
      </c>
      <c r="C407" s="1887">
        <f>ROW()</f>
        <v>407</v>
      </c>
      <c r="E407" s="2540">
        <v>1</v>
      </c>
      <c r="I407" s="170"/>
      <c r="J407" s="169"/>
      <c r="K407" s="123"/>
      <c r="L407" s="123"/>
      <c r="M407" s="18"/>
      <c r="N407" s="18"/>
      <c r="O407" s="175" t="s">
        <v>381</v>
      </c>
      <c r="P407" s="174"/>
      <c r="Q407" s="177">
        <v>24762</v>
      </c>
      <c r="R407" s="177">
        <v>21927</v>
      </c>
      <c r="S407" s="177">
        <v>24695</v>
      </c>
      <c r="T407" s="177">
        <v>31811</v>
      </c>
      <c r="U407" s="177">
        <v>26400</v>
      </c>
      <c r="V407" s="177">
        <v>31121</v>
      </c>
      <c r="W407" s="177">
        <v>21870</v>
      </c>
      <c r="X407" s="177">
        <v>23861</v>
      </c>
      <c r="Y407" s="177">
        <v>25675</v>
      </c>
      <c r="Z407" s="177">
        <v>25561</v>
      </c>
      <c r="AA407" s="177">
        <v>21918</v>
      </c>
      <c r="AB407" s="177">
        <v>30570</v>
      </c>
      <c r="AC407" s="172">
        <f>SUM(Q407,R407,S407)</f>
        <v>71384</v>
      </c>
      <c r="AD407" s="172">
        <f>SUM(T407,U407,V407)</f>
        <v>89332</v>
      </c>
      <c r="AE407" s="172">
        <f>SUM(W407,X407,Y407)</f>
        <v>71406</v>
      </c>
      <c r="AF407" s="172">
        <f>SUM(Z407,AA407,AB407)</f>
        <v>78049</v>
      </c>
      <c r="AG407" s="172">
        <f>AC407+AD407</f>
        <v>160716</v>
      </c>
      <c r="AH407" s="172">
        <f>AF407+AE407</f>
        <v>149455</v>
      </c>
      <c r="AI407" s="172">
        <f>AG407+AH407</f>
        <v>310171</v>
      </c>
      <c r="AK407" s="172">
        <f ca="1">SUM((INDIRECT(AK$2&amp;(ROW())):INDIRECT(AK$3&amp;(ROW()))))</f>
        <v>24762</v>
      </c>
      <c r="AL407" s="172">
        <f ca="1">SUM(INDIRECT(AL$1&amp;AL$2&amp;$C407):INDIRECT(AL$1&amp;AL$3&amp;$C407))</f>
        <v>21950.549748053199</v>
      </c>
      <c r="AM407" s="1718">
        <f t="shared" ca="1" si="483"/>
        <v>2811.4502519468006</v>
      </c>
      <c r="AN407" s="1822">
        <f t="shared" ca="1" si="551"/>
        <v>1.1280810860874293</v>
      </c>
      <c r="AO407" s="172">
        <f ca="1">SUM(INDIRECT(AO$1&amp;AO$2&amp;$A407):INDIRECT(AO$1&amp;AO$3&amp;$A407))</f>
        <v>13126</v>
      </c>
      <c r="AP407" s="1718">
        <f t="shared" ca="1" si="484"/>
        <v>11636</v>
      </c>
      <c r="AQ407" s="1822">
        <f t="shared" ca="1" si="552"/>
        <v>1.8864848392503428</v>
      </c>
      <c r="AS407" s="172">
        <f ca="1">SUM((INDIRECT(AS$2&amp;(ROW())):INDIRECT(AS$3&amp;(ROW()))))</f>
        <v>24762</v>
      </c>
      <c r="AT407" s="172">
        <f ca="1">SUM(INDIRECT(AT$1&amp;AT$2&amp;$C407):INDIRECT(AT$1&amp;AT$3&amp;$C407))</f>
        <v>21950.549748053199</v>
      </c>
      <c r="AU407" s="1718">
        <f t="shared" ca="1" si="553"/>
        <v>2811.4502519468006</v>
      </c>
      <c r="AV407" s="1822">
        <f t="shared" ca="1" si="554"/>
        <v>1.1280810860874293</v>
      </c>
      <c r="AW407" s="172">
        <f ca="1">SUM(INDIRECT(AW$1&amp;AW$2&amp;$A407):INDIRECT(AW$1&amp;AW$3&amp;$A407))</f>
        <v>13126</v>
      </c>
      <c r="AX407" s="1718">
        <f t="shared" ca="1" si="555"/>
        <v>11636</v>
      </c>
      <c r="AY407" s="1822">
        <f t="shared" ca="1" si="556"/>
        <v>1.8864848392503428</v>
      </c>
      <c r="BA407" s="172">
        <f ca="1">SUM((INDIRECT(BA$2&amp;(ROW())):INDIRECT(BA$3&amp;(ROW()))))</f>
        <v>24762</v>
      </c>
      <c r="BB407" s="172">
        <f ca="1">SUM(INDIRECT(BB$1&amp;BB$2&amp;$C407):INDIRECT(BB$1&amp;BB$3&amp;$C407))</f>
        <v>21950.549748053199</v>
      </c>
      <c r="BC407" s="1718">
        <f t="shared" ca="1" si="557"/>
        <v>2811.4502519468006</v>
      </c>
      <c r="BD407" s="1822">
        <f t="shared" ca="1" si="558"/>
        <v>1.1280810860874293</v>
      </c>
      <c r="BE407" s="172">
        <f ca="1">SUM(INDIRECT(BE$1&amp;BE$2&amp;$A407):INDIRECT(BE$1&amp;BE$3&amp;$A407))</f>
        <v>13126</v>
      </c>
      <c r="BF407" s="1718">
        <f t="shared" ca="1" si="559"/>
        <v>11636</v>
      </c>
      <c r="BG407" s="1822">
        <f t="shared" ca="1" si="560"/>
        <v>1.8864848392503428</v>
      </c>
    </row>
    <row r="408" spans="1:59">
      <c r="A408" s="1887">
        <v>361</v>
      </c>
      <c r="B408" s="1887">
        <v>1</v>
      </c>
      <c r="C408" s="1887">
        <f>ROW()</f>
        <v>408</v>
      </c>
      <c r="E408" s="2540">
        <v>1</v>
      </c>
      <c r="I408" s="170"/>
      <c r="J408" s="169"/>
      <c r="K408" s="123"/>
      <c r="L408" s="123"/>
      <c r="M408" s="18"/>
      <c r="N408" s="558"/>
      <c r="O408" s="558" t="s">
        <v>382</v>
      </c>
      <c r="P408" s="559"/>
      <c r="Q408" s="561">
        <v>719</v>
      </c>
      <c r="R408" s="561">
        <v>481</v>
      </c>
      <c r="S408" s="561">
        <v>1575</v>
      </c>
      <c r="T408" s="561">
        <v>461</v>
      </c>
      <c r="U408" s="561">
        <v>976</v>
      </c>
      <c r="V408" s="561">
        <v>583</v>
      </c>
      <c r="W408" s="561">
        <v>681</v>
      </c>
      <c r="X408" s="561">
        <v>461</v>
      </c>
      <c r="Y408" s="561">
        <v>522</v>
      </c>
      <c r="Z408" s="561">
        <v>550</v>
      </c>
      <c r="AA408" s="561">
        <v>522</v>
      </c>
      <c r="AB408" s="561">
        <v>469</v>
      </c>
      <c r="AC408" s="582">
        <f>SUM(Q408,R408,S408)</f>
        <v>2775</v>
      </c>
      <c r="AD408" s="582">
        <f>SUM(T408,U408,V408)</f>
        <v>2020</v>
      </c>
      <c r="AE408" s="582">
        <f>SUM(W408,X408,Y408)</f>
        <v>1664</v>
      </c>
      <c r="AF408" s="582">
        <f>SUM(Z408,AA408,AB408)</f>
        <v>1541</v>
      </c>
      <c r="AG408" s="582">
        <f>AC408+AD408</f>
        <v>4795</v>
      </c>
      <c r="AH408" s="582">
        <f>AF408+AE408</f>
        <v>3205</v>
      </c>
      <c r="AI408" s="582">
        <f>AG408+AH408</f>
        <v>8000</v>
      </c>
      <c r="AK408" s="582">
        <f ca="1">SUM((INDIRECT(AK$2&amp;(ROW())):INDIRECT(AK$3&amp;(ROW()))))</f>
        <v>719</v>
      </c>
      <c r="AL408" s="582">
        <f ca="1">SUM(INDIRECT(AL$1&amp;AL$2&amp;$C408):INDIRECT(AL$1&amp;AL$3&amp;$C408))</f>
        <v>0</v>
      </c>
      <c r="AM408" s="1719">
        <f t="shared" ca="1" si="483"/>
        <v>719</v>
      </c>
      <c r="AN408" s="1823">
        <f t="shared" ca="1" si="551"/>
        <v>0</v>
      </c>
      <c r="AO408" s="582">
        <f ca="1">SUM(INDIRECT(AO$1&amp;AO$2&amp;$A408):INDIRECT(AO$1&amp;AO$3&amp;$A408))</f>
        <v>487</v>
      </c>
      <c r="AP408" s="1719">
        <f t="shared" ca="1" si="484"/>
        <v>232</v>
      </c>
      <c r="AQ408" s="1823">
        <f t="shared" ca="1" si="552"/>
        <v>1.4763860369609856</v>
      </c>
      <c r="AS408" s="582">
        <f ca="1">SUM((INDIRECT(AS$2&amp;(ROW())):INDIRECT(AS$3&amp;(ROW()))))</f>
        <v>719</v>
      </c>
      <c r="AT408" s="582">
        <f ca="1">SUM(INDIRECT(AT$1&amp;AT$2&amp;$C408):INDIRECT(AT$1&amp;AT$3&amp;$C408))</f>
        <v>0</v>
      </c>
      <c r="AU408" s="1719">
        <f t="shared" ca="1" si="553"/>
        <v>719</v>
      </c>
      <c r="AV408" s="1823">
        <f t="shared" ca="1" si="554"/>
        <v>0</v>
      </c>
      <c r="AW408" s="582">
        <f ca="1">SUM(INDIRECT(AW$1&amp;AW$2&amp;$A408):INDIRECT(AW$1&amp;AW$3&amp;$A408))</f>
        <v>487</v>
      </c>
      <c r="AX408" s="1719">
        <f t="shared" ca="1" si="555"/>
        <v>232</v>
      </c>
      <c r="AY408" s="1823">
        <f t="shared" ca="1" si="556"/>
        <v>1.4763860369609856</v>
      </c>
      <c r="BA408" s="582">
        <f ca="1">SUM((INDIRECT(BA$2&amp;(ROW())):INDIRECT(BA$3&amp;(ROW()))))</f>
        <v>719</v>
      </c>
      <c r="BB408" s="582">
        <f ca="1">SUM(INDIRECT(BB$1&amp;BB$2&amp;$C408):INDIRECT(BB$1&amp;BB$3&amp;$C408))</f>
        <v>0</v>
      </c>
      <c r="BC408" s="1719">
        <f t="shared" ca="1" si="557"/>
        <v>719</v>
      </c>
      <c r="BD408" s="1823">
        <f t="shared" ca="1" si="558"/>
        <v>0</v>
      </c>
      <c r="BE408" s="582">
        <f ca="1">SUM(INDIRECT(BE$1&amp;BE$2&amp;$A408):INDIRECT(BE$1&amp;BE$3&amp;$A408))</f>
        <v>487</v>
      </c>
      <c r="BF408" s="1719">
        <f t="shared" ca="1" si="559"/>
        <v>232</v>
      </c>
      <c r="BG408" s="1823">
        <f t="shared" ca="1" si="560"/>
        <v>1.4763860369609856</v>
      </c>
    </row>
    <row r="409" spans="1:59" collapsed="1">
      <c r="A409" s="1887">
        <v>362</v>
      </c>
      <c r="B409" s="1887">
        <v>1</v>
      </c>
      <c r="C409" s="1887">
        <f>ROW()</f>
        <v>409</v>
      </c>
      <c r="E409" s="2540">
        <v>1</v>
      </c>
      <c r="I409" s="170"/>
      <c r="J409" s="169"/>
      <c r="K409" s="123"/>
      <c r="L409" s="123"/>
      <c r="M409" s="16"/>
      <c r="N409" s="563" t="s">
        <v>383</v>
      </c>
      <c r="O409" s="563"/>
      <c r="P409" s="564"/>
      <c r="Q409" s="566"/>
      <c r="R409" s="566"/>
      <c r="S409" s="566"/>
      <c r="T409" s="566"/>
      <c r="U409" s="566"/>
      <c r="V409" s="566"/>
      <c r="W409" s="566"/>
      <c r="X409" s="566"/>
      <c r="Y409" s="566"/>
      <c r="Z409" s="566"/>
      <c r="AA409" s="566"/>
      <c r="AB409" s="566"/>
      <c r="AC409" s="583">
        <f>SUM(Q409,R409,S409)</f>
        <v>0</v>
      </c>
      <c r="AD409" s="583">
        <f>SUM(T409,U409,V409)</f>
        <v>0</v>
      </c>
      <c r="AE409" s="583">
        <f>SUM(W409,X409,Y409)</f>
        <v>0</v>
      </c>
      <c r="AF409" s="583">
        <f>SUM(Z409,AA409,AB409)</f>
        <v>0</v>
      </c>
      <c r="AG409" s="583">
        <f>AC409+AD409</f>
        <v>0</v>
      </c>
      <c r="AH409" s="583">
        <f>AF409+AE409</f>
        <v>0</v>
      </c>
      <c r="AI409" s="583">
        <f>AG409+AH409</f>
        <v>0</v>
      </c>
      <c r="AK409" s="583">
        <f ca="1">SUM((INDIRECT(AK$2&amp;(ROW())):INDIRECT(AK$3&amp;(ROW()))))</f>
        <v>0</v>
      </c>
      <c r="AL409" s="583">
        <f ca="1">SUM(INDIRECT(AL$1&amp;AL$2&amp;$C409):INDIRECT(AL$1&amp;AL$3&amp;$C409))</f>
        <v>0</v>
      </c>
      <c r="AM409" s="1720">
        <f t="shared" ca="1" si="483"/>
        <v>0</v>
      </c>
      <c r="AN409" s="1824">
        <f t="shared" ca="1" si="551"/>
        <v>0</v>
      </c>
      <c r="AO409" s="583">
        <f ca="1">SUM(INDIRECT(AO$1&amp;AO$2&amp;$A409):INDIRECT(AO$1&amp;AO$3&amp;$A409))</f>
        <v>0</v>
      </c>
      <c r="AP409" s="1720">
        <f t="shared" ca="1" si="484"/>
        <v>0</v>
      </c>
      <c r="AQ409" s="1824">
        <f t="shared" ca="1" si="552"/>
        <v>0</v>
      </c>
      <c r="AS409" s="583">
        <f ca="1">SUM((INDIRECT(AS$2&amp;(ROW())):INDIRECT(AS$3&amp;(ROW()))))</f>
        <v>0</v>
      </c>
      <c r="AT409" s="583">
        <f ca="1">SUM(INDIRECT(AT$1&amp;AT$2&amp;$C409):INDIRECT(AT$1&amp;AT$3&amp;$C409))</f>
        <v>0</v>
      </c>
      <c r="AU409" s="1720">
        <f t="shared" ca="1" si="553"/>
        <v>0</v>
      </c>
      <c r="AV409" s="1824">
        <f t="shared" ca="1" si="554"/>
        <v>0</v>
      </c>
      <c r="AW409" s="583">
        <f ca="1">SUM(INDIRECT(AW$1&amp;AW$2&amp;$A409):INDIRECT(AW$1&amp;AW$3&amp;$A409))</f>
        <v>0</v>
      </c>
      <c r="AX409" s="1720">
        <f t="shared" ca="1" si="555"/>
        <v>0</v>
      </c>
      <c r="AY409" s="1824">
        <f t="shared" ca="1" si="556"/>
        <v>0</v>
      </c>
      <c r="BA409" s="583">
        <f ca="1">SUM((INDIRECT(BA$2&amp;(ROW())):INDIRECT(BA$3&amp;(ROW()))))</f>
        <v>0</v>
      </c>
      <c r="BB409" s="583">
        <f ca="1">SUM(INDIRECT(BB$1&amp;BB$2&amp;$C409):INDIRECT(BB$1&amp;BB$3&amp;$C409))</f>
        <v>0</v>
      </c>
      <c r="BC409" s="1720">
        <f t="shared" ca="1" si="557"/>
        <v>0</v>
      </c>
      <c r="BD409" s="1824">
        <f t="shared" ca="1" si="558"/>
        <v>0</v>
      </c>
      <c r="BE409" s="583">
        <f ca="1">SUM(INDIRECT(BE$1&amp;BE$2&amp;$A409):INDIRECT(BE$1&amp;BE$3&amp;$A409))</f>
        <v>0</v>
      </c>
      <c r="BF409" s="1720">
        <f t="shared" ca="1" si="559"/>
        <v>0</v>
      </c>
      <c r="BG409" s="1824">
        <f t="shared" ca="1" si="560"/>
        <v>0</v>
      </c>
    </row>
    <row r="410" spans="1:59">
      <c r="A410" s="1887">
        <v>363</v>
      </c>
      <c r="B410" s="1887">
        <v>1</v>
      </c>
      <c r="C410" s="1887">
        <f>ROW()</f>
        <v>410</v>
      </c>
      <c r="E410" s="2540">
        <v>1</v>
      </c>
      <c r="I410" s="170"/>
      <c r="J410" s="169"/>
      <c r="K410" s="123"/>
      <c r="L410" s="123"/>
      <c r="M410" s="18" t="s">
        <v>384</v>
      </c>
      <c r="N410" s="557"/>
      <c r="O410" s="557"/>
      <c r="P410" s="553"/>
      <c r="Q410" s="555">
        <f>Q411+Q418</f>
        <v>13652</v>
      </c>
      <c r="R410" s="555">
        <f t="shared" ref="R410:AI410" si="564">R411+R418</f>
        <v>10985</v>
      </c>
      <c r="S410" s="555">
        <f t="shared" si="564"/>
        <v>17854</v>
      </c>
      <c r="T410" s="555">
        <f t="shared" si="564"/>
        <v>18130</v>
      </c>
      <c r="U410" s="555">
        <f t="shared" si="564"/>
        <v>18979</v>
      </c>
      <c r="V410" s="555">
        <f t="shared" si="564"/>
        <v>23913</v>
      </c>
      <c r="W410" s="555">
        <f t="shared" si="564"/>
        <v>18748</v>
      </c>
      <c r="X410" s="555">
        <f t="shared" si="564"/>
        <v>22134</v>
      </c>
      <c r="Y410" s="555">
        <f t="shared" si="564"/>
        <v>19869</v>
      </c>
      <c r="Z410" s="555">
        <f t="shared" si="564"/>
        <v>20061</v>
      </c>
      <c r="AA410" s="555">
        <f t="shared" si="564"/>
        <v>23245</v>
      </c>
      <c r="AB410" s="555">
        <f t="shared" si="564"/>
        <v>22245</v>
      </c>
      <c r="AC410" s="586">
        <f t="shared" si="564"/>
        <v>42491</v>
      </c>
      <c r="AD410" s="586">
        <f t="shared" si="564"/>
        <v>61022</v>
      </c>
      <c r="AE410" s="586">
        <f t="shared" si="564"/>
        <v>60751</v>
      </c>
      <c r="AF410" s="586">
        <f t="shared" si="564"/>
        <v>65551</v>
      </c>
      <c r="AG410" s="586">
        <f t="shared" si="564"/>
        <v>103513</v>
      </c>
      <c r="AH410" s="586">
        <f t="shared" si="564"/>
        <v>126302</v>
      </c>
      <c r="AI410" s="586">
        <f t="shared" si="564"/>
        <v>229815</v>
      </c>
      <c r="AK410" s="586">
        <f ca="1">SUM((INDIRECT(AK$2&amp;(ROW())):INDIRECT(AK$3&amp;(ROW()))))</f>
        <v>13652</v>
      </c>
      <c r="AL410" s="586">
        <f ca="1">SUM(INDIRECT(AL$1&amp;AL$2&amp;$C410):INDIRECT(AL$1&amp;AL$3&amp;$C410))</f>
        <v>17521.655355568502</v>
      </c>
      <c r="AM410" s="1721">
        <f t="shared" ca="1" si="483"/>
        <v>-3869.6553555685023</v>
      </c>
      <c r="AN410" s="1825">
        <f t="shared" ca="1" si="551"/>
        <v>0.77915012725446064</v>
      </c>
      <c r="AO410" s="586">
        <f ca="1">SUM(INDIRECT(AO$1&amp;AO$2&amp;$A410):INDIRECT(AO$1&amp;AO$3&amp;$A410))</f>
        <v>1263</v>
      </c>
      <c r="AP410" s="1721">
        <f t="shared" ca="1" si="484"/>
        <v>12389</v>
      </c>
      <c r="AQ410" s="1825">
        <f t="shared" ca="1" si="552"/>
        <v>10.809184481393508</v>
      </c>
      <c r="AS410" s="586">
        <f ca="1">SUM((INDIRECT(AS$2&amp;(ROW())):INDIRECT(AS$3&amp;(ROW()))))</f>
        <v>13652</v>
      </c>
      <c r="AT410" s="586">
        <f ca="1">SUM(INDIRECT(AT$1&amp;AT$2&amp;$C410):INDIRECT(AT$1&amp;AT$3&amp;$C410))</f>
        <v>17521.655355568502</v>
      </c>
      <c r="AU410" s="1721">
        <f t="shared" ca="1" si="553"/>
        <v>-3869.6553555685023</v>
      </c>
      <c r="AV410" s="1825">
        <f t="shared" ca="1" si="554"/>
        <v>0.77915012725446064</v>
      </c>
      <c r="AW410" s="586">
        <f ca="1">SUM(INDIRECT(AW$1&amp;AW$2&amp;$A410):INDIRECT(AW$1&amp;AW$3&amp;$A410))</f>
        <v>1263</v>
      </c>
      <c r="AX410" s="1721">
        <f t="shared" ca="1" si="555"/>
        <v>12389</v>
      </c>
      <c r="AY410" s="1825">
        <f t="shared" ca="1" si="556"/>
        <v>10.809184481393508</v>
      </c>
      <c r="BA410" s="586">
        <f ca="1">SUM((INDIRECT(BA$2&amp;(ROW())):INDIRECT(BA$3&amp;(ROW()))))</f>
        <v>13652</v>
      </c>
      <c r="BB410" s="586">
        <f ca="1">SUM(INDIRECT(BB$1&amp;BB$2&amp;$C410):INDIRECT(BB$1&amp;BB$3&amp;$C410))</f>
        <v>17521.655355568502</v>
      </c>
      <c r="BC410" s="1721">
        <f t="shared" ca="1" si="557"/>
        <v>-3869.6553555685023</v>
      </c>
      <c r="BD410" s="1825">
        <f t="shared" ca="1" si="558"/>
        <v>0.77915012725446064</v>
      </c>
      <c r="BE410" s="586">
        <f ca="1">SUM(INDIRECT(BE$1&amp;BE$2&amp;$A410):INDIRECT(BE$1&amp;BE$3&amp;$A410))</f>
        <v>1263</v>
      </c>
      <c r="BF410" s="1721">
        <f t="shared" ca="1" si="559"/>
        <v>12389</v>
      </c>
      <c r="BG410" s="1825">
        <f t="shared" ca="1" si="560"/>
        <v>10.809184481393508</v>
      </c>
    </row>
    <row r="411" spans="1:59">
      <c r="A411" s="1887">
        <v>364</v>
      </c>
      <c r="B411" s="1887">
        <v>1</v>
      </c>
      <c r="C411" s="1887">
        <f>ROW()</f>
        <v>411</v>
      </c>
      <c r="E411" s="2540">
        <v>1</v>
      </c>
      <c r="I411" s="170"/>
      <c r="J411" s="169"/>
      <c r="K411" s="123"/>
      <c r="L411" s="123"/>
      <c r="M411" s="18"/>
      <c r="N411" s="175" t="s">
        <v>380</v>
      </c>
      <c r="O411" s="175"/>
      <c r="P411" s="174"/>
      <c r="Q411" s="173">
        <f>Q412+Q415</f>
        <v>13652</v>
      </c>
      <c r="R411" s="173">
        <f t="shared" ref="R411:AI411" si="565">R412+R415</f>
        <v>10985</v>
      </c>
      <c r="S411" s="173">
        <f t="shared" si="565"/>
        <v>17854</v>
      </c>
      <c r="T411" s="173">
        <f t="shared" si="565"/>
        <v>18130</v>
      </c>
      <c r="U411" s="173">
        <f t="shared" si="565"/>
        <v>18979</v>
      </c>
      <c r="V411" s="173">
        <f t="shared" si="565"/>
        <v>23913</v>
      </c>
      <c r="W411" s="173">
        <f t="shared" si="565"/>
        <v>18748</v>
      </c>
      <c r="X411" s="173">
        <f t="shared" si="565"/>
        <v>22134</v>
      </c>
      <c r="Y411" s="173">
        <f t="shared" si="565"/>
        <v>19869</v>
      </c>
      <c r="Z411" s="173">
        <f t="shared" si="565"/>
        <v>20061</v>
      </c>
      <c r="AA411" s="173">
        <f t="shared" si="565"/>
        <v>23245</v>
      </c>
      <c r="AB411" s="173">
        <f t="shared" si="565"/>
        <v>22245</v>
      </c>
      <c r="AC411" s="172">
        <f t="shared" si="565"/>
        <v>42491</v>
      </c>
      <c r="AD411" s="172">
        <f t="shared" si="565"/>
        <v>61022</v>
      </c>
      <c r="AE411" s="172">
        <f t="shared" si="565"/>
        <v>60751</v>
      </c>
      <c r="AF411" s="172">
        <f t="shared" si="565"/>
        <v>65551</v>
      </c>
      <c r="AG411" s="172">
        <f t="shared" si="565"/>
        <v>103513</v>
      </c>
      <c r="AH411" s="172">
        <f t="shared" si="565"/>
        <v>126302</v>
      </c>
      <c r="AI411" s="172">
        <f t="shared" si="565"/>
        <v>229815</v>
      </c>
      <c r="AK411" s="172">
        <f ca="1">SUM((INDIRECT(AK$2&amp;(ROW())):INDIRECT(AK$3&amp;(ROW()))))</f>
        <v>13652</v>
      </c>
      <c r="AL411" s="172">
        <f ca="1">SUM(INDIRECT(AL$1&amp;AL$2&amp;$C411):INDIRECT(AL$1&amp;AL$3&amp;$C411))</f>
        <v>17521.655355568502</v>
      </c>
      <c r="AM411" s="1718">
        <f t="shared" ca="1" si="483"/>
        <v>-3869.6553555685023</v>
      </c>
      <c r="AN411" s="1822">
        <f t="shared" ca="1" si="551"/>
        <v>0.77915012725446064</v>
      </c>
      <c r="AO411" s="172">
        <f ca="1">SUM(INDIRECT(AO$1&amp;AO$2&amp;$A411):INDIRECT(AO$1&amp;AO$3&amp;$A411))</f>
        <v>1263</v>
      </c>
      <c r="AP411" s="1718">
        <f t="shared" ca="1" si="484"/>
        <v>12389</v>
      </c>
      <c r="AQ411" s="1822">
        <f t="shared" ca="1" si="552"/>
        <v>10.809184481393508</v>
      </c>
      <c r="AS411" s="172">
        <f ca="1">SUM((INDIRECT(AS$2&amp;(ROW())):INDIRECT(AS$3&amp;(ROW()))))</f>
        <v>13652</v>
      </c>
      <c r="AT411" s="172">
        <f ca="1">SUM(INDIRECT(AT$1&amp;AT$2&amp;$C411):INDIRECT(AT$1&amp;AT$3&amp;$C411))</f>
        <v>17521.655355568502</v>
      </c>
      <c r="AU411" s="1718">
        <f t="shared" ca="1" si="553"/>
        <v>-3869.6553555685023</v>
      </c>
      <c r="AV411" s="1822">
        <f t="shared" ca="1" si="554"/>
        <v>0.77915012725446064</v>
      </c>
      <c r="AW411" s="172">
        <f ca="1">SUM(INDIRECT(AW$1&amp;AW$2&amp;$A411):INDIRECT(AW$1&amp;AW$3&amp;$A411))</f>
        <v>1263</v>
      </c>
      <c r="AX411" s="1718">
        <f t="shared" ca="1" si="555"/>
        <v>12389</v>
      </c>
      <c r="AY411" s="1822">
        <f t="shared" ca="1" si="556"/>
        <v>10.809184481393508</v>
      </c>
      <c r="BA411" s="172">
        <f ca="1">SUM((INDIRECT(BA$2&amp;(ROW())):INDIRECT(BA$3&amp;(ROW()))))</f>
        <v>13652</v>
      </c>
      <c r="BB411" s="172">
        <f ca="1">SUM(INDIRECT(BB$1&amp;BB$2&amp;$C411):INDIRECT(BB$1&amp;BB$3&amp;$C411))</f>
        <v>17521.655355568502</v>
      </c>
      <c r="BC411" s="1718">
        <f t="shared" ca="1" si="557"/>
        <v>-3869.6553555685023</v>
      </c>
      <c r="BD411" s="1822">
        <f t="shared" ca="1" si="558"/>
        <v>0.77915012725446064</v>
      </c>
      <c r="BE411" s="172">
        <f ca="1">SUM(INDIRECT(BE$1&amp;BE$2&amp;$A411):INDIRECT(BE$1&amp;BE$3&amp;$A411))</f>
        <v>1263</v>
      </c>
      <c r="BF411" s="1718">
        <f t="shared" ca="1" si="559"/>
        <v>12389</v>
      </c>
      <c r="BG411" s="1822">
        <f t="shared" ca="1" si="560"/>
        <v>10.809184481393508</v>
      </c>
    </row>
    <row r="412" spans="1:59">
      <c r="A412" s="1887">
        <v>365</v>
      </c>
      <c r="B412" s="1887">
        <v>1</v>
      </c>
      <c r="C412" s="1887">
        <f>ROW()</f>
        <v>412</v>
      </c>
      <c r="E412" s="2540">
        <v>1</v>
      </c>
      <c r="I412" s="170"/>
      <c r="J412" s="169"/>
      <c r="K412" s="123"/>
      <c r="L412" s="123"/>
      <c r="M412" s="18"/>
      <c r="N412" s="18"/>
      <c r="O412" s="175" t="s">
        <v>381</v>
      </c>
      <c r="P412" s="568"/>
      <c r="Q412" s="111">
        <f>SUM(Q413:Q414)</f>
        <v>13224</v>
      </c>
      <c r="R412" s="111">
        <f t="shared" ref="R412:AI412" si="566">SUM(R413:R414)</f>
        <v>10743</v>
      </c>
      <c r="S412" s="111">
        <f t="shared" si="566"/>
        <v>17400</v>
      </c>
      <c r="T412" s="111">
        <f t="shared" si="566"/>
        <v>16993</v>
      </c>
      <c r="U412" s="111">
        <f t="shared" si="566"/>
        <v>18546</v>
      </c>
      <c r="V412" s="111">
        <f t="shared" si="566"/>
        <v>23498</v>
      </c>
      <c r="W412" s="111">
        <f t="shared" si="566"/>
        <v>18415</v>
      </c>
      <c r="X412" s="111">
        <f t="shared" si="566"/>
        <v>21576</v>
      </c>
      <c r="Y412" s="111">
        <f t="shared" si="566"/>
        <v>19449</v>
      </c>
      <c r="Z412" s="111">
        <f t="shared" si="566"/>
        <v>19566</v>
      </c>
      <c r="AA412" s="111">
        <f t="shared" si="566"/>
        <v>22655</v>
      </c>
      <c r="AB412" s="111">
        <f t="shared" si="566"/>
        <v>21752</v>
      </c>
      <c r="AC412" s="591">
        <f t="shared" si="566"/>
        <v>41367</v>
      </c>
      <c r="AD412" s="591">
        <f t="shared" si="566"/>
        <v>59037</v>
      </c>
      <c r="AE412" s="591">
        <f t="shared" si="566"/>
        <v>59440</v>
      </c>
      <c r="AF412" s="591">
        <f t="shared" si="566"/>
        <v>63973</v>
      </c>
      <c r="AG412" s="591">
        <f t="shared" si="566"/>
        <v>100404</v>
      </c>
      <c r="AH412" s="591">
        <f t="shared" si="566"/>
        <v>123413</v>
      </c>
      <c r="AI412" s="591">
        <f t="shared" si="566"/>
        <v>223817</v>
      </c>
      <c r="AK412" s="591">
        <f ca="1">SUM((INDIRECT(AK$2&amp;(ROW())):INDIRECT(AK$3&amp;(ROW()))))</f>
        <v>13224</v>
      </c>
      <c r="AL412" s="591">
        <f ca="1">SUM(INDIRECT(AL$1&amp;AL$2&amp;$C412):INDIRECT(AL$1&amp;AL$3&amp;$C412))</f>
        <v>17521.655355568502</v>
      </c>
      <c r="AM412" s="1722">
        <f t="shared" ca="1" si="483"/>
        <v>-4297.6553555685023</v>
      </c>
      <c r="AN412" s="1826">
        <f t="shared" ca="1" si="551"/>
        <v>0.75472321145714816</v>
      </c>
      <c r="AO412" s="591">
        <f ca="1">SUM(INDIRECT(AO$1&amp;AO$2&amp;$A412):INDIRECT(AO$1&amp;AO$3&amp;$A412))</f>
        <v>1256</v>
      </c>
      <c r="AP412" s="1722">
        <f t="shared" ca="1" si="484"/>
        <v>11968</v>
      </c>
      <c r="AQ412" s="1826">
        <f t="shared" ca="1" si="552"/>
        <v>10.528662420382165</v>
      </c>
      <c r="AS412" s="591">
        <f ca="1">SUM((INDIRECT(AS$2&amp;(ROW())):INDIRECT(AS$3&amp;(ROW()))))</f>
        <v>13224</v>
      </c>
      <c r="AT412" s="591">
        <f ca="1">SUM(INDIRECT(AT$1&amp;AT$2&amp;$C412):INDIRECT(AT$1&amp;AT$3&amp;$C412))</f>
        <v>17521.655355568502</v>
      </c>
      <c r="AU412" s="1722">
        <f t="shared" ca="1" si="553"/>
        <v>-4297.6553555685023</v>
      </c>
      <c r="AV412" s="1826">
        <f t="shared" ca="1" si="554"/>
        <v>0.75472321145714816</v>
      </c>
      <c r="AW412" s="591">
        <f ca="1">SUM(INDIRECT(AW$1&amp;AW$2&amp;$A412):INDIRECT(AW$1&amp;AW$3&amp;$A412))</f>
        <v>1256</v>
      </c>
      <c r="AX412" s="1722">
        <f t="shared" ca="1" si="555"/>
        <v>11968</v>
      </c>
      <c r="AY412" s="1826">
        <f t="shared" ca="1" si="556"/>
        <v>10.528662420382165</v>
      </c>
      <c r="BA412" s="591">
        <f ca="1">SUM((INDIRECT(BA$2&amp;(ROW())):INDIRECT(BA$3&amp;(ROW()))))</f>
        <v>13224</v>
      </c>
      <c r="BB412" s="591">
        <f ca="1">SUM(INDIRECT(BB$1&amp;BB$2&amp;$C412):INDIRECT(BB$1&amp;BB$3&amp;$C412))</f>
        <v>17521.655355568502</v>
      </c>
      <c r="BC412" s="1722">
        <f t="shared" ca="1" si="557"/>
        <v>-4297.6553555685023</v>
      </c>
      <c r="BD412" s="1826">
        <f t="shared" ca="1" si="558"/>
        <v>0.75472321145714816</v>
      </c>
      <c r="BE412" s="591">
        <f ca="1">SUM(INDIRECT(BE$1&amp;BE$2&amp;$A412):INDIRECT(BE$1&amp;BE$3&amp;$A412))</f>
        <v>1256</v>
      </c>
      <c r="BF412" s="1722">
        <f t="shared" ca="1" si="559"/>
        <v>11968</v>
      </c>
      <c r="BG412" s="1826">
        <f t="shared" ca="1" si="560"/>
        <v>10.528662420382165</v>
      </c>
    </row>
    <row r="413" spans="1:59">
      <c r="A413" s="1887">
        <v>366</v>
      </c>
      <c r="B413" s="1887">
        <v>1</v>
      </c>
      <c r="C413" s="1887">
        <f>ROW()</f>
        <v>413</v>
      </c>
      <c r="E413" s="2540">
        <v>1</v>
      </c>
      <c r="I413" s="170"/>
      <c r="J413" s="169"/>
      <c r="K413" s="123"/>
      <c r="L413" s="123"/>
      <c r="M413" s="18"/>
      <c r="N413" s="18"/>
      <c r="O413" s="18"/>
      <c r="P413" s="139" t="s">
        <v>385</v>
      </c>
      <c r="Q413" s="117">
        <v>13224</v>
      </c>
      <c r="R413" s="117">
        <v>10743</v>
      </c>
      <c r="S413" s="117">
        <v>17400</v>
      </c>
      <c r="T413" s="117">
        <v>16993</v>
      </c>
      <c r="U413" s="117">
        <v>18546</v>
      </c>
      <c r="V413" s="117">
        <v>23498</v>
      </c>
      <c r="W413" s="117">
        <v>18415</v>
      </c>
      <c r="X413" s="117">
        <v>21576</v>
      </c>
      <c r="Y413" s="117">
        <v>19449</v>
      </c>
      <c r="Z413" s="117">
        <v>19566</v>
      </c>
      <c r="AA413" s="117">
        <v>22655</v>
      </c>
      <c r="AB413" s="117">
        <v>21752</v>
      </c>
      <c r="AC413" s="171">
        <f>SUM(Q413,R413,S413)</f>
        <v>41367</v>
      </c>
      <c r="AD413" s="171">
        <f>SUM(T413,U413,V413)</f>
        <v>59037</v>
      </c>
      <c r="AE413" s="171">
        <f>SUM(W413,X413,Y413)</f>
        <v>59440</v>
      </c>
      <c r="AF413" s="171">
        <f>SUM(Z413,AA413,AB413)</f>
        <v>63973</v>
      </c>
      <c r="AG413" s="171">
        <f>AC413+AD413</f>
        <v>100404</v>
      </c>
      <c r="AH413" s="171">
        <f>AF413+AE413</f>
        <v>123413</v>
      </c>
      <c r="AI413" s="171">
        <f>AG413+AH413</f>
        <v>223817</v>
      </c>
      <c r="AK413" s="171">
        <f ca="1">SUM((INDIRECT(AK$2&amp;(ROW())):INDIRECT(AK$3&amp;(ROW()))))</f>
        <v>13224</v>
      </c>
      <c r="AL413" s="171">
        <f ca="1">SUM(INDIRECT(AL$1&amp;AL$2&amp;$C413):INDIRECT(AL$1&amp;AL$3&amp;$C413))</f>
        <v>17521.655355568502</v>
      </c>
      <c r="AM413" s="1723">
        <f t="shared" ca="1" si="483"/>
        <v>-4297.6553555685023</v>
      </c>
      <c r="AN413" s="1827">
        <f t="shared" ca="1" si="551"/>
        <v>0.75472321145714816</v>
      </c>
      <c r="AO413" s="171">
        <f ca="1">SUM(INDIRECT(AO$1&amp;AO$2&amp;$A413):INDIRECT(AO$1&amp;AO$3&amp;$A413))</f>
        <v>1256</v>
      </c>
      <c r="AP413" s="1723">
        <f t="shared" ca="1" si="484"/>
        <v>11968</v>
      </c>
      <c r="AQ413" s="1827">
        <f t="shared" ca="1" si="552"/>
        <v>10.528662420382165</v>
      </c>
      <c r="AS413" s="171">
        <f ca="1">SUM((INDIRECT(AS$2&amp;(ROW())):INDIRECT(AS$3&amp;(ROW()))))</f>
        <v>13224</v>
      </c>
      <c r="AT413" s="171">
        <f ca="1">SUM(INDIRECT(AT$1&amp;AT$2&amp;$C413):INDIRECT(AT$1&amp;AT$3&amp;$C413))</f>
        <v>17521.655355568502</v>
      </c>
      <c r="AU413" s="1723">
        <f t="shared" ca="1" si="553"/>
        <v>-4297.6553555685023</v>
      </c>
      <c r="AV413" s="1827">
        <f t="shared" ca="1" si="554"/>
        <v>0.75472321145714816</v>
      </c>
      <c r="AW413" s="171">
        <f ca="1">SUM(INDIRECT(AW$1&amp;AW$2&amp;$A413):INDIRECT(AW$1&amp;AW$3&amp;$A413))</f>
        <v>1256</v>
      </c>
      <c r="AX413" s="1723">
        <f t="shared" ca="1" si="555"/>
        <v>11968</v>
      </c>
      <c r="AY413" s="1827">
        <f t="shared" ca="1" si="556"/>
        <v>10.528662420382165</v>
      </c>
      <c r="BA413" s="171">
        <f ca="1">SUM((INDIRECT(BA$2&amp;(ROW())):INDIRECT(BA$3&amp;(ROW()))))</f>
        <v>13224</v>
      </c>
      <c r="BB413" s="171">
        <f ca="1">SUM(INDIRECT(BB$1&amp;BB$2&amp;$C413):INDIRECT(BB$1&amp;BB$3&amp;$C413))</f>
        <v>17521.655355568502</v>
      </c>
      <c r="BC413" s="1723">
        <f t="shared" ca="1" si="557"/>
        <v>-4297.6553555685023</v>
      </c>
      <c r="BD413" s="1827">
        <f t="shared" ca="1" si="558"/>
        <v>0.75472321145714816</v>
      </c>
      <c r="BE413" s="171">
        <f ca="1">SUM(INDIRECT(BE$1&amp;BE$2&amp;$A413):INDIRECT(BE$1&amp;BE$3&amp;$A413))</f>
        <v>1256</v>
      </c>
      <c r="BF413" s="1723">
        <f t="shared" ca="1" si="559"/>
        <v>11968</v>
      </c>
      <c r="BG413" s="1827">
        <f t="shared" ca="1" si="560"/>
        <v>10.528662420382165</v>
      </c>
    </row>
    <row r="414" spans="1:59">
      <c r="A414" s="1887">
        <v>367</v>
      </c>
      <c r="B414" s="1887">
        <v>1</v>
      </c>
      <c r="C414" s="1887">
        <f>ROW()</f>
        <v>414</v>
      </c>
      <c r="E414" s="2540">
        <v>1</v>
      </c>
      <c r="I414" s="170"/>
      <c r="J414" s="169"/>
      <c r="K414" s="123"/>
      <c r="L414" s="123"/>
      <c r="M414" s="18"/>
      <c r="N414" s="18"/>
      <c r="O414" s="18"/>
      <c r="P414" s="139" t="s">
        <v>386</v>
      </c>
      <c r="Q414" s="117"/>
      <c r="R414" s="117"/>
      <c r="S414" s="117"/>
      <c r="T414" s="117"/>
      <c r="U414" s="117"/>
      <c r="V414" s="117"/>
      <c r="W414" s="117"/>
      <c r="X414" s="117"/>
      <c r="Y414" s="117"/>
      <c r="Z414" s="117"/>
      <c r="AA414" s="117"/>
      <c r="AB414" s="117"/>
      <c r="AC414" s="171">
        <f>SUM(Q414,R414,S414)</f>
        <v>0</v>
      </c>
      <c r="AD414" s="171">
        <f>SUM(T414,U414,V414)</f>
        <v>0</v>
      </c>
      <c r="AE414" s="171">
        <f>SUM(W414,X414,Y414)</f>
        <v>0</v>
      </c>
      <c r="AF414" s="171">
        <f>SUM(Z414,AA414,AB414)</f>
        <v>0</v>
      </c>
      <c r="AG414" s="171">
        <f>AC414+AD414</f>
        <v>0</v>
      </c>
      <c r="AH414" s="171">
        <f>AF414+AE414</f>
        <v>0</v>
      </c>
      <c r="AI414" s="171">
        <f>AG414+AH414</f>
        <v>0</v>
      </c>
      <c r="AK414" s="171">
        <f ca="1">SUM((INDIRECT(AK$2&amp;(ROW())):INDIRECT(AK$3&amp;(ROW()))))</f>
        <v>0</v>
      </c>
      <c r="AL414" s="171">
        <f ca="1">SUM(INDIRECT(AL$1&amp;AL$2&amp;$C414):INDIRECT(AL$1&amp;AL$3&amp;$C414))</f>
        <v>0</v>
      </c>
      <c r="AM414" s="1723">
        <f t="shared" ca="1" si="483"/>
        <v>0</v>
      </c>
      <c r="AN414" s="1827">
        <f t="shared" ca="1" si="551"/>
        <v>0</v>
      </c>
      <c r="AO414" s="171">
        <f ca="1">SUM(INDIRECT(AO$1&amp;AO$2&amp;$A414):INDIRECT(AO$1&amp;AO$3&amp;$A414))</f>
        <v>0</v>
      </c>
      <c r="AP414" s="1723">
        <f t="shared" ca="1" si="484"/>
        <v>0</v>
      </c>
      <c r="AQ414" s="1827">
        <f t="shared" ca="1" si="552"/>
        <v>0</v>
      </c>
      <c r="AS414" s="171">
        <f ca="1">SUM((INDIRECT(AS$2&amp;(ROW())):INDIRECT(AS$3&amp;(ROW()))))</f>
        <v>0</v>
      </c>
      <c r="AT414" s="171">
        <f ca="1">SUM(INDIRECT(AT$1&amp;AT$2&amp;$C414):INDIRECT(AT$1&amp;AT$3&amp;$C414))</f>
        <v>0</v>
      </c>
      <c r="AU414" s="1723">
        <f t="shared" ca="1" si="553"/>
        <v>0</v>
      </c>
      <c r="AV414" s="1827">
        <f t="shared" ca="1" si="554"/>
        <v>0</v>
      </c>
      <c r="AW414" s="171">
        <f ca="1">SUM(INDIRECT(AW$1&amp;AW$2&amp;$A414):INDIRECT(AW$1&amp;AW$3&amp;$A414))</f>
        <v>0</v>
      </c>
      <c r="AX414" s="1723">
        <f t="shared" ca="1" si="555"/>
        <v>0</v>
      </c>
      <c r="AY414" s="1827">
        <f t="shared" ca="1" si="556"/>
        <v>0</v>
      </c>
      <c r="BA414" s="171">
        <f ca="1">SUM((INDIRECT(BA$2&amp;(ROW())):INDIRECT(BA$3&amp;(ROW()))))</f>
        <v>0</v>
      </c>
      <c r="BB414" s="171">
        <f ca="1">SUM(INDIRECT(BB$1&amp;BB$2&amp;$C414):INDIRECT(BB$1&amp;BB$3&amp;$C414))</f>
        <v>0</v>
      </c>
      <c r="BC414" s="1723">
        <f t="shared" ca="1" si="557"/>
        <v>0</v>
      </c>
      <c r="BD414" s="1827">
        <f t="shared" ca="1" si="558"/>
        <v>0</v>
      </c>
      <c r="BE414" s="171">
        <f ca="1">SUM(INDIRECT(BE$1&amp;BE$2&amp;$A414):INDIRECT(BE$1&amp;BE$3&amp;$A414))</f>
        <v>0</v>
      </c>
      <c r="BF414" s="1723">
        <f t="shared" ca="1" si="559"/>
        <v>0</v>
      </c>
      <c r="BG414" s="1827">
        <f t="shared" ca="1" si="560"/>
        <v>0</v>
      </c>
    </row>
    <row r="415" spans="1:59">
      <c r="A415" s="1887">
        <v>368</v>
      </c>
      <c r="B415" s="1887">
        <v>1</v>
      </c>
      <c r="C415" s="1887">
        <f>ROW()</f>
        <v>415</v>
      </c>
      <c r="E415" s="2540">
        <v>1</v>
      </c>
      <c r="I415" s="170"/>
      <c r="J415" s="169"/>
      <c r="K415" s="123"/>
      <c r="L415" s="123"/>
      <c r="M415" s="18"/>
      <c r="N415" s="18"/>
      <c r="O415" s="175" t="s">
        <v>382</v>
      </c>
      <c r="P415" s="568"/>
      <c r="Q415" s="111">
        <f>SUM(Q416:Q417)</f>
        <v>428</v>
      </c>
      <c r="R415" s="111">
        <f t="shared" ref="R415:AI415" si="567">SUM(R416:R417)</f>
        <v>242</v>
      </c>
      <c r="S415" s="111">
        <f t="shared" si="567"/>
        <v>454</v>
      </c>
      <c r="T415" s="111">
        <f t="shared" si="567"/>
        <v>1137</v>
      </c>
      <c r="U415" s="111">
        <f t="shared" si="567"/>
        <v>433</v>
      </c>
      <c r="V415" s="111">
        <f t="shared" si="567"/>
        <v>415</v>
      </c>
      <c r="W415" s="111">
        <f t="shared" si="567"/>
        <v>333</v>
      </c>
      <c r="X415" s="111">
        <f t="shared" si="567"/>
        <v>558</v>
      </c>
      <c r="Y415" s="111">
        <f t="shared" si="567"/>
        <v>420</v>
      </c>
      <c r="Z415" s="111">
        <f t="shared" si="567"/>
        <v>495</v>
      </c>
      <c r="AA415" s="111">
        <f t="shared" si="567"/>
        <v>590</v>
      </c>
      <c r="AB415" s="111">
        <f t="shared" si="567"/>
        <v>493</v>
      </c>
      <c r="AC415" s="591">
        <f t="shared" si="567"/>
        <v>1124</v>
      </c>
      <c r="AD415" s="591">
        <f t="shared" si="567"/>
        <v>1985</v>
      </c>
      <c r="AE415" s="591">
        <f t="shared" si="567"/>
        <v>1311</v>
      </c>
      <c r="AF415" s="591">
        <f t="shared" si="567"/>
        <v>1578</v>
      </c>
      <c r="AG415" s="591">
        <f t="shared" si="567"/>
        <v>3109</v>
      </c>
      <c r="AH415" s="591">
        <f t="shared" si="567"/>
        <v>2889</v>
      </c>
      <c r="AI415" s="591">
        <f t="shared" si="567"/>
        <v>5998</v>
      </c>
      <c r="AK415" s="591">
        <f ca="1">SUM((INDIRECT(AK$2&amp;(ROW())):INDIRECT(AK$3&amp;(ROW()))))</f>
        <v>428</v>
      </c>
      <c r="AL415" s="591">
        <f ca="1">SUM(INDIRECT(AL$1&amp;AL$2&amp;$C415):INDIRECT(AL$1&amp;AL$3&amp;$C415))</f>
        <v>0</v>
      </c>
      <c r="AM415" s="1722">
        <f t="shared" ca="1" si="483"/>
        <v>428</v>
      </c>
      <c r="AN415" s="1826">
        <f t="shared" ca="1" si="551"/>
        <v>0</v>
      </c>
      <c r="AO415" s="591">
        <f ca="1">SUM(INDIRECT(AO$1&amp;AO$2&amp;$A415):INDIRECT(AO$1&amp;AO$3&amp;$A415))</f>
        <v>7</v>
      </c>
      <c r="AP415" s="1722">
        <f t="shared" ca="1" si="484"/>
        <v>421</v>
      </c>
      <c r="AQ415" s="1826">
        <f t="shared" ca="1" si="552"/>
        <v>61.142857142857146</v>
      </c>
      <c r="AS415" s="591">
        <f ca="1">SUM((INDIRECT(AS$2&amp;(ROW())):INDIRECT(AS$3&amp;(ROW()))))</f>
        <v>428</v>
      </c>
      <c r="AT415" s="591">
        <f ca="1">SUM(INDIRECT(AT$1&amp;AT$2&amp;$C415):INDIRECT(AT$1&amp;AT$3&amp;$C415))</f>
        <v>0</v>
      </c>
      <c r="AU415" s="1722">
        <f t="shared" ca="1" si="553"/>
        <v>428</v>
      </c>
      <c r="AV415" s="1826">
        <f t="shared" ca="1" si="554"/>
        <v>0</v>
      </c>
      <c r="AW415" s="591">
        <f ca="1">SUM(INDIRECT(AW$1&amp;AW$2&amp;$A415):INDIRECT(AW$1&amp;AW$3&amp;$A415))</f>
        <v>7</v>
      </c>
      <c r="AX415" s="1722">
        <f t="shared" ca="1" si="555"/>
        <v>421</v>
      </c>
      <c r="AY415" s="1826">
        <f t="shared" ca="1" si="556"/>
        <v>61.142857142857146</v>
      </c>
      <c r="BA415" s="591">
        <f ca="1">SUM((INDIRECT(BA$2&amp;(ROW())):INDIRECT(BA$3&amp;(ROW()))))</f>
        <v>428</v>
      </c>
      <c r="BB415" s="591">
        <f ca="1">SUM(INDIRECT(BB$1&amp;BB$2&amp;$C415):INDIRECT(BB$1&amp;BB$3&amp;$C415))</f>
        <v>0</v>
      </c>
      <c r="BC415" s="1722">
        <f t="shared" ca="1" si="557"/>
        <v>428</v>
      </c>
      <c r="BD415" s="1826">
        <f t="shared" ca="1" si="558"/>
        <v>0</v>
      </c>
      <c r="BE415" s="591">
        <f ca="1">SUM(INDIRECT(BE$1&amp;BE$2&amp;$A415):INDIRECT(BE$1&amp;BE$3&amp;$A415))</f>
        <v>7</v>
      </c>
      <c r="BF415" s="1722">
        <f t="shared" ca="1" si="559"/>
        <v>421</v>
      </c>
      <c r="BG415" s="1826">
        <f t="shared" ca="1" si="560"/>
        <v>61.142857142857146</v>
      </c>
    </row>
    <row r="416" spans="1:59">
      <c r="A416" s="1887">
        <v>369</v>
      </c>
      <c r="B416" s="1887">
        <v>1</v>
      </c>
      <c r="C416" s="1887">
        <f>ROW()</f>
        <v>416</v>
      </c>
      <c r="E416" s="2540">
        <v>1</v>
      </c>
      <c r="I416" s="170"/>
      <c r="J416" s="169"/>
      <c r="K416" s="123"/>
      <c r="L416" s="123"/>
      <c r="M416" s="18"/>
      <c r="N416" s="18"/>
      <c r="O416" s="18"/>
      <c r="P416" s="139" t="s">
        <v>385</v>
      </c>
      <c r="Q416" s="117">
        <v>428</v>
      </c>
      <c r="R416" s="117">
        <v>242</v>
      </c>
      <c r="S416" s="117">
        <v>454</v>
      </c>
      <c r="T416" s="117">
        <v>1137</v>
      </c>
      <c r="U416" s="117">
        <v>433</v>
      </c>
      <c r="V416" s="117">
        <v>415</v>
      </c>
      <c r="W416" s="117">
        <v>333</v>
      </c>
      <c r="X416" s="117">
        <v>558</v>
      </c>
      <c r="Y416" s="117">
        <v>420</v>
      </c>
      <c r="Z416" s="117">
        <v>495</v>
      </c>
      <c r="AA416" s="117">
        <v>590</v>
      </c>
      <c r="AB416" s="117">
        <v>493</v>
      </c>
      <c r="AC416" s="171">
        <f>SUM(Q416,R416,S416)</f>
        <v>1124</v>
      </c>
      <c r="AD416" s="171">
        <f>SUM(T416,U416,V416)</f>
        <v>1985</v>
      </c>
      <c r="AE416" s="171">
        <f>SUM(W416,X416,Y416)</f>
        <v>1311</v>
      </c>
      <c r="AF416" s="171">
        <f>SUM(Z416,AA416,AB416)</f>
        <v>1578</v>
      </c>
      <c r="AG416" s="171">
        <f>AC416+AD416</f>
        <v>3109</v>
      </c>
      <c r="AH416" s="171">
        <f>AF416+AE416</f>
        <v>2889</v>
      </c>
      <c r="AI416" s="171">
        <f>AG416+AH416</f>
        <v>5998</v>
      </c>
      <c r="AK416" s="171">
        <f ca="1">SUM((INDIRECT(AK$2&amp;(ROW())):INDIRECT(AK$3&amp;(ROW()))))</f>
        <v>428</v>
      </c>
      <c r="AL416" s="171">
        <f ca="1">SUM(INDIRECT(AL$1&amp;AL$2&amp;$C416):INDIRECT(AL$1&amp;AL$3&amp;$C416))</f>
        <v>0</v>
      </c>
      <c r="AM416" s="1723">
        <f t="shared" ca="1" si="483"/>
        <v>428</v>
      </c>
      <c r="AN416" s="1827">
        <f t="shared" ca="1" si="551"/>
        <v>0</v>
      </c>
      <c r="AO416" s="171">
        <f ca="1">SUM(INDIRECT(AO$1&amp;AO$2&amp;$A416):INDIRECT(AO$1&amp;AO$3&amp;$A416))</f>
        <v>7</v>
      </c>
      <c r="AP416" s="1723">
        <f t="shared" ca="1" si="484"/>
        <v>421</v>
      </c>
      <c r="AQ416" s="1827">
        <f t="shared" ca="1" si="552"/>
        <v>61.142857142857146</v>
      </c>
      <c r="AS416" s="171">
        <f ca="1">SUM((INDIRECT(AS$2&amp;(ROW())):INDIRECT(AS$3&amp;(ROW()))))</f>
        <v>428</v>
      </c>
      <c r="AT416" s="171">
        <f ca="1">SUM(INDIRECT(AT$1&amp;AT$2&amp;$C416):INDIRECT(AT$1&amp;AT$3&amp;$C416))</f>
        <v>0</v>
      </c>
      <c r="AU416" s="1723">
        <f t="shared" ca="1" si="553"/>
        <v>428</v>
      </c>
      <c r="AV416" s="1827">
        <f t="shared" ca="1" si="554"/>
        <v>0</v>
      </c>
      <c r="AW416" s="171">
        <f ca="1">SUM(INDIRECT(AW$1&amp;AW$2&amp;$A416):INDIRECT(AW$1&amp;AW$3&amp;$A416))</f>
        <v>7</v>
      </c>
      <c r="AX416" s="1723">
        <f t="shared" ca="1" si="555"/>
        <v>421</v>
      </c>
      <c r="AY416" s="1827">
        <f t="shared" ca="1" si="556"/>
        <v>61.142857142857146</v>
      </c>
      <c r="BA416" s="171">
        <f ca="1">SUM((INDIRECT(BA$2&amp;(ROW())):INDIRECT(BA$3&amp;(ROW()))))</f>
        <v>428</v>
      </c>
      <c r="BB416" s="171">
        <f ca="1">SUM(INDIRECT(BB$1&amp;BB$2&amp;$C416):INDIRECT(BB$1&amp;BB$3&amp;$C416))</f>
        <v>0</v>
      </c>
      <c r="BC416" s="1723">
        <f t="shared" ca="1" si="557"/>
        <v>428</v>
      </c>
      <c r="BD416" s="1827">
        <f t="shared" ca="1" si="558"/>
        <v>0</v>
      </c>
      <c r="BE416" s="171">
        <f ca="1">SUM(INDIRECT(BE$1&amp;BE$2&amp;$A416):INDIRECT(BE$1&amp;BE$3&amp;$A416))</f>
        <v>7</v>
      </c>
      <c r="BF416" s="1723">
        <f t="shared" ca="1" si="559"/>
        <v>421</v>
      </c>
      <c r="BG416" s="1827">
        <f t="shared" ca="1" si="560"/>
        <v>61.142857142857146</v>
      </c>
    </row>
    <row r="417" spans="1:59">
      <c r="A417" s="1887">
        <v>370</v>
      </c>
      <c r="B417" s="1887">
        <v>1</v>
      </c>
      <c r="C417" s="1887">
        <f>ROW()</f>
        <v>417</v>
      </c>
      <c r="E417" s="2540">
        <v>1</v>
      </c>
      <c r="I417" s="170"/>
      <c r="J417" s="169"/>
      <c r="K417" s="123"/>
      <c r="L417" s="123"/>
      <c r="M417" s="18"/>
      <c r="N417" s="558"/>
      <c r="O417" s="558"/>
      <c r="P417" s="559" t="s">
        <v>386</v>
      </c>
      <c r="Q417" s="561"/>
      <c r="R417" s="561"/>
      <c r="S417" s="561"/>
      <c r="T417" s="561"/>
      <c r="U417" s="561"/>
      <c r="V417" s="561"/>
      <c r="W417" s="561"/>
      <c r="X417" s="561"/>
      <c r="Y417" s="561"/>
      <c r="Z417" s="561"/>
      <c r="AA417" s="561"/>
      <c r="AB417" s="561"/>
      <c r="AC417" s="582">
        <f>SUM(Q417,R417,S417)</f>
        <v>0</v>
      </c>
      <c r="AD417" s="582">
        <f>SUM(T417,U417,V417)</f>
        <v>0</v>
      </c>
      <c r="AE417" s="582">
        <f>SUM(W417,X417,Y417)</f>
        <v>0</v>
      </c>
      <c r="AF417" s="582">
        <f>SUM(Z417,AA417,AB417)</f>
        <v>0</v>
      </c>
      <c r="AG417" s="582">
        <f>AC417+AD417</f>
        <v>0</v>
      </c>
      <c r="AH417" s="582">
        <f>AF417+AE417</f>
        <v>0</v>
      </c>
      <c r="AI417" s="582">
        <f>AG417+AH417</f>
        <v>0</v>
      </c>
      <c r="AK417" s="582">
        <f ca="1">SUM((INDIRECT(AK$2&amp;(ROW())):INDIRECT(AK$3&amp;(ROW()))))</f>
        <v>0</v>
      </c>
      <c r="AL417" s="582">
        <f ca="1">SUM(INDIRECT(AL$1&amp;AL$2&amp;$C417):INDIRECT(AL$1&amp;AL$3&amp;$C417))</f>
        <v>0</v>
      </c>
      <c r="AM417" s="1719">
        <f t="shared" ca="1" si="483"/>
        <v>0</v>
      </c>
      <c r="AN417" s="1823">
        <f t="shared" ca="1" si="551"/>
        <v>0</v>
      </c>
      <c r="AO417" s="582">
        <f ca="1">SUM(INDIRECT(AO$1&amp;AO$2&amp;$A417):INDIRECT(AO$1&amp;AO$3&amp;$A417))</f>
        <v>0</v>
      </c>
      <c r="AP417" s="1719">
        <f t="shared" ca="1" si="484"/>
        <v>0</v>
      </c>
      <c r="AQ417" s="1823">
        <f t="shared" ca="1" si="552"/>
        <v>0</v>
      </c>
      <c r="AS417" s="582">
        <f ca="1">SUM((INDIRECT(AS$2&amp;(ROW())):INDIRECT(AS$3&amp;(ROW()))))</f>
        <v>0</v>
      </c>
      <c r="AT417" s="582">
        <f ca="1">SUM(INDIRECT(AT$1&amp;AT$2&amp;$C417):INDIRECT(AT$1&amp;AT$3&amp;$C417))</f>
        <v>0</v>
      </c>
      <c r="AU417" s="1719">
        <f t="shared" ca="1" si="553"/>
        <v>0</v>
      </c>
      <c r="AV417" s="1823">
        <f t="shared" ca="1" si="554"/>
        <v>0</v>
      </c>
      <c r="AW417" s="582">
        <f ca="1">SUM(INDIRECT(AW$1&amp;AW$2&amp;$A417):INDIRECT(AW$1&amp;AW$3&amp;$A417))</f>
        <v>0</v>
      </c>
      <c r="AX417" s="1719">
        <f t="shared" ca="1" si="555"/>
        <v>0</v>
      </c>
      <c r="AY417" s="1823">
        <f t="shared" ca="1" si="556"/>
        <v>0</v>
      </c>
      <c r="BA417" s="582">
        <f ca="1">SUM((INDIRECT(BA$2&amp;(ROW())):INDIRECT(BA$3&amp;(ROW()))))</f>
        <v>0</v>
      </c>
      <c r="BB417" s="582">
        <f ca="1">SUM(INDIRECT(BB$1&amp;BB$2&amp;$C417):INDIRECT(BB$1&amp;BB$3&amp;$C417))</f>
        <v>0</v>
      </c>
      <c r="BC417" s="1719">
        <f t="shared" ca="1" si="557"/>
        <v>0</v>
      </c>
      <c r="BD417" s="1823">
        <f t="shared" ca="1" si="558"/>
        <v>0</v>
      </c>
      <c r="BE417" s="582">
        <f ca="1">SUM(INDIRECT(BE$1&amp;BE$2&amp;$A417):INDIRECT(BE$1&amp;BE$3&amp;$A417))</f>
        <v>0</v>
      </c>
      <c r="BF417" s="1719">
        <f t="shared" ca="1" si="559"/>
        <v>0</v>
      </c>
      <c r="BG417" s="1823">
        <f t="shared" ca="1" si="560"/>
        <v>0</v>
      </c>
    </row>
    <row r="418" spans="1:59" collapsed="1">
      <c r="A418" s="1887">
        <v>371</v>
      </c>
      <c r="B418" s="1887">
        <v>1</v>
      </c>
      <c r="C418" s="1887">
        <f>ROW()</f>
        <v>418</v>
      </c>
      <c r="E418" s="2540">
        <v>1</v>
      </c>
      <c r="I418" s="170"/>
      <c r="J418" s="169"/>
      <c r="K418" s="123"/>
      <c r="L418" s="123"/>
      <c r="M418" s="18"/>
      <c r="N418" s="563" t="s">
        <v>383</v>
      </c>
      <c r="O418" s="563"/>
      <c r="P418" s="564"/>
      <c r="Q418" s="566"/>
      <c r="R418" s="566"/>
      <c r="S418" s="566"/>
      <c r="T418" s="566"/>
      <c r="U418" s="566"/>
      <c r="V418" s="566"/>
      <c r="W418" s="566"/>
      <c r="X418" s="566"/>
      <c r="Y418" s="566"/>
      <c r="Z418" s="566"/>
      <c r="AA418" s="566"/>
      <c r="AB418" s="566"/>
      <c r="AC418" s="583">
        <f>SUM(Q418,R418,S418)</f>
        <v>0</v>
      </c>
      <c r="AD418" s="583">
        <f>SUM(T418,U418,V418)</f>
        <v>0</v>
      </c>
      <c r="AE418" s="583">
        <f>SUM(W418,X418,Y418)</f>
        <v>0</v>
      </c>
      <c r="AF418" s="583">
        <f>SUM(Z418,AA418,AB418)</f>
        <v>0</v>
      </c>
      <c r="AG418" s="583">
        <f>AC418+AD418</f>
        <v>0</v>
      </c>
      <c r="AH418" s="583">
        <f>AF418+AE418</f>
        <v>0</v>
      </c>
      <c r="AI418" s="583">
        <f>AG418+AH418</f>
        <v>0</v>
      </c>
      <c r="AK418" s="583">
        <f ca="1">SUM((INDIRECT(AK$2&amp;(ROW())):INDIRECT(AK$3&amp;(ROW()))))</f>
        <v>0</v>
      </c>
      <c r="AL418" s="583">
        <f ca="1">SUM(INDIRECT(AL$1&amp;AL$2&amp;$C418):INDIRECT(AL$1&amp;AL$3&amp;$C418))</f>
        <v>0</v>
      </c>
      <c r="AM418" s="1720">
        <f t="shared" ca="1" si="483"/>
        <v>0</v>
      </c>
      <c r="AN418" s="1824">
        <f t="shared" ca="1" si="551"/>
        <v>0</v>
      </c>
      <c r="AO418" s="583">
        <f ca="1">SUM(INDIRECT(AO$1&amp;AO$2&amp;$A418):INDIRECT(AO$1&amp;AO$3&amp;$A418))</f>
        <v>0</v>
      </c>
      <c r="AP418" s="1720">
        <f t="shared" ca="1" si="484"/>
        <v>0</v>
      </c>
      <c r="AQ418" s="1824">
        <f t="shared" ca="1" si="552"/>
        <v>0</v>
      </c>
      <c r="AS418" s="583">
        <f ca="1">SUM((INDIRECT(AS$2&amp;(ROW())):INDIRECT(AS$3&amp;(ROW()))))</f>
        <v>0</v>
      </c>
      <c r="AT418" s="583">
        <f ca="1">SUM(INDIRECT(AT$1&amp;AT$2&amp;$C418):INDIRECT(AT$1&amp;AT$3&amp;$C418))</f>
        <v>0</v>
      </c>
      <c r="AU418" s="1720">
        <f t="shared" ca="1" si="553"/>
        <v>0</v>
      </c>
      <c r="AV418" s="1824">
        <f t="shared" ca="1" si="554"/>
        <v>0</v>
      </c>
      <c r="AW418" s="583">
        <f ca="1">SUM(INDIRECT(AW$1&amp;AW$2&amp;$A418):INDIRECT(AW$1&amp;AW$3&amp;$A418))</f>
        <v>0</v>
      </c>
      <c r="AX418" s="1720">
        <f t="shared" ca="1" si="555"/>
        <v>0</v>
      </c>
      <c r="AY418" s="1824">
        <f t="shared" ca="1" si="556"/>
        <v>0</v>
      </c>
      <c r="BA418" s="583">
        <f ca="1">SUM((INDIRECT(BA$2&amp;(ROW())):INDIRECT(BA$3&amp;(ROW()))))</f>
        <v>0</v>
      </c>
      <c r="BB418" s="583">
        <f ca="1">SUM(INDIRECT(BB$1&amp;BB$2&amp;$C418):INDIRECT(BB$1&amp;BB$3&amp;$C418))</f>
        <v>0</v>
      </c>
      <c r="BC418" s="1720">
        <f t="shared" ca="1" si="557"/>
        <v>0</v>
      </c>
      <c r="BD418" s="1824">
        <f t="shared" ca="1" si="558"/>
        <v>0</v>
      </c>
      <c r="BE418" s="583">
        <f ca="1">SUM(INDIRECT(BE$1&amp;BE$2&amp;$A418):INDIRECT(BE$1&amp;BE$3&amp;$A418))</f>
        <v>0</v>
      </c>
      <c r="BF418" s="1720">
        <f t="shared" ca="1" si="559"/>
        <v>0</v>
      </c>
      <c r="BG418" s="1824">
        <f t="shared" ca="1" si="560"/>
        <v>0</v>
      </c>
    </row>
    <row r="419" spans="1:59">
      <c r="A419" s="1887">
        <v>372</v>
      </c>
      <c r="B419" s="1887">
        <v>1</v>
      </c>
      <c r="C419" s="1887">
        <f>ROW()</f>
        <v>419</v>
      </c>
      <c r="E419" s="2540">
        <v>1</v>
      </c>
      <c r="I419" s="170"/>
      <c r="J419" s="169"/>
      <c r="K419" s="122"/>
      <c r="L419" s="122"/>
      <c r="M419" s="29" t="s">
        <v>387</v>
      </c>
      <c r="N419" s="29"/>
      <c r="O419" s="29"/>
      <c r="P419" s="30"/>
      <c r="Q419" s="115"/>
      <c r="R419" s="115"/>
      <c r="S419" s="115"/>
      <c r="T419" s="115"/>
      <c r="U419" s="115"/>
      <c r="V419" s="115"/>
      <c r="W419" s="115"/>
      <c r="X419" s="115"/>
      <c r="Y419" s="115"/>
      <c r="Z419" s="115"/>
      <c r="AA419" s="115"/>
      <c r="AB419" s="115"/>
      <c r="AC419" s="119">
        <f>SUM(Q419,R419,S419)</f>
        <v>0</v>
      </c>
      <c r="AD419" s="119">
        <f>SUM(T419,U419,V419)</f>
        <v>0</v>
      </c>
      <c r="AE419" s="119">
        <f>SUM(W419,X419,Y419)</f>
        <v>0</v>
      </c>
      <c r="AF419" s="119">
        <f>SUM(Z419,AA419,AB419)</f>
        <v>0</v>
      </c>
      <c r="AG419" s="119">
        <f>AC419+AD419</f>
        <v>0</v>
      </c>
      <c r="AH419" s="119">
        <f>AF419+AE419</f>
        <v>0</v>
      </c>
      <c r="AI419" s="119">
        <f>AG419+AH419</f>
        <v>0</v>
      </c>
      <c r="AK419" s="1012">
        <f ca="1">SUM((INDIRECT(AK$2&amp;(ROW())):INDIRECT(AK$3&amp;(ROW()))))</f>
        <v>0</v>
      </c>
      <c r="AL419" s="1012">
        <f ca="1">SUM(INDIRECT(AL$1&amp;AL$2&amp;$C419):INDIRECT(AL$1&amp;AL$3&amp;$C419))</f>
        <v>0</v>
      </c>
      <c r="AM419" s="1724">
        <f t="shared" ca="1" si="483"/>
        <v>0</v>
      </c>
      <c r="AN419" s="1828">
        <f t="shared" ca="1" si="551"/>
        <v>0</v>
      </c>
      <c r="AO419" s="1012">
        <f ca="1">SUM(INDIRECT(AO$1&amp;AO$2&amp;$A419):INDIRECT(AO$1&amp;AO$3&amp;$A419))</f>
        <v>0</v>
      </c>
      <c r="AP419" s="1724">
        <f t="shared" ca="1" si="484"/>
        <v>0</v>
      </c>
      <c r="AQ419" s="1828">
        <f t="shared" ca="1" si="552"/>
        <v>0</v>
      </c>
      <c r="AS419" s="1012">
        <f ca="1">SUM((INDIRECT(AS$2&amp;(ROW())):INDIRECT(AS$3&amp;(ROW()))))</f>
        <v>0</v>
      </c>
      <c r="AT419" s="1012">
        <f ca="1">SUM(INDIRECT(AT$1&amp;AT$2&amp;$C419):INDIRECT(AT$1&amp;AT$3&amp;$C419))</f>
        <v>0</v>
      </c>
      <c r="AU419" s="1724">
        <f t="shared" ca="1" si="553"/>
        <v>0</v>
      </c>
      <c r="AV419" s="1828">
        <f t="shared" ca="1" si="554"/>
        <v>0</v>
      </c>
      <c r="AW419" s="1012">
        <f ca="1">SUM(INDIRECT(AW$1&amp;AW$2&amp;$A419):INDIRECT(AW$1&amp;AW$3&amp;$A419))</f>
        <v>0</v>
      </c>
      <c r="AX419" s="1724">
        <f t="shared" ca="1" si="555"/>
        <v>0</v>
      </c>
      <c r="AY419" s="1828">
        <f t="shared" ca="1" si="556"/>
        <v>0</v>
      </c>
      <c r="BA419" s="1012">
        <f ca="1">SUM((INDIRECT(BA$2&amp;(ROW())):INDIRECT(BA$3&amp;(ROW()))))</f>
        <v>0</v>
      </c>
      <c r="BB419" s="1012">
        <f ca="1">SUM(INDIRECT(BB$1&amp;BB$2&amp;$C419):INDIRECT(BB$1&amp;BB$3&amp;$C419))</f>
        <v>0</v>
      </c>
      <c r="BC419" s="1724">
        <f t="shared" ca="1" si="557"/>
        <v>0</v>
      </c>
      <c r="BD419" s="1828">
        <f t="shared" ca="1" si="558"/>
        <v>0</v>
      </c>
      <c r="BE419" s="1012">
        <f ca="1">SUM(INDIRECT(BE$1&amp;BE$2&amp;$A419):INDIRECT(BE$1&amp;BE$3&amp;$A419))</f>
        <v>0</v>
      </c>
      <c r="BF419" s="1724">
        <f t="shared" ca="1" si="559"/>
        <v>0</v>
      </c>
      <c r="BG419" s="1828">
        <f t="shared" ca="1" si="560"/>
        <v>0</v>
      </c>
    </row>
    <row r="420" spans="1:59">
      <c r="A420" s="1887">
        <v>373</v>
      </c>
      <c r="B420" s="1887">
        <v>1</v>
      </c>
      <c r="C420" s="1887">
        <f>ROW()</f>
        <v>420</v>
      </c>
      <c r="E420" s="2540">
        <v>1</v>
      </c>
      <c r="I420" s="170"/>
      <c r="J420" s="169"/>
      <c r="K420" s="133" t="s">
        <v>230</v>
      </c>
      <c r="L420" s="133"/>
      <c r="M420" s="592"/>
      <c r="N420" s="592"/>
      <c r="O420" s="592"/>
      <c r="P420" s="179"/>
      <c r="Q420" s="178">
        <f>+Q421+Q426+Q435</f>
        <v>109919</v>
      </c>
      <c r="R420" s="178">
        <f t="shared" ref="R420:AI420" si="568">+R421+R426+R435</f>
        <v>41650</v>
      </c>
      <c r="S420" s="178">
        <f t="shared" si="568"/>
        <v>81098</v>
      </c>
      <c r="T420" s="178">
        <f t="shared" si="568"/>
        <v>110673</v>
      </c>
      <c r="U420" s="178">
        <f t="shared" si="568"/>
        <v>139663</v>
      </c>
      <c r="V420" s="178">
        <f t="shared" si="568"/>
        <v>206580</v>
      </c>
      <c r="W420" s="178">
        <f t="shared" si="568"/>
        <v>121488</v>
      </c>
      <c r="X420" s="178">
        <f t="shared" si="568"/>
        <v>156547</v>
      </c>
      <c r="Y420" s="178">
        <f t="shared" si="568"/>
        <v>201731</v>
      </c>
      <c r="Z420" s="178">
        <f t="shared" si="568"/>
        <v>121774</v>
      </c>
      <c r="AA420" s="178">
        <f t="shared" si="568"/>
        <v>125261</v>
      </c>
      <c r="AB420" s="178">
        <f t="shared" si="568"/>
        <v>188061</v>
      </c>
      <c r="AC420" s="178">
        <f t="shared" si="568"/>
        <v>232667</v>
      </c>
      <c r="AD420" s="178">
        <f t="shared" si="568"/>
        <v>456916</v>
      </c>
      <c r="AE420" s="178">
        <f t="shared" si="568"/>
        <v>479766</v>
      </c>
      <c r="AF420" s="178">
        <f t="shared" si="568"/>
        <v>435096</v>
      </c>
      <c r="AG420" s="178">
        <f t="shared" si="568"/>
        <v>689583</v>
      </c>
      <c r="AH420" s="178">
        <f t="shared" si="568"/>
        <v>914862</v>
      </c>
      <c r="AI420" s="178">
        <f t="shared" si="568"/>
        <v>1604445</v>
      </c>
      <c r="AK420" s="1655">
        <f ca="1">SUM((INDIRECT(AK$2&amp;(ROW())):INDIRECT(AK$3&amp;(ROW()))))</f>
        <v>109919</v>
      </c>
      <c r="AL420" s="1656">
        <f ca="1">SUM(INDIRECT(AL$1&amp;AL$2&amp;$C420):INDIRECT(AL$1&amp;AL$3&amp;$C420))</f>
        <v>88357.489010005316</v>
      </c>
      <c r="AM420" s="1725">
        <f t="shared" ca="1" si="483"/>
        <v>21561.510989994684</v>
      </c>
      <c r="AN420" s="1829">
        <f t="shared" ca="1" si="551"/>
        <v>1.2440258458177</v>
      </c>
      <c r="AO420" s="1656">
        <f ca="1">SUM(INDIRECT(AO$1&amp;AO$2&amp;$A420):INDIRECT(AO$1&amp;AO$3&amp;$A420))</f>
        <v>1202</v>
      </c>
      <c r="AP420" s="1725">
        <f t="shared" ca="1" si="484"/>
        <v>108717</v>
      </c>
      <c r="AQ420" s="1829">
        <f t="shared" ca="1" si="552"/>
        <v>91.44675540765391</v>
      </c>
      <c r="AS420" s="1655">
        <f ca="1">SUM((INDIRECT(AS$2&amp;(ROW())):INDIRECT(AS$3&amp;(ROW()))))</f>
        <v>109919</v>
      </c>
      <c r="AT420" s="1656">
        <f ca="1">SUM(INDIRECT(AT$1&amp;AT$2&amp;$C420):INDIRECT(AT$1&amp;AT$3&amp;$C420))</f>
        <v>88357.489010005316</v>
      </c>
      <c r="AU420" s="1725">
        <f t="shared" ca="1" si="553"/>
        <v>21561.510989994684</v>
      </c>
      <c r="AV420" s="1829">
        <f t="shared" ca="1" si="554"/>
        <v>1.2440258458177</v>
      </c>
      <c r="AW420" s="1656">
        <f ca="1">SUM(INDIRECT(AW$1&amp;AW$2&amp;$A420):INDIRECT(AW$1&amp;AW$3&amp;$A420))</f>
        <v>1202</v>
      </c>
      <c r="AX420" s="1725">
        <f t="shared" ca="1" si="555"/>
        <v>108717</v>
      </c>
      <c r="AY420" s="1829">
        <f t="shared" ca="1" si="556"/>
        <v>91.44675540765391</v>
      </c>
      <c r="BA420" s="1655">
        <f ca="1">SUM((INDIRECT(BA$2&amp;(ROW())):INDIRECT(BA$3&amp;(ROW()))))</f>
        <v>109919</v>
      </c>
      <c r="BB420" s="1656">
        <f ca="1">SUM(INDIRECT(BB$1&amp;BB$2&amp;$C420):INDIRECT(BB$1&amp;BB$3&amp;$C420))</f>
        <v>88357.489010005316</v>
      </c>
      <c r="BC420" s="1725">
        <f t="shared" ca="1" si="557"/>
        <v>21561.510989994684</v>
      </c>
      <c r="BD420" s="1829">
        <f t="shared" ca="1" si="558"/>
        <v>1.2440258458177</v>
      </c>
      <c r="BE420" s="1656">
        <f ca="1">SUM(INDIRECT(BE$1&amp;BE$2&amp;$A420):INDIRECT(BE$1&amp;BE$3&amp;$A420))</f>
        <v>1202</v>
      </c>
      <c r="BF420" s="1725">
        <f t="shared" ca="1" si="559"/>
        <v>108717</v>
      </c>
      <c r="BG420" s="1829">
        <f t="shared" ca="1" si="560"/>
        <v>91.44675540765391</v>
      </c>
    </row>
    <row r="421" spans="1:59">
      <c r="A421" s="1887">
        <v>374</v>
      </c>
      <c r="B421" s="1887">
        <v>1</v>
      </c>
      <c r="C421" s="1887">
        <f>ROW()</f>
        <v>421</v>
      </c>
      <c r="E421" s="2540">
        <v>1</v>
      </c>
      <c r="I421" s="170"/>
      <c r="J421" s="169"/>
      <c r="K421" s="118"/>
      <c r="L421" s="118"/>
      <c r="M421" s="18" t="s">
        <v>360</v>
      </c>
      <c r="N421" s="558"/>
      <c r="O421" s="558"/>
      <c r="P421" s="559"/>
      <c r="Q421" s="562">
        <f>Q422+Q425</f>
        <v>69633</v>
      </c>
      <c r="R421" s="562">
        <f t="shared" ref="R421:AI421" si="569">R422+R425</f>
        <v>26499</v>
      </c>
      <c r="S421" s="562">
        <f t="shared" si="569"/>
        <v>55006</v>
      </c>
      <c r="T421" s="562">
        <f t="shared" si="569"/>
        <v>69604</v>
      </c>
      <c r="U421" s="562">
        <f t="shared" si="569"/>
        <v>95765</v>
      </c>
      <c r="V421" s="562">
        <f t="shared" si="569"/>
        <v>149186</v>
      </c>
      <c r="W421" s="562">
        <f t="shared" si="569"/>
        <v>72733</v>
      </c>
      <c r="X421" s="562">
        <f t="shared" si="569"/>
        <v>116962</v>
      </c>
      <c r="Y421" s="562">
        <f t="shared" si="569"/>
        <v>133643</v>
      </c>
      <c r="Z421" s="562">
        <f t="shared" si="569"/>
        <v>82831</v>
      </c>
      <c r="AA421" s="562">
        <f t="shared" si="569"/>
        <v>80731</v>
      </c>
      <c r="AB421" s="562">
        <f t="shared" si="569"/>
        <v>152142</v>
      </c>
      <c r="AC421" s="582">
        <f t="shared" si="569"/>
        <v>151138</v>
      </c>
      <c r="AD421" s="562">
        <f t="shared" si="569"/>
        <v>314555</v>
      </c>
      <c r="AE421" s="562">
        <f t="shared" si="569"/>
        <v>323338</v>
      </c>
      <c r="AF421" s="562">
        <f t="shared" si="569"/>
        <v>315704</v>
      </c>
      <c r="AG421" s="562">
        <f t="shared" si="569"/>
        <v>465693</v>
      </c>
      <c r="AH421" s="562">
        <f t="shared" si="569"/>
        <v>639042</v>
      </c>
      <c r="AI421" s="562">
        <f t="shared" si="569"/>
        <v>1104735</v>
      </c>
      <c r="AK421" s="562">
        <f ca="1">SUM((INDIRECT(AK$2&amp;(ROW())):INDIRECT(AK$3&amp;(ROW()))))</f>
        <v>69633</v>
      </c>
      <c r="AL421" s="562">
        <f ca="1">SUM(INDIRECT(AL$1&amp;AL$2&amp;$C421):INDIRECT(AL$1&amp;AL$3&amp;$C421))</f>
        <v>59017.139222636615</v>
      </c>
      <c r="AM421" s="1716">
        <f t="shared" ca="1" si="483"/>
        <v>10615.860777363385</v>
      </c>
      <c r="AN421" s="1820">
        <f t="shared" ca="1" si="551"/>
        <v>1.179877590089822</v>
      </c>
      <c r="AO421" s="562">
        <f ca="1">SUM(INDIRECT(AO$1&amp;AO$2&amp;$A421):INDIRECT(AO$1&amp;AO$3&amp;$A421))</f>
        <v>861</v>
      </c>
      <c r="AP421" s="1716">
        <f t="shared" ca="1" si="484"/>
        <v>68772</v>
      </c>
      <c r="AQ421" s="1820">
        <f t="shared" ca="1" si="552"/>
        <v>80.874564459930312</v>
      </c>
      <c r="AS421" s="562">
        <f ca="1">SUM((INDIRECT(AS$2&amp;(ROW())):INDIRECT(AS$3&amp;(ROW()))))</f>
        <v>69633</v>
      </c>
      <c r="AT421" s="562">
        <f ca="1">SUM(INDIRECT(AT$1&amp;AT$2&amp;$C421):INDIRECT(AT$1&amp;AT$3&amp;$C421))</f>
        <v>59017.139222636615</v>
      </c>
      <c r="AU421" s="1716">
        <f t="shared" ca="1" si="553"/>
        <v>10615.860777363385</v>
      </c>
      <c r="AV421" s="1820">
        <f t="shared" ca="1" si="554"/>
        <v>1.179877590089822</v>
      </c>
      <c r="AW421" s="562">
        <f ca="1">SUM(INDIRECT(AW$1&amp;AW$2&amp;$A421):INDIRECT(AW$1&amp;AW$3&amp;$A421))</f>
        <v>861</v>
      </c>
      <c r="AX421" s="1716">
        <f t="shared" ca="1" si="555"/>
        <v>68772</v>
      </c>
      <c r="AY421" s="1820">
        <f t="shared" ca="1" si="556"/>
        <v>80.874564459930312</v>
      </c>
      <c r="BA421" s="562">
        <f ca="1">SUM((INDIRECT(BA$2&amp;(ROW())):INDIRECT(BA$3&amp;(ROW()))))</f>
        <v>69633</v>
      </c>
      <c r="BB421" s="562">
        <f ca="1">SUM(INDIRECT(BB$1&amp;BB$2&amp;$C421):INDIRECT(BB$1&amp;BB$3&amp;$C421))</f>
        <v>59017.139222636615</v>
      </c>
      <c r="BC421" s="1716">
        <f t="shared" ca="1" si="557"/>
        <v>10615.860777363385</v>
      </c>
      <c r="BD421" s="1820">
        <f t="shared" ca="1" si="558"/>
        <v>1.179877590089822</v>
      </c>
      <c r="BE421" s="562">
        <f ca="1">SUM(INDIRECT(BE$1&amp;BE$2&amp;$A421):INDIRECT(BE$1&amp;BE$3&amp;$A421))</f>
        <v>861</v>
      </c>
      <c r="BF421" s="1716">
        <f t="shared" ca="1" si="559"/>
        <v>68772</v>
      </c>
      <c r="BG421" s="1820">
        <f t="shared" ca="1" si="560"/>
        <v>80.874564459930312</v>
      </c>
    </row>
    <row r="422" spans="1:59">
      <c r="A422" s="1887">
        <v>375</v>
      </c>
      <c r="B422" s="1887">
        <v>1</v>
      </c>
      <c r="C422" s="1887">
        <f>ROW()</f>
        <v>422</v>
      </c>
      <c r="E422" s="2540">
        <v>1</v>
      </c>
      <c r="I422" s="170"/>
      <c r="J422" s="169"/>
      <c r="K422" s="118"/>
      <c r="L422" s="118"/>
      <c r="M422" s="18"/>
      <c r="N422" s="175" t="s">
        <v>361</v>
      </c>
      <c r="O422" s="175"/>
      <c r="P422" s="174"/>
      <c r="Q422" s="173">
        <f>SUM(Q423:Q424)</f>
        <v>69633</v>
      </c>
      <c r="R422" s="173">
        <f t="shared" ref="R422:AI422" si="570">SUM(R423:R424)</f>
        <v>26499</v>
      </c>
      <c r="S422" s="173">
        <f t="shared" si="570"/>
        <v>55006</v>
      </c>
      <c r="T422" s="173">
        <f t="shared" si="570"/>
        <v>69604</v>
      </c>
      <c r="U422" s="173">
        <f t="shared" si="570"/>
        <v>95765</v>
      </c>
      <c r="V422" s="173">
        <f t="shared" si="570"/>
        <v>149186</v>
      </c>
      <c r="W422" s="173">
        <f t="shared" si="570"/>
        <v>72733</v>
      </c>
      <c r="X422" s="173">
        <f t="shared" si="570"/>
        <v>116962</v>
      </c>
      <c r="Y422" s="173">
        <f t="shared" si="570"/>
        <v>133643</v>
      </c>
      <c r="Z422" s="173">
        <f t="shared" si="570"/>
        <v>82831</v>
      </c>
      <c r="AA422" s="173">
        <f t="shared" si="570"/>
        <v>80731</v>
      </c>
      <c r="AB422" s="173">
        <f t="shared" si="570"/>
        <v>152142</v>
      </c>
      <c r="AC422" s="172">
        <f t="shared" si="570"/>
        <v>151138</v>
      </c>
      <c r="AD422" s="173">
        <f t="shared" si="570"/>
        <v>314555</v>
      </c>
      <c r="AE422" s="173">
        <f t="shared" si="570"/>
        <v>323338</v>
      </c>
      <c r="AF422" s="173">
        <f t="shared" si="570"/>
        <v>315704</v>
      </c>
      <c r="AG422" s="173">
        <f t="shared" si="570"/>
        <v>465693</v>
      </c>
      <c r="AH422" s="173">
        <f t="shared" si="570"/>
        <v>639042</v>
      </c>
      <c r="AI422" s="173">
        <f t="shared" si="570"/>
        <v>1104735</v>
      </c>
      <c r="AK422" s="173">
        <f ca="1">SUM((INDIRECT(AK$2&amp;(ROW())):INDIRECT(AK$3&amp;(ROW()))))</f>
        <v>69633</v>
      </c>
      <c r="AL422" s="173">
        <f ca="1">SUM(INDIRECT(AL$1&amp;AL$2&amp;$C422):INDIRECT(AL$1&amp;AL$3&amp;$C422))</f>
        <v>59017.139222636615</v>
      </c>
      <c r="AM422" s="1717">
        <f t="shared" ca="1" si="483"/>
        <v>10615.860777363385</v>
      </c>
      <c r="AN422" s="1821">
        <f t="shared" ca="1" si="551"/>
        <v>1.179877590089822</v>
      </c>
      <c r="AO422" s="173">
        <f ca="1">SUM(INDIRECT(AO$1&amp;AO$2&amp;$A422):INDIRECT(AO$1&amp;AO$3&amp;$A422))</f>
        <v>861</v>
      </c>
      <c r="AP422" s="1717">
        <f t="shared" ca="1" si="484"/>
        <v>68772</v>
      </c>
      <c r="AQ422" s="1821">
        <f t="shared" ca="1" si="552"/>
        <v>80.874564459930312</v>
      </c>
      <c r="AS422" s="173">
        <f ca="1">SUM((INDIRECT(AS$2&amp;(ROW())):INDIRECT(AS$3&amp;(ROW()))))</f>
        <v>69633</v>
      </c>
      <c r="AT422" s="173">
        <f ca="1">SUM(INDIRECT(AT$1&amp;AT$2&amp;$C422):INDIRECT(AT$1&amp;AT$3&amp;$C422))</f>
        <v>59017.139222636615</v>
      </c>
      <c r="AU422" s="1717">
        <f t="shared" ca="1" si="553"/>
        <v>10615.860777363385</v>
      </c>
      <c r="AV422" s="1821">
        <f t="shared" ca="1" si="554"/>
        <v>1.179877590089822</v>
      </c>
      <c r="AW422" s="173">
        <f ca="1">SUM(INDIRECT(AW$1&amp;AW$2&amp;$A422):INDIRECT(AW$1&amp;AW$3&amp;$A422))</f>
        <v>861</v>
      </c>
      <c r="AX422" s="1717">
        <f t="shared" ca="1" si="555"/>
        <v>68772</v>
      </c>
      <c r="AY422" s="1821">
        <f t="shared" ca="1" si="556"/>
        <v>80.874564459930312</v>
      </c>
      <c r="BA422" s="173">
        <f ca="1">SUM((INDIRECT(BA$2&amp;(ROW())):INDIRECT(BA$3&amp;(ROW()))))</f>
        <v>69633</v>
      </c>
      <c r="BB422" s="173">
        <f ca="1">SUM(INDIRECT(BB$1&amp;BB$2&amp;$C422):INDIRECT(BB$1&amp;BB$3&amp;$C422))</f>
        <v>59017.139222636615</v>
      </c>
      <c r="BC422" s="1717">
        <f t="shared" ca="1" si="557"/>
        <v>10615.860777363385</v>
      </c>
      <c r="BD422" s="1821">
        <f t="shared" ca="1" si="558"/>
        <v>1.179877590089822</v>
      </c>
      <c r="BE422" s="173">
        <f ca="1">SUM(INDIRECT(BE$1&amp;BE$2&amp;$A422):INDIRECT(BE$1&amp;BE$3&amp;$A422))</f>
        <v>861</v>
      </c>
      <c r="BF422" s="1717">
        <f t="shared" ca="1" si="559"/>
        <v>68772</v>
      </c>
      <c r="BG422" s="1821">
        <f t="shared" ca="1" si="560"/>
        <v>80.874564459930312</v>
      </c>
    </row>
    <row r="423" spans="1:59">
      <c r="A423" s="1887">
        <v>376</v>
      </c>
      <c r="B423" s="1887">
        <v>1</v>
      </c>
      <c r="C423" s="1887">
        <f>ROW()</f>
        <v>423</v>
      </c>
      <c r="E423" s="2540">
        <v>1</v>
      </c>
      <c r="I423" s="170"/>
      <c r="J423" s="169"/>
      <c r="K423" s="118"/>
      <c r="L423" s="118"/>
      <c r="M423" s="18"/>
      <c r="N423" s="18"/>
      <c r="O423" s="175" t="s">
        <v>377</v>
      </c>
      <c r="P423" s="174"/>
      <c r="Q423" s="177">
        <v>69633</v>
      </c>
      <c r="R423" s="177">
        <v>26499</v>
      </c>
      <c r="S423" s="177">
        <v>55006</v>
      </c>
      <c r="T423" s="177">
        <v>69604</v>
      </c>
      <c r="U423" s="177">
        <v>95765</v>
      </c>
      <c r="V423" s="177">
        <v>149186</v>
      </c>
      <c r="W423" s="177">
        <v>72733</v>
      </c>
      <c r="X423" s="177">
        <v>116962</v>
      </c>
      <c r="Y423" s="177">
        <v>133643</v>
      </c>
      <c r="Z423" s="177">
        <v>82831</v>
      </c>
      <c r="AA423" s="177">
        <v>80731</v>
      </c>
      <c r="AB423" s="177">
        <v>152142</v>
      </c>
      <c r="AC423" s="172">
        <f>SUM(Q423,R423,S423)</f>
        <v>151138</v>
      </c>
      <c r="AD423" s="172">
        <f>SUM(T423,U423,V423)</f>
        <v>314555</v>
      </c>
      <c r="AE423" s="172">
        <f>SUM(W423,X423,Y423)</f>
        <v>323338</v>
      </c>
      <c r="AF423" s="172">
        <f>SUM(Z423,AA423,AB423)</f>
        <v>315704</v>
      </c>
      <c r="AG423" s="172">
        <f>AC423+AD423</f>
        <v>465693</v>
      </c>
      <c r="AH423" s="172">
        <f>AF423+AE423</f>
        <v>639042</v>
      </c>
      <c r="AI423" s="172">
        <f>AG423+AH423</f>
        <v>1104735</v>
      </c>
      <c r="AK423" s="172">
        <f ca="1">SUM((INDIRECT(AK$2&amp;(ROW())):INDIRECT(AK$3&amp;(ROW()))))</f>
        <v>69633</v>
      </c>
      <c r="AL423" s="172">
        <f ca="1">SUM(INDIRECT(AL$1&amp;AL$2&amp;$C423):INDIRECT(AL$1&amp;AL$3&amp;$C423))</f>
        <v>59017.139222636615</v>
      </c>
      <c r="AM423" s="1718">
        <f t="shared" ca="1" si="483"/>
        <v>10615.860777363385</v>
      </c>
      <c r="AN423" s="1822">
        <f t="shared" ca="1" si="551"/>
        <v>1.179877590089822</v>
      </c>
      <c r="AO423" s="172">
        <f ca="1">SUM(INDIRECT(AO$1&amp;AO$2&amp;$A423):INDIRECT(AO$1&amp;AO$3&amp;$A423))</f>
        <v>861</v>
      </c>
      <c r="AP423" s="1718">
        <f t="shared" ca="1" si="484"/>
        <v>68772</v>
      </c>
      <c r="AQ423" s="1822">
        <f t="shared" ca="1" si="552"/>
        <v>80.874564459930312</v>
      </c>
      <c r="AS423" s="172">
        <f ca="1">SUM((INDIRECT(AS$2&amp;(ROW())):INDIRECT(AS$3&amp;(ROW()))))</f>
        <v>69633</v>
      </c>
      <c r="AT423" s="172">
        <f ca="1">SUM(INDIRECT(AT$1&amp;AT$2&amp;$C423):INDIRECT(AT$1&amp;AT$3&amp;$C423))</f>
        <v>59017.139222636615</v>
      </c>
      <c r="AU423" s="1718">
        <f t="shared" ca="1" si="553"/>
        <v>10615.860777363385</v>
      </c>
      <c r="AV423" s="1822">
        <f t="shared" ca="1" si="554"/>
        <v>1.179877590089822</v>
      </c>
      <c r="AW423" s="172">
        <f ca="1">SUM(INDIRECT(AW$1&amp;AW$2&amp;$A423):INDIRECT(AW$1&amp;AW$3&amp;$A423))</f>
        <v>861</v>
      </c>
      <c r="AX423" s="1718">
        <f t="shared" ca="1" si="555"/>
        <v>68772</v>
      </c>
      <c r="AY423" s="1822">
        <f t="shared" ca="1" si="556"/>
        <v>80.874564459930312</v>
      </c>
      <c r="BA423" s="172">
        <f ca="1">SUM((INDIRECT(BA$2&amp;(ROW())):INDIRECT(BA$3&amp;(ROW()))))</f>
        <v>69633</v>
      </c>
      <c r="BB423" s="172">
        <f ca="1">SUM(INDIRECT(BB$1&amp;BB$2&amp;$C423):INDIRECT(BB$1&amp;BB$3&amp;$C423))</f>
        <v>59017.139222636615</v>
      </c>
      <c r="BC423" s="1718">
        <f t="shared" ca="1" si="557"/>
        <v>10615.860777363385</v>
      </c>
      <c r="BD423" s="1822">
        <f t="shared" ca="1" si="558"/>
        <v>1.179877590089822</v>
      </c>
      <c r="BE423" s="172">
        <f ca="1">SUM(INDIRECT(BE$1&amp;BE$2&amp;$A423):INDIRECT(BE$1&amp;BE$3&amp;$A423))</f>
        <v>861</v>
      </c>
      <c r="BF423" s="1718">
        <f t="shared" ca="1" si="559"/>
        <v>68772</v>
      </c>
      <c r="BG423" s="1822">
        <f t="shared" ca="1" si="560"/>
        <v>80.874564459930312</v>
      </c>
    </row>
    <row r="424" spans="1:59" ht="15" customHeight="1">
      <c r="A424" s="1887">
        <v>377</v>
      </c>
      <c r="B424" s="1887">
        <v>1</v>
      </c>
      <c r="C424" s="1887">
        <f>ROW()</f>
        <v>424</v>
      </c>
      <c r="E424" s="2540">
        <v>1</v>
      </c>
      <c r="I424" s="170"/>
      <c r="J424" s="169"/>
      <c r="K424" s="118"/>
      <c r="L424" s="118"/>
      <c r="M424" s="18"/>
      <c r="N424" s="558"/>
      <c r="O424" s="558" t="s">
        <v>378</v>
      </c>
      <c r="P424" s="559"/>
      <c r="Q424" s="561"/>
      <c r="R424" s="561"/>
      <c r="S424" s="561"/>
      <c r="T424" s="561"/>
      <c r="U424" s="561"/>
      <c r="V424" s="561"/>
      <c r="W424" s="561"/>
      <c r="X424" s="561"/>
      <c r="Y424" s="561"/>
      <c r="Z424" s="561"/>
      <c r="AA424" s="561"/>
      <c r="AB424" s="561"/>
      <c r="AC424" s="582">
        <f>SUM(Q424,R424,S424)</f>
        <v>0</v>
      </c>
      <c r="AD424" s="582">
        <f>SUM(T424,U424,V424)</f>
        <v>0</v>
      </c>
      <c r="AE424" s="582">
        <f>SUM(W424,X424,Y424)</f>
        <v>0</v>
      </c>
      <c r="AF424" s="582">
        <f>SUM(Z424,AA424,AB424)</f>
        <v>0</v>
      </c>
      <c r="AG424" s="582">
        <f>AC424+AD424</f>
        <v>0</v>
      </c>
      <c r="AH424" s="582">
        <f>AF424+AE424</f>
        <v>0</v>
      </c>
      <c r="AI424" s="582">
        <f>AG424+AH424</f>
        <v>0</v>
      </c>
      <c r="AK424" s="582">
        <f ca="1">SUM((INDIRECT(AK$2&amp;(ROW())):INDIRECT(AK$3&amp;(ROW()))))</f>
        <v>0</v>
      </c>
      <c r="AL424" s="582">
        <f ca="1">SUM(INDIRECT(AL$1&amp;AL$2&amp;$C424):INDIRECT(AL$1&amp;AL$3&amp;$C424))</f>
        <v>0</v>
      </c>
      <c r="AM424" s="1719">
        <f t="shared" ca="1" si="483"/>
        <v>0</v>
      </c>
      <c r="AN424" s="1823">
        <f t="shared" ca="1" si="551"/>
        <v>0</v>
      </c>
      <c r="AO424" s="582">
        <f ca="1">SUM(INDIRECT(AO$1&amp;AO$2&amp;$A424):INDIRECT(AO$1&amp;AO$3&amp;$A424))</f>
        <v>0</v>
      </c>
      <c r="AP424" s="1719">
        <f t="shared" ca="1" si="484"/>
        <v>0</v>
      </c>
      <c r="AQ424" s="1823">
        <f t="shared" ca="1" si="552"/>
        <v>0</v>
      </c>
      <c r="AS424" s="582">
        <f ca="1">SUM((INDIRECT(AS$2&amp;(ROW())):INDIRECT(AS$3&amp;(ROW()))))</f>
        <v>0</v>
      </c>
      <c r="AT424" s="582">
        <f ca="1">SUM(INDIRECT(AT$1&amp;AT$2&amp;$C424):INDIRECT(AT$1&amp;AT$3&amp;$C424))</f>
        <v>0</v>
      </c>
      <c r="AU424" s="1719">
        <f t="shared" ca="1" si="553"/>
        <v>0</v>
      </c>
      <c r="AV424" s="1823">
        <f t="shared" ca="1" si="554"/>
        <v>0</v>
      </c>
      <c r="AW424" s="582">
        <f ca="1">SUM(INDIRECT(AW$1&amp;AW$2&amp;$A424):INDIRECT(AW$1&amp;AW$3&amp;$A424))</f>
        <v>0</v>
      </c>
      <c r="AX424" s="1719">
        <f t="shared" ca="1" si="555"/>
        <v>0</v>
      </c>
      <c r="AY424" s="1823">
        <f t="shared" ca="1" si="556"/>
        <v>0</v>
      </c>
      <c r="BA424" s="582">
        <f ca="1">SUM((INDIRECT(BA$2&amp;(ROW())):INDIRECT(BA$3&amp;(ROW()))))</f>
        <v>0</v>
      </c>
      <c r="BB424" s="582">
        <f ca="1">SUM(INDIRECT(BB$1&amp;BB$2&amp;$C424):INDIRECT(BB$1&amp;BB$3&amp;$C424))</f>
        <v>0</v>
      </c>
      <c r="BC424" s="1719">
        <f t="shared" ca="1" si="557"/>
        <v>0</v>
      </c>
      <c r="BD424" s="1823">
        <f t="shared" ca="1" si="558"/>
        <v>0</v>
      </c>
      <c r="BE424" s="582">
        <f ca="1">SUM(INDIRECT(BE$1&amp;BE$2&amp;$A424):INDIRECT(BE$1&amp;BE$3&amp;$A424))</f>
        <v>0</v>
      </c>
      <c r="BF424" s="1719">
        <f t="shared" ca="1" si="559"/>
        <v>0</v>
      </c>
      <c r="BG424" s="1823">
        <f t="shared" ca="1" si="560"/>
        <v>0</v>
      </c>
    </row>
    <row r="425" spans="1:59" collapsed="1">
      <c r="A425" s="1887">
        <v>378</v>
      </c>
      <c r="B425" s="1887">
        <v>1</v>
      </c>
      <c r="C425" s="1887">
        <f>ROW()</f>
        <v>425</v>
      </c>
      <c r="E425" s="2540">
        <v>1</v>
      </c>
      <c r="I425" s="170"/>
      <c r="J425" s="169"/>
      <c r="K425" s="118"/>
      <c r="L425" s="118"/>
      <c r="M425" s="16"/>
      <c r="N425" s="563" t="s">
        <v>362</v>
      </c>
      <c r="O425" s="563"/>
      <c r="P425" s="564"/>
      <c r="Q425" s="566"/>
      <c r="R425" s="566"/>
      <c r="S425" s="566"/>
      <c r="T425" s="566"/>
      <c r="U425" s="566"/>
      <c r="V425" s="566"/>
      <c r="W425" s="566"/>
      <c r="X425" s="566"/>
      <c r="Y425" s="566"/>
      <c r="Z425" s="566"/>
      <c r="AA425" s="566"/>
      <c r="AB425" s="566"/>
      <c r="AC425" s="583">
        <f>SUM(Q425,R425,S425)</f>
        <v>0</v>
      </c>
      <c r="AD425" s="583">
        <f>SUM(T425,U425,V425)</f>
        <v>0</v>
      </c>
      <c r="AE425" s="583">
        <f>SUM(W425,X425,Y425)</f>
        <v>0</v>
      </c>
      <c r="AF425" s="583">
        <f>SUM(Z425,AA425,AB425)</f>
        <v>0</v>
      </c>
      <c r="AG425" s="583">
        <f>AC425+AD425</f>
        <v>0</v>
      </c>
      <c r="AH425" s="583">
        <f>AF425+AE425</f>
        <v>0</v>
      </c>
      <c r="AI425" s="583">
        <f>AG425+AH425</f>
        <v>0</v>
      </c>
      <c r="AK425" s="583">
        <f ca="1">SUM((INDIRECT(AK$2&amp;(ROW())):INDIRECT(AK$3&amp;(ROW()))))</f>
        <v>0</v>
      </c>
      <c r="AL425" s="583">
        <f ca="1">SUM(INDIRECT(AL$1&amp;AL$2&amp;$C425):INDIRECT(AL$1&amp;AL$3&amp;$C425))</f>
        <v>0</v>
      </c>
      <c r="AM425" s="1720">
        <f t="shared" ca="1" si="483"/>
        <v>0</v>
      </c>
      <c r="AN425" s="1824">
        <f t="shared" ca="1" si="551"/>
        <v>0</v>
      </c>
      <c r="AO425" s="583">
        <f ca="1">SUM(INDIRECT(AO$1&amp;AO$2&amp;$A425):INDIRECT(AO$1&amp;AO$3&amp;$A425))</f>
        <v>0</v>
      </c>
      <c r="AP425" s="1720">
        <f t="shared" ca="1" si="484"/>
        <v>0</v>
      </c>
      <c r="AQ425" s="1824">
        <f t="shared" ca="1" si="552"/>
        <v>0</v>
      </c>
      <c r="AS425" s="583">
        <f ca="1">SUM((INDIRECT(AS$2&amp;(ROW())):INDIRECT(AS$3&amp;(ROW()))))</f>
        <v>0</v>
      </c>
      <c r="AT425" s="583">
        <f ca="1">SUM(INDIRECT(AT$1&amp;AT$2&amp;$C425):INDIRECT(AT$1&amp;AT$3&amp;$C425))</f>
        <v>0</v>
      </c>
      <c r="AU425" s="1720">
        <f t="shared" ca="1" si="553"/>
        <v>0</v>
      </c>
      <c r="AV425" s="1824">
        <f t="shared" ca="1" si="554"/>
        <v>0</v>
      </c>
      <c r="AW425" s="583">
        <f ca="1">SUM(INDIRECT(AW$1&amp;AW$2&amp;$A425):INDIRECT(AW$1&amp;AW$3&amp;$A425))</f>
        <v>0</v>
      </c>
      <c r="AX425" s="1720">
        <f t="shared" ca="1" si="555"/>
        <v>0</v>
      </c>
      <c r="AY425" s="1824">
        <f t="shared" ca="1" si="556"/>
        <v>0</v>
      </c>
      <c r="BA425" s="583">
        <f ca="1">SUM((INDIRECT(BA$2&amp;(ROW())):INDIRECT(BA$3&amp;(ROW()))))</f>
        <v>0</v>
      </c>
      <c r="BB425" s="583">
        <f ca="1">SUM(INDIRECT(BB$1&amp;BB$2&amp;$C425):INDIRECT(BB$1&amp;BB$3&amp;$C425))</f>
        <v>0</v>
      </c>
      <c r="BC425" s="1720">
        <f t="shared" ca="1" si="557"/>
        <v>0</v>
      </c>
      <c r="BD425" s="1824">
        <f t="shared" ca="1" si="558"/>
        <v>0</v>
      </c>
      <c r="BE425" s="583">
        <f ca="1">SUM(INDIRECT(BE$1&amp;BE$2&amp;$A425):INDIRECT(BE$1&amp;BE$3&amp;$A425))</f>
        <v>0</v>
      </c>
      <c r="BF425" s="1720">
        <f t="shared" ca="1" si="559"/>
        <v>0</v>
      </c>
      <c r="BG425" s="1824">
        <f t="shared" ca="1" si="560"/>
        <v>0</v>
      </c>
    </row>
    <row r="426" spans="1:59">
      <c r="A426" s="1887">
        <v>379</v>
      </c>
      <c r="B426" s="1887">
        <v>1</v>
      </c>
      <c r="C426" s="1887">
        <f>ROW()</f>
        <v>426</v>
      </c>
      <c r="E426" s="2540">
        <v>1</v>
      </c>
      <c r="I426" s="170"/>
      <c r="J426" s="169"/>
      <c r="K426" s="118"/>
      <c r="L426" s="118"/>
      <c r="M426" s="18" t="s">
        <v>363</v>
      </c>
      <c r="N426" s="557"/>
      <c r="O426" s="557"/>
      <c r="P426" s="553"/>
      <c r="Q426" s="555">
        <f>Q427+Q434</f>
        <v>40286</v>
      </c>
      <c r="R426" s="555">
        <f t="shared" ref="R426:AI426" si="571">R427+R434</f>
        <v>15151</v>
      </c>
      <c r="S426" s="555">
        <f t="shared" si="571"/>
        <v>26092</v>
      </c>
      <c r="T426" s="555">
        <f t="shared" si="571"/>
        <v>41069</v>
      </c>
      <c r="U426" s="555">
        <f t="shared" si="571"/>
        <v>43898</v>
      </c>
      <c r="V426" s="555">
        <f t="shared" si="571"/>
        <v>57394</v>
      </c>
      <c r="W426" s="555">
        <f t="shared" si="571"/>
        <v>48755</v>
      </c>
      <c r="X426" s="555">
        <f t="shared" si="571"/>
        <v>39585</v>
      </c>
      <c r="Y426" s="555">
        <f t="shared" si="571"/>
        <v>68088</v>
      </c>
      <c r="Z426" s="555">
        <f t="shared" si="571"/>
        <v>38943</v>
      </c>
      <c r="AA426" s="555">
        <f t="shared" si="571"/>
        <v>44530</v>
      </c>
      <c r="AB426" s="555">
        <f t="shared" si="571"/>
        <v>35919</v>
      </c>
      <c r="AC426" s="586">
        <f t="shared" si="571"/>
        <v>81529</v>
      </c>
      <c r="AD426" s="586">
        <f t="shared" si="571"/>
        <v>142361</v>
      </c>
      <c r="AE426" s="586">
        <f t="shared" si="571"/>
        <v>156428</v>
      </c>
      <c r="AF426" s="586">
        <f t="shared" si="571"/>
        <v>119392</v>
      </c>
      <c r="AG426" s="586">
        <f t="shared" si="571"/>
        <v>223890</v>
      </c>
      <c r="AH426" s="586">
        <f t="shared" si="571"/>
        <v>275820</v>
      </c>
      <c r="AI426" s="586">
        <f t="shared" si="571"/>
        <v>499710</v>
      </c>
      <c r="AK426" s="586">
        <f ca="1">SUM((INDIRECT(AK$2&amp;(ROW())):INDIRECT(AK$3&amp;(ROW()))))</f>
        <v>40286</v>
      </c>
      <c r="AL426" s="586">
        <f ca="1">SUM(INDIRECT(AL$1&amp;AL$2&amp;$C426):INDIRECT(AL$1&amp;AL$3&amp;$C426))</f>
        <v>29340.349787368701</v>
      </c>
      <c r="AM426" s="1721">
        <f t="shared" ca="1" si="483"/>
        <v>10945.650212631299</v>
      </c>
      <c r="AN426" s="1825">
        <f t="shared" ca="1" si="551"/>
        <v>1.3730579318908973</v>
      </c>
      <c r="AO426" s="586">
        <f ca="1">SUM(INDIRECT(AO$1&amp;AO$2&amp;$A426):INDIRECT(AO$1&amp;AO$3&amp;$A426))</f>
        <v>341</v>
      </c>
      <c r="AP426" s="1721">
        <f t="shared" ca="1" si="484"/>
        <v>39945</v>
      </c>
      <c r="AQ426" s="1825">
        <f t="shared" ca="1" si="552"/>
        <v>118.14076246334311</v>
      </c>
      <c r="AS426" s="586">
        <f ca="1">SUM((INDIRECT(AS$2&amp;(ROW())):INDIRECT(AS$3&amp;(ROW()))))</f>
        <v>40286</v>
      </c>
      <c r="AT426" s="586">
        <f ca="1">SUM(INDIRECT(AT$1&amp;AT$2&amp;$C426):INDIRECT(AT$1&amp;AT$3&amp;$C426))</f>
        <v>29340.349787368701</v>
      </c>
      <c r="AU426" s="1721">
        <f t="shared" ca="1" si="553"/>
        <v>10945.650212631299</v>
      </c>
      <c r="AV426" s="1825">
        <f t="shared" ca="1" si="554"/>
        <v>1.3730579318908973</v>
      </c>
      <c r="AW426" s="586">
        <f ca="1">SUM(INDIRECT(AW$1&amp;AW$2&amp;$A426):INDIRECT(AW$1&amp;AW$3&amp;$A426))</f>
        <v>341</v>
      </c>
      <c r="AX426" s="1721">
        <f t="shared" ca="1" si="555"/>
        <v>39945</v>
      </c>
      <c r="AY426" s="1825">
        <f t="shared" ca="1" si="556"/>
        <v>118.14076246334311</v>
      </c>
      <c r="BA426" s="586">
        <f ca="1">SUM((INDIRECT(BA$2&amp;(ROW())):INDIRECT(BA$3&amp;(ROW()))))</f>
        <v>40286</v>
      </c>
      <c r="BB426" s="586">
        <f ca="1">SUM(INDIRECT(BB$1&amp;BB$2&amp;$C426):INDIRECT(BB$1&amp;BB$3&amp;$C426))</f>
        <v>29340.349787368701</v>
      </c>
      <c r="BC426" s="1721">
        <f t="shared" ca="1" si="557"/>
        <v>10945.650212631299</v>
      </c>
      <c r="BD426" s="1825">
        <f t="shared" ca="1" si="558"/>
        <v>1.3730579318908973</v>
      </c>
      <c r="BE426" s="586">
        <f ca="1">SUM(INDIRECT(BE$1&amp;BE$2&amp;$A426):INDIRECT(BE$1&amp;BE$3&amp;$A426))</f>
        <v>341</v>
      </c>
      <c r="BF426" s="1721">
        <f t="shared" ca="1" si="559"/>
        <v>39945</v>
      </c>
      <c r="BG426" s="1825">
        <f t="shared" ca="1" si="560"/>
        <v>118.14076246334311</v>
      </c>
    </row>
    <row r="427" spans="1:59">
      <c r="A427" s="1887">
        <v>380</v>
      </c>
      <c r="B427" s="1887">
        <v>1</v>
      </c>
      <c r="C427" s="1887">
        <f>ROW()</f>
        <v>427</v>
      </c>
      <c r="E427" s="2540">
        <v>1</v>
      </c>
      <c r="I427" s="170"/>
      <c r="J427" s="169"/>
      <c r="K427" s="118"/>
      <c r="L427" s="118"/>
      <c r="M427" s="18"/>
      <c r="N427" s="175" t="s">
        <v>361</v>
      </c>
      <c r="O427" s="175"/>
      <c r="P427" s="174"/>
      <c r="Q427" s="173">
        <f>Q428+Q431</f>
        <v>40286</v>
      </c>
      <c r="R427" s="173">
        <f t="shared" ref="R427:AI427" si="572">R428+R431</f>
        <v>15151</v>
      </c>
      <c r="S427" s="173">
        <f t="shared" si="572"/>
        <v>26092</v>
      </c>
      <c r="T427" s="173">
        <f t="shared" si="572"/>
        <v>41069</v>
      </c>
      <c r="U427" s="173">
        <f t="shared" si="572"/>
        <v>43898</v>
      </c>
      <c r="V427" s="173">
        <f t="shared" si="572"/>
        <v>57394</v>
      </c>
      <c r="W427" s="173">
        <f t="shared" si="572"/>
        <v>48755</v>
      </c>
      <c r="X427" s="173">
        <f t="shared" si="572"/>
        <v>39585</v>
      </c>
      <c r="Y427" s="173">
        <f t="shared" si="572"/>
        <v>68088</v>
      </c>
      <c r="Z427" s="173">
        <f t="shared" si="572"/>
        <v>38943</v>
      </c>
      <c r="AA427" s="173">
        <f t="shared" si="572"/>
        <v>44530</v>
      </c>
      <c r="AB427" s="173">
        <f t="shared" si="572"/>
        <v>35919</v>
      </c>
      <c r="AC427" s="172">
        <f t="shared" si="572"/>
        <v>81529</v>
      </c>
      <c r="AD427" s="172">
        <f t="shared" si="572"/>
        <v>142361</v>
      </c>
      <c r="AE427" s="172">
        <f t="shared" si="572"/>
        <v>156428</v>
      </c>
      <c r="AF427" s="172">
        <f t="shared" si="572"/>
        <v>119392</v>
      </c>
      <c r="AG427" s="172">
        <f t="shared" si="572"/>
        <v>223890</v>
      </c>
      <c r="AH427" s="172">
        <f t="shared" si="572"/>
        <v>275820</v>
      </c>
      <c r="AI427" s="172">
        <f t="shared" si="572"/>
        <v>499710</v>
      </c>
      <c r="AK427" s="172">
        <f ca="1">SUM((INDIRECT(AK$2&amp;(ROW())):INDIRECT(AK$3&amp;(ROW()))))</f>
        <v>40286</v>
      </c>
      <c r="AL427" s="172">
        <f ca="1">SUM(INDIRECT(AL$1&amp;AL$2&amp;$C427):INDIRECT(AL$1&amp;AL$3&amp;$C427))</f>
        <v>29340.349787368701</v>
      </c>
      <c r="AM427" s="1718">
        <f t="shared" ca="1" si="483"/>
        <v>10945.650212631299</v>
      </c>
      <c r="AN427" s="1822">
        <f t="shared" ca="1" si="551"/>
        <v>1.3730579318908973</v>
      </c>
      <c r="AO427" s="172">
        <f ca="1">SUM(INDIRECT(AO$1&amp;AO$2&amp;$A427):INDIRECT(AO$1&amp;AO$3&amp;$A427))</f>
        <v>341</v>
      </c>
      <c r="AP427" s="1718">
        <f t="shared" ca="1" si="484"/>
        <v>39945</v>
      </c>
      <c r="AQ427" s="1822">
        <f t="shared" ca="1" si="552"/>
        <v>118.14076246334311</v>
      </c>
      <c r="AS427" s="172">
        <f ca="1">SUM((INDIRECT(AS$2&amp;(ROW())):INDIRECT(AS$3&amp;(ROW()))))</f>
        <v>40286</v>
      </c>
      <c r="AT427" s="172">
        <f ca="1">SUM(INDIRECT(AT$1&amp;AT$2&amp;$C427):INDIRECT(AT$1&amp;AT$3&amp;$C427))</f>
        <v>29340.349787368701</v>
      </c>
      <c r="AU427" s="1718">
        <f t="shared" ca="1" si="553"/>
        <v>10945.650212631299</v>
      </c>
      <c r="AV427" s="1822">
        <f t="shared" ca="1" si="554"/>
        <v>1.3730579318908973</v>
      </c>
      <c r="AW427" s="172">
        <f ca="1">SUM(INDIRECT(AW$1&amp;AW$2&amp;$A427):INDIRECT(AW$1&amp;AW$3&amp;$A427))</f>
        <v>341</v>
      </c>
      <c r="AX427" s="1718">
        <f t="shared" ca="1" si="555"/>
        <v>39945</v>
      </c>
      <c r="AY427" s="1822">
        <f t="shared" ca="1" si="556"/>
        <v>118.14076246334311</v>
      </c>
      <c r="BA427" s="172">
        <f ca="1">SUM((INDIRECT(BA$2&amp;(ROW())):INDIRECT(BA$3&amp;(ROW()))))</f>
        <v>40286</v>
      </c>
      <c r="BB427" s="172">
        <f ca="1">SUM(INDIRECT(BB$1&amp;BB$2&amp;$C427):INDIRECT(BB$1&amp;BB$3&amp;$C427))</f>
        <v>29340.349787368701</v>
      </c>
      <c r="BC427" s="1718">
        <f t="shared" ca="1" si="557"/>
        <v>10945.650212631299</v>
      </c>
      <c r="BD427" s="1822">
        <f t="shared" ca="1" si="558"/>
        <v>1.3730579318908973</v>
      </c>
      <c r="BE427" s="172">
        <f ca="1">SUM(INDIRECT(BE$1&amp;BE$2&amp;$A427):INDIRECT(BE$1&amp;BE$3&amp;$A427))</f>
        <v>341</v>
      </c>
      <c r="BF427" s="1718">
        <f t="shared" ca="1" si="559"/>
        <v>39945</v>
      </c>
      <c r="BG427" s="1822">
        <f t="shared" ca="1" si="560"/>
        <v>118.14076246334311</v>
      </c>
    </row>
    <row r="428" spans="1:59">
      <c r="A428" s="1887">
        <v>381</v>
      </c>
      <c r="B428" s="1887">
        <v>1</v>
      </c>
      <c r="C428" s="1887">
        <f>ROW()</f>
        <v>428</v>
      </c>
      <c r="E428" s="2540">
        <v>1</v>
      </c>
      <c r="I428" s="170"/>
      <c r="J428" s="169"/>
      <c r="K428" s="118"/>
      <c r="L428" s="118"/>
      <c r="M428" s="18"/>
      <c r="N428" s="18"/>
      <c r="O428" s="175" t="s">
        <v>377</v>
      </c>
      <c r="P428" s="568"/>
      <c r="Q428" s="111">
        <f>SUM(Q429:Q430)</f>
        <v>40257</v>
      </c>
      <c r="R428" s="111">
        <f t="shared" ref="R428:AI428" si="573">SUM(R429:R430)</f>
        <v>15076</v>
      </c>
      <c r="S428" s="111">
        <f t="shared" si="573"/>
        <v>25956</v>
      </c>
      <c r="T428" s="111">
        <f t="shared" si="573"/>
        <v>40878</v>
      </c>
      <c r="U428" s="111">
        <f t="shared" si="573"/>
        <v>43620</v>
      </c>
      <c r="V428" s="111">
        <f t="shared" si="573"/>
        <v>57163</v>
      </c>
      <c r="W428" s="111">
        <f t="shared" si="573"/>
        <v>48571</v>
      </c>
      <c r="X428" s="111">
        <f t="shared" si="573"/>
        <v>39552</v>
      </c>
      <c r="Y428" s="111">
        <f t="shared" si="573"/>
        <v>68040</v>
      </c>
      <c r="Z428" s="111">
        <f t="shared" si="573"/>
        <v>38917</v>
      </c>
      <c r="AA428" s="111">
        <f t="shared" si="573"/>
        <v>44255</v>
      </c>
      <c r="AB428" s="111">
        <f t="shared" si="573"/>
        <v>35757</v>
      </c>
      <c r="AC428" s="591">
        <f t="shared" si="573"/>
        <v>81289</v>
      </c>
      <c r="AD428" s="591">
        <f t="shared" si="573"/>
        <v>141661</v>
      </c>
      <c r="AE428" s="591">
        <f t="shared" si="573"/>
        <v>156163</v>
      </c>
      <c r="AF428" s="591">
        <f t="shared" si="573"/>
        <v>118929</v>
      </c>
      <c r="AG428" s="591">
        <f t="shared" si="573"/>
        <v>222950</v>
      </c>
      <c r="AH428" s="591">
        <f t="shared" si="573"/>
        <v>275092</v>
      </c>
      <c r="AI428" s="591">
        <f t="shared" si="573"/>
        <v>498042</v>
      </c>
      <c r="AK428" s="591">
        <f ca="1">SUM((INDIRECT(AK$2&amp;(ROW())):INDIRECT(AK$3&amp;(ROW()))))</f>
        <v>40257</v>
      </c>
      <c r="AL428" s="591">
        <f ca="1">SUM(INDIRECT(AL$1&amp;AL$2&amp;$C428):INDIRECT(AL$1&amp;AL$3&amp;$C428))</f>
        <v>29340.349787368701</v>
      </c>
      <c r="AM428" s="1722">
        <f t="shared" ca="1" si="483"/>
        <v>10916.650212631299</v>
      </c>
      <c r="AN428" s="1826">
        <f t="shared" ca="1" si="551"/>
        <v>1.372069531949855</v>
      </c>
      <c r="AO428" s="591">
        <f ca="1">SUM(INDIRECT(AO$1&amp;AO$2&amp;$A428):INDIRECT(AO$1&amp;AO$3&amp;$A428))</f>
        <v>341</v>
      </c>
      <c r="AP428" s="1722">
        <f t="shared" ca="1" si="484"/>
        <v>39916</v>
      </c>
      <c r="AQ428" s="1826">
        <f t="shared" ca="1" si="552"/>
        <v>118.05571847507332</v>
      </c>
      <c r="AS428" s="591">
        <f ca="1">SUM((INDIRECT(AS$2&amp;(ROW())):INDIRECT(AS$3&amp;(ROW()))))</f>
        <v>40257</v>
      </c>
      <c r="AT428" s="591">
        <f ca="1">SUM(INDIRECT(AT$1&amp;AT$2&amp;$C428):INDIRECT(AT$1&amp;AT$3&amp;$C428))</f>
        <v>29340.349787368701</v>
      </c>
      <c r="AU428" s="1722">
        <f t="shared" ca="1" si="553"/>
        <v>10916.650212631299</v>
      </c>
      <c r="AV428" s="1826">
        <f t="shared" ca="1" si="554"/>
        <v>1.372069531949855</v>
      </c>
      <c r="AW428" s="591">
        <f ca="1">SUM(INDIRECT(AW$1&amp;AW$2&amp;$A428):INDIRECT(AW$1&amp;AW$3&amp;$A428))</f>
        <v>341</v>
      </c>
      <c r="AX428" s="1722">
        <f t="shared" ca="1" si="555"/>
        <v>39916</v>
      </c>
      <c r="AY428" s="1826">
        <f t="shared" ca="1" si="556"/>
        <v>118.05571847507332</v>
      </c>
      <c r="BA428" s="591">
        <f ca="1">SUM((INDIRECT(BA$2&amp;(ROW())):INDIRECT(BA$3&amp;(ROW()))))</f>
        <v>40257</v>
      </c>
      <c r="BB428" s="591">
        <f ca="1">SUM(INDIRECT(BB$1&amp;BB$2&amp;$C428):INDIRECT(BB$1&amp;BB$3&amp;$C428))</f>
        <v>29340.349787368701</v>
      </c>
      <c r="BC428" s="1722">
        <f t="shared" ca="1" si="557"/>
        <v>10916.650212631299</v>
      </c>
      <c r="BD428" s="1826">
        <f t="shared" ca="1" si="558"/>
        <v>1.372069531949855</v>
      </c>
      <c r="BE428" s="591">
        <f ca="1">SUM(INDIRECT(BE$1&amp;BE$2&amp;$A428):INDIRECT(BE$1&amp;BE$3&amp;$A428))</f>
        <v>341</v>
      </c>
      <c r="BF428" s="1722">
        <f t="shared" ca="1" si="559"/>
        <v>39916</v>
      </c>
      <c r="BG428" s="1826">
        <f t="shared" ca="1" si="560"/>
        <v>118.05571847507332</v>
      </c>
    </row>
    <row r="429" spans="1:59" ht="15" customHeight="1">
      <c r="A429" s="1887">
        <v>382</v>
      </c>
      <c r="B429" s="1887">
        <v>1</v>
      </c>
      <c r="C429" s="1887">
        <f>ROW()</f>
        <v>429</v>
      </c>
      <c r="E429" s="2540">
        <v>1</v>
      </c>
      <c r="I429" s="170"/>
      <c r="J429" s="169"/>
      <c r="K429" s="118"/>
      <c r="L429" s="118"/>
      <c r="M429" s="18"/>
      <c r="N429" s="18"/>
      <c r="O429" s="18"/>
      <c r="P429" s="139" t="s">
        <v>364</v>
      </c>
      <c r="Q429" s="117">
        <v>40257</v>
      </c>
      <c r="R429" s="117">
        <v>15076</v>
      </c>
      <c r="S429" s="117">
        <v>25956</v>
      </c>
      <c r="T429" s="117">
        <v>40878</v>
      </c>
      <c r="U429" s="117">
        <v>43620</v>
      </c>
      <c r="V429" s="117">
        <v>57163</v>
      </c>
      <c r="W429" s="117">
        <v>48571</v>
      </c>
      <c r="X429" s="117">
        <v>39552</v>
      </c>
      <c r="Y429" s="117">
        <v>68040</v>
      </c>
      <c r="Z429" s="117">
        <v>38917</v>
      </c>
      <c r="AA429" s="117">
        <v>44255</v>
      </c>
      <c r="AB429" s="117">
        <v>35757</v>
      </c>
      <c r="AC429" s="171">
        <f>SUM(Q429,R429,S429)</f>
        <v>81289</v>
      </c>
      <c r="AD429" s="171">
        <f>SUM(T429,U429,V429)</f>
        <v>141661</v>
      </c>
      <c r="AE429" s="171">
        <f>SUM(W429,X429,Y429)</f>
        <v>156163</v>
      </c>
      <c r="AF429" s="171">
        <f>SUM(Z429,AA429,AB429)</f>
        <v>118929</v>
      </c>
      <c r="AG429" s="171">
        <f>AC429+AD429</f>
        <v>222950</v>
      </c>
      <c r="AH429" s="171">
        <f>AF429+AE429</f>
        <v>275092</v>
      </c>
      <c r="AI429" s="171">
        <f>AG429+AH429</f>
        <v>498042</v>
      </c>
      <c r="AK429" s="171">
        <f ca="1">SUM((INDIRECT(AK$2&amp;(ROW())):INDIRECT(AK$3&amp;(ROW()))))</f>
        <v>40257</v>
      </c>
      <c r="AL429" s="171">
        <f ca="1">SUM(INDIRECT(AL$1&amp;AL$2&amp;$C429):INDIRECT(AL$1&amp;AL$3&amp;$C429))</f>
        <v>29340.349787368701</v>
      </c>
      <c r="AM429" s="1723">
        <f t="shared" ca="1" si="483"/>
        <v>10916.650212631299</v>
      </c>
      <c r="AN429" s="1827">
        <f t="shared" ca="1" si="551"/>
        <v>1.372069531949855</v>
      </c>
      <c r="AO429" s="171">
        <f ca="1">SUM(INDIRECT(AO$1&amp;AO$2&amp;$A429):INDIRECT(AO$1&amp;AO$3&amp;$A429))</f>
        <v>341</v>
      </c>
      <c r="AP429" s="1723">
        <f t="shared" ca="1" si="484"/>
        <v>39916</v>
      </c>
      <c r="AQ429" s="1827">
        <f t="shared" ca="1" si="552"/>
        <v>118.05571847507332</v>
      </c>
      <c r="AS429" s="171">
        <f ca="1">SUM((INDIRECT(AS$2&amp;(ROW())):INDIRECT(AS$3&amp;(ROW()))))</f>
        <v>40257</v>
      </c>
      <c r="AT429" s="171">
        <f ca="1">SUM(INDIRECT(AT$1&amp;AT$2&amp;$C429):INDIRECT(AT$1&amp;AT$3&amp;$C429))</f>
        <v>29340.349787368701</v>
      </c>
      <c r="AU429" s="1723">
        <f t="shared" ca="1" si="553"/>
        <v>10916.650212631299</v>
      </c>
      <c r="AV429" s="1827">
        <f t="shared" ca="1" si="554"/>
        <v>1.372069531949855</v>
      </c>
      <c r="AW429" s="171">
        <f ca="1">SUM(INDIRECT(AW$1&amp;AW$2&amp;$A429):INDIRECT(AW$1&amp;AW$3&amp;$A429))</f>
        <v>341</v>
      </c>
      <c r="AX429" s="1723">
        <f t="shared" ca="1" si="555"/>
        <v>39916</v>
      </c>
      <c r="AY429" s="1827">
        <f t="shared" ca="1" si="556"/>
        <v>118.05571847507332</v>
      </c>
      <c r="BA429" s="171">
        <f ca="1">SUM((INDIRECT(BA$2&amp;(ROW())):INDIRECT(BA$3&amp;(ROW()))))</f>
        <v>40257</v>
      </c>
      <c r="BB429" s="171">
        <f ca="1">SUM(INDIRECT(BB$1&amp;BB$2&amp;$C429):INDIRECT(BB$1&amp;BB$3&amp;$C429))</f>
        <v>29340.349787368701</v>
      </c>
      <c r="BC429" s="1723">
        <f t="shared" ca="1" si="557"/>
        <v>10916.650212631299</v>
      </c>
      <c r="BD429" s="1827">
        <f t="shared" ca="1" si="558"/>
        <v>1.372069531949855</v>
      </c>
      <c r="BE429" s="171">
        <f ca="1">SUM(INDIRECT(BE$1&amp;BE$2&amp;$A429):INDIRECT(BE$1&amp;BE$3&amp;$A429))</f>
        <v>341</v>
      </c>
      <c r="BF429" s="1723">
        <f t="shared" ca="1" si="559"/>
        <v>39916</v>
      </c>
      <c r="BG429" s="1827">
        <f t="shared" ca="1" si="560"/>
        <v>118.05571847507332</v>
      </c>
    </row>
    <row r="430" spans="1:59">
      <c r="A430" s="1887">
        <v>383</v>
      </c>
      <c r="B430" s="1887">
        <v>1</v>
      </c>
      <c r="C430" s="1887">
        <f>ROW()</f>
        <v>430</v>
      </c>
      <c r="E430" s="2540">
        <v>1</v>
      </c>
      <c r="I430" s="170"/>
      <c r="J430" s="169"/>
      <c r="K430" s="118"/>
      <c r="L430" s="118"/>
      <c r="M430" s="18"/>
      <c r="N430" s="18"/>
      <c r="O430" s="18"/>
      <c r="P430" s="139" t="s">
        <v>365</v>
      </c>
      <c r="Q430" s="117"/>
      <c r="R430" s="117"/>
      <c r="S430" s="117"/>
      <c r="T430" s="117"/>
      <c r="U430" s="117"/>
      <c r="V430" s="117"/>
      <c r="W430" s="117"/>
      <c r="X430" s="117"/>
      <c r="Y430" s="117"/>
      <c r="Z430" s="117"/>
      <c r="AA430" s="117"/>
      <c r="AB430" s="117"/>
      <c r="AC430" s="171">
        <f>SUM(Q430,R430,S430)</f>
        <v>0</v>
      </c>
      <c r="AD430" s="171">
        <f>SUM(T430,U430,V430)</f>
        <v>0</v>
      </c>
      <c r="AE430" s="171">
        <f>SUM(W430,X430,Y430)</f>
        <v>0</v>
      </c>
      <c r="AF430" s="171">
        <f>SUM(Z430,AA430,AB430)</f>
        <v>0</v>
      </c>
      <c r="AG430" s="171">
        <f>AC430+AD430</f>
        <v>0</v>
      </c>
      <c r="AH430" s="171">
        <f>AF430+AE430</f>
        <v>0</v>
      </c>
      <c r="AI430" s="171">
        <f>AG430+AH430</f>
        <v>0</v>
      </c>
      <c r="AK430" s="171">
        <f ca="1">SUM((INDIRECT(AK$2&amp;(ROW())):INDIRECT(AK$3&amp;(ROW()))))</f>
        <v>0</v>
      </c>
      <c r="AL430" s="171">
        <f ca="1">SUM(INDIRECT(AL$1&amp;AL$2&amp;$C430):INDIRECT(AL$1&amp;AL$3&amp;$C430))</f>
        <v>0</v>
      </c>
      <c r="AM430" s="1723">
        <f t="shared" ca="1" si="483"/>
        <v>0</v>
      </c>
      <c r="AN430" s="1827">
        <f t="shared" ca="1" si="551"/>
        <v>0</v>
      </c>
      <c r="AO430" s="171">
        <f ca="1">SUM(INDIRECT(AO$1&amp;AO$2&amp;$A430):INDIRECT(AO$1&amp;AO$3&amp;$A430))</f>
        <v>0</v>
      </c>
      <c r="AP430" s="1723">
        <f t="shared" ca="1" si="484"/>
        <v>0</v>
      </c>
      <c r="AQ430" s="1827">
        <f t="shared" ca="1" si="552"/>
        <v>0</v>
      </c>
      <c r="AS430" s="171">
        <f ca="1">SUM((INDIRECT(AS$2&amp;(ROW())):INDIRECT(AS$3&amp;(ROW()))))</f>
        <v>0</v>
      </c>
      <c r="AT430" s="171">
        <f ca="1">SUM(INDIRECT(AT$1&amp;AT$2&amp;$C430):INDIRECT(AT$1&amp;AT$3&amp;$C430))</f>
        <v>0</v>
      </c>
      <c r="AU430" s="1723">
        <f t="shared" ca="1" si="553"/>
        <v>0</v>
      </c>
      <c r="AV430" s="1827">
        <f t="shared" ca="1" si="554"/>
        <v>0</v>
      </c>
      <c r="AW430" s="171">
        <f ca="1">SUM(INDIRECT(AW$1&amp;AW$2&amp;$A430):INDIRECT(AW$1&amp;AW$3&amp;$A430))</f>
        <v>0</v>
      </c>
      <c r="AX430" s="1723">
        <f t="shared" ca="1" si="555"/>
        <v>0</v>
      </c>
      <c r="AY430" s="1827">
        <f t="shared" ca="1" si="556"/>
        <v>0</v>
      </c>
      <c r="BA430" s="171">
        <f ca="1">SUM((INDIRECT(BA$2&amp;(ROW())):INDIRECT(BA$3&amp;(ROW()))))</f>
        <v>0</v>
      </c>
      <c r="BB430" s="171">
        <f ca="1">SUM(INDIRECT(BB$1&amp;BB$2&amp;$C430):INDIRECT(BB$1&amp;BB$3&amp;$C430))</f>
        <v>0</v>
      </c>
      <c r="BC430" s="1723">
        <f t="shared" ca="1" si="557"/>
        <v>0</v>
      </c>
      <c r="BD430" s="1827">
        <f t="shared" ca="1" si="558"/>
        <v>0</v>
      </c>
      <c r="BE430" s="171">
        <f ca="1">SUM(INDIRECT(BE$1&amp;BE$2&amp;$A430):INDIRECT(BE$1&amp;BE$3&amp;$A430))</f>
        <v>0</v>
      </c>
      <c r="BF430" s="1723">
        <f t="shared" ca="1" si="559"/>
        <v>0</v>
      </c>
      <c r="BG430" s="1827">
        <f t="shared" ca="1" si="560"/>
        <v>0</v>
      </c>
    </row>
    <row r="431" spans="1:59">
      <c r="A431" s="1887">
        <v>384</v>
      </c>
      <c r="B431" s="1887">
        <v>1</v>
      </c>
      <c r="C431" s="1887">
        <f>ROW()</f>
        <v>431</v>
      </c>
      <c r="E431" s="2540">
        <v>1</v>
      </c>
      <c r="I431" s="170"/>
      <c r="J431" s="169"/>
      <c r="K431" s="118"/>
      <c r="L431" s="118"/>
      <c r="M431" s="18"/>
      <c r="N431" s="18"/>
      <c r="O431" s="175" t="s">
        <v>378</v>
      </c>
      <c r="P431" s="568"/>
      <c r="Q431" s="111">
        <f>SUM(Q432:Q433)</f>
        <v>29</v>
      </c>
      <c r="R431" s="111">
        <f t="shared" ref="R431:AI431" si="574">SUM(R432:R433)</f>
        <v>75</v>
      </c>
      <c r="S431" s="111">
        <f t="shared" si="574"/>
        <v>136</v>
      </c>
      <c r="T431" s="111">
        <f t="shared" si="574"/>
        <v>191</v>
      </c>
      <c r="U431" s="111">
        <f t="shared" si="574"/>
        <v>278</v>
      </c>
      <c r="V431" s="111">
        <f t="shared" si="574"/>
        <v>231</v>
      </c>
      <c r="W431" s="111">
        <f t="shared" si="574"/>
        <v>184</v>
      </c>
      <c r="X431" s="111">
        <f t="shared" si="574"/>
        <v>33</v>
      </c>
      <c r="Y431" s="111">
        <f t="shared" si="574"/>
        <v>48</v>
      </c>
      <c r="Z431" s="111">
        <f t="shared" si="574"/>
        <v>26</v>
      </c>
      <c r="AA431" s="111">
        <f t="shared" si="574"/>
        <v>275</v>
      </c>
      <c r="AB431" s="111">
        <f t="shared" si="574"/>
        <v>162</v>
      </c>
      <c r="AC431" s="591">
        <f t="shared" si="574"/>
        <v>240</v>
      </c>
      <c r="AD431" s="591">
        <f t="shared" si="574"/>
        <v>700</v>
      </c>
      <c r="AE431" s="591">
        <f t="shared" si="574"/>
        <v>265</v>
      </c>
      <c r="AF431" s="591">
        <f t="shared" si="574"/>
        <v>463</v>
      </c>
      <c r="AG431" s="591">
        <f t="shared" si="574"/>
        <v>940</v>
      </c>
      <c r="AH431" s="591">
        <f t="shared" si="574"/>
        <v>728</v>
      </c>
      <c r="AI431" s="591">
        <f t="shared" si="574"/>
        <v>1668</v>
      </c>
      <c r="AK431" s="591">
        <f ca="1">SUM((INDIRECT(AK$2&amp;(ROW())):INDIRECT(AK$3&amp;(ROW()))))</f>
        <v>29</v>
      </c>
      <c r="AL431" s="591">
        <f ca="1">SUM(INDIRECT(AL$1&amp;AL$2&amp;$C431):INDIRECT(AL$1&amp;AL$3&amp;$C431))</f>
        <v>0</v>
      </c>
      <c r="AM431" s="1722">
        <f t="shared" ca="1" si="483"/>
        <v>29</v>
      </c>
      <c r="AN431" s="1826">
        <f t="shared" ca="1" si="551"/>
        <v>0</v>
      </c>
      <c r="AO431" s="591">
        <f ca="1">SUM(INDIRECT(AO$1&amp;AO$2&amp;$A431):INDIRECT(AO$1&amp;AO$3&amp;$A431))</f>
        <v>0</v>
      </c>
      <c r="AP431" s="1722">
        <f t="shared" ca="1" si="484"/>
        <v>29</v>
      </c>
      <c r="AQ431" s="1826">
        <f t="shared" ca="1" si="552"/>
        <v>0</v>
      </c>
      <c r="AS431" s="591">
        <f ca="1">SUM((INDIRECT(AS$2&amp;(ROW())):INDIRECT(AS$3&amp;(ROW()))))</f>
        <v>29</v>
      </c>
      <c r="AT431" s="591">
        <f ca="1">SUM(INDIRECT(AT$1&amp;AT$2&amp;$C431):INDIRECT(AT$1&amp;AT$3&amp;$C431))</f>
        <v>0</v>
      </c>
      <c r="AU431" s="1722">
        <f t="shared" ca="1" si="553"/>
        <v>29</v>
      </c>
      <c r="AV431" s="1826">
        <f t="shared" ca="1" si="554"/>
        <v>0</v>
      </c>
      <c r="AW431" s="591">
        <f ca="1">SUM(INDIRECT(AW$1&amp;AW$2&amp;$A431):INDIRECT(AW$1&amp;AW$3&amp;$A431))</f>
        <v>0</v>
      </c>
      <c r="AX431" s="1722">
        <f t="shared" ca="1" si="555"/>
        <v>29</v>
      </c>
      <c r="AY431" s="1826">
        <f t="shared" ca="1" si="556"/>
        <v>0</v>
      </c>
      <c r="BA431" s="591">
        <f ca="1">SUM((INDIRECT(BA$2&amp;(ROW())):INDIRECT(BA$3&amp;(ROW()))))</f>
        <v>29</v>
      </c>
      <c r="BB431" s="591">
        <f ca="1">SUM(INDIRECT(BB$1&amp;BB$2&amp;$C431):INDIRECT(BB$1&amp;BB$3&amp;$C431))</f>
        <v>0</v>
      </c>
      <c r="BC431" s="1722">
        <f t="shared" ca="1" si="557"/>
        <v>29</v>
      </c>
      <c r="BD431" s="1826">
        <f t="shared" ca="1" si="558"/>
        <v>0</v>
      </c>
      <c r="BE431" s="591">
        <f ca="1">SUM(INDIRECT(BE$1&amp;BE$2&amp;$A431):INDIRECT(BE$1&amp;BE$3&amp;$A431))</f>
        <v>0</v>
      </c>
      <c r="BF431" s="1722">
        <f t="shared" ca="1" si="559"/>
        <v>29</v>
      </c>
      <c r="BG431" s="1826">
        <f t="shared" ca="1" si="560"/>
        <v>0</v>
      </c>
    </row>
    <row r="432" spans="1:59">
      <c r="A432" s="1887">
        <v>385</v>
      </c>
      <c r="B432" s="1887">
        <v>1</v>
      </c>
      <c r="C432" s="1887">
        <f>ROW()</f>
        <v>432</v>
      </c>
      <c r="E432" s="2540">
        <v>1</v>
      </c>
      <c r="I432" s="170"/>
      <c r="J432" s="169"/>
      <c r="K432" s="118"/>
      <c r="L432" s="118"/>
      <c r="M432" s="18"/>
      <c r="N432" s="18"/>
      <c r="O432" s="18"/>
      <c r="P432" s="139" t="s">
        <v>364</v>
      </c>
      <c r="Q432" s="117">
        <v>29</v>
      </c>
      <c r="R432" s="117">
        <v>75</v>
      </c>
      <c r="S432" s="117">
        <v>136</v>
      </c>
      <c r="T432" s="117">
        <v>191</v>
      </c>
      <c r="U432" s="117">
        <v>278</v>
      </c>
      <c r="V432" s="117">
        <v>231</v>
      </c>
      <c r="W432" s="117">
        <v>184</v>
      </c>
      <c r="X432" s="117">
        <v>33</v>
      </c>
      <c r="Y432" s="117">
        <v>48</v>
      </c>
      <c r="Z432" s="117">
        <v>26</v>
      </c>
      <c r="AA432" s="117">
        <v>275</v>
      </c>
      <c r="AB432" s="117">
        <v>162</v>
      </c>
      <c r="AC432" s="171">
        <f>SUM(Q432,R432,S432)</f>
        <v>240</v>
      </c>
      <c r="AD432" s="171">
        <f>SUM(T432,U432,V432)</f>
        <v>700</v>
      </c>
      <c r="AE432" s="171">
        <f>SUM(W432,X432,Y432)</f>
        <v>265</v>
      </c>
      <c r="AF432" s="171">
        <f>SUM(Z432,AA432,AB432)</f>
        <v>463</v>
      </c>
      <c r="AG432" s="171">
        <f>AC432+AD432</f>
        <v>940</v>
      </c>
      <c r="AH432" s="171">
        <f>AF432+AE432</f>
        <v>728</v>
      </c>
      <c r="AI432" s="171">
        <f>AG432+AH432</f>
        <v>1668</v>
      </c>
      <c r="AK432" s="171">
        <f ca="1">SUM((INDIRECT(AK$2&amp;(ROW())):INDIRECT(AK$3&amp;(ROW()))))</f>
        <v>29</v>
      </c>
      <c r="AL432" s="171">
        <f ca="1">SUM(INDIRECT(AL$1&amp;AL$2&amp;$C432):INDIRECT(AL$1&amp;AL$3&amp;$C432))</f>
        <v>0</v>
      </c>
      <c r="AM432" s="1723">
        <f t="shared" ca="1" si="483"/>
        <v>29</v>
      </c>
      <c r="AN432" s="1827">
        <f t="shared" ca="1" si="551"/>
        <v>0</v>
      </c>
      <c r="AO432" s="171">
        <f ca="1">SUM(INDIRECT(AO$1&amp;AO$2&amp;$A432):INDIRECT(AO$1&amp;AO$3&amp;$A432))</f>
        <v>0</v>
      </c>
      <c r="AP432" s="1723">
        <f t="shared" ca="1" si="484"/>
        <v>29</v>
      </c>
      <c r="AQ432" s="1827">
        <f t="shared" ca="1" si="552"/>
        <v>0</v>
      </c>
      <c r="AS432" s="171">
        <f ca="1">SUM((INDIRECT(AS$2&amp;(ROW())):INDIRECT(AS$3&amp;(ROW()))))</f>
        <v>29</v>
      </c>
      <c r="AT432" s="171">
        <f ca="1">SUM(INDIRECT(AT$1&amp;AT$2&amp;$C432):INDIRECT(AT$1&amp;AT$3&amp;$C432))</f>
        <v>0</v>
      </c>
      <c r="AU432" s="1723">
        <f t="shared" ca="1" si="553"/>
        <v>29</v>
      </c>
      <c r="AV432" s="1827">
        <f t="shared" ca="1" si="554"/>
        <v>0</v>
      </c>
      <c r="AW432" s="171">
        <f ca="1">SUM(INDIRECT(AW$1&amp;AW$2&amp;$A432):INDIRECT(AW$1&amp;AW$3&amp;$A432))</f>
        <v>0</v>
      </c>
      <c r="AX432" s="1723">
        <f t="shared" ca="1" si="555"/>
        <v>29</v>
      </c>
      <c r="AY432" s="1827">
        <f t="shared" ca="1" si="556"/>
        <v>0</v>
      </c>
      <c r="BA432" s="171">
        <f ca="1">SUM((INDIRECT(BA$2&amp;(ROW())):INDIRECT(BA$3&amp;(ROW()))))</f>
        <v>29</v>
      </c>
      <c r="BB432" s="171">
        <f ca="1">SUM(INDIRECT(BB$1&amp;BB$2&amp;$C432):INDIRECT(BB$1&amp;BB$3&amp;$C432))</f>
        <v>0</v>
      </c>
      <c r="BC432" s="1723">
        <f t="shared" ca="1" si="557"/>
        <v>29</v>
      </c>
      <c r="BD432" s="1827">
        <f t="shared" ca="1" si="558"/>
        <v>0</v>
      </c>
      <c r="BE432" s="171">
        <f ca="1">SUM(INDIRECT(BE$1&amp;BE$2&amp;$A432):INDIRECT(BE$1&amp;BE$3&amp;$A432))</f>
        <v>0</v>
      </c>
      <c r="BF432" s="1723">
        <f t="shared" ca="1" si="559"/>
        <v>29</v>
      </c>
      <c r="BG432" s="1827">
        <f t="shared" ca="1" si="560"/>
        <v>0</v>
      </c>
    </row>
    <row r="433" spans="1:59">
      <c r="A433" s="1887">
        <v>386</v>
      </c>
      <c r="B433" s="1887">
        <v>1</v>
      </c>
      <c r="C433" s="1887">
        <f>ROW()</f>
        <v>433</v>
      </c>
      <c r="E433" s="2540">
        <v>1</v>
      </c>
      <c r="I433" s="170"/>
      <c r="J433" s="169"/>
      <c r="K433" s="118"/>
      <c r="L433" s="118"/>
      <c r="M433" s="18"/>
      <c r="N433" s="558"/>
      <c r="O433" s="558"/>
      <c r="P433" s="559" t="s">
        <v>365</v>
      </c>
      <c r="Q433" s="561"/>
      <c r="R433" s="561"/>
      <c r="S433" s="561"/>
      <c r="T433" s="561"/>
      <c r="U433" s="561"/>
      <c r="V433" s="561"/>
      <c r="W433" s="561"/>
      <c r="X433" s="561"/>
      <c r="Y433" s="561"/>
      <c r="Z433" s="561"/>
      <c r="AA433" s="561"/>
      <c r="AB433" s="561"/>
      <c r="AC433" s="582">
        <f>SUM(Q433,R433,S433)</f>
        <v>0</v>
      </c>
      <c r="AD433" s="582">
        <f>SUM(T433,U433,V433)</f>
        <v>0</v>
      </c>
      <c r="AE433" s="582">
        <f>SUM(W433,X433,Y433)</f>
        <v>0</v>
      </c>
      <c r="AF433" s="582">
        <f>SUM(Z433,AA433,AB433)</f>
        <v>0</v>
      </c>
      <c r="AG433" s="582">
        <f>AC433+AD433</f>
        <v>0</v>
      </c>
      <c r="AH433" s="582">
        <f>AF433+AE433</f>
        <v>0</v>
      </c>
      <c r="AI433" s="582">
        <f>AG433+AH433</f>
        <v>0</v>
      </c>
      <c r="AK433" s="582">
        <f ca="1">SUM((INDIRECT(AK$2&amp;(ROW())):INDIRECT(AK$3&amp;(ROW()))))</f>
        <v>0</v>
      </c>
      <c r="AL433" s="582">
        <f ca="1">SUM(INDIRECT(AL$1&amp;AL$2&amp;$C433):INDIRECT(AL$1&amp;AL$3&amp;$C433))</f>
        <v>0</v>
      </c>
      <c r="AM433" s="1719">
        <f t="shared" ca="1" si="483"/>
        <v>0</v>
      </c>
      <c r="AN433" s="1823">
        <f t="shared" ca="1" si="551"/>
        <v>0</v>
      </c>
      <c r="AO433" s="582">
        <f ca="1">SUM(INDIRECT(AO$1&amp;AO$2&amp;$A433):INDIRECT(AO$1&amp;AO$3&amp;$A433))</f>
        <v>0</v>
      </c>
      <c r="AP433" s="1719">
        <f t="shared" ca="1" si="484"/>
        <v>0</v>
      </c>
      <c r="AQ433" s="1823">
        <f t="shared" ca="1" si="552"/>
        <v>0</v>
      </c>
      <c r="AS433" s="582">
        <f ca="1">SUM((INDIRECT(AS$2&amp;(ROW())):INDIRECT(AS$3&amp;(ROW()))))</f>
        <v>0</v>
      </c>
      <c r="AT433" s="582">
        <f ca="1">SUM(INDIRECT(AT$1&amp;AT$2&amp;$C433):INDIRECT(AT$1&amp;AT$3&amp;$C433))</f>
        <v>0</v>
      </c>
      <c r="AU433" s="1719">
        <f t="shared" ca="1" si="553"/>
        <v>0</v>
      </c>
      <c r="AV433" s="1823">
        <f t="shared" ca="1" si="554"/>
        <v>0</v>
      </c>
      <c r="AW433" s="582">
        <f ca="1">SUM(INDIRECT(AW$1&amp;AW$2&amp;$A433):INDIRECT(AW$1&amp;AW$3&amp;$A433))</f>
        <v>0</v>
      </c>
      <c r="AX433" s="1719">
        <f t="shared" ca="1" si="555"/>
        <v>0</v>
      </c>
      <c r="AY433" s="1823">
        <f t="shared" ca="1" si="556"/>
        <v>0</v>
      </c>
      <c r="BA433" s="582">
        <f ca="1">SUM((INDIRECT(BA$2&amp;(ROW())):INDIRECT(BA$3&amp;(ROW()))))</f>
        <v>0</v>
      </c>
      <c r="BB433" s="582">
        <f ca="1">SUM(INDIRECT(BB$1&amp;BB$2&amp;$C433):INDIRECT(BB$1&amp;BB$3&amp;$C433))</f>
        <v>0</v>
      </c>
      <c r="BC433" s="1719">
        <f t="shared" ca="1" si="557"/>
        <v>0</v>
      </c>
      <c r="BD433" s="1823">
        <f t="shared" ca="1" si="558"/>
        <v>0</v>
      </c>
      <c r="BE433" s="582">
        <f ca="1">SUM(INDIRECT(BE$1&amp;BE$2&amp;$A433):INDIRECT(BE$1&amp;BE$3&amp;$A433))</f>
        <v>0</v>
      </c>
      <c r="BF433" s="1719">
        <f t="shared" ca="1" si="559"/>
        <v>0</v>
      </c>
      <c r="BG433" s="1823">
        <f t="shared" ca="1" si="560"/>
        <v>0</v>
      </c>
    </row>
    <row r="434" spans="1:59" collapsed="1">
      <c r="A434" s="1887">
        <v>387</v>
      </c>
      <c r="B434" s="1887">
        <v>1</v>
      </c>
      <c r="C434" s="1887">
        <f>ROW()</f>
        <v>434</v>
      </c>
      <c r="E434" s="2540">
        <v>1</v>
      </c>
      <c r="I434" s="170"/>
      <c r="J434" s="169"/>
      <c r="K434" s="118"/>
      <c r="L434" s="118"/>
      <c r="M434" s="18"/>
      <c r="N434" s="563" t="s">
        <v>362</v>
      </c>
      <c r="O434" s="563"/>
      <c r="P434" s="564"/>
      <c r="Q434" s="566"/>
      <c r="R434" s="566"/>
      <c r="S434" s="566"/>
      <c r="T434" s="566"/>
      <c r="U434" s="566"/>
      <c r="V434" s="566"/>
      <c r="W434" s="566"/>
      <c r="X434" s="566"/>
      <c r="Y434" s="566"/>
      <c r="Z434" s="566"/>
      <c r="AA434" s="566"/>
      <c r="AB434" s="566"/>
      <c r="AC434" s="583">
        <f>SUM(Q434,R434,S434)</f>
        <v>0</v>
      </c>
      <c r="AD434" s="583">
        <f>SUM(T434,U434,V434)</f>
        <v>0</v>
      </c>
      <c r="AE434" s="583">
        <f>SUM(W434,X434,Y434)</f>
        <v>0</v>
      </c>
      <c r="AF434" s="583">
        <f>SUM(Z434,AA434,AB434)</f>
        <v>0</v>
      </c>
      <c r="AG434" s="583">
        <f>AC434+AD434</f>
        <v>0</v>
      </c>
      <c r="AH434" s="583">
        <f>AF434+AE434</f>
        <v>0</v>
      </c>
      <c r="AI434" s="583">
        <f>AG434+AH434</f>
        <v>0</v>
      </c>
      <c r="AK434" s="583">
        <f ca="1">SUM((INDIRECT(AK$2&amp;(ROW())):INDIRECT(AK$3&amp;(ROW()))))</f>
        <v>0</v>
      </c>
      <c r="AL434" s="583">
        <f ca="1">SUM(INDIRECT(AL$1&amp;AL$2&amp;$C434):INDIRECT(AL$1&amp;AL$3&amp;$C434))</f>
        <v>0</v>
      </c>
      <c r="AM434" s="1720">
        <f t="shared" ca="1" si="483"/>
        <v>0</v>
      </c>
      <c r="AN434" s="1824">
        <f t="shared" ca="1" si="551"/>
        <v>0</v>
      </c>
      <c r="AO434" s="583">
        <f ca="1">SUM(INDIRECT(AO$1&amp;AO$2&amp;$A434):INDIRECT(AO$1&amp;AO$3&amp;$A434))</f>
        <v>0</v>
      </c>
      <c r="AP434" s="1720">
        <f t="shared" ca="1" si="484"/>
        <v>0</v>
      </c>
      <c r="AQ434" s="1824">
        <f t="shared" ca="1" si="552"/>
        <v>0</v>
      </c>
      <c r="AS434" s="583">
        <f ca="1">SUM((INDIRECT(AS$2&amp;(ROW())):INDIRECT(AS$3&amp;(ROW()))))</f>
        <v>0</v>
      </c>
      <c r="AT434" s="583">
        <f ca="1">SUM(INDIRECT(AT$1&amp;AT$2&amp;$C434):INDIRECT(AT$1&amp;AT$3&amp;$C434))</f>
        <v>0</v>
      </c>
      <c r="AU434" s="1720">
        <f t="shared" ca="1" si="553"/>
        <v>0</v>
      </c>
      <c r="AV434" s="1824">
        <f t="shared" ca="1" si="554"/>
        <v>0</v>
      </c>
      <c r="AW434" s="583">
        <f ca="1">SUM(INDIRECT(AW$1&amp;AW$2&amp;$A434):INDIRECT(AW$1&amp;AW$3&amp;$A434))</f>
        <v>0</v>
      </c>
      <c r="AX434" s="1720">
        <f t="shared" ca="1" si="555"/>
        <v>0</v>
      </c>
      <c r="AY434" s="1824">
        <f t="shared" ca="1" si="556"/>
        <v>0</v>
      </c>
      <c r="BA434" s="583">
        <f ca="1">SUM((INDIRECT(BA$2&amp;(ROW())):INDIRECT(BA$3&amp;(ROW()))))</f>
        <v>0</v>
      </c>
      <c r="BB434" s="583">
        <f ca="1">SUM(INDIRECT(BB$1&amp;BB$2&amp;$C434):INDIRECT(BB$1&amp;BB$3&amp;$C434))</f>
        <v>0</v>
      </c>
      <c r="BC434" s="1720">
        <f t="shared" ca="1" si="557"/>
        <v>0</v>
      </c>
      <c r="BD434" s="1824">
        <f t="shared" ca="1" si="558"/>
        <v>0</v>
      </c>
      <c r="BE434" s="583">
        <f ca="1">SUM(INDIRECT(BE$1&amp;BE$2&amp;$A434):INDIRECT(BE$1&amp;BE$3&amp;$A434))</f>
        <v>0</v>
      </c>
      <c r="BF434" s="1720">
        <f t="shared" ca="1" si="559"/>
        <v>0</v>
      </c>
      <c r="BG434" s="1824">
        <f t="shared" ca="1" si="560"/>
        <v>0</v>
      </c>
    </row>
    <row r="435" spans="1:59">
      <c r="A435" s="1887">
        <v>388</v>
      </c>
      <c r="B435" s="1887">
        <v>1</v>
      </c>
      <c r="C435" s="1887">
        <f>ROW()</f>
        <v>435</v>
      </c>
      <c r="E435" s="2540">
        <v>1</v>
      </c>
      <c r="I435" s="168"/>
      <c r="J435" s="167"/>
      <c r="K435" s="116"/>
      <c r="L435" s="116"/>
      <c r="M435" s="29" t="s">
        <v>213</v>
      </c>
      <c r="N435" s="29"/>
      <c r="O435" s="29"/>
      <c r="P435" s="30"/>
      <c r="Q435" s="115"/>
      <c r="R435" s="115"/>
      <c r="S435" s="115"/>
      <c r="T435" s="115"/>
      <c r="U435" s="115"/>
      <c r="V435" s="115"/>
      <c r="W435" s="115"/>
      <c r="X435" s="115"/>
      <c r="Y435" s="115"/>
      <c r="Z435" s="115"/>
      <c r="AA435" s="115"/>
      <c r="AB435" s="115"/>
      <c r="AC435" s="119">
        <f>SUM(Q435,R435,S435)</f>
        <v>0</v>
      </c>
      <c r="AD435" s="119">
        <f>SUM(T435,U435,V435)</f>
        <v>0</v>
      </c>
      <c r="AE435" s="119">
        <f>SUM(W435,X435,Y435)</f>
        <v>0</v>
      </c>
      <c r="AF435" s="119">
        <f>SUM(Z435,AA435,AB435)</f>
        <v>0</v>
      </c>
      <c r="AG435" s="119">
        <f>AC435+AD435</f>
        <v>0</v>
      </c>
      <c r="AH435" s="119">
        <f>AF435+AE435</f>
        <v>0</v>
      </c>
      <c r="AI435" s="119">
        <f>AG435+AH435</f>
        <v>0</v>
      </c>
      <c r="AK435" s="1012">
        <f ca="1">SUM((INDIRECT(AK$2&amp;(ROW())):INDIRECT(AK$3&amp;(ROW()))))</f>
        <v>0</v>
      </c>
      <c r="AL435" s="1012">
        <f ca="1">SUM(INDIRECT(AL$1&amp;AL$2&amp;$C435):INDIRECT(AL$1&amp;AL$3&amp;$C435))</f>
        <v>0</v>
      </c>
      <c r="AM435" s="1724">
        <f t="shared" ca="1" si="483"/>
        <v>0</v>
      </c>
      <c r="AN435" s="1828">
        <f t="shared" ca="1" si="551"/>
        <v>0</v>
      </c>
      <c r="AO435" s="1012">
        <f ca="1">SUM(INDIRECT(AO$1&amp;AO$2&amp;$A435):INDIRECT(AO$1&amp;AO$3&amp;$A435))</f>
        <v>0</v>
      </c>
      <c r="AP435" s="1724">
        <f t="shared" ca="1" si="484"/>
        <v>0</v>
      </c>
      <c r="AQ435" s="1828">
        <f t="shared" ca="1" si="552"/>
        <v>0</v>
      </c>
      <c r="AS435" s="1012">
        <f ca="1">SUM((INDIRECT(AS$2&amp;(ROW())):INDIRECT(AS$3&amp;(ROW()))))</f>
        <v>0</v>
      </c>
      <c r="AT435" s="1012">
        <f ca="1">SUM(INDIRECT(AT$1&amp;AT$2&amp;$C435):INDIRECT(AT$1&amp;AT$3&amp;$C435))</f>
        <v>0</v>
      </c>
      <c r="AU435" s="1724">
        <f t="shared" ca="1" si="553"/>
        <v>0</v>
      </c>
      <c r="AV435" s="1828">
        <f t="shared" ca="1" si="554"/>
        <v>0</v>
      </c>
      <c r="AW435" s="1012">
        <f ca="1">SUM(INDIRECT(AW$1&amp;AW$2&amp;$A435):INDIRECT(AW$1&amp;AW$3&amp;$A435))</f>
        <v>0</v>
      </c>
      <c r="AX435" s="1724">
        <f t="shared" ca="1" si="555"/>
        <v>0</v>
      </c>
      <c r="AY435" s="1828">
        <f t="shared" ca="1" si="556"/>
        <v>0</v>
      </c>
      <c r="BA435" s="1012">
        <f ca="1">SUM((INDIRECT(BA$2&amp;(ROW())):INDIRECT(BA$3&amp;(ROW()))))</f>
        <v>0</v>
      </c>
      <c r="BB435" s="1012">
        <f ca="1">SUM(INDIRECT(BB$1&amp;BB$2&amp;$C435):INDIRECT(BB$1&amp;BB$3&amp;$C435))</f>
        <v>0</v>
      </c>
      <c r="BC435" s="1724">
        <f t="shared" ca="1" si="557"/>
        <v>0</v>
      </c>
      <c r="BD435" s="1828">
        <f t="shared" ca="1" si="558"/>
        <v>0</v>
      </c>
      <c r="BE435" s="1012">
        <f ca="1">SUM(INDIRECT(BE$1&amp;BE$2&amp;$A435):INDIRECT(BE$1&amp;BE$3&amp;$A435))</f>
        <v>0</v>
      </c>
      <c r="BF435" s="1724">
        <f t="shared" ca="1" si="559"/>
        <v>0</v>
      </c>
      <c r="BG435" s="1828">
        <f t="shared" ca="1" si="560"/>
        <v>0</v>
      </c>
    </row>
    <row r="436" spans="1:59">
      <c r="A436" s="1887">
        <v>389</v>
      </c>
      <c r="B436" s="1887">
        <v>1</v>
      </c>
      <c r="C436" s="1887">
        <f>ROW()</f>
        <v>436</v>
      </c>
      <c r="E436" s="2540">
        <v>1</v>
      </c>
      <c r="I436" s="182" t="s">
        <v>233</v>
      </c>
      <c r="J436" s="181"/>
      <c r="K436" s="624"/>
      <c r="L436" s="624"/>
      <c r="M436" s="625"/>
      <c r="N436" s="625"/>
      <c r="O436" s="625"/>
      <c r="P436" s="184"/>
      <c r="Q436" s="627">
        <f t="shared" ref="Q436:AI436" si="575">Q437+Q461</f>
        <v>50124</v>
      </c>
      <c r="R436" s="627">
        <f t="shared" si="575"/>
        <v>28437</v>
      </c>
      <c r="S436" s="627">
        <f t="shared" si="575"/>
        <v>44025</v>
      </c>
      <c r="T436" s="627">
        <f t="shared" si="575"/>
        <v>59085</v>
      </c>
      <c r="U436" s="627">
        <f t="shared" si="575"/>
        <v>64306</v>
      </c>
      <c r="V436" s="627">
        <f t="shared" si="575"/>
        <v>94255</v>
      </c>
      <c r="W436" s="627">
        <f t="shared" si="575"/>
        <v>58518</v>
      </c>
      <c r="X436" s="627">
        <f t="shared" si="575"/>
        <v>74102</v>
      </c>
      <c r="Y436" s="627">
        <f t="shared" si="575"/>
        <v>88556</v>
      </c>
      <c r="Z436" s="627">
        <f t="shared" si="575"/>
        <v>48915</v>
      </c>
      <c r="AA436" s="627">
        <f t="shared" si="575"/>
        <v>47905</v>
      </c>
      <c r="AB436" s="627">
        <f t="shared" si="575"/>
        <v>52195</v>
      </c>
      <c r="AC436" s="627">
        <f t="shared" si="575"/>
        <v>122586</v>
      </c>
      <c r="AD436" s="627">
        <f t="shared" si="575"/>
        <v>217646</v>
      </c>
      <c r="AE436" s="627">
        <f t="shared" si="575"/>
        <v>221176</v>
      </c>
      <c r="AF436" s="627">
        <f t="shared" si="575"/>
        <v>149015</v>
      </c>
      <c r="AG436" s="627">
        <f t="shared" si="575"/>
        <v>340232</v>
      </c>
      <c r="AH436" s="627">
        <f t="shared" si="575"/>
        <v>370191</v>
      </c>
      <c r="AI436" s="627">
        <f t="shared" si="575"/>
        <v>710423</v>
      </c>
      <c r="AK436" s="1657">
        <f ca="1">SUM((INDIRECT(AK$2&amp;(ROW())):INDIRECT(AK$3&amp;(ROW()))))</f>
        <v>50124</v>
      </c>
      <c r="AL436" s="1658">
        <f ca="1">SUM(INDIRECT(AL$1&amp;AL$2&amp;$C436):INDIRECT(AL$1&amp;AL$3&amp;$C436))</f>
        <v>46892.926850921598</v>
      </c>
      <c r="AM436" s="1726">
        <f t="shared" ca="1" si="483"/>
        <v>3231.0731490784019</v>
      </c>
      <c r="AN436" s="1818">
        <f t="shared" ca="1" si="551"/>
        <v>1.0689032092057376</v>
      </c>
      <c r="AO436" s="1658">
        <f ca="1">SUM(INDIRECT(AO$1&amp;AO$2&amp;$A436):INDIRECT(AO$1&amp;AO$3&amp;$A436))</f>
        <v>5362</v>
      </c>
      <c r="AP436" s="1726">
        <f t="shared" ca="1" si="484"/>
        <v>44762</v>
      </c>
      <c r="AQ436" s="1818">
        <f t="shared" ca="1" si="552"/>
        <v>9.3480044759418135</v>
      </c>
      <c r="AS436" s="1657">
        <f ca="1">SUM((INDIRECT(AS$2&amp;(ROW())):INDIRECT(AS$3&amp;(ROW()))))</f>
        <v>50124</v>
      </c>
      <c r="AT436" s="1658">
        <f ca="1">SUM(INDIRECT(AT$1&amp;AT$2&amp;$C436):INDIRECT(AT$1&amp;AT$3&amp;$C436))</f>
        <v>46892.926850921598</v>
      </c>
      <c r="AU436" s="1726">
        <f t="shared" ca="1" si="553"/>
        <v>3231.0731490784019</v>
      </c>
      <c r="AV436" s="1818">
        <f t="shared" ca="1" si="554"/>
        <v>1.0689032092057376</v>
      </c>
      <c r="AW436" s="1658">
        <f ca="1">SUM(INDIRECT(AW$1&amp;AW$2&amp;$A436):INDIRECT(AW$1&amp;AW$3&amp;$A436))</f>
        <v>5362</v>
      </c>
      <c r="AX436" s="1726">
        <f t="shared" ca="1" si="555"/>
        <v>44762</v>
      </c>
      <c r="AY436" s="1818">
        <f t="shared" ca="1" si="556"/>
        <v>9.3480044759418135</v>
      </c>
      <c r="BA436" s="1657">
        <f ca="1">SUM((INDIRECT(BA$2&amp;(ROW())):INDIRECT(BA$3&amp;(ROW()))))</f>
        <v>50124</v>
      </c>
      <c r="BB436" s="1658">
        <f ca="1">SUM(INDIRECT(BB$1&amp;BB$2&amp;$C436):INDIRECT(BB$1&amp;BB$3&amp;$C436))</f>
        <v>46892.926850921598</v>
      </c>
      <c r="BC436" s="1726">
        <f t="shared" ca="1" si="557"/>
        <v>3231.0731490784019</v>
      </c>
      <c r="BD436" s="1818">
        <f t="shared" ca="1" si="558"/>
        <v>1.0689032092057376</v>
      </c>
      <c r="BE436" s="1658">
        <f ca="1">SUM(INDIRECT(BE$1&amp;BE$2&amp;$A436):INDIRECT(BE$1&amp;BE$3&amp;$A436))</f>
        <v>5362</v>
      </c>
      <c r="BF436" s="1726">
        <f t="shared" ca="1" si="559"/>
        <v>44762</v>
      </c>
      <c r="BG436" s="1818">
        <f t="shared" ca="1" si="560"/>
        <v>9.3480044759418135</v>
      </c>
    </row>
    <row r="437" spans="1:59">
      <c r="A437" s="1887">
        <v>390</v>
      </c>
      <c r="B437" s="1887">
        <v>1</v>
      </c>
      <c r="C437" s="1887">
        <f>ROW()</f>
        <v>437</v>
      </c>
      <c r="E437" s="2540">
        <v>1</v>
      </c>
      <c r="I437" s="170"/>
      <c r="J437" s="169"/>
      <c r="K437" s="123" t="s">
        <v>221</v>
      </c>
      <c r="L437" s="123"/>
      <c r="M437" s="549"/>
      <c r="N437" s="549"/>
      <c r="O437" s="549"/>
      <c r="P437" s="550"/>
      <c r="Q437" s="626">
        <f>Q438+Q443+Q460</f>
        <v>18199</v>
      </c>
      <c r="R437" s="626">
        <f t="shared" ref="R437:AB437" si="576">R438+R443+R460</f>
        <v>14611</v>
      </c>
      <c r="S437" s="626">
        <f t="shared" si="576"/>
        <v>20145</v>
      </c>
      <c r="T437" s="626">
        <f t="shared" si="576"/>
        <v>23134</v>
      </c>
      <c r="U437" s="626">
        <f t="shared" si="576"/>
        <v>18128</v>
      </c>
      <c r="V437" s="626">
        <f t="shared" si="576"/>
        <v>32532</v>
      </c>
      <c r="W437" s="626">
        <f t="shared" si="576"/>
        <v>18599</v>
      </c>
      <c r="X437" s="626">
        <f t="shared" si="576"/>
        <v>22866</v>
      </c>
      <c r="Y437" s="626">
        <f t="shared" si="576"/>
        <v>21281</v>
      </c>
      <c r="Z437" s="626">
        <f t="shared" si="576"/>
        <v>22125</v>
      </c>
      <c r="AA437" s="626">
        <f t="shared" si="576"/>
        <v>20921</v>
      </c>
      <c r="AB437" s="626">
        <f t="shared" si="576"/>
        <v>7730</v>
      </c>
      <c r="AC437" s="626">
        <f t="shared" ref="AC437:AI437" si="577">AC438+AC443+AC460</f>
        <v>52955</v>
      </c>
      <c r="AD437" s="626">
        <f t="shared" si="577"/>
        <v>73794</v>
      </c>
      <c r="AE437" s="626">
        <f t="shared" si="577"/>
        <v>62746</v>
      </c>
      <c r="AF437" s="626">
        <f t="shared" si="577"/>
        <v>50776</v>
      </c>
      <c r="AG437" s="626">
        <f t="shared" si="577"/>
        <v>126749</v>
      </c>
      <c r="AH437" s="626">
        <f t="shared" si="577"/>
        <v>113522</v>
      </c>
      <c r="AI437" s="626">
        <f t="shared" si="577"/>
        <v>240271</v>
      </c>
      <c r="AK437" s="1654">
        <f ca="1">SUM((INDIRECT(AK$2&amp;(ROW())):INDIRECT(AK$3&amp;(ROW()))))</f>
        <v>18199</v>
      </c>
      <c r="AL437" s="626">
        <f ca="1">SUM(INDIRECT(AL$1&amp;AL$2&amp;$C437):INDIRECT(AL$1&amp;AL$3&amp;$C437))</f>
        <v>18081.535298565002</v>
      </c>
      <c r="AM437" s="1715">
        <f t="shared" ca="1" si="483"/>
        <v>117.46470143499755</v>
      </c>
      <c r="AN437" s="1819">
        <f t="shared" ca="1" si="551"/>
        <v>1.006496389797404</v>
      </c>
      <c r="AO437" s="626">
        <f ca="1">SUM(INDIRECT(AO$1&amp;AO$2&amp;$A437):INDIRECT(AO$1&amp;AO$3&amp;$A437))</f>
        <v>4751</v>
      </c>
      <c r="AP437" s="1715">
        <f t="shared" ca="1" si="484"/>
        <v>13448</v>
      </c>
      <c r="AQ437" s="1819">
        <f t="shared" ca="1" si="552"/>
        <v>3.8305619869501157</v>
      </c>
      <c r="AS437" s="1654">
        <f ca="1">SUM((INDIRECT(AS$2&amp;(ROW())):INDIRECT(AS$3&amp;(ROW()))))</f>
        <v>18199</v>
      </c>
      <c r="AT437" s="626">
        <f ca="1">SUM(INDIRECT(AT$1&amp;AT$2&amp;$C437):INDIRECT(AT$1&amp;AT$3&amp;$C437))</f>
        <v>18081.535298565002</v>
      </c>
      <c r="AU437" s="1715">
        <f t="shared" ca="1" si="553"/>
        <v>117.46470143499755</v>
      </c>
      <c r="AV437" s="1819">
        <f t="shared" ca="1" si="554"/>
        <v>1.006496389797404</v>
      </c>
      <c r="AW437" s="626">
        <f ca="1">SUM(INDIRECT(AW$1&amp;AW$2&amp;$A437):INDIRECT(AW$1&amp;AW$3&amp;$A437))</f>
        <v>4751</v>
      </c>
      <c r="AX437" s="1715">
        <f t="shared" ca="1" si="555"/>
        <v>13448</v>
      </c>
      <c r="AY437" s="1819">
        <f t="shared" ca="1" si="556"/>
        <v>3.8305619869501157</v>
      </c>
      <c r="BA437" s="1654">
        <f ca="1">SUM((INDIRECT(BA$2&amp;(ROW())):INDIRECT(BA$3&amp;(ROW()))))</f>
        <v>18199</v>
      </c>
      <c r="BB437" s="626">
        <f ca="1">SUM(INDIRECT(BB$1&amp;BB$2&amp;$C437):INDIRECT(BB$1&amp;BB$3&amp;$C437))</f>
        <v>18081.535298565002</v>
      </c>
      <c r="BC437" s="1715">
        <f t="shared" ca="1" si="557"/>
        <v>117.46470143499755</v>
      </c>
      <c r="BD437" s="1819">
        <f t="shared" ca="1" si="558"/>
        <v>1.006496389797404</v>
      </c>
      <c r="BE437" s="626">
        <f ca="1">SUM(INDIRECT(BE$1&amp;BE$2&amp;$A437):INDIRECT(BE$1&amp;BE$3&amp;$A437))</f>
        <v>4751</v>
      </c>
      <c r="BF437" s="1715">
        <f t="shared" ca="1" si="559"/>
        <v>13448</v>
      </c>
      <c r="BG437" s="1819">
        <f t="shared" ca="1" si="560"/>
        <v>3.8305619869501157</v>
      </c>
    </row>
    <row r="438" spans="1:59" s="372" customFormat="1">
      <c r="A438" s="1887">
        <v>391</v>
      </c>
      <c r="B438" s="1887">
        <v>1</v>
      </c>
      <c r="C438" s="1887">
        <f>ROW()</f>
        <v>438</v>
      </c>
      <c r="E438" s="2540">
        <v>1</v>
      </c>
      <c r="F438" s="26"/>
      <c r="G438" s="26"/>
      <c r="H438" s="33"/>
      <c r="I438" s="170"/>
      <c r="J438" s="432"/>
      <c r="K438" s="123"/>
      <c r="L438" s="123"/>
      <c r="M438" s="18" t="s">
        <v>222</v>
      </c>
      <c r="N438" s="558"/>
      <c r="O438" s="558"/>
      <c r="P438" s="559"/>
      <c r="Q438" s="562">
        <f>Q439+Q442</f>
        <v>12256</v>
      </c>
      <c r="R438" s="562">
        <f t="shared" ref="R438:AB438" si="578">R439+R442</f>
        <v>11333</v>
      </c>
      <c r="S438" s="562">
        <f t="shared" si="578"/>
        <v>12938</v>
      </c>
      <c r="T438" s="562">
        <f t="shared" si="578"/>
        <v>16009</v>
      </c>
      <c r="U438" s="562">
        <f t="shared" si="578"/>
        <v>9738</v>
      </c>
      <c r="V438" s="562">
        <f t="shared" si="578"/>
        <v>20352</v>
      </c>
      <c r="W438" s="562">
        <f t="shared" si="578"/>
        <v>11722</v>
      </c>
      <c r="X438" s="562">
        <f t="shared" si="578"/>
        <v>13989</v>
      </c>
      <c r="Y438" s="562">
        <f t="shared" si="578"/>
        <v>12499</v>
      </c>
      <c r="Z438" s="562">
        <f t="shared" si="578"/>
        <v>13292</v>
      </c>
      <c r="AA438" s="562">
        <f t="shared" si="578"/>
        <v>10917</v>
      </c>
      <c r="AB438" s="562">
        <f t="shared" si="578"/>
        <v>1704</v>
      </c>
      <c r="AC438" s="582">
        <f t="shared" ref="AC438:AI438" si="579">AC439+AC442</f>
        <v>36527</v>
      </c>
      <c r="AD438" s="562">
        <f t="shared" si="579"/>
        <v>46099</v>
      </c>
      <c r="AE438" s="562">
        <f t="shared" si="579"/>
        <v>38210</v>
      </c>
      <c r="AF438" s="562">
        <f t="shared" si="579"/>
        <v>25913</v>
      </c>
      <c r="AG438" s="562">
        <f t="shared" si="579"/>
        <v>82626</v>
      </c>
      <c r="AH438" s="562">
        <f t="shared" si="579"/>
        <v>64123</v>
      </c>
      <c r="AI438" s="562">
        <f t="shared" si="579"/>
        <v>146749</v>
      </c>
      <c r="AK438" s="562">
        <f ca="1">SUM((INDIRECT(AK$2&amp;(ROW())):INDIRECT(AK$3&amp;(ROW()))))</f>
        <v>12256</v>
      </c>
      <c r="AL438" s="562">
        <f ca="1">SUM(INDIRECT(AL$1&amp;AL$2&amp;$C438):INDIRECT(AL$1&amp;AL$3&amp;$C438))</f>
        <v>9548.4891404031423</v>
      </c>
      <c r="AM438" s="1716">
        <f t="shared" ca="1" si="483"/>
        <v>2707.5108595968577</v>
      </c>
      <c r="AN438" s="1820">
        <f t="shared" ca="1" si="551"/>
        <v>1.2835538502254134</v>
      </c>
      <c r="AO438" s="562">
        <f ca="1">SUM(INDIRECT(AO$1&amp;AO$2&amp;$A438):INDIRECT(AO$1&amp;AO$3&amp;$A438))</f>
        <v>6343</v>
      </c>
      <c r="AP438" s="1716">
        <f t="shared" ca="1" si="484"/>
        <v>5913</v>
      </c>
      <c r="AQ438" s="1820">
        <f t="shared" ca="1" si="552"/>
        <v>1.9322087340375216</v>
      </c>
      <c r="AS438" s="562">
        <f ca="1">SUM((INDIRECT(AS$2&amp;(ROW())):INDIRECT(AS$3&amp;(ROW()))))</f>
        <v>12256</v>
      </c>
      <c r="AT438" s="562">
        <f ca="1">SUM(INDIRECT(AT$1&amp;AT$2&amp;$C438):INDIRECT(AT$1&amp;AT$3&amp;$C438))</f>
        <v>9548.4891404031423</v>
      </c>
      <c r="AU438" s="1716">
        <f t="shared" ca="1" si="553"/>
        <v>2707.5108595968577</v>
      </c>
      <c r="AV438" s="1820">
        <f t="shared" ca="1" si="554"/>
        <v>1.2835538502254134</v>
      </c>
      <c r="AW438" s="562">
        <f ca="1">SUM(INDIRECT(AW$1&amp;AW$2&amp;$A438):INDIRECT(AW$1&amp;AW$3&amp;$A438))</f>
        <v>6343</v>
      </c>
      <c r="AX438" s="1716">
        <f t="shared" ca="1" si="555"/>
        <v>5913</v>
      </c>
      <c r="AY438" s="1820">
        <f t="shared" ca="1" si="556"/>
        <v>1.9322087340375216</v>
      </c>
      <c r="BA438" s="562">
        <f ca="1">SUM((INDIRECT(BA$2&amp;(ROW())):INDIRECT(BA$3&amp;(ROW()))))</f>
        <v>12256</v>
      </c>
      <c r="BB438" s="562">
        <f ca="1">SUM(INDIRECT(BB$1&amp;BB$2&amp;$C438):INDIRECT(BB$1&amp;BB$3&amp;$C438))</f>
        <v>9548.4891404031423</v>
      </c>
      <c r="BC438" s="1716">
        <f t="shared" ca="1" si="557"/>
        <v>2707.5108595968577</v>
      </c>
      <c r="BD438" s="1820">
        <f t="shared" ca="1" si="558"/>
        <v>1.2835538502254134</v>
      </c>
      <c r="BE438" s="562">
        <f ca="1">SUM(INDIRECT(BE$1&amp;BE$2&amp;$A438):INDIRECT(BE$1&amp;BE$3&amp;$A438))</f>
        <v>6343</v>
      </c>
      <c r="BF438" s="1716">
        <f t="shared" ca="1" si="559"/>
        <v>5913</v>
      </c>
      <c r="BG438" s="1820">
        <f t="shared" ca="1" si="560"/>
        <v>1.9322087340375216</v>
      </c>
    </row>
    <row r="439" spans="1:59">
      <c r="A439" s="1887">
        <v>392</v>
      </c>
      <c r="B439" s="1887">
        <v>1</v>
      </c>
      <c r="C439" s="1887">
        <f>ROW()</f>
        <v>439</v>
      </c>
      <c r="E439" s="2540">
        <v>1</v>
      </c>
      <c r="I439" s="170"/>
      <c r="J439" s="169"/>
      <c r="K439" s="123"/>
      <c r="L439" s="123"/>
      <c r="M439" s="18"/>
      <c r="N439" s="175" t="s">
        <v>223</v>
      </c>
      <c r="O439" s="175"/>
      <c r="P439" s="174"/>
      <c r="Q439" s="173">
        <f>SUM(Q440:Q441)</f>
        <v>12256</v>
      </c>
      <c r="R439" s="173">
        <f t="shared" ref="R439:AB439" si="580">SUM(R440:R441)</f>
        <v>11333</v>
      </c>
      <c r="S439" s="173">
        <f t="shared" si="580"/>
        <v>12938</v>
      </c>
      <c r="T439" s="173">
        <f t="shared" si="580"/>
        <v>16009</v>
      </c>
      <c r="U439" s="173">
        <f t="shared" si="580"/>
        <v>9738</v>
      </c>
      <c r="V439" s="173">
        <f t="shared" si="580"/>
        <v>20352</v>
      </c>
      <c r="W439" s="173">
        <f t="shared" si="580"/>
        <v>11722</v>
      </c>
      <c r="X439" s="173">
        <f t="shared" si="580"/>
        <v>13989</v>
      </c>
      <c r="Y439" s="173">
        <f t="shared" si="580"/>
        <v>12499</v>
      </c>
      <c r="Z439" s="173">
        <f t="shared" si="580"/>
        <v>13292</v>
      </c>
      <c r="AA439" s="173">
        <f t="shared" si="580"/>
        <v>10917</v>
      </c>
      <c r="AB439" s="173">
        <f t="shared" si="580"/>
        <v>1704</v>
      </c>
      <c r="AC439" s="172">
        <f t="shared" ref="AC439:AI439" si="581">SUM(AC440:AC441)</f>
        <v>36527</v>
      </c>
      <c r="AD439" s="173">
        <f t="shared" si="581"/>
        <v>46099</v>
      </c>
      <c r="AE439" s="173">
        <f t="shared" si="581"/>
        <v>38210</v>
      </c>
      <c r="AF439" s="173">
        <f t="shared" si="581"/>
        <v>25913</v>
      </c>
      <c r="AG439" s="173">
        <f t="shared" si="581"/>
        <v>82626</v>
      </c>
      <c r="AH439" s="173">
        <f t="shared" si="581"/>
        <v>64123</v>
      </c>
      <c r="AI439" s="173">
        <f t="shared" si="581"/>
        <v>146749</v>
      </c>
      <c r="AK439" s="173">
        <f ca="1">SUM((INDIRECT(AK$2&amp;(ROW())):INDIRECT(AK$3&amp;(ROW()))))</f>
        <v>12256</v>
      </c>
      <c r="AL439" s="173">
        <f ca="1">SUM(INDIRECT(AL$1&amp;AL$2&amp;$C439):INDIRECT(AL$1&amp;AL$3&amp;$C439))</f>
        <v>9548.4891404031423</v>
      </c>
      <c r="AM439" s="1717">
        <f t="shared" ca="1" si="483"/>
        <v>2707.5108595968577</v>
      </c>
      <c r="AN439" s="1821">
        <f t="shared" ca="1" si="551"/>
        <v>1.2835538502254134</v>
      </c>
      <c r="AO439" s="173">
        <f ca="1">SUM(INDIRECT(AO$1&amp;AO$2&amp;$A439):INDIRECT(AO$1&amp;AO$3&amp;$A439))</f>
        <v>6343</v>
      </c>
      <c r="AP439" s="1717">
        <f t="shared" ca="1" si="484"/>
        <v>5913</v>
      </c>
      <c r="AQ439" s="1821">
        <f t="shared" ca="1" si="552"/>
        <v>1.9322087340375216</v>
      </c>
      <c r="AS439" s="173">
        <f ca="1">SUM((INDIRECT(AS$2&amp;(ROW())):INDIRECT(AS$3&amp;(ROW()))))</f>
        <v>12256</v>
      </c>
      <c r="AT439" s="173">
        <f ca="1">SUM(INDIRECT(AT$1&amp;AT$2&amp;$C439):INDIRECT(AT$1&amp;AT$3&amp;$C439))</f>
        <v>9548.4891404031423</v>
      </c>
      <c r="AU439" s="1717">
        <f t="shared" ca="1" si="553"/>
        <v>2707.5108595968577</v>
      </c>
      <c r="AV439" s="1821">
        <f t="shared" ca="1" si="554"/>
        <v>1.2835538502254134</v>
      </c>
      <c r="AW439" s="173">
        <f ca="1">SUM(INDIRECT(AW$1&amp;AW$2&amp;$A439):INDIRECT(AW$1&amp;AW$3&amp;$A439))</f>
        <v>6343</v>
      </c>
      <c r="AX439" s="1717">
        <f t="shared" ca="1" si="555"/>
        <v>5913</v>
      </c>
      <c r="AY439" s="1821">
        <f t="shared" ca="1" si="556"/>
        <v>1.9322087340375216</v>
      </c>
      <c r="BA439" s="173">
        <f ca="1">SUM((INDIRECT(BA$2&amp;(ROW())):INDIRECT(BA$3&amp;(ROW()))))</f>
        <v>12256</v>
      </c>
      <c r="BB439" s="173">
        <f ca="1">SUM(INDIRECT(BB$1&amp;BB$2&amp;$C439):INDIRECT(BB$1&amp;BB$3&amp;$C439))</f>
        <v>9548.4891404031423</v>
      </c>
      <c r="BC439" s="1717">
        <f t="shared" ca="1" si="557"/>
        <v>2707.5108595968577</v>
      </c>
      <c r="BD439" s="1821">
        <f t="shared" ca="1" si="558"/>
        <v>1.2835538502254134</v>
      </c>
      <c r="BE439" s="173">
        <f ca="1">SUM(INDIRECT(BE$1&amp;BE$2&amp;$A439):INDIRECT(BE$1&amp;BE$3&amp;$A439))</f>
        <v>6343</v>
      </c>
      <c r="BF439" s="1717">
        <f t="shared" ca="1" si="559"/>
        <v>5913</v>
      </c>
      <c r="BG439" s="1821">
        <f t="shared" ca="1" si="560"/>
        <v>1.9322087340375216</v>
      </c>
    </row>
    <row r="440" spans="1:59">
      <c r="A440" s="1887">
        <v>393</v>
      </c>
      <c r="B440" s="1887">
        <v>1</v>
      </c>
      <c r="C440" s="1887">
        <f>ROW()</f>
        <v>440</v>
      </c>
      <c r="E440" s="2540">
        <v>1</v>
      </c>
      <c r="I440" s="170"/>
      <c r="J440" s="169"/>
      <c r="K440" s="123"/>
      <c r="L440" s="123"/>
      <c r="M440" s="18"/>
      <c r="N440" s="18"/>
      <c r="O440" s="175" t="s">
        <v>224</v>
      </c>
      <c r="P440" s="174"/>
      <c r="Q440" s="177">
        <v>11654</v>
      </c>
      <c r="R440" s="177">
        <v>10852</v>
      </c>
      <c r="S440" s="177">
        <v>12175</v>
      </c>
      <c r="T440" s="177">
        <v>15548</v>
      </c>
      <c r="U440" s="177">
        <v>9163</v>
      </c>
      <c r="V440" s="177">
        <v>19974</v>
      </c>
      <c r="W440" s="177">
        <v>11142</v>
      </c>
      <c r="X440" s="177">
        <v>13527</v>
      </c>
      <c r="Y440" s="177">
        <v>11980</v>
      </c>
      <c r="Z440" s="177">
        <v>12798</v>
      </c>
      <c r="AA440" s="177">
        <v>10428</v>
      </c>
      <c r="AB440" s="177">
        <v>1235</v>
      </c>
      <c r="AC440" s="172">
        <f>SUM(Q440,R440,S440)</f>
        <v>34681</v>
      </c>
      <c r="AD440" s="172">
        <f>SUM(T440,U440,V440)</f>
        <v>44685</v>
      </c>
      <c r="AE440" s="172">
        <f>SUM(W440,X440,Y440)</f>
        <v>36649</v>
      </c>
      <c r="AF440" s="172">
        <f>SUM(Z440,AA440,AB440)</f>
        <v>24461</v>
      </c>
      <c r="AG440" s="172">
        <f>AC440+AD440</f>
        <v>79366</v>
      </c>
      <c r="AH440" s="172">
        <f>AF440+AE440</f>
        <v>61110</v>
      </c>
      <c r="AI440" s="172">
        <f>AG440+AH440</f>
        <v>140476</v>
      </c>
      <c r="AK440" s="172">
        <f ca="1">SUM((INDIRECT(AK$2&amp;(ROW())):INDIRECT(AK$3&amp;(ROW()))))</f>
        <v>11654</v>
      </c>
      <c r="AL440" s="172">
        <f ca="1">SUM(INDIRECT(AL$1&amp;AL$2&amp;$C440):INDIRECT(AL$1&amp;AL$3&amp;$C440))</f>
        <v>9548.4891404031423</v>
      </c>
      <c r="AM440" s="1718">
        <f t="shared" ca="1" si="483"/>
        <v>2105.5108595968577</v>
      </c>
      <c r="AN440" s="1822">
        <f t="shared" ca="1" si="551"/>
        <v>1.2205072267074875</v>
      </c>
      <c r="AO440" s="172">
        <f ca="1">SUM(INDIRECT(AO$1&amp;AO$2&amp;$A440):INDIRECT(AO$1&amp;AO$3&amp;$A440))</f>
        <v>5856</v>
      </c>
      <c r="AP440" s="1718">
        <f t="shared" ca="1" si="484"/>
        <v>5798</v>
      </c>
      <c r="AQ440" s="1822">
        <f t="shared" ca="1" si="552"/>
        <v>1.9900956284153006</v>
      </c>
      <c r="AS440" s="172">
        <f ca="1">SUM((INDIRECT(AS$2&amp;(ROW())):INDIRECT(AS$3&amp;(ROW()))))</f>
        <v>11654</v>
      </c>
      <c r="AT440" s="172">
        <f ca="1">SUM(INDIRECT(AT$1&amp;AT$2&amp;$C440):INDIRECT(AT$1&amp;AT$3&amp;$C440))</f>
        <v>9548.4891404031423</v>
      </c>
      <c r="AU440" s="1718">
        <f t="shared" ca="1" si="553"/>
        <v>2105.5108595968577</v>
      </c>
      <c r="AV440" s="1822">
        <f t="shared" ca="1" si="554"/>
        <v>1.2205072267074875</v>
      </c>
      <c r="AW440" s="172">
        <f ca="1">SUM(INDIRECT(AW$1&amp;AW$2&amp;$A440):INDIRECT(AW$1&amp;AW$3&amp;$A440))</f>
        <v>5856</v>
      </c>
      <c r="AX440" s="1718">
        <f t="shared" ca="1" si="555"/>
        <v>5798</v>
      </c>
      <c r="AY440" s="1822">
        <f t="shared" ca="1" si="556"/>
        <v>1.9900956284153006</v>
      </c>
      <c r="BA440" s="172">
        <f ca="1">SUM((INDIRECT(BA$2&amp;(ROW())):INDIRECT(BA$3&amp;(ROW()))))</f>
        <v>11654</v>
      </c>
      <c r="BB440" s="172">
        <f ca="1">SUM(INDIRECT(BB$1&amp;BB$2&amp;$C440):INDIRECT(BB$1&amp;BB$3&amp;$C440))</f>
        <v>9548.4891404031423</v>
      </c>
      <c r="BC440" s="1718">
        <f t="shared" ca="1" si="557"/>
        <v>2105.5108595968577</v>
      </c>
      <c r="BD440" s="1822">
        <f t="shared" ca="1" si="558"/>
        <v>1.2205072267074875</v>
      </c>
      <c r="BE440" s="172">
        <f ca="1">SUM(INDIRECT(BE$1&amp;BE$2&amp;$A440):INDIRECT(BE$1&amp;BE$3&amp;$A440))</f>
        <v>5856</v>
      </c>
      <c r="BF440" s="1718">
        <f t="shared" ca="1" si="559"/>
        <v>5798</v>
      </c>
      <c r="BG440" s="1822">
        <f t="shared" ca="1" si="560"/>
        <v>1.9900956284153006</v>
      </c>
    </row>
    <row r="441" spans="1:59">
      <c r="A441" s="1887">
        <v>394</v>
      </c>
      <c r="B441" s="1887">
        <v>1</v>
      </c>
      <c r="C441" s="1887">
        <f>ROW()</f>
        <v>441</v>
      </c>
      <c r="E441" s="2540">
        <v>1</v>
      </c>
      <c r="I441" s="170"/>
      <c r="J441" s="169"/>
      <c r="K441" s="123"/>
      <c r="L441" s="123"/>
      <c r="M441" s="18"/>
      <c r="N441" s="558"/>
      <c r="O441" s="558" t="s">
        <v>225</v>
      </c>
      <c r="P441" s="559"/>
      <c r="Q441" s="561">
        <v>602</v>
      </c>
      <c r="R441" s="561">
        <v>481</v>
      </c>
      <c r="S441" s="561">
        <v>763</v>
      </c>
      <c r="T441" s="561">
        <v>461</v>
      </c>
      <c r="U441" s="561">
        <v>575</v>
      </c>
      <c r="V441" s="561">
        <v>378</v>
      </c>
      <c r="W441" s="561">
        <v>580</v>
      </c>
      <c r="X441" s="561">
        <v>462</v>
      </c>
      <c r="Y441" s="561">
        <v>519</v>
      </c>
      <c r="Z441" s="561">
        <v>494</v>
      </c>
      <c r="AA441" s="561">
        <v>489</v>
      </c>
      <c r="AB441" s="561">
        <v>469</v>
      </c>
      <c r="AC441" s="582">
        <f>SUM(Q441,R441,S441)</f>
        <v>1846</v>
      </c>
      <c r="AD441" s="582">
        <f>SUM(T441,U441,V441)</f>
        <v>1414</v>
      </c>
      <c r="AE441" s="582">
        <f>SUM(W441,X441,Y441)</f>
        <v>1561</v>
      </c>
      <c r="AF441" s="582">
        <f>SUM(Z441,AA441,AB441)</f>
        <v>1452</v>
      </c>
      <c r="AG441" s="582">
        <f>AC441+AD441</f>
        <v>3260</v>
      </c>
      <c r="AH441" s="582">
        <f>AF441+AE441</f>
        <v>3013</v>
      </c>
      <c r="AI441" s="582">
        <f>AG441+AH441</f>
        <v>6273</v>
      </c>
      <c r="AK441" s="582">
        <f ca="1">SUM((INDIRECT(AK$2&amp;(ROW())):INDIRECT(AK$3&amp;(ROW()))))</f>
        <v>602</v>
      </c>
      <c r="AL441" s="582">
        <f ca="1">SUM(INDIRECT(AL$1&amp;AL$2&amp;$C441):INDIRECT(AL$1&amp;AL$3&amp;$C441))</f>
        <v>0</v>
      </c>
      <c r="AM441" s="1719">
        <f t="shared" ref="AM441:AM504" ca="1" si="582">AK441-AL441</f>
        <v>602</v>
      </c>
      <c r="AN441" s="1823">
        <f t="shared" ca="1" si="551"/>
        <v>0</v>
      </c>
      <c r="AO441" s="582">
        <f ca="1">SUM(INDIRECT(AO$1&amp;AO$2&amp;$A441):INDIRECT(AO$1&amp;AO$3&amp;$A441))</f>
        <v>487</v>
      </c>
      <c r="AP441" s="1719">
        <f t="shared" ref="AP441:AP504" ca="1" si="583">AK441-AO441</f>
        <v>115</v>
      </c>
      <c r="AQ441" s="1823">
        <f t="shared" ca="1" si="552"/>
        <v>1.2361396303901437</v>
      </c>
      <c r="AS441" s="582">
        <f ca="1">SUM((INDIRECT(AS$2&amp;(ROW())):INDIRECT(AS$3&amp;(ROW()))))</f>
        <v>602</v>
      </c>
      <c r="AT441" s="582">
        <f ca="1">SUM(INDIRECT(AT$1&amp;AT$2&amp;$C441):INDIRECT(AT$1&amp;AT$3&amp;$C441))</f>
        <v>0</v>
      </c>
      <c r="AU441" s="1719">
        <f t="shared" ca="1" si="553"/>
        <v>602</v>
      </c>
      <c r="AV441" s="1823">
        <f t="shared" ca="1" si="554"/>
        <v>0</v>
      </c>
      <c r="AW441" s="582">
        <f ca="1">SUM(INDIRECT(AW$1&amp;AW$2&amp;$A441):INDIRECT(AW$1&amp;AW$3&amp;$A441))</f>
        <v>487</v>
      </c>
      <c r="AX441" s="1719">
        <f t="shared" ca="1" si="555"/>
        <v>115</v>
      </c>
      <c r="AY441" s="1823">
        <f t="shared" ca="1" si="556"/>
        <v>1.2361396303901437</v>
      </c>
      <c r="BA441" s="582">
        <f ca="1">SUM((INDIRECT(BA$2&amp;(ROW())):INDIRECT(BA$3&amp;(ROW()))))</f>
        <v>602</v>
      </c>
      <c r="BB441" s="582">
        <f ca="1">SUM(INDIRECT(BB$1&amp;BB$2&amp;$C441):INDIRECT(BB$1&amp;BB$3&amp;$C441))</f>
        <v>0</v>
      </c>
      <c r="BC441" s="1719">
        <f t="shared" ca="1" si="557"/>
        <v>602</v>
      </c>
      <c r="BD441" s="1823">
        <f t="shared" ca="1" si="558"/>
        <v>0</v>
      </c>
      <c r="BE441" s="582">
        <f ca="1">SUM(INDIRECT(BE$1&amp;BE$2&amp;$A441):INDIRECT(BE$1&amp;BE$3&amp;$A441))</f>
        <v>487</v>
      </c>
      <c r="BF441" s="1719">
        <f t="shared" ca="1" si="559"/>
        <v>115</v>
      </c>
      <c r="BG441" s="1823">
        <f t="shared" ca="1" si="560"/>
        <v>1.2361396303901437</v>
      </c>
    </row>
    <row r="442" spans="1:59" collapsed="1">
      <c r="A442" s="1887">
        <v>395</v>
      </c>
      <c r="B442" s="1887">
        <v>1</v>
      </c>
      <c r="C442" s="1887">
        <f>ROW()</f>
        <v>442</v>
      </c>
      <c r="E442" s="2540">
        <v>1</v>
      </c>
      <c r="I442" s="170"/>
      <c r="J442" s="169"/>
      <c r="K442" s="123"/>
      <c r="L442" s="123"/>
      <c r="M442" s="16"/>
      <c r="N442" s="563" t="s">
        <v>226</v>
      </c>
      <c r="O442" s="563"/>
      <c r="P442" s="564"/>
      <c r="Q442" s="566"/>
      <c r="R442" s="566"/>
      <c r="S442" s="566"/>
      <c r="T442" s="566"/>
      <c r="U442" s="566"/>
      <c r="V442" s="566"/>
      <c r="W442" s="566"/>
      <c r="X442" s="566"/>
      <c r="Y442" s="566"/>
      <c r="Z442" s="566"/>
      <c r="AA442" s="566"/>
      <c r="AB442" s="566"/>
      <c r="AC442" s="583">
        <f>SUM(Q442,R442,S442)</f>
        <v>0</v>
      </c>
      <c r="AD442" s="583">
        <f>SUM(T442,U442,V442)</f>
        <v>0</v>
      </c>
      <c r="AE442" s="583">
        <f>SUM(W442,X442,Y442)</f>
        <v>0</v>
      </c>
      <c r="AF442" s="583">
        <f>SUM(Z442,AA442,AB442)</f>
        <v>0</v>
      </c>
      <c r="AG442" s="583">
        <f>AC442+AD442</f>
        <v>0</v>
      </c>
      <c r="AH442" s="583">
        <f>AF442+AE442</f>
        <v>0</v>
      </c>
      <c r="AI442" s="583">
        <f>AG442+AH442</f>
        <v>0</v>
      </c>
      <c r="AK442" s="583">
        <f ca="1">SUM((INDIRECT(AK$2&amp;(ROW())):INDIRECT(AK$3&amp;(ROW()))))</f>
        <v>0</v>
      </c>
      <c r="AL442" s="583">
        <f ca="1">SUM(INDIRECT(AL$1&amp;AL$2&amp;$C442):INDIRECT(AL$1&amp;AL$3&amp;$C442))</f>
        <v>0</v>
      </c>
      <c r="AM442" s="1720">
        <f t="shared" ca="1" si="582"/>
        <v>0</v>
      </c>
      <c r="AN442" s="1824">
        <f t="shared" ca="1" si="551"/>
        <v>0</v>
      </c>
      <c r="AO442" s="583">
        <f ca="1">SUM(INDIRECT(AO$1&amp;AO$2&amp;$A442):INDIRECT(AO$1&amp;AO$3&amp;$A442))</f>
        <v>0</v>
      </c>
      <c r="AP442" s="1720">
        <f t="shared" ca="1" si="583"/>
        <v>0</v>
      </c>
      <c r="AQ442" s="1824">
        <f t="shared" ca="1" si="552"/>
        <v>0</v>
      </c>
      <c r="AS442" s="583">
        <f ca="1">SUM((INDIRECT(AS$2&amp;(ROW())):INDIRECT(AS$3&amp;(ROW()))))</f>
        <v>0</v>
      </c>
      <c r="AT442" s="583">
        <f ca="1">SUM(INDIRECT(AT$1&amp;AT$2&amp;$C442):INDIRECT(AT$1&amp;AT$3&amp;$C442))</f>
        <v>0</v>
      </c>
      <c r="AU442" s="1720">
        <f t="shared" ca="1" si="553"/>
        <v>0</v>
      </c>
      <c r="AV442" s="1824">
        <f t="shared" ca="1" si="554"/>
        <v>0</v>
      </c>
      <c r="AW442" s="583">
        <f ca="1">SUM(INDIRECT(AW$1&amp;AW$2&amp;$A442):INDIRECT(AW$1&amp;AW$3&amp;$A442))</f>
        <v>0</v>
      </c>
      <c r="AX442" s="1720">
        <f t="shared" ca="1" si="555"/>
        <v>0</v>
      </c>
      <c r="AY442" s="1824">
        <f t="shared" ca="1" si="556"/>
        <v>0</v>
      </c>
      <c r="BA442" s="583">
        <f ca="1">SUM((INDIRECT(BA$2&amp;(ROW())):INDIRECT(BA$3&amp;(ROW()))))</f>
        <v>0</v>
      </c>
      <c r="BB442" s="583">
        <f ca="1">SUM(INDIRECT(BB$1&amp;BB$2&amp;$C442):INDIRECT(BB$1&amp;BB$3&amp;$C442))</f>
        <v>0</v>
      </c>
      <c r="BC442" s="1720">
        <f t="shared" ca="1" si="557"/>
        <v>0</v>
      </c>
      <c r="BD442" s="1824">
        <f t="shared" ca="1" si="558"/>
        <v>0</v>
      </c>
      <c r="BE442" s="583">
        <f ca="1">SUM(INDIRECT(BE$1&amp;BE$2&amp;$A442):INDIRECT(BE$1&amp;BE$3&amp;$A442))</f>
        <v>0</v>
      </c>
      <c r="BF442" s="1720">
        <f t="shared" ca="1" si="559"/>
        <v>0</v>
      </c>
      <c r="BG442" s="1824">
        <f t="shared" ca="1" si="560"/>
        <v>0</v>
      </c>
    </row>
    <row r="443" spans="1:59" s="372" customFormat="1">
      <c r="A443" s="1887">
        <v>396</v>
      </c>
      <c r="B443" s="1887">
        <v>1</v>
      </c>
      <c r="C443" s="1887">
        <f>ROW()</f>
        <v>443</v>
      </c>
      <c r="E443" s="2540">
        <v>1</v>
      </c>
      <c r="F443" s="26"/>
      <c r="G443" s="26"/>
      <c r="H443" s="33"/>
      <c r="I443" s="170"/>
      <c r="J443" s="432"/>
      <c r="K443" s="123"/>
      <c r="L443" s="123"/>
      <c r="M443" s="18" t="s">
        <v>227</v>
      </c>
      <c r="N443" s="557"/>
      <c r="O443" s="557"/>
      <c r="P443" s="553"/>
      <c r="Q443" s="555">
        <f>Q444+Q451+Q452+Q456+Q459</f>
        <v>5943</v>
      </c>
      <c r="R443" s="555">
        <f t="shared" ref="R443:AB443" si="584">R444+R451+R452+R456+R459</f>
        <v>3278</v>
      </c>
      <c r="S443" s="555">
        <f t="shared" si="584"/>
        <v>7207</v>
      </c>
      <c r="T443" s="555">
        <f t="shared" si="584"/>
        <v>7125</v>
      </c>
      <c r="U443" s="555">
        <f t="shared" si="584"/>
        <v>8390</v>
      </c>
      <c r="V443" s="555">
        <f t="shared" si="584"/>
        <v>12180</v>
      </c>
      <c r="W443" s="555">
        <f t="shared" si="584"/>
        <v>6877</v>
      </c>
      <c r="X443" s="555">
        <f t="shared" si="584"/>
        <v>8877</v>
      </c>
      <c r="Y443" s="555">
        <f t="shared" si="584"/>
        <v>8782</v>
      </c>
      <c r="Z443" s="555">
        <f t="shared" si="584"/>
        <v>8833</v>
      </c>
      <c r="AA443" s="555">
        <f t="shared" si="584"/>
        <v>10004</v>
      </c>
      <c r="AB443" s="555">
        <f t="shared" si="584"/>
        <v>6026</v>
      </c>
      <c r="AC443" s="586">
        <f t="shared" ref="AC443:AI443" si="585">AC444+AC451+AC452+AC456+AC459</f>
        <v>16428</v>
      </c>
      <c r="AD443" s="586">
        <f t="shared" si="585"/>
        <v>27695</v>
      </c>
      <c r="AE443" s="586">
        <f t="shared" si="585"/>
        <v>24536</v>
      </c>
      <c r="AF443" s="586">
        <f t="shared" si="585"/>
        <v>24863</v>
      </c>
      <c r="AG443" s="586">
        <f t="shared" si="585"/>
        <v>44123</v>
      </c>
      <c r="AH443" s="586">
        <f t="shared" si="585"/>
        <v>49399</v>
      </c>
      <c r="AI443" s="586">
        <f t="shared" si="585"/>
        <v>93522</v>
      </c>
      <c r="AK443" s="586">
        <f ca="1">SUM((INDIRECT(AK$2&amp;(ROW())):INDIRECT(AK$3&amp;(ROW()))))</f>
        <v>5943</v>
      </c>
      <c r="AL443" s="586">
        <f ca="1">SUM(INDIRECT(AL$1&amp;AL$2&amp;$C443):INDIRECT(AL$1&amp;AL$3&amp;$C443))</f>
        <v>8533.046158161862</v>
      </c>
      <c r="AM443" s="1721">
        <f t="shared" ca="1" si="582"/>
        <v>-2590.046158161862</v>
      </c>
      <c r="AN443" s="1825">
        <f t="shared" ca="1" si="551"/>
        <v>0.69646875099996008</v>
      </c>
      <c r="AO443" s="586">
        <f ca="1">SUM(INDIRECT(AO$1&amp;AO$2&amp;$A443):INDIRECT(AO$1&amp;AO$3&amp;$A443))</f>
        <v>-1592</v>
      </c>
      <c r="AP443" s="1721">
        <f t="shared" ca="1" si="583"/>
        <v>7535</v>
      </c>
      <c r="AQ443" s="1825">
        <f t="shared" ca="1" si="552"/>
        <v>-3.733040201005025</v>
      </c>
      <c r="AS443" s="586">
        <f ca="1">SUM((INDIRECT(AS$2&amp;(ROW())):INDIRECT(AS$3&amp;(ROW()))))</f>
        <v>5943</v>
      </c>
      <c r="AT443" s="586">
        <f ca="1">SUM(INDIRECT(AT$1&amp;AT$2&amp;$C443):INDIRECT(AT$1&amp;AT$3&amp;$C443))</f>
        <v>8533.046158161862</v>
      </c>
      <c r="AU443" s="1721">
        <f t="shared" ca="1" si="553"/>
        <v>-2590.046158161862</v>
      </c>
      <c r="AV443" s="1825">
        <f t="shared" ca="1" si="554"/>
        <v>0.69646875099996008</v>
      </c>
      <c r="AW443" s="586">
        <f ca="1">SUM(INDIRECT(AW$1&amp;AW$2&amp;$A443):INDIRECT(AW$1&amp;AW$3&amp;$A443))</f>
        <v>-1592</v>
      </c>
      <c r="AX443" s="1721">
        <f t="shared" ca="1" si="555"/>
        <v>7535</v>
      </c>
      <c r="AY443" s="1825">
        <f t="shared" ca="1" si="556"/>
        <v>-3.733040201005025</v>
      </c>
      <c r="BA443" s="586">
        <f ca="1">SUM((INDIRECT(BA$2&amp;(ROW())):INDIRECT(BA$3&amp;(ROW()))))</f>
        <v>5943</v>
      </c>
      <c r="BB443" s="586">
        <f ca="1">SUM(INDIRECT(BB$1&amp;BB$2&amp;$C443):INDIRECT(BB$1&amp;BB$3&amp;$C443))</f>
        <v>8533.046158161862</v>
      </c>
      <c r="BC443" s="1721">
        <f t="shared" ca="1" si="557"/>
        <v>-2590.046158161862</v>
      </c>
      <c r="BD443" s="1825">
        <f t="shared" ca="1" si="558"/>
        <v>0.69646875099996008</v>
      </c>
      <c r="BE443" s="586">
        <f ca="1">SUM(INDIRECT(BE$1&amp;BE$2&amp;$A443):INDIRECT(BE$1&amp;BE$3&amp;$A443))</f>
        <v>-1592</v>
      </c>
      <c r="BF443" s="1721">
        <f t="shared" ca="1" si="559"/>
        <v>7535</v>
      </c>
      <c r="BG443" s="1825">
        <f t="shared" ca="1" si="560"/>
        <v>-3.733040201005025</v>
      </c>
    </row>
    <row r="444" spans="1:59">
      <c r="A444" s="1887">
        <v>397</v>
      </c>
      <c r="B444" s="1887">
        <v>1</v>
      </c>
      <c r="C444" s="1887">
        <f>ROW()</f>
        <v>444</v>
      </c>
      <c r="E444" s="2540">
        <v>1</v>
      </c>
      <c r="I444" s="170"/>
      <c r="J444" s="169"/>
      <c r="K444" s="123"/>
      <c r="L444" s="123"/>
      <c r="M444" s="18"/>
      <c r="N444" s="175" t="s">
        <v>223</v>
      </c>
      <c r="O444" s="175"/>
      <c r="P444" s="174"/>
      <c r="Q444" s="173">
        <f>Q445+Q448</f>
        <v>10860</v>
      </c>
      <c r="R444" s="173">
        <f t="shared" ref="R444:AB444" si="586">R445+R448</f>
        <v>8945</v>
      </c>
      <c r="S444" s="173">
        <f t="shared" si="586"/>
        <v>13597</v>
      </c>
      <c r="T444" s="173">
        <f t="shared" si="586"/>
        <v>13917</v>
      </c>
      <c r="U444" s="173">
        <f t="shared" si="586"/>
        <v>14389</v>
      </c>
      <c r="V444" s="173">
        <f t="shared" si="586"/>
        <v>18696</v>
      </c>
      <c r="W444" s="173">
        <f t="shared" si="586"/>
        <v>13671</v>
      </c>
      <c r="X444" s="173">
        <f t="shared" si="586"/>
        <v>15723</v>
      </c>
      <c r="Y444" s="173">
        <f t="shared" si="586"/>
        <v>15795</v>
      </c>
      <c r="Z444" s="173">
        <f t="shared" si="586"/>
        <v>15498</v>
      </c>
      <c r="AA444" s="173">
        <f t="shared" si="586"/>
        <v>16980</v>
      </c>
      <c r="AB444" s="173">
        <f t="shared" si="586"/>
        <v>16751</v>
      </c>
      <c r="AC444" s="172">
        <f>AC445+AC448</f>
        <v>33402</v>
      </c>
      <c r="AD444" s="172">
        <f t="shared" ref="AD444:AI444" si="587">AD445+AD448</f>
        <v>47002</v>
      </c>
      <c r="AE444" s="172">
        <f t="shared" si="587"/>
        <v>45189</v>
      </c>
      <c r="AF444" s="172">
        <f t="shared" si="587"/>
        <v>49229</v>
      </c>
      <c r="AG444" s="172">
        <f t="shared" si="587"/>
        <v>80404</v>
      </c>
      <c r="AH444" s="172">
        <f t="shared" si="587"/>
        <v>94418</v>
      </c>
      <c r="AI444" s="172">
        <f t="shared" si="587"/>
        <v>174822</v>
      </c>
      <c r="AK444" s="172">
        <f ca="1">SUM((INDIRECT(AK$2&amp;(ROW())):INDIRECT(AK$3&amp;(ROW()))))</f>
        <v>10860</v>
      </c>
      <c r="AL444" s="172">
        <f ca="1">SUM(INDIRECT(AL$1&amp;AL$2&amp;$C444):INDIRECT(AL$1&amp;AL$3&amp;$C444))</f>
        <v>14531.192552719685</v>
      </c>
      <c r="AM444" s="1718">
        <f t="shared" ca="1" si="582"/>
        <v>-3671.1925527196854</v>
      </c>
      <c r="AN444" s="1822">
        <f t="shared" ca="1" si="551"/>
        <v>0.74735779328499929</v>
      </c>
      <c r="AO444" s="172">
        <f ca="1">SUM(INDIRECT(AO$1&amp;AO$2&amp;$A444):INDIRECT(AO$1&amp;AO$3&amp;$A444))</f>
        <v>904</v>
      </c>
      <c r="AP444" s="1718">
        <f t="shared" ca="1" si="583"/>
        <v>9956</v>
      </c>
      <c r="AQ444" s="1822">
        <f t="shared" ca="1" si="552"/>
        <v>12.013274336283185</v>
      </c>
      <c r="AS444" s="172">
        <f ca="1">SUM((INDIRECT(AS$2&amp;(ROW())):INDIRECT(AS$3&amp;(ROW()))))</f>
        <v>10860</v>
      </c>
      <c r="AT444" s="172">
        <f ca="1">SUM(INDIRECT(AT$1&amp;AT$2&amp;$C444):INDIRECT(AT$1&amp;AT$3&amp;$C444))</f>
        <v>14531.192552719685</v>
      </c>
      <c r="AU444" s="1718">
        <f t="shared" ca="1" si="553"/>
        <v>-3671.1925527196854</v>
      </c>
      <c r="AV444" s="1822">
        <f t="shared" ca="1" si="554"/>
        <v>0.74735779328499929</v>
      </c>
      <c r="AW444" s="172">
        <f ca="1">SUM(INDIRECT(AW$1&amp;AW$2&amp;$A444):INDIRECT(AW$1&amp;AW$3&amp;$A444))</f>
        <v>904</v>
      </c>
      <c r="AX444" s="1718">
        <f t="shared" ca="1" si="555"/>
        <v>9956</v>
      </c>
      <c r="AY444" s="1822">
        <f t="shared" ca="1" si="556"/>
        <v>12.013274336283185</v>
      </c>
      <c r="BA444" s="172">
        <f ca="1">SUM((INDIRECT(BA$2&amp;(ROW())):INDIRECT(BA$3&amp;(ROW()))))</f>
        <v>10860</v>
      </c>
      <c r="BB444" s="172">
        <f ca="1">SUM(INDIRECT(BB$1&amp;BB$2&amp;$C444):INDIRECT(BB$1&amp;BB$3&amp;$C444))</f>
        <v>14531.192552719685</v>
      </c>
      <c r="BC444" s="1718">
        <f t="shared" ca="1" si="557"/>
        <v>-3671.1925527196854</v>
      </c>
      <c r="BD444" s="1822">
        <f t="shared" ca="1" si="558"/>
        <v>0.74735779328499929</v>
      </c>
      <c r="BE444" s="172">
        <f ca="1">SUM(INDIRECT(BE$1&amp;BE$2&amp;$A444):INDIRECT(BE$1&amp;BE$3&amp;$A444))</f>
        <v>904</v>
      </c>
      <c r="BF444" s="1718">
        <f t="shared" ca="1" si="559"/>
        <v>9956</v>
      </c>
      <c r="BG444" s="1822">
        <f t="shared" ca="1" si="560"/>
        <v>12.013274336283185</v>
      </c>
    </row>
    <row r="445" spans="1:59">
      <c r="A445" s="1887">
        <v>398</v>
      </c>
      <c r="B445" s="1887">
        <v>1</v>
      </c>
      <c r="C445" s="1887">
        <f>ROW()</f>
        <v>445</v>
      </c>
      <c r="E445" s="2540">
        <v>1</v>
      </c>
      <c r="I445" s="170"/>
      <c r="J445" s="169"/>
      <c r="K445" s="123"/>
      <c r="L445" s="123"/>
      <c r="M445" s="18"/>
      <c r="N445" s="18"/>
      <c r="O445" s="175" t="s">
        <v>224</v>
      </c>
      <c r="P445" s="568"/>
      <c r="Q445" s="111">
        <f>SUM(Q446:Q447)</f>
        <v>10564</v>
      </c>
      <c r="R445" s="111">
        <f t="shared" ref="R445:AB445" si="588">SUM(R446:R447)</f>
        <v>8859</v>
      </c>
      <c r="S445" s="111">
        <f t="shared" si="588"/>
        <v>13251</v>
      </c>
      <c r="T445" s="111">
        <f t="shared" si="588"/>
        <v>13021</v>
      </c>
      <c r="U445" s="111">
        <f t="shared" si="588"/>
        <v>14223</v>
      </c>
      <c r="V445" s="111">
        <f t="shared" si="588"/>
        <v>18405</v>
      </c>
      <c r="W445" s="111">
        <f t="shared" si="588"/>
        <v>13642</v>
      </c>
      <c r="X445" s="111">
        <f t="shared" si="588"/>
        <v>15426</v>
      </c>
      <c r="Y445" s="111">
        <f t="shared" si="588"/>
        <v>15795</v>
      </c>
      <c r="Z445" s="111">
        <f t="shared" si="588"/>
        <v>15233</v>
      </c>
      <c r="AA445" s="111">
        <f t="shared" si="588"/>
        <v>16635</v>
      </c>
      <c r="AB445" s="111">
        <f t="shared" si="588"/>
        <v>16627</v>
      </c>
      <c r="AC445" s="591">
        <f>SUM(AC446:AC447)</f>
        <v>32674</v>
      </c>
      <c r="AD445" s="591">
        <f t="shared" ref="AD445:AI445" si="589">SUM(AD446:AD447)</f>
        <v>45649</v>
      </c>
      <c r="AE445" s="591">
        <f t="shared" si="589"/>
        <v>44863</v>
      </c>
      <c r="AF445" s="591">
        <f t="shared" si="589"/>
        <v>48495</v>
      </c>
      <c r="AG445" s="591">
        <f t="shared" si="589"/>
        <v>78323</v>
      </c>
      <c r="AH445" s="591">
        <f t="shared" si="589"/>
        <v>93358</v>
      </c>
      <c r="AI445" s="591">
        <f t="shared" si="589"/>
        <v>171681</v>
      </c>
      <c r="AK445" s="591">
        <f ca="1">SUM((INDIRECT(AK$2&amp;(ROW())):INDIRECT(AK$3&amp;(ROW()))))</f>
        <v>10564</v>
      </c>
      <c r="AL445" s="591">
        <f ca="1">SUM(INDIRECT(AL$1&amp;AL$2&amp;$C445):INDIRECT(AL$1&amp;AL$3&amp;$C445))</f>
        <v>14531.192552719685</v>
      </c>
      <c r="AM445" s="1722">
        <f t="shared" ca="1" si="582"/>
        <v>-3967.1925527196854</v>
      </c>
      <c r="AN445" s="1826">
        <f t="shared" ca="1" si="551"/>
        <v>0.72698782028201958</v>
      </c>
      <c r="AO445" s="591">
        <f ca="1">SUM(INDIRECT(AO$1&amp;AO$2&amp;$A445):INDIRECT(AO$1&amp;AO$3&amp;$A445))</f>
        <v>911</v>
      </c>
      <c r="AP445" s="1722">
        <f t="shared" ca="1" si="583"/>
        <v>9653</v>
      </c>
      <c r="AQ445" s="1826">
        <f t="shared" ca="1" si="552"/>
        <v>11.596048298572997</v>
      </c>
      <c r="AS445" s="591">
        <f ca="1">SUM((INDIRECT(AS$2&amp;(ROW())):INDIRECT(AS$3&amp;(ROW()))))</f>
        <v>10564</v>
      </c>
      <c r="AT445" s="591">
        <f ca="1">SUM(INDIRECT(AT$1&amp;AT$2&amp;$C445):INDIRECT(AT$1&amp;AT$3&amp;$C445))</f>
        <v>14531.192552719685</v>
      </c>
      <c r="AU445" s="1722">
        <f t="shared" ca="1" si="553"/>
        <v>-3967.1925527196854</v>
      </c>
      <c r="AV445" s="1826">
        <f t="shared" ca="1" si="554"/>
        <v>0.72698782028201958</v>
      </c>
      <c r="AW445" s="591">
        <f ca="1">SUM(INDIRECT(AW$1&amp;AW$2&amp;$A445):INDIRECT(AW$1&amp;AW$3&amp;$A445))</f>
        <v>911</v>
      </c>
      <c r="AX445" s="1722">
        <f t="shared" ca="1" si="555"/>
        <v>9653</v>
      </c>
      <c r="AY445" s="1826">
        <f t="shared" ca="1" si="556"/>
        <v>11.596048298572997</v>
      </c>
      <c r="BA445" s="591">
        <f ca="1">SUM((INDIRECT(BA$2&amp;(ROW())):INDIRECT(BA$3&amp;(ROW()))))</f>
        <v>10564</v>
      </c>
      <c r="BB445" s="591">
        <f ca="1">SUM(INDIRECT(BB$1&amp;BB$2&amp;$C445):INDIRECT(BB$1&amp;BB$3&amp;$C445))</f>
        <v>14531.192552719685</v>
      </c>
      <c r="BC445" s="1722">
        <f t="shared" ca="1" si="557"/>
        <v>-3967.1925527196854</v>
      </c>
      <c r="BD445" s="1826">
        <f t="shared" ca="1" si="558"/>
        <v>0.72698782028201958</v>
      </c>
      <c r="BE445" s="591">
        <f ca="1">SUM(INDIRECT(BE$1&amp;BE$2&amp;$A445):INDIRECT(BE$1&amp;BE$3&amp;$A445))</f>
        <v>911</v>
      </c>
      <c r="BF445" s="1722">
        <f t="shared" ca="1" si="559"/>
        <v>9653</v>
      </c>
      <c r="BG445" s="1826">
        <f t="shared" ca="1" si="560"/>
        <v>11.596048298572997</v>
      </c>
    </row>
    <row r="446" spans="1:59">
      <c r="A446" s="1887">
        <v>399</v>
      </c>
      <c r="B446" s="1887">
        <v>1</v>
      </c>
      <c r="C446" s="1887">
        <f>ROW()</f>
        <v>446</v>
      </c>
      <c r="E446" s="2540">
        <v>1</v>
      </c>
      <c r="I446" s="170"/>
      <c r="J446" s="169"/>
      <c r="K446" s="123"/>
      <c r="L446" s="123"/>
      <c r="M446" s="18"/>
      <c r="N446" s="18"/>
      <c r="O446" s="18"/>
      <c r="P446" s="139" t="s">
        <v>228</v>
      </c>
      <c r="Q446" s="117">
        <f>5647+4917</f>
        <v>10564</v>
      </c>
      <c r="R446" s="117">
        <f>3192+5667</f>
        <v>8859</v>
      </c>
      <c r="S446" s="117">
        <f>6861+6390</f>
        <v>13251</v>
      </c>
      <c r="T446" s="117">
        <f>6229+6792</f>
        <v>13021</v>
      </c>
      <c r="U446" s="117">
        <f>8224+5999</f>
        <v>14223</v>
      </c>
      <c r="V446" s="117">
        <f>12180+6516-291</f>
        <v>18405</v>
      </c>
      <c r="W446" s="117">
        <f>6848+6794</f>
        <v>13642</v>
      </c>
      <c r="X446" s="117">
        <f>8877-297+6846</f>
        <v>15426</v>
      </c>
      <c r="Y446" s="117">
        <f>8782+7013</f>
        <v>15795</v>
      </c>
      <c r="Z446" s="117">
        <f>8568+6665</f>
        <v>15233</v>
      </c>
      <c r="AA446" s="117">
        <f>9659+6976</f>
        <v>16635</v>
      </c>
      <c r="AB446" s="117">
        <f>5902+10725</f>
        <v>16627</v>
      </c>
      <c r="AC446" s="171">
        <f>SUM(Q446,R446,S446)</f>
        <v>32674</v>
      </c>
      <c r="AD446" s="171">
        <f>SUM(T446,U446,V446)</f>
        <v>45649</v>
      </c>
      <c r="AE446" s="171">
        <f>SUM(W446,X446,Y446)</f>
        <v>44863</v>
      </c>
      <c r="AF446" s="171">
        <f>SUM(Z446,AA446,AB446)</f>
        <v>48495</v>
      </c>
      <c r="AG446" s="171">
        <f>AC446+AD446</f>
        <v>78323</v>
      </c>
      <c r="AH446" s="171">
        <f>AF446+AE446</f>
        <v>93358</v>
      </c>
      <c r="AI446" s="171">
        <f>AG446+AH446</f>
        <v>171681</v>
      </c>
      <c r="AK446" s="171">
        <f ca="1">SUM((INDIRECT(AK$2&amp;(ROW())):INDIRECT(AK$3&amp;(ROW()))))</f>
        <v>10564</v>
      </c>
      <c r="AL446" s="171">
        <f ca="1">SUM(INDIRECT(AL$1&amp;AL$2&amp;$C446):INDIRECT(AL$1&amp;AL$3&amp;$C446))</f>
        <v>14531.192552719685</v>
      </c>
      <c r="AM446" s="1723">
        <f t="shared" ca="1" si="582"/>
        <v>-3967.1925527196854</v>
      </c>
      <c r="AN446" s="1827">
        <f t="shared" ca="1" si="551"/>
        <v>0.72698782028201958</v>
      </c>
      <c r="AO446" s="171">
        <f ca="1">SUM(INDIRECT(AO$1&amp;AO$2&amp;$A446):INDIRECT(AO$1&amp;AO$3&amp;$A446))</f>
        <v>911</v>
      </c>
      <c r="AP446" s="1723">
        <f t="shared" ca="1" si="583"/>
        <v>9653</v>
      </c>
      <c r="AQ446" s="1827">
        <f t="shared" ca="1" si="552"/>
        <v>11.596048298572997</v>
      </c>
      <c r="AS446" s="171">
        <f ca="1">SUM((INDIRECT(AS$2&amp;(ROW())):INDIRECT(AS$3&amp;(ROW()))))</f>
        <v>10564</v>
      </c>
      <c r="AT446" s="171">
        <f ca="1">SUM(INDIRECT(AT$1&amp;AT$2&amp;$C446):INDIRECT(AT$1&amp;AT$3&amp;$C446))</f>
        <v>14531.192552719685</v>
      </c>
      <c r="AU446" s="1723">
        <f t="shared" ca="1" si="553"/>
        <v>-3967.1925527196854</v>
      </c>
      <c r="AV446" s="1827">
        <f t="shared" ca="1" si="554"/>
        <v>0.72698782028201958</v>
      </c>
      <c r="AW446" s="171">
        <f ca="1">SUM(INDIRECT(AW$1&amp;AW$2&amp;$A446):INDIRECT(AW$1&amp;AW$3&amp;$A446))</f>
        <v>911</v>
      </c>
      <c r="AX446" s="1723">
        <f t="shared" ca="1" si="555"/>
        <v>9653</v>
      </c>
      <c r="AY446" s="1827">
        <f t="shared" ca="1" si="556"/>
        <v>11.596048298572997</v>
      </c>
      <c r="BA446" s="171">
        <f ca="1">SUM((INDIRECT(BA$2&amp;(ROW())):INDIRECT(BA$3&amp;(ROW()))))</f>
        <v>10564</v>
      </c>
      <c r="BB446" s="171">
        <f ca="1">SUM(INDIRECT(BB$1&amp;BB$2&amp;$C446):INDIRECT(BB$1&amp;BB$3&amp;$C446))</f>
        <v>14531.192552719685</v>
      </c>
      <c r="BC446" s="1723">
        <f t="shared" ca="1" si="557"/>
        <v>-3967.1925527196854</v>
      </c>
      <c r="BD446" s="1827">
        <f t="shared" ca="1" si="558"/>
        <v>0.72698782028201958</v>
      </c>
      <c r="BE446" s="171">
        <f ca="1">SUM(INDIRECT(BE$1&amp;BE$2&amp;$A446):INDIRECT(BE$1&amp;BE$3&amp;$A446))</f>
        <v>911</v>
      </c>
      <c r="BF446" s="1723">
        <f t="shared" ca="1" si="559"/>
        <v>9653</v>
      </c>
      <c r="BG446" s="1827">
        <f t="shared" ca="1" si="560"/>
        <v>11.596048298572997</v>
      </c>
    </row>
    <row r="447" spans="1:59">
      <c r="A447" s="1887">
        <v>400</v>
      </c>
      <c r="B447" s="1887">
        <v>1</v>
      </c>
      <c r="C447" s="1887">
        <f>ROW()</f>
        <v>447</v>
      </c>
      <c r="E447" s="2540">
        <v>1</v>
      </c>
      <c r="I447" s="170"/>
      <c r="J447" s="169"/>
      <c r="K447" s="123"/>
      <c r="L447" s="123"/>
      <c r="M447" s="18"/>
      <c r="N447" s="18"/>
      <c r="O447" s="18"/>
      <c r="P447" s="139" t="s">
        <v>229</v>
      </c>
      <c r="Q447" s="117"/>
      <c r="R447" s="117"/>
      <c r="S447" s="117"/>
      <c r="T447" s="117"/>
      <c r="U447" s="117"/>
      <c r="V447" s="117"/>
      <c r="W447" s="117"/>
      <c r="X447" s="117"/>
      <c r="Y447" s="117"/>
      <c r="Z447" s="117"/>
      <c r="AA447" s="117"/>
      <c r="AB447" s="117"/>
      <c r="AC447" s="171">
        <f>SUM(Q447,R447,S447)</f>
        <v>0</v>
      </c>
      <c r="AD447" s="171">
        <f>SUM(T447,U447,V447)</f>
        <v>0</v>
      </c>
      <c r="AE447" s="171">
        <f>SUM(W447,X447,Y447)</f>
        <v>0</v>
      </c>
      <c r="AF447" s="171">
        <f>SUM(Z447,AA447,AB447)</f>
        <v>0</v>
      </c>
      <c r="AG447" s="171">
        <f>AC447+AD447</f>
        <v>0</v>
      </c>
      <c r="AH447" s="171">
        <f>AF447+AE447</f>
        <v>0</v>
      </c>
      <c r="AI447" s="171">
        <f>AG447+AH447</f>
        <v>0</v>
      </c>
      <c r="AK447" s="171">
        <f ca="1">SUM((INDIRECT(AK$2&amp;(ROW())):INDIRECT(AK$3&amp;(ROW()))))</f>
        <v>0</v>
      </c>
      <c r="AL447" s="171">
        <f ca="1">SUM(INDIRECT(AL$1&amp;AL$2&amp;$C447):INDIRECT(AL$1&amp;AL$3&amp;$C447))</f>
        <v>0</v>
      </c>
      <c r="AM447" s="1723">
        <f t="shared" ca="1" si="582"/>
        <v>0</v>
      </c>
      <c r="AN447" s="1827">
        <f t="shared" ca="1" si="551"/>
        <v>0</v>
      </c>
      <c r="AO447" s="171">
        <f ca="1">SUM(INDIRECT(AO$1&amp;AO$2&amp;$A447):INDIRECT(AO$1&amp;AO$3&amp;$A447))</f>
        <v>0</v>
      </c>
      <c r="AP447" s="1723">
        <f t="shared" ca="1" si="583"/>
        <v>0</v>
      </c>
      <c r="AQ447" s="1827">
        <f t="shared" ca="1" si="552"/>
        <v>0</v>
      </c>
      <c r="AS447" s="171">
        <f ca="1">SUM((INDIRECT(AS$2&amp;(ROW())):INDIRECT(AS$3&amp;(ROW()))))</f>
        <v>0</v>
      </c>
      <c r="AT447" s="171">
        <f ca="1">SUM(INDIRECT(AT$1&amp;AT$2&amp;$C447):INDIRECT(AT$1&amp;AT$3&amp;$C447))</f>
        <v>0</v>
      </c>
      <c r="AU447" s="1723">
        <f t="shared" ca="1" si="553"/>
        <v>0</v>
      </c>
      <c r="AV447" s="1827">
        <f t="shared" ca="1" si="554"/>
        <v>0</v>
      </c>
      <c r="AW447" s="171">
        <f ca="1">SUM(INDIRECT(AW$1&amp;AW$2&amp;$A447):INDIRECT(AW$1&amp;AW$3&amp;$A447))</f>
        <v>0</v>
      </c>
      <c r="AX447" s="1723">
        <f t="shared" ca="1" si="555"/>
        <v>0</v>
      </c>
      <c r="AY447" s="1827">
        <f t="shared" ca="1" si="556"/>
        <v>0</v>
      </c>
      <c r="BA447" s="171">
        <f ca="1">SUM((INDIRECT(BA$2&amp;(ROW())):INDIRECT(BA$3&amp;(ROW()))))</f>
        <v>0</v>
      </c>
      <c r="BB447" s="171">
        <f ca="1">SUM(INDIRECT(BB$1&amp;BB$2&amp;$C447):INDIRECT(BB$1&amp;BB$3&amp;$C447))</f>
        <v>0</v>
      </c>
      <c r="BC447" s="1723">
        <f t="shared" ca="1" si="557"/>
        <v>0</v>
      </c>
      <c r="BD447" s="1827">
        <f t="shared" ca="1" si="558"/>
        <v>0</v>
      </c>
      <c r="BE447" s="171">
        <f ca="1">SUM(INDIRECT(BE$1&amp;BE$2&amp;$A447):INDIRECT(BE$1&amp;BE$3&amp;$A447))</f>
        <v>0</v>
      </c>
      <c r="BF447" s="1723">
        <f t="shared" ca="1" si="559"/>
        <v>0</v>
      </c>
      <c r="BG447" s="1827">
        <f t="shared" ca="1" si="560"/>
        <v>0</v>
      </c>
    </row>
    <row r="448" spans="1:59">
      <c r="A448" s="1887">
        <v>401</v>
      </c>
      <c r="B448" s="1887">
        <v>1</v>
      </c>
      <c r="C448" s="1887">
        <f>ROW()</f>
        <v>448</v>
      </c>
      <c r="E448" s="2540">
        <v>1</v>
      </c>
      <c r="I448" s="170"/>
      <c r="J448" s="169"/>
      <c r="K448" s="123"/>
      <c r="L448" s="123"/>
      <c r="M448" s="18"/>
      <c r="N448" s="18"/>
      <c r="O448" s="175" t="s">
        <v>225</v>
      </c>
      <c r="P448" s="568"/>
      <c r="Q448" s="111">
        <f>SUM(Q449:Q450)</f>
        <v>296</v>
      </c>
      <c r="R448" s="111">
        <f t="shared" ref="R448:AB448" si="590">SUM(R449:R450)</f>
        <v>86</v>
      </c>
      <c r="S448" s="111">
        <f t="shared" si="590"/>
        <v>346</v>
      </c>
      <c r="T448" s="111">
        <f t="shared" si="590"/>
        <v>896</v>
      </c>
      <c r="U448" s="111">
        <f t="shared" si="590"/>
        <v>166</v>
      </c>
      <c r="V448" s="111">
        <f t="shared" si="590"/>
        <v>291</v>
      </c>
      <c r="W448" s="111">
        <f t="shared" si="590"/>
        <v>29</v>
      </c>
      <c r="X448" s="111">
        <f t="shared" si="590"/>
        <v>297</v>
      </c>
      <c r="Y448" s="111">
        <f t="shared" si="590"/>
        <v>0</v>
      </c>
      <c r="Z448" s="111">
        <f t="shared" si="590"/>
        <v>265</v>
      </c>
      <c r="AA448" s="111">
        <f t="shared" si="590"/>
        <v>345</v>
      </c>
      <c r="AB448" s="111">
        <f t="shared" si="590"/>
        <v>124</v>
      </c>
      <c r="AC448" s="591">
        <f>SUM(AC449:AC450)</f>
        <v>728</v>
      </c>
      <c r="AD448" s="591">
        <f t="shared" ref="AD448:AI448" si="591">SUM(AD449:AD450)</f>
        <v>1353</v>
      </c>
      <c r="AE448" s="591">
        <f t="shared" si="591"/>
        <v>326</v>
      </c>
      <c r="AF448" s="591">
        <f t="shared" si="591"/>
        <v>734</v>
      </c>
      <c r="AG448" s="591">
        <f t="shared" si="591"/>
        <v>2081</v>
      </c>
      <c r="AH448" s="591">
        <f t="shared" si="591"/>
        <v>1060</v>
      </c>
      <c r="AI448" s="591">
        <f t="shared" si="591"/>
        <v>3141</v>
      </c>
      <c r="AK448" s="591">
        <f ca="1">SUM((INDIRECT(AK$2&amp;(ROW())):INDIRECT(AK$3&amp;(ROW()))))</f>
        <v>296</v>
      </c>
      <c r="AL448" s="591">
        <f ca="1">SUM(INDIRECT(AL$1&amp;AL$2&amp;$C448):INDIRECT(AL$1&amp;AL$3&amp;$C448))</f>
        <v>0</v>
      </c>
      <c r="AM448" s="1722">
        <f t="shared" ca="1" si="582"/>
        <v>296</v>
      </c>
      <c r="AN448" s="1826">
        <f t="shared" ca="1" si="551"/>
        <v>0</v>
      </c>
      <c r="AO448" s="591">
        <f ca="1">SUM(INDIRECT(AO$1&amp;AO$2&amp;$A448):INDIRECT(AO$1&amp;AO$3&amp;$A448))</f>
        <v>-7</v>
      </c>
      <c r="AP448" s="1722">
        <f t="shared" ca="1" si="583"/>
        <v>303</v>
      </c>
      <c r="AQ448" s="1826">
        <f t="shared" ca="1" si="552"/>
        <v>-42.285714285714285</v>
      </c>
      <c r="AS448" s="591">
        <f ca="1">SUM((INDIRECT(AS$2&amp;(ROW())):INDIRECT(AS$3&amp;(ROW()))))</f>
        <v>296</v>
      </c>
      <c r="AT448" s="591">
        <f ca="1">SUM(INDIRECT(AT$1&amp;AT$2&amp;$C448):INDIRECT(AT$1&amp;AT$3&amp;$C448))</f>
        <v>0</v>
      </c>
      <c r="AU448" s="1722">
        <f t="shared" ca="1" si="553"/>
        <v>296</v>
      </c>
      <c r="AV448" s="1826">
        <f t="shared" ca="1" si="554"/>
        <v>0</v>
      </c>
      <c r="AW448" s="591">
        <f ca="1">SUM(INDIRECT(AW$1&amp;AW$2&amp;$A448):INDIRECT(AW$1&amp;AW$3&amp;$A448))</f>
        <v>-7</v>
      </c>
      <c r="AX448" s="1722">
        <f t="shared" ca="1" si="555"/>
        <v>303</v>
      </c>
      <c r="AY448" s="1826">
        <f t="shared" ca="1" si="556"/>
        <v>-42.285714285714285</v>
      </c>
      <c r="BA448" s="591">
        <f ca="1">SUM((INDIRECT(BA$2&amp;(ROW())):INDIRECT(BA$3&amp;(ROW()))))</f>
        <v>296</v>
      </c>
      <c r="BB448" s="591">
        <f ca="1">SUM(INDIRECT(BB$1&amp;BB$2&amp;$C448):INDIRECT(BB$1&amp;BB$3&amp;$C448))</f>
        <v>0</v>
      </c>
      <c r="BC448" s="1722">
        <f t="shared" ca="1" si="557"/>
        <v>296</v>
      </c>
      <c r="BD448" s="1826">
        <f t="shared" ca="1" si="558"/>
        <v>0</v>
      </c>
      <c r="BE448" s="591">
        <f ca="1">SUM(INDIRECT(BE$1&amp;BE$2&amp;$A448):INDIRECT(BE$1&amp;BE$3&amp;$A448))</f>
        <v>-7</v>
      </c>
      <c r="BF448" s="1722">
        <f t="shared" ca="1" si="559"/>
        <v>303</v>
      </c>
      <c r="BG448" s="1826">
        <f t="shared" ca="1" si="560"/>
        <v>-42.285714285714285</v>
      </c>
    </row>
    <row r="449" spans="1:59">
      <c r="A449" s="1887">
        <v>402</v>
      </c>
      <c r="B449" s="1887">
        <v>1</v>
      </c>
      <c r="C449" s="1887">
        <f>ROW()</f>
        <v>449</v>
      </c>
      <c r="E449" s="2540">
        <v>1</v>
      </c>
      <c r="I449" s="170"/>
      <c r="J449" s="169"/>
      <c r="K449" s="123"/>
      <c r="L449" s="123"/>
      <c r="M449" s="18"/>
      <c r="N449" s="18"/>
      <c r="O449" s="18"/>
      <c r="P449" s="139" t="s">
        <v>228</v>
      </c>
      <c r="Q449" s="117">
        <v>296</v>
      </c>
      <c r="R449" s="117">
        <v>86</v>
      </c>
      <c r="S449" s="117">
        <v>346</v>
      </c>
      <c r="T449" s="117">
        <v>896</v>
      </c>
      <c r="U449" s="117">
        <v>166</v>
      </c>
      <c r="V449" s="117">
        <v>291</v>
      </c>
      <c r="W449" s="117">
        <v>29</v>
      </c>
      <c r="X449" s="117">
        <v>297</v>
      </c>
      <c r="Y449" s="117"/>
      <c r="Z449" s="117">
        <v>265</v>
      </c>
      <c r="AA449" s="117">
        <v>345</v>
      </c>
      <c r="AB449" s="117">
        <v>124</v>
      </c>
      <c r="AC449" s="171">
        <f>SUM(Q449,R449,S449)</f>
        <v>728</v>
      </c>
      <c r="AD449" s="171">
        <f>SUM(T449,U449,V449)</f>
        <v>1353</v>
      </c>
      <c r="AE449" s="171">
        <f>SUM(W449,X449,Y449)</f>
        <v>326</v>
      </c>
      <c r="AF449" s="171">
        <f>SUM(Z449,AA449,AB449)</f>
        <v>734</v>
      </c>
      <c r="AG449" s="171">
        <f>AC449+AD449</f>
        <v>2081</v>
      </c>
      <c r="AH449" s="171">
        <f>AF449+AE449</f>
        <v>1060</v>
      </c>
      <c r="AI449" s="171">
        <f>AG449+AH449</f>
        <v>3141</v>
      </c>
      <c r="AK449" s="171">
        <f ca="1">SUM((INDIRECT(AK$2&amp;(ROW())):INDIRECT(AK$3&amp;(ROW()))))</f>
        <v>296</v>
      </c>
      <c r="AL449" s="171">
        <f ca="1">SUM(INDIRECT(AL$1&amp;AL$2&amp;$C449):INDIRECT(AL$1&amp;AL$3&amp;$C449))</f>
        <v>0</v>
      </c>
      <c r="AM449" s="1723">
        <f t="shared" ca="1" si="582"/>
        <v>296</v>
      </c>
      <c r="AN449" s="1827">
        <f t="shared" ca="1" si="551"/>
        <v>0</v>
      </c>
      <c r="AO449" s="171">
        <f ca="1">SUM(INDIRECT(AO$1&amp;AO$2&amp;$A449):INDIRECT(AO$1&amp;AO$3&amp;$A449))</f>
        <v>-7</v>
      </c>
      <c r="AP449" s="1723">
        <f t="shared" ca="1" si="583"/>
        <v>303</v>
      </c>
      <c r="AQ449" s="1827">
        <f t="shared" ca="1" si="552"/>
        <v>-42.285714285714285</v>
      </c>
      <c r="AS449" s="171">
        <f ca="1">SUM((INDIRECT(AS$2&amp;(ROW())):INDIRECT(AS$3&amp;(ROW()))))</f>
        <v>296</v>
      </c>
      <c r="AT449" s="171">
        <f ca="1">SUM(INDIRECT(AT$1&amp;AT$2&amp;$C449):INDIRECT(AT$1&amp;AT$3&amp;$C449))</f>
        <v>0</v>
      </c>
      <c r="AU449" s="1723">
        <f t="shared" ca="1" si="553"/>
        <v>296</v>
      </c>
      <c r="AV449" s="1827">
        <f t="shared" ca="1" si="554"/>
        <v>0</v>
      </c>
      <c r="AW449" s="171">
        <f ca="1">SUM(INDIRECT(AW$1&amp;AW$2&amp;$A449):INDIRECT(AW$1&amp;AW$3&amp;$A449))</f>
        <v>-7</v>
      </c>
      <c r="AX449" s="1723">
        <f t="shared" ca="1" si="555"/>
        <v>303</v>
      </c>
      <c r="AY449" s="1827">
        <f t="shared" ca="1" si="556"/>
        <v>-42.285714285714285</v>
      </c>
      <c r="BA449" s="171">
        <f ca="1">SUM((INDIRECT(BA$2&amp;(ROW())):INDIRECT(BA$3&amp;(ROW()))))</f>
        <v>296</v>
      </c>
      <c r="BB449" s="171">
        <f ca="1">SUM(INDIRECT(BB$1&amp;BB$2&amp;$C449):INDIRECT(BB$1&amp;BB$3&amp;$C449))</f>
        <v>0</v>
      </c>
      <c r="BC449" s="1723">
        <f t="shared" ca="1" si="557"/>
        <v>296</v>
      </c>
      <c r="BD449" s="1827">
        <f t="shared" ca="1" si="558"/>
        <v>0</v>
      </c>
      <c r="BE449" s="171">
        <f ca="1">SUM(INDIRECT(BE$1&amp;BE$2&amp;$A449):INDIRECT(BE$1&amp;BE$3&amp;$A449))</f>
        <v>-7</v>
      </c>
      <c r="BF449" s="1723">
        <f t="shared" ca="1" si="559"/>
        <v>303</v>
      </c>
      <c r="BG449" s="1827">
        <f t="shared" ca="1" si="560"/>
        <v>-42.285714285714285</v>
      </c>
    </row>
    <row r="450" spans="1:59">
      <c r="A450" s="1887">
        <v>403</v>
      </c>
      <c r="B450" s="1887">
        <v>1</v>
      </c>
      <c r="C450" s="1887">
        <f>ROW()</f>
        <v>450</v>
      </c>
      <c r="E450" s="2540">
        <v>1</v>
      </c>
      <c r="I450" s="170"/>
      <c r="J450" s="169"/>
      <c r="K450" s="123"/>
      <c r="L450" s="123"/>
      <c r="M450" s="18"/>
      <c r="N450" s="558"/>
      <c r="O450" s="558"/>
      <c r="P450" s="559" t="s">
        <v>229</v>
      </c>
      <c r="Q450" s="561"/>
      <c r="R450" s="561"/>
      <c r="S450" s="561"/>
      <c r="T450" s="561"/>
      <c r="U450" s="561"/>
      <c r="V450" s="561"/>
      <c r="W450" s="561"/>
      <c r="X450" s="561"/>
      <c r="Y450" s="561"/>
      <c r="Z450" s="561"/>
      <c r="AA450" s="561"/>
      <c r="AB450" s="561"/>
      <c r="AC450" s="582">
        <f>SUM(Q450,R450,S450)</f>
        <v>0</v>
      </c>
      <c r="AD450" s="582">
        <f>SUM(T450,U450,V450)</f>
        <v>0</v>
      </c>
      <c r="AE450" s="582">
        <f>SUM(W450,X450,Y450)</f>
        <v>0</v>
      </c>
      <c r="AF450" s="582">
        <f>SUM(Z450,AA450,AB450)</f>
        <v>0</v>
      </c>
      <c r="AG450" s="582">
        <f>AC450+AD450</f>
        <v>0</v>
      </c>
      <c r="AH450" s="582">
        <f>AF450+AE450</f>
        <v>0</v>
      </c>
      <c r="AI450" s="582">
        <f>AG450+AH450</f>
        <v>0</v>
      </c>
      <c r="AK450" s="582">
        <f ca="1">SUM((INDIRECT(AK$2&amp;(ROW())):INDIRECT(AK$3&amp;(ROW()))))</f>
        <v>0</v>
      </c>
      <c r="AL450" s="582">
        <f ca="1">SUM(INDIRECT(AL$1&amp;AL$2&amp;$C450):INDIRECT(AL$1&amp;AL$3&amp;$C450))</f>
        <v>0</v>
      </c>
      <c r="AM450" s="1719">
        <f t="shared" ca="1" si="582"/>
        <v>0</v>
      </c>
      <c r="AN450" s="1823">
        <f t="shared" ca="1" si="551"/>
        <v>0</v>
      </c>
      <c r="AO450" s="582">
        <f ca="1">SUM(INDIRECT(AO$1&amp;AO$2&amp;$A450):INDIRECT(AO$1&amp;AO$3&amp;$A450))</f>
        <v>0</v>
      </c>
      <c r="AP450" s="1719">
        <f t="shared" ca="1" si="583"/>
        <v>0</v>
      </c>
      <c r="AQ450" s="1823">
        <f t="shared" ca="1" si="552"/>
        <v>0</v>
      </c>
      <c r="AS450" s="582">
        <f ca="1">SUM((INDIRECT(AS$2&amp;(ROW())):INDIRECT(AS$3&amp;(ROW()))))</f>
        <v>0</v>
      </c>
      <c r="AT450" s="582">
        <f ca="1">SUM(INDIRECT(AT$1&amp;AT$2&amp;$C450):INDIRECT(AT$1&amp;AT$3&amp;$C450))</f>
        <v>0</v>
      </c>
      <c r="AU450" s="1719">
        <f t="shared" ca="1" si="553"/>
        <v>0</v>
      </c>
      <c r="AV450" s="1823">
        <f t="shared" ca="1" si="554"/>
        <v>0</v>
      </c>
      <c r="AW450" s="582">
        <f ca="1">SUM(INDIRECT(AW$1&amp;AW$2&amp;$A450):INDIRECT(AW$1&amp;AW$3&amp;$A450))</f>
        <v>0</v>
      </c>
      <c r="AX450" s="1719">
        <f t="shared" ca="1" si="555"/>
        <v>0</v>
      </c>
      <c r="AY450" s="1823">
        <f t="shared" ca="1" si="556"/>
        <v>0</v>
      </c>
      <c r="BA450" s="582">
        <f ca="1">SUM((INDIRECT(BA$2&amp;(ROW())):INDIRECT(BA$3&amp;(ROW()))))</f>
        <v>0</v>
      </c>
      <c r="BB450" s="582">
        <f ca="1">SUM(INDIRECT(BB$1&amp;BB$2&amp;$C450):INDIRECT(BB$1&amp;BB$3&amp;$C450))</f>
        <v>0</v>
      </c>
      <c r="BC450" s="1719">
        <f t="shared" ca="1" si="557"/>
        <v>0</v>
      </c>
      <c r="BD450" s="1823">
        <f t="shared" ca="1" si="558"/>
        <v>0</v>
      </c>
      <c r="BE450" s="582">
        <f ca="1">SUM(INDIRECT(BE$1&amp;BE$2&amp;$A450):INDIRECT(BE$1&amp;BE$3&amp;$A450))</f>
        <v>0</v>
      </c>
      <c r="BF450" s="1719">
        <f t="shared" ca="1" si="559"/>
        <v>0</v>
      </c>
      <c r="BG450" s="1823">
        <f t="shared" ca="1" si="560"/>
        <v>0</v>
      </c>
    </row>
    <row r="451" spans="1:59" collapsed="1">
      <c r="A451" s="1887">
        <v>404</v>
      </c>
      <c r="B451" s="1887">
        <v>1</v>
      </c>
      <c r="C451" s="1887">
        <f>ROW()</f>
        <v>451</v>
      </c>
      <c r="E451" s="2540">
        <v>1</v>
      </c>
      <c r="I451" s="170"/>
      <c r="J451" s="169"/>
      <c r="K451" s="123"/>
      <c r="L451" s="123"/>
      <c r="M451" s="18"/>
      <c r="N451" s="563" t="s">
        <v>226</v>
      </c>
      <c r="O451" s="563"/>
      <c r="P451" s="564"/>
      <c r="Q451" s="566"/>
      <c r="R451" s="566"/>
      <c r="S451" s="566"/>
      <c r="T451" s="566"/>
      <c r="U451" s="566"/>
      <c r="V451" s="566"/>
      <c r="W451" s="566"/>
      <c r="X451" s="566"/>
      <c r="Y451" s="566"/>
      <c r="Z451" s="566"/>
      <c r="AA451" s="566"/>
      <c r="AB451" s="566"/>
      <c r="AC451" s="583">
        <f>SUM(Q451,R451,S451)</f>
        <v>0</v>
      </c>
      <c r="AD451" s="583">
        <f>SUM(T451,U451,V451)</f>
        <v>0</v>
      </c>
      <c r="AE451" s="583">
        <f>SUM(W451,X451,Y451)</f>
        <v>0</v>
      </c>
      <c r="AF451" s="583">
        <f>SUM(Z451,AA451,AB451)</f>
        <v>0</v>
      </c>
      <c r="AG451" s="583">
        <f>AC451+AD451</f>
        <v>0</v>
      </c>
      <c r="AH451" s="583">
        <f>AF451+AE451</f>
        <v>0</v>
      </c>
      <c r="AI451" s="583">
        <f>AG451+AH451</f>
        <v>0</v>
      </c>
      <c r="AK451" s="583">
        <f ca="1">SUM((INDIRECT(AK$2&amp;(ROW())):INDIRECT(AK$3&amp;(ROW()))))</f>
        <v>0</v>
      </c>
      <c r="AL451" s="583">
        <f ca="1">SUM(INDIRECT(AL$1&amp;AL$2&amp;$C451):INDIRECT(AL$1&amp;AL$3&amp;$C451))</f>
        <v>0</v>
      </c>
      <c r="AM451" s="1720">
        <f t="shared" ca="1" si="582"/>
        <v>0</v>
      </c>
      <c r="AN451" s="1824">
        <f t="shared" ca="1" si="551"/>
        <v>0</v>
      </c>
      <c r="AO451" s="583">
        <f ca="1">SUM(INDIRECT(AO$1&amp;AO$2&amp;$A451):INDIRECT(AO$1&amp;AO$3&amp;$A451))</f>
        <v>0</v>
      </c>
      <c r="AP451" s="1720">
        <f t="shared" ca="1" si="583"/>
        <v>0</v>
      </c>
      <c r="AQ451" s="1824">
        <f t="shared" ca="1" si="552"/>
        <v>0</v>
      </c>
      <c r="AS451" s="583">
        <f ca="1">SUM((INDIRECT(AS$2&amp;(ROW())):INDIRECT(AS$3&amp;(ROW()))))</f>
        <v>0</v>
      </c>
      <c r="AT451" s="583">
        <f ca="1">SUM(INDIRECT(AT$1&amp;AT$2&amp;$C451):INDIRECT(AT$1&amp;AT$3&amp;$C451))</f>
        <v>0</v>
      </c>
      <c r="AU451" s="1720">
        <f t="shared" ca="1" si="553"/>
        <v>0</v>
      </c>
      <c r="AV451" s="1824">
        <f t="shared" ca="1" si="554"/>
        <v>0</v>
      </c>
      <c r="AW451" s="583">
        <f ca="1">SUM(INDIRECT(AW$1&amp;AW$2&amp;$A451):INDIRECT(AW$1&amp;AW$3&amp;$A451))</f>
        <v>0</v>
      </c>
      <c r="AX451" s="1720">
        <f t="shared" ca="1" si="555"/>
        <v>0</v>
      </c>
      <c r="AY451" s="1824">
        <f t="shared" ca="1" si="556"/>
        <v>0</v>
      </c>
      <c r="BA451" s="583">
        <f ca="1">SUM((INDIRECT(BA$2&amp;(ROW())):INDIRECT(BA$3&amp;(ROW()))))</f>
        <v>0</v>
      </c>
      <c r="BB451" s="583">
        <f ca="1">SUM(INDIRECT(BB$1&amp;BB$2&amp;$C451):INDIRECT(BB$1&amp;BB$3&amp;$C451))</f>
        <v>0</v>
      </c>
      <c r="BC451" s="1720">
        <f t="shared" ca="1" si="557"/>
        <v>0</v>
      </c>
      <c r="BD451" s="1824">
        <f t="shared" ca="1" si="558"/>
        <v>0</v>
      </c>
      <c r="BE451" s="583">
        <f ca="1">SUM(INDIRECT(BE$1&amp;BE$2&amp;$A451):INDIRECT(BE$1&amp;BE$3&amp;$A451))</f>
        <v>0</v>
      </c>
      <c r="BF451" s="1720">
        <f t="shared" ca="1" si="559"/>
        <v>0</v>
      </c>
      <c r="BG451" s="1824">
        <f t="shared" ca="1" si="560"/>
        <v>0</v>
      </c>
    </row>
    <row r="452" spans="1:59">
      <c r="A452" s="1887">
        <v>405</v>
      </c>
      <c r="B452" s="1887">
        <v>1</v>
      </c>
      <c r="C452" s="1887">
        <f>ROW()</f>
        <v>452</v>
      </c>
      <c r="E452" s="2540">
        <v>1</v>
      </c>
      <c r="I452" s="170"/>
      <c r="J452" s="169"/>
      <c r="K452" s="123"/>
      <c r="L452" s="123"/>
      <c r="M452" s="18"/>
      <c r="N452" s="589" t="s">
        <v>501</v>
      </c>
      <c r="O452" s="589"/>
      <c r="P452" s="590"/>
      <c r="Q452" s="562">
        <f>SUM(Q453:Q455)</f>
        <v>-4884</v>
      </c>
      <c r="R452" s="562">
        <f t="shared" ref="R452:AB452" si="592">SUM(R453:R455)</f>
        <v>-5634</v>
      </c>
      <c r="S452" s="562">
        <f t="shared" si="592"/>
        <v>-6357</v>
      </c>
      <c r="T452" s="562">
        <f t="shared" si="592"/>
        <v>-6765</v>
      </c>
      <c r="U452" s="562">
        <f t="shared" si="592"/>
        <v>-5972</v>
      </c>
      <c r="V452" s="562">
        <f t="shared" si="592"/>
        <v>-6483</v>
      </c>
      <c r="W452" s="562">
        <f t="shared" si="592"/>
        <v>-6761</v>
      </c>
      <c r="X452" s="562">
        <f t="shared" si="592"/>
        <v>-6813</v>
      </c>
      <c r="Y452" s="562">
        <f t="shared" si="592"/>
        <v>-6958</v>
      </c>
      <c r="Z452" s="562">
        <f t="shared" si="592"/>
        <v>-6632</v>
      </c>
      <c r="AA452" s="562">
        <f t="shared" si="592"/>
        <v>-6946</v>
      </c>
      <c r="AB452" s="562">
        <f t="shared" si="592"/>
        <v>-10718</v>
      </c>
      <c r="AC452" s="582">
        <f t="shared" ref="AC452:AI452" si="593">SUM(AC453:AC455)</f>
        <v>-16875</v>
      </c>
      <c r="AD452" s="582">
        <f t="shared" si="593"/>
        <v>-19220</v>
      </c>
      <c r="AE452" s="582">
        <f t="shared" si="593"/>
        <v>-20532</v>
      </c>
      <c r="AF452" s="582">
        <f t="shared" si="593"/>
        <v>-24296</v>
      </c>
      <c r="AG452" s="582">
        <f t="shared" si="593"/>
        <v>-36095</v>
      </c>
      <c r="AH452" s="582">
        <f t="shared" si="593"/>
        <v>-44828</v>
      </c>
      <c r="AI452" s="582">
        <f t="shared" si="593"/>
        <v>-80923</v>
      </c>
      <c r="AK452" s="582">
        <f ca="1">SUM((INDIRECT(AK$2&amp;(ROW())):INDIRECT(AK$3&amp;(ROW()))))</f>
        <v>-4884</v>
      </c>
      <c r="AL452" s="582">
        <f ca="1">SUM(INDIRECT(AL$1&amp;AL$2&amp;$C452):INDIRECT(AL$1&amp;AL$3&amp;$C452))</f>
        <v>-5958.1463945578234</v>
      </c>
      <c r="AM452" s="1719">
        <f t="shared" ca="1" si="582"/>
        <v>1074.1463945578234</v>
      </c>
      <c r="AN452" s="1823">
        <f t="shared" ca="1" si="551"/>
        <v>0.81971802580430886</v>
      </c>
      <c r="AO452" s="582">
        <f ca="1">SUM(INDIRECT(AO$1&amp;AO$2&amp;$A452):INDIRECT(AO$1&amp;AO$3&amp;$A452))</f>
        <v>-2451</v>
      </c>
      <c r="AP452" s="1719">
        <f t="shared" ca="1" si="583"/>
        <v>-2433</v>
      </c>
      <c r="AQ452" s="1823">
        <f t="shared" ca="1" si="552"/>
        <v>1.9926560587515301</v>
      </c>
      <c r="AS452" s="582">
        <f ca="1">SUM((INDIRECT(AS$2&amp;(ROW())):INDIRECT(AS$3&amp;(ROW()))))</f>
        <v>-4884</v>
      </c>
      <c r="AT452" s="582">
        <f ca="1">SUM(INDIRECT(AT$1&amp;AT$2&amp;$C452):INDIRECT(AT$1&amp;AT$3&amp;$C452))</f>
        <v>-5958.1463945578234</v>
      </c>
      <c r="AU452" s="1719">
        <f t="shared" ca="1" si="553"/>
        <v>1074.1463945578234</v>
      </c>
      <c r="AV452" s="1823">
        <f t="shared" ca="1" si="554"/>
        <v>0.81971802580430886</v>
      </c>
      <c r="AW452" s="582">
        <f ca="1">SUM(INDIRECT(AW$1&amp;AW$2&amp;$A452):INDIRECT(AW$1&amp;AW$3&amp;$A452))</f>
        <v>-2451</v>
      </c>
      <c r="AX452" s="1719">
        <f t="shared" ca="1" si="555"/>
        <v>-2433</v>
      </c>
      <c r="AY452" s="1823">
        <f t="shared" ca="1" si="556"/>
        <v>1.9926560587515301</v>
      </c>
      <c r="BA452" s="582">
        <f ca="1">SUM((INDIRECT(BA$2&amp;(ROW())):INDIRECT(BA$3&amp;(ROW()))))</f>
        <v>-4884</v>
      </c>
      <c r="BB452" s="582">
        <f ca="1">SUM(INDIRECT(BB$1&amp;BB$2&amp;$C452):INDIRECT(BB$1&amp;BB$3&amp;$C452))</f>
        <v>-5958.1463945578234</v>
      </c>
      <c r="BC452" s="1719">
        <f t="shared" ca="1" si="557"/>
        <v>1074.1463945578234</v>
      </c>
      <c r="BD452" s="1823">
        <f t="shared" ca="1" si="558"/>
        <v>0.81971802580430886</v>
      </c>
      <c r="BE452" s="582">
        <f ca="1">SUM(INDIRECT(BE$1&amp;BE$2&amp;$A452):INDIRECT(BE$1&amp;BE$3&amp;$A452))</f>
        <v>-2451</v>
      </c>
      <c r="BF452" s="1719">
        <f t="shared" ca="1" si="559"/>
        <v>-2433</v>
      </c>
      <c r="BG452" s="1823">
        <f t="shared" ca="1" si="560"/>
        <v>1.9926560587515301</v>
      </c>
    </row>
    <row r="453" spans="1:59">
      <c r="A453" s="1887">
        <v>406</v>
      </c>
      <c r="B453" s="1887">
        <v>1</v>
      </c>
      <c r="C453" s="1887">
        <f>ROW()</f>
        <v>453</v>
      </c>
      <c r="E453" s="2540">
        <v>1</v>
      </c>
      <c r="I453" s="170"/>
      <c r="J453" s="169"/>
      <c r="K453" s="123"/>
      <c r="L453" s="123"/>
      <c r="M453" s="18"/>
      <c r="N453" s="587"/>
      <c r="O453" s="587"/>
      <c r="P453" s="588" t="s">
        <v>452</v>
      </c>
      <c r="Q453" s="177">
        <v>-2284</v>
      </c>
      <c r="R453" s="177">
        <v>-2409</v>
      </c>
      <c r="S453" s="177">
        <v>-2318</v>
      </c>
      <c r="T453" s="177">
        <v>-2384</v>
      </c>
      <c r="U453" s="177">
        <v>-2399</v>
      </c>
      <c r="V453" s="177">
        <v>-2083</v>
      </c>
      <c r="W453" s="177">
        <v>-2010</v>
      </c>
      <c r="X453" s="177">
        <v>-2270</v>
      </c>
      <c r="Y453" s="177">
        <v>-2103</v>
      </c>
      <c r="Z453" s="177">
        <v>-2146</v>
      </c>
      <c r="AA453" s="177">
        <v>-2209</v>
      </c>
      <c r="AB453" s="177">
        <v>-2288</v>
      </c>
      <c r="AC453" s="172">
        <f>SUM(Q453,R453,S453)</f>
        <v>-7011</v>
      </c>
      <c r="AD453" s="172">
        <f>SUM(T453,U453,V453)</f>
        <v>-6866</v>
      </c>
      <c r="AE453" s="172">
        <f>SUM(W453,X453,Y453)</f>
        <v>-6383</v>
      </c>
      <c r="AF453" s="172">
        <f>SUM(Z453,AA453,AB453)</f>
        <v>-6643</v>
      </c>
      <c r="AG453" s="172">
        <f>AC453+AD453</f>
        <v>-13877</v>
      </c>
      <c r="AH453" s="172">
        <f>AF453+AE453</f>
        <v>-13026</v>
      </c>
      <c r="AI453" s="172">
        <f>AG453+AH453</f>
        <v>-26903</v>
      </c>
      <c r="AK453" s="172">
        <f ca="1">SUM((INDIRECT(AK$2&amp;(ROW())):INDIRECT(AK$3&amp;(ROW()))))</f>
        <v>-2284</v>
      </c>
      <c r="AL453" s="172">
        <f ca="1">SUM(INDIRECT(AL$1&amp;AL$2&amp;$C453):INDIRECT(AL$1&amp;AL$3&amp;$C453))</f>
        <v>-2551.4797278911565</v>
      </c>
      <c r="AM453" s="1718">
        <f t="shared" ca="1" si="582"/>
        <v>267.47972789115647</v>
      </c>
      <c r="AN453" s="1822">
        <f t="shared" ca="1" si="551"/>
        <v>0.89516682222976807</v>
      </c>
      <c r="AO453" s="172">
        <f ca="1">SUM(INDIRECT(AO$1&amp;AO$2&amp;$A453):INDIRECT(AO$1&amp;AO$3&amp;$A453))</f>
        <v>-2419</v>
      </c>
      <c r="AP453" s="1718">
        <f t="shared" ca="1" si="583"/>
        <v>135</v>
      </c>
      <c r="AQ453" s="1822">
        <f t="shared" ca="1" si="552"/>
        <v>0.94419181479950398</v>
      </c>
      <c r="AS453" s="172">
        <f ca="1">SUM((INDIRECT(AS$2&amp;(ROW())):INDIRECT(AS$3&amp;(ROW()))))</f>
        <v>-2284</v>
      </c>
      <c r="AT453" s="172">
        <f ca="1">SUM(INDIRECT(AT$1&amp;AT$2&amp;$C453):INDIRECT(AT$1&amp;AT$3&amp;$C453))</f>
        <v>-2551.4797278911565</v>
      </c>
      <c r="AU453" s="1718">
        <f t="shared" ca="1" si="553"/>
        <v>267.47972789115647</v>
      </c>
      <c r="AV453" s="1822">
        <f t="shared" ca="1" si="554"/>
        <v>0.89516682222976807</v>
      </c>
      <c r="AW453" s="172">
        <f ca="1">SUM(INDIRECT(AW$1&amp;AW$2&amp;$A453):INDIRECT(AW$1&amp;AW$3&amp;$A453))</f>
        <v>-2419</v>
      </c>
      <c r="AX453" s="1718">
        <f t="shared" ca="1" si="555"/>
        <v>135</v>
      </c>
      <c r="AY453" s="1822">
        <f t="shared" ca="1" si="556"/>
        <v>0.94419181479950398</v>
      </c>
      <c r="BA453" s="172">
        <f ca="1">SUM((INDIRECT(BA$2&amp;(ROW())):INDIRECT(BA$3&amp;(ROW()))))</f>
        <v>-2284</v>
      </c>
      <c r="BB453" s="172">
        <f ca="1">SUM(INDIRECT(BB$1&amp;BB$2&amp;$C453):INDIRECT(BB$1&amp;BB$3&amp;$C453))</f>
        <v>-2551.4797278911565</v>
      </c>
      <c r="BC453" s="1718">
        <f t="shared" ca="1" si="557"/>
        <v>267.47972789115647</v>
      </c>
      <c r="BD453" s="1822">
        <f t="shared" ca="1" si="558"/>
        <v>0.89516682222976807</v>
      </c>
      <c r="BE453" s="172">
        <f ca="1">SUM(INDIRECT(BE$1&amp;BE$2&amp;$A453):INDIRECT(BE$1&amp;BE$3&amp;$A453))</f>
        <v>-2419</v>
      </c>
      <c r="BF453" s="1718">
        <f t="shared" ca="1" si="559"/>
        <v>135</v>
      </c>
      <c r="BG453" s="1822">
        <f t="shared" ca="1" si="560"/>
        <v>0.94419181479950398</v>
      </c>
    </row>
    <row r="454" spans="1:59">
      <c r="A454" s="1887">
        <v>407</v>
      </c>
      <c r="B454" s="1887">
        <v>1</v>
      </c>
      <c r="C454" s="1887">
        <f>ROW()</f>
        <v>454</v>
      </c>
      <c r="E454" s="2540">
        <v>1</v>
      </c>
      <c r="F454" s="371"/>
      <c r="G454" s="371"/>
      <c r="I454" s="170"/>
      <c r="J454" s="169"/>
      <c r="K454" s="123"/>
      <c r="L454" s="123"/>
      <c r="M454" s="18"/>
      <c r="N454" s="620"/>
      <c r="O454" s="620"/>
      <c r="P454" s="621" t="s">
        <v>453</v>
      </c>
      <c r="Q454" s="117"/>
      <c r="R454" s="117">
        <v>-25</v>
      </c>
      <c r="S454" s="117">
        <v>-32</v>
      </c>
      <c r="T454" s="117">
        <v>-711</v>
      </c>
      <c r="U454" s="117">
        <v>297</v>
      </c>
      <c r="V454" s="117">
        <v>-301</v>
      </c>
      <c r="W454" s="117">
        <v>-252</v>
      </c>
      <c r="X454" s="117">
        <v>-342</v>
      </c>
      <c r="Y454" s="117">
        <v>-230</v>
      </c>
      <c r="Z454" s="117">
        <v>-286</v>
      </c>
      <c r="AA454" s="117">
        <v>-307</v>
      </c>
      <c r="AB454" s="117">
        <v>-911</v>
      </c>
      <c r="AC454" s="171">
        <f>SUM(Q454,R454,S454)</f>
        <v>-57</v>
      </c>
      <c r="AD454" s="171">
        <f>SUM(T454,U454,V454)</f>
        <v>-715</v>
      </c>
      <c r="AE454" s="171">
        <f>SUM(W454,X454,Y454)</f>
        <v>-824</v>
      </c>
      <c r="AF454" s="171">
        <f>SUM(Z454,AA454,AB454)</f>
        <v>-1504</v>
      </c>
      <c r="AG454" s="171">
        <f>AC454+AD454</f>
        <v>-772</v>
      </c>
      <c r="AH454" s="171">
        <f>AF454+AE454</f>
        <v>-2328</v>
      </c>
      <c r="AI454" s="171">
        <f>AG454+AH454</f>
        <v>-3100</v>
      </c>
      <c r="AK454" s="171">
        <f ca="1">SUM((INDIRECT(AK$2&amp;(ROW())):INDIRECT(AK$3&amp;(ROW()))))</f>
        <v>0</v>
      </c>
      <c r="AL454" s="171">
        <f ca="1">SUM(INDIRECT(AL$1&amp;AL$2&amp;$C454):INDIRECT(AL$1&amp;AL$3&amp;$C454))</f>
        <v>-206.66666666666669</v>
      </c>
      <c r="AM454" s="1723">
        <f t="shared" ca="1" si="582"/>
        <v>206.66666666666669</v>
      </c>
      <c r="AN454" s="1827">
        <f t="shared" ca="1" si="551"/>
        <v>0</v>
      </c>
      <c r="AO454" s="171">
        <f ca="1">SUM(INDIRECT(AO$1&amp;AO$2&amp;$A454):INDIRECT(AO$1&amp;AO$3&amp;$A454))</f>
        <v>0</v>
      </c>
      <c r="AP454" s="1723">
        <f t="shared" ca="1" si="583"/>
        <v>0</v>
      </c>
      <c r="AQ454" s="1827">
        <f t="shared" ca="1" si="552"/>
        <v>0</v>
      </c>
      <c r="AS454" s="171">
        <f ca="1">SUM((INDIRECT(AS$2&amp;(ROW())):INDIRECT(AS$3&amp;(ROW()))))</f>
        <v>0</v>
      </c>
      <c r="AT454" s="171">
        <f ca="1">SUM(INDIRECT(AT$1&amp;AT$2&amp;$C454):INDIRECT(AT$1&amp;AT$3&amp;$C454))</f>
        <v>-206.66666666666669</v>
      </c>
      <c r="AU454" s="1723">
        <f t="shared" ca="1" si="553"/>
        <v>206.66666666666669</v>
      </c>
      <c r="AV454" s="1827">
        <f t="shared" ca="1" si="554"/>
        <v>0</v>
      </c>
      <c r="AW454" s="171">
        <f ca="1">SUM(INDIRECT(AW$1&amp;AW$2&amp;$A454):INDIRECT(AW$1&amp;AW$3&amp;$A454))</f>
        <v>0</v>
      </c>
      <c r="AX454" s="1723">
        <f t="shared" ca="1" si="555"/>
        <v>0</v>
      </c>
      <c r="AY454" s="1827">
        <f t="shared" ca="1" si="556"/>
        <v>0</v>
      </c>
      <c r="BA454" s="171">
        <f ca="1">SUM((INDIRECT(BA$2&amp;(ROW())):INDIRECT(BA$3&amp;(ROW()))))</f>
        <v>0</v>
      </c>
      <c r="BB454" s="171">
        <f ca="1">SUM(INDIRECT(BB$1&amp;BB$2&amp;$C454):INDIRECT(BB$1&amp;BB$3&amp;$C454))</f>
        <v>-206.66666666666669</v>
      </c>
      <c r="BC454" s="1723">
        <f t="shared" ca="1" si="557"/>
        <v>206.66666666666669</v>
      </c>
      <c r="BD454" s="1827">
        <f t="shared" ca="1" si="558"/>
        <v>0</v>
      </c>
      <c r="BE454" s="171">
        <f ca="1">SUM(INDIRECT(BE$1&amp;BE$2&amp;$A454):INDIRECT(BE$1&amp;BE$3&amp;$A454))</f>
        <v>0</v>
      </c>
      <c r="BF454" s="1723">
        <f t="shared" ca="1" si="559"/>
        <v>0</v>
      </c>
      <c r="BG454" s="1827">
        <f t="shared" ca="1" si="560"/>
        <v>0</v>
      </c>
    </row>
    <row r="455" spans="1:59">
      <c r="A455" s="1887">
        <v>408</v>
      </c>
      <c r="B455" s="1887">
        <v>1</v>
      </c>
      <c r="C455" s="1887">
        <f>ROW()</f>
        <v>455</v>
      </c>
      <c r="E455" s="2540">
        <v>1</v>
      </c>
      <c r="I455" s="170"/>
      <c r="J455" s="169"/>
      <c r="K455" s="123"/>
      <c r="L455" s="123"/>
      <c r="M455" s="18"/>
      <c r="N455" s="461"/>
      <c r="O455" s="461"/>
      <c r="P455" s="143" t="s">
        <v>454</v>
      </c>
      <c r="Q455" s="124">
        <v>-2600</v>
      </c>
      <c r="R455" s="124">
        <v>-3200</v>
      </c>
      <c r="S455" s="124">
        <v>-4007</v>
      </c>
      <c r="T455" s="124">
        <v>-3670</v>
      </c>
      <c r="U455" s="124">
        <v>-3870</v>
      </c>
      <c r="V455" s="124">
        <v>-4099</v>
      </c>
      <c r="W455" s="124">
        <v>-4499</v>
      </c>
      <c r="X455" s="124">
        <v>-4201</v>
      </c>
      <c r="Y455" s="124">
        <v>-4625</v>
      </c>
      <c r="Z455" s="124">
        <v>-4200</v>
      </c>
      <c r="AA455" s="124">
        <v>-4430</v>
      </c>
      <c r="AB455" s="124">
        <v>-7519</v>
      </c>
      <c r="AC455" s="180">
        <f>SUM(Q455,R455,S455)</f>
        <v>-9807</v>
      </c>
      <c r="AD455" s="180">
        <f>SUM(T455,U455,V455)</f>
        <v>-11639</v>
      </c>
      <c r="AE455" s="180">
        <f>SUM(W455,X455,Y455)</f>
        <v>-13325</v>
      </c>
      <c r="AF455" s="180">
        <f>SUM(Z455,AA455,AB455)</f>
        <v>-16149</v>
      </c>
      <c r="AG455" s="180">
        <f>AC455+AD455</f>
        <v>-21446</v>
      </c>
      <c r="AH455" s="180">
        <f>AF455+AE455</f>
        <v>-29474</v>
      </c>
      <c r="AI455" s="180">
        <f>AG455+AH455</f>
        <v>-50920</v>
      </c>
      <c r="AK455" s="180">
        <f ca="1">SUM((INDIRECT(AK$2&amp;(ROW())):INDIRECT(AK$3&amp;(ROW()))))</f>
        <v>-2600</v>
      </c>
      <c r="AL455" s="180">
        <f ca="1">SUM(INDIRECT(AL$1&amp;AL$2&amp;$C455):INDIRECT(AL$1&amp;AL$3&amp;$C455))</f>
        <v>-3200</v>
      </c>
      <c r="AM455" s="1727">
        <f t="shared" ca="1" si="582"/>
        <v>600</v>
      </c>
      <c r="AN455" s="1830">
        <f t="shared" ca="1" si="551"/>
        <v>0.8125</v>
      </c>
      <c r="AO455" s="180">
        <f ca="1">SUM(INDIRECT(AO$1&amp;AO$2&amp;$A455):INDIRECT(AO$1&amp;AO$3&amp;$A455))</f>
        <v>-32</v>
      </c>
      <c r="AP455" s="1727">
        <f t="shared" ca="1" si="583"/>
        <v>-2568</v>
      </c>
      <c r="AQ455" s="1830">
        <f t="shared" ca="1" si="552"/>
        <v>81.25</v>
      </c>
      <c r="AS455" s="180">
        <f ca="1">SUM((INDIRECT(AS$2&amp;(ROW())):INDIRECT(AS$3&amp;(ROW()))))</f>
        <v>-2600</v>
      </c>
      <c r="AT455" s="180">
        <f ca="1">SUM(INDIRECT(AT$1&amp;AT$2&amp;$C455):INDIRECT(AT$1&amp;AT$3&amp;$C455))</f>
        <v>-3200</v>
      </c>
      <c r="AU455" s="1727">
        <f t="shared" ca="1" si="553"/>
        <v>600</v>
      </c>
      <c r="AV455" s="1830">
        <f t="shared" ca="1" si="554"/>
        <v>0.8125</v>
      </c>
      <c r="AW455" s="180">
        <f ca="1">SUM(INDIRECT(AW$1&amp;AW$2&amp;$A455):INDIRECT(AW$1&amp;AW$3&amp;$A455))</f>
        <v>-32</v>
      </c>
      <c r="AX455" s="1727">
        <f t="shared" ca="1" si="555"/>
        <v>-2568</v>
      </c>
      <c r="AY455" s="1830">
        <f t="shared" ca="1" si="556"/>
        <v>81.25</v>
      </c>
      <c r="BA455" s="180">
        <f ca="1">SUM((INDIRECT(BA$2&amp;(ROW())):INDIRECT(BA$3&amp;(ROW()))))</f>
        <v>-2600</v>
      </c>
      <c r="BB455" s="180">
        <f ca="1">SUM(INDIRECT(BB$1&amp;BB$2&amp;$C455):INDIRECT(BB$1&amp;BB$3&amp;$C455))</f>
        <v>-3200</v>
      </c>
      <c r="BC455" s="1727">
        <f t="shared" ca="1" si="557"/>
        <v>600</v>
      </c>
      <c r="BD455" s="1830">
        <f t="shared" ca="1" si="558"/>
        <v>0.8125</v>
      </c>
      <c r="BE455" s="180">
        <f ca="1">SUM(INDIRECT(BE$1&amp;BE$2&amp;$A455):INDIRECT(BE$1&amp;BE$3&amp;$A455))</f>
        <v>-32</v>
      </c>
      <c r="BF455" s="1727">
        <f t="shared" ca="1" si="559"/>
        <v>-2568</v>
      </c>
      <c r="BG455" s="1830">
        <f t="shared" ca="1" si="560"/>
        <v>81.25</v>
      </c>
    </row>
    <row r="456" spans="1:59">
      <c r="A456" s="1887">
        <v>409</v>
      </c>
      <c r="B456" s="1887">
        <v>1</v>
      </c>
      <c r="C456" s="1887">
        <f>ROW()</f>
        <v>456</v>
      </c>
      <c r="E456" s="2540">
        <v>1</v>
      </c>
      <c r="I456" s="170"/>
      <c r="J456" s="169"/>
      <c r="K456" s="123"/>
      <c r="L456" s="123"/>
      <c r="M456" s="18"/>
      <c r="N456" s="584" t="s">
        <v>502</v>
      </c>
      <c r="O456" s="584"/>
      <c r="P456" s="585"/>
      <c r="Q456" s="555">
        <f>SUM(Q457:Q458)</f>
        <v>-33</v>
      </c>
      <c r="R456" s="555">
        <f t="shared" ref="R456:AB456" si="594">SUM(R457:R458)</f>
        <v>-33</v>
      </c>
      <c r="S456" s="555">
        <f t="shared" si="594"/>
        <v>-33</v>
      </c>
      <c r="T456" s="555">
        <f t="shared" si="594"/>
        <v>-27</v>
      </c>
      <c r="U456" s="555">
        <f t="shared" si="594"/>
        <v>-27</v>
      </c>
      <c r="V456" s="555">
        <f t="shared" si="594"/>
        <v>-33</v>
      </c>
      <c r="W456" s="555">
        <f t="shared" si="594"/>
        <v>-33</v>
      </c>
      <c r="X456" s="555">
        <f t="shared" si="594"/>
        <v>-33</v>
      </c>
      <c r="Y456" s="555">
        <f t="shared" si="594"/>
        <v>-55</v>
      </c>
      <c r="Z456" s="555">
        <f t="shared" si="594"/>
        <v>-33</v>
      </c>
      <c r="AA456" s="555">
        <f t="shared" si="594"/>
        <v>-30</v>
      </c>
      <c r="AB456" s="555">
        <f t="shared" si="594"/>
        <v>-7</v>
      </c>
      <c r="AC456" s="586">
        <f>SUM(AC457:AC458)</f>
        <v>-99</v>
      </c>
      <c r="AD456" s="586">
        <f t="shared" ref="AD456:AI456" si="595">SUM(AD457:AD458)</f>
        <v>-87</v>
      </c>
      <c r="AE456" s="586">
        <f>SUM(AE457:AE458)</f>
        <v>-121</v>
      </c>
      <c r="AF456" s="586">
        <f t="shared" si="595"/>
        <v>-70</v>
      </c>
      <c r="AG456" s="586">
        <f t="shared" si="595"/>
        <v>-186</v>
      </c>
      <c r="AH456" s="586">
        <f t="shared" si="595"/>
        <v>-191</v>
      </c>
      <c r="AI456" s="586">
        <f t="shared" si="595"/>
        <v>-377</v>
      </c>
      <c r="AK456" s="586">
        <f ca="1">SUM((INDIRECT(AK$2&amp;(ROW())):INDIRECT(AK$3&amp;(ROW()))))</f>
        <v>-33</v>
      </c>
      <c r="AL456" s="586">
        <f ca="1">SUM(INDIRECT(AL$1&amp;AL$2&amp;$C456):INDIRECT(AL$1&amp;AL$3&amp;$C456))</f>
        <v>-40</v>
      </c>
      <c r="AM456" s="1721">
        <f t="shared" ca="1" si="582"/>
        <v>7</v>
      </c>
      <c r="AN456" s="1825">
        <f t="shared" ca="1" si="551"/>
        <v>0.82499999999999996</v>
      </c>
      <c r="AO456" s="586">
        <f ca="1">SUM(INDIRECT(AO$1&amp;AO$2&amp;$A456):INDIRECT(AO$1&amp;AO$3&amp;$A456))</f>
        <v>-45</v>
      </c>
      <c r="AP456" s="1721">
        <f t="shared" ca="1" si="583"/>
        <v>12</v>
      </c>
      <c r="AQ456" s="1825">
        <f t="shared" ca="1" si="552"/>
        <v>0.73333333333333328</v>
      </c>
      <c r="AS456" s="586">
        <f ca="1">SUM((INDIRECT(AS$2&amp;(ROW())):INDIRECT(AS$3&amp;(ROW()))))</f>
        <v>-33</v>
      </c>
      <c r="AT456" s="586">
        <f ca="1">SUM(INDIRECT(AT$1&amp;AT$2&amp;$C456):INDIRECT(AT$1&amp;AT$3&amp;$C456))</f>
        <v>-40</v>
      </c>
      <c r="AU456" s="1721">
        <f t="shared" ca="1" si="553"/>
        <v>7</v>
      </c>
      <c r="AV456" s="1825">
        <f t="shared" ca="1" si="554"/>
        <v>0.82499999999999996</v>
      </c>
      <c r="AW456" s="586">
        <f ca="1">SUM(INDIRECT(AW$1&amp;AW$2&amp;$A456):INDIRECT(AW$1&amp;AW$3&amp;$A456))</f>
        <v>-45</v>
      </c>
      <c r="AX456" s="1721">
        <f t="shared" ca="1" si="555"/>
        <v>12</v>
      </c>
      <c r="AY456" s="1825">
        <f t="shared" ca="1" si="556"/>
        <v>0.73333333333333328</v>
      </c>
      <c r="BA456" s="586">
        <f ca="1">SUM((INDIRECT(BA$2&amp;(ROW())):INDIRECT(BA$3&amp;(ROW()))))</f>
        <v>-33</v>
      </c>
      <c r="BB456" s="586">
        <f ca="1">SUM(INDIRECT(BB$1&amp;BB$2&amp;$C456):INDIRECT(BB$1&amp;BB$3&amp;$C456))</f>
        <v>-40</v>
      </c>
      <c r="BC456" s="1721">
        <f t="shared" ca="1" si="557"/>
        <v>7</v>
      </c>
      <c r="BD456" s="1825">
        <f t="shared" ca="1" si="558"/>
        <v>0.82499999999999996</v>
      </c>
      <c r="BE456" s="586">
        <f ca="1">SUM(INDIRECT(BE$1&amp;BE$2&amp;$A456):INDIRECT(BE$1&amp;BE$3&amp;$A456))</f>
        <v>-45</v>
      </c>
      <c r="BF456" s="1721">
        <f t="shared" ca="1" si="559"/>
        <v>12</v>
      </c>
      <c r="BG456" s="1825">
        <f t="shared" ca="1" si="560"/>
        <v>0.73333333333333328</v>
      </c>
    </row>
    <row r="457" spans="1:59">
      <c r="A457" s="1887">
        <v>410</v>
      </c>
      <c r="B457" s="1887">
        <v>1</v>
      </c>
      <c r="C457" s="1887">
        <f>ROW()</f>
        <v>457</v>
      </c>
      <c r="E457" s="2540">
        <v>1</v>
      </c>
      <c r="I457" s="170"/>
      <c r="J457" s="169"/>
      <c r="K457" s="123"/>
      <c r="L457" s="123"/>
      <c r="M457" s="18"/>
      <c r="N457" s="587"/>
      <c r="O457" s="587"/>
      <c r="P457" s="588" t="s">
        <v>420</v>
      </c>
      <c r="Q457" s="177">
        <v>-33</v>
      </c>
      <c r="R457" s="177">
        <v>-33</v>
      </c>
      <c r="S457" s="177">
        <v>-33</v>
      </c>
      <c r="T457" s="177">
        <v>-27</v>
      </c>
      <c r="U457" s="177">
        <v>-27</v>
      </c>
      <c r="V457" s="177">
        <v>-33</v>
      </c>
      <c r="W457" s="177">
        <v>-33</v>
      </c>
      <c r="X457" s="177">
        <v>-33</v>
      </c>
      <c r="Y457" s="177">
        <v>-55</v>
      </c>
      <c r="Z457" s="177">
        <v>-33</v>
      </c>
      <c r="AA457" s="177">
        <v>-30</v>
      </c>
      <c r="AB457" s="177">
        <v>-7</v>
      </c>
      <c r="AC457" s="172">
        <f>SUM(Q457,R457,S457)</f>
        <v>-99</v>
      </c>
      <c r="AD457" s="172">
        <f>SUM(T457,U457,V457)</f>
        <v>-87</v>
      </c>
      <c r="AE457" s="172">
        <f>SUM(W457,X457,Y457)</f>
        <v>-121</v>
      </c>
      <c r="AF457" s="172">
        <f>SUM(Z457,AA457,AB457)</f>
        <v>-70</v>
      </c>
      <c r="AG457" s="172">
        <f>AC457+AD457</f>
        <v>-186</v>
      </c>
      <c r="AH457" s="172">
        <f>AF457+AE457</f>
        <v>-191</v>
      </c>
      <c r="AI457" s="172">
        <f>AG457+AH457</f>
        <v>-377</v>
      </c>
      <c r="AK457" s="172">
        <f ca="1">SUM((INDIRECT(AK$2&amp;(ROW())):INDIRECT(AK$3&amp;(ROW()))))</f>
        <v>-33</v>
      </c>
      <c r="AL457" s="172">
        <f ca="1">SUM(INDIRECT(AL$1&amp;AL$2&amp;$C457):INDIRECT(AL$1&amp;AL$3&amp;$C457))</f>
        <v>-40</v>
      </c>
      <c r="AM457" s="1718">
        <f t="shared" ca="1" si="582"/>
        <v>7</v>
      </c>
      <c r="AN457" s="1822">
        <f t="shared" ca="1" si="551"/>
        <v>0.82499999999999996</v>
      </c>
      <c r="AO457" s="172">
        <f ca="1">SUM(INDIRECT(AO$1&amp;AO$2&amp;$A457):INDIRECT(AO$1&amp;AO$3&amp;$A457))</f>
        <v>-45</v>
      </c>
      <c r="AP457" s="1718">
        <f t="shared" ca="1" si="583"/>
        <v>12</v>
      </c>
      <c r="AQ457" s="1822">
        <f t="shared" ca="1" si="552"/>
        <v>0.73333333333333328</v>
      </c>
      <c r="AS457" s="172">
        <f ca="1">SUM((INDIRECT(AS$2&amp;(ROW())):INDIRECT(AS$3&amp;(ROW()))))</f>
        <v>-33</v>
      </c>
      <c r="AT457" s="172">
        <f ca="1">SUM(INDIRECT(AT$1&amp;AT$2&amp;$C457):INDIRECT(AT$1&amp;AT$3&amp;$C457))</f>
        <v>-40</v>
      </c>
      <c r="AU457" s="1718">
        <f t="shared" ca="1" si="553"/>
        <v>7</v>
      </c>
      <c r="AV457" s="1822">
        <f t="shared" ca="1" si="554"/>
        <v>0.82499999999999996</v>
      </c>
      <c r="AW457" s="172">
        <f ca="1">SUM(INDIRECT(AW$1&amp;AW$2&amp;$A457):INDIRECT(AW$1&amp;AW$3&amp;$A457))</f>
        <v>-45</v>
      </c>
      <c r="AX457" s="1718">
        <f t="shared" ca="1" si="555"/>
        <v>12</v>
      </c>
      <c r="AY457" s="1822">
        <f t="shared" ca="1" si="556"/>
        <v>0.73333333333333328</v>
      </c>
      <c r="BA457" s="172">
        <f ca="1">SUM((INDIRECT(BA$2&amp;(ROW())):INDIRECT(BA$3&amp;(ROW()))))</f>
        <v>-33</v>
      </c>
      <c r="BB457" s="172">
        <f ca="1">SUM(INDIRECT(BB$1&amp;BB$2&amp;$C457):INDIRECT(BB$1&amp;BB$3&amp;$C457))</f>
        <v>-40</v>
      </c>
      <c r="BC457" s="1718">
        <f t="shared" ca="1" si="557"/>
        <v>7</v>
      </c>
      <c r="BD457" s="1822">
        <f t="shared" ca="1" si="558"/>
        <v>0.82499999999999996</v>
      </c>
      <c r="BE457" s="172">
        <f ca="1">SUM(INDIRECT(BE$1&amp;BE$2&amp;$A457):INDIRECT(BE$1&amp;BE$3&amp;$A457))</f>
        <v>-45</v>
      </c>
      <c r="BF457" s="1718">
        <f t="shared" ca="1" si="559"/>
        <v>12</v>
      </c>
      <c r="BG457" s="1822">
        <f t="shared" ca="1" si="560"/>
        <v>0.73333333333333328</v>
      </c>
    </row>
    <row r="458" spans="1:59">
      <c r="A458" s="1887">
        <v>411</v>
      </c>
      <c r="B458" s="1887">
        <v>1</v>
      </c>
      <c r="C458" s="1887">
        <f>ROW()</f>
        <v>458</v>
      </c>
      <c r="E458" s="2540">
        <v>1</v>
      </c>
      <c r="I458" s="170"/>
      <c r="J458" s="169"/>
      <c r="K458" s="123"/>
      <c r="L458" s="123"/>
      <c r="M458" s="18"/>
      <c r="N458" s="461"/>
      <c r="O458" s="461"/>
      <c r="P458" s="143" t="s">
        <v>421</v>
      </c>
      <c r="Q458" s="124"/>
      <c r="R458" s="124"/>
      <c r="S458" s="124"/>
      <c r="T458" s="124"/>
      <c r="U458" s="124"/>
      <c r="V458" s="124"/>
      <c r="W458" s="124"/>
      <c r="X458" s="124"/>
      <c r="Y458" s="124"/>
      <c r="Z458" s="124"/>
      <c r="AA458" s="124"/>
      <c r="AB458" s="124"/>
      <c r="AC458" s="180">
        <f>SUM(Q458,R458,S458)</f>
        <v>0</v>
      </c>
      <c r="AD458" s="180">
        <f>SUM(T458,U458,V458)</f>
        <v>0</v>
      </c>
      <c r="AE458" s="180">
        <f>SUM(W458,X458,Y458)</f>
        <v>0</v>
      </c>
      <c r="AF458" s="180">
        <f>SUM(Z458,AA458,AB458)</f>
        <v>0</v>
      </c>
      <c r="AG458" s="180">
        <f>AC458+AD458</f>
        <v>0</v>
      </c>
      <c r="AH458" s="180">
        <f>AF458+AE458</f>
        <v>0</v>
      </c>
      <c r="AI458" s="180">
        <f>AG458+AH458</f>
        <v>0</v>
      </c>
      <c r="AK458" s="180">
        <f ca="1">SUM((INDIRECT(AK$2&amp;(ROW())):INDIRECT(AK$3&amp;(ROW()))))</f>
        <v>0</v>
      </c>
      <c r="AL458" s="180">
        <f ca="1">SUM(INDIRECT(AL$1&amp;AL$2&amp;$C458):INDIRECT(AL$1&amp;AL$3&amp;$C458))</f>
        <v>0</v>
      </c>
      <c r="AM458" s="1727">
        <f t="shared" ca="1" si="582"/>
        <v>0</v>
      </c>
      <c r="AN458" s="1830">
        <f t="shared" ca="1" si="551"/>
        <v>0</v>
      </c>
      <c r="AO458" s="180">
        <f ca="1">SUM(INDIRECT(AO$1&amp;AO$2&amp;$A458):INDIRECT(AO$1&amp;AO$3&amp;$A458))</f>
        <v>0</v>
      </c>
      <c r="AP458" s="1727">
        <f t="shared" ca="1" si="583"/>
        <v>0</v>
      </c>
      <c r="AQ458" s="1830">
        <f t="shared" ca="1" si="552"/>
        <v>0</v>
      </c>
      <c r="AS458" s="180">
        <f ca="1">SUM((INDIRECT(AS$2&amp;(ROW())):INDIRECT(AS$3&amp;(ROW()))))</f>
        <v>0</v>
      </c>
      <c r="AT458" s="180">
        <f ca="1">SUM(INDIRECT(AT$1&amp;AT$2&amp;$C458):INDIRECT(AT$1&amp;AT$3&amp;$C458))</f>
        <v>0</v>
      </c>
      <c r="AU458" s="1727">
        <f t="shared" ca="1" si="553"/>
        <v>0</v>
      </c>
      <c r="AV458" s="1830">
        <f t="shared" ca="1" si="554"/>
        <v>0</v>
      </c>
      <c r="AW458" s="180">
        <f ca="1">SUM(INDIRECT(AW$1&amp;AW$2&amp;$A458):INDIRECT(AW$1&amp;AW$3&amp;$A458))</f>
        <v>0</v>
      </c>
      <c r="AX458" s="1727">
        <f t="shared" ca="1" si="555"/>
        <v>0</v>
      </c>
      <c r="AY458" s="1830">
        <f t="shared" ca="1" si="556"/>
        <v>0</v>
      </c>
      <c r="BA458" s="180">
        <f ca="1">SUM((INDIRECT(BA$2&amp;(ROW())):INDIRECT(BA$3&amp;(ROW()))))</f>
        <v>0</v>
      </c>
      <c r="BB458" s="180">
        <f ca="1">SUM(INDIRECT(BB$1&amp;BB$2&amp;$C458):INDIRECT(BB$1&amp;BB$3&amp;$C458))</f>
        <v>0</v>
      </c>
      <c r="BC458" s="1727">
        <f t="shared" ca="1" si="557"/>
        <v>0</v>
      </c>
      <c r="BD458" s="1830">
        <f t="shared" ca="1" si="558"/>
        <v>0</v>
      </c>
      <c r="BE458" s="180">
        <f ca="1">SUM(INDIRECT(BE$1&amp;BE$2&amp;$A458):INDIRECT(BE$1&amp;BE$3&amp;$A458))</f>
        <v>0</v>
      </c>
      <c r="BF458" s="1727">
        <f t="shared" ca="1" si="559"/>
        <v>0</v>
      </c>
      <c r="BG458" s="1830">
        <f t="shared" ca="1" si="560"/>
        <v>0</v>
      </c>
    </row>
    <row r="459" spans="1:59">
      <c r="A459" s="1887">
        <v>412</v>
      </c>
      <c r="B459" s="1887">
        <v>1</v>
      </c>
      <c r="C459" s="1887">
        <f>ROW()</f>
        <v>459</v>
      </c>
      <c r="E459" s="2540">
        <v>1</v>
      </c>
      <c r="I459" s="170"/>
      <c r="J459" s="169"/>
      <c r="K459" s="123"/>
      <c r="L459" s="123"/>
      <c r="M459" s="18"/>
      <c r="N459" s="621" t="s">
        <v>572</v>
      </c>
      <c r="O459" s="620"/>
      <c r="P459" s="621"/>
      <c r="Q459" s="117"/>
      <c r="R459" s="117"/>
      <c r="S459" s="117"/>
      <c r="T459" s="117"/>
      <c r="U459" s="117"/>
      <c r="V459" s="117"/>
      <c r="W459" s="117"/>
      <c r="X459" s="117"/>
      <c r="Y459" s="117"/>
      <c r="Z459" s="117"/>
      <c r="AA459" s="117"/>
      <c r="AB459" s="117"/>
      <c r="AC459" s="171">
        <f>SUM(Q459,R459,S459)</f>
        <v>0</v>
      </c>
      <c r="AD459" s="171">
        <f>SUM(T459,U459,V459)</f>
        <v>0</v>
      </c>
      <c r="AE459" s="171">
        <f>SUM(W459,X459,Y459)</f>
        <v>0</v>
      </c>
      <c r="AF459" s="171">
        <f>SUM(Z459,AA459,AB459)</f>
        <v>0</v>
      </c>
      <c r="AG459" s="171">
        <f>AC459+AD459</f>
        <v>0</v>
      </c>
      <c r="AH459" s="171">
        <f>AF459+AE459</f>
        <v>0</v>
      </c>
      <c r="AI459" s="171">
        <f>AG459+AH459</f>
        <v>0</v>
      </c>
      <c r="AK459" s="171">
        <f ca="1">SUM((INDIRECT(AK$2&amp;(ROW())):INDIRECT(AK$3&amp;(ROW()))))</f>
        <v>0</v>
      </c>
      <c r="AL459" s="171">
        <f ca="1">SUM(INDIRECT(AL$1&amp;AL$2&amp;$C459):INDIRECT(AL$1&amp;AL$3&amp;$C459))</f>
        <v>0</v>
      </c>
      <c r="AM459" s="1723">
        <f t="shared" ca="1" si="582"/>
        <v>0</v>
      </c>
      <c r="AN459" s="1827">
        <f t="shared" ca="1" si="551"/>
        <v>0</v>
      </c>
      <c r="AO459" s="171">
        <f ca="1">SUM(INDIRECT(AO$1&amp;AO$2&amp;$A459):INDIRECT(AO$1&amp;AO$3&amp;$A459))</f>
        <v>0</v>
      </c>
      <c r="AP459" s="1723">
        <f t="shared" ca="1" si="583"/>
        <v>0</v>
      </c>
      <c r="AQ459" s="1827">
        <f t="shared" ca="1" si="552"/>
        <v>0</v>
      </c>
      <c r="AS459" s="171">
        <f ca="1">SUM((INDIRECT(AS$2&amp;(ROW())):INDIRECT(AS$3&amp;(ROW()))))</f>
        <v>0</v>
      </c>
      <c r="AT459" s="171">
        <f ca="1">SUM(INDIRECT(AT$1&amp;AT$2&amp;$C459):INDIRECT(AT$1&amp;AT$3&amp;$C459))</f>
        <v>0</v>
      </c>
      <c r="AU459" s="1723">
        <f t="shared" ca="1" si="553"/>
        <v>0</v>
      </c>
      <c r="AV459" s="1827">
        <f t="shared" ca="1" si="554"/>
        <v>0</v>
      </c>
      <c r="AW459" s="171">
        <f ca="1">SUM(INDIRECT(AW$1&amp;AW$2&amp;$A459):INDIRECT(AW$1&amp;AW$3&amp;$A459))</f>
        <v>0</v>
      </c>
      <c r="AX459" s="1723">
        <f t="shared" ca="1" si="555"/>
        <v>0</v>
      </c>
      <c r="AY459" s="1827">
        <f t="shared" ca="1" si="556"/>
        <v>0</v>
      </c>
      <c r="BA459" s="171">
        <f ca="1">SUM((INDIRECT(BA$2&amp;(ROW())):INDIRECT(BA$3&amp;(ROW()))))</f>
        <v>0</v>
      </c>
      <c r="BB459" s="171">
        <f ca="1">SUM(INDIRECT(BB$1&amp;BB$2&amp;$C459):INDIRECT(BB$1&amp;BB$3&amp;$C459))</f>
        <v>0</v>
      </c>
      <c r="BC459" s="1723">
        <f t="shared" ca="1" si="557"/>
        <v>0</v>
      </c>
      <c r="BD459" s="1827">
        <f t="shared" ca="1" si="558"/>
        <v>0</v>
      </c>
      <c r="BE459" s="171">
        <f ca="1">SUM(INDIRECT(BE$1&amp;BE$2&amp;$A459):INDIRECT(BE$1&amp;BE$3&amp;$A459))</f>
        <v>0</v>
      </c>
      <c r="BF459" s="1723">
        <f t="shared" ca="1" si="559"/>
        <v>0</v>
      </c>
      <c r="BG459" s="1827">
        <f t="shared" ca="1" si="560"/>
        <v>0</v>
      </c>
    </row>
    <row r="460" spans="1:59" s="372" customFormat="1">
      <c r="A460" s="1887">
        <v>413</v>
      </c>
      <c r="B460" s="1887">
        <v>1</v>
      </c>
      <c r="C460" s="1887">
        <f>ROW()</f>
        <v>460</v>
      </c>
      <c r="E460" s="2540">
        <v>1</v>
      </c>
      <c r="F460" s="26"/>
      <c r="G460" s="26"/>
      <c r="H460" s="33"/>
      <c r="I460" s="170"/>
      <c r="J460" s="432"/>
      <c r="K460" s="122"/>
      <c r="L460" s="122"/>
      <c r="M460" s="29" t="s">
        <v>213</v>
      </c>
      <c r="N460" s="29"/>
      <c r="O460" s="29"/>
      <c r="P460" s="30"/>
      <c r="Q460" s="115"/>
      <c r="R460" s="115"/>
      <c r="S460" s="115"/>
      <c r="T460" s="115"/>
      <c r="U460" s="115"/>
      <c r="V460" s="115"/>
      <c r="W460" s="115"/>
      <c r="X460" s="115"/>
      <c r="Y460" s="115"/>
      <c r="Z460" s="115"/>
      <c r="AA460" s="115"/>
      <c r="AB460" s="115"/>
      <c r="AC460" s="119">
        <f>SUM(Q460,R460,S460)</f>
        <v>0</v>
      </c>
      <c r="AD460" s="119">
        <f>SUM(T460,U460,V460)</f>
        <v>0</v>
      </c>
      <c r="AE460" s="119">
        <f>SUM(W460,X460,Y460)</f>
        <v>0</v>
      </c>
      <c r="AF460" s="119">
        <f>SUM(Z460,AA460,AB460)</f>
        <v>0</v>
      </c>
      <c r="AG460" s="119">
        <f>AC460+AD460</f>
        <v>0</v>
      </c>
      <c r="AH460" s="119">
        <f>AF460+AE460</f>
        <v>0</v>
      </c>
      <c r="AI460" s="119">
        <f>AG460+AH460</f>
        <v>0</v>
      </c>
      <c r="AK460" s="1012">
        <f ca="1">SUM((INDIRECT(AK$2&amp;(ROW())):INDIRECT(AK$3&amp;(ROW()))))</f>
        <v>0</v>
      </c>
      <c r="AL460" s="1012">
        <f ca="1">SUM(INDIRECT(AL$1&amp;AL$2&amp;$C460):INDIRECT(AL$1&amp;AL$3&amp;$C460))</f>
        <v>0</v>
      </c>
      <c r="AM460" s="1724">
        <f t="shared" ca="1" si="582"/>
        <v>0</v>
      </c>
      <c r="AN460" s="1828">
        <f t="shared" ca="1" si="551"/>
        <v>0</v>
      </c>
      <c r="AO460" s="1012">
        <f ca="1">SUM(INDIRECT(AO$1&amp;AO$2&amp;$A460):INDIRECT(AO$1&amp;AO$3&amp;$A460))</f>
        <v>0</v>
      </c>
      <c r="AP460" s="1724">
        <f t="shared" ca="1" si="583"/>
        <v>0</v>
      </c>
      <c r="AQ460" s="1828">
        <f t="shared" ca="1" si="552"/>
        <v>0</v>
      </c>
      <c r="AS460" s="1012">
        <f ca="1">SUM((INDIRECT(AS$2&amp;(ROW())):INDIRECT(AS$3&amp;(ROW()))))</f>
        <v>0</v>
      </c>
      <c r="AT460" s="1012">
        <f ca="1">SUM(INDIRECT(AT$1&amp;AT$2&amp;$C460):INDIRECT(AT$1&amp;AT$3&amp;$C460))</f>
        <v>0</v>
      </c>
      <c r="AU460" s="1724">
        <f t="shared" ca="1" si="553"/>
        <v>0</v>
      </c>
      <c r="AV460" s="1828">
        <f t="shared" ca="1" si="554"/>
        <v>0</v>
      </c>
      <c r="AW460" s="1012">
        <f ca="1">SUM(INDIRECT(AW$1&amp;AW$2&amp;$A460):INDIRECT(AW$1&amp;AW$3&amp;$A460))</f>
        <v>0</v>
      </c>
      <c r="AX460" s="1724">
        <f t="shared" ca="1" si="555"/>
        <v>0</v>
      </c>
      <c r="AY460" s="1828">
        <f t="shared" ca="1" si="556"/>
        <v>0</v>
      </c>
      <c r="BA460" s="1012">
        <f ca="1">SUM((INDIRECT(BA$2&amp;(ROW())):INDIRECT(BA$3&amp;(ROW()))))</f>
        <v>0</v>
      </c>
      <c r="BB460" s="1012">
        <f ca="1">SUM(INDIRECT(BB$1&amp;BB$2&amp;$C460):INDIRECT(BB$1&amp;BB$3&amp;$C460))</f>
        <v>0</v>
      </c>
      <c r="BC460" s="1724">
        <f t="shared" ca="1" si="557"/>
        <v>0</v>
      </c>
      <c r="BD460" s="1828">
        <f t="shared" ca="1" si="558"/>
        <v>0</v>
      </c>
      <c r="BE460" s="1012">
        <f ca="1">SUM(INDIRECT(BE$1&amp;BE$2&amp;$A460):INDIRECT(BE$1&amp;BE$3&amp;$A460))</f>
        <v>0</v>
      </c>
      <c r="BF460" s="1724">
        <f t="shared" ca="1" si="559"/>
        <v>0</v>
      </c>
      <c r="BG460" s="1828">
        <f t="shared" ca="1" si="560"/>
        <v>0</v>
      </c>
    </row>
    <row r="461" spans="1:59">
      <c r="A461" s="1887">
        <v>414</v>
      </c>
      <c r="B461" s="1887">
        <v>1</v>
      </c>
      <c r="C461" s="1887">
        <f>ROW()</f>
        <v>461</v>
      </c>
      <c r="E461" s="2540">
        <v>1</v>
      </c>
      <c r="I461" s="170"/>
      <c r="J461" s="169"/>
      <c r="K461" s="133" t="s">
        <v>230</v>
      </c>
      <c r="L461" s="133"/>
      <c r="M461" s="133"/>
      <c r="N461" s="133"/>
      <c r="O461" s="133"/>
      <c r="P461" s="179"/>
      <c r="Q461" s="178">
        <f t="shared" ref="Q461:AI461" si="596">Q462+Q467+Q484</f>
        <v>31925</v>
      </c>
      <c r="R461" s="178">
        <f t="shared" si="596"/>
        <v>13826</v>
      </c>
      <c r="S461" s="178">
        <f t="shared" si="596"/>
        <v>23880</v>
      </c>
      <c r="T461" s="178">
        <f t="shared" si="596"/>
        <v>35951</v>
      </c>
      <c r="U461" s="178">
        <f t="shared" si="596"/>
        <v>46178</v>
      </c>
      <c r="V461" s="178">
        <f t="shared" si="596"/>
        <v>61723</v>
      </c>
      <c r="W461" s="178">
        <f t="shared" si="596"/>
        <v>39919</v>
      </c>
      <c r="X461" s="178">
        <f t="shared" si="596"/>
        <v>51236</v>
      </c>
      <c r="Y461" s="178">
        <f t="shared" si="596"/>
        <v>67275</v>
      </c>
      <c r="Z461" s="178">
        <f t="shared" si="596"/>
        <v>26790</v>
      </c>
      <c r="AA461" s="178">
        <f t="shared" si="596"/>
        <v>26984</v>
      </c>
      <c r="AB461" s="178">
        <f t="shared" si="596"/>
        <v>44465</v>
      </c>
      <c r="AC461" s="178">
        <f t="shared" si="596"/>
        <v>69631</v>
      </c>
      <c r="AD461" s="178">
        <f t="shared" si="596"/>
        <v>143852</v>
      </c>
      <c r="AE461" s="178">
        <f t="shared" si="596"/>
        <v>158430</v>
      </c>
      <c r="AF461" s="178">
        <f t="shared" si="596"/>
        <v>98239</v>
      </c>
      <c r="AG461" s="178">
        <f t="shared" si="596"/>
        <v>213483</v>
      </c>
      <c r="AH461" s="178">
        <f t="shared" si="596"/>
        <v>256669</v>
      </c>
      <c r="AI461" s="178">
        <f t="shared" si="596"/>
        <v>470152</v>
      </c>
      <c r="AK461" s="1655">
        <f ca="1">SUM((INDIRECT(AK$2&amp;(ROW())):INDIRECT(AK$3&amp;(ROW()))))</f>
        <v>31925</v>
      </c>
      <c r="AL461" s="1656">
        <f ca="1">SUM(INDIRECT(AL$1&amp;AL$2&amp;$C461):INDIRECT(AL$1&amp;AL$3&amp;$C461))</f>
        <v>28811.391552356596</v>
      </c>
      <c r="AM461" s="1725">
        <f t="shared" ca="1" si="582"/>
        <v>3113.6084476434044</v>
      </c>
      <c r="AN461" s="1829">
        <f t="shared" ca="1" si="551"/>
        <v>1.1080686589533622</v>
      </c>
      <c r="AO461" s="1656">
        <f ca="1">SUM(INDIRECT(AO$1&amp;AO$2&amp;$A461):INDIRECT(AO$1&amp;AO$3&amp;$A461))</f>
        <v>611</v>
      </c>
      <c r="AP461" s="1725">
        <f t="shared" ca="1" si="583"/>
        <v>31314</v>
      </c>
      <c r="AQ461" s="1829">
        <f t="shared" ca="1" si="552"/>
        <v>52.250409165302784</v>
      </c>
      <c r="AS461" s="1655">
        <f ca="1">SUM((INDIRECT(AS$2&amp;(ROW())):INDIRECT(AS$3&amp;(ROW()))))</f>
        <v>31925</v>
      </c>
      <c r="AT461" s="1656">
        <f ca="1">SUM(INDIRECT(AT$1&amp;AT$2&amp;$C461):INDIRECT(AT$1&amp;AT$3&amp;$C461))</f>
        <v>28811.391552356596</v>
      </c>
      <c r="AU461" s="1725">
        <f t="shared" ca="1" si="553"/>
        <v>3113.6084476434044</v>
      </c>
      <c r="AV461" s="1829">
        <f t="shared" ca="1" si="554"/>
        <v>1.1080686589533622</v>
      </c>
      <c r="AW461" s="1656">
        <f ca="1">SUM(INDIRECT(AW$1&amp;AW$2&amp;$A461):INDIRECT(AW$1&amp;AW$3&amp;$A461))</f>
        <v>611</v>
      </c>
      <c r="AX461" s="1725">
        <f t="shared" ca="1" si="555"/>
        <v>31314</v>
      </c>
      <c r="AY461" s="1829">
        <f t="shared" ca="1" si="556"/>
        <v>52.250409165302784</v>
      </c>
      <c r="BA461" s="1655">
        <f ca="1">SUM((INDIRECT(BA$2&amp;(ROW())):INDIRECT(BA$3&amp;(ROW()))))</f>
        <v>31925</v>
      </c>
      <c r="BB461" s="1656">
        <f ca="1">SUM(INDIRECT(BB$1&amp;BB$2&amp;$C461):INDIRECT(BB$1&amp;BB$3&amp;$C461))</f>
        <v>28811.391552356596</v>
      </c>
      <c r="BC461" s="1725">
        <f t="shared" ca="1" si="557"/>
        <v>3113.6084476434044</v>
      </c>
      <c r="BD461" s="1829">
        <f t="shared" ca="1" si="558"/>
        <v>1.1080686589533622</v>
      </c>
      <c r="BE461" s="1656">
        <f ca="1">SUM(INDIRECT(BE$1&amp;BE$2&amp;$A461):INDIRECT(BE$1&amp;BE$3&amp;$A461))</f>
        <v>611</v>
      </c>
      <c r="BF461" s="1725">
        <f t="shared" ca="1" si="559"/>
        <v>31314</v>
      </c>
      <c r="BG461" s="1829">
        <f t="shared" ca="1" si="560"/>
        <v>52.250409165302784</v>
      </c>
    </row>
    <row r="462" spans="1:59" s="372" customFormat="1">
      <c r="A462" s="1887">
        <v>415</v>
      </c>
      <c r="B462" s="1887">
        <v>1</v>
      </c>
      <c r="C462" s="1887">
        <f>ROW()</f>
        <v>462</v>
      </c>
      <c r="E462" s="2540">
        <v>1</v>
      </c>
      <c r="F462" s="26"/>
      <c r="G462" s="26"/>
      <c r="H462" s="33"/>
      <c r="I462" s="170"/>
      <c r="J462" s="432"/>
      <c r="K462" s="118"/>
      <c r="L462" s="118"/>
      <c r="M462" s="18" t="s">
        <v>222</v>
      </c>
      <c r="N462" s="558"/>
      <c r="O462" s="558"/>
      <c r="P462" s="559"/>
      <c r="Q462" s="562">
        <f>Q463+Q466</f>
        <v>15383</v>
      </c>
      <c r="R462" s="562">
        <f t="shared" ref="R462:AI462" si="597">R463+R466</f>
        <v>8210</v>
      </c>
      <c r="S462" s="562">
        <f t="shared" si="597"/>
        <v>13979</v>
      </c>
      <c r="T462" s="562">
        <f t="shared" si="597"/>
        <v>18680</v>
      </c>
      <c r="U462" s="562">
        <f t="shared" si="597"/>
        <v>27891</v>
      </c>
      <c r="V462" s="562">
        <f t="shared" si="597"/>
        <v>38706</v>
      </c>
      <c r="W462" s="562">
        <f t="shared" si="597"/>
        <v>18396</v>
      </c>
      <c r="X462" s="562">
        <f t="shared" si="597"/>
        <v>36040</v>
      </c>
      <c r="Y462" s="562">
        <f t="shared" si="597"/>
        <v>35424</v>
      </c>
      <c r="Z462" s="562">
        <f t="shared" si="597"/>
        <v>12379</v>
      </c>
      <c r="AA462" s="562">
        <f t="shared" si="597"/>
        <v>10702</v>
      </c>
      <c r="AB462" s="562">
        <f t="shared" si="597"/>
        <v>30367</v>
      </c>
      <c r="AC462" s="582">
        <f t="shared" si="597"/>
        <v>37572</v>
      </c>
      <c r="AD462" s="562">
        <f t="shared" si="597"/>
        <v>85277</v>
      </c>
      <c r="AE462" s="562">
        <f t="shared" si="597"/>
        <v>89860</v>
      </c>
      <c r="AF462" s="562">
        <f t="shared" si="597"/>
        <v>53448</v>
      </c>
      <c r="AG462" s="562">
        <f t="shared" si="597"/>
        <v>122849</v>
      </c>
      <c r="AH462" s="562">
        <f t="shared" si="597"/>
        <v>143308</v>
      </c>
      <c r="AI462" s="562">
        <f t="shared" si="597"/>
        <v>266157</v>
      </c>
      <c r="AK462" s="562">
        <f ca="1">SUM((INDIRECT(AK$2&amp;(ROW())):INDIRECT(AK$3&amp;(ROW()))))</f>
        <v>15383</v>
      </c>
      <c r="AL462" s="562">
        <f ca="1">SUM(INDIRECT(AL$1&amp;AL$2&amp;$C462):INDIRECT(AL$1&amp;AL$3&amp;$C462))</f>
        <v>16213.849060318427</v>
      </c>
      <c r="AM462" s="1716">
        <f t="shared" ca="1" si="582"/>
        <v>-830.84906031842729</v>
      </c>
      <c r="AN462" s="1820">
        <f t="shared" ca="1" si="551"/>
        <v>0.94875682774475578</v>
      </c>
      <c r="AO462" s="562">
        <f ca="1">SUM(INDIRECT(AO$1&amp;AO$2&amp;$A462):INDIRECT(AO$1&amp;AO$3&amp;$A462))</f>
        <v>629</v>
      </c>
      <c r="AP462" s="1716">
        <f t="shared" ca="1" si="583"/>
        <v>14754</v>
      </c>
      <c r="AQ462" s="1820">
        <f t="shared" ca="1" si="552"/>
        <v>24.456279809220987</v>
      </c>
      <c r="AS462" s="562">
        <f ca="1">SUM((INDIRECT(AS$2&amp;(ROW())):INDIRECT(AS$3&amp;(ROW()))))</f>
        <v>15383</v>
      </c>
      <c r="AT462" s="562">
        <f ca="1">SUM(INDIRECT(AT$1&amp;AT$2&amp;$C462):INDIRECT(AT$1&amp;AT$3&amp;$C462))</f>
        <v>16213.849060318427</v>
      </c>
      <c r="AU462" s="1716">
        <f t="shared" ca="1" si="553"/>
        <v>-830.84906031842729</v>
      </c>
      <c r="AV462" s="1820">
        <f t="shared" ca="1" si="554"/>
        <v>0.94875682774475578</v>
      </c>
      <c r="AW462" s="562">
        <f ca="1">SUM(INDIRECT(AW$1&amp;AW$2&amp;$A462):INDIRECT(AW$1&amp;AW$3&amp;$A462))</f>
        <v>629</v>
      </c>
      <c r="AX462" s="1716">
        <f t="shared" ca="1" si="555"/>
        <v>14754</v>
      </c>
      <c r="AY462" s="1820">
        <f t="shared" ca="1" si="556"/>
        <v>24.456279809220987</v>
      </c>
      <c r="BA462" s="562">
        <f ca="1">SUM((INDIRECT(BA$2&amp;(ROW())):INDIRECT(BA$3&amp;(ROW()))))</f>
        <v>15383</v>
      </c>
      <c r="BB462" s="562">
        <f ca="1">SUM(INDIRECT(BB$1&amp;BB$2&amp;$C462):INDIRECT(BB$1&amp;BB$3&amp;$C462))</f>
        <v>16213.849060318427</v>
      </c>
      <c r="BC462" s="1716">
        <f t="shared" ca="1" si="557"/>
        <v>-830.84906031842729</v>
      </c>
      <c r="BD462" s="1820">
        <f t="shared" ca="1" si="558"/>
        <v>0.94875682774475578</v>
      </c>
      <c r="BE462" s="562">
        <f ca="1">SUM(INDIRECT(BE$1&amp;BE$2&amp;$A462):INDIRECT(BE$1&amp;BE$3&amp;$A462))</f>
        <v>629</v>
      </c>
      <c r="BF462" s="1716">
        <f t="shared" ca="1" si="559"/>
        <v>14754</v>
      </c>
      <c r="BG462" s="1820">
        <f t="shared" ca="1" si="560"/>
        <v>24.456279809220987</v>
      </c>
    </row>
    <row r="463" spans="1:59">
      <c r="A463" s="1887">
        <v>416</v>
      </c>
      <c r="B463" s="1887">
        <v>1</v>
      </c>
      <c r="C463" s="1887">
        <f>ROW()</f>
        <v>463</v>
      </c>
      <c r="E463" s="2540">
        <v>1</v>
      </c>
      <c r="I463" s="170"/>
      <c r="J463" s="169"/>
      <c r="K463" s="118"/>
      <c r="L463" s="118"/>
      <c r="M463" s="18"/>
      <c r="N463" s="175" t="s">
        <v>223</v>
      </c>
      <c r="O463" s="175"/>
      <c r="P463" s="174"/>
      <c r="Q463" s="173">
        <f>SUM(Q464:Q465)</f>
        <v>15383</v>
      </c>
      <c r="R463" s="173">
        <f t="shared" ref="R463:AI463" si="598">SUM(R464:R465)</f>
        <v>8210</v>
      </c>
      <c r="S463" s="173">
        <f t="shared" si="598"/>
        <v>13979</v>
      </c>
      <c r="T463" s="173">
        <f t="shared" si="598"/>
        <v>18680</v>
      </c>
      <c r="U463" s="173">
        <f t="shared" si="598"/>
        <v>27891</v>
      </c>
      <c r="V463" s="173">
        <f t="shared" si="598"/>
        <v>38706</v>
      </c>
      <c r="W463" s="173">
        <f t="shared" si="598"/>
        <v>18396</v>
      </c>
      <c r="X463" s="173">
        <f t="shared" si="598"/>
        <v>36040</v>
      </c>
      <c r="Y463" s="173">
        <f t="shared" si="598"/>
        <v>35424</v>
      </c>
      <c r="Z463" s="173">
        <f t="shared" si="598"/>
        <v>12379</v>
      </c>
      <c r="AA463" s="173">
        <f t="shared" si="598"/>
        <v>10702</v>
      </c>
      <c r="AB463" s="173">
        <f t="shared" si="598"/>
        <v>30367</v>
      </c>
      <c r="AC463" s="172">
        <f t="shared" si="598"/>
        <v>37572</v>
      </c>
      <c r="AD463" s="173">
        <f t="shared" si="598"/>
        <v>85277</v>
      </c>
      <c r="AE463" s="173">
        <f t="shared" si="598"/>
        <v>89860</v>
      </c>
      <c r="AF463" s="173">
        <f t="shared" si="598"/>
        <v>53448</v>
      </c>
      <c r="AG463" s="173">
        <f t="shared" si="598"/>
        <v>122849</v>
      </c>
      <c r="AH463" s="173">
        <f t="shared" si="598"/>
        <v>143308</v>
      </c>
      <c r="AI463" s="173">
        <f t="shared" si="598"/>
        <v>266157</v>
      </c>
      <c r="AK463" s="173">
        <f ca="1">SUM((INDIRECT(AK$2&amp;(ROW())):INDIRECT(AK$3&amp;(ROW()))))</f>
        <v>15383</v>
      </c>
      <c r="AL463" s="173">
        <f ca="1">SUM(INDIRECT(AL$1&amp;AL$2&amp;$C463):INDIRECT(AL$1&amp;AL$3&amp;$C463))</f>
        <v>16213.849060318427</v>
      </c>
      <c r="AM463" s="1717">
        <f t="shared" ca="1" si="582"/>
        <v>-830.84906031842729</v>
      </c>
      <c r="AN463" s="1821">
        <f t="shared" ca="1" si="551"/>
        <v>0.94875682774475578</v>
      </c>
      <c r="AO463" s="173">
        <f ca="1">SUM(INDIRECT(AO$1&amp;AO$2&amp;$A463):INDIRECT(AO$1&amp;AO$3&amp;$A463))</f>
        <v>629</v>
      </c>
      <c r="AP463" s="1717">
        <f t="shared" ca="1" si="583"/>
        <v>14754</v>
      </c>
      <c r="AQ463" s="1821">
        <f t="shared" ca="1" si="552"/>
        <v>24.456279809220987</v>
      </c>
      <c r="AS463" s="173">
        <f ca="1">SUM((INDIRECT(AS$2&amp;(ROW())):INDIRECT(AS$3&amp;(ROW()))))</f>
        <v>15383</v>
      </c>
      <c r="AT463" s="173">
        <f ca="1">SUM(INDIRECT(AT$1&amp;AT$2&amp;$C463):INDIRECT(AT$1&amp;AT$3&amp;$C463))</f>
        <v>16213.849060318427</v>
      </c>
      <c r="AU463" s="1717">
        <f t="shared" ca="1" si="553"/>
        <v>-830.84906031842729</v>
      </c>
      <c r="AV463" s="1821">
        <f t="shared" ca="1" si="554"/>
        <v>0.94875682774475578</v>
      </c>
      <c r="AW463" s="173">
        <f ca="1">SUM(INDIRECT(AW$1&amp;AW$2&amp;$A463):INDIRECT(AW$1&amp;AW$3&amp;$A463))</f>
        <v>629</v>
      </c>
      <c r="AX463" s="1717">
        <f t="shared" ca="1" si="555"/>
        <v>14754</v>
      </c>
      <c r="AY463" s="1821">
        <f t="shared" ca="1" si="556"/>
        <v>24.456279809220987</v>
      </c>
      <c r="BA463" s="173">
        <f ca="1">SUM((INDIRECT(BA$2&amp;(ROW())):INDIRECT(BA$3&amp;(ROW()))))</f>
        <v>15383</v>
      </c>
      <c r="BB463" s="173">
        <f ca="1">SUM(INDIRECT(BB$1&amp;BB$2&amp;$C463):INDIRECT(BB$1&amp;BB$3&amp;$C463))</f>
        <v>16213.849060318427</v>
      </c>
      <c r="BC463" s="1717">
        <f t="shared" ca="1" si="557"/>
        <v>-830.84906031842729</v>
      </c>
      <c r="BD463" s="1821">
        <f t="shared" ca="1" si="558"/>
        <v>0.94875682774475578</v>
      </c>
      <c r="BE463" s="173">
        <f ca="1">SUM(INDIRECT(BE$1&amp;BE$2&amp;$A463):INDIRECT(BE$1&amp;BE$3&amp;$A463))</f>
        <v>629</v>
      </c>
      <c r="BF463" s="1717">
        <f t="shared" ca="1" si="559"/>
        <v>14754</v>
      </c>
      <c r="BG463" s="1821">
        <f t="shared" ca="1" si="560"/>
        <v>24.456279809220987</v>
      </c>
    </row>
    <row r="464" spans="1:59">
      <c r="A464" s="1887">
        <v>417</v>
      </c>
      <c r="B464" s="1887">
        <v>1</v>
      </c>
      <c r="C464" s="1887">
        <f>ROW()</f>
        <v>464</v>
      </c>
      <c r="E464" s="2540">
        <v>1</v>
      </c>
      <c r="I464" s="170"/>
      <c r="J464" s="169"/>
      <c r="K464" s="118"/>
      <c r="L464" s="118"/>
      <c r="M464" s="18"/>
      <c r="N464" s="18"/>
      <c r="O464" s="175" t="s">
        <v>224</v>
      </c>
      <c r="P464" s="174"/>
      <c r="Q464" s="177">
        <f>15383</f>
        <v>15383</v>
      </c>
      <c r="R464" s="177">
        <v>8210</v>
      </c>
      <c r="S464" s="177">
        <v>13979</v>
      </c>
      <c r="T464" s="177">
        <v>18680</v>
      </c>
      <c r="U464" s="177">
        <v>27891</v>
      </c>
      <c r="V464" s="177">
        <v>38706</v>
      </c>
      <c r="W464" s="117">
        <v>18396</v>
      </c>
      <c r="X464" s="177">
        <v>36040</v>
      </c>
      <c r="Y464" s="177">
        <v>35424</v>
      </c>
      <c r="Z464" s="177">
        <v>12379</v>
      </c>
      <c r="AA464" s="177">
        <v>10702</v>
      </c>
      <c r="AB464" s="177">
        <v>30367</v>
      </c>
      <c r="AC464" s="172">
        <f>SUM(Q464,R464,S464)</f>
        <v>37572</v>
      </c>
      <c r="AD464" s="172">
        <f>SUM(T464,U464,V464)</f>
        <v>85277</v>
      </c>
      <c r="AE464" s="172">
        <f>SUM(W464,X464,Y464)</f>
        <v>89860</v>
      </c>
      <c r="AF464" s="172">
        <f>SUM(Z464,AA464,AB464)</f>
        <v>53448</v>
      </c>
      <c r="AG464" s="172">
        <f>AC464+AD464</f>
        <v>122849</v>
      </c>
      <c r="AH464" s="172">
        <f>AF464+AE464</f>
        <v>143308</v>
      </c>
      <c r="AI464" s="172">
        <f>AG464+AH464</f>
        <v>266157</v>
      </c>
      <c r="AK464" s="172">
        <f ca="1">SUM((INDIRECT(AK$2&amp;(ROW())):INDIRECT(AK$3&amp;(ROW()))))</f>
        <v>15383</v>
      </c>
      <c r="AL464" s="172">
        <f ca="1">SUM(INDIRECT(AL$1&amp;AL$2&amp;$C464):INDIRECT(AL$1&amp;AL$3&amp;$C464))</f>
        <v>16213.849060318427</v>
      </c>
      <c r="AM464" s="1718">
        <f t="shared" ca="1" si="582"/>
        <v>-830.84906031842729</v>
      </c>
      <c r="AN464" s="1822">
        <f t="shared" ca="1" si="551"/>
        <v>0.94875682774475578</v>
      </c>
      <c r="AO464" s="172">
        <f ca="1">SUM(INDIRECT(AO$1&amp;AO$2&amp;$A464):INDIRECT(AO$1&amp;AO$3&amp;$A464))</f>
        <v>629</v>
      </c>
      <c r="AP464" s="1718">
        <f t="shared" ca="1" si="583"/>
        <v>14754</v>
      </c>
      <c r="AQ464" s="1822">
        <f t="shared" ca="1" si="552"/>
        <v>24.456279809220987</v>
      </c>
      <c r="AS464" s="172">
        <f ca="1">SUM((INDIRECT(AS$2&amp;(ROW())):INDIRECT(AS$3&amp;(ROW()))))</f>
        <v>15383</v>
      </c>
      <c r="AT464" s="172">
        <f ca="1">SUM(INDIRECT(AT$1&amp;AT$2&amp;$C464):INDIRECT(AT$1&amp;AT$3&amp;$C464))</f>
        <v>16213.849060318427</v>
      </c>
      <c r="AU464" s="1718">
        <f t="shared" ca="1" si="553"/>
        <v>-830.84906031842729</v>
      </c>
      <c r="AV464" s="1822">
        <f t="shared" ca="1" si="554"/>
        <v>0.94875682774475578</v>
      </c>
      <c r="AW464" s="172">
        <f ca="1">SUM(INDIRECT(AW$1&amp;AW$2&amp;$A464):INDIRECT(AW$1&amp;AW$3&amp;$A464))</f>
        <v>629</v>
      </c>
      <c r="AX464" s="1718">
        <f t="shared" ca="1" si="555"/>
        <v>14754</v>
      </c>
      <c r="AY464" s="1822">
        <f t="shared" ca="1" si="556"/>
        <v>24.456279809220987</v>
      </c>
      <c r="BA464" s="172">
        <f ca="1">SUM((INDIRECT(BA$2&amp;(ROW())):INDIRECT(BA$3&amp;(ROW()))))</f>
        <v>15383</v>
      </c>
      <c r="BB464" s="172">
        <f ca="1">SUM(INDIRECT(BB$1&amp;BB$2&amp;$C464):INDIRECT(BB$1&amp;BB$3&amp;$C464))</f>
        <v>16213.849060318427</v>
      </c>
      <c r="BC464" s="1718">
        <f t="shared" ca="1" si="557"/>
        <v>-830.84906031842729</v>
      </c>
      <c r="BD464" s="1822">
        <f t="shared" ca="1" si="558"/>
        <v>0.94875682774475578</v>
      </c>
      <c r="BE464" s="172">
        <f ca="1">SUM(INDIRECT(BE$1&amp;BE$2&amp;$A464):INDIRECT(BE$1&amp;BE$3&amp;$A464))</f>
        <v>629</v>
      </c>
      <c r="BF464" s="1718">
        <f t="shared" ca="1" si="559"/>
        <v>14754</v>
      </c>
      <c r="BG464" s="1822">
        <f t="shared" ca="1" si="560"/>
        <v>24.456279809220987</v>
      </c>
    </row>
    <row r="465" spans="1:59">
      <c r="A465" s="1887">
        <v>418</v>
      </c>
      <c r="B465" s="1887">
        <v>1</v>
      </c>
      <c r="C465" s="1887">
        <f>ROW()</f>
        <v>465</v>
      </c>
      <c r="E465" s="2540">
        <v>1</v>
      </c>
      <c r="I465" s="170"/>
      <c r="J465" s="169"/>
      <c r="K465" s="118"/>
      <c r="L465" s="118"/>
      <c r="M465" s="18"/>
      <c r="N465" s="558"/>
      <c r="O465" s="558" t="s">
        <v>225</v>
      </c>
      <c r="P465" s="559"/>
      <c r="Q465" s="561"/>
      <c r="R465" s="561"/>
      <c r="S465" s="561"/>
      <c r="T465" s="561"/>
      <c r="U465" s="561"/>
      <c r="V465" s="561"/>
      <c r="W465" s="561"/>
      <c r="X465" s="561"/>
      <c r="Y465" s="561"/>
      <c r="Z465" s="561"/>
      <c r="AA465" s="561"/>
      <c r="AB465" s="561"/>
      <c r="AC465" s="582">
        <f>SUM(Q465,R465,S465)</f>
        <v>0</v>
      </c>
      <c r="AD465" s="582">
        <f>SUM(T465,U465,V465)</f>
        <v>0</v>
      </c>
      <c r="AE465" s="582">
        <f>SUM(W465,X465,Y465)</f>
        <v>0</v>
      </c>
      <c r="AF465" s="582">
        <f>SUM(Z465,AA465,AB465)</f>
        <v>0</v>
      </c>
      <c r="AG465" s="582">
        <f>AC465+AD465</f>
        <v>0</v>
      </c>
      <c r="AH465" s="582">
        <f>AF465+AE465</f>
        <v>0</v>
      </c>
      <c r="AI465" s="582">
        <f>AG465+AH465</f>
        <v>0</v>
      </c>
      <c r="AK465" s="582">
        <f ca="1">SUM((INDIRECT(AK$2&amp;(ROW())):INDIRECT(AK$3&amp;(ROW()))))</f>
        <v>0</v>
      </c>
      <c r="AL465" s="582">
        <f ca="1">SUM(INDIRECT(AL$1&amp;AL$2&amp;$C465):INDIRECT(AL$1&amp;AL$3&amp;$C465))</f>
        <v>0</v>
      </c>
      <c r="AM465" s="1719">
        <f t="shared" ca="1" si="582"/>
        <v>0</v>
      </c>
      <c r="AN465" s="1823">
        <f t="shared" ca="1" si="551"/>
        <v>0</v>
      </c>
      <c r="AO465" s="582">
        <f ca="1">SUM(INDIRECT(AO$1&amp;AO$2&amp;$A465):INDIRECT(AO$1&amp;AO$3&amp;$A465))</f>
        <v>0</v>
      </c>
      <c r="AP465" s="1719">
        <f t="shared" ca="1" si="583"/>
        <v>0</v>
      </c>
      <c r="AQ465" s="1823">
        <f t="shared" ca="1" si="552"/>
        <v>0</v>
      </c>
      <c r="AS465" s="582">
        <f ca="1">SUM((INDIRECT(AS$2&amp;(ROW())):INDIRECT(AS$3&amp;(ROW()))))</f>
        <v>0</v>
      </c>
      <c r="AT465" s="582">
        <f ca="1">SUM(INDIRECT(AT$1&amp;AT$2&amp;$C465):INDIRECT(AT$1&amp;AT$3&amp;$C465))</f>
        <v>0</v>
      </c>
      <c r="AU465" s="1719">
        <f t="shared" ca="1" si="553"/>
        <v>0</v>
      </c>
      <c r="AV465" s="1823">
        <f t="shared" ca="1" si="554"/>
        <v>0</v>
      </c>
      <c r="AW465" s="582">
        <f ca="1">SUM(INDIRECT(AW$1&amp;AW$2&amp;$A465):INDIRECT(AW$1&amp;AW$3&amp;$A465))</f>
        <v>0</v>
      </c>
      <c r="AX465" s="1719">
        <f t="shared" ca="1" si="555"/>
        <v>0</v>
      </c>
      <c r="AY465" s="1823">
        <f t="shared" ca="1" si="556"/>
        <v>0</v>
      </c>
      <c r="BA465" s="582">
        <f ca="1">SUM((INDIRECT(BA$2&amp;(ROW())):INDIRECT(BA$3&amp;(ROW()))))</f>
        <v>0</v>
      </c>
      <c r="BB465" s="582">
        <f ca="1">SUM(INDIRECT(BB$1&amp;BB$2&amp;$C465):INDIRECT(BB$1&amp;BB$3&amp;$C465))</f>
        <v>0</v>
      </c>
      <c r="BC465" s="1719">
        <f t="shared" ca="1" si="557"/>
        <v>0</v>
      </c>
      <c r="BD465" s="1823">
        <f t="shared" ca="1" si="558"/>
        <v>0</v>
      </c>
      <c r="BE465" s="582">
        <f ca="1">SUM(INDIRECT(BE$1&amp;BE$2&amp;$A465):INDIRECT(BE$1&amp;BE$3&amp;$A465))</f>
        <v>0</v>
      </c>
      <c r="BF465" s="1719">
        <f t="shared" ca="1" si="559"/>
        <v>0</v>
      </c>
      <c r="BG465" s="1823">
        <f t="shared" ca="1" si="560"/>
        <v>0</v>
      </c>
    </row>
    <row r="466" spans="1:59" collapsed="1">
      <c r="A466" s="1887">
        <v>419</v>
      </c>
      <c r="B466" s="1887">
        <v>1</v>
      </c>
      <c r="C466" s="1887">
        <f>ROW()</f>
        <v>466</v>
      </c>
      <c r="E466" s="2540">
        <v>1</v>
      </c>
      <c r="I466" s="170"/>
      <c r="J466" s="169"/>
      <c r="K466" s="118"/>
      <c r="L466" s="118"/>
      <c r="M466" s="16"/>
      <c r="N466" s="563" t="s">
        <v>226</v>
      </c>
      <c r="O466" s="563"/>
      <c r="P466" s="564"/>
      <c r="Q466" s="566"/>
      <c r="R466" s="566"/>
      <c r="S466" s="566"/>
      <c r="T466" s="566"/>
      <c r="U466" s="566"/>
      <c r="V466" s="566"/>
      <c r="W466" s="566"/>
      <c r="X466" s="566"/>
      <c r="Y466" s="566"/>
      <c r="Z466" s="566"/>
      <c r="AA466" s="566"/>
      <c r="AB466" s="566"/>
      <c r="AC466" s="583">
        <f>SUM(Q466,R466,S466)</f>
        <v>0</v>
      </c>
      <c r="AD466" s="583">
        <f>SUM(T466,U466,V466)</f>
        <v>0</v>
      </c>
      <c r="AE466" s="583">
        <f>SUM(W466,X466,Y466)</f>
        <v>0</v>
      </c>
      <c r="AF466" s="583">
        <f>SUM(Z466,AA466,AB466)</f>
        <v>0</v>
      </c>
      <c r="AG466" s="583">
        <f>AC466+AD466</f>
        <v>0</v>
      </c>
      <c r="AH466" s="583">
        <f>AF466+AE466</f>
        <v>0</v>
      </c>
      <c r="AI466" s="583">
        <f>AG466+AH466</f>
        <v>0</v>
      </c>
      <c r="AK466" s="583">
        <f ca="1">SUM((INDIRECT(AK$2&amp;(ROW())):INDIRECT(AK$3&amp;(ROW()))))</f>
        <v>0</v>
      </c>
      <c r="AL466" s="583">
        <f ca="1">SUM(INDIRECT(AL$1&amp;AL$2&amp;$C466):INDIRECT(AL$1&amp;AL$3&amp;$C466))</f>
        <v>0</v>
      </c>
      <c r="AM466" s="1720">
        <f t="shared" ca="1" si="582"/>
        <v>0</v>
      </c>
      <c r="AN466" s="1824">
        <f t="shared" ref="AN466:AN484" ca="1" si="599">IFERROR(AK466/AL466,0)</f>
        <v>0</v>
      </c>
      <c r="AO466" s="583">
        <f ca="1">SUM(INDIRECT(AO$1&amp;AO$2&amp;$A466):INDIRECT(AO$1&amp;AO$3&amp;$A466))</f>
        <v>0</v>
      </c>
      <c r="AP466" s="1720">
        <f t="shared" ca="1" si="583"/>
        <v>0</v>
      </c>
      <c r="AQ466" s="1824">
        <f t="shared" ref="AQ466:AQ484" ca="1" si="600">IFERROR(AK466/AO466,0)</f>
        <v>0</v>
      </c>
      <c r="AS466" s="583">
        <f ca="1">SUM((INDIRECT(AS$2&amp;(ROW())):INDIRECT(AS$3&amp;(ROW()))))</f>
        <v>0</v>
      </c>
      <c r="AT466" s="583">
        <f ca="1">SUM(INDIRECT(AT$1&amp;AT$2&amp;$C466):INDIRECT(AT$1&amp;AT$3&amp;$C466))</f>
        <v>0</v>
      </c>
      <c r="AU466" s="1720">
        <f t="shared" ca="1" si="553"/>
        <v>0</v>
      </c>
      <c r="AV466" s="1824">
        <f t="shared" ca="1" si="554"/>
        <v>0</v>
      </c>
      <c r="AW466" s="583">
        <f ca="1">SUM(INDIRECT(AW$1&amp;AW$2&amp;$A466):INDIRECT(AW$1&amp;AW$3&amp;$A466))</f>
        <v>0</v>
      </c>
      <c r="AX466" s="1720">
        <f t="shared" ca="1" si="555"/>
        <v>0</v>
      </c>
      <c r="AY466" s="1824">
        <f t="shared" ca="1" si="556"/>
        <v>0</v>
      </c>
      <c r="BA466" s="583">
        <f ca="1">SUM((INDIRECT(BA$2&amp;(ROW())):INDIRECT(BA$3&amp;(ROW()))))</f>
        <v>0</v>
      </c>
      <c r="BB466" s="583">
        <f ca="1">SUM(INDIRECT(BB$1&amp;BB$2&amp;$C466):INDIRECT(BB$1&amp;BB$3&amp;$C466))</f>
        <v>0</v>
      </c>
      <c r="BC466" s="1720">
        <f t="shared" ca="1" si="557"/>
        <v>0</v>
      </c>
      <c r="BD466" s="1824">
        <f t="shared" ca="1" si="558"/>
        <v>0</v>
      </c>
      <c r="BE466" s="583">
        <f ca="1">SUM(INDIRECT(BE$1&amp;BE$2&amp;$A466):INDIRECT(BE$1&amp;BE$3&amp;$A466))</f>
        <v>0</v>
      </c>
      <c r="BF466" s="1720">
        <f t="shared" ca="1" si="559"/>
        <v>0</v>
      </c>
      <c r="BG466" s="1824">
        <f t="shared" ca="1" si="560"/>
        <v>0</v>
      </c>
    </row>
    <row r="467" spans="1:59" s="372" customFormat="1">
      <c r="A467" s="1887">
        <v>420</v>
      </c>
      <c r="B467" s="1887">
        <v>1</v>
      </c>
      <c r="C467" s="1887">
        <f>ROW()</f>
        <v>467</v>
      </c>
      <c r="E467" s="2540">
        <v>1</v>
      </c>
      <c r="F467" s="26"/>
      <c r="G467" s="26"/>
      <c r="H467" s="33"/>
      <c r="I467" s="170"/>
      <c r="J467" s="432"/>
      <c r="K467" s="118"/>
      <c r="L467" s="118"/>
      <c r="M467" s="18" t="s">
        <v>227</v>
      </c>
      <c r="N467" s="558"/>
      <c r="O467" s="558"/>
      <c r="P467" s="559"/>
      <c r="Q467" s="562">
        <f t="shared" ref="Q467:AI467" si="601">Q468+Q476+Q480+Q483+Q475</f>
        <v>16542</v>
      </c>
      <c r="R467" s="562">
        <f t="shared" si="601"/>
        <v>5616</v>
      </c>
      <c r="S467" s="562">
        <f t="shared" si="601"/>
        <v>9901</v>
      </c>
      <c r="T467" s="562">
        <f t="shared" si="601"/>
        <v>17271</v>
      </c>
      <c r="U467" s="562">
        <f t="shared" si="601"/>
        <v>18287</v>
      </c>
      <c r="V467" s="562">
        <f t="shared" si="601"/>
        <v>23017</v>
      </c>
      <c r="W467" s="562">
        <f t="shared" si="601"/>
        <v>21523</v>
      </c>
      <c r="X467" s="562">
        <f t="shared" si="601"/>
        <v>15196</v>
      </c>
      <c r="Y467" s="562">
        <f t="shared" si="601"/>
        <v>31851</v>
      </c>
      <c r="Z467" s="562">
        <f t="shared" si="601"/>
        <v>14411</v>
      </c>
      <c r="AA467" s="562">
        <f t="shared" si="601"/>
        <v>16282</v>
      </c>
      <c r="AB467" s="562">
        <f t="shared" si="601"/>
        <v>14098</v>
      </c>
      <c r="AC467" s="562">
        <f t="shared" si="601"/>
        <v>32059</v>
      </c>
      <c r="AD467" s="562">
        <f t="shared" si="601"/>
        <v>58575</v>
      </c>
      <c r="AE467" s="562">
        <f t="shared" si="601"/>
        <v>68570</v>
      </c>
      <c r="AF467" s="562">
        <f t="shared" si="601"/>
        <v>44791</v>
      </c>
      <c r="AG467" s="562">
        <f t="shared" si="601"/>
        <v>90634</v>
      </c>
      <c r="AH467" s="562">
        <f t="shared" si="601"/>
        <v>113361</v>
      </c>
      <c r="AI467" s="562">
        <f t="shared" si="601"/>
        <v>203995</v>
      </c>
      <c r="AK467" s="562">
        <f ca="1">SUM((INDIRECT(AK$2&amp;(ROW())):INDIRECT(AK$3&amp;(ROW()))))</f>
        <v>16542</v>
      </c>
      <c r="AL467" s="562">
        <f ca="1">SUM(INDIRECT(AL$1&amp;AL$2&amp;$C467):INDIRECT(AL$1&amp;AL$3&amp;$C467))</f>
        <v>12597.542492038167</v>
      </c>
      <c r="AM467" s="1716">
        <f t="shared" ca="1" si="582"/>
        <v>3944.4575079618335</v>
      </c>
      <c r="AN467" s="1820">
        <f t="shared" ca="1" si="599"/>
        <v>1.3131132528788683</v>
      </c>
      <c r="AO467" s="562">
        <f ca="1">SUM(INDIRECT(AO$1&amp;AO$2&amp;$A467):INDIRECT(AO$1&amp;AO$3&amp;$A467))</f>
        <v>-18</v>
      </c>
      <c r="AP467" s="1716">
        <f t="shared" ca="1" si="583"/>
        <v>16560</v>
      </c>
      <c r="AQ467" s="1820">
        <f t="shared" ca="1" si="600"/>
        <v>-919</v>
      </c>
      <c r="AS467" s="562">
        <f ca="1">SUM((INDIRECT(AS$2&amp;(ROW())):INDIRECT(AS$3&amp;(ROW()))))</f>
        <v>16542</v>
      </c>
      <c r="AT467" s="562">
        <f ca="1">SUM(INDIRECT(AT$1&amp;AT$2&amp;$C467):INDIRECT(AT$1&amp;AT$3&amp;$C467))</f>
        <v>12597.542492038167</v>
      </c>
      <c r="AU467" s="1716">
        <f t="shared" ref="AU467:AU484" ca="1" si="602">AS467-AT467</f>
        <v>3944.4575079618335</v>
      </c>
      <c r="AV467" s="1820">
        <f t="shared" ref="AV467:AV484" ca="1" si="603">IFERROR(AS467/AT467,0)</f>
        <v>1.3131132528788683</v>
      </c>
      <c r="AW467" s="562">
        <f ca="1">SUM(INDIRECT(AW$1&amp;AW$2&amp;$A467):INDIRECT(AW$1&amp;AW$3&amp;$A467))</f>
        <v>-18</v>
      </c>
      <c r="AX467" s="1716">
        <f t="shared" ref="AX467:AX484" ca="1" si="604">AS467-AW467</f>
        <v>16560</v>
      </c>
      <c r="AY467" s="1820">
        <f t="shared" ref="AY467:AY484" ca="1" si="605">IFERROR(AS467/AW467,0)</f>
        <v>-919</v>
      </c>
      <c r="BA467" s="562">
        <f ca="1">SUM((INDIRECT(BA$2&amp;(ROW())):INDIRECT(BA$3&amp;(ROW()))))</f>
        <v>16542</v>
      </c>
      <c r="BB467" s="562">
        <f ca="1">SUM(INDIRECT(BB$1&amp;BB$2&amp;$C467):INDIRECT(BB$1&amp;BB$3&amp;$C467))</f>
        <v>12597.542492038167</v>
      </c>
      <c r="BC467" s="1716">
        <f t="shared" ref="BC467:BC484" ca="1" si="606">BA467-BB467</f>
        <v>3944.4575079618335</v>
      </c>
      <c r="BD467" s="1820">
        <f t="shared" ref="BD467:BD484" ca="1" si="607">IFERROR(BA467/BB467,0)</f>
        <v>1.3131132528788683</v>
      </c>
      <c r="BE467" s="562">
        <f ca="1">SUM(INDIRECT(BE$1&amp;BE$2&amp;$A467):INDIRECT(BE$1&amp;BE$3&amp;$A467))</f>
        <v>-18</v>
      </c>
      <c r="BF467" s="1716">
        <f t="shared" ref="BF467:BF484" ca="1" si="608">BA467-BE467</f>
        <v>16560</v>
      </c>
      <c r="BG467" s="1820">
        <f t="shared" ref="BG467:BG484" ca="1" si="609">IFERROR(BA467/BE467,0)</f>
        <v>-919</v>
      </c>
    </row>
    <row r="468" spans="1:59">
      <c r="A468" s="1887">
        <v>421</v>
      </c>
      <c r="B468" s="1887">
        <v>1</v>
      </c>
      <c r="C468" s="1887">
        <f>ROW()</f>
        <v>468</v>
      </c>
      <c r="E468" s="2540">
        <v>1</v>
      </c>
      <c r="I468" s="170"/>
      <c r="J468" s="169"/>
      <c r="K468" s="118"/>
      <c r="L468" s="118"/>
      <c r="M468" s="18"/>
      <c r="N468" s="175" t="s">
        <v>223</v>
      </c>
      <c r="O468" s="175"/>
      <c r="P468" s="174"/>
      <c r="Q468" s="173">
        <f>Q469+Q472</f>
        <v>16542</v>
      </c>
      <c r="R468" s="173">
        <f t="shared" ref="R468:AB468" si="610">R469+R472</f>
        <v>5616</v>
      </c>
      <c r="S468" s="173">
        <f t="shared" si="610"/>
        <v>9901</v>
      </c>
      <c r="T468" s="173">
        <f t="shared" si="610"/>
        <v>17271</v>
      </c>
      <c r="U468" s="173">
        <f t="shared" si="610"/>
        <v>18287</v>
      </c>
      <c r="V468" s="173">
        <f t="shared" si="610"/>
        <v>23017</v>
      </c>
      <c r="W468" s="173">
        <f t="shared" si="610"/>
        <v>21523</v>
      </c>
      <c r="X468" s="173">
        <f t="shared" si="610"/>
        <v>15196</v>
      </c>
      <c r="Y468" s="173">
        <f t="shared" si="610"/>
        <v>31851</v>
      </c>
      <c r="Z468" s="173">
        <f t="shared" si="610"/>
        <v>14411</v>
      </c>
      <c r="AA468" s="173">
        <f t="shared" si="610"/>
        <v>16282</v>
      </c>
      <c r="AB468" s="173">
        <f t="shared" si="610"/>
        <v>14098</v>
      </c>
      <c r="AC468" s="172">
        <f>AC469+AC472</f>
        <v>32059</v>
      </c>
      <c r="AD468" s="172">
        <f t="shared" ref="AD468:AI468" si="611">AD469+AD472</f>
        <v>58575</v>
      </c>
      <c r="AE468" s="172">
        <f t="shared" si="611"/>
        <v>68570</v>
      </c>
      <c r="AF468" s="172">
        <f t="shared" si="611"/>
        <v>44791</v>
      </c>
      <c r="AG468" s="172">
        <f t="shared" si="611"/>
        <v>90634</v>
      </c>
      <c r="AH468" s="172">
        <f t="shared" si="611"/>
        <v>113361</v>
      </c>
      <c r="AI468" s="172">
        <f t="shared" si="611"/>
        <v>203995</v>
      </c>
      <c r="AK468" s="172">
        <f ca="1">SUM((INDIRECT(AK$2&amp;(ROW())):INDIRECT(AK$3&amp;(ROW()))))</f>
        <v>16542</v>
      </c>
      <c r="AL468" s="172">
        <f ca="1">SUM(INDIRECT(AL$1&amp;AL$2&amp;$C468):INDIRECT(AL$1&amp;AL$3&amp;$C468))</f>
        <v>12597.542492038167</v>
      </c>
      <c r="AM468" s="1718">
        <f t="shared" ca="1" si="582"/>
        <v>3944.4575079618335</v>
      </c>
      <c r="AN468" s="1822">
        <f t="shared" ca="1" si="599"/>
        <v>1.3131132528788683</v>
      </c>
      <c r="AO468" s="172">
        <f ca="1">SUM(INDIRECT(AO$1&amp;AO$2&amp;$A468):INDIRECT(AO$1&amp;AO$3&amp;$A468))</f>
        <v>-18</v>
      </c>
      <c r="AP468" s="1718">
        <f t="shared" ca="1" si="583"/>
        <v>16560</v>
      </c>
      <c r="AQ468" s="1822">
        <f t="shared" ca="1" si="600"/>
        <v>-919</v>
      </c>
      <c r="AS468" s="172">
        <f ca="1">SUM((INDIRECT(AS$2&amp;(ROW())):INDIRECT(AS$3&amp;(ROW()))))</f>
        <v>16542</v>
      </c>
      <c r="AT468" s="172">
        <f ca="1">SUM(INDIRECT(AT$1&amp;AT$2&amp;$C468):INDIRECT(AT$1&amp;AT$3&amp;$C468))</f>
        <v>12597.542492038167</v>
      </c>
      <c r="AU468" s="1718">
        <f t="shared" ca="1" si="602"/>
        <v>3944.4575079618335</v>
      </c>
      <c r="AV468" s="1822">
        <f t="shared" ca="1" si="603"/>
        <v>1.3131132528788683</v>
      </c>
      <c r="AW468" s="172">
        <f ca="1">SUM(INDIRECT(AW$1&amp;AW$2&amp;$A468):INDIRECT(AW$1&amp;AW$3&amp;$A468))</f>
        <v>-18</v>
      </c>
      <c r="AX468" s="1718">
        <f t="shared" ca="1" si="604"/>
        <v>16560</v>
      </c>
      <c r="AY468" s="1822">
        <f t="shared" ca="1" si="605"/>
        <v>-919</v>
      </c>
      <c r="BA468" s="172">
        <f ca="1">SUM((INDIRECT(BA$2&amp;(ROW())):INDIRECT(BA$3&amp;(ROW()))))</f>
        <v>16542</v>
      </c>
      <c r="BB468" s="172">
        <f ca="1">SUM(INDIRECT(BB$1&amp;BB$2&amp;$C468):INDIRECT(BB$1&amp;BB$3&amp;$C468))</f>
        <v>12597.542492038167</v>
      </c>
      <c r="BC468" s="1718">
        <f t="shared" ca="1" si="606"/>
        <v>3944.4575079618335</v>
      </c>
      <c r="BD468" s="1822">
        <f t="shared" ca="1" si="607"/>
        <v>1.3131132528788683</v>
      </c>
      <c r="BE468" s="172">
        <f ca="1">SUM(INDIRECT(BE$1&amp;BE$2&amp;$A468):INDIRECT(BE$1&amp;BE$3&amp;$A468))</f>
        <v>-18</v>
      </c>
      <c r="BF468" s="1718">
        <f t="shared" ca="1" si="608"/>
        <v>16560</v>
      </c>
      <c r="BG468" s="1822">
        <f t="shared" ca="1" si="609"/>
        <v>-919</v>
      </c>
    </row>
    <row r="469" spans="1:59">
      <c r="A469" s="1887">
        <v>422</v>
      </c>
      <c r="B469" s="1887">
        <v>1</v>
      </c>
      <c r="C469" s="1887">
        <f>ROW()</f>
        <v>469</v>
      </c>
      <c r="E469" s="2540">
        <v>1</v>
      </c>
      <c r="I469" s="170"/>
      <c r="J469" s="169"/>
      <c r="K469" s="118"/>
      <c r="L469" s="118"/>
      <c r="M469" s="18"/>
      <c r="N469" s="18"/>
      <c r="O469" s="175" t="s">
        <v>224</v>
      </c>
      <c r="P469" s="174"/>
      <c r="Q469" s="173">
        <f>SUM(Q470:Q471)</f>
        <v>16529</v>
      </c>
      <c r="R469" s="173">
        <f t="shared" ref="R469:AB469" si="612">SUM(R470:R471)</f>
        <v>5608</v>
      </c>
      <c r="S469" s="173">
        <f t="shared" si="612"/>
        <v>9812</v>
      </c>
      <c r="T469" s="173">
        <f t="shared" si="612"/>
        <v>17271</v>
      </c>
      <c r="U469" s="173">
        <f t="shared" si="612"/>
        <v>18191</v>
      </c>
      <c r="V469" s="173">
        <f t="shared" si="612"/>
        <v>23017</v>
      </c>
      <c r="W469" s="173">
        <f t="shared" si="612"/>
        <v>21435</v>
      </c>
      <c r="X469" s="173">
        <f t="shared" si="612"/>
        <v>15178</v>
      </c>
      <c r="Y469" s="173">
        <f t="shared" si="612"/>
        <v>31826</v>
      </c>
      <c r="Z469" s="173">
        <f t="shared" si="612"/>
        <v>14411</v>
      </c>
      <c r="AA469" s="173">
        <f t="shared" si="612"/>
        <v>16134</v>
      </c>
      <c r="AB469" s="173">
        <f t="shared" si="612"/>
        <v>14022</v>
      </c>
      <c r="AC469" s="172">
        <f t="shared" ref="AC469:AI469" si="613">SUM(AC470:AC471)</f>
        <v>31949</v>
      </c>
      <c r="AD469" s="172">
        <f t="shared" si="613"/>
        <v>58479</v>
      </c>
      <c r="AE469" s="172">
        <f t="shared" si="613"/>
        <v>68439</v>
      </c>
      <c r="AF469" s="172">
        <f t="shared" si="613"/>
        <v>44567</v>
      </c>
      <c r="AG469" s="172">
        <f t="shared" si="613"/>
        <v>90428</v>
      </c>
      <c r="AH469" s="172">
        <f t="shared" si="613"/>
        <v>113006</v>
      </c>
      <c r="AI469" s="172">
        <f t="shared" si="613"/>
        <v>203434</v>
      </c>
      <c r="AK469" s="172">
        <f ca="1">SUM((INDIRECT(AK$2&amp;(ROW())):INDIRECT(AK$3&amp;(ROW()))))</f>
        <v>16529</v>
      </c>
      <c r="AL469" s="172">
        <f ca="1">SUM(INDIRECT(AL$1&amp;AL$2&amp;$C469):INDIRECT(AL$1&amp;AL$3&amp;$C469))</f>
        <v>12597.542492038167</v>
      </c>
      <c r="AM469" s="1718">
        <f t="shared" ca="1" si="582"/>
        <v>3931.4575079618335</v>
      </c>
      <c r="AN469" s="1822">
        <f t="shared" ca="1" si="599"/>
        <v>1.3120813055757956</v>
      </c>
      <c r="AO469" s="172">
        <f ca="1">SUM(INDIRECT(AO$1&amp;AO$2&amp;$A469):INDIRECT(AO$1&amp;AO$3&amp;$A469))</f>
        <v>-18</v>
      </c>
      <c r="AP469" s="1718">
        <f t="shared" ca="1" si="583"/>
        <v>16547</v>
      </c>
      <c r="AQ469" s="1822">
        <f t="shared" ca="1" si="600"/>
        <v>-918.27777777777783</v>
      </c>
      <c r="AS469" s="172">
        <f ca="1">SUM((INDIRECT(AS$2&amp;(ROW())):INDIRECT(AS$3&amp;(ROW()))))</f>
        <v>16529</v>
      </c>
      <c r="AT469" s="172">
        <f ca="1">SUM(INDIRECT(AT$1&amp;AT$2&amp;$C469):INDIRECT(AT$1&amp;AT$3&amp;$C469))</f>
        <v>12597.542492038167</v>
      </c>
      <c r="AU469" s="1718">
        <f t="shared" ca="1" si="602"/>
        <v>3931.4575079618335</v>
      </c>
      <c r="AV469" s="1822">
        <f t="shared" ca="1" si="603"/>
        <v>1.3120813055757956</v>
      </c>
      <c r="AW469" s="172">
        <f ca="1">SUM(INDIRECT(AW$1&amp;AW$2&amp;$A469):INDIRECT(AW$1&amp;AW$3&amp;$A469))</f>
        <v>-18</v>
      </c>
      <c r="AX469" s="1718">
        <f t="shared" ca="1" si="604"/>
        <v>16547</v>
      </c>
      <c r="AY469" s="1822">
        <f t="shared" ca="1" si="605"/>
        <v>-918.27777777777783</v>
      </c>
      <c r="BA469" s="172">
        <f ca="1">SUM((INDIRECT(BA$2&amp;(ROW())):INDIRECT(BA$3&amp;(ROW()))))</f>
        <v>16529</v>
      </c>
      <c r="BB469" s="172">
        <f ca="1">SUM(INDIRECT(BB$1&amp;BB$2&amp;$C469):INDIRECT(BB$1&amp;BB$3&amp;$C469))</f>
        <v>12597.542492038167</v>
      </c>
      <c r="BC469" s="1718">
        <f t="shared" ca="1" si="606"/>
        <v>3931.4575079618335</v>
      </c>
      <c r="BD469" s="1822">
        <f t="shared" ca="1" si="607"/>
        <v>1.3120813055757956</v>
      </c>
      <c r="BE469" s="172">
        <f ca="1">SUM(INDIRECT(BE$1&amp;BE$2&amp;$A469):INDIRECT(BE$1&amp;BE$3&amp;$A469))</f>
        <v>-18</v>
      </c>
      <c r="BF469" s="1718">
        <f t="shared" ca="1" si="608"/>
        <v>16547</v>
      </c>
      <c r="BG469" s="1822">
        <f t="shared" ca="1" si="609"/>
        <v>-918.27777777777783</v>
      </c>
    </row>
    <row r="470" spans="1:59">
      <c r="A470" s="1887">
        <v>423</v>
      </c>
      <c r="B470" s="1887">
        <v>1</v>
      </c>
      <c r="C470" s="1887">
        <f>ROW()</f>
        <v>470</v>
      </c>
      <c r="E470" s="2540">
        <v>1</v>
      </c>
      <c r="I470" s="170"/>
      <c r="J470" s="169"/>
      <c r="K470" s="118"/>
      <c r="L470" s="118"/>
      <c r="M470" s="18"/>
      <c r="N470" s="18"/>
      <c r="O470" s="18"/>
      <c r="P470" s="139" t="s">
        <v>231</v>
      </c>
      <c r="Q470" s="117">
        <f>16600-13-58</f>
        <v>16529</v>
      </c>
      <c r="R470" s="117">
        <v>5608</v>
      </c>
      <c r="S470" s="117">
        <v>9812</v>
      </c>
      <c r="T470" s="117">
        <v>17271</v>
      </c>
      <c r="U470" s="117">
        <v>18191</v>
      </c>
      <c r="V470" s="117">
        <v>23017</v>
      </c>
      <c r="W470" s="117">
        <v>21435</v>
      </c>
      <c r="X470" s="117">
        <v>15178</v>
      </c>
      <c r="Y470" s="117">
        <v>31826</v>
      </c>
      <c r="Z470" s="117">
        <v>14411</v>
      </c>
      <c r="AA470" s="117">
        <v>16134</v>
      </c>
      <c r="AB470" s="117">
        <v>14022</v>
      </c>
      <c r="AC470" s="171">
        <f>SUM(Q470,R470,S470)</f>
        <v>31949</v>
      </c>
      <c r="AD470" s="171">
        <f>SUM(T470,U470,V470)</f>
        <v>58479</v>
      </c>
      <c r="AE470" s="171">
        <f>SUM(W470,X470,Y470)</f>
        <v>68439</v>
      </c>
      <c r="AF470" s="171">
        <f>SUM(Z470,AA470,AB470)</f>
        <v>44567</v>
      </c>
      <c r="AG470" s="171">
        <f>AC470+AD470</f>
        <v>90428</v>
      </c>
      <c r="AH470" s="171">
        <f>AF470+AE470</f>
        <v>113006</v>
      </c>
      <c r="AI470" s="171">
        <f>AG470+AH470</f>
        <v>203434</v>
      </c>
      <c r="AK470" s="171">
        <f ca="1">SUM((INDIRECT(AK$2&amp;(ROW())):INDIRECT(AK$3&amp;(ROW()))))</f>
        <v>16529</v>
      </c>
      <c r="AL470" s="171">
        <f ca="1">SUM(INDIRECT(AL$1&amp;AL$2&amp;$C470):INDIRECT(AL$1&amp;AL$3&amp;$C470))</f>
        <v>12597.542492038167</v>
      </c>
      <c r="AM470" s="1723">
        <f t="shared" ca="1" si="582"/>
        <v>3931.4575079618335</v>
      </c>
      <c r="AN470" s="1827">
        <f t="shared" ca="1" si="599"/>
        <v>1.3120813055757956</v>
      </c>
      <c r="AO470" s="171">
        <f ca="1">SUM(INDIRECT(AO$1&amp;AO$2&amp;$A470):INDIRECT(AO$1&amp;AO$3&amp;$A470))</f>
        <v>-18</v>
      </c>
      <c r="AP470" s="1723">
        <f t="shared" ca="1" si="583"/>
        <v>16547</v>
      </c>
      <c r="AQ470" s="1827">
        <f t="shared" ca="1" si="600"/>
        <v>-918.27777777777783</v>
      </c>
      <c r="AS470" s="171">
        <f ca="1">SUM((INDIRECT(AS$2&amp;(ROW())):INDIRECT(AS$3&amp;(ROW()))))</f>
        <v>16529</v>
      </c>
      <c r="AT470" s="171">
        <f ca="1">SUM(INDIRECT(AT$1&amp;AT$2&amp;$C470):INDIRECT(AT$1&amp;AT$3&amp;$C470))</f>
        <v>12597.542492038167</v>
      </c>
      <c r="AU470" s="1723">
        <f t="shared" ca="1" si="602"/>
        <v>3931.4575079618335</v>
      </c>
      <c r="AV470" s="1827">
        <f t="shared" ca="1" si="603"/>
        <v>1.3120813055757956</v>
      </c>
      <c r="AW470" s="171">
        <f ca="1">SUM(INDIRECT(AW$1&amp;AW$2&amp;$A470):INDIRECT(AW$1&amp;AW$3&amp;$A470))</f>
        <v>-18</v>
      </c>
      <c r="AX470" s="1723">
        <f t="shared" ca="1" si="604"/>
        <v>16547</v>
      </c>
      <c r="AY470" s="1827">
        <f t="shared" ca="1" si="605"/>
        <v>-918.27777777777783</v>
      </c>
      <c r="BA470" s="171">
        <f ca="1">SUM((INDIRECT(BA$2&amp;(ROW())):INDIRECT(BA$3&amp;(ROW()))))</f>
        <v>16529</v>
      </c>
      <c r="BB470" s="171">
        <f ca="1">SUM(INDIRECT(BB$1&amp;BB$2&amp;$C470):INDIRECT(BB$1&amp;BB$3&amp;$C470))</f>
        <v>12597.542492038167</v>
      </c>
      <c r="BC470" s="1723">
        <f t="shared" ca="1" si="606"/>
        <v>3931.4575079618335</v>
      </c>
      <c r="BD470" s="1827">
        <f t="shared" ca="1" si="607"/>
        <v>1.3120813055757956</v>
      </c>
      <c r="BE470" s="171">
        <f ca="1">SUM(INDIRECT(BE$1&amp;BE$2&amp;$A470):INDIRECT(BE$1&amp;BE$3&amp;$A470))</f>
        <v>-18</v>
      </c>
      <c r="BF470" s="1723">
        <f t="shared" ca="1" si="608"/>
        <v>16547</v>
      </c>
      <c r="BG470" s="1827">
        <f t="shared" ca="1" si="609"/>
        <v>-918.27777777777783</v>
      </c>
    </row>
    <row r="471" spans="1:59">
      <c r="A471" s="1887">
        <v>424</v>
      </c>
      <c r="B471" s="1887">
        <v>1</v>
      </c>
      <c r="C471" s="1887">
        <f>ROW()</f>
        <v>471</v>
      </c>
      <c r="E471" s="2540">
        <v>1</v>
      </c>
      <c r="I471" s="170"/>
      <c r="J471" s="169"/>
      <c r="K471" s="118"/>
      <c r="L471" s="118"/>
      <c r="M471" s="18"/>
      <c r="N471" s="18"/>
      <c r="O471" s="18"/>
      <c r="P471" s="139" t="s">
        <v>232</v>
      </c>
      <c r="Q471" s="117"/>
      <c r="R471" s="117"/>
      <c r="S471" s="117"/>
      <c r="T471" s="117"/>
      <c r="U471" s="117"/>
      <c r="V471" s="117"/>
      <c r="W471" s="117"/>
      <c r="X471" s="117"/>
      <c r="Y471" s="117"/>
      <c r="Z471" s="117"/>
      <c r="AA471" s="117"/>
      <c r="AB471" s="117"/>
      <c r="AC471" s="171">
        <f>SUM(Q471,R471,S471)</f>
        <v>0</v>
      </c>
      <c r="AD471" s="171">
        <f>SUM(T471,U471,V471)</f>
        <v>0</v>
      </c>
      <c r="AE471" s="171">
        <f>SUM(W471,X471,Y471)</f>
        <v>0</v>
      </c>
      <c r="AF471" s="171">
        <f>SUM(Z471,AA471,AB471)</f>
        <v>0</v>
      </c>
      <c r="AG471" s="171">
        <f>AC471+AD471</f>
        <v>0</v>
      </c>
      <c r="AH471" s="171">
        <f>AF471+AE471</f>
        <v>0</v>
      </c>
      <c r="AI471" s="171">
        <f>AG471+AH471</f>
        <v>0</v>
      </c>
      <c r="AK471" s="171">
        <f ca="1">SUM((INDIRECT(AK$2&amp;(ROW())):INDIRECT(AK$3&amp;(ROW()))))</f>
        <v>0</v>
      </c>
      <c r="AL471" s="171">
        <f ca="1">SUM(INDIRECT(AL$1&amp;AL$2&amp;$C471):INDIRECT(AL$1&amp;AL$3&amp;$C471))</f>
        <v>0</v>
      </c>
      <c r="AM471" s="1723">
        <f t="shared" ca="1" si="582"/>
        <v>0</v>
      </c>
      <c r="AN471" s="1827">
        <f t="shared" ca="1" si="599"/>
        <v>0</v>
      </c>
      <c r="AO471" s="171">
        <f ca="1">SUM(INDIRECT(AO$1&amp;AO$2&amp;$A471):INDIRECT(AO$1&amp;AO$3&amp;$A471))</f>
        <v>0</v>
      </c>
      <c r="AP471" s="1723">
        <f t="shared" ca="1" si="583"/>
        <v>0</v>
      </c>
      <c r="AQ471" s="1827">
        <f t="shared" ca="1" si="600"/>
        <v>0</v>
      </c>
      <c r="AS471" s="171">
        <f ca="1">SUM((INDIRECT(AS$2&amp;(ROW())):INDIRECT(AS$3&amp;(ROW()))))</f>
        <v>0</v>
      </c>
      <c r="AT471" s="171">
        <f ca="1">SUM(INDIRECT(AT$1&amp;AT$2&amp;$C471):INDIRECT(AT$1&amp;AT$3&amp;$C471))</f>
        <v>0</v>
      </c>
      <c r="AU471" s="1723">
        <f t="shared" ca="1" si="602"/>
        <v>0</v>
      </c>
      <c r="AV471" s="1827">
        <f t="shared" ca="1" si="603"/>
        <v>0</v>
      </c>
      <c r="AW471" s="171">
        <f ca="1">SUM(INDIRECT(AW$1&amp;AW$2&amp;$A471):INDIRECT(AW$1&amp;AW$3&amp;$A471))</f>
        <v>0</v>
      </c>
      <c r="AX471" s="1723">
        <f t="shared" ca="1" si="604"/>
        <v>0</v>
      </c>
      <c r="AY471" s="1827">
        <f t="shared" ca="1" si="605"/>
        <v>0</v>
      </c>
      <c r="BA471" s="171">
        <f ca="1">SUM((INDIRECT(BA$2&amp;(ROW())):INDIRECT(BA$3&amp;(ROW()))))</f>
        <v>0</v>
      </c>
      <c r="BB471" s="171">
        <f ca="1">SUM(INDIRECT(BB$1&amp;BB$2&amp;$C471):INDIRECT(BB$1&amp;BB$3&amp;$C471))</f>
        <v>0</v>
      </c>
      <c r="BC471" s="1723">
        <f t="shared" ca="1" si="606"/>
        <v>0</v>
      </c>
      <c r="BD471" s="1827">
        <f t="shared" ca="1" si="607"/>
        <v>0</v>
      </c>
      <c r="BE471" s="171">
        <f ca="1">SUM(INDIRECT(BE$1&amp;BE$2&amp;$A471):INDIRECT(BE$1&amp;BE$3&amp;$A471))</f>
        <v>0</v>
      </c>
      <c r="BF471" s="1723">
        <f t="shared" ca="1" si="608"/>
        <v>0</v>
      </c>
      <c r="BG471" s="1827">
        <f t="shared" ca="1" si="609"/>
        <v>0</v>
      </c>
    </row>
    <row r="472" spans="1:59">
      <c r="A472" s="1887">
        <v>425</v>
      </c>
      <c r="B472" s="1887">
        <v>1</v>
      </c>
      <c r="C472" s="1887">
        <f>ROW()</f>
        <v>472</v>
      </c>
      <c r="E472" s="2540">
        <v>1</v>
      </c>
      <c r="I472" s="170"/>
      <c r="J472" s="169"/>
      <c r="K472" s="118"/>
      <c r="L472" s="118"/>
      <c r="M472" s="18"/>
      <c r="N472" s="18"/>
      <c r="O472" s="175" t="s">
        <v>225</v>
      </c>
      <c r="P472" s="174"/>
      <c r="Q472" s="173">
        <f>SUM(Q473:Q474)</f>
        <v>13</v>
      </c>
      <c r="R472" s="173">
        <f t="shared" ref="R472:AB472" si="614">SUM(R473:R474)</f>
        <v>8</v>
      </c>
      <c r="S472" s="173">
        <f t="shared" si="614"/>
        <v>89</v>
      </c>
      <c r="T472" s="173">
        <f t="shared" si="614"/>
        <v>0</v>
      </c>
      <c r="U472" s="173">
        <f t="shared" si="614"/>
        <v>96</v>
      </c>
      <c r="V472" s="173">
        <f t="shared" si="614"/>
        <v>0</v>
      </c>
      <c r="W472" s="173">
        <f t="shared" si="614"/>
        <v>88</v>
      </c>
      <c r="X472" s="173">
        <f t="shared" si="614"/>
        <v>18</v>
      </c>
      <c r="Y472" s="173">
        <f t="shared" si="614"/>
        <v>25</v>
      </c>
      <c r="Z472" s="173">
        <f t="shared" si="614"/>
        <v>0</v>
      </c>
      <c r="AA472" s="173">
        <f t="shared" si="614"/>
        <v>148</v>
      </c>
      <c r="AB472" s="173">
        <f t="shared" si="614"/>
        <v>76</v>
      </c>
      <c r="AC472" s="172">
        <f t="shared" ref="AC472:AI472" si="615">SUM(AC473:AC474)</f>
        <v>110</v>
      </c>
      <c r="AD472" s="172">
        <f t="shared" si="615"/>
        <v>96</v>
      </c>
      <c r="AE472" s="172">
        <f t="shared" si="615"/>
        <v>131</v>
      </c>
      <c r="AF472" s="172">
        <f t="shared" si="615"/>
        <v>224</v>
      </c>
      <c r="AG472" s="172">
        <f t="shared" si="615"/>
        <v>206</v>
      </c>
      <c r="AH472" s="172">
        <f t="shared" si="615"/>
        <v>355</v>
      </c>
      <c r="AI472" s="172">
        <f t="shared" si="615"/>
        <v>561</v>
      </c>
      <c r="AK472" s="172">
        <f ca="1">SUM((INDIRECT(AK$2&amp;(ROW())):INDIRECT(AK$3&amp;(ROW()))))</f>
        <v>13</v>
      </c>
      <c r="AL472" s="172">
        <f ca="1">SUM(INDIRECT(AL$1&amp;AL$2&amp;$C472):INDIRECT(AL$1&amp;AL$3&amp;$C472))</f>
        <v>0</v>
      </c>
      <c r="AM472" s="1718">
        <f t="shared" ca="1" si="582"/>
        <v>13</v>
      </c>
      <c r="AN472" s="1822">
        <f t="shared" ca="1" si="599"/>
        <v>0</v>
      </c>
      <c r="AO472" s="172">
        <f ca="1">SUM(INDIRECT(AO$1&amp;AO$2&amp;$A472):INDIRECT(AO$1&amp;AO$3&amp;$A472))</f>
        <v>0</v>
      </c>
      <c r="AP472" s="1718">
        <f t="shared" ca="1" si="583"/>
        <v>13</v>
      </c>
      <c r="AQ472" s="1822">
        <f t="shared" ca="1" si="600"/>
        <v>0</v>
      </c>
      <c r="AS472" s="172">
        <f ca="1">SUM((INDIRECT(AS$2&amp;(ROW())):INDIRECT(AS$3&amp;(ROW()))))</f>
        <v>13</v>
      </c>
      <c r="AT472" s="172">
        <f ca="1">SUM(INDIRECT(AT$1&amp;AT$2&amp;$C472):INDIRECT(AT$1&amp;AT$3&amp;$C472))</f>
        <v>0</v>
      </c>
      <c r="AU472" s="1718">
        <f t="shared" ca="1" si="602"/>
        <v>13</v>
      </c>
      <c r="AV472" s="1822">
        <f t="shared" ca="1" si="603"/>
        <v>0</v>
      </c>
      <c r="AW472" s="172">
        <f ca="1">SUM(INDIRECT(AW$1&amp;AW$2&amp;$A472):INDIRECT(AW$1&amp;AW$3&amp;$A472))</f>
        <v>0</v>
      </c>
      <c r="AX472" s="1718">
        <f t="shared" ca="1" si="604"/>
        <v>13</v>
      </c>
      <c r="AY472" s="1822">
        <f t="shared" ca="1" si="605"/>
        <v>0</v>
      </c>
      <c r="BA472" s="172">
        <f ca="1">SUM((INDIRECT(BA$2&amp;(ROW())):INDIRECT(BA$3&amp;(ROW()))))</f>
        <v>13</v>
      </c>
      <c r="BB472" s="172">
        <f ca="1">SUM(INDIRECT(BB$1&amp;BB$2&amp;$C472):INDIRECT(BB$1&amp;BB$3&amp;$C472))</f>
        <v>0</v>
      </c>
      <c r="BC472" s="1718">
        <f t="shared" ca="1" si="606"/>
        <v>13</v>
      </c>
      <c r="BD472" s="1822">
        <f t="shared" ca="1" si="607"/>
        <v>0</v>
      </c>
      <c r="BE472" s="172">
        <f ca="1">SUM(INDIRECT(BE$1&amp;BE$2&amp;$A472):INDIRECT(BE$1&amp;BE$3&amp;$A472))</f>
        <v>0</v>
      </c>
      <c r="BF472" s="1718">
        <f t="shared" ca="1" si="608"/>
        <v>13</v>
      </c>
      <c r="BG472" s="1822">
        <f t="shared" ca="1" si="609"/>
        <v>0</v>
      </c>
    </row>
    <row r="473" spans="1:59">
      <c r="A473" s="1887">
        <v>426</v>
      </c>
      <c r="B473" s="1887">
        <v>1</v>
      </c>
      <c r="C473" s="1887">
        <f>ROW()</f>
        <v>473</v>
      </c>
      <c r="E473" s="2540">
        <v>1</v>
      </c>
      <c r="I473" s="170"/>
      <c r="J473" s="169"/>
      <c r="K473" s="118"/>
      <c r="L473" s="118"/>
      <c r="M473" s="18"/>
      <c r="N473" s="18"/>
      <c r="O473" s="18"/>
      <c r="P473" s="139" t="s">
        <v>231</v>
      </c>
      <c r="Q473" s="117">
        <v>13</v>
      </c>
      <c r="R473" s="117">
        <v>8</v>
      </c>
      <c r="S473" s="117">
        <v>89</v>
      </c>
      <c r="T473" s="117"/>
      <c r="U473" s="117">
        <v>96</v>
      </c>
      <c r="V473" s="117"/>
      <c r="W473" s="117">
        <v>88</v>
      </c>
      <c r="X473" s="117">
        <v>18</v>
      </c>
      <c r="Y473" s="117">
        <v>25</v>
      </c>
      <c r="Z473" s="117"/>
      <c r="AA473" s="117">
        <v>148</v>
      </c>
      <c r="AB473" s="117">
        <v>76</v>
      </c>
      <c r="AC473" s="171">
        <f>SUM(Q473,R473,S473)</f>
        <v>110</v>
      </c>
      <c r="AD473" s="171">
        <f>SUM(T473,U473,V473)</f>
        <v>96</v>
      </c>
      <c r="AE473" s="171">
        <f>SUM(W473,X473,Y473)</f>
        <v>131</v>
      </c>
      <c r="AF473" s="171">
        <f>SUM(Z473,AA473,AB473)</f>
        <v>224</v>
      </c>
      <c r="AG473" s="171">
        <f>AC473+AD473</f>
        <v>206</v>
      </c>
      <c r="AH473" s="171">
        <f>AF473+AE473</f>
        <v>355</v>
      </c>
      <c r="AI473" s="171">
        <f>AG473+AH473</f>
        <v>561</v>
      </c>
      <c r="AK473" s="171">
        <f ca="1">SUM((INDIRECT(AK$2&amp;(ROW())):INDIRECT(AK$3&amp;(ROW()))))</f>
        <v>13</v>
      </c>
      <c r="AL473" s="171">
        <f ca="1">SUM(INDIRECT(AL$1&amp;AL$2&amp;$C473):INDIRECT(AL$1&amp;AL$3&amp;$C473))</f>
        <v>0</v>
      </c>
      <c r="AM473" s="1723">
        <f t="shared" ca="1" si="582"/>
        <v>13</v>
      </c>
      <c r="AN473" s="1827">
        <f t="shared" ca="1" si="599"/>
        <v>0</v>
      </c>
      <c r="AO473" s="171">
        <f ca="1">SUM(INDIRECT(AO$1&amp;AO$2&amp;$A473):INDIRECT(AO$1&amp;AO$3&amp;$A473))</f>
        <v>0</v>
      </c>
      <c r="AP473" s="1723">
        <f t="shared" ca="1" si="583"/>
        <v>13</v>
      </c>
      <c r="AQ473" s="1827">
        <f t="shared" ca="1" si="600"/>
        <v>0</v>
      </c>
      <c r="AS473" s="171">
        <f ca="1">SUM((INDIRECT(AS$2&amp;(ROW())):INDIRECT(AS$3&amp;(ROW()))))</f>
        <v>13</v>
      </c>
      <c r="AT473" s="171">
        <f ca="1">SUM(INDIRECT(AT$1&amp;AT$2&amp;$C473):INDIRECT(AT$1&amp;AT$3&amp;$C473))</f>
        <v>0</v>
      </c>
      <c r="AU473" s="1723">
        <f t="shared" ca="1" si="602"/>
        <v>13</v>
      </c>
      <c r="AV473" s="1827">
        <f t="shared" ca="1" si="603"/>
        <v>0</v>
      </c>
      <c r="AW473" s="171">
        <f ca="1">SUM(INDIRECT(AW$1&amp;AW$2&amp;$A473):INDIRECT(AW$1&amp;AW$3&amp;$A473))</f>
        <v>0</v>
      </c>
      <c r="AX473" s="1723">
        <f t="shared" ca="1" si="604"/>
        <v>13</v>
      </c>
      <c r="AY473" s="1827">
        <f t="shared" ca="1" si="605"/>
        <v>0</v>
      </c>
      <c r="BA473" s="171">
        <f ca="1">SUM((INDIRECT(BA$2&amp;(ROW())):INDIRECT(BA$3&amp;(ROW()))))</f>
        <v>13</v>
      </c>
      <c r="BB473" s="171">
        <f ca="1">SUM(INDIRECT(BB$1&amp;BB$2&amp;$C473):INDIRECT(BB$1&amp;BB$3&amp;$C473))</f>
        <v>0</v>
      </c>
      <c r="BC473" s="1723">
        <f t="shared" ca="1" si="606"/>
        <v>13</v>
      </c>
      <c r="BD473" s="1827">
        <f t="shared" ca="1" si="607"/>
        <v>0</v>
      </c>
      <c r="BE473" s="171">
        <f ca="1">SUM(INDIRECT(BE$1&amp;BE$2&amp;$A473):INDIRECT(BE$1&amp;BE$3&amp;$A473))</f>
        <v>0</v>
      </c>
      <c r="BF473" s="1723">
        <f t="shared" ca="1" si="608"/>
        <v>13</v>
      </c>
      <c r="BG473" s="1827">
        <f t="shared" ca="1" si="609"/>
        <v>0</v>
      </c>
    </row>
    <row r="474" spans="1:59">
      <c r="A474" s="1887">
        <v>427</v>
      </c>
      <c r="B474" s="1887">
        <v>1</v>
      </c>
      <c r="C474" s="1887">
        <f>ROW()</f>
        <v>474</v>
      </c>
      <c r="E474" s="2540">
        <v>1</v>
      </c>
      <c r="I474" s="170"/>
      <c r="J474" s="169"/>
      <c r="K474" s="118"/>
      <c r="L474" s="118"/>
      <c r="M474" s="18"/>
      <c r="N474" s="558"/>
      <c r="O474" s="558"/>
      <c r="P474" s="559" t="s">
        <v>232</v>
      </c>
      <c r="Q474" s="561"/>
      <c r="R474" s="561"/>
      <c r="S474" s="561"/>
      <c r="T474" s="561"/>
      <c r="U474" s="561"/>
      <c r="V474" s="561"/>
      <c r="W474" s="561"/>
      <c r="X474" s="561"/>
      <c r="Y474" s="561"/>
      <c r="Z474" s="561"/>
      <c r="AA474" s="561"/>
      <c r="AB474" s="561"/>
      <c r="AC474" s="582">
        <f>SUM(Q474,R474,S474)</f>
        <v>0</v>
      </c>
      <c r="AD474" s="582">
        <f>SUM(T474,U474,V474)</f>
        <v>0</v>
      </c>
      <c r="AE474" s="582">
        <f>SUM(W474,X474,Y474)</f>
        <v>0</v>
      </c>
      <c r="AF474" s="582">
        <f>SUM(Z474,AA474,AB474)</f>
        <v>0</v>
      </c>
      <c r="AG474" s="582">
        <f>AC474+AD474</f>
        <v>0</v>
      </c>
      <c r="AH474" s="582">
        <f>AF474+AE474</f>
        <v>0</v>
      </c>
      <c r="AI474" s="582">
        <f>AG474+AH474</f>
        <v>0</v>
      </c>
      <c r="AK474" s="582">
        <f ca="1">SUM((INDIRECT(AK$2&amp;(ROW())):INDIRECT(AK$3&amp;(ROW()))))</f>
        <v>0</v>
      </c>
      <c r="AL474" s="582">
        <f ca="1">SUM(INDIRECT(AL$1&amp;AL$2&amp;$C474):INDIRECT(AL$1&amp;AL$3&amp;$C474))</f>
        <v>0</v>
      </c>
      <c r="AM474" s="1719">
        <f t="shared" ca="1" si="582"/>
        <v>0</v>
      </c>
      <c r="AN474" s="1823">
        <f t="shared" ca="1" si="599"/>
        <v>0</v>
      </c>
      <c r="AO474" s="582">
        <f ca="1">SUM(INDIRECT(AO$1&amp;AO$2&amp;$A474):INDIRECT(AO$1&amp;AO$3&amp;$A474))</f>
        <v>0</v>
      </c>
      <c r="AP474" s="1719">
        <f t="shared" ca="1" si="583"/>
        <v>0</v>
      </c>
      <c r="AQ474" s="1823">
        <f t="shared" ca="1" si="600"/>
        <v>0</v>
      </c>
      <c r="AS474" s="582">
        <f ca="1">SUM((INDIRECT(AS$2&amp;(ROW())):INDIRECT(AS$3&amp;(ROW()))))</f>
        <v>0</v>
      </c>
      <c r="AT474" s="582">
        <f ca="1">SUM(INDIRECT(AT$1&amp;AT$2&amp;$C474):INDIRECT(AT$1&amp;AT$3&amp;$C474))</f>
        <v>0</v>
      </c>
      <c r="AU474" s="1719">
        <f t="shared" ca="1" si="602"/>
        <v>0</v>
      </c>
      <c r="AV474" s="1823">
        <f t="shared" ca="1" si="603"/>
        <v>0</v>
      </c>
      <c r="AW474" s="582">
        <f ca="1">SUM(INDIRECT(AW$1&amp;AW$2&amp;$A474):INDIRECT(AW$1&amp;AW$3&amp;$A474))</f>
        <v>0</v>
      </c>
      <c r="AX474" s="1719">
        <f t="shared" ca="1" si="604"/>
        <v>0</v>
      </c>
      <c r="AY474" s="1823">
        <f t="shared" ca="1" si="605"/>
        <v>0</v>
      </c>
      <c r="BA474" s="582">
        <f ca="1">SUM((INDIRECT(BA$2&amp;(ROW())):INDIRECT(BA$3&amp;(ROW()))))</f>
        <v>0</v>
      </c>
      <c r="BB474" s="582">
        <f ca="1">SUM(INDIRECT(BB$1&amp;BB$2&amp;$C474):INDIRECT(BB$1&amp;BB$3&amp;$C474))</f>
        <v>0</v>
      </c>
      <c r="BC474" s="1719">
        <f t="shared" ca="1" si="606"/>
        <v>0</v>
      </c>
      <c r="BD474" s="1823">
        <f t="shared" ca="1" si="607"/>
        <v>0</v>
      </c>
      <c r="BE474" s="582">
        <f ca="1">SUM(INDIRECT(BE$1&amp;BE$2&amp;$A474):INDIRECT(BE$1&amp;BE$3&amp;$A474))</f>
        <v>0</v>
      </c>
      <c r="BF474" s="1719">
        <f t="shared" ca="1" si="608"/>
        <v>0</v>
      </c>
      <c r="BG474" s="1823">
        <f t="shared" ca="1" si="609"/>
        <v>0</v>
      </c>
    </row>
    <row r="475" spans="1:59" collapsed="1">
      <c r="A475" s="1887">
        <v>428</v>
      </c>
      <c r="B475" s="1887">
        <v>1</v>
      </c>
      <c r="C475" s="1887">
        <f>ROW()</f>
        <v>475</v>
      </c>
      <c r="E475" s="2540">
        <v>1</v>
      </c>
      <c r="I475" s="170"/>
      <c r="J475" s="169"/>
      <c r="K475" s="118"/>
      <c r="L475" s="118"/>
      <c r="M475" s="18"/>
      <c r="N475" s="16" t="s">
        <v>226</v>
      </c>
      <c r="O475" s="16"/>
      <c r="P475" s="137"/>
      <c r="Q475" s="124"/>
      <c r="R475" s="124"/>
      <c r="S475" s="124"/>
      <c r="T475" s="124"/>
      <c r="U475" s="124"/>
      <c r="V475" s="124"/>
      <c r="W475" s="124"/>
      <c r="X475" s="124"/>
      <c r="Y475" s="124"/>
      <c r="Z475" s="124"/>
      <c r="AA475" s="124"/>
      <c r="AB475" s="124"/>
      <c r="AC475" s="180">
        <f>SUM(Q475,R475,S475)</f>
        <v>0</v>
      </c>
      <c r="AD475" s="180">
        <f>SUM(T475,U475,V475)</f>
        <v>0</v>
      </c>
      <c r="AE475" s="180">
        <f>SUM(W475,X475,Y475)</f>
        <v>0</v>
      </c>
      <c r="AF475" s="180">
        <f>SUM(Z475,AA475,AB475)</f>
        <v>0</v>
      </c>
      <c r="AG475" s="180">
        <f>AC475+AD475</f>
        <v>0</v>
      </c>
      <c r="AH475" s="180">
        <f>AF475+AE475</f>
        <v>0</v>
      </c>
      <c r="AI475" s="180">
        <f>AG475+AH475</f>
        <v>0</v>
      </c>
      <c r="AK475" s="180">
        <f ca="1">SUM((INDIRECT(AK$2&amp;(ROW())):INDIRECT(AK$3&amp;(ROW()))))</f>
        <v>0</v>
      </c>
      <c r="AL475" s="180">
        <f ca="1">SUM(INDIRECT(AL$1&amp;AL$2&amp;$C475):INDIRECT(AL$1&amp;AL$3&amp;$C475))</f>
        <v>0</v>
      </c>
      <c r="AM475" s="1727">
        <f t="shared" ca="1" si="582"/>
        <v>0</v>
      </c>
      <c r="AN475" s="1830">
        <f t="shared" ca="1" si="599"/>
        <v>0</v>
      </c>
      <c r="AO475" s="180">
        <f ca="1">SUM(INDIRECT(AO$1&amp;AO$2&amp;$A475):INDIRECT(AO$1&amp;AO$3&amp;$A475))</f>
        <v>0</v>
      </c>
      <c r="AP475" s="1727">
        <f t="shared" ca="1" si="583"/>
        <v>0</v>
      </c>
      <c r="AQ475" s="1830">
        <f t="shared" ca="1" si="600"/>
        <v>0</v>
      </c>
      <c r="AS475" s="180">
        <f ca="1">SUM((INDIRECT(AS$2&amp;(ROW())):INDIRECT(AS$3&amp;(ROW()))))</f>
        <v>0</v>
      </c>
      <c r="AT475" s="180">
        <f ca="1">SUM(INDIRECT(AT$1&amp;AT$2&amp;$C475):INDIRECT(AT$1&amp;AT$3&amp;$C475))</f>
        <v>0</v>
      </c>
      <c r="AU475" s="1727">
        <f t="shared" ca="1" si="602"/>
        <v>0</v>
      </c>
      <c r="AV475" s="1830">
        <f t="shared" ca="1" si="603"/>
        <v>0</v>
      </c>
      <c r="AW475" s="180">
        <f ca="1">SUM(INDIRECT(AW$1&amp;AW$2&amp;$A475):INDIRECT(AW$1&amp;AW$3&amp;$A475))</f>
        <v>0</v>
      </c>
      <c r="AX475" s="1727">
        <f t="shared" ca="1" si="604"/>
        <v>0</v>
      </c>
      <c r="AY475" s="1830">
        <f t="shared" ca="1" si="605"/>
        <v>0</v>
      </c>
      <c r="BA475" s="180">
        <f ca="1">SUM((INDIRECT(BA$2&amp;(ROW())):INDIRECT(BA$3&amp;(ROW()))))</f>
        <v>0</v>
      </c>
      <c r="BB475" s="180">
        <f ca="1">SUM(INDIRECT(BB$1&amp;BB$2&amp;$C475):INDIRECT(BB$1&amp;BB$3&amp;$C475))</f>
        <v>0</v>
      </c>
      <c r="BC475" s="1727">
        <f t="shared" ca="1" si="606"/>
        <v>0</v>
      </c>
      <c r="BD475" s="1830">
        <f t="shared" ca="1" si="607"/>
        <v>0</v>
      </c>
      <c r="BE475" s="180">
        <f ca="1">SUM(INDIRECT(BE$1&amp;BE$2&amp;$A475):INDIRECT(BE$1&amp;BE$3&amp;$A475))</f>
        <v>0</v>
      </c>
      <c r="BF475" s="1727">
        <f t="shared" ca="1" si="608"/>
        <v>0</v>
      </c>
      <c r="BG475" s="1830">
        <f t="shared" ca="1" si="609"/>
        <v>0</v>
      </c>
    </row>
    <row r="476" spans="1:59">
      <c r="A476" s="1887">
        <v>429</v>
      </c>
      <c r="B476" s="1887">
        <v>1</v>
      </c>
      <c r="C476" s="1887">
        <f>ROW()</f>
        <v>476</v>
      </c>
      <c r="E476" s="2540">
        <v>1</v>
      </c>
      <c r="I476" s="170"/>
      <c r="J476" s="169"/>
      <c r="K476" s="118"/>
      <c r="L476" s="118"/>
      <c r="M476" s="18"/>
      <c r="N476" s="589" t="s">
        <v>503</v>
      </c>
      <c r="O476" s="589"/>
      <c r="P476" s="590"/>
      <c r="Q476" s="562">
        <f>SUM(Q477:Q479)</f>
        <v>0</v>
      </c>
      <c r="R476" s="562">
        <f t="shared" ref="R476:AB476" si="616">SUM(R477:R479)</f>
        <v>0</v>
      </c>
      <c r="S476" s="562">
        <f t="shared" si="616"/>
        <v>0</v>
      </c>
      <c r="T476" s="562">
        <f t="shared" si="616"/>
        <v>0</v>
      </c>
      <c r="U476" s="562">
        <f t="shared" si="616"/>
        <v>0</v>
      </c>
      <c r="V476" s="562">
        <f t="shared" si="616"/>
        <v>0</v>
      </c>
      <c r="W476" s="562">
        <f t="shared" si="616"/>
        <v>0</v>
      </c>
      <c r="X476" s="562">
        <f t="shared" si="616"/>
        <v>0</v>
      </c>
      <c r="Y476" s="562">
        <f t="shared" si="616"/>
        <v>0</v>
      </c>
      <c r="Z476" s="562">
        <f t="shared" si="616"/>
        <v>0</v>
      </c>
      <c r="AA476" s="562">
        <f t="shared" si="616"/>
        <v>0</v>
      </c>
      <c r="AB476" s="562">
        <f t="shared" si="616"/>
        <v>0</v>
      </c>
      <c r="AC476" s="582">
        <f t="shared" ref="AC476:AI476" si="617">SUM(AC477:AC479)</f>
        <v>0</v>
      </c>
      <c r="AD476" s="582">
        <f t="shared" si="617"/>
        <v>0</v>
      </c>
      <c r="AE476" s="582">
        <f t="shared" si="617"/>
        <v>0</v>
      </c>
      <c r="AF476" s="582">
        <f t="shared" si="617"/>
        <v>0</v>
      </c>
      <c r="AG476" s="582">
        <f t="shared" si="617"/>
        <v>0</v>
      </c>
      <c r="AH476" s="582">
        <f t="shared" si="617"/>
        <v>0</v>
      </c>
      <c r="AI476" s="582">
        <f t="shared" si="617"/>
        <v>0</v>
      </c>
      <c r="AK476" s="582">
        <f ca="1">SUM((INDIRECT(AK$2&amp;(ROW())):INDIRECT(AK$3&amp;(ROW()))))</f>
        <v>0</v>
      </c>
      <c r="AL476" s="582">
        <f ca="1">SUM(INDIRECT(AL$1&amp;AL$2&amp;$C476):INDIRECT(AL$1&amp;AL$3&amp;$C476))</f>
        <v>0</v>
      </c>
      <c r="AM476" s="1719">
        <f t="shared" ca="1" si="582"/>
        <v>0</v>
      </c>
      <c r="AN476" s="1823">
        <f t="shared" ca="1" si="599"/>
        <v>0</v>
      </c>
      <c r="AO476" s="582">
        <f ca="1">SUM(INDIRECT(AO$1&amp;AO$2&amp;$A476):INDIRECT(AO$1&amp;AO$3&amp;$A476))</f>
        <v>0</v>
      </c>
      <c r="AP476" s="1719">
        <f t="shared" ca="1" si="583"/>
        <v>0</v>
      </c>
      <c r="AQ476" s="1823">
        <f t="shared" ca="1" si="600"/>
        <v>0</v>
      </c>
      <c r="AS476" s="582">
        <f ca="1">SUM((INDIRECT(AS$2&amp;(ROW())):INDIRECT(AS$3&amp;(ROW()))))</f>
        <v>0</v>
      </c>
      <c r="AT476" s="582">
        <f ca="1">SUM(INDIRECT(AT$1&amp;AT$2&amp;$C476):INDIRECT(AT$1&amp;AT$3&amp;$C476))</f>
        <v>0</v>
      </c>
      <c r="AU476" s="1719">
        <f t="shared" ca="1" si="602"/>
        <v>0</v>
      </c>
      <c r="AV476" s="1823">
        <f t="shared" ca="1" si="603"/>
        <v>0</v>
      </c>
      <c r="AW476" s="582">
        <f ca="1">SUM(INDIRECT(AW$1&amp;AW$2&amp;$A476):INDIRECT(AW$1&amp;AW$3&amp;$A476))</f>
        <v>0</v>
      </c>
      <c r="AX476" s="1719">
        <f t="shared" ca="1" si="604"/>
        <v>0</v>
      </c>
      <c r="AY476" s="1823">
        <f t="shared" ca="1" si="605"/>
        <v>0</v>
      </c>
      <c r="BA476" s="582">
        <f ca="1">SUM((INDIRECT(BA$2&amp;(ROW())):INDIRECT(BA$3&amp;(ROW()))))</f>
        <v>0</v>
      </c>
      <c r="BB476" s="582">
        <f ca="1">SUM(INDIRECT(BB$1&amp;BB$2&amp;$C476):INDIRECT(BB$1&amp;BB$3&amp;$C476))</f>
        <v>0</v>
      </c>
      <c r="BC476" s="1719">
        <f t="shared" ca="1" si="606"/>
        <v>0</v>
      </c>
      <c r="BD476" s="1823">
        <f t="shared" ca="1" si="607"/>
        <v>0</v>
      </c>
      <c r="BE476" s="582">
        <f ca="1">SUM(INDIRECT(BE$1&amp;BE$2&amp;$A476):INDIRECT(BE$1&amp;BE$3&amp;$A476))</f>
        <v>0</v>
      </c>
      <c r="BF476" s="1719">
        <f t="shared" ca="1" si="608"/>
        <v>0</v>
      </c>
      <c r="BG476" s="1823">
        <f t="shared" ca="1" si="609"/>
        <v>0</v>
      </c>
    </row>
    <row r="477" spans="1:59">
      <c r="A477" s="1887">
        <v>430</v>
      </c>
      <c r="B477" s="1887">
        <v>1</v>
      </c>
      <c r="C477" s="1887">
        <f>ROW()</f>
        <v>477</v>
      </c>
      <c r="E477" s="2540">
        <v>1</v>
      </c>
      <c r="I477" s="170"/>
      <c r="J477" s="169"/>
      <c r="K477" s="118"/>
      <c r="L477" s="118"/>
      <c r="M477" s="18"/>
      <c r="N477" s="587"/>
      <c r="O477" s="587"/>
      <c r="P477" s="588" t="s">
        <v>404</v>
      </c>
      <c r="Q477" s="177"/>
      <c r="R477" s="177"/>
      <c r="S477" s="177"/>
      <c r="T477" s="177"/>
      <c r="U477" s="177"/>
      <c r="V477" s="177"/>
      <c r="W477" s="177"/>
      <c r="X477" s="177"/>
      <c r="Y477" s="177"/>
      <c r="Z477" s="177"/>
      <c r="AA477" s="177"/>
      <c r="AB477" s="177"/>
      <c r="AC477" s="172">
        <f>SUM(Q477,R477,S477)</f>
        <v>0</v>
      </c>
      <c r="AD477" s="172">
        <f>SUM(T477,U477,V477)</f>
        <v>0</v>
      </c>
      <c r="AE477" s="172">
        <f>SUM(W477,X477,Y477)</f>
        <v>0</v>
      </c>
      <c r="AF477" s="172">
        <f>SUM(Z477,AA477,AB477)</f>
        <v>0</v>
      </c>
      <c r="AG477" s="172">
        <f>AC477+AD477</f>
        <v>0</v>
      </c>
      <c r="AH477" s="172">
        <f>AF477+AE477</f>
        <v>0</v>
      </c>
      <c r="AI477" s="172">
        <f>AG477+AH477</f>
        <v>0</v>
      </c>
      <c r="AK477" s="172">
        <f ca="1">SUM((INDIRECT(AK$2&amp;(ROW())):INDIRECT(AK$3&amp;(ROW()))))</f>
        <v>0</v>
      </c>
      <c r="AL477" s="172">
        <f ca="1">SUM(INDIRECT(AL$1&amp;AL$2&amp;$C477):INDIRECT(AL$1&amp;AL$3&amp;$C477))</f>
        <v>0</v>
      </c>
      <c r="AM477" s="1718">
        <f t="shared" ca="1" si="582"/>
        <v>0</v>
      </c>
      <c r="AN477" s="1822">
        <f t="shared" ca="1" si="599"/>
        <v>0</v>
      </c>
      <c r="AO477" s="172">
        <f ca="1">SUM(INDIRECT(AO$1&amp;AO$2&amp;$A477):INDIRECT(AO$1&amp;AO$3&amp;$A477))</f>
        <v>0</v>
      </c>
      <c r="AP477" s="1718">
        <f t="shared" ca="1" si="583"/>
        <v>0</v>
      </c>
      <c r="AQ477" s="1822">
        <f t="shared" ca="1" si="600"/>
        <v>0</v>
      </c>
      <c r="AS477" s="172">
        <f ca="1">SUM((INDIRECT(AS$2&amp;(ROW())):INDIRECT(AS$3&amp;(ROW()))))</f>
        <v>0</v>
      </c>
      <c r="AT477" s="172">
        <f ca="1">SUM(INDIRECT(AT$1&amp;AT$2&amp;$C477):INDIRECT(AT$1&amp;AT$3&amp;$C477))</f>
        <v>0</v>
      </c>
      <c r="AU477" s="1718">
        <f t="shared" ca="1" si="602"/>
        <v>0</v>
      </c>
      <c r="AV477" s="1822">
        <f t="shared" ca="1" si="603"/>
        <v>0</v>
      </c>
      <c r="AW477" s="172">
        <f ca="1">SUM(INDIRECT(AW$1&amp;AW$2&amp;$A477):INDIRECT(AW$1&amp;AW$3&amp;$A477))</f>
        <v>0</v>
      </c>
      <c r="AX477" s="1718">
        <f t="shared" ca="1" si="604"/>
        <v>0</v>
      </c>
      <c r="AY477" s="1822">
        <f t="shared" ca="1" si="605"/>
        <v>0</v>
      </c>
      <c r="BA477" s="172">
        <f ca="1">SUM((INDIRECT(BA$2&amp;(ROW())):INDIRECT(BA$3&amp;(ROW()))))</f>
        <v>0</v>
      </c>
      <c r="BB477" s="172">
        <f ca="1">SUM(INDIRECT(BB$1&amp;BB$2&amp;$C477):INDIRECT(BB$1&amp;BB$3&amp;$C477))</f>
        <v>0</v>
      </c>
      <c r="BC477" s="1718">
        <f t="shared" ca="1" si="606"/>
        <v>0</v>
      </c>
      <c r="BD477" s="1822">
        <f t="shared" ca="1" si="607"/>
        <v>0</v>
      </c>
      <c r="BE477" s="172">
        <f ca="1">SUM(INDIRECT(BE$1&amp;BE$2&amp;$A477):INDIRECT(BE$1&amp;BE$3&amp;$A477))</f>
        <v>0</v>
      </c>
      <c r="BF477" s="1718">
        <f t="shared" ca="1" si="608"/>
        <v>0</v>
      </c>
      <c r="BG477" s="1822">
        <f t="shared" ca="1" si="609"/>
        <v>0</v>
      </c>
    </row>
    <row r="478" spans="1:59">
      <c r="A478" s="1887">
        <v>431</v>
      </c>
      <c r="B478" s="1887">
        <v>1</v>
      </c>
      <c r="C478" s="1887">
        <f>ROW()</f>
        <v>478</v>
      </c>
      <c r="E478" s="2540">
        <v>1</v>
      </c>
      <c r="I478" s="170"/>
      <c r="J478" s="169"/>
      <c r="K478" s="118"/>
      <c r="L478" s="118"/>
      <c r="M478" s="18"/>
      <c r="N478" s="620"/>
      <c r="O478" s="620"/>
      <c r="P478" s="621" t="s">
        <v>405</v>
      </c>
      <c r="Q478" s="117"/>
      <c r="R478" s="117"/>
      <c r="S478" s="117"/>
      <c r="T478" s="117"/>
      <c r="U478" s="117"/>
      <c r="V478" s="117"/>
      <c r="W478" s="117"/>
      <c r="X478" s="117"/>
      <c r="Y478" s="117"/>
      <c r="Z478" s="117"/>
      <c r="AA478" s="117"/>
      <c r="AB478" s="117"/>
      <c r="AC478" s="171">
        <f>SUM(Q478,R478,S478)</f>
        <v>0</v>
      </c>
      <c r="AD478" s="171">
        <f>SUM(T478,U478,V478)</f>
        <v>0</v>
      </c>
      <c r="AE478" s="171">
        <f>SUM(W478,X478,Y478)</f>
        <v>0</v>
      </c>
      <c r="AF478" s="171">
        <f>SUM(Z478,AA478,AB478)</f>
        <v>0</v>
      </c>
      <c r="AG478" s="171">
        <f>AC478+AD478</f>
        <v>0</v>
      </c>
      <c r="AH478" s="171">
        <f>AF478+AE478</f>
        <v>0</v>
      </c>
      <c r="AI478" s="171">
        <f>AG478+AH478</f>
        <v>0</v>
      </c>
      <c r="AK478" s="171">
        <f ca="1">SUM((INDIRECT(AK$2&amp;(ROW())):INDIRECT(AK$3&amp;(ROW()))))</f>
        <v>0</v>
      </c>
      <c r="AL478" s="171">
        <f ca="1">SUM(INDIRECT(AL$1&amp;AL$2&amp;$C478):INDIRECT(AL$1&amp;AL$3&amp;$C478))</f>
        <v>0</v>
      </c>
      <c r="AM478" s="1723">
        <f t="shared" ca="1" si="582"/>
        <v>0</v>
      </c>
      <c r="AN478" s="1827">
        <f t="shared" ca="1" si="599"/>
        <v>0</v>
      </c>
      <c r="AO478" s="171">
        <f ca="1">SUM(INDIRECT(AO$1&amp;AO$2&amp;$A478):INDIRECT(AO$1&amp;AO$3&amp;$A478))</f>
        <v>0</v>
      </c>
      <c r="AP478" s="1723">
        <f t="shared" ca="1" si="583"/>
        <v>0</v>
      </c>
      <c r="AQ478" s="1827">
        <f t="shared" ca="1" si="600"/>
        <v>0</v>
      </c>
      <c r="AS478" s="171">
        <f ca="1">SUM((INDIRECT(AS$2&amp;(ROW())):INDIRECT(AS$3&amp;(ROW()))))</f>
        <v>0</v>
      </c>
      <c r="AT478" s="171">
        <f ca="1">SUM(INDIRECT(AT$1&amp;AT$2&amp;$C478):INDIRECT(AT$1&amp;AT$3&amp;$C478))</f>
        <v>0</v>
      </c>
      <c r="AU478" s="1723">
        <f t="shared" ca="1" si="602"/>
        <v>0</v>
      </c>
      <c r="AV478" s="1827">
        <f t="shared" ca="1" si="603"/>
        <v>0</v>
      </c>
      <c r="AW478" s="171">
        <f ca="1">SUM(INDIRECT(AW$1&amp;AW$2&amp;$A478):INDIRECT(AW$1&amp;AW$3&amp;$A478))</f>
        <v>0</v>
      </c>
      <c r="AX478" s="1723">
        <f t="shared" ca="1" si="604"/>
        <v>0</v>
      </c>
      <c r="AY478" s="1827">
        <f t="shared" ca="1" si="605"/>
        <v>0</v>
      </c>
      <c r="BA478" s="171">
        <f ca="1">SUM((INDIRECT(BA$2&amp;(ROW())):INDIRECT(BA$3&amp;(ROW()))))</f>
        <v>0</v>
      </c>
      <c r="BB478" s="171">
        <f ca="1">SUM(INDIRECT(BB$1&amp;BB$2&amp;$C478):INDIRECT(BB$1&amp;BB$3&amp;$C478))</f>
        <v>0</v>
      </c>
      <c r="BC478" s="1723">
        <f t="shared" ca="1" si="606"/>
        <v>0</v>
      </c>
      <c r="BD478" s="1827">
        <f t="shared" ca="1" si="607"/>
        <v>0</v>
      </c>
      <c r="BE478" s="171">
        <f ca="1">SUM(INDIRECT(BE$1&amp;BE$2&amp;$A478):INDIRECT(BE$1&amp;BE$3&amp;$A478))</f>
        <v>0</v>
      </c>
      <c r="BF478" s="1723">
        <f t="shared" ca="1" si="608"/>
        <v>0</v>
      </c>
      <c r="BG478" s="1827">
        <f t="shared" ca="1" si="609"/>
        <v>0</v>
      </c>
    </row>
    <row r="479" spans="1:59">
      <c r="A479" s="1887">
        <v>432</v>
      </c>
      <c r="B479" s="1887">
        <v>1</v>
      </c>
      <c r="C479" s="1887">
        <f>ROW()</f>
        <v>479</v>
      </c>
      <c r="E479" s="2540">
        <v>1</v>
      </c>
      <c r="I479" s="170"/>
      <c r="J479" s="169"/>
      <c r="K479" s="118"/>
      <c r="L479" s="118"/>
      <c r="M479" s="18"/>
      <c r="N479" s="461"/>
      <c r="O479" s="461"/>
      <c r="P479" s="143" t="s">
        <v>421</v>
      </c>
      <c r="Q479" s="124"/>
      <c r="R479" s="124"/>
      <c r="S479" s="124"/>
      <c r="T479" s="124"/>
      <c r="U479" s="124"/>
      <c r="V479" s="124"/>
      <c r="W479" s="124"/>
      <c r="X479" s="124"/>
      <c r="Y479" s="124"/>
      <c r="Z479" s="124"/>
      <c r="AA479" s="124"/>
      <c r="AB479" s="124"/>
      <c r="AC479" s="180">
        <f>SUM(Q479,R479,S479)</f>
        <v>0</v>
      </c>
      <c r="AD479" s="180">
        <f>SUM(T479,U479,V479)</f>
        <v>0</v>
      </c>
      <c r="AE479" s="180">
        <f>SUM(W479,X479,Y479)</f>
        <v>0</v>
      </c>
      <c r="AF479" s="180">
        <f>SUM(Z479,AA479,AB479)</f>
        <v>0</v>
      </c>
      <c r="AG479" s="180">
        <f>AC479+AD479</f>
        <v>0</v>
      </c>
      <c r="AH479" s="180">
        <f>AF479+AE479</f>
        <v>0</v>
      </c>
      <c r="AI479" s="180">
        <f>AG479+AH479</f>
        <v>0</v>
      </c>
      <c r="AK479" s="180">
        <f ca="1">SUM((INDIRECT(AK$2&amp;(ROW())):INDIRECT(AK$3&amp;(ROW()))))</f>
        <v>0</v>
      </c>
      <c r="AL479" s="180">
        <f ca="1">SUM(INDIRECT(AL$1&amp;AL$2&amp;$C479):INDIRECT(AL$1&amp;AL$3&amp;$C479))</f>
        <v>0</v>
      </c>
      <c r="AM479" s="1727">
        <f t="shared" ca="1" si="582"/>
        <v>0</v>
      </c>
      <c r="AN479" s="1830">
        <f t="shared" ca="1" si="599"/>
        <v>0</v>
      </c>
      <c r="AO479" s="180">
        <f ca="1">SUM(INDIRECT(AO$1&amp;AO$2&amp;$A479):INDIRECT(AO$1&amp;AO$3&amp;$A479))</f>
        <v>0</v>
      </c>
      <c r="AP479" s="1727">
        <f t="shared" ca="1" si="583"/>
        <v>0</v>
      </c>
      <c r="AQ479" s="1830">
        <f t="shared" ca="1" si="600"/>
        <v>0</v>
      </c>
      <c r="AS479" s="180">
        <f ca="1">SUM((INDIRECT(AS$2&amp;(ROW())):INDIRECT(AS$3&amp;(ROW()))))</f>
        <v>0</v>
      </c>
      <c r="AT479" s="180">
        <f ca="1">SUM(INDIRECT(AT$1&amp;AT$2&amp;$C479):INDIRECT(AT$1&amp;AT$3&amp;$C479))</f>
        <v>0</v>
      </c>
      <c r="AU479" s="1727">
        <f t="shared" ca="1" si="602"/>
        <v>0</v>
      </c>
      <c r="AV479" s="1830">
        <f t="shared" ca="1" si="603"/>
        <v>0</v>
      </c>
      <c r="AW479" s="180">
        <f ca="1">SUM(INDIRECT(AW$1&amp;AW$2&amp;$A479):INDIRECT(AW$1&amp;AW$3&amp;$A479))</f>
        <v>0</v>
      </c>
      <c r="AX479" s="1727">
        <f t="shared" ca="1" si="604"/>
        <v>0</v>
      </c>
      <c r="AY479" s="1830">
        <f t="shared" ca="1" si="605"/>
        <v>0</v>
      </c>
      <c r="BA479" s="180">
        <f ca="1">SUM((INDIRECT(BA$2&amp;(ROW())):INDIRECT(BA$3&amp;(ROW()))))</f>
        <v>0</v>
      </c>
      <c r="BB479" s="180">
        <f ca="1">SUM(INDIRECT(BB$1&amp;BB$2&amp;$C479):INDIRECT(BB$1&amp;BB$3&amp;$C479))</f>
        <v>0</v>
      </c>
      <c r="BC479" s="1727">
        <f t="shared" ca="1" si="606"/>
        <v>0</v>
      </c>
      <c r="BD479" s="1830">
        <f t="shared" ca="1" si="607"/>
        <v>0</v>
      </c>
      <c r="BE479" s="180">
        <f ca="1">SUM(INDIRECT(BE$1&amp;BE$2&amp;$A479):INDIRECT(BE$1&amp;BE$3&amp;$A479))</f>
        <v>0</v>
      </c>
      <c r="BF479" s="1727">
        <f t="shared" ca="1" si="608"/>
        <v>0</v>
      </c>
      <c r="BG479" s="1830">
        <f t="shared" ca="1" si="609"/>
        <v>0</v>
      </c>
    </row>
    <row r="480" spans="1:59">
      <c r="A480" s="1887">
        <v>433</v>
      </c>
      <c r="B480" s="1887">
        <v>1</v>
      </c>
      <c r="C480" s="1887">
        <f>ROW()</f>
        <v>480</v>
      </c>
      <c r="E480" s="2540">
        <v>1</v>
      </c>
      <c r="I480" s="170"/>
      <c r="J480" s="169"/>
      <c r="K480" s="118"/>
      <c r="L480" s="118"/>
      <c r="M480" s="18"/>
      <c r="N480" s="584" t="s">
        <v>504</v>
      </c>
      <c r="O480" s="584"/>
      <c r="P480" s="585"/>
      <c r="Q480" s="555">
        <f>SUM(Q481:Q482)</f>
        <v>0</v>
      </c>
      <c r="R480" s="555">
        <f t="shared" ref="R480:AB480" si="618">SUM(R481:R482)</f>
        <v>0</v>
      </c>
      <c r="S480" s="555">
        <f t="shared" si="618"/>
        <v>0</v>
      </c>
      <c r="T480" s="555">
        <f t="shared" si="618"/>
        <v>0</v>
      </c>
      <c r="U480" s="555">
        <f t="shared" si="618"/>
        <v>0</v>
      </c>
      <c r="V480" s="555">
        <f t="shared" si="618"/>
        <v>0</v>
      </c>
      <c r="W480" s="555">
        <f t="shared" si="618"/>
        <v>0</v>
      </c>
      <c r="X480" s="555">
        <f t="shared" si="618"/>
        <v>0</v>
      </c>
      <c r="Y480" s="555">
        <f t="shared" si="618"/>
        <v>0</v>
      </c>
      <c r="Z480" s="555">
        <f t="shared" si="618"/>
        <v>0</v>
      </c>
      <c r="AA480" s="555">
        <f t="shared" si="618"/>
        <v>0</v>
      </c>
      <c r="AB480" s="555">
        <f t="shared" si="618"/>
        <v>0</v>
      </c>
      <c r="AC480" s="586">
        <f t="shared" ref="AC480:AI480" si="619">SUM(AC481:AC482)</f>
        <v>0</v>
      </c>
      <c r="AD480" s="586">
        <f t="shared" si="619"/>
        <v>0</v>
      </c>
      <c r="AE480" s="586">
        <f t="shared" si="619"/>
        <v>0</v>
      </c>
      <c r="AF480" s="586">
        <f t="shared" si="619"/>
        <v>0</v>
      </c>
      <c r="AG480" s="586">
        <f t="shared" si="619"/>
        <v>0</v>
      </c>
      <c r="AH480" s="586">
        <f t="shared" si="619"/>
        <v>0</v>
      </c>
      <c r="AI480" s="586">
        <f t="shared" si="619"/>
        <v>0</v>
      </c>
      <c r="AK480" s="586">
        <f ca="1">SUM((INDIRECT(AK$2&amp;(ROW())):INDIRECT(AK$3&amp;(ROW()))))</f>
        <v>0</v>
      </c>
      <c r="AL480" s="586">
        <f ca="1">SUM(INDIRECT(AL$1&amp;AL$2&amp;$C480):INDIRECT(AL$1&amp;AL$3&amp;$C480))</f>
        <v>0</v>
      </c>
      <c r="AM480" s="1721">
        <f t="shared" ca="1" si="582"/>
        <v>0</v>
      </c>
      <c r="AN480" s="1825">
        <f t="shared" ca="1" si="599"/>
        <v>0</v>
      </c>
      <c r="AO480" s="586">
        <f ca="1">SUM(INDIRECT(AO$1&amp;AO$2&amp;$A480):INDIRECT(AO$1&amp;AO$3&amp;$A480))</f>
        <v>0</v>
      </c>
      <c r="AP480" s="1721">
        <f t="shared" ca="1" si="583"/>
        <v>0</v>
      </c>
      <c r="AQ480" s="1825">
        <f t="shared" ca="1" si="600"/>
        <v>0</v>
      </c>
      <c r="AS480" s="586">
        <f ca="1">SUM((INDIRECT(AS$2&amp;(ROW())):INDIRECT(AS$3&amp;(ROW()))))</f>
        <v>0</v>
      </c>
      <c r="AT480" s="586">
        <f ca="1">SUM(INDIRECT(AT$1&amp;AT$2&amp;$C480):INDIRECT(AT$1&amp;AT$3&amp;$C480))</f>
        <v>0</v>
      </c>
      <c r="AU480" s="1721">
        <f t="shared" ca="1" si="602"/>
        <v>0</v>
      </c>
      <c r="AV480" s="1825">
        <f t="shared" ca="1" si="603"/>
        <v>0</v>
      </c>
      <c r="AW480" s="586">
        <f ca="1">SUM(INDIRECT(AW$1&amp;AW$2&amp;$A480):INDIRECT(AW$1&amp;AW$3&amp;$A480))</f>
        <v>0</v>
      </c>
      <c r="AX480" s="1721">
        <f t="shared" ca="1" si="604"/>
        <v>0</v>
      </c>
      <c r="AY480" s="1825">
        <f t="shared" ca="1" si="605"/>
        <v>0</v>
      </c>
      <c r="BA480" s="586">
        <f ca="1">SUM((INDIRECT(BA$2&amp;(ROW())):INDIRECT(BA$3&amp;(ROW()))))</f>
        <v>0</v>
      </c>
      <c r="BB480" s="586">
        <f ca="1">SUM(INDIRECT(BB$1&amp;BB$2&amp;$C480):INDIRECT(BB$1&amp;BB$3&amp;$C480))</f>
        <v>0</v>
      </c>
      <c r="BC480" s="1721">
        <f t="shared" ca="1" si="606"/>
        <v>0</v>
      </c>
      <c r="BD480" s="1825">
        <f t="shared" ca="1" si="607"/>
        <v>0</v>
      </c>
      <c r="BE480" s="586">
        <f ca="1">SUM(INDIRECT(BE$1&amp;BE$2&amp;$A480):INDIRECT(BE$1&amp;BE$3&amp;$A480))</f>
        <v>0</v>
      </c>
      <c r="BF480" s="1721">
        <f t="shared" ca="1" si="608"/>
        <v>0</v>
      </c>
      <c r="BG480" s="1825">
        <f t="shared" ca="1" si="609"/>
        <v>0</v>
      </c>
    </row>
    <row r="481" spans="1:59">
      <c r="A481" s="1887">
        <v>434</v>
      </c>
      <c r="B481" s="1887">
        <v>1</v>
      </c>
      <c r="C481" s="1887">
        <f>ROW()</f>
        <v>481</v>
      </c>
      <c r="E481" s="2540">
        <v>1</v>
      </c>
      <c r="I481" s="170"/>
      <c r="J481" s="169"/>
      <c r="K481" s="118"/>
      <c r="L481" s="118"/>
      <c r="M481" s="18"/>
      <c r="N481" s="587"/>
      <c r="O481" s="587"/>
      <c r="P481" s="588" t="s">
        <v>419</v>
      </c>
      <c r="Q481" s="177"/>
      <c r="R481" s="177"/>
      <c r="S481" s="177"/>
      <c r="T481" s="177"/>
      <c r="U481" s="177"/>
      <c r="V481" s="177"/>
      <c r="W481" s="177"/>
      <c r="X481" s="177"/>
      <c r="Y481" s="177"/>
      <c r="Z481" s="177"/>
      <c r="AA481" s="177"/>
      <c r="AB481" s="177"/>
      <c r="AC481" s="172">
        <f>SUM(Q481,R481,S481)</f>
        <v>0</v>
      </c>
      <c r="AD481" s="172">
        <f>SUM(T481,U481,V481)</f>
        <v>0</v>
      </c>
      <c r="AE481" s="172">
        <f>SUM(W481,X481,Y481)</f>
        <v>0</v>
      </c>
      <c r="AF481" s="172">
        <f>SUM(Z481,AA481,AB481)</f>
        <v>0</v>
      </c>
      <c r="AG481" s="172">
        <f>AC481+AD481</f>
        <v>0</v>
      </c>
      <c r="AH481" s="172">
        <f>AF481+AE481</f>
        <v>0</v>
      </c>
      <c r="AI481" s="172">
        <f>AG481+AH481</f>
        <v>0</v>
      </c>
      <c r="AK481" s="172">
        <f ca="1">SUM((INDIRECT(AK$2&amp;(ROW())):INDIRECT(AK$3&amp;(ROW()))))</f>
        <v>0</v>
      </c>
      <c r="AL481" s="172">
        <f ca="1">SUM(INDIRECT(AL$1&amp;AL$2&amp;$C481):INDIRECT(AL$1&amp;AL$3&amp;$C481))</f>
        <v>0</v>
      </c>
      <c r="AM481" s="1718">
        <f t="shared" ca="1" si="582"/>
        <v>0</v>
      </c>
      <c r="AN481" s="1822">
        <f t="shared" ca="1" si="599"/>
        <v>0</v>
      </c>
      <c r="AO481" s="172">
        <f ca="1">SUM(INDIRECT(AO$1&amp;AO$2&amp;$A481):INDIRECT(AO$1&amp;AO$3&amp;$A481))</f>
        <v>0</v>
      </c>
      <c r="AP481" s="1718">
        <f t="shared" ca="1" si="583"/>
        <v>0</v>
      </c>
      <c r="AQ481" s="1822">
        <f t="shared" ca="1" si="600"/>
        <v>0</v>
      </c>
      <c r="AS481" s="172">
        <f ca="1">SUM((INDIRECT(AS$2&amp;(ROW())):INDIRECT(AS$3&amp;(ROW()))))</f>
        <v>0</v>
      </c>
      <c r="AT481" s="172">
        <f ca="1">SUM(INDIRECT(AT$1&amp;AT$2&amp;$C481):INDIRECT(AT$1&amp;AT$3&amp;$C481))</f>
        <v>0</v>
      </c>
      <c r="AU481" s="1718">
        <f t="shared" ca="1" si="602"/>
        <v>0</v>
      </c>
      <c r="AV481" s="1822">
        <f t="shared" ca="1" si="603"/>
        <v>0</v>
      </c>
      <c r="AW481" s="172">
        <f ca="1">SUM(INDIRECT(AW$1&amp;AW$2&amp;$A481):INDIRECT(AW$1&amp;AW$3&amp;$A481))</f>
        <v>0</v>
      </c>
      <c r="AX481" s="1718">
        <f t="shared" ca="1" si="604"/>
        <v>0</v>
      </c>
      <c r="AY481" s="1822">
        <f t="shared" ca="1" si="605"/>
        <v>0</v>
      </c>
      <c r="BA481" s="172">
        <f ca="1">SUM((INDIRECT(BA$2&amp;(ROW())):INDIRECT(BA$3&amp;(ROW()))))</f>
        <v>0</v>
      </c>
      <c r="BB481" s="172">
        <f ca="1">SUM(INDIRECT(BB$1&amp;BB$2&amp;$C481):INDIRECT(BB$1&amp;BB$3&amp;$C481))</f>
        <v>0</v>
      </c>
      <c r="BC481" s="1718">
        <f t="shared" ca="1" si="606"/>
        <v>0</v>
      </c>
      <c r="BD481" s="1822">
        <f t="shared" ca="1" si="607"/>
        <v>0</v>
      </c>
      <c r="BE481" s="172">
        <f ca="1">SUM(INDIRECT(BE$1&amp;BE$2&amp;$A481):INDIRECT(BE$1&amp;BE$3&amp;$A481))</f>
        <v>0</v>
      </c>
      <c r="BF481" s="1718">
        <f t="shared" ca="1" si="608"/>
        <v>0</v>
      </c>
      <c r="BG481" s="1822">
        <f t="shared" ca="1" si="609"/>
        <v>0</v>
      </c>
    </row>
    <row r="482" spans="1:59">
      <c r="A482" s="1887">
        <v>435</v>
      </c>
      <c r="B482" s="1887">
        <v>1</v>
      </c>
      <c r="C482" s="1887">
        <f>ROW()</f>
        <v>482</v>
      </c>
      <c r="E482" s="2540">
        <v>1</v>
      </c>
      <c r="I482" s="170"/>
      <c r="J482" s="169"/>
      <c r="K482" s="118"/>
      <c r="L482" s="118"/>
      <c r="M482" s="18"/>
      <c r="N482" s="461"/>
      <c r="O482" s="461"/>
      <c r="P482" s="143" t="s">
        <v>421</v>
      </c>
      <c r="Q482" s="124"/>
      <c r="R482" s="124"/>
      <c r="S482" s="124"/>
      <c r="T482" s="124"/>
      <c r="U482" s="124"/>
      <c r="V482" s="124"/>
      <c r="W482" s="124"/>
      <c r="X482" s="124"/>
      <c r="Y482" s="124"/>
      <c r="Z482" s="124"/>
      <c r="AA482" s="124"/>
      <c r="AB482" s="124"/>
      <c r="AC482" s="180">
        <f>SUM(Q482,R482,S482)</f>
        <v>0</v>
      </c>
      <c r="AD482" s="180">
        <f>SUM(T482,U482,V482)</f>
        <v>0</v>
      </c>
      <c r="AE482" s="180">
        <f>SUM(W482,X482,Y482)</f>
        <v>0</v>
      </c>
      <c r="AF482" s="180">
        <f>SUM(Z482,AA482,AB482)</f>
        <v>0</v>
      </c>
      <c r="AG482" s="180">
        <f>AC482+AD482</f>
        <v>0</v>
      </c>
      <c r="AH482" s="180">
        <f>AF482+AE482</f>
        <v>0</v>
      </c>
      <c r="AI482" s="180">
        <f>AG482+AH482</f>
        <v>0</v>
      </c>
      <c r="AK482" s="180">
        <f ca="1">SUM((INDIRECT(AK$2&amp;(ROW())):INDIRECT(AK$3&amp;(ROW()))))</f>
        <v>0</v>
      </c>
      <c r="AL482" s="180">
        <f ca="1">SUM(INDIRECT(AL$1&amp;AL$2&amp;$C482):INDIRECT(AL$1&amp;AL$3&amp;$C482))</f>
        <v>0</v>
      </c>
      <c r="AM482" s="1727">
        <f t="shared" ca="1" si="582"/>
        <v>0</v>
      </c>
      <c r="AN482" s="1830">
        <f t="shared" ca="1" si="599"/>
        <v>0</v>
      </c>
      <c r="AO482" s="180">
        <f ca="1">SUM(INDIRECT(AO$1&amp;AO$2&amp;$A482):INDIRECT(AO$1&amp;AO$3&amp;$A482))</f>
        <v>0</v>
      </c>
      <c r="AP482" s="1727">
        <f t="shared" ca="1" si="583"/>
        <v>0</v>
      </c>
      <c r="AQ482" s="1830">
        <f t="shared" ca="1" si="600"/>
        <v>0</v>
      </c>
      <c r="AS482" s="180">
        <f ca="1">SUM((INDIRECT(AS$2&amp;(ROW())):INDIRECT(AS$3&amp;(ROW()))))</f>
        <v>0</v>
      </c>
      <c r="AT482" s="180">
        <f ca="1">SUM(INDIRECT(AT$1&amp;AT$2&amp;$C482):INDIRECT(AT$1&amp;AT$3&amp;$C482))</f>
        <v>0</v>
      </c>
      <c r="AU482" s="1727">
        <f t="shared" ca="1" si="602"/>
        <v>0</v>
      </c>
      <c r="AV482" s="1830">
        <f t="shared" ca="1" si="603"/>
        <v>0</v>
      </c>
      <c r="AW482" s="180">
        <f ca="1">SUM(INDIRECT(AW$1&amp;AW$2&amp;$A482):INDIRECT(AW$1&amp;AW$3&amp;$A482))</f>
        <v>0</v>
      </c>
      <c r="AX482" s="1727">
        <f t="shared" ca="1" si="604"/>
        <v>0</v>
      </c>
      <c r="AY482" s="1830">
        <f t="shared" ca="1" si="605"/>
        <v>0</v>
      </c>
      <c r="BA482" s="180">
        <f ca="1">SUM((INDIRECT(BA$2&amp;(ROW())):INDIRECT(BA$3&amp;(ROW()))))</f>
        <v>0</v>
      </c>
      <c r="BB482" s="180">
        <f ca="1">SUM(INDIRECT(BB$1&amp;BB$2&amp;$C482):INDIRECT(BB$1&amp;BB$3&amp;$C482))</f>
        <v>0</v>
      </c>
      <c r="BC482" s="1727">
        <f t="shared" ca="1" si="606"/>
        <v>0</v>
      </c>
      <c r="BD482" s="1830">
        <f t="shared" ca="1" si="607"/>
        <v>0</v>
      </c>
      <c r="BE482" s="180">
        <f ca="1">SUM(INDIRECT(BE$1&amp;BE$2&amp;$A482):INDIRECT(BE$1&amp;BE$3&amp;$A482))</f>
        <v>0</v>
      </c>
      <c r="BF482" s="1727">
        <f t="shared" ca="1" si="608"/>
        <v>0</v>
      </c>
      <c r="BG482" s="1830">
        <f t="shared" ca="1" si="609"/>
        <v>0</v>
      </c>
    </row>
    <row r="483" spans="1:59">
      <c r="A483" s="1887">
        <v>436</v>
      </c>
      <c r="B483" s="1887">
        <v>1</v>
      </c>
      <c r="C483" s="1887">
        <f>ROW()</f>
        <v>483</v>
      </c>
      <c r="E483" s="2540">
        <v>1</v>
      </c>
      <c r="I483" s="170"/>
      <c r="J483" s="169"/>
      <c r="K483" s="118"/>
      <c r="L483" s="118"/>
      <c r="M483" s="18"/>
      <c r="N483" s="1009" t="s">
        <v>573</v>
      </c>
      <c r="O483" s="1010"/>
      <c r="P483" s="1009"/>
      <c r="Q483" s="1011"/>
      <c r="R483" s="1011"/>
      <c r="S483" s="1011"/>
      <c r="T483" s="1011"/>
      <c r="U483" s="1011"/>
      <c r="V483" s="1011"/>
      <c r="W483" s="1011"/>
      <c r="X483" s="1011"/>
      <c r="Y483" s="1011"/>
      <c r="Z483" s="1011"/>
      <c r="AA483" s="1011"/>
      <c r="AB483" s="1011"/>
      <c r="AC483" s="1012">
        <f>SUM(Q483,R483,S483)</f>
        <v>0</v>
      </c>
      <c r="AD483" s="1012">
        <f>SUM(T483,U483,V483)</f>
        <v>0</v>
      </c>
      <c r="AE483" s="1012">
        <f>SUM(W483,X483,Y483)</f>
        <v>0</v>
      </c>
      <c r="AF483" s="1012">
        <f>SUM(Z483,AA483,AB483)</f>
        <v>0</v>
      </c>
      <c r="AG483" s="1012">
        <f>AC483+AD483</f>
        <v>0</v>
      </c>
      <c r="AH483" s="1012">
        <f>AF483+AE483</f>
        <v>0</v>
      </c>
      <c r="AI483" s="1012">
        <f>AG483+AH483</f>
        <v>0</v>
      </c>
      <c r="AK483" s="1012">
        <f ca="1">SUM((INDIRECT(AK$2&amp;(ROW())):INDIRECT(AK$3&amp;(ROW()))))</f>
        <v>0</v>
      </c>
      <c r="AL483" s="1012">
        <f ca="1">SUM(INDIRECT(AL$1&amp;AL$2&amp;$C483):INDIRECT(AL$1&amp;AL$3&amp;$C483))</f>
        <v>0</v>
      </c>
      <c r="AM483" s="1724">
        <f t="shared" ca="1" si="582"/>
        <v>0</v>
      </c>
      <c r="AN483" s="1828">
        <f t="shared" ca="1" si="599"/>
        <v>0</v>
      </c>
      <c r="AO483" s="1012">
        <f ca="1">SUM(INDIRECT(AO$1&amp;AO$2&amp;$A483):INDIRECT(AO$1&amp;AO$3&amp;$A483))</f>
        <v>0</v>
      </c>
      <c r="AP483" s="1724">
        <f t="shared" ca="1" si="583"/>
        <v>0</v>
      </c>
      <c r="AQ483" s="1828">
        <f t="shared" ca="1" si="600"/>
        <v>0</v>
      </c>
      <c r="AS483" s="1012">
        <f ca="1">SUM((INDIRECT(AS$2&amp;(ROW())):INDIRECT(AS$3&amp;(ROW()))))</f>
        <v>0</v>
      </c>
      <c r="AT483" s="1012">
        <f ca="1">SUM(INDIRECT(AT$1&amp;AT$2&amp;$C483):INDIRECT(AT$1&amp;AT$3&amp;$C483))</f>
        <v>0</v>
      </c>
      <c r="AU483" s="1724">
        <f t="shared" ca="1" si="602"/>
        <v>0</v>
      </c>
      <c r="AV483" s="1828">
        <f t="shared" ca="1" si="603"/>
        <v>0</v>
      </c>
      <c r="AW483" s="1012">
        <f ca="1">SUM(INDIRECT(AW$1&amp;AW$2&amp;$A483):INDIRECT(AW$1&amp;AW$3&amp;$A483))</f>
        <v>0</v>
      </c>
      <c r="AX483" s="1724">
        <f t="shared" ca="1" si="604"/>
        <v>0</v>
      </c>
      <c r="AY483" s="1828">
        <f t="shared" ca="1" si="605"/>
        <v>0</v>
      </c>
      <c r="BA483" s="1012">
        <f ca="1">SUM((INDIRECT(BA$2&amp;(ROW())):INDIRECT(BA$3&amp;(ROW()))))</f>
        <v>0</v>
      </c>
      <c r="BB483" s="1012">
        <f ca="1">SUM(INDIRECT(BB$1&amp;BB$2&amp;$C483):INDIRECT(BB$1&amp;BB$3&amp;$C483))</f>
        <v>0</v>
      </c>
      <c r="BC483" s="1724">
        <f t="shared" ca="1" si="606"/>
        <v>0</v>
      </c>
      <c r="BD483" s="1828">
        <f t="shared" ca="1" si="607"/>
        <v>0</v>
      </c>
      <c r="BE483" s="1012">
        <f ca="1">SUM(INDIRECT(BE$1&amp;BE$2&amp;$A483):INDIRECT(BE$1&amp;BE$3&amp;$A483))</f>
        <v>0</v>
      </c>
      <c r="BF483" s="1724">
        <f t="shared" ca="1" si="608"/>
        <v>0</v>
      </c>
      <c r="BG483" s="1828">
        <f t="shared" ca="1" si="609"/>
        <v>0</v>
      </c>
    </row>
    <row r="484" spans="1:59" s="372" customFormat="1">
      <c r="A484" s="1887">
        <v>437</v>
      </c>
      <c r="B484" s="1887">
        <v>1</v>
      </c>
      <c r="C484" s="1887">
        <f>ROW()</f>
        <v>484</v>
      </c>
      <c r="E484" s="2540">
        <v>1</v>
      </c>
      <c r="F484" s="26"/>
      <c r="G484" s="26"/>
      <c r="H484" s="33"/>
      <c r="I484" s="168"/>
      <c r="J484" s="433"/>
      <c r="K484" s="116"/>
      <c r="L484" s="116"/>
      <c r="M484" s="29" t="s">
        <v>213</v>
      </c>
      <c r="N484" s="29"/>
      <c r="O484" s="29"/>
      <c r="P484" s="30"/>
      <c r="Q484" s="115"/>
      <c r="R484" s="115"/>
      <c r="S484" s="115"/>
      <c r="T484" s="115"/>
      <c r="U484" s="115"/>
      <c r="V484" s="115"/>
      <c r="W484" s="115"/>
      <c r="X484" s="115"/>
      <c r="Y484" s="115"/>
      <c r="Z484" s="115"/>
      <c r="AA484" s="115"/>
      <c r="AB484" s="115"/>
      <c r="AC484" s="119">
        <f>SUM(Q484,R484,S484)</f>
        <v>0</v>
      </c>
      <c r="AD484" s="119">
        <f>SUM(T484,U484,V484)</f>
        <v>0</v>
      </c>
      <c r="AE484" s="119">
        <f>SUM(W484,X484,Y484)</f>
        <v>0</v>
      </c>
      <c r="AF484" s="119">
        <f>SUM(Z484,AA484,AB484)</f>
        <v>0</v>
      </c>
      <c r="AG484" s="119">
        <f>AC484+AD484</f>
        <v>0</v>
      </c>
      <c r="AH484" s="119">
        <f>AF484+AE484</f>
        <v>0</v>
      </c>
      <c r="AI484" s="119">
        <f>AG484+AH484</f>
        <v>0</v>
      </c>
      <c r="AK484" s="1012">
        <f ca="1">SUM((INDIRECT(AK$2&amp;(ROW())):INDIRECT(AK$3&amp;(ROW()))))</f>
        <v>0</v>
      </c>
      <c r="AL484" s="1012">
        <f ca="1">SUM(INDIRECT(AL$1&amp;AL$2&amp;$C484):INDIRECT(AL$1&amp;AL$3&amp;$C484))</f>
        <v>0</v>
      </c>
      <c r="AM484" s="1724">
        <f t="shared" ca="1" si="582"/>
        <v>0</v>
      </c>
      <c r="AN484" s="1828">
        <f t="shared" ca="1" si="599"/>
        <v>0</v>
      </c>
      <c r="AO484" s="1012">
        <f ca="1">SUM(INDIRECT(AO$1&amp;AO$2&amp;$A484):INDIRECT(AO$1&amp;AO$3&amp;$A484))</f>
        <v>0</v>
      </c>
      <c r="AP484" s="1724">
        <f t="shared" ca="1" si="583"/>
        <v>0</v>
      </c>
      <c r="AQ484" s="1828">
        <f t="shared" ca="1" si="600"/>
        <v>0</v>
      </c>
      <c r="AS484" s="1012">
        <f ca="1">SUM((INDIRECT(AS$2&amp;(ROW())):INDIRECT(AS$3&amp;(ROW()))))</f>
        <v>0</v>
      </c>
      <c r="AT484" s="1012">
        <f ca="1">SUM(INDIRECT(AT$1&amp;AT$2&amp;$C484):INDIRECT(AT$1&amp;AT$3&amp;$C484))</f>
        <v>0</v>
      </c>
      <c r="AU484" s="1724">
        <f t="shared" ca="1" si="602"/>
        <v>0</v>
      </c>
      <c r="AV484" s="1828">
        <f t="shared" ca="1" si="603"/>
        <v>0</v>
      </c>
      <c r="AW484" s="1012">
        <f ca="1">SUM(INDIRECT(AW$1&amp;AW$2&amp;$A484):INDIRECT(AW$1&amp;AW$3&amp;$A484))</f>
        <v>0</v>
      </c>
      <c r="AX484" s="1724">
        <f t="shared" ca="1" si="604"/>
        <v>0</v>
      </c>
      <c r="AY484" s="1828">
        <f t="shared" ca="1" si="605"/>
        <v>0</v>
      </c>
      <c r="BA484" s="1012">
        <f ca="1">SUM((INDIRECT(BA$2&amp;(ROW())):INDIRECT(BA$3&amp;(ROW()))))</f>
        <v>0</v>
      </c>
      <c r="BB484" s="1012">
        <f ca="1">SUM(INDIRECT(BB$1&amp;BB$2&amp;$C484):INDIRECT(BB$1&amp;BB$3&amp;$C484))</f>
        <v>0</v>
      </c>
      <c r="BC484" s="1724">
        <f t="shared" ca="1" si="606"/>
        <v>0</v>
      </c>
      <c r="BD484" s="1828">
        <f t="shared" ca="1" si="607"/>
        <v>0</v>
      </c>
      <c r="BE484" s="1012">
        <f ca="1">SUM(INDIRECT(BE$1&amp;BE$2&amp;$A484):INDIRECT(BE$1&amp;BE$3&amp;$A484))</f>
        <v>0</v>
      </c>
      <c r="BF484" s="1724">
        <f t="shared" ca="1" si="608"/>
        <v>0</v>
      </c>
      <c r="BG484" s="1828">
        <f t="shared" ca="1" si="609"/>
        <v>0</v>
      </c>
    </row>
    <row r="485" spans="1:59">
      <c r="A485" s="1887">
        <v>438</v>
      </c>
      <c r="B485" s="1887">
        <v>1</v>
      </c>
      <c r="C485" s="1887">
        <f>ROW()</f>
        <v>485</v>
      </c>
      <c r="E485" s="2540">
        <v>1</v>
      </c>
      <c r="I485" s="126"/>
      <c r="J485" s="125"/>
      <c r="K485" s="126"/>
      <c r="L485" s="126"/>
      <c r="M485" s="125"/>
      <c r="N485" s="125"/>
      <c r="O485" s="125"/>
      <c r="P485" s="125"/>
      <c r="Q485" s="374"/>
      <c r="R485" s="374"/>
      <c r="S485" s="374"/>
      <c r="T485" s="374"/>
      <c r="U485" s="374"/>
      <c r="V485" s="374"/>
      <c r="W485" s="374"/>
      <c r="Y485" s="374"/>
      <c r="Z485" s="252"/>
      <c r="AA485" s="252"/>
      <c r="AB485" s="252"/>
      <c r="AC485" s="252"/>
      <c r="AD485" s="252"/>
      <c r="AE485" s="252"/>
      <c r="AF485" s="252"/>
      <c r="AG485" s="252"/>
      <c r="AH485" s="252"/>
      <c r="AI485" s="1674"/>
      <c r="AK485" s="252"/>
      <c r="AL485" s="252"/>
      <c r="AM485" s="252"/>
      <c r="AN485" s="252"/>
      <c r="AO485" s="252"/>
      <c r="AP485" s="252"/>
      <c r="AQ485" s="252"/>
      <c r="AS485" s="252"/>
      <c r="AT485" s="252"/>
      <c r="AU485" s="252"/>
      <c r="AV485" s="252"/>
      <c r="AW485" s="252"/>
      <c r="AX485" s="252"/>
      <c r="AY485" s="252"/>
      <c r="BA485" s="252"/>
      <c r="BB485" s="252"/>
      <c r="BC485" s="252"/>
      <c r="BD485" s="252"/>
      <c r="BE485" s="252"/>
      <c r="BF485" s="252"/>
      <c r="BG485" s="252"/>
    </row>
    <row r="486" spans="1:59">
      <c r="A486" s="1887">
        <v>439</v>
      </c>
      <c r="B486" s="1887">
        <v>1</v>
      </c>
      <c r="C486" s="1887">
        <f>ROW()</f>
        <v>486</v>
      </c>
      <c r="E486" s="2540">
        <v>1</v>
      </c>
      <c r="H486" s="33" t="s">
        <v>518</v>
      </c>
      <c r="P486" s="447"/>
      <c r="Q486" s="141"/>
      <c r="R486" s="141"/>
      <c r="S486" s="141"/>
      <c r="T486" s="141"/>
      <c r="U486" s="141"/>
      <c r="V486" s="141"/>
      <c r="AA486" s="1"/>
      <c r="AB486" s="1"/>
      <c r="AC486" s="1"/>
      <c r="AD486" s="1"/>
      <c r="AE486" s="1"/>
      <c r="AF486" s="1"/>
      <c r="AG486" s="1"/>
      <c r="AH486" s="1"/>
      <c r="AI486" s="1"/>
      <c r="AK486" s="1"/>
      <c r="AL486" s="1"/>
      <c r="AM486" s="1"/>
      <c r="AN486" s="1"/>
      <c r="AO486" s="1"/>
      <c r="AP486" s="1"/>
      <c r="AQ486" s="1"/>
      <c r="AS486" s="1"/>
      <c r="AT486" s="1"/>
      <c r="AU486" s="1"/>
      <c r="AV486" s="1"/>
      <c r="AW486" s="1"/>
      <c r="AX486" s="1"/>
      <c r="AY486" s="1"/>
      <c r="BA486" s="1"/>
      <c r="BB486" s="1"/>
      <c r="BC486" s="1"/>
      <c r="BD486" s="1"/>
      <c r="BE486" s="1"/>
      <c r="BF486" s="1"/>
      <c r="BG486" s="1"/>
    </row>
    <row r="487" spans="1:59">
      <c r="A487" s="1887">
        <v>440</v>
      </c>
      <c r="B487" s="1887">
        <v>1</v>
      </c>
      <c r="C487" s="1887">
        <f>ROW()</f>
        <v>487</v>
      </c>
      <c r="E487" s="2540">
        <v>1</v>
      </c>
      <c r="I487" s="135" t="s">
        <v>220</v>
      </c>
      <c r="J487" s="134"/>
      <c r="K487" s="546"/>
      <c r="L487" s="546"/>
      <c r="M487" s="480"/>
      <c r="N487" s="480"/>
      <c r="O487" s="480"/>
      <c r="P487" s="140"/>
      <c r="Q487" s="547">
        <f>Q488+Q503</f>
        <v>373203</v>
      </c>
      <c r="R487" s="548">
        <f t="shared" ref="R487:AI487" si="620">R488+R503</f>
        <v>136247</v>
      </c>
      <c r="S487" s="548">
        <f t="shared" si="620"/>
        <v>313709</v>
      </c>
      <c r="T487" s="548">
        <f t="shared" si="620"/>
        <v>335477</v>
      </c>
      <c r="U487" s="548">
        <f t="shared" si="620"/>
        <v>394674</v>
      </c>
      <c r="V487" s="548">
        <f t="shared" si="620"/>
        <v>462501</v>
      </c>
      <c r="W487" s="548">
        <f t="shared" si="620"/>
        <v>451315</v>
      </c>
      <c r="X487" s="548">
        <f t="shared" si="620"/>
        <v>374910</v>
      </c>
      <c r="Y487" s="548">
        <f t="shared" si="620"/>
        <v>460271</v>
      </c>
      <c r="Z487" s="548">
        <f t="shared" si="620"/>
        <v>406277</v>
      </c>
      <c r="AA487" s="548">
        <f t="shared" si="620"/>
        <v>346858</v>
      </c>
      <c r="AB487" s="548">
        <f t="shared" si="620"/>
        <v>510228</v>
      </c>
      <c r="AC487" s="548">
        <f t="shared" si="620"/>
        <v>823159</v>
      </c>
      <c r="AD487" s="548">
        <f t="shared" si="620"/>
        <v>1192652</v>
      </c>
      <c r="AE487" s="548">
        <f t="shared" si="620"/>
        <v>1286496</v>
      </c>
      <c r="AF487" s="548">
        <f t="shared" si="620"/>
        <v>1263363</v>
      </c>
      <c r="AG487" s="548">
        <f t="shared" si="620"/>
        <v>2015811</v>
      </c>
      <c r="AH487" s="548">
        <f t="shared" si="620"/>
        <v>2549859</v>
      </c>
      <c r="AI487" s="548">
        <f t="shared" si="620"/>
        <v>4565670</v>
      </c>
      <c r="AK487" s="548">
        <f ca="1">SUM((INDIRECT(AK$2&amp;(ROW())):INDIRECT(AK$3&amp;(ROW()))))</f>
        <v>373203</v>
      </c>
      <c r="AL487" s="548">
        <f ca="1">SUM(INDIRECT(AL$1&amp;AL$2&amp;$C487):INDIRECT(AL$1&amp;AL$3&amp;$C487))</f>
        <v>347135.75829491392</v>
      </c>
      <c r="AM487" s="1728">
        <f t="shared" ca="1" si="582"/>
        <v>26067.241705086082</v>
      </c>
      <c r="AN487" s="1831">
        <f t="shared" ref="AN487:AN550" ca="1" si="621">IFERROR(AK487/AL487,0)</f>
        <v>1.0750923553169083</v>
      </c>
      <c r="AO487" s="548">
        <f ca="1">SUM(INDIRECT(AO$1&amp;AO$2&amp;$A487):INDIRECT(AO$1&amp;AO$3&amp;$A487))</f>
        <v>1387</v>
      </c>
      <c r="AP487" s="1728">
        <f t="shared" ca="1" si="583"/>
        <v>371816</v>
      </c>
      <c r="AQ487" s="1831">
        <f t="shared" ref="AQ487:AQ550" ca="1" si="622">IFERROR(AK487/AO487,0)</f>
        <v>269.07209805335253</v>
      </c>
      <c r="AS487" s="548">
        <f ca="1">SUM((INDIRECT(AS$2&amp;(ROW())):INDIRECT(AS$3&amp;(ROW()))))</f>
        <v>373203</v>
      </c>
      <c r="AT487" s="548">
        <f ca="1">SUM(INDIRECT(AT$1&amp;AT$2&amp;$C487):INDIRECT(AT$1&amp;AT$3&amp;$C487))</f>
        <v>347135.75829491392</v>
      </c>
      <c r="AU487" s="1728">
        <f t="shared" ref="AU487:AU550" ca="1" si="623">AS487-AT487</f>
        <v>26067.241705086082</v>
      </c>
      <c r="AV487" s="1831">
        <f t="shared" ref="AV487:AV550" ca="1" si="624">IFERROR(AS487/AT487,0)</f>
        <v>1.0750923553169083</v>
      </c>
      <c r="AW487" s="548">
        <f ca="1">SUM(INDIRECT(AW$1&amp;AW$2&amp;$A487):INDIRECT(AW$1&amp;AW$3&amp;$A487))</f>
        <v>1387</v>
      </c>
      <c r="AX487" s="1728">
        <f t="shared" ref="AX487:AX550" ca="1" si="625">AS487-AW487</f>
        <v>371816</v>
      </c>
      <c r="AY487" s="1831">
        <f t="shared" ref="AY487:AY550" ca="1" si="626">IFERROR(AS487/AW487,0)</f>
        <v>269.07209805335253</v>
      </c>
      <c r="BA487" s="548">
        <f ca="1">SUM((INDIRECT(BA$2&amp;(ROW())):INDIRECT(BA$3&amp;(ROW()))))</f>
        <v>373203</v>
      </c>
      <c r="BB487" s="548">
        <f ca="1">SUM(INDIRECT(BB$1&amp;BB$2&amp;$C487):INDIRECT(BB$1&amp;BB$3&amp;$C487))</f>
        <v>347135.75829491392</v>
      </c>
      <c r="BC487" s="1728">
        <f t="shared" ref="BC487:BC550" ca="1" si="627">BA487-BB487</f>
        <v>26067.241705086082</v>
      </c>
      <c r="BD487" s="1831">
        <f t="shared" ref="BD487:BD550" ca="1" si="628">IFERROR(BA487/BB487,0)</f>
        <v>1.0750923553169083</v>
      </c>
      <c r="BE487" s="548">
        <f ca="1">SUM(INDIRECT(BE$1&amp;BE$2&amp;$A487):INDIRECT(BE$1&amp;BE$3&amp;$A487))</f>
        <v>1387</v>
      </c>
      <c r="BF487" s="1728">
        <f t="shared" ref="BF487:BF550" ca="1" si="629">BA487-BE487</f>
        <v>371816</v>
      </c>
      <c r="BG487" s="1831">
        <f t="shared" ref="BG487:BG550" ca="1" si="630">IFERROR(BA487/BE487,0)</f>
        <v>269.07209805335253</v>
      </c>
    </row>
    <row r="488" spans="1:59">
      <c r="A488" s="1887">
        <v>441</v>
      </c>
      <c r="B488" s="1887">
        <v>1</v>
      </c>
      <c r="C488" s="1887">
        <f>ROW()</f>
        <v>488</v>
      </c>
      <c r="E488" s="2540">
        <v>1</v>
      </c>
      <c r="I488" s="130"/>
      <c r="J488" s="129"/>
      <c r="K488" s="123" t="s">
        <v>221</v>
      </c>
      <c r="L488" s="123"/>
      <c r="M488" s="549"/>
      <c r="N488" s="549"/>
      <c r="O488" s="549"/>
      <c r="P488" s="550"/>
      <c r="Q488" s="551">
        <f>Q489+Q492+Q497+Q502</f>
        <v>326638</v>
      </c>
      <c r="R488" s="552">
        <f t="shared" ref="R488:AI488" si="631">R489+R492+R497+R502</f>
        <v>123809</v>
      </c>
      <c r="S488" s="552">
        <f t="shared" si="631"/>
        <v>257963</v>
      </c>
      <c r="T488" s="552">
        <f t="shared" si="631"/>
        <v>312665</v>
      </c>
      <c r="U488" s="552">
        <f t="shared" si="631"/>
        <v>353218</v>
      </c>
      <c r="V488" s="552">
        <f t="shared" si="631"/>
        <v>404500</v>
      </c>
      <c r="W488" s="552">
        <f t="shared" si="631"/>
        <v>403962</v>
      </c>
      <c r="X488" s="552">
        <f t="shared" si="631"/>
        <v>324280</v>
      </c>
      <c r="Y488" s="552">
        <f t="shared" si="631"/>
        <v>398346</v>
      </c>
      <c r="Z488" s="552">
        <f t="shared" si="631"/>
        <v>360550</v>
      </c>
      <c r="AA488" s="552">
        <f t="shared" si="631"/>
        <v>307908</v>
      </c>
      <c r="AB488" s="552">
        <f t="shared" si="631"/>
        <v>452843</v>
      </c>
      <c r="AC488" s="552">
        <f t="shared" si="631"/>
        <v>708410</v>
      </c>
      <c r="AD488" s="552">
        <f t="shared" si="631"/>
        <v>1070383</v>
      </c>
      <c r="AE488" s="552">
        <f t="shared" si="631"/>
        <v>1126588</v>
      </c>
      <c r="AF488" s="552">
        <f t="shared" si="631"/>
        <v>1121301</v>
      </c>
      <c r="AG488" s="552">
        <f t="shared" si="631"/>
        <v>1778793</v>
      </c>
      <c r="AH488" s="552">
        <f t="shared" si="631"/>
        <v>2247889</v>
      </c>
      <c r="AI488" s="552">
        <f t="shared" si="631"/>
        <v>4026682</v>
      </c>
      <c r="AK488" s="552">
        <f ca="1">SUM((INDIRECT(AK$2&amp;(ROW())):INDIRECT(AK$3&amp;(ROW()))))</f>
        <v>326638</v>
      </c>
      <c r="AL488" s="552">
        <f ca="1">SUM(INDIRECT(AL$1&amp;AL$2&amp;$C488):INDIRECT(AL$1&amp;AL$3&amp;$C488))</f>
        <v>311355.59994945937</v>
      </c>
      <c r="AM488" s="1729">
        <f t="shared" ca="1" si="582"/>
        <v>15282.400050540629</v>
      </c>
      <c r="AN488" s="1832">
        <f t="shared" ca="1" si="621"/>
        <v>1.0490834276082439</v>
      </c>
      <c r="AO488" s="552">
        <f ca="1">SUM(INDIRECT(AO$1&amp;AO$2&amp;$A488):INDIRECT(AO$1&amp;AO$3&amp;$A488))</f>
        <v>1220</v>
      </c>
      <c r="AP488" s="1729">
        <f t="shared" ca="1" si="583"/>
        <v>325418</v>
      </c>
      <c r="AQ488" s="1832">
        <f t="shared" ca="1" si="622"/>
        <v>267.73606557377047</v>
      </c>
      <c r="AS488" s="552">
        <f ca="1">SUM((INDIRECT(AS$2&amp;(ROW())):INDIRECT(AS$3&amp;(ROW()))))</f>
        <v>326638</v>
      </c>
      <c r="AT488" s="552">
        <f ca="1">SUM(INDIRECT(AT$1&amp;AT$2&amp;$C488):INDIRECT(AT$1&amp;AT$3&amp;$C488))</f>
        <v>311355.59994945937</v>
      </c>
      <c r="AU488" s="1729">
        <f t="shared" ca="1" si="623"/>
        <v>15282.400050540629</v>
      </c>
      <c r="AV488" s="1832">
        <f t="shared" ca="1" si="624"/>
        <v>1.0490834276082439</v>
      </c>
      <c r="AW488" s="552">
        <f ca="1">SUM(INDIRECT(AW$1&amp;AW$2&amp;$A488):INDIRECT(AW$1&amp;AW$3&amp;$A488))</f>
        <v>1220</v>
      </c>
      <c r="AX488" s="1729">
        <f t="shared" ca="1" si="625"/>
        <v>325418</v>
      </c>
      <c r="AY488" s="1832">
        <f t="shared" ca="1" si="626"/>
        <v>267.73606557377047</v>
      </c>
      <c r="BA488" s="552">
        <f ca="1">SUM((INDIRECT(BA$2&amp;(ROW())):INDIRECT(BA$3&amp;(ROW()))))</f>
        <v>326638</v>
      </c>
      <c r="BB488" s="552">
        <f ca="1">SUM(INDIRECT(BB$1&amp;BB$2&amp;$C488):INDIRECT(BB$1&amp;BB$3&amp;$C488))</f>
        <v>311355.59994945937</v>
      </c>
      <c r="BC488" s="1729">
        <f t="shared" ca="1" si="627"/>
        <v>15282.400050540629</v>
      </c>
      <c r="BD488" s="1832">
        <f t="shared" ca="1" si="628"/>
        <v>1.0490834276082439</v>
      </c>
      <c r="BE488" s="552">
        <f ca="1">SUM(INDIRECT(BE$1&amp;BE$2&amp;$A488):INDIRECT(BE$1&amp;BE$3&amp;$A488))</f>
        <v>1220</v>
      </c>
      <c r="BF488" s="1729">
        <f t="shared" ca="1" si="629"/>
        <v>325418</v>
      </c>
      <c r="BG488" s="1832">
        <f t="shared" ca="1" si="630"/>
        <v>267.73606557377047</v>
      </c>
    </row>
    <row r="489" spans="1:59">
      <c r="A489" s="1887">
        <v>442</v>
      </c>
      <c r="B489" s="1887">
        <v>1</v>
      </c>
      <c r="C489" s="1887">
        <f>ROW()</f>
        <v>489</v>
      </c>
      <c r="E489" s="2540">
        <v>1</v>
      </c>
      <c r="I489" s="130"/>
      <c r="J489" s="129"/>
      <c r="K489" s="123"/>
      <c r="L489" s="123"/>
      <c r="M489" s="18" t="s">
        <v>222</v>
      </c>
      <c r="N489" s="558"/>
      <c r="O489" s="558"/>
      <c r="P489" s="559"/>
      <c r="Q489" s="570">
        <f>SUM(Q490:Q491)</f>
        <v>82152</v>
      </c>
      <c r="R489" s="562">
        <f t="shared" ref="R489:AI489" si="632">SUM(R490:R491)</f>
        <v>15051</v>
      </c>
      <c r="S489" s="562">
        <f t="shared" si="632"/>
        <v>60752</v>
      </c>
      <c r="T489" s="562">
        <f t="shared" si="632"/>
        <v>71409</v>
      </c>
      <c r="U489" s="562">
        <f t="shared" si="632"/>
        <v>91291</v>
      </c>
      <c r="V489" s="562">
        <f t="shared" si="632"/>
        <v>131084</v>
      </c>
      <c r="W489" s="562">
        <f t="shared" si="632"/>
        <v>97647</v>
      </c>
      <c r="X489" s="562">
        <f t="shared" si="632"/>
        <v>80063</v>
      </c>
      <c r="Y489" s="562">
        <f t="shared" si="632"/>
        <v>104289</v>
      </c>
      <c r="Z489" s="562">
        <f t="shared" si="632"/>
        <v>81191</v>
      </c>
      <c r="AA489" s="562">
        <f t="shared" si="632"/>
        <v>47183</v>
      </c>
      <c r="AB489" s="562">
        <f t="shared" si="632"/>
        <v>86383</v>
      </c>
      <c r="AC489" s="562">
        <f t="shared" si="632"/>
        <v>157955</v>
      </c>
      <c r="AD489" s="562">
        <f t="shared" si="632"/>
        <v>293784</v>
      </c>
      <c r="AE489" s="562">
        <f t="shared" si="632"/>
        <v>281999</v>
      </c>
      <c r="AF489" s="562">
        <f t="shared" si="632"/>
        <v>214757</v>
      </c>
      <c r="AG489" s="562">
        <f t="shared" si="632"/>
        <v>451739</v>
      </c>
      <c r="AH489" s="562">
        <f t="shared" si="632"/>
        <v>496756</v>
      </c>
      <c r="AI489" s="562">
        <f t="shared" si="632"/>
        <v>948495</v>
      </c>
      <c r="AK489" s="562">
        <f ca="1">SUM((INDIRECT(AK$2&amp;(ROW())):INDIRECT(AK$3&amp;(ROW()))))</f>
        <v>82152</v>
      </c>
      <c r="AL489" s="562">
        <f ca="1">SUM(INDIRECT(AL$1&amp;AL$2&amp;$C489):INDIRECT(AL$1&amp;AL$3&amp;$C489))</f>
        <v>44529.588016272348</v>
      </c>
      <c r="AM489" s="1716">
        <f t="shared" ca="1" si="582"/>
        <v>37622.411983727652</v>
      </c>
      <c r="AN489" s="1820">
        <f t="shared" ca="1" si="621"/>
        <v>1.8448856964492772</v>
      </c>
      <c r="AO489" s="562">
        <f ca="1">SUM(INDIRECT(AO$1&amp;AO$2&amp;$A489):INDIRECT(AO$1&amp;AO$3&amp;$A489))</f>
        <v>375</v>
      </c>
      <c r="AP489" s="1716">
        <f t="shared" ca="1" si="583"/>
        <v>81777</v>
      </c>
      <c r="AQ489" s="1820">
        <f t="shared" ca="1" si="622"/>
        <v>219.072</v>
      </c>
      <c r="AS489" s="562">
        <f ca="1">SUM((INDIRECT(AS$2&amp;(ROW())):INDIRECT(AS$3&amp;(ROW()))))</f>
        <v>82152</v>
      </c>
      <c r="AT489" s="562">
        <f ca="1">SUM(INDIRECT(AT$1&amp;AT$2&amp;$C489):INDIRECT(AT$1&amp;AT$3&amp;$C489))</f>
        <v>44529.588016272348</v>
      </c>
      <c r="AU489" s="1716">
        <f t="shared" ca="1" si="623"/>
        <v>37622.411983727652</v>
      </c>
      <c r="AV489" s="1820">
        <f t="shared" ca="1" si="624"/>
        <v>1.8448856964492772</v>
      </c>
      <c r="AW489" s="562">
        <f ca="1">SUM(INDIRECT(AW$1&amp;AW$2&amp;$A489):INDIRECT(AW$1&amp;AW$3&amp;$A489))</f>
        <v>375</v>
      </c>
      <c r="AX489" s="1716">
        <f t="shared" ca="1" si="625"/>
        <v>81777</v>
      </c>
      <c r="AY489" s="1820">
        <f t="shared" ca="1" si="626"/>
        <v>219.072</v>
      </c>
      <c r="BA489" s="562">
        <f ca="1">SUM((INDIRECT(BA$2&amp;(ROW())):INDIRECT(BA$3&amp;(ROW()))))</f>
        <v>82152</v>
      </c>
      <c r="BB489" s="562">
        <f ca="1">SUM(INDIRECT(BB$1&amp;BB$2&amp;$C489):INDIRECT(BB$1&amp;BB$3&amp;$C489))</f>
        <v>44529.588016272348</v>
      </c>
      <c r="BC489" s="1716">
        <f t="shared" ca="1" si="627"/>
        <v>37622.411983727652</v>
      </c>
      <c r="BD489" s="1820">
        <f t="shared" ca="1" si="628"/>
        <v>1.8448856964492772</v>
      </c>
      <c r="BE489" s="562">
        <f ca="1">SUM(INDIRECT(BE$1&amp;BE$2&amp;$A489):INDIRECT(BE$1&amp;BE$3&amp;$A489))</f>
        <v>375</v>
      </c>
      <c r="BF489" s="1716">
        <f t="shared" ca="1" si="629"/>
        <v>81777</v>
      </c>
      <c r="BG489" s="1820">
        <f t="shared" ca="1" si="630"/>
        <v>219.072</v>
      </c>
    </row>
    <row r="490" spans="1:59">
      <c r="A490" s="1887">
        <v>443</v>
      </c>
      <c r="B490" s="1887">
        <v>1</v>
      </c>
      <c r="C490" s="1887">
        <f>ROW()</f>
        <v>490</v>
      </c>
      <c r="E490" s="2540">
        <v>1</v>
      </c>
      <c r="I490" s="130"/>
      <c r="J490" s="129"/>
      <c r="K490" s="123"/>
      <c r="L490" s="123"/>
      <c r="M490" s="18"/>
      <c r="N490" s="175" t="s">
        <v>223</v>
      </c>
      <c r="O490" s="175"/>
      <c r="P490" s="174"/>
      <c r="Q490" s="556">
        <v>82152</v>
      </c>
      <c r="R490" s="177">
        <v>15051</v>
      </c>
      <c r="S490" s="177">
        <v>60752</v>
      </c>
      <c r="T490" s="177">
        <v>71409</v>
      </c>
      <c r="U490" s="177">
        <v>91291</v>
      </c>
      <c r="V490" s="177">
        <v>131084</v>
      </c>
      <c r="W490" s="177">
        <v>97647</v>
      </c>
      <c r="X490" s="177">
        <v>80063</v>
      </c>
      <c r="Y490" s="177">
        <v>104289</v>
      </c>
      <c r="Z490" s="177">
        <v>81191</v>
      </c>
      <c r="AA490" s="177">
        <v>47183</v>
      </c>
      <c r="AB490" s="177">
        <v>86383</v>
      </c>
      <c r="AC490" s="173">
        <f>SUM(Q490,R490,S490)</f>
        <v>157955</v>
      </c>
      <c r="AD490" s="173">
        <f>SUM(T490,U490,V490)</f>
        <v>293784</v>
      </c>
      <c r="AE490" s="173">
        <f>SUM(W490,X490,Y490)</f>
        <v>281999</v>
      </c>
      <c r="AF490" s="173">
        <f>SUM(Z490,AA490,AB490)</f>
        <v>214757</v>
      </c>
      <c r="AG490" s="173">
        <f>AC490+AD490</f>
        <v>451739</v>
      </c>
      <c r="AH490" s="173">
        <f>AF490+AE490</f>
        <v>496756</v>
      </c>
      <c r="AI490" s="173">
        <f>AG490+AH490</f>
        <v>948495</v>
      </c>
      <c r="AK490" s="173">
        <f ca="1">SUM((INDIRECT(AK$2&amp;(ROW())):INDIRECT(AK$3&amp;(ROW()))))</f>
        <v>82152</v>
      </c>
      <c r="AL490" s="173">
        <f ca="1">SUM(INDIRECT(AL$1&amp;AL$2&amp;$C490):INDIRECT(AL$1&amp;AL$3&amp;$C490))</f>
        <v>44529.588016272348</v>
      </c>
      <c r="AM490" s="1717">
        <f t="shared" ca="1" si="582"/>
        <v>37622.411983727652</v>
      </c>
      <c r="AN490" s="1821">
        <f t="shared" ca="1" si="621"/>
        <v>1.8448856964492772</v>
      </c>
      <c r="AO490" s="173">
        <f ca="1">SUM(INDIRECT(AO$1&amp;AO$2&amp;$A490):INDIRECT(AO$1&amp;AO$3&amp;$A490))</f>
        <v>375</v>
      </c>
      <c r="AP490" s="1717">
        <f t="shared" ca="1" si="583"/>
        <v>81777</v>
      </c>
      <c r="AQ490" s="1821">
        <f t="shared" ca="1" si="622"/>
        <v>219.072</v>
      </c>
      <c r="AS490" s="173">
        <f ca="1">SUM((INDIRECT(AS$2&amp;(ROW())):INDIRECT(AS$3&amp;(ROW()))))</f>
        <v>82152</v>
      </c>
      <c r="AT490" s="173">
        <f ca="1">SUM(INDIRECT(AT$1&amp;AT$2&amp;$C490):INDIRECT(AT$1&amp;AT$3&amp;$C490))</f>
        <v>44529.588016272348</v>
      </c>
      <c r="AU490" s="1717">
        <f t="shared" ca="1" si="623"/>
        <v>37622.411983727652</v>
      </c>
      <c r="AV490" s="1821">
        <f t="shared" ca="1" si="624"/>
        <v>1.8448856964492772</v>
      </c>
      <c r="AW490" s="173">
        <f ca="1">SUM(INDIRECT(AW$1&amp;AW$2&amp;$A490):INDIRECT(AW$1&amp;AW$3&amp;$A490))</f>
        <v>375</v>
      </c>
      <c r="AX490" s="1717">
        <f t="shared" ca="1" si="625"/>
        <v>81777</v>
      </c>
      <c r="AY490" s="1821">
        <f t="shared" ca="1" si="626"/>
        <v>219.072</v>
      </c>
      <c r="BA490" s="173">
        <f ca="1">SUM((INDIRECT(BA$2&amp;(ROW())):INDIRECT(BA$3&amp;(ROW()))))</f>
        <v>82152</v>
      </c>
      <c r="BB490" s="173">
        <f ca="1">SUM(INDIRECT(BB$1&amp;BB$2&amp;$C490):INDIRECT(BB$1&amp;BB$3&amp;$C490))</f>
        <v>44529.588016272348</v>
      </c>
      <c r="BC490" s="1717">
        <f t="shared" ca="1" si="627"/>
        <v>37622.411983727652</v>
      </c>
      <c r="BD490" s="1821">
        <f t="shared" ca="1" si="628"/>
        <v>1.8448856964492772</v>
      </c>
      <c r="BE490" s="173">
        <f ca="1">SUM(INDIRECT(BE$1&amp;BE$2&amp;$A490):INDIRECT(BE$1&amp;BE$3&amp;$A490))</f>
        <v>375</v>
      </c>
      <c r="BF490" s="1717">
        <f t="shared" ca="1" si="629"/>
        <v>81777</v>
      </c>
      <c r="BG490" s="1821">
        <f t="shared" ca="1" si="630"/>
        <v>219.072</v>
      </c>
    </row>
    <row r="491" spans="1:59">
      <c r="A491" s="1887">
        <v>444</v>
      </c>
      <c r="B491" s="1887">
        <v>1</v>
      </c>
      <c r="C491" s="1887">
        <f>ROW()</f>
        <v>491</v>
      </c>
      <c r="E491" s="2540">
        <v>1</v>
      </c>
      <c r="I491" s="130"/>
      <c r="J491" s="129"/>
      <c r="K491" s="123"/>
      <c r="L491" s="123"/>
      <c r="M491" s="18"/>
      <c r="N491" s="16" t="s">
        <v>226</v>
      </c>
      <c r="O491" s="16"/>
      <c r="P491" s="137"/>
      <c r="Q491" s="136"/>
      <c r="R491" s="124"/>
      <c r="S491" s="124"/>
      <c r="T491" s="124"/>
      <c r="U491" s="124"/>
      <c r="V491" s="124"/>
      <c r="W491" s="124"/>
      <c r="X491" s="124"/>
      <c r="Y491" s="124"/>
      <c r="Z491" s="124"/>
      <c r="AA491" s="124"/>
      <c r="AB491" s="124"/>
      <c r="AC491" s="23">
        <f>SUM(Q491,R491,S491)</f>
        <v>0</v>
      </c>
      <c r="AD491" s="23">
        <f>SUM(T491,U491,V491)</f>
        <v>0</v>
      </c>
      <c r="AE491" s="23">
        <f>SUM(W491,X491,Y491)</f>
        <v>0</v>
      </c>
      <c r="AF491" s="23">
        <f>SUM(Z491,AA491,AB491)</f>
        <v>0</v>
      </c>
      <c r="AG491" s="23">
        <f>AC491+AD491</f>
        <v>0</v>
      </c>
      <c r="AH491" s="23">
        <f>AF491+AE491</f>
        <v>0</v>
      </c>
      <c r="AI491" s="23">
        <f>AG491+AH491</f>
        <v>0</v>
      </c>
      <c r="AK491" s="23">
        <f ca="1">SUM((INDIRECT(AK$2&amp;(ROW())):INDIRECT(AK$3&amp;(ROW()))))</f>
        <v>0</v>
      </c>
      <c r="AL491" s="23">
        <f ca="1">SUM(INDIRECT(AL$1&amp;AL$2&amp;$C491):INDIRECT(AL$1&amp;AL$3&amp;$C491))</f>
        <v>0</v>
      </c>
      <c r="AM491" s="1689">
        <f t="shared" ca="1" si="582"/>
        <v>0</v>
      </c>
      <c r="AN491" s="1783">
        <f t="shared" ca="1" si="621"/>
        <v>0</v>
      </c>
      <c r="AO491" s="23">
        <f ca="1">SUM(INDIRECT(AO$1&amp;AO$2&amp;$A491):INDIRECT(AO$1&amp;AO$3&amp;$A491))</f>
        <v>0</v>
      </c>
      <c r="AP491" s="1689">
        <f t="shared" ca="1" si="583"/>
        <v>0</v>
      </c>
      <c r="AQ491" s="1783">
        <f t="shared" ca="1" si="622"/>
        <v>0</v>
      </c>
      <c r="AS491" s="23">
        <f ca="1">SUM((INDIRECT(AS$2&amp;(ROW())):INDIRECT(AS$3&amp;(ROW()))))</f>
        <v>0</v>
      </c>
      <c r="AT491" s="23">
        <f ca="1">SUM(INDIRECT(AT$1&amp;AT$2&amp;$C491):INDIRECT(AT$1&amp;AT$3&amp;$C491))</f>
        <v>0</v>
      </c>
      <c r="AU491" s="1689">
        <f t="shared" ca="1" si="623"/>
        <v>0</v>
      </c>
      <c r="AV491" s="1783">
        <f t="shared" ca="1" si="624"/>
        <v>0</v>
      </c>
      <c r="AW491" s="23">
        <f ca="1">SUM(INDIRECT(AW$1&amp;AW$2&amp;$A491):INDIRECT(AW$1&amp;AW$3&amp;$A491))</f>
        <v>0</v>
      </c>
      <c r="AX491" s="1689">
        <f t="shared" ca="1" si="625"/>
        <v>0</v>
      </c>
      <c r="AY491" s="1783">
        <f t="shared" ca="1" si="626"/>
        <v>0</v>
      </c>
      <c r="BA491" s="23">
        <f ca="1">SUM((INDIRECT(BA$2&amp;(ROW())):INDIRECT(BA$3&amp;(ROW()))))</f>
        <v>0</v>
      </c>
      <c r="BB491" s="23">
        <f ca="1">SUM(INDIRECT(BB$1&amp;BB$2&amp;$C491):INDIRECT(BB$1&amp;BB$3&amp;$C491))</f>
        <v>0</v>
      </c>
      <c r="BC491" s="1689">
        <f t="shared" ca="1" si="627"/>
        <v>0</v>
      </c>
      <c r="BD491" s="1783">
        <f t="shared" ca="1" si="628"/>
        <v>0</v>
      </c>
      <c r="BE491" s="23">
        <f ca="1">SUM(INDIRECT(BE$1&amp;BE$2&amp;$A491):INDIRECT(BE$1&amp;BE$3&amp;$A491))</f>
        <v>0</v>
      </c>
      <c r="BF491" s="1689">
        <f t="shared" ca="1" si="629"/>
        <v>0</v>
      </c>
      <c r="BG491" s="1783">
        <f t="shared" ca="1" si="630"/>
        <v>0</v>
      </c>
    </row>
    <row r="492" spans="1:59">
      <c r="A492" s="1887">
        <v>445</v>
      </c>
      <c r="B492" s="1887">
        <v>1</v>
      </c>
      <c r="C492" s="1887">
        <f>ROW()</f>
        <v>492</v>
      </c>
      <c r="E492" s="2540">
        <v>1</v>
      </c>
      <c r="I492" s="130"/>
      <c r="J492" s="129"/>
      <c r="K492" s="123"/>
      <c r="L492" s="123"/>
      <c r="M492" s="120" t="s">
        <v>227</v>
      </c>
      <c r="N492" s="557"/>
      <c r="O492" s="557"/>
      <c r="P492" s="553"/>
      <c r="Q492" s="554">
        <f>Q493+Q496</f>
        <v>244486</v>
      </c>
      <c r="R492" s="555">
        <f t="shared" ref="R492:AI492" si="633">R493+R496</f>
        <v>108758</v>
      </c>
      <c r="S492" s="555">
        <f t="shared" si="633"/>
        <v>197211</v>
      </c>
      <c r="T492" s="555">
        <f t="shared" si="633"/>
        <v>241256</v>
      </c>
      <c r="U492" s="555">
        <f t="shared" si="633"/>
        <v>261927</v>
      </c>
      <c r="V492" s="555">
        <f t="shared" si="633"/>
        <v>273416</v>
      </c>
      <c r="W492" s="555">
        <f t="shared" si="633"/>
        <v>306315</v>
      </c>
      <c r="X492" s="555">
        <f t="shared" si="633"/>
        <v>244217</v>
      </c>
      <c r="Y492" s="555">
        <f t="shared" si="633"/>
        <v>294057</v>
      </c>
      <c r="Z492" s="555">
        <f t="shared" si="633"/>
        <v>279359</v>
      </c>
      <c r="AA492" s="555">
        <f t="shared" si="633"/>
        <v>260725</v>
      </c>
      <c r="AB492" s="555">
        <f t="shared" si="633"/>
        <v>366460</v>
      </c>
      <c r="AC492" s="555">
        <f t="shared" si="633"/>
        <v>550455</v>
      </c>
      <c r="AD492" s="555">
        <f t="shared" si="633"/>
        <v>776599</v>
      </c>
      <c r="AE492" s="555">
        <f t="shared" si="633"/>
        <v>844589</v>
      </c>
      <c r="AF492" s="555">
        <f t="shared" si="633"/>
        <v>906544</v>
      </c>
      <c r="AG492" s="555">
        <f t="shared" si="633"/>
        <v>1327054</v>
      </c>
      <c r="AH492" s="555">
        <f t="shared" si="633"/>
        <v>1751133</v>
      </c>
      <c r="AI492" s="555">
        <f t="shared" si="633"/>
        <v>3078187</v>
      </c>
      <c r="AK492" s="555">
        <f ca="1">SUM((INDIRECT(AK$2&amp;(ROW())):INDIRECT(AK$3&amp;(ROW()))))</f>
        <v>244486</v>
      </c>
      <c r="AL492" s="555">
        <f ca="1">SUM(INDIRECT(AL$1&amp;AL$2&amp;$C492):INDIRECT(AL$1&amp;AL$3&amp;$C492))</f>
        <v>266826.01193318702</v>
      </c>
      <c r="AM492" s="1730">
        <f t="shared" ca="1" si="582"/>
        <v>-22340.011933187023</v>
      </c>
      <c r="AN492" s="1833">
        <f t="shared" ca="1" si="621"/>
        <v>0.91627498469384261</v>
      </c>
      <c r="AO492" s="555">
        <f ca="1">SUM(INDIRECT(AO$1&amp;AO$2&amp;$A492):INDIRECT(AO$1&amp;AO$3&amp;$A492))</f>
        <v>845</v>
      </c>
      <c r="AP492" s="1730">
        <f t="shared" ca="1" si="583"/>
        <v>243641</v>
      </c>
      <c r="AQ492" s="1833">
        <f t="shared" ca="1" si="622"/>
        <v>289.33254437869823</v>
      </c>
      <c r="AS492" s="555">
        <f ca="1">SUM((INDIRECT(AS$2&amp;(ROW())):INDIRECT(AS$3&amp;(ROW()))))</f>
        <v>244486</v>
      </c>
      <c r="AT492" s="555">
        <f ca="1">SUM(INDIRECT(AT$1&amp;AT$2&amp;$C492):INDIRECT(AT$1&amp;AT$3&amp;$C492))</f>
        <v>266826.01193318702</v>
      </c>
      <c r="AU492" s="1730">
        <f t="shared" ca="1" si="623"/>
        <v>-22340.011933187023</v>
      </c>
      <c r="AV492" s="1833">
        <f t="shared" ca="1" si="624"/>
        <v>0.91627498469384261</v>
      </c>
      <c r="AW492" s="555">
        <f ca="1">SUM(INDIRECT(AW$1&amp;AW$2&amp;$A492):INDIRECT(AW$1&amp;AW$3&amp;$A492))</f>
        <v>845</v>
      </c>
      <c r="AX492" s="1730">
        <f t="shared" ca="1" si="625"/>
        <v>243641</v>
      </c>
      <c r="AY492" s="1833">
        <f t="shared" ca="1" si="626"/>
        <v>289.33254437869823</v>
      </c>
      <c r="BA492" s="555">
        <f ca="1">SUM((INDIRECT(BA$2&amp;(ROW())):INDIRECT(BA$3&amp;(ROW()))))</f>
        <v>244486</v>
      </c>
      <c r="BB492" s="555">
        <f ca="1">SUM(INDIRECT(BB$1&amp;BB$2&amp;$C492):INDIRECT(BB$1&amp;BB$3&amp;$C492))</f>
        <v>266826.01193318702</v>
      </c>
      <c r="BC492" s="1730">
        <f t="shared" ca="1" si="627"/>
        <v>-22340.011933187023</v>
      </c>
      <c r="BD492" s="1833">
        <f t="shared" ca="1" si="628"/>
        <v>0.91627498469384261</v>
      </c>
      <c r="BE492" s="555">
        <f ca="1">SUM(INDIRECT(BE$1&amp;BE$2&amp;$A492):INDIRECT(BE$1&amp;BE$3&amp;$A492))</f>
        <v>845</v>
      </c>
      <c r="BF492" s="1730">
        <f t="shared" ca="1" si="629"/>
        <v>243641</v>
      </c>
      <c r="BG492" s="1833">
        <f t="shared" ca="1" si="630"/>
        <v>289.33254437869823</v>
      </c>
    </row>
    <row r="493" spans="1:59">
      <c r="A493" s="1887">
        <v>446</v>
      </c>
      <c r="B493" s="1887">
        <v>1</v>
      </c>
      <c r="C493" s="1887">
        <f>ROW()</f>
        <v>493</v>
      </c>
      <c r="E493" s="2540">
        <v>1</v>
      </c>
      <c r="I493" s="130"/>
      <c r="J493" s="129"/>
      <c r="K493" s="123"/>
      <c r="L493" s="123"/>
      <c r="M493" s="18"/>
      <c r="N493" s="175" t="s">
        <v>223</v>
      </c>
      <c r="O493" s="175"/>
      <c r="P493" s="568"/>
      <c r="Q493" s="569">
        <f>SUM(Q494:Q495)</f>
        <v>244486</v>
      </c>
      <c r="R493" s="111">
        <f t="shared" ref="R493:AI493" si="634">SUM(R494:R495)</f>
        <v>108758</v>
      </c>
      <c r="S493" s="111">
        <f t="shared" si="634"/>
        <v>197211</v>
      </c>
      <c r="T493" s="111">
        <f t="shared" si="634"/>
        <v>241256</v>
      </c>
      <c r="U493" s="111">
        <f t="shared" si="634"/>
        <v>261927</v>
      </c>
      <c r="V493" s="111">
        <f t="shared" si="634"/>
        <v>273416</v>
      </c>
      <c r="W493" s="111">
        <f t="shared" si="634"/>
        <v>306315</v>
      </c>
      <c r="X493" s="111">
        <f t="shared" si="634"/>
        <v>244217</v>
      </c>
      <c r="Y493" s="111">
        <f t="shared" si="634"/>
        <v>294057</v>
      </c>
      <c r="Z493" s="111">
        <f t="shared" si="634"/>
        <v>279359</v>
      </c>
      <c r="AA493" s="111">
        <f t="shared" si="634"/>
        <v>260725</v>
      </c>
      <c r="AB493" s="111">
        <f t="shared" si="634"/>
        <v>366460</v>
      </c>
      <c r="AC493" s="111">
        <f t="shared" si="634"/>
        <v>550455</v>
      </c>
      <c r="AD493" s="111">
        <f t="shared" si="634"/>
        <v>776599</v>
      </c>
      <c r="AE493" s="111">
        <f t="shared" si="634"/>
        <v>844589</v>
      </c>
      <c r="AF493" s="111">
        <f t="shared" si="634"/>
        <v>906544</v>
      </c>
      <c r="AG493" s="111">
        <f t="shared" si="634"/>
        <v>1327054</v>
      </c>
      <c r="AH493" s="111">
        <f t="shared" si="634"/>
        <v>1751133</v>
      </c>
      <c r="AI493" s="111">
        <f t="shared" si="634"/>
        <v>3078187</v>
      </c>
      <c r="AK493" s="111">
        <f ca="1">SUM((INDIRECT(AK$2&amp;(ROW())):INDIRECT(AK$3&amp;(ROW()))))</f>
        <v>244486</v>
      </c>
      <c r="AL493" s="111">
        <f ca="1">SUM(INDIRECT(AL$1&amp;AL$2&amp;$C493):INDIRECT(AL$1&amp;AL$3&amp;$C493))</f>
        <v>266826.01193318702</v>
      </c>
      <c r="AM493" s="1731">
        <f t="shared" ca="1" si="582"/>
        <v>-22340.011933187023</v>
      </c>
      <c r="AN493" s="1834">
        <f t="shared" ca="1" si="621"/>
        <v>0.91627498469384261</v>
      </c>
      <c r="AO493" s="111">
        <f ca="1">SUM(INDIRECT(AO$1&amp;AO$2&amp;$A493):INDIRECT(AO$1&amp;AO$3&amp;$A493))</f>
        <v>845</v>
      </c>
      <c r="AP493" s="1731">
        <f t="shared" ca="1" si="583"/>
        <v>243641</v>
      </c>
      <c r="AQ493" s="1834">
        <f t="shared" ca="1" si="622"/>
        <v>289.33254437869823</v>
      </c>
      <c r="AS493" s="111">
        <f ca="1">SUM((INDIRECT(AS$2&amp;(ROW())):INDIRECT(AS$3&amp;(ROW()))))</f>
        <v>244486</v>
      </c>
      <c r="AT493" s="111">
        <f ca="1">SUM(INDIRECT(AT$1&amp;AT$2&amp;$C493):INDIRECT(AT$1&amp;AT$3&amp;$C493))</f>
        <v>266826.01193318702</v>
      </c>
      <c r="AU493" s="1731">
        <f t="shared" ca="1" si="623"/>
        <v>-22340.011933187023</v>
      </c>
      <c r="AV493" s="1834">
        <f t="shared" ca="1" si="624"/>
        <v>0.91627498469384261</v>
      </c>
      <c r="AW493" s="111">
        <f ca="1">SUM(INDIRECT(AW$1&amp;AW$2&amp;$A493):INDIRECT(AW$1&amp;AW$3&amp;$A493))</f>
        <v>845</v>
      </c>
      <c r="AX493" s="1731">
        <f t="shared" ca="1" si="625"/>
        <v>243641</v>
      </c>
      <c r="AY493" s="1834">
        <f t="shared" ca="1" si="626"/>
        <v>289.33254437869823</v>
      </c>
      <c r="BA493" s="111">
        <f ca="1">SUM((INDIRECT(BA$2&amp;(ROW())):INDIRECT(BA$3&amp;(ROW()))))</f>
        <v>244486</v>
      </c>
      <c r="BB493" s="111">
        <f ca="1">SUM(INDIRECT(BB$1&amp;BB$2&amp;$C493):INDIRECT(BB$1&amp;BB$3&amp;$C493))</f>
        <v>266826.01193318702</v>
      </c>
      <c r="BC493" s="1731">
        <f t="shared" ca="1" si="627"/>
        <v>-22340.011933187023</v>
      </c>
      <c r="BD493" s="1834">
        <f t="shared" ca="1" si="628"/>
        <v>0.91627498469384261</v>
      </c>
      <c r="BE493" s="111">
        <f ca="1">SUM(INDIRECT(BE$1&amp;BE$2&amp;$A493):INDIRECT(BE$1&amp;BE$3&amp;$A493))</f>
        <v>845</v>
      </c>
      <c r="BF493" s="1731">
        <f t="shared" ca="1" si="629"/>
        <v>243641</v>
      </c>
      <c r="BG493" s="1834">
        <f t="shared" ca="1" si="630"/>
        <v>289.33254437869823</v>
      </c>
    </row>
    <row r="494" spans="1:59">
      <c r="A494" s="1887">
        <v>447</v>
      </c>
      <c r="B494" s="1887">
        <v>1</v>
      </c>
      <c r="C494" s="1887">
        <f>ROW()</f>
        <v>494</v>
      </c>
      <c r="E494" s="2540">
        <v>1</v>
      </c>
      <c r="I494" s="130"/>
      <c r="J494" s="129"/>
      <c r="K494" s="123"/>
      <c r="L494" s="123"/>
      <c r="M494" s="18"/>
      <c r="N494" s="18"/>
      <c r="O494" s="18"/>
      <c r="P494" s="174" t="s">
        <v>228</v>
      </c>
      <c r="Q494" s="556">
        <v>244486</v>
      </c>
      <c r="R494" s="177">
        <v>108758</v>
      </c>
      <c r="S494" s="177">
        <v>197211</v>
      </c>
      <c r="T494" s="177">
        <v>241256</v>
      </c>
      <c r="U494" s="177">
        <v>261927</v>
      </c>
      <c r="V494" s="177">
        <v>273416</v>
      </c>
      <c r="W494" s="177">
        <v>306315</v>
      </c>
      <c r="X494" s="177">
        <v>244217</v>
      </c>
      <c r="Y494" s="177">
        <f>317157-23100</f>
        <v>294057</v>
      </c>
      <c r="Z494" s="177">
        <v>279359</v>
      </c>
      <c r="AA494" s="177">
        <v>260725</v>
      </c>
      <c r="AB494" s="177">
        <v>366460</v>
      </c>
      <c r="AC494" s="173">
        <f>SUM(Q494,R494,S494)</f>
        <v>550455</v>
      </c>
      <c r="AD494" s="173">
        <f>SUM(T494,U494,V494)</f>
        <v>776599</v>
      </c>
      <c r="AE494" s="173">
        <f>SUM(W494,X494,Y494)</f>
        <v>844589</v>
      </c>
      <c r="AF494" s="173">
        <f>SUM(Z494,AA494,AB494)</f>
        <v>906544</v>
      </c>
      <c r="AG494" s="173">
        <f>AC494+AD494</f>
        <v>1327054</v>
      </c>
      <c r="AH494" s="173">
        <f>AF494+AE494</f>
        <v>1751133</v>
      </c>
      <c r="AI494" s="173">
        <f>AG494+AH494</f>
        <v>3078187</v>
      </c>
      <c r="AK494" s="173">
        <f ca="1">SUM((INDIRECT(AK$2&amp;(ROW())):INDIRECT(AK$3&amp;(ROW()))))</f>
        <v>244486</v>
      </c>
      <c r="AL494" s="173">
        <f ca="1">SUM(INDIRECT(AL$1&amp;AL$2&amp;$C494):INDIRECT(AL$1&amp;AL$3&amp;$C494))</f>
        <v>266826.01193318702</v>
      </c>
      <c r="AM494" s="1717">
        <f t="shared" ca="1" si="582"/>
        <v>-22340.011933187023</v>
      </c>
      <c r="AN494" s="1821">
        <f t="shared" ca="1" si="621"/>
        <v>0.91627498469384261</v>
      </c>
      <c r="AO494" s="173">
        <f ca="1">SUM(INDIRECT(AO$1&amp;AO$2&amp;$A494):INDIRECT(AO$1&amp;AO$3&amp;$A494))</f>
        <v>845</v>
      </c>
      <c r="AP494" s="1717">
        <f t="shared" ca="1" si="583"/>
        <v>243641</v>
      </c>
      <c r="AQ494" s="1821">
        <f t="shared" ca="1" si="622"/>
        <v>289.33254437869823</v>
      </c>
      <c r="AS494" s="173">
        <f ca="1">SUM((INDIRECT(AS$2&amp;(ROW())):INDIRECT(AS$3&amp;(ROW()))))</f>
        <v>244486</v>
      </c>
      <c r="AT494" s="173">
        <f ca="1">SUM(INDIRECT(AT$1&amp;AT$2&amp;$C494):INDIRECT(AT$1&amp;AT$3&amp;$C494))</f>
        <v>266826.01193318702</v>
      </c>
      <c r="AU494" s="1717">
        <f t="shared" ca="1" si="623"/>
        <v>-22340.011933187023</v>
      </c>
      <c r="AV494" s="1821">
        <f t="shared" ca="1" si="624"/>
        <v>0.91627498469384261</v>
      </c>
      <c r="AW494" s="173">
        <f ca="1">SUM(INDIRECT(AW$1&amp;AW$2&amp;$A494):INDIRECT(AW$1&amp;AW$3&amp;$A494))</f>
        <v>845</v>
      </c>
      <c r="AX494" s="1717">
        <f t="shared" ca="1" si="625"/>
        <v>243641</v>
      </c>
      <c r="AY494" s="1821">
        <f t="shared" ca="1" si="626"/>
        <v>289.33254437869823</v>
      </c>
      <c r="BA494" s="173">
        <f ca="1">SUM((INDIRECT(BA$2&amp;(ROW())):INDIRECT(BA$3&amp;(ROW()))))</f>
        <v>244486</v>
      </c>
      <c r="BB494" s="173">
        <f ca="1">SUM(INDIRECT(BB$1&amp;BB$2&amp;$C494):INDIRECT(BB$1&amp;BB$3&amp;$C494))</f>
        <v>266826.01193318702</v>
      </c>
      <c r="BC494" s="1717">
        <f t="shared" ca="1" si="627"/>
        <v>-22340.011933187023</v>
      </c>
      <c r="BD494" s="1821">
        <f t="shared" ca="1" si="628"/>
        <v>0.91627498469384261</v>
      </c>
      <c r="BE494" s="173">
        <f ca="1">SUM(INDIRECT(BE$1&amp;BE$2&amp;$A494):INDIRECT(BE$1&amp;BE$3&amp;$A494))</f>
        <v>845</v>
      </c>
      <c r="BF494" s="1717">
        <f t="shared" ca="1" si="629"/>
        <v>243641</v>
      </c>
      <c r="BG494" s="1821">
        <f t="shared" ca="1" si="630"/>
        <v>289.33254437869823</v>
      </c>
    </row>
    <row r="495" spans="1:59">
      <c r="A495" s="1887">
        <v>448</v>
      </c>
      <c r="B495" s="1887">
        <v>1</v>
      </c>
      <c r="C495" s="1887">
        <f>ROW()</f>
        <v>495</v>
      </c>
      <c r="E495" s="2540">
        <v>1</v>
      </c>
      <c r="I495" s="130"/>
      <c r="J495" s="129"/>
      <c r="K495" s="123"/>
      <c r="L495" s="123"/>
      <c r="M495" s="18"/>
      <c r="N495" s="558"/>
      <c r="O495" s="558"/>
      <c r="P495" s="559" t="s">
        <v>229</v>
      </c>
      <c r="Q495" s="560"/>
      <c r="R495" s="561"/>
      <c r="S495" s="561"/>
      <c r="T495" s="561"/>
      <c r="U495" s="561"/>
      <c r="V495" s="561"/>
      <c r="W495" s="561"/>
      <c r="X495" s="561"/>
      <c r="Y495" s="561"/>
      <c r="Z495" s="561"/>
      <c r="AA495" s="561"/>
      <c r="AB495" s="561"/>
      <c r="AC495" s="562">
        <f>SUM(Q495,R495,S495)</f>
        <v>0</v>
      </c>
      <c r="AD495" s="562">
        <f>SUM(T495,U495,V495)</f>
        <v>0</v>
      </c>
      <c r="AE495" s="562">
        <f>SUM(W495,X495,Y495)</f>
        <v>0</v>
      </c>
      <c r="AF495" s="562">
        <f>SUM(Z495,AA495,AB495)</f>
        <v>0</v>
      </c>
      <c r="AG495" s="562">
        <f>AC495+AD495</f>
        <v>0</v>
      </c>
      <c r="AH495" s="562">
        <f>AF495+AE495</f>
        <v>0</v>
      </c>
      <c r="AI495" s="562">
        <f>AG495+AH495</f>
        <v>0</v>
      </c>
      <c r="AK495" s="562">
        <f ca="1">SUM((INDIRECT(AK$2&amp;(ROW())):INDIRECT(AK$3&amp;(ROW()))))</f>
        <v>0</v>
      </c>
      <c r="AL495" s="562">
        <f ca="1">SUM(INDIRECT(AL$1&amp;AL$2&amp;$C495):INDIRECT(AL$1&amp;AL$3&amp;$C495))</f>
        <v>0</v>
      </c>
      <c r="AM495" s="1716">
        <f t="shared" ca="1" si="582"/>
        <v>0</v>
      </c>
      <c r="AN495" s="1820">
        <f t="shared" ca="1" si="621"/>
        <v>0</v>
      </c>
      <c r="AO495" s="562">
        <f ca="1">SUM(INDIRECT(AO$1&amp;AO$2&amp;$A495):INDIRECT(AO$1&amp;AO$3&amp;$A495))</f>
        <v>0</v>
      </c>
      <c r="AP495" s="1716">
        <f t="shared" ca="1" si="583"/>
        <v>0</v>
      </c>
      <c r="AQ495" s="1820">
        <f t="shared" ca="1" si="622"/>
        <v>0</v>
      </c>
      <c r="AS495" s="562">
        <f ca="1">SUM((INDIRECT(AS$2&amp;(ROW())):INDIRECT(AS$3&amp;(ROW()))))</f>
        <v>0</v>
      </c>
      <c r="AT495" s="562">
        <f ca="1">SUM(INDIRECT(AT$1&amp;AT$2&amp;$C495):INDIRECT(AT$1&amp;AT$3&amp;$C495))</f>
        <v>0</v>
      </c>
      <c r="AU495" s="1716">
        <f t="shared" ca="1" si="623"/>
        <v>0</v>
      </c>
      <c r="AV495" s="1820">
        <f t="shared" ca="1" si="624"/>
        <v>0</v>
      </c>
      <c r="AW495" s="562">
        <f ca="1">SUM(INDIRECT(AW$1&amp;AW$2&amp;$A495):INDIRECT(AW$1&amp;AW$3&amp;$A495))</f>
        <v>0</v>
      </c>
      <c r="AX495" s="1716">
        <f t="shared" ca="1" si="625"/>
        <v>0</v>
      </c>
      <c r="AY495" s="1820">
        <f t="shared" ca="1" si="626"/>
        <v>0</v>
      </c>
      <c r="BA495" s="562">
        <f ca="1">SUM((INDIRECT(BA$2&amp;(ROW())):INDIRECT(BA$3&amp;(ROW()))))</f>
        <v>0</v>
      </c>
      <c r="BB495" s="562">
        <f ca="1">SUM(INDIRECT(BB$1&amp;BB$2&amp;$C495):INDIRECT(BB$1&amp;BB$3&amp;$C495))</f>
        <v>0</v>
      </c>
      <c r="BC495" s="1716">
        <f t="shared" ca="1" si="627"/>
        <v>0</v>
      </c>
      <c r="BD495" s="1820">
        <f t="shared" ca="1" si="628"/>
        <v>0</v>
      </c>
      <c r="BE495" s="562">
        <f ca="1">SUM(INDIRECT(BE$1&amp;BE$2&amp;$A495):INDIRECT(BE$1&amp;BE$3&amp;$A495))</f>
        <v>0</v>
      </c>
      <c r="BF495" s="1716">
        <f t="shared" ca="1" si="629"/>
        <v>0</v>
      </c>
      <c r="BG495" s="1820">
        <f t="shared" ca="1" si="630"/>
        <v>0</v>
      </c>
    </row>
    <row r="496" spans="1:59">
      <c r="A496" s="1887">
        <v>449</v>
      </c>
      <c r="B496" s="1887">
        <v>1</v>
      </c>
      <c r="C496" s="1887">
        <f>ROW()</f>
        <v>496</v>
      </c>
      <c r="E496" s="2540">
        <v>1</v>
      </c>
      <c r="I496" s="130"/>
      <c r="J496" s="129"/>
      <c r="K496" s="123"/>
      <c r="L496" s="123"/>
      <c r="M496" s="18"/>
      <c r="N496" s="563" t="s">
        <v>226</v>
      </c>
      <c r="O496" s="563"/>
      <c r="P496" s="564"/>
      <c r="Q496" s="565"/>
      <c r="R496" s="566"/>
      <c r="S496" s="566"/>
      <c r="T496" s="566"/>
      <c r="U496" s="566"/>
      <c r="V496" s="566"/>
      <c r="W496" s="566"/>
      <c r="X496" s="566"/>
      <c r="Y496" s="566"/>
      <c r="Z496" s="566"/>
      <c r="AA496" s="566"/>
      <c r="AB496" s="566"/>
      <c r="AC496" s="567">
        <f>SUM(Q496,R496,S496)</f>
        <v>0</v>
      </c>
      <c r="AD496" s="567">
        <f>SUM(T496,U496,V496)</f>
        <v>0</v>
      </c>
      <c r="AE496" s="567">
        <f>SUM(W496,X496,Y496)</f>
        <v>0</v>
      </c>
      <c r="AF496" s="567">
        <f>SUM(Z496,AA496,AB496)</f>
        <v>0</v>
      </c>
      <c r="AG496" s="567">
        <f>AC496+AD496</f>
        <v>0</v>
      </c>
      <c r="AH496" s="567">
        <f>AF496+AE496</f>
        <v>0</v>
      </c>
      <c r="AI496" s="567">
        <f>AG496+AH496</f>
        <v>0</v>
      </c>
      <c r="AK496" s="567">
        <f ca="1">SUM((INDIRECT(AK$2&amp;(ROW())):INDIRECT(AK$3&amp;(ROW()))))</f>
        <v>0</v>
      </c>
      <c r="AL496" s="567">
        <f ca="1">SUM(INDIRECT(AL$1&amp;AL$2&amp;$C496):INDIRECT(AL$1&amp;AL$3&amp;$C496))</f>
        <v>0</v>
      </c>
      <c r="AM496" s="1732">
        <f t="shared" ca="1" si="582"/>
        <v>0</v>
      </c>
      <c r="AN496" s="1835">
        <f t="shared" ca="1" si="621"/>
        <v>0</v>
      </c>
      <c r="AO496" s="567">
        <f ca="1">SUM(INDIRECT(AO$1&amp;AO$2&amp;$A496):INDIRECT(AO$1&amp;AO$3&amp;$A496))</f>
        <v>0</v>
      </c>
      <c r="AP496" s="1732">
        <f t="shared" ca="1" si="583"/>
        <v>0</v>
      </c>
      <c r="AQ496" s="1835">
        <f t="shared" ca="1" si="622"/>
        <v>0</v>
      </c>
      <c r="AS496" s="567">
        <f ca="1">SUM((INDIRECT(AS$2&amp;(ROW())):INDIRECT(AS$3&amp;(ROW()))))</f>
        <v>0</v>
      </c>
      <c r="AT496" s="567">
        <f ca="1">SUM(INDIRECT(AT$1&amp;AT$2&amp;$C496):INDIRECT(AT$1&amp;AT$3&amp;$C496))</f>
        <v>0</v>
      </c>
      <c r="AU496" s="1732">
        <f t="shared" ca="1" si="623"/>
        <v>0</v>
      </c>
      <c r="AV496" s="1835">
        <f t="shared" ca="1" si="624"/>
        <v>0</v>
      </c>
      <c r="AW496" s="567">
        <f ca="1">SUM(INDIRECT(AW$1&amp;AW$2&amp;$A496):INDIRECT(AW$1&amp;AW$3&amp;$A496))</f>
        <v>0</v>
      </c>
      <c r="AX496" s="1732">
        <f t="shared" ca="1" si="625"/>
        <v>0</v>
      </c>
      <c r="AY496" s="1835">
        <f t="shared" ca="1" si="626"/>
        <v>0</v>
      </c>
      <c r="BA496" s="567">
        <f ca="1">SUM((INDIRECT(BA$2&amp;(ROW())):INDIRECT(BA$3&amp;(ROW()))))</f>
        <v>0</v>
      </c>
      <c r="BB496" s="567">
        <f ca="1">SUM(INDIRECT(BB$1&amp;BB$2&amp;$C496):INDIRECT(BB$1&amp;BB$3&amp;$C496))</f>
        <v>0</v>
      </c>
      <c r="BC496" s="1732">
        <f t="shared" ca="1" si="627"/>
        <v>0</v>
      </c>
      <c r="BD496" s="1835">
        <f t="shared" ca="1" si="628"/>
        <v>0</v>
      </c>
      <c r="BE496" s="567">
        <f ca="1">SUM(INDIRECT(BE$1&amp;BE$2&amp;$A496):INDIRECT(BE$1&amp;BE$3&amp;$A496))</f>
        <v>0</v>
      </c>
      <c r="BF496" s="1732">
        <f t="shared" ca="1" si="629"/>
        <v>0</v>
      </c>
      <c r="BG496" s="1835">
        <f t="shared" ca="1" si="630"/>
        <v>0</v>
      </c>
    </row>
    <row r="497" spans="1:59">
      <c r="A497" s="1887">
        <v>450</v>
      </c>
      <c r="B497" s="1887">
        <v>1</v>
      </c>
      <c r="C497" s="1887">
        <f>ROW()</f>
        <v>497</v>
      </c>
      <c r="E497" s="2540">
        <v>1</v>
      </c>
      <c r="I497" s="130"/>
      <c r="J497" s="129"/>
      <c r="K497" s="123"/>
      <c r="L497" s="123"/>
      <c r="M497" s="120" t="s">
        <v>216</v>
      </c>
      <c r="N497" s="557"/>
      <c r="O497" s="557"/>
      <c r="P497" s="553"/>
      <c r="Q497" s="554">
        <f>SUM(Q498:Q501)</f>
        <v>0</v>
      </c>
      <c r="R497" s="555">
        <f t="shared" ref="R497:AI497" si="635">SUM(R498:R501)</f>
        <v>0</v>
      </c>
      <c r="S497" s="555">
        <f t="shared" si="635"/>
        <v>0</v>
      </c>
      <c r="T497" s="555">
        <f t="shared" si="635"/>
        <v>0</v>
      </c>
      <c r="U497" s="555">
        <f t="shared" si="635"/>
        <v>0</v>
      </c>
      <c r="V497" s="555">
        <f t="shared" si="635"/>
        <v>0</v>
      </c>
      <c r="W497" s="555">
        <f t="shared" si="635"/>
        <v>0</v>
      </c>
      <c r="X497" s="555">
        <f t="shared" si="635"/>
        <v>0</v>
      </c>
      <c r="Y497" s="555">
        <f t="shared" si="635"/>
        <v>0</v>
      </c>
      <c r="Z497" s="555">
        <f t="shared" si="635"/>
        <v>0</v>
      </c>
      <c r="AA497" s="555">
        <f t="shared" si="635"/>
        <v>0</v>
      </c>
      <c r="AB497" s="555">
        <f t="shared" si="635"/>
        <v>0</v>
      </c>
      <c r="AC497" s="555">
        <f t="shared" si="635"/>
        <v>0</v>
      </c>
      <c r="AD497" s="555">
        <f t="shared" si="635"/>
        <v>0</v>
      </c>
      <c r="AE497" s="555">
        <f t="shared" si="635"/>
        <v>0</v>
      </c>
      <c r="AF497" s="555">
        <f t="shared" si="635"/>
        <v>0</v>
      </c>
      <c r="AG497" s="555">
        <f t="shared" si="635"/>
        <v>0</v>
      </c>
      <c r="AH497" s="555">
        <f t="shared" si="635"/>
        <v>0</v>
      </c>
      <c r="AI497" s="555">
        <f t="shared" si="635"/>
        <v>0</v>
      </c>
      <c r="AK497" s="555">
        <f ca="1">SUM((INDIRECT(AK$2&amp;(ROW())):INDIRECT(AK$3&amp;(ROW()))))</f>
        <v>0</v>
      </c>
      <c r="AL497" s="555">
        <f ca="1">SUM(INDIRECT(AL$1&amp;AL$2&amp;$C497):INDIRECT(AL$1&amp;AL$3&amp;$C497))</f>
        <v>0</v>
      </c>
      <c r="AM497" s="1730">
        <f t="shared" ca="1" si="582"/>
        <v>0</v>
      </c>
      <c r="AN497" s="1833">
        <f t="shared" ca="1" si="621"/>
        <v>0</v>
      </c>
      <c r="AO497" s="555">
        <f ca="1">SUM(INDIRECT(AO$1&amp;AO$2&amp;$A497):INDIRECT(AO$1&amp;AO$3&amp;$A497))</f>
        <v>0</v>
      </c>
      <c r="AP497" s="1730">
        <f t="shared" ca="1" si="583"/>
        <v>0</v>
      </c>
      <c r="AQ497" s="1833">
        <f t="shared" ca="1" si="622"/>
        <v>0</v>
      </c>
      <c r="AS497" s="555">
        <f ca="1">SUM((INDIRECT(AS$2&amp;(ROW())):INDIRECT(AS$3&amp;(ROW()))))</f>
        <v>0</v>
      </c>
      <c r="AT497" s="555">
        <f ca="1">SUM(INDIRECT(AT$1&amp;AT$2&amp;$C497):INDIRECT(AT$1&amp;AT$3&amp;$C497))</f>
        <v>0</v>
      </c>
      <c r="AU497" s="1730">
        <f t="shared" ca="1" si="623"/>
        <v>0</v>
      </c>
      <c r="AV497" s="1833">
        <f t="shared" ca="1" si="624"/>
        <v>0</v>
      </c>
      <c r="AW497" s="555">
        <f ca="1">SUM(INDIRECT(AW$1&amp;AW$2&amp;$A497):INDIRECT(AW$1&amp;AW$3&amp;$A497))</f>
        <v>0</v>
      </c>
      <c r="AX497" s="1730">
        <f t="shared" ca="1" si="625"/>
        <v>0</v>
      </c>
      <c r="AY497" s="1833">
        <f t="shared" ca="1" si="626"/>
        <v>0</v>
      </c>
      <c r="BA497" s="555">
        <f ca="1">SUM((INDIRECT(BA$2&amp;(ROW())):INDIRECT(BA$3&amp;(ROW()))))</f>
        <v>0</v>
      </c>
      <c r="BB497" s="555">
        <f ca="1">SUM(INDIRECT(BB$1&amp;BB$2&amp;$C497):INDIRECT(BB$1&amp;BB$3&amp;$C497))</f>
        <v>0</v>
      </c>
      <c r="BC497" s="1730">
        <f t="shared" ca="1" si="627"/>
        <v>0</v>
      </c>
      <c r="BD497" s="1833">
        <f t="shared" ca="1" si="628"/>
        <v>0</v>
      </c>
      <c r="BE497" s="555">
        <f ca="1">SUM(INDIRECT(BE$1&amp;BE$2&amp;$A497):INDIRECT(BE$1&amp;BE$3&amp;$A497))</f>
        <v>0</v>
      </c>
      <c r="BF497" s="1730">
        <f t="shared" ca="1" si="629"/>
        <v>0</v>
      </c>
      <c r="BG497" s="1833">
        <f t="shared" ca="1" si="630"/>
        <v>0</v>
      </c>
    </row>
    <row r="498" spans="1:59">
      <c r="A498" s="1887">
        <v>451</v>
      </c>
      <c r="B498" s="1887">
        <v>1</v>
      </c>
      <c r="C498" s="1887">
        <f>ROW()</f>
        <v>498</v>
      </c>
      <c r="E498" s="2540">
        <v>1</v>
      </c>
      <c r="I498" s="130"/>
      <c r="J498" s="129"/>
      <c r="K498" s="123"/>
      <c r="L498" s="123"/>
      <c r="M498" s="18"/>
      <c r="N498" s="175"/>
      <c r="O498" s="175"/>
      <c r="P498" s="174" t="s">
        <v>138</v>
      </c>
      <c r="Q498" s="556"/>
      <c r="R498" s="177"/>
      <c r="S498" s="177"/>
      <c r="T498" s="177"/>
      <c r="U498" s="177"/>
      <c r="V498" s="177"/>
      <c r="W498" s="177"/>
      <c r="X498" s="177"/>
      <c r="Y498" s="177"/>
      <c r="Z498" s="177"/>
      <c r="AA498" s="177"/>
      <c r="AB498" s="177"/>
      <c r="AC498" s="173">
        <f>SUM(Q498,R498,S498)</f>
        <v>0</v>
      </c>
      <c r="AD498" s="173">
        <f>SUM(T498,U498,V498)</f>
        <v>0</v>
      </c>
      <c r="AE498" s="173">
        <f>SUM(W498,X498,Y498)</f>
        <v>0</v>
      </c>
      <c r="AF498" s="173">
        <f>SUM(Z498,AA498,AB498)</f>
        <v>0</v>
      </c>
      <c r="AG498" s="173">
        <f>AC498+AD498</f>
        <v>0</v>
      </c>
      <c r="AH498" s="173">
        <f>AF498+AE498</f>
        <v>0</v>
      </c>
      <c r="AI498" s="173">
        <f>AG498+AH498</f>
        <v>0</v>
      </c>
      <c r="AK498" s="173">
        <f ca="1">SUM((INDIRECT(AK$2&amp;(ROW())):INDIRECT(AK$3&amp;(ROW()))))</f>
        <v>0</v>
      </c>
      <c r="AL498" s="173">
        <f ca="1">SUM(INDIRECT(AL$1&amp;AL$2&amp;$C498):INDIRECT(AL$1&amp;AL$3&amp;$C498))</f>
        <v>0</v>
      </c>
      <c r="AM498" s="1717">
        <f t="shared" ca="1" si="582"/>
        <v>0</v>
      </c>
      <c r="AN498" s="1821">
        <f t="shared" ca="1" si="621"/>
        <v>0</v>
      </c>
      <c r="AO498" s="173">
        <f ca="1">SUM(INDIRECT(AO$1&amp;AO$2&amp;$A498):INDIRECT(AO$1&amp;AO$3&amp;$A498))</f>
        <v>0</v>
      </c>
      <c r="AP498" s="1717">
        <f t="shared" ca="1" si="583"/>
        <v>0</v>
      </c>
      <c r="AQ498" s="1821">
        <f t="shared" ca="1" si="622"/>
        <v>0</v>
      </c>
      <c r="AS498" s="173">
        <f ca="1">SUM((INDIRECT(AS$2&amp;(ROW())):INDIRECT(AS$3&amp;(ROW()))))</f>
        <v>0</v>
      </c>
      <c r="AT498" s="173">
        <f ca="1">SUM(INDIRECT(AT$1&amp;AT$2&amp;$C498):INDIRECT(AT$1&amp;AT$3&amp;$C498))</f>
        <v>0</v>
      </c>
      <c r="AU498" s="1717">
        <f t="shared" ca="1" si="623"/>
        <v>0</v>
      </c>
      <c r="AV498" s="1821">
        <f t="shared" ca="1" si="624"/>
        <v>0</v>
      </c>
      <c r="AW498" s="173">
        <f ca="1">SUM(INDIRECT(AW$1&amp;AW$2&amp;$A498):INDIRECT(AW$1&amp;AW$3&amp;$A498))</f>
        <v>0</v>
      </c>
      <c r="AX498" s="1717">
        <f t="shared" ca="1" si="625"/>
        <v>0</v>
      </c>
      <c r="AY498" s="1821">
        <f t="shared" ca="1" si="626"/>
        <v>0</v>
      </c>
      <c r="BA498" s="173">
        <f ca="1">SUM((INDIRECT(BA$2&amp;(ROW())):INDIRECT(BA$3&amp;(ROW()))))</f>
        <v>0</v>
      </c>
      <c r="BB498" s="173">
        <f ca="1">SUM(INDIRECT(BB$1&amp;BB$2&amp;$C498):INDIRECT(BB$1&amp;BB$3&amp;$C498))</f>
        <v>0</v>
      </c>
      <c r="BC498" s="1717">
        <f t="shared" ca="1" si="627"/>
        <v>0</v>
      </c>
      <c r="BD498" s="1821">
        <f t="shared" ca="1" si="628"/>
        <v>0</v>
      </c>
      <c r="BE498" s="173">
        <f ca="1">SUM(INDIRECT(BE$1&amp;BE$2&amp;$A498):INDIRECT(BE$1&amp;BE$3&amp;$A498))</f>
        <v>0</v>
      </c>
      <c r="BF498" s="1717">
        <f t="shared" ca="1" si="629"/>
        <v>0</v>
      </c>
      <c r="BG498" s="1821">
        <f t="shared" ca="1" si="630"/>
        <v>0</v>
      </c>
    </row>
    <row r="499" spans="1:59">
      <c r="A499" s="1887">
        <v>452</v>
      </c>
      <c r="B499" s="1887">
        <v>1</v>
      </c>
      <c r="C499" s="1887">
        <f>ROW()</f>
        <v>499</v>
      </c>
      <c r="E499" s="2540">
        <v>1</v>
      </c>
      <c r="I499" s="130"/>
      <c r="J499" s="129"/>
      <c r="K499" s="123"/>
      <c r="L499" s="123"/>
      <c r="M499" s="18"/>
      <c r="N499" s="18"/>
      <c r="O499" s="18"/>
      <c r="P499" s="139" t="s">
        <v>235</v>
      </c>
      <c r="Q499" s="138"/>
      <c r="R499" s="117"/>
      <c r="S499" s="117"/>
      <c r="T499" s="117"/>
      <c r="U499" s="117"/>
      <c r="V499" s="117"/>
      <c r="W499" s="117"/>
      <c r="X499" s="117"/>
      <c r="Y499" s="117"/>
      <c r="Z499" s="117"/>
      <c r="AA499" s="117"/>
      <c r="AB499" s="117"/>
      <c r="AC499" s="25">
        <f>SUM(Q499,R499,S499)</f>
        <v>0</v>
      </c>
      <c r="AD499" s="25">
        <f>SUM(T499,U499,V499)</f>
        <v>0</v>
      </c>
      <c r="AE499" s="25">
        <f>SUM(W499,X499,Y499)</f>
        <v>0</v>
      </c>
      <c r="AF499" s="25">
        <f>SUM(Z499,AA499,AB499)</f>
        <v>0</v>
      </c>
      <c r="AG499" s="25">
        <f>AC499+AD499</f>
        <v>0</v>
      </c>
      <c r="AH499" s="25">
        <f>AF499+AE499</f>
        <v>0</v>
      </c>
      <c r="AI499" s="25">
        <f>AG499+AH499</f>
        <v>0</v>
      </c>
      <c r="AK499" s="25">
        <f ca="1">SUM((INDIRECT(AK$2&amp;(ROW())):INDIRECT(AK$3&amp;(ROW()))))</f>
        <v>0</v>
      </c>
      <c r="AL499" s="25">
        <f ca="1">SUM(INDIRECT(AL$1&amp;AL$2&amp;$C499):INDIRECT(AL$1&amp;AL$3&amp;$C499))</f>
        <v>0</v>
      </c>
      <c r="AM499" s="1688">
        <f t="shared" ca="1" si="582"/>
        <v>0</v>
      </c>
      <c r="AN499" s="1782">
        <f t="shared" ca="1" si="621"/>
        <v>0</v>
      </c>
      <c r="AO499" s="25">
        <f ca="1">SUM(INDIRECT(AO$1&amp;AO$2&amp;$A499):INDIRECT(AO$1&amp;AO$3&amp;$A499))</f>
        <v>0</v>
      </c>
      <c r="AP499" s="1688">
        <f t="shared" ca="1" si="583"/>
        <v>0</v>
      </c>
      <c r="AQ499" s="1782">
        <f t="shared" ca="1" si="622"/>
        <v>0</v>
      </c>
      <c r="AS499" s="25">
        <f ca="1">SUM((INDIRECT(AS$2&amp;(ROW())):INDIRECT(AS$3&amp;(ROW()))))</f>
        <v>0</v>
      </c>
      <c r="AT499" s="25">
        <f ca="1">SUM(INDIRECT(AT$1&amp;AT$2&amp;$C499):INDIRECT(AT$1&amp;AT$3&amp;$C499))</f>
        <v>0</v>
      </c>
      <c r="AU499" s="1688">
        <f t="shared" ca="1" si="623"/>
        <v>0</v>
      </c>
      <c r="AV499" s="1782">
        <f t="shared" ca="1" si="624"/>
        <v>0</v>
      </c>
      <c r="AW499" s="25">
        <f ca="1">SUM(INDIRECT(AW$1&amp;AW$2&amp;$A499):INDIRECT(AW$1&amp;AW$3&amp;$A499))</f>
        <v>0</v>
      </c>
      <c r="AX499" s="1688">
        <f t="shared" ca="1" si="625"/>
        <v>0</v>
      </c>
      <c r="AY499" s="1782">
        <f t="shared" ca="1" si="626"/>
        <v>0</v>
      </c>
      <c r="BA499" s="25">
        <f ca="1">SUM((INDIRECT(BA$2&amp;(ROW())):INDIRECT(BA$3&amp;(ROW()))))</f>
        <v>0</v>
      </c>
      <c r="BB499" s="25">
        <f ca="1">SUM(INDIRECT(BB$1&amp;BB$2&amp;$C499):INDIRECT(BB$1&amp;BB$3&amp;$C499))</f>
        <v>0</v>
      </c>
      <c r="BC499" s="1688">
        <f t="shared" ca="1" si="627"/>
        <v>0</v>
      </c>
      <c r="BD499" s="1782">
        <f t="shared" ca="1" si="628"/>
        <v>0</v>
      </c>
      <c r="BE499" s="25">
        <f ca="1">SUM(INDIRECT(BE$1&amp;BE$2&amp;$A499):INDIRECT(BE$1&amp;BE$3&amp;$A499))</f>
        <v>0</v>
      </c>
      <c r="BF499" s="1688">
        <f t="shared" ca="1" si="629"/>
        <v>0</v>
      </c>
      <c r="BG499" s="1782">
        <f t="shared" ca="1" si="630"/>
        <v>0</v>
      </c>
    </row>
    <row r="500" spans="1:59">
      <c r="A500" s="1887">
        <v>453</v>
      </c>
      <c r="B500" s="1887">
        <v>1</v>
      </c>
      <c r="C500" s="1887">
        <f>ROW()</f>
        <v>500</v>
      </c>
      <c r="E500" s="2540">
        <v>1</v>
      </c>
      <c r="I500" s="130"/>
      <c r="J500" s="129"/>
      <c r="K500" s="123"/>
      <c r="L500" s="123"/>
      <c r="M500" s="18"/>
      <c r="N500" s="18"/>
      <c r="O500" s="18"/>
      <c r="P500" s="139" t="s">
        <v>236</v>
      </c>
      <c r="Q500" s="138"/>
      <c r="R500" s="117"/>
      <c r="S500" s="117"/>
      <c r="T500" s="117"/>
      <c r="U500" s="117"/>
      <c r="V500" s="117"/>
      <c r="W500" s="117"/>
      <c r="X500" s="117"/>
      <c r="Y500" s="117"/>
      <c r="Z500" s="117"/>
      <c r="AA500" s="117"/>
      <c r="AB500" s="117"/>
      <c r="AC500" s="25">
        <f>SUM(Q500,R500,S500)</f>
        <v>0</v>
      </c>
      <c r="AD500" s="25">
        <f>SUM(T500,U500,V500)</f>
        <v>0</v>
      </c>
      <c r="AE500" s="25">
        <f>SUM(W500,X500,Y500)</f>
        <v>0</v>
      </c>
      <c r="AF500" s="25">
        <f>SUM(Z500,AA500,AB500)</f>
        <v>0</v>
      </c>
      <c r="AG500" s="25">
        <f>AC500+AD500</f>
        <v>0</v>
      </c>
      <c r="AH500" s="25">
        <f>AF500+AE500</f>
        <v>0</v>
      </c>
      <c r="AI500" s="25">
        <f>AG500+AH500</f>
        <v>0</v>
      </c>
      <c r="AK500" s="25">
        <f ca="1">SUM((INDIRECT(AK$2&amp;(ROW())):INDIRECT(AK$3&amp;(ROW()))))</f>
        <v>0</v>
      </c>
      <c r="AL500" s="25">
        <f ca="1">SUM(INDIRECT(AL$1&amp;AL$2&amp;$C500):INDIRECT(AL$1&amp;AL$3&amp;$C500))</f>
        <v>0</v>
      </c>
      <c r="AM500" s="1688">
        <f t="shared" ca="1" si="582"/>
        <v>0</v>
      </c>
      <c r="AN500" s="1782">
        <f t="shared" ca="1" si="621"/>
        <v>0</v>
      </c>
      <c r="AO500" s="25">
        <f ca="1">SUM(INDIRECT(AO$1&amp;AO$2&amp;$A500):INDIRECT(AO$1&amp;AO$3&amp;$A500))</f>
        <v>0</v>
      </c>
      <c r="AP500" s="1688">
        <f t="shared" ca="1" si="583"/>
        <v>0</v>
      </c>
      <c r="AQ500" s="1782">
        <f t="shared" ca="1" si="622"/>
        <v>0</v>
      </c>
      <c r="AS500" s="25">
        <f ca="1">SUM((INDIRECT(AS$2&amp;(ROW())):INDIRECT(AS$3&amp;(ROW()))))</f>
        <v>0</v>
      </c>
      <c r="AT500" s="25">
        <f ca="1">SUM(INDIRECT(AT$1&amp;AT$2&amp;$C500):INDIRECT(AT$1&amp;AT$3&amp;$C500))</f>
        <v>0</v>
      </c>
      <c r="AU500" s="1688">
        <f t="shared" ca="1" si="623"/>
        <v>0</v>
      </c>
      <c r="AV500" s="1782">
        <f t="shared" ca="1" si="624"/>
        <v>0</v>
      </c>
      <c r="AW500" s="25">
        <f ca="1">SUM(INDIRECT(AW$1&amp;AW$2&amp;$A500):INDIRECT(AW$1&amp;AW$3&amp;$A500))</f>
        <v>0</v>
      </c>
      <c r="AX500" s="1688">
        <f t="shared" ca="1" si="625"/>
        <v>0</v>
      </c>
      <c r="AY500" s="1782">
        <f t="shared" ca="1" si="626"/>
        <v>0</v>
      </c>
      <c r="BA500" s="25">
        <f ca="1">SUM((INDIRECT(BA$2&amp;(ROW())):INDIRECT(BA$3&amp;(ROW()))))</f>
        <v>0</v>
      </c>
      <c r="BB500" s="25">
        <f ca="1">SUM(INDIRECT(BB$1&amp;BB$2&amp;$C500):INDIRECT(BB$1&amp;BB$3&amp;$C500))</f>
        <v>0</v>
      </c>
      <c r="BC500" s="1688">
        <f t="shared" ca="1" si="627"/>
        <v>0</v>
      </c>
      <c r="BD500" s="1782">
        <f t="shared" ca="1" si="628"/>
        <v>0</v>
      </c>
      <c r="BE500" s="25">
        <f ca="1">SUM(INDIRECT(BE$1&amp;BE$2&amp;$A500):INDIRECT(BE$1&amp;BE$3&amp;$A500))</f>
        <v>0</v>
      </c>
      <c r="BF500" s="1688">
        <f t="shared" ca="1" si="629"/>
        <v>0</v>
      </c>
      <c r="BG500" s="1782">
        <f t="shared" ca="1" si="630"/>
        <v>0</v>
      </c>
    </row>
    <row r="501" spans="1:59">
      <c r="A501" s="1887">
        <v>454</v>
      </c>
      <c r="B501" s="1887">
        <v>1</v>
      </c>
      <c r="C501" s="1887">
        <f>ROW()</f>
        <v>501</v>
      </c>
      <c r="E501" s="2540">
        <v>1</v>
      </c>
      <c r="I501" s="130"/>
      <c r="J501" s="129"/>
      <c r="K501" s="123"/>
      <c r="L501" s="123"/>
      <c r="M501" s="18"/>
      <c r="N501" s="16"/>
      <c r="O501" s="16"/>
      <c r="P501" s="137" t="s">
        <v>213</v>
      </c>
      <c r="Q501" s="136"/>
      <c r="R501" s="124"/>
      <c r="S501" s="124"/>
      <c r="T501" s="124"/>
      <c r="U501" s="124"/>
      <c r="V501" s="124"/>
      <c r="W501" s="124"/>
      <c r="X501" s="124"/>
      <c r="Y501" s="124"/>
      <c r="Z501" s="124"/>
      <c r="AA501" s="124"/>
      <c r="AB501" s="124"/>
      <c r="AC501" s="23">
        <f>SUM(Q501,R501,S501)</f>
        <v>0</v>
      </c>
      <c r="AD501" s="23">
        <f>SUM(T501,U501,V501)</f>
        <v>0</v>
      </c>
      <c r="AE501" s="23">
        <f>SUM(W501,X501,Y501)</f>
        <v>0</v>
      </c>
      <c r="AF501" s="23">
        <f>SUM(Z501,AA501,AB501)</f>
        <v>0</v>
      </c>
      <c r="AG501" s="23">
        <f>AC501+AD501</f>
        <v>0</v>
      </c>
      <c r="AH501" s="23">
        <f>AF501+AE501</f>
        <v>0</v>
      </c>
      <c r="AI501" s="23">
        <f>AG501+AH501</f>
        <v>0</v>
      </c>
      <c r="AK501" s="23">
        <f ca="1">SUM((INDIRECT(AK$2&amp;(ROW())):INDIRECT(AK$3&amp;(ROW()))))</f>
        <v>0</v>
      </c>
      <c r="AL501" s="23">
        <f ca="1">SUM(INDIRECT(AL$1&amp;AL$2&amp;$C501):INDIRECT(AL$1&amp;AL$3&amp;$C501))</f>
        <v>0</v>
      </c>
      <c r="AM501" s="1689">
        <f t="shared" ca="1" si="582"/>
        <v>0</v>
      </c>
      <c r="AN501" s="1783">
        <f t="shared" ca="1" si="621"/>
        <v>0</v>
      </c>
      <c r="AO501" s="23">
        <f ca="1">SUM(INDIRECT(AO$1&amp;AO$2&amp;$A501):INDIRECT(AO$1&amp;AO$3&amp;$A501))</f>
        <v>0</v>
      </c>
      <c r="AP501" s="1689">
        <f t="shared" ca="1" si="583"/>
        <v>0</v>
      </c>
      <c r="AQ501" s="1783">
        <f t="shared" ca="1" si="622"/>
        <v>0</v>
      </c>
      <c r="AS501" s="23">
        <f ca="1">SUM((INDIRECT(AS$2&amp;(ROW())):INDIRECT(AS$3&amp;(ROW()))))</f>
        <v>0</v>
      </c>
      <c r="AT501" s="23">
        <f ca="1">SUM(INDIRECT(AT$1&amp;AT$2&amp;$C501):INDIRECT(AT$1&amp;AT$3&amp;$C501))</f>
        <v>0</v>
      </c>
      <c r="AU501" s="1689">
        <f t="shared" ca="1" si="623"/>
        <v>0</v>
      </c>
      <c r="AV501" s="1783">
        <f t="shared" ca="1" si="624"/>
        <v>0</v>
      </c>
      <c r="AW501" s="23">
        <f ca="1">SUM(INDIRECT(AW$1&amp;AW$2&amp;$A501):INDIRECT(AW$1&amp;AW$3&amp;$A501))</f>
        <v>0</v>
      </c>
      <c r="AX501" s="1689">
        <f t="shared" ca="1" si="625"/>
        <v>0</v>
      </c>
      <c r="AY501" s="1783">
        <f t="shared" ca="1" si="626"/>
        <v>0</v>
      </c>
      <c r="BA501" s="23">
        <f ca="1">SUM((INDIRECT(BA$2&amp;(ROW())):INDIRECT(BA$3&amp;(ROW()))))</f>
        <v>0</v>
      </c>
      <c r="BB501" s="23">
        <f ca="1">SUM(INDIRECT(BB$1&amp;BB$2&amp;$C501):INDIRECT(BB$1&amp;BB$3&amp;$C501))</f>
        <v>0</v>
      </c>
      <c r="BC501" s="1689">
        <f t="shared" ca="1" si="627"/>
        <v>0</v>
      </c>
      <c r="BD501" s="1783">
        <f t="shared" ca="1" si="628"/>
        <v>0</v>
      </c>
      <c r="BE501" s="23">
        <f ca="1">SUM(INDIRECT(BE$1&amp;BE$2&amp;$A501):INDIRECT(BE$1&amp;BE$3&amp;$A501))</f>
        <v>0</v>
      </c>
      <c r="BF501" s="1689">
        <f t="shared" ca="1" si="629"/>
        <v>0</v>
      </c>
      <c r="BG501" s="1783">
        <f t="shared" ca="1" si="630"/>
        <v>0</v>
      </c>
    </row>
    <row r="502" spans="1:59">
      <c r="A502" s="1887">
        <v>455</v>
      </c>
      <c r="B502" s="1887">
        <v>1</v>
      </c>
      <c r="C502" s="1887">
        <f>ROW()</f>
        <v>502</v>
      </c>
      <c r="E502" s="2540">
        <v>1</v>
      </c>
      <c r="I502" s="130"/>
      <c r="J502" s="129"/>
      <c r="K502" s="123"/>
      <c r="L502" s="123"/>
      <c r="M502" s="29" t="s">
        <v>213</v>
      </c>
      <c r="N502" s="16"/>
      <c r="O502" s="16"/>
      <c r="P502" s="16"/>
      <c r="Q502" s="115"/>
      <c r="R502" s="124"/>
      <c r="S502" s="124"/>
      <c r="T502" s="124"/>
      <c r="U502" s="124"/>
      <c r="V502" s="124"/>
      <c r="W502" s="124"/>
      <c r="X502" s="124"/>
      <c r="Y502" s="124"/>
      <c r="Z502" s="124"/>
      <c r="AA502" s="124"/>
      <c r="AB502" s="124"/>
      <c r="AC502" s="23">
        <f>SUM(Q502,R502,S502)</f>
        <v>0</v>
      </c>
      <c r="AD502" s="23">
        <f>SUM(T502,U502,V502)</f>
        <v>0</v>
      </c>
      <c r="AE502" s="23">
        <f>SUM(W502,X502,Y502)</f>
        <v>0</v>
      </c>
      <c r="AF502" s="23">
        <f>SUM(Z502,AA502,AB502)</f>
        <v>0</v>
      </c>
      <c r="AG502" s="23">
        <f>AC502+AD502</f>
        <v>0</v>
      </c>
      <c r="AH502" s="23">
        <f>AF502+AE502</f>
        <v>0</v>
      </c>
      <c r="AI502" s="23">
        <f>AG502+AH502</f>
        <v>0</v>
      </c>
      <c r="AK502" s="23">
        <f ca="1">SUM((INDIRECT(AK$2&amp;(ROW())):INDIRECT(AK$3&amp;(ROW()))))</f>
        <v>0</v>
      </c>
      <c r="AL502" s="23">
        <f ca="1">SUM(INDIRECT(AL$1&amp;AL$2&amp;$C502):INDIRECT(AL$1&amp;AL$3&amp;$C502))</f>
        <v>0</v>
      </c>
      <c r="AM502" s="1689">
        <f t="shared" ca="1" si="582"/>
        <v>0</v>
      </c>
      <c r="AN502" s="1783">
        <f t="shared" ca="1" si="621"/>
        <v>0</v>
      </c>
      <c r="AO502" s="23">
        <f ca="1">SUM(INDIRECT(AO$1&amp;AO$2&amp;$A502):INDIRECT(AO$1&amp;AO$3&amp;$A502))</f>
        <v>0</v>
      </c>
      <c r="AP502" s="1689">
        <f t="shared" ca="1" si="583"/>
        <v>0</v>
      </c>
      <c r="AQ502" s="1783">
        <f t="shared" ca="1" si="622"/>
        <v>0</v>
      </c>
      <c r="AS502" s="23">
        <f ca="1">SUM((INDIRECT(AS$2&amp;(ROW())):INDIRECT(AS$3&amp;(ROW()))))</f>
        <v>0</v>
      </c>
      <c r="AT502" s="23">
        <f ca="1">SUM(INDIRECT(AT$1&amp;AT$2&amp;$C502):INDIRECT(AT$1&amp;AT$3&amp;$C502))</f>
        <v>0</v>
      </c>
      <c r="AU502" s="1689">
        <f t="shared" ca="1" si="623"/>
        <v>0</v>
      </c>
      <c r="AV502" s="1783">
        <f t="shared" ca="1" si="624"/>
        <v>0</v>
      </c>
      <c r="AW502" s="23">
        <f ca="1">SUM(INDIRECT(AW$1&amp;AW$2&amp;$A502):INDIRECT(AW$1&amp;AW$3&amp;$A502))</f>
        <v>0</v>
      </c>
      <c r="AX502" s="1689">
        <f t="shared" ca="1" si="625"/>
        <v>0</v>
      </c>
      <c r="AY502" s="1783">
        <f t="shared" ca="1" si="626"/>
        <v>0</v>
      </c>
      <c r="BA502" s="23">
        <f ca="1">SUM((INDIRECT(BA$2&amp;(ROW())):INDIRECT(BA$3&amp;(ROW()))))</f>
        <v>0</v>
      </c>
      <c r="BB502" s="23">
        <f ca="1">SUM(INDIRECT(BB$1&amp;BB$2&amp;$C502):INDIRECT(BB$1&amp;BB$3&amp;$C502))</f>
        <v>0</v>
      </c>
      <c r="BC502" s="1689">
        <f t="shared" ca="1" si="627"/>
        <v>0</v>
      </c>
      <c r="BD502" s="1783">
        <f t="shared" ca="1" si="628"/>
        <v>0</v>
      </c>
      <c r="BE502" s="23">
        <f ca="1">SUM(INDIRECT(BE$1&amp;BE$2&amp;$A502):INDIRECT(BE$1&amp;BE$3&amp;$A502))</f>
        <v>0</v>
      </c>
      <c r="BF502" s="1689">
        <f t="shared" ca="1" si="629"/>
        <v>0</v>
      </c>
      <c r="BG502" s="1783">
        <f t="shared" ca="1" si="630"/>
        <v>0</v>
      </c>
    </row>
    <row r="503" spans="1:59">
      <c r="A503" s="1887">
        <v>456</v>
      </c>
      <c r="B503" s="1887">
        <v>1</v>
      </c>
      <c r="C503" s="1887">
        <f>ROW()</f>
        <v>503</v>
      </c>
      <c r="E503" s="2540">
        <v>1</v>
      </c>
      <c r="I503" s="130"/>
      <c r="J503" s="129"/>
      <c r="K503" s="133" t="s">
        <v>230</v>
      </c>
      <c r="L503" s="133"/>
      <c r="M503" s="132"/>
      <c r="N503" s="132"/>
      <c r="O503" s="132"/>
      <c r="P503" s="132"/>
      <c r="Q503" s="131">
        <f>Q504+Q507+Q512+Q517</f>
        <v>46565</v>
      </c>
      <c r="R503" s="131">
        <f t="shared" ref="R503:AI503" si="636">R504+R507+R512+R517</f>
        <v>12438</v>
      </c>
      <c r="S503" s="131">
        <f t="shared" si="636"/>
        <v>55746</v>
      </c>
      <c r="T503" s="131">
        <f t="shared" si="636"/>
        <v>22812</v>
      </c>
      <c r="U503" s="131">
        <f t="shared" si="636"/>
        <v>41456</v>
      </c>
      <c r="V503" s="131">
        <f t="shared" si="636"/>
        <v>58001</v>
      </c>
      <c r="W503" s="131">
        <f t="shared" si="636"/>
        <v>47353</v>
      </c>
      <c r="X503" s="131">
        <f t="shared" si="636"/>
        <v>50630</v>
      </c>
      <c r="Y503" s="131">
        <f t="shared" si="636"/>
        <v>61925</v>
      </c>
      <c r="Z503" s="131">
        <f t="shared" si="636"/>
        <v>45727</v>
      </c>
      <c r="AA503" s="131">
        <f t="shared" si="636"/>
        <v>38950</v>
      </c>
      <c r="AB503" s="131">
        <f t="shared" si="636"/>
        <v>57385</v>
      </c>
      <c r="AC503" s="131">
        <f t="shared" si="636"/>
        <v>114749</v>
      </c>
      <c r="AD503" s="131">
        <f t="shared" si="636"/>
        <v>122269</v>
      </c>
      <c r="AE503" s="131">
        <f t="shared" si="636"/>
        <v>159908</v>
      </c>
      <c r="AF503" s="131">
        <f t="shared" si="636"/>
        <v>142062</v>
      </c>
      <c r="AG503" s="131">
        <f t="shared" si="636"/>
        <v>237018</v>
      </c>
      <c r="AH503" s="131">
        <f t="shared" si="636"/>
        <v>301970</v>
      </c>
      <c r="AI503" s="131">
        <f t="shared" si="636"/>
        <v>538988</v>
      </c>
      <c r="AK503" s="131">
        <f ca="1">SUM((INDIRECT(AK$2&amp;(ROW())):INDIRECT(AK$3&amp;(ROW()))))</f>
        <v>46565</v>
      </c>
      <c r="AL503" s="131">
        <f ca="1">SUM(INDIRECT(AL$1&amp;AL$2&amp;$C503):INDIRECT(AL$1&amp;AL$3&amp;$C503))</f>
        <v>35780.158345454547</v>
      </c>
      <c r="AM503" s="1733">
        <f t="shared" ca="1" si="582"/>
        <v>10784.841654545453</v>
      </c>
      <c r="AN503" s="1836">
        <f t="shared" ca="1" si="621"/>
        <v>1.3014196178345181</v>
      </c>
      <c r="AO503" s="131">
        <f ca="1">SUM(INDIRECT(AO$1&amp;AO$2&amp;$A503):INDIRECT(AO$1&amp;AO$3&amp;$A503))</f>
        <v>167</v>
      </c>
      <c r="AP503" s="1733">
        <f t="shared" ca="1" si="583"/>
        <v>46398</v>
      </c>
      <c r="AQ503" s="1836">
        <f t="shared" ca="1" si="622"/>
        <v>278.83233532934133</v>
      </c>
      <c r="AS503" s="131">
        <f ca="1">SUM((INDIRECT(AS$2&amp;(ROW())):INDIRECT(AS$3&amp;(ROW()))))</f>
        <v>46565</v>
      </c>
      <c r="AT503" s="131">
        <f ca="1">SUM(INDIRECT(AT$1&amp;AT$2&amp;$C503):INDIRECT(AT$1&amp;AT$3&amp;$C503))</f>
        <v>35780.158345454547</v>
      </c>
      <c r="AU503" s="1733">
        <f t="shared" ca="1" si="623"/>
        <v>10784.841654545453</v>
      </c>
      <c r="AV503" s="1836">
        <f t="shared" ca="1" si="624"/>
        <v>1.3014196178345181</v>
      </c>
      <c r="AW503" s="131">
        <f ca="1">SUM(INDIRECT(AW$1&amp;AW$2&amp;$A503):INDIRECT(AW$1&amp;AW$3&amp;$A503))</f>
        <v>167</v>
      </c>
      <c r="AX503" s="1733">
        <f t="shared" ca="1" si="625"/>
        <v>46398</v>
      </c>
      <c r="AY503" s="1836">
        <f t="shared" ca="1" si="626"/>
        <v>278.83233532934133</v>
      </c>
      <c r="BA503" s="131">
        <f ca="1">SUM((INDIRECT(BA$2&amp;(ROW())):INDIRECT(BA$3&amp;(ROW()))))</f>
        <v>46565</v>
      </c>
      <c r="BB503" s="131">
        <f ca="1">SUM(INDIRECT(BB$1&amp;BB$2&amp;$C503):INDIRECT(BB$1&amp;BB$3&amp;$C503))</f>
        <v>35780.158345454547</v>
      </c>
      <c r="BC503" s="1733">
        <f t="shared" ca="1" si="627"/>
        <v>10784.841654545453</v>
      </c>
      <c r="BD503" s="1836">
        <f t="shared" ca="1" si="628"/>
        <v>1.3014196178345181</v>
      </c>
      <c r="BE503" s="131">
        <f ca="1">SUM(INDIRECT(BE$1&amp;BE$2&amp;$A503):INDIRECT(BE$1&amp;BE$3&amp;$A503))</f>
        <v>167</v>
      </c>
      <c r="BF503" s="1733">
        <f t="shared" ca="1" si="629"/>
        <v>46398</v>
      </c>
      <c r="BG503" s="1836">
        <f t="shared" ca="1" si="630"/>
        <v>278.83233532934133</v>
      </c>
    </row>
    <row r="504" spans="1:59">
      <c r="A504" s="1887">
        <v>457</v>
      </c>
      <c r="B504" s="1887">
        <v>1</v>
      </c>
      <c r="C504" s="1887">
        <f>ROW()</f>
        <v>504</v>
      </c>
      <c r="E504" s="2540">
        <v>1</v>
      </c>
      <c r="I504" s="130"/>
      <c r="J504" s="129"/>
      <c r="K504" s="118"/>
      <c r="L504" s="118"/>
      <c r="M504" s="18" t="s">
        <v>360</v>
      </c>
      <c r="N504" s="558"/>
      <c r="O504" s="558"/>
      <c r="P504" s="559"/>
      <c r="Q504" s="570">
        <f>SUM(Q505:Q506)</f>
        <v>4265</v>
      </c>
      <c r="R504" s="562">
        <f t="shared" ref="R504:AI504" si="637">SUM(R505:R506)</f>
        <v>1086</v>
      </c>
      <c r="S504" s="562">
        <f t="shared" si="637"/>
        <v>16929</v>
      </c>
      <c r="T504" s="562">
        <f t="shared" si="637"/>
        <v>8409</v>
      </c>
      <c r="U504" s="562">
        <f t="shared" si="637"/>
        <v>6578</v>
      </c>
      <c r="V504" s="562">
        <f t="shared" si="637"/>
        <v>28348</v>
      </c>
      <c r="W504" s="562">
        <f t="shared" si="637"/>
        <v>7131</v>
      </c>
      <c r="X504" s="562">
        <f t="shared" si="637"/>
        <v>15930</v>
      </c>
      <c r="Y504" s="562">
        <f t="shared" si="637"/>
        <v>22002</v>
      </c>
      <c r="Z504" s="562">
        <f t="shared" si="637"/>
        <v>7368</v>
      </c>
      <c r="AA504" s="562">
        <f t="shared" si="637"/>
        <v>1923</v>
      </c>
      <c r="AB504" s="562">
        <f t="shared" si="637"/>
        <v>15922</v>
      </c>
      <c r="AC504" s="562">
        <f t="shared" si="637"/>
        <v>22280</v>
      </c>
      <c r="AD504" s="562">
        <f t="shared" si="637"/>
        <v>43335</v>
      </c>
      <c r="AE504" s="562">
        <f t="shared" si="637"/>
        <v>45063</v>
      </c>
      <c r="AF504" s="562">
        <f t="shared" si="637"/>
        <v>25213</v>
      </c>
      <c r="AG504" s="562">
        <f t="shared" si="637"/>
        <v>65615</v>
      </c>
      <c r="AH504" s="562">
        <f t="shared" si="637"/>
        <v>70276</v>
      </c>
      <c r="AI504" s="562">
        <f t="shared" si="637"/>
        <v>135891</v>
      </c>
      <c r="AK504" s="562">
        <f ca="1">SUM((INDIRECT(AK$2&amp;(ROW())):INDIRECT(AK$3&amp;(ROW()))))</f>
        <v>4265</v>
      </c>
      <c r="AL504" s="562">
        <f ca="1">SUM(INDIRECT(AL$1&amp;AL$2&amp;$C504):INDIRECT(AL$1&amp;AL$3&amp;$C504))</f>
        <v>4580.1583454545489</v>
      </c>
      <c r="AM504" s="1716">
        <f t="shared" ca="1" si="582"/>
        <v>-315.15834545454891</v>
      </c>
      <c r="AN504" s="1820">
        <f t="shared" ca="1" si="621"/>
        <v>0.93119051314736334</v>
      </c>
      <c r="AO504" s="562">
        <f ca="1">SUM(INDIRECT(AO$1&amp;AO$2&amp;$A504):INDIRECT(AO$1&amp;AO$3&amp;$A504))</f>
        <v>0</v>
      </c>
      <c r="AP504" s="1716">
        <f t="shared" ca="1" si="583"/>
        <v>4265</v>
      </c>
      <c r="AQ504" s="1820">
        <f t="shared" ca="1" si="622"/>
        <v>0</v>
      </c>
      <c r="AS504" s="562">
        <f ca="1">SUM((INDIRECT(AS$2&amp;(ROW())):INDIRECT(AS$3&amp;(ROW()))))</f>
        <v>4265</v>
      </c>
      <c r="AT504" s="562">
        <f ca="1">SUM(INDIRECT(AT$1&amp;AT$2&amp;$C504):INDIRECT(AT$1&amp;AT$3&amp;$C504))</f>
        <v>4580.1583454545489</v>
      </c>
      <c r="AU504" s="1716">
        <f t="shared" ca="1" si="623"/>
        <v>-315.15834545454891</v>
      </c>
      <c r="AV504" s="1820">
        <f t="shared" ca="1" si="624"/>
        <v>0.93119051314736334</v>
      </c>
      <c r="AW504" s="562">
        <f ca="1">SUM(INDIRECT(AW$1&amp;AW$2&amp;$A504):INDIRECT(AW$1&amp;AW$3&amp;$A504))</f>
        <v>0</v>
      </c>
      <c r="AX504" s="1716">
        <f t="shared" ca="1" si="625"/>
        <v>4265</v>
      </c>
      <c r="AY504" s="1820">
        <f t="shared" ca="1" si="626"/>
        <v>0</v>
      </c>
      <c r="BA504" s="562">
        <f ca="1">SUM((INDIRECT(BA$2&amp;(ROW())):INDIRECT(BA$3&amp;(ROW()))))</f>
        <v>4265</v>
      </c>
      <c r="BB504" s="562">
        <f ca="1">SUM(INDIRECT(BB$1&amp;BB$2&amp;$C504):INDIRECT(BB$1&amp;BB$3&amp;$C504))</f>
        <v>4580.1583454545489</v>
      </c>
      <c r="BC504" s="1716">
        <f t="shared" ca="1" si="627"/>
        <v>-315.15834545454891</v>
      </c>
      <c r="BD504" s="1820">
        <f t="shared" ca="1" si="628"/>
        <v>0.93119051314736334</v>
      </c>
      <c r="BE504" s="562">
        <f ca="1">SUM(INDIRECT(BE$1&amp;BE$2&amp;$A504):INDIRECT(BE$1&amp;BE$3&amp;$A504))</f>
        <v>0</v>
      </c>
      <c r="BF504" s="1716">
        <f t="shared" ca="1" si="629"/>
        <v>4265</v>
      </c>
      <c r="BG504" s="1820">
        <f t="shared" ca="1" si="630"/>
        <v>0</v>
      </c>
    </row>
    <row r="505" spans="1:59">
      <c r="A505" s="1887">
        <v>458</v>
      </c>
      <c r="B505" s="1887">
        <v>1</v>
      </c>
      <c r="C505" s="1887">
        <f>ROW()</f>
        <v>505</v>
      </c>
      <c r="E505" s="2540">
        <v>1</v>
      </c>
      <c r="I505" s="130"/>
      <c r="J505" s="129"/>
      <c r="K505" s="118"/>
      <c r="L505" s="118"/>
      <c r="M505" s="18"/>
      <c r="N505" s="175" t="s">
        <v>361</v>
      </c>
      <c r="O505" s="175"/>
      <c r="P505" s="174"/>
      <c r="Q505" s="556">
        <v>4265</v>
      </c>
      <c r="R505" s="177">
        <v>1086</v>
      </c>
      <c r="S505" s="177">
        <v>16929</v>
      </c>
      <c r="T505" s="177">
        <v>8409</v>
      </c>
      <c r="U505" s="177">
        <v>6578</v>
      </c>
      <c r="V505" s="177">
        <v>28348</v>
      </c>
      <c r="W505" s="177">
        <v>7131</v>
      </c>
      <c r="X505" s="177">
        <v>15930</v>
      </c>
      <c r="Y505" s="177">
        <v>22002</v>
      </c>
      <c r="Z505" s="177">
        <v>7368</v>
      </c>
      <c r="AA505" s="177">
        <v>1923</v>
      </c>
      <c r="AB505" s="177">
        <v>15922</v>
      </c>
      <c r="AC505" s="173">
        <f>SUM(Q505,R505,S505)</f>
        <v>22280</v>
      </c>
      <c r="AD505" s="173">
        <f>SUM(T505,U505,V505)</f>
        <v>43335</v>
      </c>
      <c r="AE505" s="173">
        <f>SUM(W505,X505,Y505)</f>
        <v>45063</v>
      </c>
      <c r="AF505" s="173">
        <f>SUM(Z505,AA505,AB505)</f>
        <v>25213</v>
      </c>
      <c r="AG505" s="173">
        <f>AC505+AD505</f>
        <v>65615</v>
      </c>
      <c r="AH505" s="173">
        <f>AF505+AE505</f>
        <v>70276</v>
      </c>
      <c r="AI505" s="173">
        <f>AG505+AH505</f>
        <v>135891</v>
      </c>
      <c r="AK505" s="173">
        <f ca="1">SUM((INDIRECT(AK$2&amp;(ROW())):INDIRECT(AK$3&amp;(ROW()))))</f>
        <v>4265</v>
      </c>
      <c r="AL505" s="173">
        <f ca="1">SUM(INDIRECT(AL$1&amp;AL$2&amp;$C505):INDIRECT(AL$1&amp;AL$3&amp;$C505))</f>
        <v>4580.1583454545489</v>
      </c>
      <c r="AM505" s="1717">
        <f t="shared" ref="AM505:AM568" ca="1" si="638">AK505-AL505</f>
        <v>-315.15834545454891</v>
      </c>
      <c r="AN505" s="1821">
        <f t="shared" ca="1" si="621"/>
        <v>0.93119051314736334</v>
      </c>
      <c r="AO505" s="173">
        <f ca="1">SUM(INDIRECT(AO$1&amp;AO$2&amp;$A505):INDIRECT(AO$1&amp;AO$3&amp;$A505))</f>
        <v>0</v>
      </c>
      <c r="AP505" s="1717">
        <f t="shared" ref="AP505:AP568" ca="1" si="639">AK505-AO505</f>
        <v>4265</v>
      </c>
      <c r="AQ505" s="1821">
        <f t="shared" ca="1" si="622"/>
        <v>0</v>
      </c>
      <c r="AS505" s="173">
        <f ca="1">SUM((INDIRECT(AS$2&amp;(ROW())):INDIRECT(AS$3&amp;(ROW()))))</f>
        <v>4265</v>
      </c>
      <c r="AT505" s="173">
        <f ca="1">SUM(INDIRECT(AT$1&amp;AT$2&amp;$C505):INDIRECT(AT$1&amp;AT$3&amp;$C505))</f>
        <v>4580.1583454545489</v>
      </c>
      <c r="AU505" s="1717">
        <f t="shared" ca="1" si="623"/>
        <v>-315.15834545454891</v>
      </c>
      <c r="AV505" s="1821">
        <f t="shared" ca="1" si="624"/>
        <v>0.93119051314736334</v>
      </c>
      <c r="AW505" s="173">
        <f ca="1">SUM(INDIRECT(AW$1&amp;AW$2&amp;$A505):INDIRECT(AW$1&amp;AW$3&amp;$A505))</f>
        <v>0</v>
      </c>
      <c r="AX505" s="1717">
        <f t="shared" ca="1" si="625"/>
        <v>4265</v>
      </c>
      <c r="AY505" s="1821">
        <f t="shared" ca="1" si="626"/>
        <v>0</v>
      </c>
      <c r="BA505" s="173">
        <f ca="1">SUM((INDIRECT(BA$2&amp;(ROW())):INDIRECT(BA$3&amp;(ROW()))))</f>
        <v>4265</v>
      </c>
      <c r="BB505" s="173">
        <f ca="1">SUM(INDIRECT(BB$1&amp;BB$2&amp;$C505):INDIRECT(BB$1&amp;BB$3&amp;$C505))</f>
        <v>4580.1583454545489</v>
      </c>
      <c r="BC505" s="1717">
        <f t="shared" ca="1" si="627"/>
        <v>-315.15834545454891</v>
      </c>
      <c r="BD505" s="1821">
        <f t="shared" ca="1" si="628"/>
        <v>0.93119051314736334</v>
      </c>
      <c r="BE505" s="173">
        <f ca="1">SUM(INDIRECT(BE$1&amp;BE$2&amp;$A505):INDIRECT(BE$1&amp;BE$3&amp;$A505))</f>
        <v>0</v>
      </c>
      <c r="BF505" s="1717">
        <f t="shared" ca="1" si="629"/>
        <v>4265</v>
      </c>
      <c r="BG505" s="1821">
        <f t="shared" ca="1" si="630"/>
        <v>0</v>
      </c>
    </row>
    <row r="506" spans="1:59">
      <c r="A506" s="1887">
        <v>459</v>
      </c>
      <c r="B506" s="1887">
        <v>1</v>
      </c>
      <c r="C506" s="1887">
        <f>ROW()</f>
        <v>506</v>
      </c>
      <c r="E506" s="2540">
        <v>1</v>
      </c>
      <c r="I506" s="130"/>
      <c r="J506" s="129"/>
      <c r="K506" s="118"/>
      <c r="L506" s="118"/>
      <c r="M506" s="18"/>
      <c r="N506" s="16" t="s">
        <v>362</v>
      </c>
      <c r="O506" s="16"/>
      <c r="P506" s="137"/>
      <c r="Q506" s="136"/>
      <c r="R506" s="124"/>
      <c r="S506" s="124"/>
      <c r="T506" s="124"/>
      <c r="U506" s="124"/>
      <c r="V506" s="124"/>
      <c r="W506" s="124"/>
      <c r="X506" s="124"/>
      <c r="Y506" s="124"/>
      <c r="Z506" s="124"/>
      <c r="AA506" s="124"/>
      <c r="AB506" s="124"/>
      <c r="AC506" s="23">
        <f>SUM(Q506,R506,S506)</f>
        <v>0</v>
      </c>
      <c r="AD506" s="23">
        <f>SUM(T506,U506,V506)</f>
        <v>0</v>
      </c>
      <c r="AE506" s="23">
        <f>SUM(W506,X506,Y506)</f>
        <v>0</v>
      </c>
      <c r="AF506" s="23">
        <f>SUM(Z506,AA506,AB506)</f>
        <v>0</v>
      </c>
      <c r="AG506" s="23">
        <f>AC506+AD506</f>
        <v>0</v>
      </c>
      <c r="AH506" s="23">
        <f>AF506+AE506</f>
        <v>0</v>
      </c>
      <c r="AI506" s="23">
        <f>AG506+AH506</f>
        <v>0</v>
      </c>
      <c r="AK506" s="23">
        <f ca="1">SUM((INDIRECT(AK$2&amp;(ROW())):INDIRECT(AK$3&amp;(ROW()))))</f>
        <v>0</v>
      </c>
      <c r="AL506" s="23">
        <f ca="1">SUM(INDIRECT(AL$1&amp;AL$2&amp;$C506):INDIRECT(AL$1&amp;AL$3&amp;$C506))</f>
        <v>0</v>
      </c>
      <c r="AM506" s="1689">
        <f t="shared" ca="1" si="638"/>
        <v>0</v>
      </c>
      <c r="AN506" s="1783">
        <f t="shared" ca="1" si="621"/>
        <v>0</v>
      </c>
      <c r="AO506" s="23">
        <f ca="1">SUM(INDIRECT(AO$1&amp;AO$2&amp;$A506):INDIRECT(AO$1&amp;AO$3&amp;$A506))</f>
        <v>0</v>
      </c>
      <c r="AP506" s="1689">
        <f t="shared" ca="1" si="639"/>
        <v>0</v>
      </c>
      <c r="AQ506" s="1783">
        <f t="shared" ca="1" si="622"/>
        <v>0</v>
      </c>
      <c r="AS506" s="23">
        <f ca="1">SUM((INDIRECT(AS$2&amp;(ROW())):INDIRECT(AS$3&amp;(ROW()))))</f>
        <v>0</v>
      </c>
      <c r="AT506" s="23">
        <f ca="1">SUM(INDIRECT(AT$1&amp;AT$2&amp;$C506):INDIRECT(AT$1&amp;AT$3&amp;$C506))</f>
        <v>0</v>
      </c>
      <c r="AU506" s="1689">
        <f t="shared" ca="1" si="623"/>
        <v>0</v>
      </c>
      <c r="AV506" s="1783">
        <f t="shared" ca="1" si="624"/>
        <v>0</v>
      </c>
      <c r="AW506" s="23">
        <f ca="1">SUM(INDIRECT(AW$1&amp;AW$2&amp;$A506):INDIRECT(AW$1&amp;AW$3&amp;$A506))</f>
        <v>0</v>
      </c>
      <c r="AX506" s="1689">
        <f t="shared" ca="1" si="625"/>
        <v>0</v>
      </c>
      <c r="AY506" s="1783">
        <f t="shared" ca="1" si="626"/>
        <v>0</v>
      </c>
      <c r="BA506" s="23">
        <f ca="1">SUM((INDIRECT(BA$2&amp;(ROW())):INDIRECT(BA$3&amp;(ROW()))))</f>
        <v>0</v>
      </c>
      <c r="BB506" s="23">
        <f ca="1">SUM(INDIRECT(BB$1&amp;BB$2&amp;$C506):INDIRECT(BB$1&amp;BB$3&amp;$C506))</f>
        <v>0</v>
      </c>
      <c r="BC506" s="1689">
        <f t="shared" ca="1" si="627"/>
        <v>0</v>
      </c>
      <c r="BD506" s="1783">
        <f t="shared" ca="1" si="628"/>
        <v>0</v>
      </c>
      <c r="BE506" s="23">
        <f ca="1">SUM(INDIRECT(BE$1&amp;BE$2&amp;$A506):INDIRECT(BE$1&amp;BE$3&amp;$A506))</f>
        <v>0</v>
      </c>
      <c r="BF506" s="1689">
        <f t="shared" ca="1" si="629"/>
        <v>0</v>
      </c>
      <c r="BG506" s="1783">
        <f t="shared" ca="1" si="630"/>
        <v>0</v>
      </c>
    </row>
    <row r="507" spans="1:59">
      <c r="A507" s="1887">
        <v>460</v>
      </c>
      <c r="B507" s="1887">
        <v>1</v>
      </c>
      <c r="C507" s="1887">
        <f>ROW()</f>
        <v>507</v>
      </c>
      <c r="E507" s="2540">
        <v>1</v>
      </c>
      <c r="I507" s="130"/>
      <c r="J507" s="129"/>
      <c r="K507" s="118"/>
      <c r="L507" s="118"/>
      <c r="M507" s="120" t="s">
        <v>363</v>
      </c>
      <c r="N507" s="557"/>
      <c r="O507" s="557"/>
      <c r="P507" s="553"/>
      <c r="Q507" s="554">
        <f>Q508+Q511</f>
        <v>42300</v>
      </c>
      <c r="R507" s="555">
        <f t="shared" ref="R507:AI507" si="640">R508+R511</f>
        <v>11352</v>
      </c>
      <c r="S507" s="555">
        <f t="shared" si="640"/>
        <v>38817</v>
      </c>
      <c r="T507" s="555">
        <f t="shared" si="640"/>
        <v>14403</v>
      </c>
      <c r="U507" s="555">
        <f t="shared" si="640"/>
        <v>34878</v>
      </c>
      <c r="V507" s="555">
        <f t="shared" si="640"/>
        <v>29653</v>
      </c>
      <c r="W507" s="555">
        <f t="shared" si="640"/>
        <v>40222</v>
      </c>
      <c r="X507" s="555">
        <f t="shared" si="640"/>
        <v>34700</v>
      </c>
      <c r="Y507" s="555">
        <f t="shared" si="640"/>
        <v>39923</v>
      </c>
      <c r="Z507" s="555">
        <f t="shared" si="640"/>
        <v>38359</v>
      </c>
      <c r="AA507" s="555">
        <f t="shared" si="640"/>
        <v>37027</v>
      </c>
      <c r="AB507" s="555">
        <f t="shared" si="640"/>
        <v>41463</v>
      </c>
      <c r="AC507" s="555">
        <f t="shared" si="640"/>
        <v>92469</v>
      </c>
      <c r="AD507" s="555">
        <f t="shared" si="640"/>
        <v>78934</v>
      </c>
      <c r="AE507" s="555">
        <f t="shared" si="640"/>
        <v>114845</v>
      </c>
      <c r="AF507" s="555">
        <f t="shared" si="640"/>
        <v>116849</v>
      </c>
      <c r="AG507" s="555">
        <f t="shared" si="640"/>
        <v>171403</v>
      </c>
      <c r="AH507" s="555">
        <f t="shared" si="640"/>
        <v>231694</v>
      </c>
      <c r="AI507" s="555">
        <f t="shared" si="640"/>
        <v>403097</v>
      </c>
      <c r="AK507" s="555">
        <f ca="1">SUM((INDIRECT(AK$2&amp;(ROW())):INDIRECT(AK$3&amp;(ROW()))))</f>
        <v>42300</v>
      </c>
      <c r="AL507" s="555">
        <f ca="1">SUM(INDIRECT(AL$1&amp;AL$2&amp;$C507):INDIRECT(AL$1&amp;AL$3&amp;$C507))</f>
        <v>31200</v>
      </c>
      <c r="AM507" s="1730">
        <f t="shared" ca="1" si="638"/>
        <v>11100</v>
      </c>
      <c r="AN507" s="1833">
        <f t="shared" ca="1" si="621"/>
        <v>1.3557692307692308</v>
      </c>
      <c r="AO507" s="555">
        <f ca="1">SUM(INDIRECT(AO$1&amp;AO$2&amp;$A507):INDIRECT(AO$1&amp;AO$3&amp;$A507))</f>
        <v>167</v>
      </c>
      <c r="AP507" s="1730">
        <f t="shared" ca="1" si="639"/>
        <v>42133</v>
      </c>
      <c r="AQ507" s="1833">
        <f t="shared" ca="1" si="622"/>
        <v>253.29341317365268</v>
      </c>
      <c r="AS507" s="555">
        <f ca="1">SUM((INDIRECT(AS$2&amp;(ROW())):INDIRECT(AS$3&amp;(ROW()))))</f>
        <v>42300</v>
      </c>
      <c r="AT507" s="555">
        <f ca="1">SUM(INDIRECT(AT$1&amp;AT$2&amp;$C507):INDIRECT(AT$1&amp;AT$3&amp;$C507))</f>
        <v>31200</v>
      </c>
      <c r="AU507" s="1730">
        <f t="shared" ca="1" si="623"/>
        <v>11100</v>
      </c>
      <c r="AV507" s="1833">
        <f t="shared" ca="1" si="624"/>
        <v>1.3557692307692308</v>
      </c>
      <c r="AW507" s="555">
        <f ca="1">SUM(INDIRECT(AW$1&amp;AW$2&amp;$A507):INDIRECT(AW$1&amp;AW$3&amp;$A507))</f>
        <v>167</v>
      </c>
      <c r="AX507" s="1730">
        <f t="shared" ca="1" si="625"/>
        <v>42133</v>
      </c>
      <c r="AY507" s="1833">
        <f t="shared" ca="1" si="626"/>
        <v>253.29341317365268</v>
      </c>
      <c r="BA507" s="555">
        <f ca="1">SUM((INDIRECT(BA$2&amp;(ROW())):INDIRECT(BA$3&amp;(ROW()))))</f>
        <v>42300</v>
      </c>
      <c r="BB507" s="555">
        <f ca="1">SUM(INDIRECT(BB$1&amp;BB$2&amp;$C507):INDIRECT(BB$1&amp;BB$3&amp;$C507))</f>
        <v>31200</v>
      </c>
      <c r="BC507" s="1730">
        <f t="shared" ca="1" si="627"/>
        <v>11100</v>
      </c>
      <c r="BD507" s="1833">
        <f t="shared" ca="1" si="628"/>
        <v>1.3557692307692308</v>
      </c>
      <c r="BE507" s="555">
        <f ca="1">SUM(INDIRECT(BE$1&amp;BE$2&amp;$A507):INDIRECT(BE$1&amp;BE$3&amp;$A507))</f>
        <v>167</v>
      </c>
      <c r="BF507" s="1730">
        <f t="shared" ca="1" si="629"/>
        <v>42133</v>
      </c>
      <c r="BG507" s="1833">
        <f t="shared" ca="1" si="630"/>
        <v>253.29341317365268</v>
      </c>
    </row>
    <row r="508" spans="1:59">
      <c r="A508" s="1887">
        <v>461</v>
      </c>
      <c r="B508" s="1887">
        <v>1</v>
      </c>
      <c r="C508" s="1887">
        <f>ROW()</f>
        <v>508</v>
      </c>
      <c r="E508" s="2540">
        <v>1</v>
      </c>
      <c r="I508" s="130"/>
      <c r="J508" s="129"/>
      <c r="K508" s="118"/>
      <c r="L508" s="118"/>
      <c r="M508" s="18"/>
      <c r="N508" s="175" t="s">
        <v>361</v>
      </c>
      <c r="O508" s="175"/>
      <c r="P508" s="568"/>
      <c r="Q508" s="569">
        <f>SUM(Q509:Q510)</f>
        <v>42300</v>
      </c>
      <c r="R508" s="111">
        <f t="shared" ref="R508:AI508" si="641">SUM(R509:R510)</f>
        <v>11352</v>
      </c>
      <c r="S508" s="111">
        <f t="shared" si="641"/>
        <v>38817</v>
      </c>
      <c r="T508" s="111">
        <f t="shared" si="641"/>
        <v>14403</v>
      </c>
      <c r="U508" s="111">
        <f t="shared" si="641"/>
        <v>34878</v>
      </c>
      <c r="V508" s="111">
        <f t="shared" si="641"/>
        <v>29653</v>
      </c>
      <c r="W508" s="111">
        <f t="shared" si="641"/>
        <v>40222</v>
      </c>
      <c r="X508" s="111">
        <f t="shared" si="641"/>
        <v>34700</v>
      </c>
      <c r="Y508" s="111">
        <f t="shared" si="641"/>
        <v>39923</v>
      </c>
      <c r="Z508" s="111">
        <f t="shared" si="641"/>
        <v>38359</v>
      </c>
      <c r="AA508" s="111">
        <f t="shared" si="641"/>
        <v>37027</v>
      </c>
      <c r="AB508" s="111">
        <f t="shared" si="641"/>
        <v>41463</v>
      </c>
      <c r="AC508" s="111">
        <f t="shared" si="641"/>
        <v>92469</v>
      </c>
      <c r="AD508" s="111">
        <f t="shared" si="641"/>
        <v>78934</v>
      </c>
      <c r="AE508" s="111">
        <f t="shared" si="641"/>
        <v>114845</v>
      </c>
      <c r="AF508" s="111">
        <f t="shared" si="641"/>
        <v>116849</v>
      </c>
      <c r="AG508" s="111">
        <f t="shared" si="641"/>
        <v>171403</v>
      </c>
      <c r="AH508" s="111">
        <f t="shared" si="641"/>
        <v>231694</v>
      </c>
      <c r="AI508" s="111">
        <f t="shared" si="641"/>
        <v>403097</v>
      </c>
      <c r="AK508" s="111">
        <f ca="1">SUM((INDIRECT(AK$2&amp;(ROW())):INDIRECT(AK$3&amp;(ROW()))))</f>
        <v>42300</v>
      </c>
      <c r="AL508" s="111">
        <f ca="1">SUM(INDIRECT(AL$1&amp;AL$2&amp;$C508):INDIRECT(AL$1&amp;AL$3&amp;$C508))</f>
        <v>31200</v>
      </c>
      <c r="AM508" s="1731">
        <f t="shared" ca="1" si="638"/>
        <v>11100</v>
      </c>
      <c r="AN508" s="1834">
        <f t="shared" ca="1" si="621"/>
        <v>1.3557692307692308</v>
      </c>
      <c r="AO508" s="111">
        <f ca="1">SUM(INDIRECT(AO$1&amp;AO$2&amp;$A508):INDIRECT(AO$1&amp;AO$3&amp;$A508))</f>
        <v>167</v>
      </c>
      <c r="AP508" s="1731">
        <f t="shared" ca="1" si="639"/>
        <v>42133</v>
      </c>
      <c r="AQ508" s="1834">
        <f t="shared" ca="1" si="622"/>
        <v>253.29341317365268</v>
      </c>
      <c r="AS508" s="111">
        <f ca="1">SUM((INDIRECT(AS$2&amp;(ROW())):INDIRECT(AS$3&amp;(ROW()))))</f>
        <v>42300</v>
      </c>
      <c r="AT508" s="111">
        <f ca="1">SUM(INDIRECT(AT$1&amp;AT$2&amp;$C508):INDIRECT(AT$1&amp;AT$3&amp;$C508))</f>
        <v>31200</v>
      </c>
      <c r="AU508" s="1731">
        <f t="shared" ca="1" si="623"/>
        <v>11100</v>
      </c>
      <c r="AV508" s="1834">
        <f t="shared" ca="1" si="624"/>
        <v>1.3557692307692308</v>
      </c>
      <c r="AW508" s="111">
        <f ca="1">SUM(INDIRECT(AW$1&amp;AW$2&amp;$A508):INDIRECT(AW$1&amp;AW$3&amp;$A508))</f>
        <v>167</v>
      </c>
      <c r="AX508" s="1731">
        <f t="shared" ca="1" si="625"/>
        <v>42133</v>
      </c>
      <c r="AY508" s="1834">
        <f t="shared" ca="1" si="626"/>
        <v>253.29341317365268</v>
      </c>
      <c r="BA508" s="111">
        <f ca="1">SUM((INDIRECT(BA$2&amp;(ROW())):INDIRECT(BA$3&amp;(ROW()))))</f>
        <v>42300</v>
      </c>
      <c r="BB508" s="111">
        <f ca="1">SUM(INDIRECT(BB$1&amp;BB$2&amp;$C508):INDIRECT(BB$1&amp;BB$3&amp;$C508))</f>
        <v>31200</v>
      </c>
      <c r="BC508" s="1731">
        <f t="shared" ca="1" si="627"/>
        <v>11100</v>
      </c>
      <c r="BD508" s="1834">
        <f t="shared" ca="1" si="628"/>
        <v>1.3557692307692308</v>
      </c>
      <c r="BE508" s="111">
        <f ca="1">SUM(INDIRECT(BE$1&amp;BE$2&amp;$A508):INDIRECT(BE$1&amp;BE$3&amp;$A508))</f>
        <v>167</v>
      </c>
      <c r="BF508" s="1731">
        <f t="shared" ca="1" si="629"/>
        <v>42133</v>
      </c>
      <c r="BG508" s="1834">
        <f t="shared" ca="1" si="630"/>
        <v>253.29341317365268</v>
      </c>
    </row>
    <row r="509" spans="1:59">
      <c r="A509" s="1887">
        <v>462</v>
      </c>
      <c r="B509" s="1887">
        <v>1</v>
      </c>
      <c r="C509" s="1887">
        <f>ROW()</f>
        <v>509</v>
      </c>
      <c r="E509" s="2540">
        <v>1</v>
      </c>
      <c r="I509" s="130"/>
      <c r="J509" s="129"/>
      <c r="K509" s="118"/>
      <c r="L509" s="118"/>
      <c r="M509" s="18"/>
      <c r="N509" s="18"/>
      <c r="O509" s="18"/>
      <c r="P509" s="174" t="s">
        <v>364</v>
      </c>
      <c r="Q509" s="556">
        <v>42300</v>
      </c>
      <c r="R509" s="177">
        <v>11352</v>
      </c>
      <c r="S509" s="177">
        <v>38817</v>
      </c>
      <c r="T509" s="177">
        <v>14403</v>
      </c>
      <c r="U509" s="177">
        <v>34878</v>
      </c>
      <c r="V509" s="177">
        <v>29653</v>
      </c>
      <c r="W509" s="177">
        <v>40222</v>
      </c>
      <c r="X509" s="177">
        <v>34700</v>
      </c>
      <c r="Y509" s="177">
        <v>39923</v>
      </c>
      <c r="Z509" s="177">
        <v>38359</v>
      </c>
      <c r="AA509" s="177">
        <v>37027</v>
      </c>
      <c r="AB509" s="177">
        <v>41463</v>
      </c>
      <c r="AC509" s="173">
        <f>SUM(Q509,R509,S509)</f>
        <v>92469</v>
      </c>
      <c r="AD509" s="173">
        <f>SUM(T509,U509,V509)</f>
        <v>78934</v>
      </c>
      <c r="AE509" s="173">
        <f>SUM(W509,X509,Y509)</f>
        <v>114845</v>
      </c>
      <c r="AF509" s="173">
        <f>SUM(Z509,AA509,AB509)</f>
        <v>116849</v>
      </c>
      <c r="AG509" s="173">
        <f>AC509+AD509</f>
        <v>171403</v>
      </c>
      <c r="AH509" s="173">
        <f>AF509+AE509</f>
        <v>231694</v>
      </c>
      <c r="AI509" s="173">
        <f>AG509+AH509</f>
        <v>403097</v>
      </c>
      <c r="AK509" s="173">
        <f ca="1">SUM((INDIRECT(AK$2&amp;(ROW())):INDIRECT(AK$3&amp;(ROW()))))</f>
        <v>42300</v>
      </c>
      <c r="AL509" s="173">
        <f ca="1">SUM(INDIRECT(AL$1&amp;AL$2&amp;$C509):INDIRECT(AL$1&amp;AL$3&amp;$C509))</f>
        <v>31200</v>
      </c>
      <c r="AM509" s="1717">
        <f t="shared" ca="1" si="638"/>
        <v>11100</v>
      </c>
      <c r="AN509" s="1821">
        <f t="shared" ca="1" si="621"/>
        <v>1.3557692307692308</v>
      </c>
      <c r="AO509" s="173">
        <f ca="1">SUM(INDIRECT(AO$1&amp;AO$2&amp;$A509):INDIRECT(AO$1&amp;AO$3&amp;$A509))</f>
        <v>167</v>
      </c>
      <c r="AP509" s="1717">
        <f t="shared" ca="1" si="639"/>
        <v>42133</v>
      </c>
      <c r="AQ509" s="1821">
        <f t="shared" ca="1" si="622"/>
        <v>253.29341317365268</v>
      </c>
      <c r="AS509" s="173">
        <f ca="1">SUM((INDIRECT(AS$2&amp;(ROW())):INDIRECT(AS$3&amp;(ROW()))))</f>
        <v>42300</v>
      </c>
      <c r="AT509" s="173">
        <f ca="1">SUM(INDIRECT(AT$1&amp;AT$2&amp;$C509):INDIRECT(AT$1&amp;AT$3&amp;$C509))</f>
        <v>31200</v>
      </c>
      <c r="AU509" s="1717">
        <f t="shared" ca="1" si="623"/>
        <v>11100</v>
      </c>
      <c r="AV509" s="1821">
        <f t="shared" ca="1" si="624"/>
        <v>1.3557692307692308</v>
      </c>
      <c r="AW509" s="173">
        <f ca="1">SUM(INDIRECT(AW$1&amp;AW$2&amp;$A509):INDIRECT(AW$1&amp;AW$3&amp;$A509))</f>
        <v>167</v>
      </c>
      <c r="AX509" s="1717">
        <f t="shared" ca="1" si="625"/>
        <v>42133</v>
      </c>
      <c r="AY509" s="1821">
        <f t="shared" ca="1" si="626"/>
        <v>253.29341317365268</v>
      </c>
      <c r="BA509" s="173">
        <f ca="1">SUM((INDIRECT(BA$2&amp;(ROW())):INDIRECT(BA$3&amp;(ROW()))))</f>
        <v>42300</v>
      </c>
      <c r="BB509" s="173">
        <f ca="1">SUM(INDIRECT(BB$1&amp;BB$2&amp;$C509):INDIRECT(BB$1&amp;BB$3&amp;$C509))</f>
        <v>31200</v>
      </c>
      <c r="BC509" s="1717">
        <f t="shared" ca="1" si="627"/>
        <v>11100</v>
      </c>
      <c r="BD509" s="1821">
        <f t="shared" ca="1" si="628"/>
        <v>1.3557692307692308</v>
      </c>
      <c r="BE509" s="173">
        <f ca="1">SUM(INDIRECT(BE$1&amp;BE$2&amp;$A509):INDIRECT(BE$1&amp;BE$3&amp;$A509))</f>
        <v>167</v>
      </c>
      <c r="BF509" s="1717">
        <f t="shared" ca="1" si="629"/>
        <v>42133</v>
      </c>
      <c r="BG509" s="1821">
        <f t="shared" ca="1" si="630"/>
        <v>253.29341317365268</v>
      </c>
    </row>
    <row r="510" spans="1:59">
      <c r="A510" s="1887">
        <v>463</v>
      </c>
      <c r="B510" s="1887">
        <v>1</v>
      </c>
      <c r="C510" s="1887">
        <f>ROW()</f>
        <v>510</v>
      </c>
      <c r="E510" s="2540">
        <v>1</v>
      </c>
      <c r="I510" s="130"/>
      <c r="J510" s="129"/>
      <c r="K510" s="118"/>
      <c r="L510" s="118"/>
      <c r="M510" s="18"/>
      <c r="N510" s="558"/>
      <c r="O510" s="558"/>
      <c r="P510" s="559" t="s">
        <v>365</v>
      </c>
      <c r="Q510" s="560"/>
      <c r="R510" s="561"/>
      <c r="S510" s="561"/>
      <c r="T510" s="561"/>
      <c r="U510" s="561"/>
      <c r="V510" s="561"/>
      <c r="W510" s="561"/>
      <c r="X510" s="561"/>
      <c r="Y510" s="561"/>
      <c r="Z510" s="561"/>
      <c r="AA510" s="561"/>
      <c r="AB510" s="561"/>
      <c r="AC510" s="562">
        <f>SUM(Q510,R510,S510)</f>
        <v>0</v>
      </c>
      <c r="AD510" s="562">
        <f>SUM(T510,U510,V510)</f>
        <v>0</v>
      </c>
      <c r="AE510" s="562">
        <f>SUM(W510,X510,Y510)</f>
        <v>0</v>
      </c>
      <c r="AF510" s="562">
        <f>SUM(Z510,AA510,AB510)</f>
        <v>0</v>
      </c>
      <c r="AG510" s="562">
        <f>AC510+AD510</f>
        <v>0</v>
      </c>
      <c r="AH510" s="562">
        <f>AF510+AE510</f>
        <v>0</v>
      </c>
      <c r="AI510" s="562">
        <f>AG510+AH510</f>
        <v>0</v>
      </c>
      <c r="AK510" s="562">
        <f ca="1">SUM((INDIRECT(AK$2&amp;(ROW())):INDIRECT(AK$3&amp;(ROW()))))</f>
        <v>0</v>
      </c>
      <c r="AL510" s="562">
        <f ca="1">SUM(INDIRECT(AL$1&amp;AL$2&amp;$C510):INDIRECT(AL$1&amp;AL$3&amp;$C510))</f>
        <v>0</v>
      </c>
      <c r="AM510" s="1716">
        <f t="shared" ca="1" si="638"/>
        <v>0</v>
      </c>
      <c r="AN510" s="1820">
        <f t="shared" ca="1" si="621"/>
        <v>0</v>
      </c>
      <c r="AO510" s="562">
        <f ca="1">SUM(INDIRECT(AO$1&amp;AO$2&amp;$A510):INDIRECT(AO$1&amp;AO$3&amp;$A510))</f>
        <v>0</v>
      </c>
      <c r="AP510" s="1716">
        <f t="shared" ca="1" si="639"/>
        <v>0</v>
      </c>
      <c r="AQ510" s="1820">
        <f t="shared" ca="1" si="622"/>
        <v>0</v>
      </c>
      <c r="AS510" s="562">
        <f ca="1">SUM((INDIRECT(AS$2&amp;(ROW())):INDIRECT(AS$3&amp;(ROW()))))</f>
        <v>0</v>
      </c>
      <c r="AT510" s="562">
        <f ca="1">SUM(INDIRECT(AT$1&amp;AT$2&amp;$C510):INDIRECT(AT$1&amp;AT$3&amp;$C510))</f>
        <v>0</v>
      </c>
      <c r="AU510" s="1716">
        <f t="shared" ca="1" si="623"/>
        <v>0</v>
      </c>
      <c r="AV510" s="1820">
        <f t="shared" ca="1" si="624"/>
        <v>0</v>
      </c>
      <c r="AW510" s="562">
        <f ca="1">SUM(INDIRECT(AW$1&amp;AW$2&amp;$A510):INDIRECT(AW$1&amp;AW$3&amp;$A510))</f>
        <v>0</v>
      </c>
      <c r="AX510" s="1716">
        <f t="shared" ca="1" si="625"/>
        <v>0</v>
      </c>
      <c r="AY510" s="1820">
        <f t="shared" ca="1" si="626"/>
        <v>0</v>
      </c>
      <c r="BA510" s="562">
        <f ca="1">SUM((INDIRECT(BA$2&amp;(ROW())):INDIRECT(BA$3&amp;(ROW()))))</f>
        <v>0</v>
      </c>
      <c r="BB510" s="562">
        <f ca="1">SUM(INDIRECT(BB$1&amp;BB$2&amp;$C510):INDIRECT(BB$1&amp;BB$3&amp;$C510))</f>
        <v>0</v>
      </c>
      <c r="BC510" s="1716">
        <f t="shared" ca="1" si="627"/>
        <v>0</v>
      </c>
      <c r="BD510" s="1820">
        <f t="shared" ca="1" si="628"/>
        <v>0</v>
      </c>
      <c r="BE510" s="562">
        <f ca="1">SUM(INDIRECT(BE$1&amp;BE$2&amp;$A510):INDIRECT(BE$1&amp;BE$3&amp;$A510))</f>
        <v>0</v>
      </c>
      <c r="BF510" s="1716">
        <f t="shared" ca="1" si="629"/>
        <v>0</v>
      </c>
      <c r="BG510" s="1820">
        <f t="shared" ca="1" si="630"/>
        <v>0</v>
      </c>
    </row>
    <row r="511" spans="1:59">
      <c r="A511" s="1887">
        <v>464</v>
      </c>
      <c r="B511" s="1887">
        <v>1</v>
      </c>
      <c r="C511" s="1887">
        <f>ROW()</f>
        <v>511</v>
      </c>
      <c r="E511" s="2540">
        <v>1</v>
      </c>
      <c r="I511" s="130"/>
      <c r="J511" s="129"/>
      <c r="K511" s="118"/>
      <c r="L511" s="118"/>
      <c r="M511" s="18"/>
      <c r="N511" s="563" t="s">
        <v>362</v>
      </c>
      <c r="O511" s="563"/>
      <c r="P511" s="564"/>
      <c r="Q511" s="565"/>
      <c r="R511" s="566"/>
      <c r="S511" s="566"/>
      <c r="T511" s="566"/>
      <c r="U511" s="566"/>
      <c r="V511" s="566"/>
      <c r="W511" s="566"/>
      <c r="X511" s="566"/>
      <c r="Y511" s="566"/>
      <c r="Z511" s="566"/>
      <c r="AA511" s="566"/>
      <c r="AB511" s="566"/>
      <c r="AC511" s="567">
        <f>SUM(Q511,R511,S511)</f>
        <v>0</v>
      </c>
      <c r="AD511" s="567">
        <f>SUM(T511,U511,V511)</f>
        <v>0</v>
      </c>
      <c r="AE511" s="567">
        <f>SUM(W511,X511,Y511)</f>
        <v>0</v>
      </c>
      <c r="AF511" s="567">
        <f>SUM(Z511,AA511,AB511)</f>
        <v>0</v>
      </c>
      <c r="AG511" s="567">
        <f>AC511+AD511</f>
        <v>0</v>
      </c>
      <c r="AH511" s="567">
        <f>AF511+AE511</f>
        <v>0</v>
      </c>
      <c r="AI511" s="567">
        <f>AG511+AH511</f>
        <v>0</v>
      </c>
      <c r="AK511" s="567">
        <f ca="1">SUM((INDIRECT(AK$2&amp;(ROW())):INDIRECT(AK$3&amp;(ROW()))))</f>
        <v>0</v>
      </c>
      <c r="AL511" s="567">
        <f ca="1">SUM(INDIRECT(AL$1&amp;AL$2&amp;$C511):INDIRECT(AL$1&amp;AL$3&amp;$C511))</f>
        <v>0</v>
      </c>
      <c r="AM511" s="1732">
        <f t="shared" ca="1" si="638"/>
        <v>0</v>
      </c>
      <c r="AN511" s="1835">
        <f t="shared" ca="1" si="621"/>
        <v>0</v>
      </c>
      <c r="AO511" s="567">
        <f ca="1">SUM(INDIRECT(AO$1&amp;AO$2&amp;$A511):INDIRECT(AO$1&amp;AO$3&amp;$A511))</f>
        <v>0</v>
      </c>
      <c r="AP511" s="1732">
        <f t="shared" ca="1" si="639"/>
        <v>0</v>
      </c>
      <c r="AQ511" s="1835">
        <f t="shared" ca="1" si="622"/>
        <v>0</v>
      </c>
      <c r="AS511" s="567">
        <f ca="1">SUM((INDIRECT(AS$2&amp;(ROW())):INDIRECT(AS$3&amp;(ROW()))))</f>
        <v>0</v>
      </c>
      <c r="AT511" s="567">
        <f ca="1">SUM(INDIRECT(AT$1&amp;AT$2&amp;$C511):INDIRECT(AT$1&amp;AT$3&amp;$C511))</f>
        <v>0</v>
      </c>
      <c r="AU511" s="1732">
        <f t="shared" ca="1" si="623"/>
        <v>0</v>
      </c>
      <c r="AV511" s="1835">
        <f t="shared" ca="1" si="624"/>
        <v>0</v>
      </c>
      <c r="AW511" s="567">
        <f ca="1">SUM(INDIRECT(AW$1&amp;AW$2&amp;$A511):INDIRECT(AW$1&amp;AW$3&amp;$A511))</f>
        <v>0</v>
      </c>
      <c r="AX511" s="1732">
        <f t="shared" ca="1" si="625"/>
        <v>0</v>
      </c>
      <c r="AY511" s="1835">
        <f t="shared" ca="1" si="626"/>
        <v>0</v>
      </c>
      <c r="BA511" s="567">
        <f ca="1">SUM((INDIRECT(BA$2&amp;(ROW())):INDIRECT(BA$3&amp;(ROW()))))</f>
        <v>0</v>
      </c>
      <c r="BB511" s="567">
        <f ca="1">SUM(INDIRECT(BB$1&amp;BB$2&amp;$C511):INDIRECT(BB$1&amp;BB$3&amp;$C511))</f>
        <v>0</v>
      </c>
      <c r="BC511" s="1732">
        <f t="shared" ca="1" si="627"/>
        <v>0</v>
      </c>
      <c r="BD511" s="1835">
        <f t="shared" ca="1" si="628"/>
        <v>0</v>
      </c>
      <c r="BE511" s="567">
        <f ca="1">SUM(INDIRECT(BE$1&amp;BE$2&amp;$A511):INDIRECT(BE$1&amp;BE$3&amp;$A511))</f>
        <v>0</v>
      </c>
      <c r="BF511" s="1732">
        <f t="shared" ca="1" si="629"/>
        <v>0</v>
      </c>
      <c r="BG511" s="1835">
        <f t="shared" ca="1" si="630"/>
        <v>0</v>
      </c>
    </row>
    <row r="512" spans="1:59">
      <c r="A512" s="1887">
        <v>465</v>
      </c>
      <c r="B512" s="1887">
        <v>1</v>
      </c>
      <c r="C512" s="1887">
        <f>ROW()</f>
        <v>512</v>
      </c>
      <c r="E512" s="2540">
        <v>1</v>
      </c>
      <c r="I512" s="130"/>
      <c r="J512" s="129"/>
      <c r="K512" s="118"/>
      <c r="L512" s="118"/>
      <c r="M512" s="120" t="s">
        <v>366</v>
      </c>
      <c r="N512" s="557"/>
      <c r="O512" s="557"/>
      <c r="P512" s="553"/>
      <c r="Q512" s="554">
        <f>SUM(Q513:Q516)</f>
        <v>0</v>
      </c>
      <c r="R512" s="555">
        <f t="shared" ref="R512:AI512" si="642">SUM(R513:R516)</f>
        <v>0</v>
      </c>
      <c r="S512" s="555">
        <f t="shared" si="642"/>
        <v>0</v>
      </c>
      <c r="T512" s="555">
        <f t="shared" si="642"/>
        <v>0</v>
      </c>
      <c r="U512" s="555">
        <f t="shared" si="642"/>
        <v>0</v>
      </c>
      <c r="V512" s="555">
        <f t="shared" si="642"/>
        <v>0</v>
      </c>
      <c r="W512" s="555">
        <f t="shared" si="642"/>
        <v>0</v>
      </c>
      <c r="X512" s="555">
        <f t="shared" si="642"/>
        <v>0</v>
      </c>
      <c r="Y512" s="555">
        <f t="shared" si="642"/>
        <v>0</v>
      </c>
      <c r="Z512" s="555">
        <f t="shared" si="642"/>
        <v>0</v>
      </c>
      <c r="AA512" s="555">
        <f t="shared" si="642"/>
        <v>0</v>
      </c>
      <c r="AB512" s="555">
        <f t="shared" si="642"/>
        <v>0</v>
      </c>
      <c r="AC512" s="555">
        <f t="shared" si="642"/>
        <v>0</v>
      </c>
      <c r="AD512" s="555">
        <f t="shared" si="642"/>
        <v>0</v>
      </c>
      <c r="AE512" s="555">
        <f t="shared" si="642"/>
        <v>0</v>
      </c>
      <c r="AF512" s="555">
        <f t="shared" si="642"/>
        <v>0</v>
      </c>
      <c r="AG512" s="555">
        <f t="shared" si="642"/>
        <v>0</v>
      </c>
      <c r="AH512" s="555">
        <f t="shared" si="642"/>
        <v>0</v>
      </c>
      <c r="AI512" s="555">
        <f t="shared" si="642"/>
        <v>0</v>
      </c>
      <c r="AK512" s="555">
        <f ca="1">SUM((INDIRECT(AK$2&amp;(ROW())):INDIRECT(AK$3&amp;(ROW()))))</f>
        <v>0</v>
      </c>
      <c r="AL512" s="555">
        <f ca="1">SUM(INDIRECT(AL$1&amp;AL$2&amp;$C512):INDIRECT(AL$1&amp;AL$3&amp;$C512))</f>
        <v>0</v>
      </c>
      <c r="AM512" s="1730">
        <f t="shared" ca="1" si="638"/>
        <v>0</v>
      </c>
      <c r="AN512" s="1833">
        <f t="shared" ca="1" si="621"/>
        <v>0</v>
      </c>
      <c r="AO512" s="555">
        <f ca="1">SUM(INDIRECT(AO$1&amp;AO$2&amp;$A512):INDIRECT(AO$1&amp;AO$3&amp;$A512))</f>
        <v>0</v>
      </c>
      <c r="AP512" s="1730">
        <f t="shared" ca="1" si="639"/>
        <v>0</v>
      </c>
      <c r="AQ512" s="1833">
        <f t="shared" ca="1" si="622"/>
        <v>0</v>
      </c>
      <c r="AS512" s="555">
        <f ca="1">SUM((INDIRECT(AS$2&amp;(ROW())):INDIRECT(AS$3&amp;(ROW()))))</f>
        <v>0</v>
      </c>
      <c r="AT512" s="555">
        <f ca="1">SUM(INDIRECT(AT$1&amp;AT$2&amp;$C512):INDIRECT(AT$1&amp;AT$3&amp;$C512))</f>
        <v>0</v>
      </c>
      <c r="AU512" s="1730">
        <f t="shared" ca="1" si="623"/>
        <v>0</v>
      </c>
      <c r="AV512" s="1833">
        <f t="shared" ca="1" si="624"/>
        <v>0</v>
      </c>
      <c r="AW512" s="555">
        <f ca="1">SUM(INDIRECT(AW$1&amp;AW$2&amp;$A512):INDIRECT(AW$1&amp;AW$3&amp;$A512))</f>
        <v>0</v>
      </c>
      <c r="AX512" s="1730">
        <f t="shared" ca="1" si="625"/>
        <v>0</v>
      </c>
      <c r="AY512" s="1833">
        <f t="shared" ca="1" si="626"/>
        <v>0</v>
      </c>
      <c r="BA512" s="555">
        <f ca="1">SUM((INDIRECT(BA$2&amp;(ROW())):INDIRECT(BA$3&amp;(ROW()))))</f>
        <v>0</v>
      </c>
      <c r="BB512" s="555">
        <f ca="1">SUM(INDIRECT(BB$1&amp;BB$2&amp;$C512):INDIRECT(BB$1&amp;BB$3&amp;$C512))</f>
        <v>0</v>
      </c>
      <c r="BC512" s="1730">
        <f t="shared" ca="1" si="627"/>
        <v>0</v>
      </c>
      <c r="BD512" s="1833">
        <f t="shared" ca="1" si="628"/>
        <v>0</v>
      </c>
      <c r="BE512" s="555">
        <f ca="1">SUM(INDIRECT(BE$1&amp;BE$2&amp;$A512):INDIRECT(BE$1&amp;BE$3&amp;$A512))</f>
        <v>0</v>
      </c>
      <c r="BF512" s="1730">
        <f t="shared" ca="1" si="629"/>
        <v>0</v>
      </c>
      <c r="BG512" s="1833">
        <f t="shared" ca="1" si="630"/>
        <v>0</v>
      </c>
    </row>
    <row r="513" spans="1:59">
      <c r="A513" s="1887">
        <v>466</v>
      </c>
      <c r="B513" s="1887">
        <v>1</v>
      </c>
      <c r="C513" s="1887">
        <f>ROW()</f>
        <v>513</v>
      </c>
      <c r="E513" s="2540">
        <v>1</v>
      </c>
      <c r="I513" s="130"/>
      <c r="J513" s="129"/>
      <c r="K513" s="118"/>
      <c r="L513" s="118"/>
      <c r="M513" s="18"/>
      <c r="N513" s="175"/>
      <c r="O513" s="175"/>
      <c r="P513" s="174" t="s">
        <v>367</v>
      </c>
      <c r="Q513" s="556"/>
      <c r="R513" s="177"/>
      <c r="S513" s="177"/>
      <c r="T513" s="177"/>
      <c r="U513" s="177"/>
      <c r="V513" s="177"/>
      <c r="W513" s="177"/>
      <c r="X513" s="177"/>
      <c r="Y513" s="177"/>
      <c r="Z513" s="177"/>
      <c r="AA513" s="177"/>
      <c r="AB513" s="177"/>
      <c r="AC513" s="173">
        <f>SUM(Q513,R513,S513)</f>
        <v>0</v>
      </c>
      <c r="AD513" s="173">
        <f>SUM(T513,U513,V513)</f>
        <v>0</v>
      </c>
      <c r="AE513" s="173">
        <f>SUM(W513,X513,Y513)</f>
        <v>0</v>
      </c>
      <c r="AF513" s="173">
        <f>SUM(Z513,AA513,AB513)</f>
        <v>0</v>
      </c>
      <c r="AG513" s="173">
        <f>AC513+AD513</f>
        <v>0</v>
      </c>
      <c r="AH513" s="173">
        <f>AF513+AE513</f>
        <v>0</v>
      </c>
      <c r="AI513" s="173">
        <f>AG513+AH513</f>
        <v>0</v>
      </c>
      <c r="AK513" s="173">
        <f ca="1">SUM((INDIRECT(AK$2&amp;(ROW())):INDIRECT(AK$3&amp;(ROW()))))</f>
        <v>0</v>
      </c>
      <c r="AL513" s="173">
        <f ca="1">SUM(INDIRECT(AL$1&amp;AL$2&amp;$C513):INDIRECT(AL$1&amp;AL$3&amp;$C513))</f>
        <v>0</v>
      </c>
      <c r="AM513" s="1717">
        <f t="shared" ca="1" si="638"/>
        <v>0</v>
      </c>
      <c r="AN513" s="1821">
        <f t="shared" ca="1" si="621"/>
        <v>0</v>
      </c>
      <c r="AO513" s="173">
        <f ca="1">SUM(INDIRECT(AO$1&amp;AO$2&amp;$A513):INDIRECT(AO$1&amp;AO$3&amp;$A513))</f>
        <v>0</v>
      </c>
      <c r="AP513" s="1717">
        <f t="shared" ca="1" si="639"/>
        <v>0</v>
      </c>
      <c r="AQ513" s="1821">
        <f t="shared" ca="1" si="622"/>
        <v>0</v>
      </c>
      <c r="AS513" s="173">
        <f ca="1">SUM((INDIRECT(AS$2&amp;(ROW())):INDIRECT(AS$3&amp;(ROW()))))</f>
        <v>0</v>
      </c>
      <c r="AT513" s="173">
        <f ca="1">SUM(INDIRECT(AT$1&amp;AT$2&amp;$C513):INDIRECT(AT$1&amp;AT$3&amp;$C513))</f>
        <v>0</v>
      </c>
      <c r="AU513" s="1717">
        <f t="shared" ca="1" si="623"/>
        <v>0</v>
      </c>
      <c r="AV513" s="1821">
        <f t="shared" ca="1" si="624"/>
        <v>0</v>
      </c>
      <c r="AW513" s="173">
        <f ca="1">SUM(INDIRECT(AW$1&amp;AW$2&amp;$A513):INDIRECT(AW$1&amp;AW$3&amp;$A513))</f>
        <v>0</v>
      </c>
      <c r="AX513" s="1717">
        <f t="shared" ca="1" si="625"/>
        <v>0</v>
      </c>
      <c r="AY513" s="1821">
        <f t="shared" ca="1" si="626"/>
        <v>0</v>
      </c>
      <c r="BA513" s="173">
        <f ca="1">SUM((INDIRECT(BA$2&amp;(ROW())):INDIRECT(BA$3&amp;(ROW()))))</f>
        <v>0</v>
      </c>
      <c r="BB513" s="173">
        <f ca="1">SUM(INDIRECT(BB$1&amp;BB$2&amp;$C513):INDIRECT(BB$1&amp;BB$3&amp;$C513))</f>
        <v>0</v>
      </c>
      <c r="BC513" s="1717">
        <f t="shared" ca="1" si="627"/>
        <v>0</v>
      </c>
      <c r="BD513" s="1821">
        <f t="shared" ca="1" si="628"/>
        <v>0</v>
      </c>
      <c r="BE513" s="173">
        <f ca="1">SUM(INDIRECT(BE$1&amp;BE$2&amp;$A513):INDIRECT(BE$1&amp;BE$3&amp;$A513))</f>
        <v>0</v>
      </c>
      <c r="BF513" s="1717">
        <f t="shared" ca="1" si="629"/>
        <v>0</v>
      </c>
      <c r="BG513" s="1821">
        <f t="shared" ca="1" si="630"/>
        <v>0</v>
      </c>
    </row>
    <row r="514" spans="1:59">
      <c r="A514" s="1887">
        <v>467</v>
      </c>
      <c r="B514" s="1887">
        <v>1</v>
      </c>
      <c r="C514" s="1887">
        <f>ROW()</f>
        <v>514</v>
      </c>
      <c r="E514" s="2540">
        <v>1</v>
      </c>
      <c r="I514" s="130"/>
      <c r="J514" s="129"/>
      <c r="K514" s="118"/>
      <c r="L514" s="118"/>
      <c r="M514" s="18"/>
      <c r="N514" s="18"/>
      <c r="O514" s="18"/>
      <c r="P514" s="139" t="s">
        <v>368</v>
      </c>
      <c r="Q514" s="138"/>
      <c r="R514" s="117"/>
      <c r="S514" s="117"/>
      <c r="T514" s="117"/>
      <c r="U514" s="117"/>
      <c r="V514" s="117"/>
      <c r="W514" s="117"/>
      <c r="X514" s="117"/>
      <c r="Y514" s="117"/>
      <c r="Z514" s="117"/>
      <c r="AA514" s="117"/>
      <c r="AB514" s="117"/>
      <c r="AC514" s="25">
        <f>SUM(Q514,R514,S514)</f>
        <v>0</v>
      </c>
      <c r="AD514" s="25">
        <f>SUM(T514,U514,V514)</f>
        <v>0</v>
      </c>
      <c r="AE514" s="25">
        <f>SUM(W514,X514,Y514)</f>
        <v>0</v>
      </c>
      <c r="AF514" s="25">
        <f>SUM(Z514,AA514,AB514)</f>
        <v>0</v>
      </c>
      <c r="AG514" s="25">
        <f>AC514+AD514</f>
        <v>0</v>
      </c>
      <c r="AH514" s="25">
        <f>AF514+AE514</f>
        <v>0</v>
      </c>
      <c r="AI514" s="25">
        <f>AG514+AH514</f>
        <v>0</v>
      </c>
      <c r="AK514" s="25">
        <f ca="1">SUM((INDIRECT(AK$2&amp;(ROW())):INDIRECT(AK$3&amp;(ROW()))))</f>
        <v>0</v>
      </c>
      <c r="AL514" s="25">
        <f ca="1">SUM(INDIRECT(AL$1&amp;AL$2&amp;$C514):INDIRECT(AL$1&amp;AL$3&amp;$C514))</f>
        <v>0</v>
      </c>
      <c r="AM514" s="1688">
        <f t="shared" ca="1" si="638"/>
        <v>0</v>
      </c>
      <c r="AN514" s="1782">
        <f t="shared" ca="1" si="621"/>
        <v>0</v>
      </c>
      <c r="AO514" s="25">
        <f ca="1">SUM(INDIRECT(AO$1&amp;AO$2&amp;$A514):INDIRECT(AO$1&amp;AO$3&amp;$A514))</f>
        <v>0</v>
      </c>
      <c r="AP514" s="1688">
        <f t="shared" ca="1" si="639"/>
        <v>0</v>
      </c>
      <c r="AQ514" s="1782">
        <f t="shared" ca="1" si="622"/>
        <v>0</v>
      </c>
      <c r="AS514" s="25">
        <f ca="1">SUM((INDIRECT(AS$2&amp;(ROW())):INDIRECT(AS$3&amp;(ROW()))))</f>
        <v>0</v>
      </c>
      <c r="AT514" s="25">
        <f ca="1">SUM(INDIRECT(AT$1&amp;AT$2&amp;$C514):INDIRECT(AT$1&amp;AT$3&amp;$C514))</f>
        <v>0</v>
      </c>
      <c r="AU514" s="1688">
        <f t="shared" ca="1" si="623"/>
        <v>0</v>
      </c>
      <c r="AV514" s="1782">
        <f t="shared" ca="1" si="624"/>
        <v>0</v>
      </c>
      <c r="AW514" s="25">
        <f ca="1">SUM(INDIRECT(AW$1&amp;AW$2&amp;$A514):INDIRECT(AW$1&amp;AW$3&amp;$A514))</f>
        <v>0</v>
      </c>
      <c r="AX514" s="1688">
        <f t="shared" ca="1" si="625"/>
        <v>0</v>
      </c>
      <c r="AY514" s="1782">
        <f t="shared" ca="1" si="626"/>
        <v>0</v>
      </c>
      <c r="BA514" s="25">
        <f ca="1">SUM((INDIRECT(BA$2&amp;(ROW())):INDIRECT(BA$3&amp;(ROW()))))</f>
        <v>0</v>
      </c>
      <c r="BB514" s="25">
        <f ca="1">SUM(INDIRECT(BB$1&amp;BB$2&amp;$C514):INDIRECT(BB$1&amp;BB$3&amp;$C514))</f>
        <v>0</v>
      </c>
      <c r="BC514" s="1688">
        <f t="shared" ca="1" si="627"/>
        <v>0</v>
      </c>
      <c r="BD514" s="1782">
        <f t="shared" ca="1" si="628"/>
        <v>0</v>
      </c>
      <c r="BE514" s="25">
        <f ca="1">SUM(INDIRECT(BE$1&amp;BE$2&amp;$A514):INDIRECT(BE$1&amp;BE$3&amp;$A514))</f>
        <v>0</v>
      </c>
      <c r="BF514" s="1688">
        <f t="shared" ca="1" si="629"/>
        <v>0</v>
      </c>
      <c r="BG514" s="1782">
        <f t="shared" ca="1" si="630"/>
        <v>0</v>
      </c>
    </row>
    <row r="515" spans="1:59">
      <c r="A515" s="1887">
        <v>468</v>
      </c>
      <c r="B515" s="1887">
        <v>1</v>
      </c>
      <c r="C515" s="1887">
        <f>ROW()</f>
        <v>515</v>
      </c>
      <c r="E515" s="2540">
        <v>1</v>
      </c>
      <c r="I515" s="130"/>
      <c r="J515" s="129"/>
      <c r="K515" s="118"/>
      <c r="L515" s="118"/>
      <c r="M515" s="18"/>
      <c r="N515" s="18"/>
      <c r="O515" s="18"/>
      <c r="P515" s="139" t="s">
        <v>369</v>
      </c>
      <c r="Q515" s="138"/>
      <c r="R515" s="117"/>
      <c r="S515" s="117"/>
      <c r="T515" s="117"/>
      <c r="U515" s="117"/>
      <c r="V515" s="117"/>
      <c r="W515" s="117"/>
      <c r="X515" s="117"/>
      <c r="Y515" s="117"/>
      <c r="Z515" s="117"/>
      <c r="AA515" s="117"/>
      <c r="AB515" s="117"/>
      <c r="AC515" s="25">
        <f>SUM(Q515,R515,S515)</f>
        <v>0</v>
      </c>
      <c r="AD515" s="25">
        <f>SUM(T515,U515,V515)</f>
        <v>0</v>
      </c>
      <c r="AE515" s="25">
        <f>SUM(W515,X515,Y515)</f>
        <v>0</v>
      </c>
      <c r="AF515" s="25">
        <f>SUM(Z515,AA515,AB515)</f>
        <v>0</v>
      </c>
      <c r="AG515" s="25">
        <f>AC515+AD515</f>
        <v>0</v>
      </c>
      <c r="AH515" s="25">
        <f>AF515+AE515</f>
        <v>0</v>
      </c>
      <c r="AI515" s="25">
        <f>AG515+AH515</f>
        <v>0</v>
      </c>
      <c r="AK515" s="25">
        <f ca="1">SUM((INDIRECT(AK$2&amp;(ROW())):INDIRECT(AK$3&amp;(ROW()))))</f>
        <v>0</v>
      </c>
      <c r="AL515" s="25">
        <f ca="1">SUM(INDIRECT(AL$1&amp;AL$2&amp;$C515):INDIRECT(AL$1&amp;AL$3&amp;$C515))</f>
        <v>0</v>
      </c>
      <c r="AM515" s="1688">
        <f t="shared" ca="1" si="638"/>
        <v>0</v>
      </c>
      <c r="AN515" s="1782">
        <f t="shared" ca="1" si="621"/>
        <v>0</v>
      </c>
      <c r="AO515" s="25">
        <f ca="1">SUM(INDIRECT(AO$1&amp;AO$2&amp;$A515):INDIRECT(AO$1&amp;AO$3&amp;$A515))</f>
        <v>0</v>
      </c>
      <c r="AP515" s="1688">
        <f t="shared" ca="1" si="639"/>
        <v>0</v>
      </c>
      <c r="AQ515" s="1782">
        <f t="shared" ca="1" si="622"/>
        <v>0</v>
      </c>
      <c r="AS515" s="25">
        <f ca="1">SUM((INDIRECT(AS$2&amp;(ROW())):INDIRECT(AS$3&amp;(ROW()))))</f>
        <v>0</v>
      </c>
      <c r="AT515" s="25">
        <f ca="1">SUM(INDIRECT(AT$1&amp;AT$2&amp;$C515):INDIRECT(AT$1&amp;AT$3&amp;$C515))</f>
        <v>0</v>
      </c>
      <c r="AU515" s="1688">
        <f t="shared" ca="1" si="623"/>
        <v>0</v>
      </c>
      <c r="AV515" s="1782">
        <f t="shared" ca="1" si="624"/>
        <v>0</v>
      </c>
      <c r="AW515" s="25">
        <f ca="1">SUM(INDIRECT(AW$1&amp;AW$2&amp;$A515):INDIRECT(AW$1&amp;AW$3&amp;$A515))</f>
        <v>0</v>
      </c>
      <c r="AX515" s="1688">
        <f t="shared" ca="1" si="625"/>
        <v>0</v>
      </c>
      <c r="AY515" s="1782">
        <f t="shared" ca="1" si="626"/>
        <v>0</v>
      </c>
      <c r="BA515" s="25">
        <f ca="1">SUM((INDIRECT(BA$2&amp;(ROW())):INDIRECT(BA$3&amp;(ROW()))))</f>
        <v>0</v>
      </c>
      <c r="BB515" s="25">
        <f ca="1">SUM(INDIRECT(BB$1&amp;BB$2&amp;$C515):INDIRECT(BB$1&amp;BB$3&amp;$C515))</f>
        <v>0</v>
      </c>
      <c r="BC515" s="1688">
        <f t="shared" ca="1" si="627"/>
        <v>0</v>
      </c>
      <c r="BD515" s="1782">
        <f t="shared" ca="1" si="628"/>
        <v>0</v>
      </c>
      <c r="BE515" s="25">
        <f ca="1">SUM(INDIRECT(BE$1&amp;BE$2&amp;$A515):INDIRECT(BE$1&amp;BE$3&amp;$A515))</f>
        <v>0</v>
      </c>
      <c r="BF515" s="1688">
        <f t="shared" ca="1" si="629"/>
        <v>0</v>
      </c>
      <c r="BG515" s="1782">
        <f t="shared" ca="1" si="630"/>
        <v>0</v>
      </c>
    </row>
    <row r="516" spans="1:59">
      <c r="A516" s="1887">
        <v>469</v>
      </c>
      <c r="B516" s="1887">
        <v>1</v>
      </c>
      <c r="C516" s="1887">
        <f>ROW()</f>
        <v>516</v>
      </c>
      <c r="E516" s="2540">
        <v>1</v>
      </c>
      <c r="I516" s="130"/>
      <c r="J516" s="129"/>
      <c r="K516" s="118"/>
      <c r="L516" s="118"/>
      <c r="M516" s="18"/>
      <c r="N516" s="16"/>
      <c r="O516" s="16"/>
      <c r="P516" s="137" t="s">
        <v>370</v>
      </c>
      <c r="Q516" s="136"/>
      <c r="R516" s="124"/>
      <c r="S516" s="124"/>
      <c r="T516" s="124"/>
      <c r="U516" s="124"/>
      <c r="V516" s="124"/>
      <c r="W516" s="124"/>
      <c r="X516" s="124"/>
      <c r="Y516" s="124"/>
      <c r="Z516" s="124"/>
      <c r="AA516" s="124"/>
      <c r="AB516" s="124"/>
      <c r="AC516" s="23">
        <f>SUM(Q516,R516,S516)</f>
        <v>0</v>
      </c>
      <c r="AD516" s="23">
        <f>SUM(T516,U516,V516)</f>
        <v>0</v>
      </c>
      <c r="AE516" s="23">
        <f>SUM(W516,X516,Y516)</f>
        <v>0</v>
      </c>
      <c r="AF516" s="23">
        <f>SUM(Z516,AA516,AB516)</f>
        <v>0</v>
      </c>
      <c r="AG516" s="23">
        <f>AC516+AD516</f>
        <v>0</v>
      </c>
      <c r="AH516" s="23">
        <f>AF516+AE516</f>
        <v>0</v>
      </c>
      <c r="AI516" s="23">
        <f>AG516+AH516</f>
        <v>0</v>
      </c>
      <c r="AK516" s="23">
        <f ca="1">SUM((INDIRECT(AK$2&amp;(ROW())):INDIRECT(AK$3&amp;(ROW()))))</f>
        <v>0</v>
      </c>
      <c r="AL516" s="23">
        <f ca="1">SUM(INDIRECT(AL$1&amp;AL$2&amp;$C516):INDIRECT(AL$1&amp;AL$3&amp;$C516))</f>
        <v>0</v>
      </c>
      <c r="AM516" s="1689">
        <f t="shared" ca="1" si="638"/>
        <v>0</v>
      </c>
      <c r="AN516" s="1783">
        <f t="shared" ca="1" si="621"/>
        <v>0</v>
      </c>
      <c r="AO516" s="23">
        <f ca="1">SUM(INDIRECT(AO$1&amp;AO$2&amp;$A516):INDIRECT(AO$1&amp;AO$3&amp;$A516))</f>
        <v>0</v>
      </c>
      <c r="AP516" s="1689">
        <f t="shared" ca="1" si="639"/>
        <v>0</v>
      </c>
      <c r="AQ516" s="1783">
        <f t="shared" ca="1" si="622"/>
        <v>0</v>
      </c>
      <c r="AS516" s="23">
        <f ca="1">SUM((INDIRECT(AS$2&amp;(ROW())):INDIRECT(AS$3&amp;(ROW()))))</f>
        <v>0</v>
      </c>
      <c r="AT516" s="23">
        <f ca="1">SUM(INDIRECT(AT$1&amp;AT$2&amp;$C516):INDIRECT(AT$1&amp;AT$3&amp;$C516))</f>
        <v>0</v>
      </c>
      <c r="AU516" s="1689">
        <f t="shared" ca="1" si="623"/>
        <v>0</v>
      </c>
      <c r="AV516" s="1783">
        <f t="shared" ca="1" si="624"/>
        <v>0</v>
      </c>
      <c r="AW516" s="23">
        <f ca="1">SUM(INDIRECT(AW$1&amp;AW$2&amp;$A516):INDIRECT(AW$1&amp;AW$3&amp;$A516))</f>
        <v>0</v>
      </c>
      <c r="AX516" s="1689">
        <f t="shared" ca="1" si="625"/>
        <v>0</v>
      </c>
      <c r="AY516" s="1783">
        <f t="shared" ca="1" si="626"/>
        <v>0</v>
      </c>
      <c r="BA516" s="23">
        <f ca="1">SUM((INDIRECT(BA$2&amp;(ROW())):INDIRECT(BA$3&amp;(ROW()))))</f>
        <v>0</v>
      </c>
      <c r="BB516" s="23">
        <f ca="1">SUM(INDIRECT(BB$1&amp;BB$2&amp;$C516):INDIRECT(BB$1&amp;BB$3&amp;$C516))</f>
        <v>0</v>
      </c>
      <c r="BC516" s="1689">
        <f t="shared" ca="1" si="627"/>
        <v>0</v>
      </c>
      <c r="BD516" s="1783">
        <f t="shared" ca="1" si="628"/>
        <v>0</v>
      </c>
      <c r="BE516" s="23">
        <f ca="1">SUM(INDIRECT(BE$1&amp;BE$2&amp;$A516):INDIRECT(BE$1&amp;BE$3&amp;$A516))</f>
        <v>0</v>
      </c>
      <c r="BF516" s="1689">
        <f t="shared" ca="1" si="629"/>
        <v>0</v>
      </c>
      <c r="BG516" s="1783">
        <f t="shared" ca="1" si="630"/>
        <v>0</v>
      </c>
    </row>
    <row r="517" spans="1:59">
      <c r="A517" s="1887">
        <v>470</v>
      </c>
      <c r="B517" s="1887">
        <v>1</v>
      </c>
      <c r="C517" s="1887">
        <f>ROW()</f>
        <v>517</v>
      </c>
      <c r="E517" s="2540">
        <v>1</v>
      </c>
      <c r="I517" s="130"/>
      <c r="J517" s="129"/>
      <c r="K517" s="116"/>
      <c r="L517" s="116"/>
      <c r="M517" s="29" t="s">
        <v>370</v>
      </c>
      <c r="N517" s="16"/>
      <c r="O517" s="16"/>
      <c r="P517" s="16"/>
      <c r="Q517" s="115"/>
      <c r="R517" s="124"/>
      <c r="S517" s="124"/>
      <c r="T517" s="124"/>
      <c r="U517" s="124"/>
      <c r="V517" s="124"/>
      <c r="W517" s="124"/>
      <c r="X517" s="124"/>
      <c r="Y517" s="124"/>
      <c r="Z517" s="124"/>
      <c r="AA517" s="124"/>
      <c r="AB517" s="124"/>
      <c r="AC517" s="23">
        <f>SUM(Q517,R517,S517)</f>
        <v>0</v>
      </c>
      <c r="AD517" s="23">
        <f>SUM(T517,U517,V517)</f>
        <v>0</v>
      </c>
      <c r="AE517" s="23">
        <f>SUM(W517,X517,Y517)</f>
        <v>0</v>
      </c>
      <c r="AF517" s="23">
        <f>SUM(Z517,AA517,AB517)</f>
        <v>0</v>
      </c>
      <c r="AG517" s="23">
        <f>AC517+AD517</f>
        <v>0</v>
      </c>
      <c r="AH517" s="23">
        <f>AF517+AE517</f>
        <v>0</v>
      </c>
      <c r="AI517" s="23">
        <f>AG517+AH517</f>
        <v>0</v>
      </c>
      <c r="AK517" s="23">
        <f ca="1">SUM((INDIRECT(AK$2&amp;(ROW())):INDIRECT(AK$3&amp;(ROW()))))</f>
        <v>0</v>
      </c>
      <c r="AL517" s="23">
        <f ca="1">SUM(INDIRECT(AL$1&amp;AL$2&amp;$C517):INDIRECT(AL$1&amp;AL$3&amp;$C517))</f>
        <v>0</v>
      </c>
      <c r="AM517" s="1689">
        <f t="shared" ca="1" si="638"/>
        <v>0</v>
      </c>
      <c r="AN517" s="1783">
        <f t="shared" ca="1" si="621"/>
        <v>0</v>
      </c>
      <c r="AO517" s="23">
        <f ca="1">SUM(INDIRECT(AO$1&amp;AO$2&amp;$A517):INDIRECT(AO$1&amp;AO$3&amp;$A517))</f>
        <v>0</v>
      </c>
      <c r="AP517" s="1689">
        <f t="shared" ca="1" si="639"/>
        <v>0</v>
      </c>
      <c r="AQ517" s="1783">
        <f t="shared" ca="1" si="622"/>
        <v>0</v>
      </c>
      <c r="AS517" s="23">
        <f ca="1">SUM((INDIRECT(AS$2&amp;(ROW())):INDIRECT(AS$3&amp;(ROW()))))</f>
        <v>0</v>
      </c>
      <c r="AT517" s="23">
        <f ca="1">SUM(INDIRECT(AT$1&amp;AT$2&amp;$C517):INDIRECT(AT$1&amp;AT$3&amp;$C517))</f>
        <v>0</v>
      </c>
      <c r="AU517" s="1689">
        <f t="shared" ca="1" si="623"/>
        <v>0</v>
      </c>
      <c r="AV517" s="1783">
        <f t="shared" ca="1" si="624"/>
        <v>0</v>
      </c>
      <c r="AW517" s="23">
        <f ca="1">SUM(INDIRECT(AW$1&amp;AW$2&amp;$A517):INDIRECT(AW$1&amp;AW$3&amp;$A517))</f>
        <v>0</v>
      </c>
      <c r="AX517" s="1689">
        <f t="shared" ca="1" si="625"/>
        <v>0</v>
      </c>
      <c r="AY517" s="1783">
        <f t="shared" ca="1" si="626"/>
        <v>0</v>
      </c>
      <c r="BA517" s="23">
        <f ca="1">SUM((INDIRECT(BA$2&amp;(ROW())):INDIRECT(BA$3&amp;(ROW()))))</f>
        <v>0</v>
      </c>
      <c r="BB517" s="23">
        <f ca="1">SUM(INDIRECT(BB$1&amp;BB$2&amp;$C517):INDIRECT(BB$1&amp;BB$3&amp;$C517))</f>
        <v>0</v>
      </c>
      <c r="BC517" s="1689">
        <f t="shared" ca="1" si="627"/>
        <v>0</v>
      </c>
      <c r="BD517" s="1783">
        <f t="shared" ca="1" si="628"/>
        <v>0</v>
      </c>
      <c r="BE517" s="23">
        <f ca="1">SUM(INDIRECT(BE$1&amp;BE$2&amp;$A517):INDIRECT(BE$1&amp;BE$3&amp;$A517))</f>
        <v>0</v>
      </c>
      <c r="BF517" s="1689">
        <f t="shared" ca="1" si="629"/>
        <v>0</v>
      </c>
      <c r="BG517" s="1783">
        <f t="shared" ca="1" si="630"/>
        <v>0</v>
      </c>
    </row>
    <row r="518" spans="1:59">
      <c r="A518" s="1887">
        <v>471</v>
      </c>
      <c r="B518" s="1887">
        <v>1</v>
      </c>
      <c r="C518" s="1887">
        <f>ROW()</f>
        <v>518</v>
      </c>
      <c r="E518" s="2540">
        <v>1</v>
      </c>
      <c r="I518" s="135" t="s">
        <v>233</v>
      </c>
      <c r="J518" s="134"/>
      <c r="K518" s="546"/>
      <c r="L518" s="546"/>
      <c r="M518" s="480"/>
      <c r="N518" s="480"/>
      <c r="O518" s="480"/>
      <c r="P518" s="480"/>
      <c r="Q518" s="548">
        <f t="shared" ref="Q518:AI518" si="643">Q519+Q542</f>
        <v>130443</v>
      </c>
      <c r="R518" s="548">
        <f t="shared" si="643"/>
        <v>50370</v>
      </c>
      <c r="S518" s="548">
        <f t="shared" si="643"/>
        <v>109811</v>
      </c>
      <c r="T518" s="548">
        <f t="shared" si="643"/>
        <v>127136</v>
      </c>
      <c r="U518" s="548">
        <f t="shared" si="643"/>
        <v>153565</v>
      </c>
      <c r="V518" s="548">
        <f t="shared" si="643"/>
        <v>178110</v>
      </c>
      <c r="W518" s="548">
        <f t="shared" si="643"/>
        <v>153175</v>
      </c>
      <c r="X518" s="548">
        <f t="shared" si="643"/>
        <v>149958</v>
      </c>
      <c r="Y518" s="548">
        <f t="shared" si="643"/>
        <v>137947</v>
      </c>
      <c r="Z518" s="548">
        <f t="shared" si="643"/>
        <v>159342</v>
      </c>
      <c r="AA518" s="548">
        <f t="shared" si="643"/>
        <v>108873</v>
      </c>
      <c r="AB518" s="548">
        <f t="shared" si="643"/>
        <v>204900</v>
      </c>
      <c r="AC518" s="548">
        <f t="shared" si="643"/>
        <v>290624</v>
      </c>
      <c r="AD518" s="548">
        <f t="shared" si="643"/>
        <v>458811</v>
      </c>
      <c r="AE518" s="548">
        <f t="shared" si="643"/>
        <v>441080</v>
      </c>
      <c r="AF518" s="548">
        <f t="shared" si="643"/>
        <v>473115</v>
      </c>
      <c r="AG518" s="548">
        <f t="shared" si="643"/>
        <v>749435</v>
      </c>
      <c r="AH518" s="548">
        <f t="shared" si="643"/>
        <v>914195</v>
      </c>
      <c r="AI518" s="548">
        <f t="shared" si="643"/>
        <v>1663630</v>
      </c>
      <c r="AK518" s="548">
        <f ca="1">SUM((INDIRECT(AK$2&amp;(ROW())):INDIRECT(AK$3&amp;(ROW()))))</f>
        <v>130443</v>
      </c>
      <c r="AL518" s="548">
        <f ca="1">SUM(INDIRECT(AL$1&amp;AL$2&amp;$C518):INDIRECT(AL$1&amp;AL$3&amp;$C518))</f>
        <v>125899.6996083609</v>
      </c>
      <c r="AM518" s="1728">
        <f t="shared" ca="1" si="638"/>
        <v>4543.3003916391026</v>
      </c>
      <c r="AN518" s="1831">
        <f t="shared" ca="1" si="621"/>
        <v>1.0360866658599825</v>
      </c>
      <c r="AO518" s="548">
        <f ca="1">SUM(INDIRECT(AO$1&amp;AO$2&amp;$A518):INDIRECT(AO$1&amp;AO$3&amp;$A518))</f>
        <v>-14332</v>
      </c>
      <c r="AP518" s="1728">
        <f t="shared" ca="1" si="639"/>
        <v>144775</v>
      </c>
      <c r="AQ518" s="1831">
        <f t="shared" ca="1" si="622"/>
        <v>-9.1015210717276034</v>
      </c>
      <c r="AS518" s="548">
        <f ca="1">SUM((INDIRECT(AS$2&amp;(ROW())):INDIRECT(AS$3&amp;(ROW()))))</f>
        <v>130443</v>
      </c>
      <c r="AT518" s="548">
        <f ca="1">SUM(INDIRECT(AT$1&amp;AT$2&amp;$C518):INDIRECT(AT$1&amp;AT$3&amp;$C518))</f>
        <v>125899.6996083609</v>
      </c>
      <c r="AU518" s="1728">
        <f t="shared" ca="1" si="623"/>
        <v>4543.3003916391026</v>
      </c>
      <c r="AV518" s="1831">
        <f t="shared" ca="1" si="624"/>
        <v>1.0360866658599825</v>
      </c>
      <c r="AW518" s="548">
        <f ca="1">SUM(INDIRECT(AW$1&amp;AW$2&amp;$A518):INDIRECT(AW$1&amp;AW$3&amp;$A518))</f>
        <v>-14332</v>
      </c>
      <c r="AX518" s="1728">
        <f t="shared" ca="1" si="625"/>
        <v>144775</v>
      </c>
      <c r="AY518" s="1831">
        <f t="shared" ca="1" si="626"/>
        <v>-9.1015210717276034</v>
      </c>
      <c r="BA518" s="548">
        <f ca="1">SUM((INDIRECT(BA$2&amp;(ROW())):INDIRECT(BA$3&amp;(ROW()))))</f>
        <v>130443</v>
      </c>
      <c r="BB518" s="548">
        <f ca="1">SUM(INDIRECT(BB$1&amp;BB$2&amp;$C518):INDIRECT(BB$1&amp;BB$3&amp;$C518))</f>
        <v>125899.6996083609</v>
      </c>
      <c r="BC518" s="1728">
        <f t="shared" ca="1" si="627"/>
        <v>4543.3003916391026</v>
      </c>
      <c r="BD518" s="1831">
        <f t="shared" ca="1" si="628"/>
        <v>1.0360866658599825</v>
      </c>
      <c r="BE518" s="548">
        <f ca="1">SUM(INDIRECT(BE$1&amp;BE$2&amp;$A518):INDIRECT(BE$1&amp;BE$3&amp;$A518))</f>
        <v>-14332</v>
      </c>
      <c r="BF518" s="1728">
        <f t="shared" ca="1" si="629"/>
        <v>144775</v>
      </c>
      <c r="BG518" s="1831">
        <f t="shared" ca="1" si="630"/>
        <v>-9.1015210717276034</v>
      </c>
    </row>
    <row r="519" spans="1:59">
      <c r="A519" s="1887">
        <v>472</v>
      </c>
      <c r="B519" s="1887">
        <v>1</v>
      </c>
      <c r="C519" s="1887">
        <f>ROW()</f>
        <v>519</v>
      </c>
      <c r="E519" s="2540">
        <v>1</v>
      </c>
      <c r="I519" s="130"/>
      <c r="J519" s="129"/>
      <c r="K519" s="123" t="s">
        <v>221</v>
      </c>
      <c r="L519" s="123"/>
      <c r="M519" s="549"/>
      <c r="N519" s="549"/>
      <c r="O519" s="549"/>
      <c r="P519" s="549"/>
      <c r="Q519" s="552">
        <f>Q520+Q523+Q536+Q541</f>
        <v>114381</v>
      </c>
      <c r="R519" s="552">
        <f t="shared" ref="R519:AI519" si="644">R520+R523+R536+R541</f>
        <v>43487</v>
      </c>
      <c r="S519" s="552">
        <f t="shared" si="644"/>
        <v>96024</v>
      </c>
      <c r="T519" s="552">
        <f t="shared" si="644"/>
        <v>120276</v>
      </c>
      <c r="U519" s="552">
        <f t="shared" si="644"/>
        <v>140182</v>
      </c>
      <c r="V519" s="552">
        <f t="shared" si="644"/>
        <v>161083</v>
      </c>
      <c r="W519" s="552">
        <f t="shared" si="644"/>
        <v>134760</v>
      </c>
      <c r="X519" s="552">
        <f t="shared" si="644"/>
        <v>133389</v>
      </c>
      <c r="Y519" s="552">
        <f t="shared" si="644"/>
        <v>120811</v>
      </c>
      <c r="Z519" s="552">
        <f t="shared" si="644"/>
        <v>145925</v>
      </c>
      <c r="AA519" s="552">
        <f t="shared" si="644"/>
        <v>98903</v>
      </c>
      <c r="AB519" s="552">
        <f t="shared" si="644"/>
        <v>192945</v>
      </c>
      <c r="AC519" s="552">
        <f t="shared" si="644"/>
        <v>253892</v>
      </c>
      <c r="AD519" s="552">
        <f t="shared" si="644"/>
        <v>421541</v>
      </c>
      <c r="AE519" s="552">
        <f t="shared" si="644"/>
        <v>388960</v>
      </c>
      <c r="AF519" s="552">
        <f t="shared" si="644"/>
        <v>437773</v>
      </c>
      <c r="AG519" s="552">
        <f t="shared" si="644"/>
        <v>675433</v>
      </c>
      <c r="AH519" s="552">
        <f t="shared" si="644"/>
        <v>826733</v>
      </c>
      <c r="AI519" s="552">
        <f t="shared" si="644"/>
        <v>1502166</v>
      </c>
      <c r="AK519" s="552">
        <f ca="1">SUM((INDIRECT(AK$2&amp;(ROW())):INDIRECT(AK$3&amp;(ROW()))))</f>
        <v>114381</v>
      </c>
      <c r="AL519" s="552">
        <f ca="1">SUM(INDIRECT(AL$1&amp;AL$2&amp;$C519):INDIRECT(AL$1&amp;AL$3&amp;$C519))</f>
        <v>115371.70970799061</v>
      </c>
      <c r="AM519" s="1729">
        <f t="shared" ca="1" si="638"/>
        <v>-990.70970799060888</v>
      </c>
      <c r="AN519" s="1832">
        <f t="shared" ca="1" si="621"/>
        <v>0.99141288873591171</v>
      </c>
      <c r="AO519" s="552">
        <f ca="1">SUM(INDIRECT(AO$1&amp;AO$2&amp;$A519):INDIRECT(AO$1&amp;AO$3&amp;$A519))</f>
        <v>-14384</v>
      </c>
      <c r="AP519" s="1729">
        <f t="shared" ca="1" si="639"/>
        <v>128765</v>
      </c>
      <c r="AQ519" s="1832">
        <f t="shared" ca="1" si="622"/>
        <v>-7.9519605116796441</v>
      </c>
      <c r="AS519" s="552">
        <f ca="1">SUM((INDIRECT(AS$2&amp;(ROW())):INDIRECT(AS$3&amp;(ROW()))))</f>
        <v>114381</v>
      </c>
      <c r="AT519" s="552">
        <f ca="1">SUM(INDIRECT(AT$1&amp;AT$2&amp;$C519):INDIRECT(AT$1&amp;AT$3&amp;$C519))</f>
        <v>115371.70970799061</v>
      </c>
      <c r="AU519" s="1729">
        <f t="shared" ca="1" si="623"/>
        <v>-990.70970799060888</v>
      </c>
      <c r="AV519" s="1832">
        <f t="shared" ca="1" si="624"/>
        <v>0.99141288873591171</v>
      </c>
      <c r="AW519" s="552">
        <f ca="1">SUM(INDIRECT(AW$1&amp;AW$2&amp;$A519):INDIRECT(AW$1&amp;AW$3&amp;$A519))</f>
        <v>-14384</v>
      </c>
      <c r="AX519" s="1729">
        <f t="shared" ca="1" si="625"/>
        <v>128765</v>
      </c>
      <c r="AY519" s="1832">
        <f t="shared" ca="1" si="626"/>
        <v>-7.9519605116796441</v>
      </c>
      <c r="BA519" s="552">
        <f ca="1">SUM((INDIRECT(BA$2&amp;(ROW())):INDIRECT(BA$3&amp;(ROW()))))</f>
        <v>114381</v>
      </c>
      <c r="BB519" s="552">
        <f ca="1">SUM(INDIRECT(BB$1&amp;BB$2&amp;$C519):INDIRECT(BB$1&amp;BB$3&amp;$C519))</f>
        <v>115371.70970799061</v>
      </c>
      <c r="BC519" s="1729">
        <f t="shared" ca="1" si="627"/>
        <v>-990.70970799060888</v>
      </c>
      <c r="BD519" s="1832">
        <f t="shared" ca="1" si="628"/>
        <v>0.99141288873591171</v>
      </c>
      <c r="BE519" s="552">
        <f ca="1">SUM(INDIRECT(BE$1&amp;BE$2&amp;$A519):INDIRECT(BE$1&amp;BE$3&amp;$A519))</f>
        <v>-14384</v>
      </c>
      <c r="BF519" s="1729">
        <f t="shared" ca="1" si="629"/>
        <v>128765</v>
      </c>
      <c r="BG519" s="1832">
        <f t="shared" ca="1" si="630"/>
        <v>-7.9519605116796441</v>
      </c>
    </row>
    <row r="520" spans="1:59">
      <c r="A520" s="1887">
        <v>473</v>
      </c>
      <c r="B520" s="1887">
        <v>1</v>
      </c>
      <c r="C520" s="1887">
        <f>ROW()</f>
        <v>520</v>
      </c>
      <c r="E520" s="2540">
        <v>1</v>
      </c>
      <c r="I520" s="130"/>
      <c r="J520" s="129"/>
      <c r="K520" s="123"/>
      <c r="L520" s="123"/>
      <c r="M520" s="18" t="s">
        <v>371</v>
      </c>
      <c r="N520" s="558"/>
      <c r="O520" s="558"/>
      <c r="P520" s="559"/>
      <c r="Q520" s="570">
        <f>SUM(Q521:Q522)</f>
        <v>30283</v>
      </c>
      <c r="R520" s="562">
        <f t="shared" ref="R520:AB520" si="645">SUM(R521:R522)</f>
        <v>3185</v>
      </c>
      <c r="S520" s="562">
        <f t="shared" si="645"/>
        <v>15616</v>
      </c>
      <c r="T520" s="562">
        <f t="shared" si="645"/>
        <v>24432</v>
      </c>
      <c r="U520" s="562">
        <f t="shared" si="645"/>
        <v>35459</v>
      </c>
      <c r="V520" s="562">
        <f t="shared" si="645"/>
        <v>49283</v>
      </c>
      <c r="W520" s="562">
        <f t="shared" si="645"/>
        <v>11699</v>
      </c>
      <c r="X520" s="562">
        <f t="shared" si="645"/>
        <v>28905</v>
      </c>
      <c r="Y520" s="562">
        <f t="shared" si="645"/>
        <v>19847</v>
      </c>
      <c r="Z520" s="562">
        <f t="shared" si="645"/>
        <v>28824</v>
      </c>
      <c r="AA520" s="562">
        <f t="shared" si="645"/>
        <v>11857</v>
      </c>
      <c r="AB520" s="562">
        <f t="shared" si="645"/>
        <v>49793</v>
      </c>
      <c r="AC520" s="562">
        <f>SUM(AC521:AC522)</f>
        <v>49084</v>
      </c>
      <c r="AD520" s="562">
        <f t="shared" ref="AD520:AI520" si="646">SUM(AD521:AD522)</f>
        <v>109174</v>
      </c>
      <c r="AE520" s="562">
        <f t="shared" si="646"/>
        <v>60451</v>
      </c>
      <c r="AF520" s="562">
        <f t="shared" si="646"/>
        <v>90474</v>
      </c>
      <c r="AG520" s="562">
        <f t="shared" si="646"/>
        <v>158258</v>
      </c>
      <c r="AH520" s="562">
        <f t="shared" si="646"/>
        <v>150925</v>
      </c>
      <c r="AI520" s="562">
        <f t="shared" si="646"/>
        <v>309183</v>
      </c>
      <c r="AK520" s="562">
        <f ca="1">SUM((INDIRECT(AK$2&amp;(ROW())):INDIRECT(AK$3&amp;(ROW()))))</f>
        <v>30283</v>
      </c>
      <c r="AL520" s="562">
        <f ca="1">SUM(INDIRECT(AL$1&amp;AL$2&amp;$C520):INDIRECT(AL$1&amp;AL$3&amp;$C520))</f>
        <v>17288.090596639118</v>
      </c>
      <c r="AM520" s="1716">
        <f t="shared" ca="1" si="638"/>
        <v>12994.909403360882</v>
      </c>
      <c r="AN520" s="1820">
        <f t="shared" ca="1" si="621"/>
        <v>1.751668284633304</v>
      </c>
      <c r="AO520" s="562">
        <f ca="1">SUM(INDIRECT(AO$1&amp;AO$2&amp;$A520):INDIRECT(AO$1&amp;AO$3&amp;$A520))</f>
        <v>148</v>
      </c>
      <c r="AP520" s="1716">
        <f t="shared" ca="1" si="639"/>
        <v>30135</v>
      </c>
      <c r="AQ520" s="1820">
        <f t="shared" ca="1" si="622"/>
        <v>204.61486486486487</v>
      </c>
      <c r="AS520" s="562">
        <f ca="1">SUM((INDIRECT(AS$2&amp;(ROW())):INDIRECT(AS$3&amp;(ROW()))))</f>
        <v>30283</v>
      </c>
      <c r="AT520" s="562">
        <f ca="1">SUM(INDIRECT(AT$1&amp;AT$2&amp;$C520):INDIRECT(AT$1&amp;AT$3&amp;$C520))</f>
        <v>17288.090596639118</v>
      </c>
      <c r="AU520" s="1716">
        <f t="shared" ca="1" si="623"/>
        <v>12994.909403360882</v>
      </c>
      <c r="AV520" s="1820">
        <f t="shared" ca="1" si="624"/>
        <v>1.751668284633304</v>
      </c>
      <c r="AW520" s="562">
        <f ca="1">SUM(INDIRECT(AW$1&amp;AW$2&amp;$A520):INDIRECT(AW$1&amp;AW$3&amp;$A520))</f>
        <v>148</v>
      </c>
      <c r="AX520" s="1716">
        <f t="shared" ca="1" si="625"/>
        <v>30135</v>
      </c>
      <c r="AY520" s="1820">
        <f t="shared" ca="1" si="626"/>
        <v>204.61486486486487</v>
      </c>
      <c r="BA520" s="562">
        <f ca="1">SUM((INDIRECT(BA$2&amp;(ROW())):INDIRECT(BA$3&amp;(ROW()))))</f>
        <v>30283</v>
      </c>
      <c r="BB520" s="562">
        <f ca="1">SUM(INDIRECT(BB$1&amp;BB$2&amp;$C520):INDIRECT(BB$1&amp;BB$3&amp;$C520))</f>
        <v>17288.090596639118</v>
      </c>
      <c r="BC520" s="1716">
        <f t="shared" ca="1" si="627"/>
        <v>12994.909403360882</v>
      </c>
      <c r="BD520" s="1820">
        <f t="shared" ca="1" si="628"/>
        <v>1.751668284633304</v>
      </c>
      <c r="BE520" s="562">
        <f ca="1">SUM(INDIRECT(BE$1&amp;BE$2&amp;$A520):INDIRECT(BE$1&amp;BE$3&amp;$A520))</f>
        <v>148</v>
      </c>
      <c r="BF520" s="1716">
        <f t="shared" ca="1" si="629"/>
        <v>30135</v>
      </c>
      <c r="BG520" s="1820">
        <f t="shared" ca="1" si="630"/>
        <v>204.61486486486487</v>
      </c>
    </row>
    <row r="521" spans="1:59">
      <c r="A521" s="1887">
        <v>474</v>
      </c>
      <c r="B521" s="1887">
        <v>1</v>
      </c>
      <c r="C521" s="1887">
        <f>ROW()</f>
        <v>521</v>
      </c>
      <c r="E521" s="2540">
        <v>1</v>
      </c>
      <c r="I521" s="130"/>
      <c r="J521" s="129"/>
      <c r="K521" s="123"/>
      <c r="L521" s="123"/>
      <c r="M521" s="18"/>
      <c r="N521" s="175" t="s">
        <v>372</v>
      </c>
      <c r="O521" s="175"/>
      <c r="P521" s="174"/>
      <c r="Q521" s="556">
        <v>30283</v>
      </c>
      <c r="R521" s="177">
        <v>3185</v>
      </c>
      <c r="S521" s="177">
        <v>15616</v>
      </c>
      <c r="T521" s="177">
        <v>24432</v>
      </c>
      <c r="U521" s="177">
        <v>35459</v>
      </c>
      <c r="V521" s="177">
        <v>49283</v>
      </c>
      <c r="W521" s="177">
        <v>11699</v>
      </c>
      <c r="X521" s="177">
        <v>28905</v>
      </c>
      <c r="Y521" s="177">
        <v>19847</v>
      </c>
      <c r="Z521" s="177">
        <v>28824</v>
      </c>
      <c r="AA521" s="177">
        <v>11857</v>
      </c>
      <c r="AB521" s="177">
        <v>49793</v>
      </c>
      <c r="AC521" s="173">
        <f>SUM(Q521,R521,S521)</f>
        <v>49084</v>
      </c>
      <c r="AD521" s="173">
        <f>SUM(T521,U521,V521)</f>
        <v>109174</v>
      </c>
      <c r="AE521" s="173">
        <f>SUM(W521,X521,Y521)</f>
        <v>60451</v>
      </c>
      <c r="AF521" s="173">
        <f>SUM(Z521,AA521,AB521)</f>
        <v>90474</v>
      </c>
      <c r="AG521" s="173">
        <f>AC521+AD521</f>
        <v>158258</v>
      </c>
      <c r="AH521" s="173">
        <f>AF521+AE521</f>
        <v>150925</v>
      </c>
      <c r="AI521" s="173">
        <f>AG521+AH521</f>
        <v>309183</v>
      </c>
      <c r="AK521" s="173">
        <f ca="1">SUM((INDIRECT(AK$2&amp;(ROW())):INDIRECT(AK$3&amp;(ROW()))))</f>
        <v>30283</v>
      </c>
      <c r="AL521" s="173">
        <f ca="1">SUM(INDIRECT(AL$1&amp;AL$2&amp;$C521):INDIRECT(AL$1&amp;AL$3&amp;$C521))</f>
        <v>17288.090596639118</v>
      </c>
      <c r="AM521" s="1717">
        <f t="shared" ca="1" si="638"/>
        <v>12994.909403360882</v>
      </c>
      <c r="AN521" s="1821">
        <f t="shared" ca="1" si="621"/>
        <v>1.751668284633304</v>
      </c>
      <c r="AO521" s="173">
        <f ca="1">SUM(INDIRECT(AO$1&amp;AO$2&amp;$A521):INDIRECT(AO$1&amp;AO$3&amp;$A521))</f>
        <v>148</v>
      </c>
      <c r="AP521" s="1717">
        <f t="shared" ca="1" si="639"/>
        <v>30135</v>
      </c>
      <c r="AQ521" s="1821">
        <f t="shared" ca="1" si="622"/>
        <v>204.61486486486487</v>
      </c>
      <c r="AS521" s="173">
        <f ca="1">SUM((INDIRECT(AS$2&amp;(ROW())):INDIRECT(AS$3&amp;(ROW()))))</f>
        <v>30283</v>
      </c>
      <c r="AT521" s="173">
        <f ca="1">SUM(INDIRECT(AT$1&amp;AT$2&amp;$C521):INDIRECT(AT$1&amp;AT$3&amp;$C521))</f>
        <v>17288.090596639118</v>
      </c>
      <c r="AU521" s="1717">
        <f t="shared" ca="1" si="623"/>
        <v>12994.909403360882</v>
      </c>
      <c r="AV521" s="1821">
        <f t="shared" ca="1" si="624"/>
        <v>1.751668284633304</v>
      </c>
      <c r="AW521" s="173">
        <f ca="1">SUM(INDIRECT(AW$1&amp;AW$2&amp;$A521):INDIRECT(AW$1&amp;AW$3&amp;$A521))</f>
        <v>148</v>
      </c>
      <c r="AX521" s="1717">
        <f t="shared" ca="1" si="625"/>
        <v>30135</v>
      </c>
      <c r="AY521" s="1821">
        <f t="shared" ca="1" si="626"/>
        <v>204.61486486486487</v>
      </c>
      <c r="BA521" s="173">
        <f ca="1">SUM((INDIRECT(BA$2&amp;(ROW())):INDIRECT(BA$3&amp;(ROW()))))</f>
        <v>30283</v>
      </c>
      <c r="BB521" s="173">
        <f ca="1">SUM(INDIRECT(BB$1&amp;BB$2&amp;$C521):INDIRECT(BB$1&amp;BB$3&amp;$C521))</f>
        <v>17288.090596639118</v>
      </c>
      <c r="BC521" s="1717">
        <f t="shared" ca="1" si="627"/>
        <v>12994.909403360882</v>
      </c>
      <c r="BD521" s="1821">
        <f t="shared" ca="1" si="628"/>
        <v>1.751668284633304</v>
      </c>
      <c r="BE521" s="173">
        <f ca="1">SUM(INDIRECT(BE$1&amp;BE$2&amp;$A521):INDIRECT(BE$1&amp;BE$3&amp;$A521))</f>
        <v>148</v>
      </c>
      <c r="BF521" s="1717">
        <f t="shared" ca="1" si="629"/>
        <v>30135</v>
      </c>
      <c r="BG521" s="1821">
        <f t="shared" ca="1" si="630"/>
        <v>204.61486486486487</v>
      </c>
    </row>
    <row r="522" spans="1:59">
      <c r="A522" s="1887">
        <v>475</v>
      </c>
      <c r="B522" s="1887">
        <v>1</v>
      </c>
      <c r="C522" s="1887">
        <f>ROW()</f>
        <v>522</v>
      </c>
      <c r="E522" s="2540">
        <v>1</v>
      </c>
      <c r="I522" s="130"/>
      <c r="J522" s="129"/>
      <c r="K522" s="123"/>
      <c r="L522" s="123"/>
      <c r="M522" s="18"/>
      <c r="N522" s="16" t="s">
        <v>373</v>
      </c>
      <c r="O522" s="16"/>
      <c r="P522" s="137"/>
      <c r="Q522" s="136"/>
      <c r="R522" s="124"/>
      <c r="S522" s="124"/>
      <c r="T522" s="124"/>
      <c r="U522" s="124"/>
      <c r="V522" s="124"/>
      <c r="W522" s="124"/>
      <c r="X522" s="124"/>
      <c r="Y522" s="124"/>
      <c r="Z522" s="124"/>
      <c r="AA522" s="124"/>
      <c r="AB522" s="124"/>
      <c r="AC522" s="23">
        <f>SUM(Q522,R522,S522)</f>
        <v>0</v>
      </c>
      <c r="AD522" s="23">
        <f>SUM(T522,U522,V522)</f>
        <v>0</v>
      </c>
      <c r="AE522" s="23">
        <f>SUM(W522,X522,Y522)</f>
        <v>0</v>
      </c>
      <c r="AF522" s="23">
        <f>SUM(Z522,AA522,AB522)</f>
        <v>0</v>
      </c>
      <c r="AG522" s="23">
        <f>AC522+AD522</f>
        <v>0</v>
      </c>
      <c r="AH522" s="23">
        <f>AF522+AE522</f>
        <v>0</v>
      </c>
      <c r="AI522" s="23">
        <f>AG522+AH522</f>
        <v>0</v>
      </c>
      <c r="AK522" s="23">
        <f ca="1">SUM((INDIRECT(AK$2&amp;(ROW())):INDIRECT(AK$3&amp;(ROW()))))</f>
        <v>0</v>
      </c>
      <c r="AL522" s="23">
        <f ca="1">SUM(INDIRECT(AL$1&amp;AL$2&amp;$C522):INDIRECT(AL$1&amp;AL$3&amp;$C522))</f>
        <v>0</v>
      </c>
      <c r="AM522" s="1689">
        <f t="shared" ca="1" si="638"/>
        <v>0</v>
      </c>
      <c r="AN522" s="1783">
        <f t="shared" ca="1" si="621"/>
        <v>0</v>
      </c>
      <c r="AO522" s="23">
        <f ca="1">SUM(INDIRECT(AO$1&amp;AO$2&amp;$A522):INDIRECT(AO$1&amp;AO$3&amp;$A522))</f>
        <v>0</v>
      </c>
      <c r="AP522" s="1689">
        <f t="shared" ca="1" si="639"/>
        <v>0</v>
      </c>
      <c r="AQ522" s="1783">
        <f t="shared" ca="1" si="622"/>
        <v>0</v>
      </c>
      <c r="AS522" s="23">
        <f ca="1">SUM((INDIRECT(AS$2&amp;(ROW())):INDIRECT(AS$3&amp;(ROW()))))</f>
        <v>0</v>
      </c>
      <c r="AT522" s="23">
        <f ca="1">SUM(INDIRECT(AT$1&amp;AT$2&amp;$C522):INDIRECT(AT$1&amp;AT$3&amp;$C522))</f>
        <v>0</v>
      </c>
      <c r="AU522" s="1689">
        <f t="shared" ca="1" si="623"/>
        <v>0</v>
      </c>
      <c r="AV522" s="1783">
        <f t="shared" ca="1" si="624"/>
        <v>0</v>
      </c>
      <c r="AW522" s="23">
        <f ca="1">SUM(INDIRECT(AW$1&amp;AW$2&amp;$A522):INDIRECT(AW$1&amp;AW$3&amp;$A522))</f>
        <v>0</v>
      </c>
      <c r="AX522" s="1689">
        <f t="shared" ca="1" si="625"/>
        <v>0</v>
      </c>
      <c r="AY522" s="1783">
        <f t="shared" ca="1" si="626"/>
        <v>0</v>
      </c>
      <c r="BA522" s="23">
        <f ca="1">SUM((INDIRECT(BA$2&amp;(ROW())):INDIRECT(BA$3&amp;(ROW()))))</f>
        <v>0</v>
      </c>
      <c r="BB522" s="23">
        <f ca="1">SUM(INDIRECT(BB$1&amp;BB$2&amp;$C522):INDIRECT(BB$1&amp;BB$3&amp;$C522))</f>
        <v>0</v>
      </c>
      <c r="BC522" s="1689">
        <f t="shared" ca="1" si="627"/>
        <v>0</v>
      </c>
      <c r="BD522" s="1783">
        <f t="shared" ca="1" si="628"/>
        <v>0</v>
      </c>
      <c r="BE522" s="23">
        <f ca="1">SUM(INDIRECT(BE$1&amp;BE$2&amp;$A522):INDIRECT(BE$1&amp;BE$3&amp;$A522))</f>
        <v>0</v>
      </c>
      <c r="BF522" s="1689">
        <f t="shared" ca="1" si="629"/>
        <v>0</v>
      </c>
      <c r="BG522" s="1783">
        <f t="shared" ca="1" si="630"/>
        <v>0</v>
      </c>
    </row>
    <row r="523" spans="1:59">
      <c r="A523" s="1887">
        <v>476</v>
      </c>
      <c r="B523" s="1887">
        <v>1</v>
      </c>
      <c r="C523" s="1887">
        <f>ROW()</f>
        <v>523</v>
      </c>
      <c r="E523" s="2540">
        <v>1</v>
      </c>
      <c r="I523" s="130"/>
      <c r="J523" s="129"/>
      <c r="K523" s="123"/>
      <c r="L523" s="123"/>
      <c r="M523" s="120" t="s">
        <v>374</v>
      </c>
      <c r="N523" s="557"/>
      <c r="O523" s="557"/>
      <c r="P523" s="553"/>
      <c r="Q523" s="554">
        <f>Q524+Q527+Q528+Q532+Q535</f>
        <v>84098</v>
      </c>
      <c r="R523" s="555">
        <f t="shared" ref="R523:AI523" si="647">R524+R527+R528+R532+R535</f>
        <v>40302</v>
      </c>
      <c r="S523" s="555">
        <f t="shared" si="647"/>
        <v>80408</v>
      </c>
      <c r="T523" s="555">
        <f t="shared" si="647"/>
        <v>95844</v>
      </c>
      <c r="U523" s="555">
        <f t="shared" si="647"/>
        <v>104723</v>
      </c>
      <c r="V523" s="555">
        <f t="shared" si="647"/>
        <v>111800</v>
      </c>
      <c r="W523" s="555">
        <f t="shared" si="647"/>
        <v>123061</v>
      </c>
      <c r="X523" s="555">
        <f t="shared" si="647"/>
        <v>104484</v>
      </c>
      <c r="Y523" s="555">
        <f t="shared" si="647"/>
        <v>100964</v>
      </c>
      <c r="Z523" s="555">
        <f t="shared" si="647"/>
        <v>117101</v>
      </c>
      <c r="AA523" s="555">
        <f t="shared" si="647"/>
        <v>87046</v>
      </c>
      <c r="AB523" s="555">
        <f t="shared" si="647"/>
        <v>143152</v>
      </c>
      <c r="AC523" s="555">
        <f t="shared" si="647"/>
        <v>204808</v>
      </c>
      <c r="AD523" s="555">
        <f t="shared" si="647"/>
        <v>312367</v>
      </c>
      <c r="AE523" s="555">
        <f t="shared" si="647"/>
        <v>328509</v>
      </c>
      <c r="AF523" s="555">
        <f t="shared" si="647"/>
        <v>347299</v>
      </c>
      <c r="AG523" s="555">
        <f t="shared" si="647"/>
        <v>517175</v>
      </c>
      <c r="AH523" s="555">
        <f t="shared" si="647"/>
        <v>675808</v>
      </c>
      <c r="AI523" s="555">
        <f t="shared" si="647"/>
        <v>1192983</v>
      </c>
      <c r="AJ523" s="446"/>
      <c r="AK523" s="555">
        <f ca="1">SUM((INDIRECT(AK$2&amp;(ROW())):INDIRECT(AK$3&amp;(ROW()))))</f>
        <v>84098</v>
      </c>
      <c r="AL523" s="555">
        <f ca="1">SUM(INDIRECT(AL$1&amp;AL$2&amp;$C523):INDIRECT(AL$1&amp;AL$3&amp;$C523))</f>
        <v>98083.619111351494</v>
      </c>
      <c r="AM523" s="1730">
        <f t="shared" ca="1" si="638"/>
        <v>-13985.619111351494</v>
      </c>
      <c r="AN523" s="1833">
        <f t="shared" ca="1" si="621"/>
        <v>0.8574112656316849</v>
      </c>
      <c r="AO523" s="555">
        <f ca="1">SUM(INDIRECT(AO$1&amp;AO$2&amp;$A523):INDIRECT(AO$1&amp;AO$3&amp;$A523))</f>
        <v>-14532</v>
      </c>
      <c r="AP523" s="1730">
        <f t="shared" ca="1" si="639"/>
        <v>98630</v>
      </c>
      <c r="AQ523" s="1833">
        <f t="shared" ca="1" si="622"/>
        <v>-5.7870905587668595</v>
      </c>
      <c r="AS523" s="555">
        <f ca="1">SUM((INDIRECT(AS$2&amp;(ROW())):INDIRECT(AS$3&amp;(ROW()))))</f>
        <v>84098</v>
      </c>
      <c r="AT523" s="555">
        <f ca="1">SUM(INDIRECT(AT$1&amp;AT$2&amp;$C523):INDIRECT(AT$1&amp;AT$3&amp;$C523))</f>
        <v>98083.619111351494</v>
      </c>
      <c r="AU523" s="1730">
        <f t="shared" ca="1" si="623"/>
        <v>-13985.619111351494</v>
      </c>
      <c r="AV523" s="1833">
        <f t="shared" ca="1" si="624"/>
        <v>0.8574112656316849</v>
      </c>
      <c r="AW523" s="555">
        <f ca="1">SUM(INDIRECT(AW$1&amp;AW$2&amp;$A523):INDIRECT(AW$1&amp;AW$3&amp;$A523))</f>
        <v>-14532</v>
      </c>
      <c r="AX523" s="1730">
        <f t="shared" ca="1" si="625"/>
        <v>98630</v>
      </c>
      <c r="AY523" s="1833">
        <f t="shared" ca="1" si="626"/>
        <v>-5.7870905587668595</v>
      </c>
      <c r="BA523" s="555">
        <f ca="1">SUM((INDIRECT(BA$2&amp;(ROW())):INDIRECT(BA$3&amp;(ROW()))))</f>
        <v>84098</v>
      </c>
      <c r="BB523" s="555">
        <f ca="1">SUM(INDIRECT(BB$1&amp;BB$2&amp;$C523):INDIRECT(BB$1&amp;BB$3&amp;$C523))</f>
        <v>98083.619111351494</v>
      </c>
      <c r="BC523" s="1730">
        <f t="shared" ca="1" si="627"/>
        <v>-13985.619111351494</v>
      </c>
      <c r="BD523" s="1833">
        <f t="shared" ca="1" si="628"/>
        <v>0.8574112656316849</v>
      </c>
      <c r="BE523" s="555">
        <f ca="1">SUM(INDIRECT(BE$1&amp;BE$2&amp;$A523):INDIRECT(BE$1&amp;BE$3&amp;$A523))</f>
        <v>-14532</v>
      </c>
      <c r="BF523" s="1730">
        <f t="shared" ca="1" si="629"/>
        <v>98630</v>
      </c>
      <c r="BG523" s="1833">
        <f t="shared" ca="1" si="630"/>
        <v>-5.7870905587668595</v>
      </c>
    </row>
    <row r="524" spans="1:59">
      <c r="A524" s="1887">
        <v>477</v>
      </c>
      <c r="B524" s="1887">
        <v>1</v>
      </c>
      <c r="C524" s="1887">
        <f>ROW()</f>
        <v>524</v>
      </c>
      <c r="E524" s="2540">
        <v>1</v>
      </c>
      <c r="I524" s="130"/>
      <c r="J524" s="129"/>
      <c r="K524" s="123"/>
      <c r="L524" s="123"/>
      <c r="M524" s="18"/>
      <c r="N524" s="175" t="s">
        <v>372</v>
      </c>
      <c r="O524" s="175"/>
      <c r="P524" s="568"/>
      <c r="Q524" s="569">
        <f>SUM(Q525:Q526)</f>
        <v>96678</v>
      </c>
      <c r="R524" s="111">
        <f t="shared" ref="R524:AB524" si="648">SUM(R525:R526)</f>
        <v>53829</v>
      </c>
      <c r="S524" s="111">
        <f t="shared" si="648"/>
        <v>93464</v>
      </c>
      <c r="T524" s="111">
        <f t="shared" si="648"/>
        <v>108916</v>
      </c>
      <c r="U524" s="111">
        <f t="shared" si="648"/>
        <v>119758</v>
      </c>
      <c r="V524" s="111">
        <f t="shared" si="648"/>
        <v>124059</v>
      </c>
      <c r="W524" s="111">
        <f t="shared" si="648"/>
        <v>137207</v>
      </c>
      <c r="X524" s="111">
        <f t="shared" si="648"/>
        <v>118363</v>
      </c>
      <c r="Y524" s="111">
        <f t="shared" si="648"/>
        <v>114960</v>
      </c>
      <c r="Z524" s="111">
        <f t="shared" si="648"/>
        <v>130656</v>
      </c>
      <c r="AA524" s="111">
        <f t="shared" si="648"/>
        <v>101794</v>
      </c>
      <c r="AB524" s="111">
        <f t="shared" si="648"/>
        <v>163520</v>
      </c>
      <c r="AC524" s="111">
        <f t="shared" ref="AC524:AI524" si="649">SUM(AC525:AC526)</f>
        <v>243971</v>
      </c>
      <c r="AD524" s="111">
        <f t="shared" si="649"/>
        <v>352733</v>
      </c>
      <c r="AE524" s="111">
        <f t="shared" si="649"/>
        <v>370530</v>
      </c>
      <c r="AF524" s="111">
        <f t="shared" si="649"/>
        <v>395970</v>
      </c>
      <c r="AG524" s="111">
        <f t="shared" si="649"/>
        <v>596704</v>
      </c>
      <c r="AH524" s="111">
        <f t="shared" si="649"/>
        <v>766500</v>
      </c>
      <c r="AI524" s="111">
        <f t="shared" si="649"/>
        <v>1363204</v>
      </c>
      <c r="AK524" s="111">
        <f ca="1">SUM((INDIRECT(AK$2&amp;(ROW())):INDIRECT(AK$3&amp;(ROW()))))</f>
        <v>96678</v>
      </c>
      <c r="AL524" s="111">
        <f ca="1">SUM(INDIRECT(AL$1&amp;AL$2&amp;$C524):INDIRECT(AL$1&amp;AL$3&amp;$C524))</f>
        <v>113217.36450575353</v>
      </c>
      <c r="AM524" s="1731">
        <f t="shared" ca="1" si="638"/>
        <v>-16539.364505753532</v>
      </c>
      <c r="AN524" s="1834">
        <f t="shared" ca="1" si="621"/>
        <v>0.85391494866573203</v>
      </c>
      <c r="AO524" s="111">
        <f ca="1">SUM(INDIRECT(AO$1&amp;AO$2&amp;$A524):INDIRECT(AO$1&amp;AO$3&amp;$A524))</f>
        <v>-2318</v>
      </c>
      <c r="AP524" s="1731">
        <f t="shared" ca="1" si="639"/>
        <v>98996</v>
      </c>
      <c r="AQ524" s="1834">
        <f t="shared" ca="1" si="622"/>
        <v>-41.707506471095769</v>
      </c>
      <c r="AS524" s="111">
        <f ca="1">SUM((INDIRECT(AS$2&amp;(ROW())):INDIRECT(AS$3&amp;(ROW()))))</f>
        <v>96678</v>
      </c>
      <c r="AT524" s="111">
        <f ca="1">SUM(INDIRECT(AT$1&amp;AT$2&amp;$C524):INDIRECT(AT$1&amp;AT$3&amp;$C524))</f>
        <v>113217.36450575353</v>
      </c>
      <c r="AU524" s="1731">
        <f t="shared" ca="1" si="623"/>
        <v>-16539.364505753532</v>
      </c>
      <c r="AV524" s="1834">
        <f t="shared" ca="1" si="624"/>
        <v>0.85391494866573203</v>
      </c>
      <c r="AW524" s="111">
        <f ca="1">SUM(INDIRECT(AW$1&amp;AW$2&amp;$A524):INDIRECT(AW$1&amp;AW$3&amp;$A524))</f>
        <v>-2318</v>
      </c>
      <c r="AX524" s="1731">
        <f t="shared" ca="1" si="625"/>
        <v>98996</v>
      </c>
      <c r="AY524" s="1834">
        <f t="shared" ca="1" si="626"/>
        <v>-41.707506471095769</v>
      </c>
      <c r="BA524" s="111">
        <f ca="1">SUM((INDIRECT(BA$2&amp;(ROW())):INDIRECT(BA$3&amp;(ROW()))))</f>
        <v>96678</v>
      </c>
      <c r="BB524" s="111">
        <f ca="1">SUM(INDIRECT(BB$1&amp;BB$2&amp;$C524):INDIRECT(BB$1&amp;BB$3&amp;$C524))</f>
        <v>113217.36450575353</v>
      </c>
      <c r="BC524" s="1731">
        <f t="shared" ca="1" si="627"/>
        <v>-16539.364505753532</v>
      </c>
      <c r="BD524" s="1834">
        <f t="shared" ca="1" si="628"/>
        <v>0.85391494866573203</v>
      </c>
      <c r="BE524" s="111">
        <f ca="1">SUM(INDIRECT(BE$1&amp;BE$2&amp;$A524):INDIRECT(BE$1&amp;BE$3&amp;$A524))</f>
        <v>-2318</v>
      </c>
      <c r="BF524" s="1731">
        <f t="shared" ca="1" si="629"/>
        <v>98996</v>
      </c>
      <c r="BG524" s="1834">
        <f t="shared" ca="1" si="630"/>
        <v>-41.707506471095769</v>
      </c>
    </row>
    <row r="525" spans="1:59">
      <c r="A525" s="1887">
        <v>478</v>
      </c>
      <c r="B525" s="1887">
        <v>1</v>
      </c>
      <c r="C525" s="1887">
        <f>ROW()</f>
        <v>525</v>
      </c>
      <c r="E525" s="2540">
        <v>1</v>
      </c>
      <c r="I525" s="130"/>
      <c r="J525" s="129"/>
      <c r="K525" s="123"/>
      <c r="L525" s="123"/>
      <c r="M525" s="18"/>
      <c r="N525" s="18"/>
      <c r="O525" s="18"/>
      <c r="P525" s="174" t="s">
        <v>375</v>
      </c>
      <c r="Q525" s="556">
        <f>84098+12580</f>
        <v>96678</v>
      </c>
      <c r="R525" s="177">
        <f>40302+13527</f>
        <v>53829</v>
      </c>
      <c r="S525" s="177">
        <f>80408+13056</f>
        <v>93464</v>
      </c>
      <c r="T525" s="177">
        <f>95844+13072</f>
        <v>108916</v>
      </c>
      <c r="U525" s="177">
        <f>104723+15035</f>
        <v>119758</v>
      </c>
      <c r="V525" s="177">
        <f>111800+12259</f>
        <v>124059</v>
      </c>
      <c r="W525" s="177">
        <f>123061+14146</f>
        <v>137207</v>
      </c>
      <c r="X525" s="177">
        <f>104484+13879</f>
        <v>118363</v>
      </c>
      <c r="Y525" s="177">
        <f>124064+13996-23100</f>
        <v>114960</v>
      </c>
      <c r="Z525" s="177">
        <f>117101+13555</f>
        <v>130656</v>
      </c>
      <c r="AA525" s="177">
        <f>87046+14748</f>
        <v>101794</v>
      </c>
      <c r="AB525" s="177">
        <f>143152+20368</f>
        <v>163520</v>
      </c>
      <c r="AC525" s="173">
        <f>SUM(Q525,R525,S525)</f>
        <v>243971</v>
      </c>
      <c r="AD525" s="173">
        <f>SUM(T525,U525,V525)</f>
        <v>352733</v>
      </c>
      <c r="AE525" s="173">
        <f>SUM(W525,X525,Y525)</f>
        <v>370530</v>
      </c>
      <c r="AF525" s="173">
        <f>SUM(Z525,AA525,AB525)</f>
        <v>395970</v>
      </c>
      <c r="AG525" s="173">
        <f>AC525+AD525</f>
        <v>596704</v>
      </c>
      <c r="AH525" s="173">
        <f>AF525+AE525</f>
        <v>766500</v>
      </c>
      <c r="AI525" s="173">
        <f>AG525+AH525</f>
        <v>1363204</v>
      </c>
      <c r="AK525" s="173">
        <f ca="1">SUM((INDIRECT(AK$2&amp;(ROW())):INDIRECT(AK$3&amp;(ROW()))))</f>
        <v>96678</v>
      </c>
      <c r="AL525" s="173">
        <f ca="1">SUM(INDIRECT(AL$1&amp;AL$2&amp;$C525):INDIRECT(AL$1&amp;AL$3&amp;$C525))</f>
        <v>113217.36450575353</v>
      </c>
      <c r="AM525" s="1717">
        <f t="shared" ca="1" si="638"/>
        <v>-16539.364505753532</v>
      </c>
      <c r="AN525" s="1821">
        <f t="shared" ca="1" si="621"/>
        <v>0.85391494866573203</v>
      </c>
      <c r="AO525" s="173">
        <f ca="1">SUM(INDIRECT(AO$1&amp;AO$2&amp;$A525):INDIRECT(AO$1&amp;AO$3&amp;$A525))</f>
        <v>-2318</v>
      </c>
      <c r="AP525" s="1717">
        <f t="shared" ca="1" si="639"/>
        <v>98996</v>
      </c>
      <c r="AQ525" s="1821">
        <f t="shared" ca="1" si="622"/>
        <v>-41.707506471095769</v>
      </c>
      <c r="AS525" s="173">
        <f ca="1">SUM((INDIRECT(AS$2&amp;(ROW())):INDIRECT(AS$3&amp;(ROW()))))</f>
        <v>96678</v>
      </c>
      <c r="AT525" s="173">
        <f ca="1">SUM(INDIRECT(AT$1&amp;AT$2&amp;$C525):INDIRECT(AT$1&amp;AT$3&amp;$C525))</f>
        <v>113217.36450575353</v>
      </c>
      <c r="AU525" s="1717">
        <f t="shared" ca="1" si="623"/>
        <v>-16539.364505753532</v>
      </c>
      <c r="AV525" s="1821">
        <f t="shared" ca="1" si="624"/>
        <v>0.85391494866573203</v>
      </c>
      <c r="AW525" s="173">
        <f ca="1">SUM(INDIRECT(AW$1&amp;AW$2&amp;$A525):INDIRECT(AW$1&amp;AW$3&amp;$A525))</f>
        <v>-2318</v>
      </c>
      <c r="AX525" s="1717">
        <f t="shared" ca="1" si="625"/>
        <v>98996</v>
      </c>
      <c r="AY525" s="1821">
        <f t="shared" ca="1" si="626"/>
        <v>-41.707506471095769</v>
      </c>
      <c r="BA525" s="173">
        <f ca="1">SUM((INDIRECT(BA$2&amp;(ROW())):INDIRECT(BA$3&amp;(ROW()))))</f>
        <v>96678</v>
      </c>
      <c r="BB525" s="173">
        <f ca="1">SUM(INDIRECT(BB$1&amp;BB$2&amp;$C525):INDIRECT(BB$1&amp;BB$3&amp;$C525))</f>
        <v>113217.36450575353</v>
      </c>
      <c r="BC525" s="1717">
        <f t="shared" ca="1" si="627"/>
        <v>-16539.364505753532</v>
      </c>
      <c r="BD525" s="1821">
        <f t="shared" ca="1" si="628"/>
        <v>0.85391494866573203</v>
      </c>
      <c r="BE525" s="173">
        <f ca="1">SUM(INDIRECT(BE$1&amp;BE$2&amp;$A525):INDIRECT(BE$1&amp;BE$3&amp;$A525))</f>
        <v>-2318</v>
      </c>
      <c r="BF525" s="1717">
        <f t="shared" ca="1" si="629"/>
        <v>98996</v>
      </c>
      <c r="BG525" s="1821">
        <f t="shared" ca="1" si="630"/>
        <v>-41.707506471095769</v>
      </c>
    </row>
    <row r="526" spans="1:59">
      <c r="A526" s="1887">
        <v>479</v>
      </c>
      <c r="B526" s="1887">
        <v>1</v>
      </c>
      <c r="C526" s="1887">
        <f>ROW()</f>
        <v>526</v>
      </c>
      <c r="E526" s="2540">
        <v>1</v>
      </c>
      <c r="I526" s="130"/>
      <c r="J526" s="129"/>
      <c r="K526" s="123"/>
      <c r="L526" s="123"/>
      <c r="M526" s="18"/>
      <c r="N526" s="558"/>
      <c r="O526" s="558"/>
      <c r="P526" s="559" t="s">
        <v>376</v>
      </c>
      <c r="Q526" s="560"/>
      <c r="R526" s="561"/>
      <c r="S526" s="561"/>
      <c r="T526" s="561"/>
      <c r="U526" s="561"/>
      <c r="V526" s="561"/>
      <c r="W526" s="561"/>
      <c r="X526" s="561"/>
      <c r="Y526" s="561"/>
      <c r="Z526" s="561"/>
      <c r="AA526" s="561"/>
      <c r="AB526" s="561"/>
      <c r="AC526" s="562">
        <f>SUM(Q526,R526,S526)</f>
        <v>0</v>
      </c>
      <c r="AD526" s="562">
        <f>SUM(T526,U526,V526)</f>
        <v>0</v>
      </c>
      <c r="AE526" s="562">
        <f>SUM(W526,X526,Y526)</f>
        <v>0</v>
      </c>
      <c r="AF526" s="562">
        <f>SUM(Z526,AA526,AB526)</f>
        <v>0</v>
      </c>
      <c r="AG526" s="562">
        <f>AC526+AD526</f>
        <v>0</v>
      </c>
      <c r="AH526" s="562">
        <f>AF526+AE526</f>
        <v>0</v>
      </c>
      <c r="AI526" s="562">
        <f>AG526+AH526</f>
        <v>0</v>
      </c>
      <c r="AK526" s="562">
        <f ca="1">SUM((INDIRECT(AK$2&amp;(ROW())):INDIRECT(AK$3&amp;(ROW()))))</f>
        <v>0</v>
      </c>
      <c r="AL526" s="562">
        <f ca="1">SUM(INDIRECT(AL$1&amp;AL$2&amp;$C526):INDIRECT(AL$1&amp;AL$3&amp;$C526))</f>
        <v>0</v>
      </c>
      <c r="AM526" s="1716">
        <f t="shared" ca="1" si="638"/>
        <v>0</v>
      </c>
      <c r="AN526" s="1820">
        <f t="shared" ca="1" si="621"/>
        <v>0</v>
      </c>
      <c r="AO526" s="562">
        <f ca="1">SUM(INDIRECT(AO$1&amp;AO$2&amp;$A526):INDIRECT(AO$1&amp;AO$3&amp;$A526))</f>
        <v>0</v>
      </c>
      <c r="AP526" s="1716">
        <f t="shared" ca="1" si="639"/>
        <v>0</v>
      </c>
      <c r="AQ526" s="1820">
        <f t="shared" ca="1" si="622"/>
        <v>0</v>
      </c>
      <c r="AS526" s="562">
        <f ca="1">SUM((INDIRECT(AS$2&amp;(ROW())):INDIRECT(AS$3&amp;(ROW()))))</f>
        <v>0</v>
      </c>
      <c r="AT526" s="562">
        <f ca="1">SUM(INDIRECT(AT$1&amp;AT$2&amp;$C526):INDIRECT(AT$1&amp;AT$3&amp;$C526))</f>
        <v>0</v>
      </c>
      <c r="AU526" s="1716">
        <f t="shared" ca="1" si="623"/>
        <v>0</v>
      </c>
      <c r="AV526" s="1820">
        <f t="shared" ca="1" si="624"/>
        <v>0</v>
      </c>
      <c r="AW526" s="562">
        <f ca="1">SUM(INDIRECT(AW$1&amp;AW$2&amp;$A526):INDIRECT(AW$1&amp;AW$3&amp;$A526))</f>
        <v>0</v>
      </c>
      <c r="AX526" s="1716">
        <f t="shared" ca="1" si="625"/>
        <v>0</v>
      </c>
      <c r="AY526" s="1820">
        <f t="shared" ca="1" si="626"/>
        <v>0</v>
      </c>
      <c r="BA526" s="562">
        <f ca="1">SUM((INDIRECT(BA$2&amp;(ROW())):INDIRECT(BA$3&amp;(ROW()))))</f>
        <v>0</v>
      </c>
      <c r="BB526" s="562">
        <f ca="1">SUM(INDIRECT(BB$1&amp;BB$2&amp;$C526):INDIRECT(BB$1&amp;BB$3&amp;$C526))</f>
        <v>0</v>
      </c>
      <c r="BC526" s="1716">
        <f t="shared" ca="1" si="627"/>
        <v>0</v>
      </c>
      <c r="BD526" s="1820">
        <f t="shared" ca="1" si="628"/>
        <v>0</v>
      </c>
      <c r="BE526" s="562">
        <f ca="1">SUM(INDIRECT(BE$1&amp;BE$2&amp;$A526):INDIRECT(BE$1&amp;BE$3&amp;$A526))</f>
        <v>0</v>
      </c>
      <c r="BF526" s="1716">
        <f t="shared" ca="1" si="629"/>
        <v>0</v>
      </c>
      <c r="BG526" s="1820">
        <f t="shared" ca="1" si="630"/>
        <v>0</v>
      </c>
    </row>
    <row r="527" spans="1:59">
      <c r="A527" s="1887">
        <v>480</v>
      </c>
      <c r="B527" s="1887">
        <v>1</v>
      </c>
      <c r="C527" s="1887">
        <f>ROW()</f>
        <v>527</v>
      </c>
      <c r="E527" s="2540">
        <v>1</v>
      </c>
      <c r="I527" s="130"/>
      <c r="J527" s="129"/>
      <c r="K527" s="123"/>
      <c r="L527" s="123"/>
      <c r="M527" s="18"/>
      <c r="N527" s="563" t="s">
        <v>226</v>
      </c>
      <c r="O527" s="18"/>
      <c r="P527" s="18"/>
      <c r="Q527" s="117"/>
      <c r="R527" s="117"/>
      <c r="S527" s="117"/>
      <c r="T527" s="117"/>
      <c r="U527" s="117"/>
      <c r="V527" s="117"/>
      <c r="W527" s="117"/>
      <c r="X527" s="117"/>
      <c r="Y527" s="117"/>
      <c r="Z527" s="117"/>
      <c r="AA527" s="117"/>
      <c r="AB527" s="117"/>
      <c r="AC527" s="25">
        <f>SUM(Q527,R527,S527)</f>
        <v>0</v>
      </c>
      <c r="AD527" s="25">
        <f>SUM(T527,U527,V527)</f>
        <v>0</v>
      </c>
      <c r="AE527" s="25">
        <f>SUM(W527,X527,Y527)</f>
        <v>0</v>
      </c>
      <c r="AF527" s="25">
        <f>SUM(Z527,AA527,AB527)</f>
        <v>0</v>
      </c>
      <c r="AG527" s="25">
        <f>AC527+AD527</f>
        <v>0</v>
      </c>
      <c r="AH527" s="25">
        <f>AF527+AE527</f>
        <v>0</v>
      </c>
      <c r="AI527" s="25">
        <f>AG527+AH527</f>
        <v>0</v>
      </c>
      <c r="AK527" s="25">
        <f ca="1">SUM((INDIRECT(AK$2&amp;(ROW())):INDIRECT(AK$3&amp;(ROW()))))</f>
        <v>0</v>
      </c>
      <c r="AL527" s="25">
        <f ca="1">SUM(INDIRECT(AL$1&amp;AL$2&amp;$C527):INDIRECT(AL$1&amp;AL$3&amp;$C527))</f>
        <v>0</v>
      </c>
      <c r="AM527" s="1688">
        <f t="shared" ca="1" si="638"/>
        <v>0</v>
      </c>
      <c r="AN527" s="1782">
        <f t="shared" ca="1" si="621"/>
        <v>0</v>
      </c>
      <c r="AO527" s="25">
        <f ca="1">SUM(INDIRECT(AO$1&amp;AO$2&amp;$A527):INDIRECT(AO$1&amp;AO$3&amp;$A527))</f>
        <v>0</v>
      </c>
      <c r="AP527" s="1688">
        <f t="shared" ca="1" si="639"/>
        <v>0</v>
      </c>
      <c r="AQ527" s="1782">
        <f t="shared" ca="1" si="622"/>
        <v>0</v>
      </c>
      <c r="AS527" s="25">
        <f ca="1">SUM((INDIRECT(AS$2&amp;(ROW())):INDIRECT(AS$3&amp;(ROW()))))</f>
        <v>0</v>
      </c>
      <c r="AT527" s="25">
        <f ca="1">SUM(INDIRECT(AT$1&amp;AT$2&amp;$C527):INDIRECT(AT$1&amp;AT$3&amp;$C527))</f>
        <v>0</v>
      </c>
      <c r="AU527" s="1688">
        <f t="shared" ca="1" si="623"/>
        <v>0</v>
      </c>
      <c r="AV527" s="1782">
        <f t="shared" ca="1" si="624"/>
        <v>0</v>
      </c>
      <c r="AW527" s="25">
        <f ca="1">SUM(INDIRECT(AW$1&amp;AW$2&amp;$A527):INDIRECT(AW$1&amp;AW$3&amp;$A527))</f>
        <v>0</v>
      </c>
      <c r="AX527" s="1688">
        <f t="shared" ca="1" si="625"/>
        <v>0</v>
      </c>
      <c r="AY527" s="1782">
        <f t="shared" ca="1" si="626"/>
        <v>0</v>
      </c>
      <c r="BA527" s="25">
        <f ca="1">SUM((INDIRECT(BA$2&amp;(ROW())):INDIRECT(BA$3&amp;(ROW()))))</f>
        <v>0</v>
      </c>
      <c r="BB527" s="25">
        <f ca="1">SUM(INDIRECT(BB$1&amp;BB$2&amp;$C527):INDIRECT(BB$1&amp;BB$3&amp;$C527))</f>
        <v>0</v>
      </c>
      <c r="BC527" s="1688">
        <f t="shared" ca="1" si="627"/>
        <v>0</v>
      </c>
      <c r="BD527" s="1782">
        <f t="shared" ca="1" si="628"/>
        <v>0</v>
      </c>
      <c r="BE527" s="25">
        <f ca="1">SUM(INDIRECT(BE$1&amp;BE$2&amp;$A527):INDIRECT(BE$1&amp;BE$3&amp;$A527))</f>
        <v>0</v>
      </c>
      <c r="BF527" s="1688">
        <f t="shared" ca="1" si="629"/>
        <v>0</v>
      </c>
      <c r="BG527" s="1782">
        <f t="shared" ca="1" si="630"/>
        <v>0</v>
      </c>
    </row>
    <row r="528" spans="1:59">
      <c r="A528" s="1887">
        <v>481</v>
      </c>
      <c r="B528" s="1887">
        <v>1</v>
      </c>
      <c r="C528" s="1887">
        <f>ROW()</f>
        <v>528</v>
      </c>
      <c r="E528" s="2540">
        <v>1</v>
      </c>
      <c r="I528" s="130"/>
      <c r="J528" s="129"/>
      <c r="K528" s="123"/>
      <c r="L528" s="123"/>
      <c r="M528" s="419"/>
      <c r="N528" s="571" t="s">
        <v>332</v>
      </c>
      <c r="O528" s="571"/>
      <c r="P528" s="571"/>
      <c r="Q528" s="555">
        <f t="shared" ref="Q528:AI528" si="650">SUM(Q529:Q531)</f>
        <v>-12279</v>
      </c>
      <c r="R528" s="555">
        <f t="shared" si="650"/>
        <v>-13226</v>
      </c>
      <c r="S528" s="555">
        <f t="shared" si="650"/>
        <v>-12755</v>
      </c>
      <c r="T528" s="555">
        <f t="shared" si="650"/>
        <v>-12826</v>
      </c>
      <c r="U528" s="555">
        <f t="shared" si="650"/>
        <v>-14789</v>
      </c>
      <c r="V528" s="555">
        <f t="shared" si="650"/>
        <v>-11963</v>
      </c>
      <c r="W528" s="555">
        <f t="shared" si="650"/>
        <v>-13845</v>
      </c>
      <c r="X528" s="555">
        <f t="shared" si="650"/>
        <v>-13578</v>
      </c>
      <c r="Y528" s="555">
        <f t="shared" si="650"/>
        <v>-13503</v>
      </c>
      <c r="Z528" s="555">
        <f t="shared" si="650"/>
        <v>-13254</v>
      </c>
      <c r="AA528" s="555">
        <f t="shared" si="650"/>
        <v>-14474</v>
      </c>
      <c r="AB528" s="555">
        <f t="shared" si="650"/>
        <v>-20308</v>
      </c>
      <c r="AC528" s="555">
        <f t="shared" si="650"/>
        <v>-38260</v>
      </c>
      <c r="AD528" s="555">
        <f t="shared" si="650"/>
        <v>-39578</v>
      </c>
      <c r="AE528" s="555">
        <f t="shared" si="650"/>
        <v>-40926</v>
      </c>
      <c r="AF528" s="555">
        <f t="shared" si="650"/>
        <v>-48036</v>
      </c>
      <c r="AG528" s="555">
        <f t="shared" si="650"/>
        <v>-77838</v>
      </c>
      <c r="AH528" s="555">
        <f t="shared" si="650"/>
        <v>-88962</v>
      </c>
      <c r="AI528" s="555">
        <f t="shared" si="650"/>
        <v>-166800</v>
      </c>
      <c r="AK528" s="555">
        <f ca="1">SUM((INDIRECT(AK$2&amp;(ROW())):INDIRECT(AK$3&amp;(ROW()))))</f>
        <v>-12279</v>
      </c>
      <c r="AL528" s="555">
        <f ca="1">SUM(INDIRECT(AL$1&amp;AL$2&amp;$C528):INDIRECT(AL$1&amp;AL$3&amp;$C528))</f>
        <v>-14833.745394402036</v>
      </c>
      <c r="AM528" s="1730">
        <f t="shared" ca="1" si="638"/>
        <v>2554.7453944020363</v>
      </c>
      <c r="AN528" s="1833">
        <f t="shared" ca="1" si="621"/>
        <v>0.82777475772463061</v>
      </c>
      <c r="AO528" s="555">
        <f ca="1">SUM(INDIRECT(AO$1&amp;AO$2&amp;$A528):INDIRECT(AO$1&amp;AO$3&amp;$A528))</f>
        <v>-11803</v>
      </c>
      <c r="AP528" s="1730">
        <f t="shared" ca="1" si="639"/>
        <v>-476</v>
      </c>
      <c r="AQ528" s="1833">
        <f t="shared" ca="1" si="622"/>
        <v>1.0403287299839024</v>
      </c>
      <c r="AS528" s="555">
        <f ca="1">SUM((INDIRECT(AS$2&amp;(ROW())):INDIRECT(AS$3&amp;(ROW()))))</f>
        <v>-12279</v>
      </c>
      <c r="AT528" s="555">
        <f ca="1">SUM(INDIRECT(AT$1&amp;AT$2&amp;$C528):INDIRECT(AT$1&amp;AT$3&amp;$C528))</f>
        <v>-14833.745394402036</v>
      </c>
      <c r="AU528" s="1730">
        <f t="shared" ca="1" si="623"/>
        <v>2554.7453944020363</v>
      </c>
      <c r="AV528" s="1833">
        <f t="shared" ca="1" si="624"/>
        <v>0.82777475772463061</v>
      </c>
      <c r="AW528" s="555">
        <f ca="1">SUM(INDIRECT(AW$1&amp;AW$2&amp;$A528):INDIRECT(AW$1&amp;AW$3&amp;$A528))</f>
        <v>-11803</v>
      </c>
      <c r="AX528" s="1730">
        <f t="shared" ca="1" si="625"/>
        <v>-476</v>
      </c>
      <c r="AY528" s="1833">
        <f t="shared" ca="1" si="626"/>
        <v>1.0403287299839024</v>
      </c>
      <c r="BA528" s="555">
        <f ca="1">SUM((INDIRECT(BA$2&amp;(ROW())):INDIRECT(BA$3&amp;(ROW()))))</f>
        <v>-12279</v>
      </c>
      <c r="BB528" s="555">
        <f ca="1">SUM(INDIRECT(BB$1&amp;BB$2&amp;$C528):INDIRECT(BB$1&amp;BB$3&amp;$C528))</f>
        <v>-14833.745394402036</v>
      </c>
      <c r="BC528" s="1730">
        <f t="shared" ca="1" si="627"/>
        <v>2554.7453944020363</v>
      </c>
      <c r="BD528" s="1833">
        <f t="shared" ca="1" si="628"/>
        <v>0.82777475772463061</v>
      </c>
      <c r="BE528" s="555">
        <f ca="1">SUM(INDIRECT(BE$1&amp;BE$2&amp;$A528):INDIRECT(BE$1&amp;BE$3&amp;$A528))</f>
        <v>-11803</v>
      </c>
      <c r="BF528" s="1730">
        <f t="shared" ca="1" si="629"/>
        <v>-476</v>
      </c>
      <c r="BG528" s="1833">
        <f t="shared" ca="1" si="630"/>
        <v>1.0403287299839024</v>
      </c>
    </row>
    <row r="529" spans="1:59">
      <c r="A529" s="1887">
        <v>482</v>
      </c>
      <c r="B529" s="1887">
        <v>1</v>
      </c>
      <c r="C529" s="1887">
        <f>ROW()</f>
        <v>529</v>
      </c>
      <c r="E529" s="2540">
        <v>1</v>
      </c>
      <c r="I529" s="130"/>
      <c r="J529" s="129"/>
      <c r="K529" s="123"/>
      <c r="L529" s="123"/>
      <c r="M529" s="419"/>
      <c r="N529" s="572"/>
      <c r="O529" s="572"/>
      <c r="P529" s="588" t="s">
        <v>404</v>
      </c>
      <c r="Q529" s="177">
        <v>-12264</v>
      </c>
      <c r="R529" s="177">
        <v>-12618</v>
      </c>
      <c r="S529" s="177">
        <v>-12253</v>
      </c>
      <c r="T529" s="177">
        <v>-12438</v>
      </c>
      <c r="U529" s="177">
        <v>-12438</v>
      </c>
      <c r="V529" s="177">
        <v>-10123</v>
      </c>
      <c r="W529" s="177">
        <v>-11469</v>
      </c>
      <c r="X529" s="177">
        <v>-11516</v>
      </c>
      <c r="Y529" s="177">
        <v>-11400</v>
      </c>
      <c r="Z529" s="177">
        <v>-11235</v>
      </c>
      <c r="AA529" s="177">
        <v>-11453</v>
      </c>
      <c r="AB529" s="177">
        <v>-11641</v>
      </c>
      <c r="AC529" s="173">
        <f>SUM(Q529,R529,S529)</f>
        <v>-37135</v>
      </c>
      <c r="AD529" s="173">
        <f>SUM(T529,U529,V529)</f>
        <v>-34999</v>
      </c>
      <c r="AE529" s="173">
        <f>SUM(W529,X529,Y529)</f>
        <v>-34385</v>
      </c>
      <c r="AF529" s="173">
        <f>SUM(Z529,AA529,AB529)</f>
        <v>-34329</v>
      </c>
      <c r="AG529" s="173">
        <f>AC529+AD529</f>
        <v>-72134</v>
      </c>
      <c r="AH529" s="173">
        <f>AF529+AE529</f>
        <v>-68714</v>
      </c>
      <c r="AI529" s="173">
        <f>AG529+AH529</f>
        <v>-140848</v>
      </c>
      <c r="AK529" s="173">
        <f ca="1">SUM((INDIRECT(AK$2&amp;(ROW())):INDIRECT(AK$3&amp;(ROW()))))</f>
        <v>-12264</v>
      </c>
      <c r="AL529" s="173">
        <f ca="1">SUM(INDIRECT(AL$1&amp;AL$2&amp;$C529):INDIRECT(AL$1&amp;AL$3&amp;$C529))</f>
        <v>-13381.065394402036</v>
      </c>
      <c r="AM529" s="1717">
        <f t="shared" ca="1" si="638"/>
        <v>1117.065394402036</v>
      </c>
      <c r="AN529" s="1821">
        <f t="shared" ca="1" si="621"/>
        <v>0.91651894961447844</v>
      </c>
      <c r="AO529" s="173">
        <f ca="1">SUM(INDIRECT(AO$1&amp;AO$2&amp;$A529):INDIRECT(AO$1&amp;AO$3&amp;$A529))</f>
        <v>-11803</v>
      </c>
      <c r="AP529" s="1717">
        <f t="shared" ca="1" si="639"/>
        <v>-461</v>
      </c>
      <c r="AQ529" s="1821">
        <f t="shared" ca="1" si="622"/>
        <v>1.0390578666440735</v>
      </c>
      <c r="AS529" s="173">
        <f ca="1">SUM((INDIRECT(AS$2&amp;(ROW())):INDIRECT(AS$3&amp;(ROW()))))</f>
        <v>-12264</v>
      </c>
      <c r="AT529" s="173">
        <f ca="1">SUM(INDIRECT(AT$1&amp;AT$2&amp;$C529):INDIRECT(AT$1&amp;AT$3&amp;$C529))</f>
        <v>-13381.065394402036</v>
      </c>
      <c r="AU529" s="1717">
        <f t="shared" ca="1" si="623"/>
        <v>1117.065394402036</v>
      </c>
      <c r="AV529" s="1821">
        <f t="shared" ca="1" si="624"/>
        <v>0.91651894961447844</v>
      </c>
      <c r="AW529" s="173">
        <f ca="1">SUM(INDIRECT(AW$1&amp;AW$2&amp;$A529):INDIRECT(AW$1&amp;AW$3&amp;$A529))</f>
        <v>-11803</v>
      </c>
      <c r="AX529" s="1717">
        <f t="shared" ca="1" si="625"/>
        <v>-461</v>
      </c>
      <c r="AY529" s="1821">
        <f t="shared" ca="1" si="626"/>
        <v>1.0390578666440735</v>
      </c>
      <c r="BA529" s="173">
        <f ca="1">SUM((INDIRECT(BA$2&amp;(ROW())):INDIRECT(BA$3&amp;(ROW()))))</f>
        <v>-12264</v>
      </c>
      <c r="BB529" s="173">
        <f ca="1">SUM(INDIRECT(BB$1&amp;BB$2&amp;$C529):INDIRECT(BB$1&amp;BB$3&amp;$C529))</f>
        <v>-13381.065394402036</v>
      </c>
      <c r="BC529" s="1717">
        <f t="shared" ca="1" si="627"/>
        <v>1117.065394402036</v>
      </c>
      <c r="BD529" s="1821">
        <f t="shared" ca="1" si="628"/>
        <v>0.91651894961447844</v>
      </c>
      <c r="BE529" s="173">
        <f ca="1">SUM(INDIRECT(BE$1&amp;BE$2&amp;$A529):INDIRECT(BE$1&amp;BE$3&amp;$A529))</f>
        <v>-11803</v>
      </c>
      <c r="BF529" s="1717">
        <f t="shared" ca="1" si="629"/>
        <v>-461</v>
      </c>
      <c r="BG529" s="1821">
        <f t="shared" ca="1" si="630"/>
        <v>1.0390578666440735</v>
      </c>
    </row>
    <row r="530" spans="1:59">
      <c r="A530" s="1887">
        <v>483</v>
      </c>
      <c r="B530" s="1887">
        <v>1</v>
      </c>
      <c r="C530" s="1887">
        <f>ROW()</f>
        <v>530</v>
      </c>
      <c r="E530" s="2540">
        <v>1</v>
      </c>
      <c r="I530" s="130"/>
      <c r="J530" s="129"/>
      <c r="K530" s="123"/>
      <c r="L530" s="123"/>
      <c r="M530" s="419"/>
      <c r="N530" s="462"/>
      <c r="O530" s="462"/>
      <c r="P530" s="621" t="s">
        <v>405</v>
      </c>
      <c r="Q530" s="117">
        <v>-15</v>
      </c>
      <c r="R530" s="117">
        <v>-608</v>
      </c>
      <c r="S530" s="117">
        <v>-502</v>
      </c>
      <c r="T530" s="117">
        <v>-388</v>
      </c>
      <c r="U530" s="117">
        <v>-2351</v>
      </c>
      <c r="V530" s="117">
        <v>-1840</v>
      </c>
      <c r="W530" s="117">
        <v>-2376</v>
      </c>
      <c r="X530" s="117">
        <v>-2062</v>
      </c>
      <c r="Y530" s="117">
        <v>-2103</v>
      </c>
      <c r="Z530" s="117">
        <v>-2019</v>
      </c>
      <c r="AA530" s="117">
        <v>-3021</v>
      </c>
      <c r="AB530" s="117">
        <v>-8667</v>
      </c>
      <c r="AC530" s="25">
        <f>SUM(Q530,R530,S530)</f>
        <v>-1125</v>
      </c>
      <c r="AD530" s="25">
        <f>SUM(T530,U530,V530)</f>
        <v>-4579</v>
      </c>
      <c r="AE530" s="25">
        <f>SUM(W530,X530,Y530)</f>
        <v>-6541</v>
      </c>
      <c r="AF530" s="25">
        <f>SUM(Z530,AA530,AB530)</f>
        <v>-13707</v>
      </c>
      <c r="AG530" s="25">
        <f>AC530+AD530</f>
        <v>-5704</v>
      </c>
      <c r="AH530" s="25">
        <f>AF530+AE530</f>
        <v>-20248</v>
      </c>
      <c r="AI530" s="25">
        <f>AG530+AH530</f>
        <v>-25952</v>
      </c>
      <c r="AK530" s="25">
        <f ca="1">SUM((INDIRECT(AK$2&amp;(ROW())):INDIRECT(AK$3&amp;(ROW()))))</f>
        <v>-15</v>
      </c>
      <c r="AL530" s="25">
        <f ca="1">SUM(INDIRECT(AL$1&amp;AL$2&amp;$C530):INDIRECT(AL$1&amp;AL$3&amp;$C530))</f>
        <v>-1452.68</v>
      </c>
      <c r="AM530" s="1688">
        <f t="shared" ca="1" si="638"/>
        <v>1437.68</v>
      </c>
      <c r="AN530" s="1782">
        <f t="shared" ca="1" si="621"/>
        <v>1.0325742765096235E-2</v>
      </c>
      <c r="AO530" s="25">
        <f ca="1">SUM(INDIRECT(AO$1&amp;AO$2&amp;$A530):INDIRECT(AO$1&amp;AO$3&amp;$A530))</f>
        <v>0</v>
      </c>
      <c r="AP530" s="1688">
        <f t="shared" ca="1" si="639"/>
        <v>-15</v>
      </c>
      <c r="AQ530" s="1782">
        <f t="shared" ca="1" si="622"/>
        <v>0</v>
      </c>
      <c r="AS530" s="25">
        <f ca="1">SUM((INDIRECT(AS$2&amp;(ROW())):INDIRECT(AS$3&amp;(ROW()))))</f>
        <v>-15</v>
      </c>
      <c r="AT530" s="25">
        <f ca="1">SUM(INDIRECT(AT$1&amp;AT$2&amp;$C530):INDIRECT(AT$1&amp;AT$3&amp;$C530))</f>
        <v>-1452.68</v>
      </c>
      <c r="AU530" s="1688">
        <f t="shared" ca="1" si="623"/>
        <v>1437.68</v>
      </c>
      <c r="AV530" s="1782">
        <f t="shared" ca="1" si="624"/>
        <v>1.0325742765096235E-2</v>
      </c>
      <c r="AW530" s="25">
        <f ca="1">SUM(INDIRECT(AW$1&amp;AW$2&amp;$A530):INDIRECT(AW$1&amp;AW$3&amp;$A530))</f>
        <v>0</v>
      </c>
      <c r="AX530" s="1688">
        <f t="shared" ca="1" si="625"/>
        <v>-15</v>
      </c>
      <c r="AY530" s="1782">
        <f t="shared" ca="1" si="626"/>
        <v>0</v>
      </c>
      <c r="BA530" s="25">
        <f ca="1">SUM((INDIRECT(BA$2&amp;(ROW())):INDIRECT(BA$3&amp;(ROW()))))</f>
        <v>-15</v>
      </c>
      <c r="BB530" s="25">
        <f ca="1">SUM(INDIRECT(BB$1&amp;BB$2&amp;$C530):INDIRECT(BB$1&amp;BB$3&amp;$C530))</f>
        <v>-1452.68</v>
      </c>
      <c r="BC530" s="1688">
        <f t="shared" ca="1" si="627"/>
        <v>1437.68</v>
      </c>
      <c r="BD530" s="1782">
        <f t="shared" ca="1" si="628"/>
        <v>1.0325742765096235E-2</v>
      </c>
      <c r="BE530" s="25">
        <f ca="1">SUM(INDIRECT(BE$1&amp;BE$2&amp;$A530):INDIRECT(BE$1&amp;BE$3&amp;$A530))</f>
        <v>0</v>
      </c>
      <c r="BF530" s="1688">
        <f t="shared" ca="1" si="629"/>
        <v>-15</v>
      </c>
      <c r="BG530" s="1782">
        <f t="shared" ca="1" si="630"/>
        <v>0</v>
      </c>
    </row>
    <row r="531" spans="1:59">
      <c r="A531" s="1887">
        <v>484</v>
      </c>
      <c r="B531" s="1887">
        <v>1</v>
      </c>
      <c r="C531" s="1887">
        <f>ROW()</f>
        <v>531</v>
      </c>
      <c r="E531" s="2540">
        <v>1</v>
      </c>
      <c r="I531" s="130"/>
      <c r="J531" s="129"/>
      <c r="K531" s="123"/>
      <c r="L531" s="123"/>
      <c r="M531" s="419"/>
      <c r="N531" s="462"/>
      <c r="O531" s="462"/>
      <c r="P531" s="143" t="s">
        <v>414</v>
      </c>
      <c r="Q531" s="124"/>
      <c r="R531" s="124"/>
      <c r="S531" s="124"/>
      <c r="T531" s="124"/>
      <c r="U531" s="124"/>
      <c r="V531" s="124"/>
      <c r="W531" s="124"/>
      <c r="X531" s="124"/>
      <c r="Y531" s="124"/>
      <c r="Z531" s="124"/>
      <c r="AA531" s="124"/>
      <c r="AB531" s="124"/>
      <c r="AC531" s="23">
        <f>SUM(Q531,R531,S531)</f>
        <v>0</v>
      </c>
      <c r="AD531" s="23">
        <f>SUM(T531,U531,V531)</f>
        <v>0</v>
      </c>
      <c r="AE531" s="23">
        <f>SUM(W531,X531,Y531)</f>
        <v>0</v>
      </c>
      <c r="AF531" s="23">
        <f>SUM(Z531,AA531,AB531)</f>
        <v>0</v>
      </c>
      <c r="AG531" s="23">
        <f>AC531+AD531</f>
        <v>0</v>
      </c>
      <c r="AH531" s="23">
        <f>AF531+AE531</f>
        <v>0</v>
      </c>
      <c r="AI531" s="23">
        <f>AG531+AH531</f>
        <v>0</v>
      </c>
      <c r="AK531" s="23">
        <f ca="1">SUM((INDIRECT(AK$2&amp;(ROW())):INDIRECT(AK$3&amp;(ROW()))))</f>
        <v>0</v>
      </c>
      <c r="AL531" s="23">
        <f ca="1">SUM(INDIRECT(AL$1&amp;AL$2&amp;$C531):INDIRECT(AL$1&amp;AL$3&amp;$C531))</f>
        <v>0</v>
      </c>
      <c r="AM531" s="1689">
        <f t="shared" ca="1" si="638"/>
        <v>0</v>
      </c>
      <c r="AN531" s="1783">
        <f t="shared" ca="1" si="621"/>
        <v>0</v>
      </c>
      <c r="AO531" s="23">
        <f ca="1">SUM(INDIRECT(AO$1&amp;AO$2&amp;$A531):INDIRECT(AO$1&amp;AO$3&amp;$A531))</f>
        <v>0</v>
      </c>
      <c r="AP531" s="1689">
        <f t="shared" ca="1" si="639"/>
        <v>0</v>
      </c>
      <c r="AQ531" s="1783">
        <f t="shared" ca="1" si="622"/>
        <v>0</v>
      </c>
      <c r="AS531" s="23">
        <f ca="1">SUM((INDIRECT(AS$2&amp;(ROW())):INDIRECT(AS$3&amp;(ROW()))))</f>
        <v>0</v>
      </c>
      <c r="AT531" s="23">
        <f ca="1">SUM(INDIRECT(AT$1&amp;AT$2&amp;$C531):INDIRECT(AT$1&amp;AT$3&amp;$C531))</f>
        <v>0</v>
      </c>
      <c r="AU531" s="1689">
        <f t="shared" ca="1" si="623"/>
        <v>0</v>
      </c>
      <c r="AV531" s="1783">
        <f t="shared" ca="1" si="624"/>
        <v>0</v>
      </c>
      <c r="AW531" s="23">
        <f ca="1">SUM(INDIRECT(AW$1&amp;AW$2&amp;$A531):INDIRECT(AW$1&amp;AW$3&amp;$A531))</f>
        <v>0</v>
      </c>
      <c r="AX531" s="1689">
        <f t="shared" ca="1" si="625"/>
        <v>0</v>
      </c>
      <c r="AY531" s="1783">
        <f t="shared" ca="1" si="626"/>
        <v>0</v>
      </c>
      <c r="BA531" s="23">
        <f ca="1">SUM((INDIRECT(BA$2&amp;(ROW())):INDIRECT(BA$3&amp;(ROW()))))</f>
        <v>0</v>
      </c>
      <c r="BB531" s="23">
        <f ca="1">SUM(INDIRECT(BB$1&amp;BB$2&amp;$C531):INDIRECT(BB$1&amp;BB$3&amp;$C531))</f>
        <v>0</v>
      </c>
      <c r="BC531" s="1689">
        <f t="shared" ca="1" si="627"/>
        <v>0</v>
      </c>
      <c r="BD531" s="1783">
        <f t="shared" ca="1" si="628"/>
        <v>0</v>
      </c>
      <c r="BE531" s="23">
        <f ca="1">SUM(INDIRECT(BE$1&amp;BE$2&amp;$A531):INDIRECT(BE$1&amp;BE$3&amp;$A531))</f>
        <v>0</v>
      </c>
      <c r="BF531" s="1689">
        <f t="shared" ca="1" si="629"/>
        <v>0</v>
      </c>
      <c r="BG531" s="1783">
        <f t="shared" ca="1" si="630"/>
        <v>0</v>
      </c>
    </row>
    <row r="532" spans="1:59">
      <c r="A532" s="1887">
        <v>485</v>
      </c>
      <c r="B532" s="1887">
        <v>1</v>
      </c>
      <c r="C532" s="1887">
        <f>ROW()</f>
        <v>532</v>
      </c>
      <c r="E532" s="2540">
        <v>1</v>
      </c>
      <c r="I532" s="130"/>
      <c r="J532" s="129"/>
      <c r="K532" s="123"/>
      <c r="L532" s="123"/>
      <c r="M532" s="419"/>
      <c r="N532" s="571" t="s">
        <v>505</v>
      </c>
      <c r="O532" s="571"/>
      <c r="P532" s="571"/>
      <c r="Q532" s="555">
        <f t="shared" ref="Q532:AA532" si="651">SUM(Q533:Q534)</f>
        <v>-301</v>
      </c>
      <c r="R532" s="555">
        <f t="shared" si="651"/>
        <v>-301</v>
      </c>
      <c r="S532" s="555">
        <f t="shared" si="651"/>
        <v>-301</v>
      </c>
      <c r="T532" s="555">
        <f t="shared" si="651"/>
        <v>-246</v>
      </c>
      <c r="U532" s="555">
        <f t="shared" si="651"/>
        <v>-246</v>
      </c>
      <c r="V532" s="555">
        <f t="shared" si="651"/>
        <v>-296</v>
      </c>
      <c r="W532" s="555">
        <f t="shared" si="651"/>
        <v>-301</v>
      </c>
      <c r="X532" s="555">
        <f t="shared" si="651"/>
        <v>-301</v>
      </c>
      <c r="Y532" s="555">
        <f t="shared" si="651"/>
        <v>-493</v>
      </c>
      <c r="Z532" s="555">
        <f t="shared" si="651"/>
        <v>-301</v>
      </c>
      <c r="AA532" s="555">
        <f t="shared" si="651"/>
        <v>-274</v>
      </c>
      <c r="AB532" s="555">
        <f t="shared" ref="AB532:AI532" si="652">SUM(AB533:AB534)</f>
        <v>-60</v>
      </c>
      <c r="AC532" s="555">
        <f t="shared" si="652"/>
        <v>-903</v>
      </c>
      <c r="AD532" s="555">
        <f t="shared" si="652"/>
        <v>-788</v>
      </c>
      <c r="AE532" s="555">
        <f t="shared" si="652"/>
        <v>-1095</v>
      </c>
      <c r="AF532" s="555">
        <f t="shared" si="652"/>
        <v>-635</v>
      </c>
      <c r="AG532" s="555">
        <f t="shared" si="652"/>
        <v>-1691</v>
      </c>
      <c r="AH532" s="555">
        <f t="shared" si="652"/>
        <v>-1730</v>
      </c>
      <c r="AI532" s="555">
        <f t="shared" si="652"/>
        <v>-3421</v>
      </c>
      <c r="AK532" s="555">
        <f ca="1">SUM((INDIRECT(AK$2&amp;(ROW())):INDIRECT(AK$3&amp;(ROW()))))</f>
        <v>-301</v>
      </c>
      <c r="AL532" s="555">
        <f ca="1">SUM(INDIRECT(AL$1&amp;AL$2&amp;$C532):INDIRECT(AL$1&amp;AL$3&amp;$C532))</f>
        <v>-300</v>
      </c>
      <c r="AM532" s="1730">
        <f t="shared" ca="1" si="638"/>
        <v>-1</v>
      </c>
      <c r="AN532" s="1833">
        <f t="shared" ca="1" si="621"/>
        <v>1.0033333333333334</v>
      </c>
      <c r="AO532" s="555">
        <f ca="1">SUM(INDIRECT(AO$1&amp;AO$2&amp;$A532):INDIRECT(AO$1&amp;AO$3&amp;$A532))</f>
        <v>-411</v>
      </c>
      <c r="AP532" s="1730">
        <f t="shared" ca="1" si="639"/>
        <v>110</v>
      </c>
      <c r="AQ532" s="1833">
        <f t="shared" ca="1" si="622"/>
        <v>0.73236009732360097</v>
      </c>
      <c r="AS532" s="555">
        <f ca="1">SUM((INDIRECT(AS$2&amp;(ROW())):INDIRECT(AS$3&amp;(ROW()))))</f>
        <v>-301</v>
      </c>
      <c r="AT532" s="555">
        <f ca="1">SUM(INDIRECT(AT$1&amp;AT$2&amp;$C532):INDIRECT(AT$1&amp;AT$3&amp;$C532))</f>
        <v>-300</v>
      </c>
      <c r="AU532" s="1730">
        <f t="shared" ca="1" si="623"/>
        <v>-1</v>
      </c>
      <c r="AV532" s="1833">
        <f t="shared" ca="1" si="624"/>
        <v>1.0033333333333334</v>
      </c>
      <c r="AW532" s="555">
        <f ca="1">SUM(INDIRECT(AW$1&amp;AW$2&amp;$A532):INDIRECT(AW$1&amp;AW$3&amp;$A532))</f>
        <v>-411</v>
      </c>
      <c r="AX532" s="1730">
        <f t="shared" ca="1" si="625"/>
        <v>110</v>
      </c>
      <c r="AY532" s="1833">
        <f t="shared" ca="1" si="626"/>
        <v>0.73236009732360097</v>
      </c>
      <c r="BA532" s="555">
        <f ca="1">SUM((INDIRECT(BA$2&amp;(ROW())):INDIRECT(BA$3&amp;(ROW()))))</f>
        <v>-301</v>
      </c>
      <c r="BB532" s="555">
        <f ca="1">SUM(INDIRECT(BB$1&amp;BB$2&amp;$C532):INDIRECT(BB$1&amp;BB$3&amp;$C532))</f>
        <v>-300</v>
      </c>
      <c r="BC532" s="1730">
        <f t="shared" ca="1" si="627"/>
        <v>-1</v>
      </c>
      <c r="BD532" s="1833">
        <f t="shared" ca="1" si="628"/>
        <v>1.0033333333333334</v>
      </c>
      <c r="BE532" s="555">
        <f ca="1">SUM(INDIRECT(BE$1&amp;BE$2&amp;$A532):INDIRECT(BE$1&amp;BE$3&amp;$A532))</f>
        <v>-411</v>
      </c>
      <c r="BF532" s="1730">
        <f t="shared" ca="1" si="629"/>
        <v>110</v>
      </c>
      <c r="BG532" s="1833">
        <f t="shared" ca="1" si="630"/>
        <v>0.73236009732360097</v>
      </c>
    </row>
    <row r="533" spans="1:59">
      <c r="A533" s="1887">
        <v>486</v>
      </c>
      <c r="B533" s="1887">
        <v>1</v>
      </c>
      <c r="C533" s="1887">
        <f>ROW()</f>
        <v>533</v>
      </c>
      <c r="E533" s="2540">
        <v>1</v>
      </c>
      <c r="I533" s="130"/>
      <c r="J533" s="129"/>
      <c r="K533" s="123"/>
      <c r="L533" s="123"/>
      <c r="M533" s="419"/>
      <c r="N533" s="573"/>
      <c r="O533" s="572"/>
      <c r="P533" s="572" t="s">
        <v>419</v>
      </c>
      <c r="Q533" s="177">
        <v>-301</v>
      </c>
      <c r="R533" s="177">
        <v>-301</v>
      </c>
      <c r="S533" s="177">
        <v>-301</v>
      </c>
      <c r="T533" s="177">
        <v>-246</v>
      </c>
      <c r="U533" s="177">
        <v>-246</v>
      </c>
      <c r="V533" s="177">
        <v>-296</v>
      </c>
      <c r="W533" s="177">
        <v>-301</v>
      </c>
      <c r="X533" s="177">
        <v>-301</v>
      </c>
      <c r="Y533" s="177">
        <v>-493</v>
      </c>
      <c r="Z533" s="177">
        <v>-301</v>
      </c>
      <c r="AA533" s="177">
        <v>-274</v>
      </c>
      <c r="AB533" s="177">
        <v>-60</v>
      </c>
      <c r="AC533" s="173">
        <f>SUM(Q533,R533,S533)</f>
        <v>-903</v>
      </c>
      <c r="AD533" s="173">
        <f>SUM(T533,U533,V533)</f>
        <v>-788</v>
      </c>
      <c r="AE533" s="173">
        <f>SUM(W533,X533,Y533)</f>
        <v>-1095</v>
      </c>
      <c r="AF533" s="173">
        <f>SUM(Z533,AA533,AB533)</f>
        <v>-635</v>
      </c>
      <c r="AG533" s="173">
        <f>AC533+AD533</f>
        <v>-1691</v>
      </c>
      <c r="AH533" s="173">
        <f>AF533+AE533</f>
        <v>-1730</v>
      </c>
      <c r="AI533" s="173">
        <f>AG533+AH533</f>
        <v>-3421</v>
      </c>
      <c r="AK533" s="173">
        <f ca="1">SUM((INDIRECT(AK$2&amp;(ROW())):INDIRECT(AK$3&amp;(ROW()))))</f>
        <v>-301</v>
      </c>
      <c r="AL533" s="173">
        <f ca="1">SUM(INDIRECT(AL$1&amp;AL$2&amp;$C533):INDIRECT(AL$1&amp;AL$3&amp;$C533))</f>
        <v>-300</v>
      </c>
      <c r="AM533" s="1717">
        <f t="shared" ca="1" si="638"/>
        <v>-1</v>
      </c>
      <c r="AN533" s="1821">
        <f t="shared" ca="1" si="621"/>
        <v>1.0033333333333334</v>
      </c>
      <c r="AO533" s="173">
        <f ca="1">SUM(INDIRECT(AO$1&amp;AO$2&amp;$A533):INDIRECT(AO$1&amp;AO$3&amp;$A533))</f>
        <v>-411</v>
      </c>
      <c r="AP533" s="1717">
        <f t="shared" ca="1" si="639"/>
        <v>110</v>
      </c>
      <c r="AQ533" s="1821">
        <f t="shared" ca="1" si="622"/>
        <v>0.73236009732360097</v>
      </c>
      <c r="AS533" s="173">
        <f ca="1">SUM((INDIRECT(AS$2&amp;(ROW())):INDIRECT(AS$3&amp;(ROW()))))</f>
        <v>-301</v>
      </c>
      <c r="AT533" s="173">
        <f ca="1">SUM(INDIRECT(AT$1&amp;AT$2&amp;$C533):INDIRECT(AT$1&amp;AT$3&amp;$C533))</f>
        <v>-300</v>
      </c>
      <c r="AU533" s="1717">
        <f t="shared" ca="1" si="623"/>
        <v>-1</v>
      </c>
      <c r="AV533" s="1821">
        <f t="shared" ca="1" si="624"/>
        <v>1.0033333333333334</v>
      </c>
      <c r="AW533" s="173">
        <f ca="1">SUM(INDIRECT(AW$1&amp;AW$2&amp;$A533):INDIRECT(AW$1&amp;AW$3&amp;$A533))</f>
        <v>-411</v>
      </c>
      <c r="AX533" s="1717">
        <f t="shared" ca="1" si="625"/>
        <v>110</v>
      </c>
      <c r="AY533" s="1821">
        <f t="shared" ca="1" si="626"/>
        <v>0.73236009732360097</v>
      </c>
      <c r="BA533" s="173">
        <f ca="1">SUM((INDIRECT(BA$2&amp;(ROW())):INDIRECT(BA$3&amp;(ROW()))))</f>
        <v>-301</v>
      </c>
      <c r="BB533" s="173">
        <f ca="1">SUM(INDIRECT(BB$1&amp;BB$2&amp;$C533):INDIRECT(BB$1&amp;BB$3&amp;$C533))</f>
        <v>-300</v>
      </c>
      <c r="BC533" s="1717">
        <f t="shared" ca="1" si="627"/>
        <v>-1</v>
      </c>
      <c r="BD533" s="1821">
        <f t="shared" ca="1" si="628"/>
        <v>1.0033333333333334</v>
      </c>
      <c r="BE533" s="173">
        <f ca="1">SUM(INDIRECT(BE$1&amp;BE$2&amp;$A533):INDIRECT(BE$1&amp;BE$3&amp;$A533))</f>
        <v>-411</v>
      </c>
      <c r="BF533" s="1717">
        <f t="shared" ca="1" si="629"/>
        <v>110</v>
      </c>
      <c r="BG533" s="1821">
        <f t="shared" ca="1" si="630"/>
        <v>0.73236009732360097</v>
      </c>
    </row>
    <row r="534" spans="1:59">
      <c r="A534" s="1887">
        <v>487</v>
      </c>
      <c r="B534" s="1887">
        <v>1</v>
      </c>
      <c r="C534" s="1887">
        <f>ROW()</f>
        <v>534</v>
      </c>
      <c r="E534" s="2540">
        <v>1</v>
      </c>
      <c r="I534" s="130"/>
      <c r="J534" s="129"/>
      <c r="K534" s="123"/>
      <c r="L534" s="123"/>
      <c r="M534" s="419"/>
      <c r="N534" s="464"/>
      <c r="O534" s="463"/>
      <c r="P534" s="463" t="s">
        <v>421</v>
      </c>
      <c r="Q534" s="124"/>
      <c r="R534" s="124"/>
      <c r="S534" s="124"/>
      <c r="T534" s="124"/>
      <c r="U534" s="124"/>
      <c r="V534" s="124"/>
      <c r="W534" s="124"/>
      <c r="X534" s="124"/>
      <c r="Y534" s="124"/>
      <c r="Z534" s="124"/>
      <c r="AA534" s="124"/>
      <c r="AB534" s="124"/>
      <c r="AC534" s="23">
        <f>SUM(Q534,R534,S534)</f>
        <v>0</v>
      </c>
      <c r="AD534" s="23">
        <f>SUM(T534,U534,V534)</f>
        <v>0</v>
      </c>
      <c r="AE534" s="23">
        <f>SUM(W534,X534,Y534)</f>
        <v>0</v>
      </c>
      <c r="AF534" s="23">
        <f>SUM(Z534,AA534,AB534)</f>
        <v>0</v>
      </c>
      <c r="AG534" s="23">
        <f>AC534+AD534</f>
        <v>0</v>
      </c>
      <c r="AH534" s="23">
        <f>AF534+AE534</f>
        <v>0</v>
      </c>
      <c r="AI534" s="23">
        <f>AG534+AH534</f>
        <v>0</v>
      </c>
      <c r="AK534" s="23">
        <f ca="1">SUM((INDIRECT(AK$2&amp;(ROW())):INDIRECT(AK$3&amp;(ROW()))))</f>
        <v>0</v>
      </c>
      <c r="AL534" s="23">
        <f ca="1">SUM(INDIRECT(AL$1&amp;AL$2&amp;$C534):INDIRECT(AL$1&amp;AL$3&amp;$C534))</f>
        <v>0</v>
      </c>
      <c r="AM534" s="1689">
        <f t="shared" ca="1" si="638"/>
        <v>0</v>
      </c>
      <c r="AN534" s="1783">
        <f t="shared" ca="1" si="621"/>
        <v>0</v>
      </c>
      <c r="AO534" s="23">
        <f ca="1">SUM(INDIRECT(AO$1&amp;AO$2&amp;$A534):INDIRECT(AO$1&amp;AO$3&amp;$A534))</f>
        <v>0</v>
      </c>
      <c r="AP534" s="1689">
        <f t="shared" ca="1" si="639"/>
        <v>0</v>
      </c>
      <c r="AQ534" s="1783">
        <f t="shared" ca="1" si="622"/>
        <v>0</v>
      </c>
      <c r="AS534" s="23">
        <f ca="1">SUM((INDIRECT(AS$2&amp;(ROW())):INDIRECT(AS$3&amp;(ROW()))))</f>
        <v>0</v>
      </c>
      <c r="AT534" s="23">
        <f ca="1">SUM(INDIRECT(AT$1&amp;AT$2&amp;$C534):INDIRECT(AT$1&amp;AT$3&amp;$C534))</f>
        <v>0</v>
      </c>
      <c r="AU534" s="1689">
        <f t="shared" ca="1" si="623"/>
        <v>0</v>
      </c>
      <c r="AV534" s="1783">
        <f t="shared" ca="1" si="624"/>
        <v>0</v>
      </c>
      <c r="AW534" s="23">
        <f ca="1">SUM(INDIRECT(AW$1&amp;AW$2&amp;$A534):INDIRECT(AW$1&amp;AW$3&amp;$A534))</f>
        <v>0</v>
      </c>
      <c r="AX534" s="1689">
        <f t="shared" ca="1" si="625"/>
        <v>0</v>
      </c>
      <c r="AY534" s="1783">
        <f t="shared" ca="1" si="626"/>
        <v>0</v>
      </c>
      <c r="BA534" s="23">
        <f ca="1">SUM((INDIRECT(BA$2&amp;(ROW())):INDIRECT(BA$3&amp;(ROW()))))</f>
        <v>0</v>
      </c>
      <c r="BB534" s="23">
        <f ca="1">SUM(INDIRECT(BB$1&amp;BB$2&amp;$C534):INDIRECT(BB$1&amp;BB$3&amp;$C534))</f>
        <v>0</v>
      </c>
      <c r="BC534" s="1689">
        <f t="shared" ca="1" si="627"/>
        <v>0</v>
      </c>
      <c r="BD534" s="1783">
        <f t="shared" ca="1" si="628"/>
        <v>0</v>
      </c>
      <c r="BE534" s="23">
        <f ca="1">SUM(INDIRECT(BE$1&amp;BE$2&amp;$A534):INDIRECT(BE$1&amp;BE$3&amp;$A534))</f>
        <v>0</v>
      </c>
      <c r="BF534" s="1689">
        <f t="shared" ca="1" si="629"/>
        <v>0</v>
      </c>
      <c r="BG534" s="1783">
        <f t="shared" ca="1" si="630"/>
        <v>0</v>
      </c>
    </row>
    <row r="535" spans="1:59">
      <c r="A535" s="1887">
        <v>488</v>
      </c>
      <c r="B535" s="1887">
        <v>1</v>
      </c>
      <c r="C535" s="1887">
        <f>ROW()</f>
        <v>535</v>
      </c>
      <c r="E535" s="2540">
        <v>1</v>
      </c>
      <c r="I535" s="130"/>
      <c r="J535" s="129"/>
      <c r="K535" s="123"/>
      <c r="L535" s="123"/>
      <c r="M535" s="419"/>
      <c r="N535" s="621" t="s">
        <v>574</v>
      </c>
      <c r="O535" s="462"/>
      <c r="P535" s="621"/>
      <c r="Q535" s="117"/>
      <c r="R535" s="117"/>
      <c r="S535" s="117"/>
      <c r="T535" s="117"/>
      <c r="U535" s="117"/>
      <c r="V535" s="117"/>
      <c r="W535" s="117"/>
      <c r="X535" s="117"/>
      <c r="Y535" s="117"/>
      <c r="Z535" s="117"/>
      <c r="AA535" s="117"/>
      <c r="AB535" s="117"/>
      <c r="AC535" s="25">
        <f>SUM(Q535,R535,S535)</f>
        <v>0</v>
      </c>
      <c r="AD535" s="25">
        <f>SUM(T535,U535,V535)</f>
        <v>0</v>
      </c>
      <c r="AE535" s="25">
        <f>SUM(W535,X535,Y535)</f>
        <v>0</v>
      </c>
      <c r="AF535" s="25">
        <f>SUM(Z535,AA535,AB535)</f>
        <v>0</v>
      </c>
      <c r="AG535" s="25">
        <f>AC535+AD535</f>
        <v>0</v>
      </c>
      <c r="AH535" s="25">
        <f>AF535+AE535</f>
        <v>0</v>
      </c>
      <c r="AI535" s="25">
        <f>AG535+AH535</f>
        <v>0</v>
      </c>
      <c r="AK535" s="25">
        <f ca="1">SUM((INDIRECT(AK$2&amp;(ROW())):INDIRECT(AK$3&amp;(ROW()))))</f>
        <v>0</v>
      </c>
      <c r="AL535" s="25">
        <f ca="1">SUM(INDIRECT(AL$1&amp;AL$2&amp;$C535):INDIRECT(AL$1&amp;AL$3&amp;$C535))</f>
        <v>0</v>
      </c>
      <c r="AM535" s="1688">
        <f t="shared" ca="1" si="638"/>
        <v>0</v>
      </c>
      <c r="AN535" s="1782">
        <f t="shared" ca="1" si="621"/>
        <v>0</v>
      </c>
      <c r="AO535" s="25">
        <f ca="1">SUM(INDIRECT(AO$1&amp;AO$2&amp;$A535):INDIRECT(AO$1&amp;AO$3&amp;$A535))</f>
        <v>0</v>
      </c>
      <c r="AP535" s="1688">
        <f t="shared" ca="1" si="639"/>
        <v>0</v>
      </c>
      <c r="AQ535" s="1782">
        <f t="shared" ca="1" si="622"/>
        <v>0</v>
      </c>
      <c r="AS535" s="25">
        <f ca="1">SUM((INDIRECT(AS$2&amp;(ROW())):INDIRECT(AS$3&amp;(ROW()))))</f>
        <v>0</v>
      </c>
      <c r="AT535" s="25">
        <f ca="1">SUM(INDIRECT(AT$1&amp;AT$2&amp;$C535):INDIRECT(AT$1&amp;AT$3&amp;$C535))</f>
        <v>0</v>
      </c>
      <c r="AU535" s="1688">
        <f t="shared" ca="1" si="623"/>
        <v>0</v>
      </c>
      <c r="AV535" s="1782">
        <f t="shared" ca="1" si="624"/>
        <v>0</v>
      </c>
      <c r="AW535" s="25">
        <f ca="1">SUM(INDIRECT(AW$1&amp;AW$2&amp;$A535):INDIRECT(AW$1&amp;AW$3&amp;$A535))</f>
        <v>0</v>
      </c>
      <c r="AX535" s="1688">
        <f t="shared" ca="1" si="625"/>
        <v>0</v>
      </c>
      <c r="AY535" s="1782">
        <f t="shared" ca="1" si="626"/>
        <v>0</v>
      </c>
      <c r="BA535" s="25">
        <f ca="1">SUM((INDIRECT(BA$2&amp;(ROW())):INDIRECT(BA$3&amp;(ROW()))))</f>
        <v>0</v>
      </c>
      <c r="BB535" s="25">
        <f ca="1">SUM(INDIRECT(BB$1&amp;BB$2&amp;$C535):INDIRECT(BB$1&amp;BB$3&amp;$C535))</f>
        <v>0</v>
      </c>
      <c r="BC535" s="1688">
        <f t="shared" ca="1" si="627"/>
        <v>0</v>
      </c>
      <c r="BD535" s="1782">
        <f t="shared" ca="1" si="628"/>
        <v>0</v>
      </c>
      <c r="BE535" s="25">
        <f ca="1">SUM(INDIRECT(BE$1&amp;BE$2&amp;$A535):INDIRECT(BE$1&amp;BE$3&amp;$A535))</f>
        <v>0</v>
      </c>
      <c r="BF535" s="1688">
        <f t="shared" ca="1" si="629"/>
        <v>0</v>
      </c>
      <c r="BG535" s="1782">
        <f t="shared" ca="1" si="630"/>
        <v>0</v>
      </c>
    </row>
    <row r="536" spans="1:59">
      <c r="A536" s="1887">
        <v>489</v>
      </c>
      <c r="B536" s="1887">
        <v>1</v>
      </c>
      <c r="C536" s="1887">
        <f>ROW()</f>
        <v>536</v>
      </c>
      <c r="E536" s="2540">
        <v>1</v>
      </c>
      <c r="I536" s="130"/>
      <c r="J536" s="129"/>
      <c r="K536" s="123"/>
      <c r="L536" s="123"/>
      <c r="M536" s="120" t="s">
        <v>216</v>
      </c>
      <c r="N536" s="557"/>
      <c r="O536" s="557"/>
      <c r="P536" s="557"/>
      <c r="Q536" s="555">
        <f>SUM(Q537:Q540)</f>
        <v>0</v>
      </c>
      <c r="R536" s="555">
        <f t="shared" ref="R536:AB536" si="653">SUM(R537:R540)</f>
        <v>0</v>
      </c>
      <c r="S536" s="555">
        <f t="shared" si="653"/>
        <v>0</v>
      </c>
      <c r="T536" s="555">
        <f t="shared" si="653"/>
        <v>0</v>
      </c>
      <c r="U536" s="555">
        <f t="shared" si="653"/>
        <v>0</v>
      </c>
      <c r="V536" s="555">
        <f t="shared" si="653"/>
        <v>0</v>
      </c>
      <c r="W536" s="555">
        <f t="shared" si="653"/>
        <v>0</v>
      </c>
      <c r="X536" s="555">
        <f t="shared" si="653"/>
        <v>0</v>
      </c>
      <c r="Y536" s="555">
        <f t="shared" si="653"/>
        <v>0</v>
      </c>
      <c r="Z536" s="555">
        <f t="shared" si="653"/>
        <v>0</v>
      </c>
      <c r="AA536" s="555">
        <f t="shared" si="653"/>
        <v>0</v>
      </c>
      <c r="AB536" s="555">
        <f t="shared" si="653"/>
        <v>0</v>
      </c>
      <c r="AC536" s="555">
        <f t="shared" ref="AC536:AI536" si="654">SUM(AC537:AC540)</f>
        <v>0</v>
      </c>
      <c r="AD536" s="555">
        <f t="shared" si="654"/>
        <v>0</v>
      </c>
      <c r="AE536" s="555">
        <f t="shared" si="654"/>
        <v>0</v>
      </c>
      <c r="AF536" s="555">
        <f t="shared" si="654"/>
        <v>0</v>
      </c>
      <c r="AG536" s="555">
        <f t="shared" si="654"/>
        <v>0</v>
      </c>
      <c r="AH536" s="555">
        <f t="shared" si="654"/>
        <v>0</v>
      </c>
      <c r="AI536" s="555">
        <f t="shared" si="654"/>
        <v>0</v>
      </c>
      <c r="AK536" s="555">
        <f ca="1">SUM((INDIRECT(AK$2&amp;(ROW())):INDIRECT(AK$3&amp;(ROW()))))</f>
        <v>0</v>
      </c>
      <c r="AL536" s="555">
        <f ca="1">SUM(INDIRECT(AL$1&amp;AL$2&amp;$C536):INDIRECT(AL$1&amp;AL$3&amp;$C536))</f>
        <v>0</v>
      </c>
      <c r="AM536" s="1730">
        <f t="shared" ca="1" si="638"/>
        <v>0</v>
      </c>
      <c r="AN536" s="1833">
        <f t="shared" ca="1" si="621"/>
        <v>0</v>
      </c>
      <c r="AO536" s="555">
        <f ca="1">SUM(INDIRECT(AO$1&amp;AO$2&amp;$A536):INDIRECT(AO$1&amp;AO$3&amp;$A536))</f>
        <v>0</v>
      </c>
      <c r="AP536" s="1730">
        <f t="shared" ca="1" si="639"/>
        <v>0</v>
      </c>
      <c r="AQ536" s="1833">
        <f t="shared" ca="1" si="622"/>
        <v>0</v>
      </c>
      <c r="AS536" s="555">
        <f ca="1">SUM((INDIRECT(AS$2&amp;(ROW())):INDIRECT(AS$3&amp;(ROW()))))</f>
        <v>0</v>
      </c>
      <c r="AT536" s="555">
        <f ca="1">SUM(INDIRECT(AT$1&amp;AT$2&amp;$C536):INDIRECT(AT$1&amp;AT$3&amp;$C536))</f>
        <v>0</v>
      </c>
      <c r="AU536" s="1730">
        <f t="shared" ca="1" si="623"/>
        <v>0</v>
      </c>
      <c r="AV536" s="1833">
        <f t="shared" ca="1" si="624"/>
        <v>0</v>
      </c>
      <c r="AW536" s="555">
        <f ca="1">SUM(INDIRECT(AW$1&amp;AW$2&amp;$A536):INDIRECT(AW$1&amp;AW$3&amp;$A536))</f>
        <v>0</v>
      </c>
      <c r="AX536" s="1730">
        <f t="shared" ca="1" si="625"/>
        <v>0</v>
      </c>
      <c r="AY536" s="1833">
        <f t="shared" ca="1" si="626"/>
        <v>0</v>
      </c>
      <c r="BA536" s="555">
        <f ca="1">SUM((INDIRECT(BA$2&amp;(ROW())):INDIRECT(BA$3&amp;(ROW()))))</f>
        <v>0</v>
      </c>
      <c r="BB536" s="555">
        <f ca="1">SUM(INDIRECT(BB$1&amp;BB$2&amp;$C536):INDIRECT(BB$1&amp;BB$3&amp;$C536))</f>
        <v>0</v>
      </c>
      <c r="BC536" s="1730">
        <f t="shared" ca="1" si="627"/>
        <v>0</v>
      </c>
      <c r="BD536" s="1833">
        <f t="shared" ca="1" si="628"/>
        <v>0</v>
      </c>
      <c r="BE536" s="555">
        <f ca="1">SUM(INDIRECT(BE$1&amp;BE$2&amp;$A536):INDIRECT(BE$1&amp;BE$3&amp;$A536))</f>
        <v>0</v>
      </c>
      <c r="BF536" s="1730">
        <f t="shared" ca="1" si="629"/>
        <v>0</v>
      </c>
      <c r="BG536" s="1833">
        <f t="shared" ca="1" si="630"/>
        <v>0</v>
      </c>
    </row>
    <row r="537" spans="1:59">
      <c r="A537" s="1887">
        <v>490</v>
      </c>
      <c r="B537" s="1887">
        <v>1</v>
      </c>
      <c r="C537" s="1887">
        <f>ROW()</f>
        <v>537</v>
      </c>
      <c r="E537" s="2540">
        <v>1</v>
      </c>
      <c r="I537" s="130"/>
      <c r="J537" s="129"/>
      <c r="K537" s="123"/>
      <c r="L537" s="123"/>
      <c r="M537" s="18"/>
      <c r="N537" s="175"/>
      <c r="O537" s="175"/>
      <c r="P537" s="175" t="s">
        <v>138</v>
      </c>
      <c r="Q537" s="177"/>
      <c r="R537" s="177"/>
      <c r="S537" s="177"/>
      <c r="T537" s="177"/>
      <c r="U537" s="177"/>
      <c r="V537" s="177"/>
      <c r="W537" s="177"/>
      <c r="X537" s="177"/>
      <c r="Y537" s="177"/>
      <c r="Z537" s="177"/>
      <c r="AA537" s="177"/>
      <c r="AB537" s="177"/>
      <c r="AC537" s="173">
        <f>SUM(Q537,R537,S537)</f>
        <v>0</v>
      </c>
      <c r="AD537" s="173">
        <f>SUM(T537,U537,V537)</f>
        <v>0</v>
      </c>
      <c r="AE537" s="173">
        <f>SUM(W537,X537,Y537)</f>
        <v>0</v>
      </c>
      <c r="AF537" s="173">
        <f>SUM(Z537,AA537,AB537)</f>
        <v>0</v>
      </c>
      <c r="AG537" s="173">
        <f>AC537+AD537</f>
        <v>0</v>
      </c>
      <c r="AH537" s="173">
        <f>AF537+AE537</f>
        <v>0</v>
      </c>
      <c r="AI537" s="173">
        <f>AG537+AH537</f>
        <v>0</v>
      </c>
      <c r="AK537" s="173">
        <f ca="1">SUM((INDIRECT(AK$2&amp;(ROW())):INDIRECT(AK$3&amp;(ROW()))))</f>
        <v>0</v>
      </c>
      <c r="AL537" s="173">
        <f ca="1">SUM(INDIRECT(AL$1&amp;AL$2&amp;$C537):INDIRECT(AL$1&amp;AL$3&amp;$C537))</f>
        <v>0</v>
      </c>
      <c r="AM537" s="1717">
        <f t="shared" ca="1" si="638"/>
        <v>0</v>
      </c>
      <c r="AN537" s="1821">
        <f t="shared" ca="1" si="621"/>
        <v>0</v>
      </c>
      <c r="AO537" s="173">
        <f ca="1">SUM(INDIRECT(AO$1&amp;AO$2&amp;$A537):INDIRECT(AO$1&amp;AO$3&amp;$A537))</f>
        <v>0</v>
      </c>
      <c r="AP537" s="1717">
        <f t="shared" ca="1" si="639"/>
        <v>0</v>
      </c>
      <c r="AQ537" s="1821">
        <f t="shared" ca="1" si="622"/>
        <v>0</v>
      </c>
      <c r="AS537" s="173">
        <f ca="1">SUM((INDIRECT(AS$2&amp;(ROW())):INDIRECT(AS$3&amp;(ROW()))))</f>
        <v>0</v>
      </c>
      <c r="AT537" s="173">
        <f ca="1">SUM(INDIRECT(AT$1&amp;AT$2&amp;$C537):INDIRECT(AT$1&amp;AT$3&amp;$C537))</f>
        <v>0</v>
      </c>
      <c r="AU537" s="1717">
        <f t="shared" ca="1" si="623"/>
        <v>0</v>
      </c>
      <c r="AV537" s="1821">
        <f t="shared" ca="1" si="624"/>
        <v>0</v>
      </c>
      <c r="AW537" s="173">
        <f ca="1">SUM(INDIRECT(AW$1&amp;AW$2&amp;$A537):INDIRECT(AW$1&amp;AW$3&amp;$A537))</f>
        <v>0</v>
      </c>
      <c r="AX537" s="1717">
        <f t="shared" ca="1" si="625"/>
        <v>0</v>
      </c>
      <c r="AY537" s="1821">
        <f t="shared" ca="1" si="626"/>
        <v>0</v>
      </c>
      <c r="BA537" s="173">
        <f ca="1">SUM((INDIRECT(BA$2&amp;(ROW())):INDIRECT(BA$3&amp;(ROW()))))</f>
        <v>0</v>
      </c>
      <c r="BB537" s="173">
        <f ca="1">SUM(INDIRECT(BB$1&amp;BB$2&amp;$C537):INDIRECT(BB$1&amp;BB$3&amp;$C537))</f>
        <v>0</v>
      </c>
      <c r="BC537" s="1717">
        <f t="shared" ca="1" si="627"/>
        <v>0</v>
      </c>
      <c r="BD537" s="1821">
        <f t="shared" ca="1" si="628"/>
        <v>0</v>
      </c>
      <c r="BE537" s="173">
        <f ca="1">SUM(INDIRECT(BE$1&amp;BE$2&amp;$A537):INDIRECT(BE$1&amp;BE$3&amp;$A537))</f>
        <v>0</v>
      </c>
      <c r="BF537" s="1717">
        <f t="shared" ca="1" si="629"/>
        <v>0</v>
      </c>
      <c r="BG537" s="1821">
        <f t="shared" ca="1" si="630"/>
        <v>0</v>
      </c>
    </row>
    <row r="538" spans="1:59">
      <c r="A538" s="1887">
        <v>491</v>
      </c>
      <c r="B538" s="1887">
        <v>1</v>
      </c>
      <c r="C538" s="1887">
        <f>ROW()</f>
        <v>538</v>
      </c>
      <c r="E538" s="2540">
        <v>1</v>
      </c>
      <c r="I538" s="130"/>
      <c r="J538" s="129"/>
      <c r="K538" s="123"/>
      <c r="L538" s="123"/>
      <c r="M538" s="18"/>
      <c r="N538" s="18"/>
      <c r="O538" s="18"/>
      <c r="P538" s="18" t="s">
        <v>235</v>
      </c>
      <c r="Q538" s="117"/>
      <c r="R538" s="117"/>
      <c r="S538" s="117"/>
      <c r="T538" s="117"/>
      <c r="U538" s="117"/>
      <c r="V538" s="117"/>
      <c r="W538" s="117"/>
      <c r="X538" s="117"/>
      <c r="Y538" s="117"/>
      <c r="Z538" s="117"/>
      <c r="AA538" s="117"/>
      <c r="AB538" s="117"/>
      <c r="AC538" s="25">
        <f>SUM(Q538,R538,S538)</f>
        <v>0</v>
      </c>
      <c r="AD538" s="25">
        <f>SUM(T538,U538,V538)</f>
        <v>0</v>
      </c>
      <c r="AE538" s="25">
        <f>SUM(W538,X538,Y538)</f>
        <v>0</v>
      </c>
      <c r="AF538" s="25">
        <f>SUM(Z538,AA538,AB538)</f>
        <v>0</v>
      </c>
      <c r="AG538" s="25">
        <f>AC538+AD538</f>
        <v>0</v>
      </c>
      <c r="AH538" s="25">
        <f>AF538+AE538</f>
        <v>0</v>
      </c>
      <c r="AI538" s="25">
        <f>AG538+AH538</f>
        <v>0</v>
      </c>
      <c r="AK538" s="25">
        <f ca="1">SUM((INDIRECT(AK$2&amp;(ROW())):INDIRECT(AK$3&amp;(ROW()))))</f>
        <v>0</v>
      </c>
      <c r="AL538" s="25">
        <f ca="1">SUM(INDIRECT(AL$1&amp;AL$2&amp;$C538):INDIRECT(AL$1&amp;AL$3&amp;$C538))</f>
        <v>0</v>
      </c>
      <c r="AM538" s="1688">
        <f t="shared" ca="1" si="638"/>
        <v>0</v>
      </c>
      <c r="AN538" s="1782">
        <f t="shared" ca="1" si="621"/>
        <v>0</v>
      </c>
      <c r="AO538" s="25">
        <f ca="1">SUM(INDIRECT(AO$1&amp;AO$2&amp;$A538):INDIRECT(AO$1&amp;AO$3&amp;$A538))</f>
        <v>0</v>
      </c>
      <c r="AP538" s="1688">
        <f t="shared" ca="1" si="639"/>
        <v>0</v>
      </c>
      <c r="AQ538" s="1782">
        <f t="shared" ca="1" si="622"/>
        <v>0</v>
      </c>
      <c r="AS538" s="25">
        <f ca="1">SUM((INDIRECT(AS$2&amp;(ROW())):INDIRECT(AS$3&amp;(ROW()))))</f>
        <v>0</v>
      </c>
      <c r="AT538" s="25">
        <f ca="1">SUM(INDIRECT(AT$1&amp;AT$2&amp;$C538):INDIRECT(AT$1&amp;AT$3&amp;$C538))</f>
        <v>0</v>
      </c>
      <c r="AU538" s="1688">
        <f t="shared" ca="1" si="623"/>
        <v>0</v>
      </c>
      <c r="AV538" s="1782">
        <f t="shared" ca="1" si="624"/>
        <v>0</v>
      </c>
      <c r="AW538" s="25">
        <f ca="1">SUM(INDIRECT(AW$1&amp;AW$2&amp;$A538):INDIRECT(AW$1&amp;AW$3&amp;$A538))</f>
        <v>0</v>
      </c>
      <c r="AX538" s="1688">
        <f t="shared" ca="1" si="625"/>
        <v>0</v>
      </c>
      <c r="AY538" s="1782">
        <f t="shared" ca="1" si="626"/>
        <v>0</v>
      </c>
      <c r="BA538" s="25">
        <f ca="1">SUM((INDIRECT(BA$2&amp;(ROW())):INDIRECT(BA$3&amp;(ROW()))))</f>
        <v>0</v>
      </c>
      <c r="BB538" s="25">
        <f ca="1">SUM(INDIRECT(BB$1&amp;BB$2&amp;$C538):INDIRECT(BB$1&amp;BB$3&amp;$C538))</f>
        <v>0</v>
      </c>
      <c r="BC538" s="1688">
        <f t="shared" ca="1" si="627"/>
        <v>0</v>
      </c>
      <c r="BD538" s="1782">
        <f t="shared" ca="1" si="628"/>
        <v>0</v>
      </c>
      <c r="BE538" s="25">
        <f ca="1">SUM(INDIRECT(BE$1&amp;BE$2&amp;$A538):INDIRECT(BE$1&amp;BE$3&amp;$A538))</f>
        <v>0</v>
      </c>
      <c r="BF538" s="1688">
        <f t="shared" ca="1" si="629"/>
        <v>0</v>
      </c>
      <c r="BG538" s="1782">
        <f t="shared" ca="1" si="630"/>
        <v>0</v>
      </c>
    </row>
    <row r="539" spans="1:59">
      <c r="A539" s="1887">
        <v>492</v>
      </c>
      <c r="B539" s="1887">
        <v>1</v>
      </c>
      <c r="C539" s="1887">
        <f>ROW()</f>
        <v>539</v>
      </c>
      <c r="E539" s="2540">
        <v>1</v>
      </c>
      <c r="I539" s="130"/>
      <c r="J539" s="129"/>
      <c r="K539" s="123"/>
      <c r="L539" s="123"/>
      <c r="M539" s="18"/>
      <c r="N539" s="18"/>
      <c r="O539" s="18"/>
      <c r="P539" s="18" t="s">
        <v>236</v>
      </c>
      <c r="Q539" s="117"/>
      <c r="R539" s="117"/>
      <c r="S539" s="117"/>
      <c r="T539" s="117"/>
      <c r="U539" s="117"/>
      <c r="V539" s="117"/>
      <c r="W539" s="117"/>
      <c r="X539" s="117"/>
      <c r="Y539" s="117"/>
      <c r="Z539" s="117"/>
      <c r="AA539" s="117"/>
      <c r="AB539" s="117"/>
      <c r="AC539" s="25">
        <f>SUM(Q539,R539,S539)</f>
        <v>0</v>
      </c>
      <c r="AD539" s="25">
        <f>SUM(T539,U539,V539)</f>
        <v>0</v>
      </c>
      <c r="AE539" s="25">
        <f>SUM(W539,X539,Y539)</f>
        <v>0</v>
      </c>
      <c r="AF539" s="25">
        <f>SUM(Z539,AA539,AB539)</f>
        <v>0</v>
      </c>
      <c r="AG539" s="25">
        <f>AC539+AD539</f>
        <v>0</v>
      </c>
      <c r="AH539" s="25">
        <f>AF539+AE539</f>
        <v>0</v>
      </c>
      <c r="AI539" s="25">
        <f>AG539+AH539</f>
        <v>0</v>
      </c>
      <c r="AK539" s="25">
        <f ca="1">SUM((INDIRECT(AK$2&amp;(ROW())):INDIRECT(AK$3&amp;(ROW()))))</f>
        <v>0</v>
      </c>
      <c r="AL539" s="25">
        <f ca="1">SUM(INDIRECT(AL$1&amp;AL$2&amp;$C539):INDIRECT(AL$1&amp;AL$3&amp;$C539))</f>
        <v>0</v>
      </c>
      <c r="AM539" s="1688">
        <f t="shared" ca="1" si="638"/>
        <v>0</v>
      </c>
      <c r="AN539" s="1782">
        <f t="shared" ca="1" si="621"/>
        <v>0</v>
      </c>
      <c r="AO539" s="25">
        <f ca="1">SUM(INDIRECT(AO$1&amp;AO$2&amp;$A539):INDIRECT(AO$1&amp;AO$3&amp;$A539))</f>
        <v>0</v>
      </c>
      <c r="AP539" s="1688">
        <f t="shared" ca="1" si="639"/>
        <v>0</v>
      </c>
      <c r="AQ539" s="1782">
        <f t="shared" ca="1" si="622"/>
        <v>0</v>
      </c>
      <c r="AS539" s="25">
        <f ca="1">SUM((INDIRECT(AS$2&amp;(ROW())):INDIRECT(AS$3&amp;(ROW()))))</f>
        <v>0</v>
      </c>
      <c r="AT539" s="25">
        <f ca="1">SUM(INDIRECT(AT$1&amp;AT$2&amp;$C539):INDIRECT(AT$1&amp;AT$3&amp;$C539))</f>
        <v>0</v>
      </c>
      <c r="AU539" s="1688">
        <f t="shared" ca="1" si="623"/>
        <v>0</v>
      </c>
      <c r="AV539" s="1782">
        <f t="shared" ca="1" si="624"/>
        <v>0</v>
      </c>
      <c r="AW539" s="25">
        <f ca="1">SUM(INDIRECT(AW$1&amp;AW$2&amp;$A539):INDIRECT(AW$1&amp;AW$3&amp;$A539))</f>
        <v>0</v>
      </c>
      <c r="AX539" s="1688">
        <f t="shared" ca="1" si="625"/>
        <v>0</v>
      </c>
      <c r="AY539" s="1782">
        <f t="shared" ca="1" si="626"/>
        <v>0</v>
      </c>
      <c r="BA539" s="25">
        <f ca="1">SUM((INDIRECT(BA$2&amp;(ROW())):INDIRECT(BA$3&amp;(ROW()))))</f>
        <v>0</v>
      </c>
      <c r="BB539" s="25">
        <f ca="1">SUM(INDIRECT(BB$1&amp;BB$2&amp;$C539):INDIRECT(BB$1&amp;BB$3&amp;$C539))</f>
        <v>0</v>
      </c>
      <c r="BC539" s="1688">
        <f t="shared" ca="1" si="627"/>
        <v>0</v>
      </c>
      <c r="BD539" s="1782">
        <f t="shared" ca="1" si="628"/>
        <v>0</v>
      </c>
      <c r="BE539" s="25">
        <f ca="1">SUM(INDIRECT(BE$1&amp;BE$2&amp;$A539):INDIRECT(BE$1&amp;BE$3&amp;$A539))</f>
        <v>0</v>
      </c>
      <c r="BF539" s="1688">
        <f t="shared" ca="1" si="629"/>
        <v>0</v>
      </c>
      <c r="BG539" s="1782">
        <f t="shared" ca="1" si="630"/>
        <v>0</v>
      </c>
    </row>
    <row r="540" spans="1:59">
      <c r="A540" s="1887">
        <v>493</v>
      </c>
      <c r="B540" s="1887">
        <v>1</v>
      </c>
      <c r="C540" s="1887">
        <f>ROW()</f>
        <v>540</v>
      </c>
      <c r="E540" s="2540">
        <v>1</v>
      </c>
      <c r="I540" s="130"/>
      <c r="J540" s="129"/>
      <c r="K540" s="123"/>
      <c r="L540" s="123"/>
      <c r="M540" s="16"/>
      <c r="N540" s="16"/>
      <c r="O540" s="16"/>
      <c r="P540" s="16" t="s">
        <v>213</v>
      </c>
      <c r="Q540" s="124"/>
      <c r="R540" s="124"/>
      <c r="S540" s="124"/>
      <c r="T540" s="124"/>
      <c r="U540" s="124"/>
      <c r="V540" s="124"/>
      <c r="W540" s="124"/>
      <c r="X540" s="124"/>
      <c r="Y540" s="124"/>
      <c r="Z540" s="124"/>
      <c r="AA540" s="124"/>
      <c r="AB540" s="124"/>
      <c r="AC540" s="23">
        <f>SUM(Q540,R540,S540)</f>
        <v>0</v>
      </c>
      <c r="AD540" s="23">
        <f>SUM(T540,U540,V540)</f>
        <v>0</v>
      </c>
      <c r="AE540" s="23">
        <f>SUM(W540,X540,Y540)</f>
        <v>0</v>
      </c>
      <c r="AF540" s="23">
        <f>SUM(Z540,AA540,AB540)</f>
        <v>0</v>
      </c>
      <c r="AG540" s="23">
        <f>AC540+AD540</f>
        <v>0</v>
      </c>
      <c r="AH540" s="23">
        <f>AF540+AE540</f>
        <v>0</v>
      </c>
      <c r="AI540" s="23">
        <f>AG540+AH540</f>
        <v>0</v>
      </c>
      <c r="AK540" s="23">
        <f ca="1">SUM((INDIRECT(AK$2&amp;(ROW())):INDIRECT(AK$3&amp;(ROW()))))</f>
        <v>0</v>
      </c>
      <c r="AL540" s="23">
        <f ca="1">SUM(INDIRECT(AL$1&amp;AL$2&amp;$C540):INDIRECT(AL$1&amp;AL$3&amp;$C540))</f>
        <v>0</v>
      </c>
      <c r="AM540" s="1689">
        <f t="shared" ca="1" si="638"/>
        <v>0</v>
      </c>
      <c r="AN540" s="1783">
        <f t="shared" ca="1" si="621"/>
        <v>0</v>
      </c>
      <c r="AO540" s="23">
        <f ca="1">SUM(INDIRECT(AO$1&amp;AO$2&amp;$A540):INDIRECT(AO$1&amp;AO$3&amp;$A540))</f>
        <v>0</v>
      </c>
      <c r="AP540" s="1689">
        <f t="shared" ca="1" si="639"/>
        <v>0</v>
      </c>
      <c r="AQ540" s="1783">
        <f t="shared" ca="1" si="622"/>
        <v>0</v>
      </c>
      <c r="AS540" s="23">
        <f ca="1">SUM((INDIRECT(AS$2&amp;(ROW())):INDIRECT(AS$3&amp;(ROW()))))</f>
        <v>0</v>
      </c>
      <c r="AT540" s="23">
        <f ca="1">SUM(INDIRECT(AT$1&amp;AT$2&amp;$C540):INDIRECT(AT$1&amp;AT$3&amp;$C540))</f>
        <v>0</v>
      </c>
      <c r="AU540" s="1689">
        <f t="shared" ca="1" si="623"/>
        <v>0</v>
      </c>
      <c r="AV540" s="1783">
        <f t="shared" ca="1" si="624"/>
        <v>0</v>
      </c>
      <c r="AW540" s="23">
        <f ca="1">SUM(INDIRECT(AW$1&amp;AW$2&amp;$A540):INDIRECT(AW$1&amp;AW$3&amp;$A540))</f>
        <v>0</v>
      </c>
      <c r="AX540" s="1689">
        <f t="shared" ca="1" si="625"/>
        <v>0</v>
      </c>
      <c r="AY540" s="1783">
        <f t="shared" ca="1" si="626"/>
        <v>0</v>
      </c>
      <c r="BA540" s="23">
        <f ca="1">SUM((INDIRECT(BA$2&amp;(ROW())):INDIRECT(BA$3&amp;(ROW()))))</f>
        <v>0</v>
      </c>
      <c r="BB540" s="23">
        <f ca="1">SUM(INDIRECT(BB$1&amp;BB$2&amp;$C540):INDIRECT(BB$1&amp;BB$3&amp;$C540))</f>
        <v>0</v>
      </c>
      <c r="BC540" s="1689">
        <f t="shared" ca="1" si="627"/>
        <v>0</v>
      </c>
      <c r="BD540" s="1783">
        <f t="shared" ca="1" si="628"/>
        <v>0</v>
      </c>
      <c r="BE540" s="23">
        <f ca="1">SUM(INDIRECT(BE$1&amp;BE$2&amp;$A540):INDIRECT(BE$1&amp;BE$3&amp;$A540))</f>
        <v>0</v>
      </c>
      <c r="BF540" s="1689">
        <f t="shared" ca="1" si="629"/>
        <v>0</v>
      </c>
      <c r="BG540" s="1783">
        <f t="shared" ca="1" si="630"/>
        <v>0</v>
      </c>
    </row>
    <row r="541" spans="1:59">
      <c r="A541" s="1887">
        <v>494</v>
      </c>
      <c r="B541" s="1887">
        <v>1</v>
      </c>
      <c r="C541" s="1887">
        <f>ROW()</f>
        <v>541</v>
      </c>
      <c r="E541" s="2540">
        <v>1</v>
      </c>
      <c r="I541" s="130"/>
      <c r="J541" s="129"/>
      <c r="K541" s="123"/>
      <c r="L541" s="123"/>
      <c r="M541" s="18" t="s">
        <v>213</v>
      </c>
      <c r="N541" s="18"/>
      <c r="O541" s="18"/>
      <c r="P541" s="18"/>
      <c r="Q541" s="117"/>
      <c r="R541" s="117"/>
      <c r="S541" s="117"/>
      <c r="T541" s="117"/>
      <c r="U541" s="117"/>
      <c r="V541" s="117"/>
      <c r="W541" s="117"/>
      <c r="X541" s="117"/>
      <c r="Y541" s="117"/>
      <c r="Z541" s="117"/>
      <c r="AA541" s="117"/>
      <c r="AB541" s="117"/>
      <c r="AC541" s="25">
        <f>SUM(Q541,R541,S541)</f>
        <v>0</v>
      </c>
      <c r="AD541" s="25">
        <f>SUM(T541,U541,V541)</f>
        <v>0</v>
      </c>
      <c r="AE541" s="25">
        <f>SUM(W541,X541,Y541)</f>
        <v>0</v>
      </c>
      <c r="AF541" s="25">
        <f>SUM(Z541,AA541,AB541)</f>
        <v>0</v>
      </c>
      <c r="AG541" s="25">
        <f>AC541+AD541</f>
        <v>0</v>
      </c>
      <c r="AH541" s="25">
        <f>AF541+AE541</f>
        <v>0</v>
      </c>
      <c r="AI541" s="25">
        <f>AG541+AH541</f>
        <v>0</v>
      </c>
      <c r="AK541" s="25">
        <f ca="1">SUM((INDIRECT(AK$2&amp;(ROW())):INDIRECT(AK$3&amp;(ROW()))))</f>
        <v>0</v>
      </c>
      <c r="AL541" s="25">
        <f ca="1">SUM(INDIRECT(AL$1&amp;AL$2&amp;$C541):INDIRECT(AL$1&amp;AL$3&amp;$C541))</f>
        <v>0</v>
      </c>
      <c r="AM541" s="1688">
        <f t="shared" ca="1" si="638"/>
        <v>0</v>
      </c>
      <c r="AN541" s="1782">
        <f t="shared" ca="1" si="621"/>
        <v>0</v>
      </c>
      <c r="AO541" s="25">
        <f ca="1">SUM(INDIRECT(AO$1&amp;AO$2&amp;$A541):INDIRECT(AO$1&amp;AO$3&amp;$A541))</f>
        <v>0</v>
      </c>
      <c r="AP541" s="1688">
        <f t="shared" ca="1" si="639"/>
        <v>0</v>
      </c>
      <c r="AQ541" s="1782">
        <f t="shared" ca="1" si="622"/>
        <v>0</v>
      </c>
      <c r="AS541" s="25">
        <f ca="1">SUM((INDIRECT(AS$2&amp;(ROW())):INDIRECT(AS$3&amp;(ROW()))))</f>
        <v>0</v>
      </c>
      <c r="AT541" s="25">
        <f ca="1">SUM(INDIRECT(AT$1&amp;AT$2&amp;$C541):INDIRECT(AT$1&amp;AT$3&amp;$C541))</f>
        <v>0</v>
      </c>
      <c r="AU541" s="1688">
        <f t="shared" ca="1" si="623"/>
        <v>0</v>
      </c>
      <c r="AV541" s="1782">
        <f t="shared" ca="1" si="624"/>
        <v>0</v>
      </c>
      <c r="AW541" s="25">
        <f ca="1">SUM(INDIRECT(AW$1&amp;AW$2&amp;$A541):INDIRECT(AW$1&amp;AW$3&amp;$A541))</f>
        <v>0</v>
      </c>
      <c r="AX541" s="1688">
        <f t="shared" ca="1" si="625"/>
        <v>0</v>
      </c>
      <c r="AY541" s="1782">
        <f t="shared" ca="1" si="626"/>
        <v>0</v>
      </c>
      <c r="BA541" s="25">
        <f ca="1">SUM((INDIRECT(BA$2&amp;(ROW())):INDIRECT(BA$3&amp;(ROW()))))</f>
        <v>0</v>
      </c>
      <c r="BB541" s="25">
        <f ca="1">SUM(INDIRECT(BB$1&amp;BB$2&amp;$C541):INDIRECT(BB$1&amp;BB$3&amp;$C541))</f>
        <v>0</v>
      </c>
      <c r="BC541" s="1688">
        <f t="shared" ca="1" si="627"/>
        <v>0</v>
      </c>
      <c r="BD541" s="1782">
        <f t="shared" ca="1" si="628"/>
        <v>0</v>
      </c>
      <c r="BE541" s="25">
        <f ca="1">SUM(INDIRECT(BE$1&amp;BE$2&amp;$A541):INDIRECT(BE$1&amp;BE$3&amp;$A541))</f>
        <v>0</v>
      </c>
      <c r="BF541" s="1688">
        <f t="shared" ca="1" si="629"/>
        <v>0</v>
      </c>
      <c r="BG541" s="1782">
        <f t="shared" ca="1" si="630"/>
        <v>0</v>
      </c>
    </row>
    <row r="542" spans="1:59">
      <c r="A542" s="1887">
        <v>495</v>
      </c>
      <c r="B542" s="1887">
        <v>1</v>
      </c>
      <c r="C542" s="1887">
        <f>ROW()</f>
        <v>542</v>
      </c>
      <c r="E542" s="2540">
        <v>1</v>
      </c>
      <c r="I542" s="130"/>
      <c r="J542" s="129"/>
      <c r="K542" s="133" t="s">
        <v>230</v>
      </c>
      <c r="L542" s="133"/>
      <c r="M542" s="132"/>
      <c r="N542" s="132"/>
      <c r="O542" s="132"/>
      <c r="P542" s="132"/>
      <c r="Q542" s="131">
        <f t="shared" ref="Q542:AI542" si="655">+Q543+Q546+Q559+Q564</f>
        <v>16062</v>
      </c>
      <c r="R542" s="131">
        <f t="shared" si="655"/>
        <v>6883</v>
      </c>
      <c r="S542" s="131">
        <f t="shared" si="655"/>
        <v>13787</v>
      </c>
      <c r="T542" s="131">
        <f t="shared" si="655"/>
        <v>6860</v>
      </c>
      <c r="U542" s="131">
        <f t="shared" si="655"/>
        <v>13383</v>
      </c>
      <c r="V542" s="131">
        <f t="shared" si="655"/>
        <v>17027</v>
      </c>
      <c r="W542" s="131">
        <f t="shared" si="655"/>
        <v>18415</v>
      </c>
      <c r="X542" s="131">
        <f t="shared" si="655"/>
        <v>16569</v>
      </c>
      <c r="Y542" s="131">
        <f t="shared" si="655"/>
        <v>17136</v>
      </c>
      <c r="Z542" s="131">
        <f t="shared" si="655"/>
        <v>13417</v>
      </c>
      <c r="AA542" s="131">
        <f t="shared" si="655"/>
        <v>9970</v>
      </c>
      <c r="AB542" s="131">
        <f t="shared" si="655"/>
        <v>11955</v>
      </c>
      <c r="AC542" s="131">
        <f t="shared" si="655"/>
        <v>36732</v>
      </c>
      <c r="AD542" s="131">
        <f t="shared" si="655"/>
        <v>37270</v>
      </c>
      <c r="AE542" s="131">
        <f t="shared" si="655"/>
        <v>52120</v>
      </c>
      <c r="AF542" s="131">
        <f t="shared" si="655"/>
        <v>35342</v>
      </c>
      <c r="AG542" s="131">
        <f t="shared" si="655"/>
        <v>74002</v>
      </c>
      <c r="AH542" s="131">
        <f t="shared" si="655"/>
        <v>87462</v>
      </c>
      <c r="AI542" s="131">
        <f t="shared" si="655"/>
        <v>161464</v>
      </c>
      <c r="AK542" s="131">
        <f ca="1">SUM((INDIRECT(AK$2&amp;(ROW())):INDIRECT(AK$3&amp;(ROW()))))</f>
        <v>16062</v>
      </c>
      <c r="AL542" s="131">
        <f ca="1">SUM(INDIRECT(AL$1&amp;AL$2&amp;$C542):INDIRECT(AL$1&amp;AL$3&amp;$C542))</f>
        <v>10527.989900370289</v>
      </c>
      <c r="AM542" s="1733">
        <f t="shared" ca="1" si="638"/>
        <v>5534.0100996297115</v>
      </c>
      <c r="AN542" s="1836">
        <f t="shared" ca="1" si="621"/>
        <v>1.5256473602273375</v>
      </c>
      <c r="AO542" s="131">
        <f ca="1">SUM(INDIRECT(AO$1&amp;AO$2&amp;$A542):INDIRECT(AO$1&amp;AO$3&amp;$A542))</f>
        <v>52</v>
      </c>
      <c r="AP542" s="1733">
        <f t="shared" ca="1" si="639"/>
        <v>16010</v>
      </c>
      <c r="AQ542" s="1836">
        <f t="shared" ca="1" si="622"/>
        <v>308.88461538461536</v>
      </c>
      <c r="AS542" s="131">
        <f ca="1">SUM((INDIRECT(AS$2&amp;(ROW())):INDIRECT(AS$3&amp;(ROW()))))</f>
        <v>16062</v>
      </c>
      <c r="AT542" s="131">
        <f ca="1">SUM(INDIRECT(AT$1&amp;AT$2&amp;$C542):INDIRECT(AT$1&amp;AT$3&amp;$C542))</f>
        <v>10527.989900370289</v>
      </c>
      <c r="AU542" s="1733">
        <f t="shared" ca="1" si="623"/>
        <v>5534.0100996297115</v>
      </c>
      <c r="AV542" s="1836">
        <f t="shared" ca="1" si="624"/>
        <v>1.5256473602273375</v>
      </c>
      <c r="AW542" s="131">
        <f ca="1">SUM(INDIRECT(AW$1&amp;AW$2&amp;$A542):INDIRECT(AW$1&amp;AW$3&amp;$A542))</f>
        <v>52</v>
      </c>
      <c r="AX542" s="1733">
        <f t="shared" ca="1" si="625"/>
        <v>16010</v>
      </c>
      <c r="AY542" s="1836">
        <f t="shared" ca="1" si="626"/>
        <v>308.88461538461536</v>
      </c>
      <c r="BA542" s="131">
        <f ca="1">SUM((INDIRECT(BA$2&amp;(ROW())):INDIRECT(BA$3&amp;(ROW()))))</f>
        <v>16062</v>
      </c>
      <c r="BB542" s="131">
        <f ca="1">SUM(INDIRECT(BB$1&amp;BB$2&amp;$C542):INDIRECT(BB$1&amp;BB$3&amp;$C542))</f>
        <v>10527.989900370289</v>
      </c>
      <c r="BC542" s="1733">
        <f t="shared" ca="1" si="627"/>
        <v>5534.0100996297115</v>
      </c>
      <c r="BD542" s="1836">
        <f t="shared" ca="1" si="628"/>
        <v>1.5256473602273375</v>
      </c>
      <c r="BE542" s="131">
        <f ca="1">SUM(INDIRECT(BE$1&amp;BE$2&amp;$A542):INDIRECT(BE$1&amp;BE$3&amp;$A542))</f>
        <v>52</v>
      </c>
      <c r="BF542" s="1733">
        <f t="shared" ca="1" si="629"/>
        <v>16010</v>
      </c>
      <c r="BG542" s="1836">
        <f t="shared" ca="1" si="630"/>
        <v>308.88461538461536</v>
      </c>
    </row>
    <row r="543" spans="1:59">
      <c r="A543" s="1887">
        <v>496</v>
      </c>
      <c r="B543" s="1887">
        <v>1</v>
      </c>
      <c r="C543" s="1887">
        <f>ROW()</f>
        <v>543</v>
      </c>
      <c r="E543" s="2540">
        <v>1</v>
      </c>
      <c r="I543" s="130"/>
      <c r="J543" s="129"/>
      <c r="K543" s="118"/>
      <c r="L543" s="118"/>
      <c r="M543" s="18" t="s">
        <v>360</v>
      </c>
      <c r="N543" s="558"/>
      <c r="O543" s="558"/>
      <c r="P543" s="559"/>
      <c r="Q543" s="570">
        <f>SUM(Q544:Q545)</f>
        <v>610</v>
      </c>
      <c r="R543" s="562">
        <f t="shared" ref="R543:AB543" si="656">SUM(R544:R545)</f>
        <v>237</v>
      </c>
      <c r="S543" s="562">
        <f t="shared" si="656"/>
        <v>5393</v>
      </c>
      <c r="T543" s="562">
        <f t="shared" si="656"/>
        <v>2426</v>
      </c>
      <c r="U543" s="562">
        <f t="shared" si="656"/>
        <v>1855</v>
      </c>
      <c r="V543" s="562">
        <f t="shared" si="656"/>
        <v>8799</v>
      </c>
      <c r="W543" s="562">
        <f t="shared" si="656"/>
        <v>1693</v>
      </c>
      <c r="X543" s="562">
        <f t="shared" si="656"/>
        <v>5482</v>
      </c>
      <c r="Y543" s="562">
        <f t="shared" si="656"/>
        <v>6323</v>
      </c>
      <c r="Z543" s="562">
        <f t="shared" si="656"/>
        <v>2075</v>
      </c>
      <c r="AA543" s="562">
        <f t="shared" si="656"/>
        <v>290</v>
      </c>
      <c r="AB543" s="562">
        <f t="shared" si="656"/>
        <v>1366</v>
      </c>
      <c r="AC543" s="562">
        <f t="shared" ref="AC543:AI543" si="657">SUM(AC544:AC545)</f>
        <v>6240</v>
      </c>
      <c r="AD543" s="562">
        <f t="shared" si="657"/>
        <v>13080</v>
      </c>
      <c r="AE543" s="562">
        <f t="shared" si="657"/>
        <v>13498</v>
      </c>
      <c r="AF543" s="562">
        <f t="shared" si="657"/>
        <v>3731</v>
      </c>
      <c r="AG543" s="562">
        <f t="shared" si="657"/>
        <v>19320</v>
      </c>
      <c r="AH543" s="562">
        <f t="shared" si="657"/>
        <v>17229</v>
      </c>
      <c r="AI543" s="562">
        <f t="shared" si="657"/>
        <v>36549</v>
      </c>
      <c r="AK543" s="562">
        <f ca="1">SUM((INDIRECT(AK$2&amp;(ROW())):INDIRECT(AK$3&amp;(ROW()))))</f>
        <v>610</v>
      </c>
      <c r="AL543" s="562">
        <f ca="1">SUM(INDIRECT(AL$1&amp;AL$2&amp;$C543):INDIRECT(AL$1&amp;AL$3&amp;$C543))</f>
        <v>1175.0362104545461</v>
      </c>
      <c r="AM543" s="1716">
        <f t="shared" ca="1" si="638"/>
        <v>-565.03621045454611</v>
      </c>
      <c r="AN543" s="1820">
        <f t="shared" ca="1" si="621"/>
        <v>0.5191329378385966</v>
      </c>
      <c r="AO543" s="562">
        <f ca="1">SUM(INDIRECT(AO$1&amp;AO$2&amp;$A543):INDIRECT(AO$1&amp;AO$3&amp;$A543))</f>
        <v>0</v>
      </c>
      <c r="AP543" s="1716">
        <f t="shared" ca="1" si="639"/>
        <v>610</v>
      </c>
      <c r="AQ543" s="1820">
        <f t="shared" ca="1" si="622"/>
        <v>0</v>
      </c>
      <c r="AS543" s="562">
        <f ca="1">SUM((INDIRECT(AS$2&amp;(ROW())):INDIRECT(AS$3&amp;(ROW()))))</f>
        <v>610</v>
      </c>
      <c r="AT543" s="562">
        <f ca="1">SUM(INDIRECT(AT$1&amp;AT$2&amp;$C543):INDIRECT(AT$1&amp;AT$3&amp;$C543))</f>
        <v>1175.0362104545461</v>
      </c>
      <c r="AU543" s="1716">
        <f t="shared" ca="1" si="623"/>
        <v>-565.03621045454611</v>
      </c>
      <c r="AV543" s="1820">
        <f t="shared" ca="1" si="624"/>
        <v>0.5191329378385966</v>
      </c>
      <c r="AW543" s="562">
        <f ca="1">SUM(INDIRECT(AW$1&amp;AW$2&amp;$A543):INDIRECT(AW$1&amp;AW$3&amp;$A543))</f>
        <v>0</v>
      </c>
      <c r="AX543" s="1716">
        <f t="shared" ca="1" si="625"/>
        <v>610</v>
      </c>
      <c r="AY543" s="1820">
        <f t="shared" ca="1" si="626"/>
        <v>0</v>
      </c>
      <c r="BA543" s="562">
        <f ca="1">SUM((INDIRECT(BA$2&amp;(ROW())):INDIRECT(BA$3&amp;(ROW()))))</f>
        <v>610</v>
      </c>
      <c r="BB543" s="562">
        <f ca="1">SUM(INDIRECT(BB$1&amp;BB$2&amp;$C543):INDIRECT(BB$1&amp;BB$3&amp;$C543))</f>
        <v>1175.0362104545461</v>
      </c>
      <c r="BC543" s="1716">
        <f t="shared" ca="1" si="627"/>
        <v>-565.03621045454611</v>
      </c>
      <c r="BD543" s="1820">
        <f t="shared" ca="1" si="628"/>
        <v>0.5191329378385966</v>
      </c>
      <c r="BE543" s="562">
        <f ca="1">SUM(INDIRECT(BE$1&amp;BE$2&amp;$A543):INDIRECT(BE$1&amp;BE$3&amp;$A543))</f>
        <v>0</v>
      </c>
      <c r="BF543" s="1716">
        <f t="shared" ca="1" si="629"/>
        <v>610</v>
      </c>
      <c r="BG543" s="1820">
        <f t="shared" ca="1" si="630"/>
        <v>0</v>
      </c>
    </row>
    <row r="544" spans="1:59">
      <c r="A544" s="1887">
        <v>497</v>
      </c>
      <c r="B544" s="1887">
        <v>1</v>
      </c>
      <c r="C544" s="1887">
        <f>ROW()</f>
        <v>544</v>
      </c>
      <c r="E544" s="2540">
        <v>1</v>
      </c>
      <c r="I544" s="130"/>
      <c r="J544" s="129"/>
      <c r="K544" s="118"/>
      <c r="L544" s="118"/>
      <c r="M544" s="18"/>
      <c r="N544" s="175" t="s">
        <v>361</v>
      </c>
      <c r="O544" s="175"/>
      <c r="P544" s="174"/>
      <c r="Q544" s="556">
        <v>610</v>
      </c>
      <c r="R544" s="177">
        <v>237</v>
      </c>
      <c r="S544" s="177">
        <v>5393</v>
      </c>
      <c r="T544" s="177">
        <v>2426</v>
      </c>
      <c r="U544" s="177">
        <v>1855</v>
      </c>
      <c r="V544" s="177">
        <v>8799</v>
      </c>
      <c r="W544" s="177">
        <v>1693</v>
      </c>
      <c r="X544" s="177">
        <v>5482</v>
      </c>
      <c r="Y544" s="177">
        <v>6323</v>
      </c>
      <c r="Z544" s="177">
        <v>2075</v>
      </c>
      <c r="AA544" s="177">
        <v>290</v>
      </c>
      <c r="AB544" s="177">
        <v>1366</v>
      </c>
      <c r="AC544" s="173">
        <f>SUM(Q544,R544,S544)</f>
        <v>6240</v>
      </c>
      <c r="AD544" s="173">
        <f>SUM(T544,U544,V544)</f>
        <v>13080</v>
      </c>
      <c r="AE544" s="173">
        <f>SUM(W544,X544,Y544)</f>
        <v>13498</v>
      </c>
      <c r="AF544" s="173">
        <f>SUM(Z544,AA544,AB544)</f>
        <v>3731</v>
      </c>
      <c r="AG544" s="173">
        <f>AC544+AD544</f>
        <v>19320</v>
      </c>
      <c r="AH544" s="173">
        <f>AF544+AE544</f>
        <v>17229</v>
      </c>
      <c r="AI544" s="173">
        <f>AG544+AH544</f>
        <v>36549</v>
      </c>
      <c r="AK544" s="173">
        <f ca="1">SUM((INDIRECT(AK$2&amp;(ROW())):INDIRECT(AK$3&amp;(ROW()))))</f>
        <v>610</v>
      </c>
      <c r="AL544" s="173">
        <f ca="1">SUM(INDIRECT(AL$1&amp;AL$2&amp;$C544):INDIRECT(AL$1&amp;AL$3&amp;$C544))</f>
        <v>1175.0362104545461</v>
      </c>
      <c r="AM544" s="1717">
        <f t="shared" ca="1" si="638"/>
        <v>-565.03621045454611</v>
      </c>
      <c r="AN544" s="1821">
        <f t="shared" ca="1" si="621"/>
        <v>0.5191329378385966</v>
      </c>
      <c r="AO544" s="173">
        <f ca="1">SUM(INDIRECT(AO$1&amp;AO$2&amp;$A544):INDIRECT(AO$1&amp;AO$3&amp;$A544))</f>
        <v>0</v>
      </c>
      <c r="AP544" s="1717">
        <f t="shared" ca="1" si="639"/>
        <v>610</v>
      </c>
      <c r="AQ544" s="1821">
        <f t="shared" ca="1" si="622"/>
        <v>0</v>
      </c>
      <c r="AS544" s="173">
        <f ca="1">SUM((INDIRECT(AS$2&amp;(ROW())):INDIRECT(AS$3&amp;(ROW()))))</f>
        <v>610</v>
      </c>
      <c r="AT544" s="173">
        <f ca="1">SUM(INDIRECT(AT$1&amp;AT$2&amp;$C544):INDIRECT(AT$1&amp;AT$3&amp;$C544))</f>
        <v>1175.0362104545461</v>
      </c>
      <c r="AU544" s="1717">
        <f t="shared" ca="1" si="623"/>
        <v>-565.03621045454611</v>
      </c>
      <c r="AV544" s="1821">
        <f t="shared" ca="1" si="624"/>
        <v>0.5191329378385966</v>
      </c>
      <c r="AW544" s="173">
        <f ca="1">SUM(INDIRECT(AW$1&amp;AW$2&amp;$A544):INDIRECT(AW$1&amp;AW$3&amp;$A544))</f>
        <v>0</v>
      </c>
      <c r="AX544" s="1717">
        <f t="shared" ca="1" si="625"/>
        <v>610</v>
      </c>
      <c r="AY544" s="1821">
        <f t="shared" ca="1" si="626"/>
        <v>0</v>
      </c>
      <c r="BA544" s="173">
        <f ca="1">SUM((INDIRECT(BA$2&amp;(ROW())):INDIRECT(BA$3&amp;(ROW()))))</f>
        <v>610</v>
      </c>
      <c r="BB544" s="173">
        <f ca="1">SUM(INDIRECT(BB$1&amp;BB$2&amp;$C544):INDIRECT(BB$1&amp;BB$3&amp;$C544))</f>
        <v>1175.0362104545461</v>
      </c>
      <c r="BC544" s="1717">
        <f t="shared" ca="1" si="627"/>
        <v>-565.03621045454611</v>
      </c>
      <c r="BD544" s="1821">
        <f t="shared" ca="1" si="628"/>
        <v>0.5191329378385966</v>
      </c>
      <c r="BE544" s="173">
        <f ca="1">SUM(INDIRECT(BE$1&amp;BE$2&amp;$A544):INDIRECT(BE$1&amp;BE$3&amp;$A544))</f>
        <v>0</v>
      </c>
      <c r="BF544" s="1717">
        <f t="shared" ca="1" si="629"/>
        <v>610</v>
      </c>
      <c r="BG544" s="1821">
        <f t="shared" ca="1" si="630"/>
        <v>0</v>
      </c>
    </row>
    <row r="545" spans="1:59">
      <c r="A545" s="1887">
        <v>498</v>
      </c>
      <c r="B545" s="1887">
        <v>1</v>
      </c>
      <c r="C545" s="1887">
        <f>ROW()</f>
        <v>545</v>
      </c>
      <c r="E545" s="2540">
        <v>1</v>
      </c>
      <c r="I545" s="130"/>
      <c r="J545" s="129"/>
      <c r="K545" s="118"/>
      <c r="L545" s="118"/>
      <c r="M545" s="18"/>
      <c r="N545" s="16" t="s">
        <v>362</v>
      </c>
      <c r="O545" s="16"/>
      <c r="P545" s="137"/>
      <c r="Q545" s="136"/>
      <c r="R545" s="124"/>
      <c r="S545" s="124"/>
      <c r="T545" s="124"/>
      <c r="U545" s="124"/>
      <c r="V545" s="124"/>
      <c r="W545" s="124"/>
      <c r="X545" s="124"/>
      <c r="Y545" s="124"/>
      <c r="Z545" s="124"/>
      <c r="AA545" s="124"/>
      <c r="AB545" s="124"/>
      <c r="AC545" s="23">
        <f>SUM(Q545,R545,S545)</f>
        <v>0</v>
      </c>
      <c r="AD545" s="23">
        <f>SUM(T545,U545,V545)</f>
        <v>0</v>
      </c>
      <c r="AE545" s="23">
        <f>SUM(W545,X545,Y545)</f>
        <v>0</v>
      </c>
      <c r="AF545" s="23">
        <f>SUM(Z545,AA545,AB545)</f>
        <v>0</v>
      </c>
      <c r="AG545" s="23">
        <f>AC545+AD545</f>
        <v>0</v>
      </c>
      <c r="AH545" s="23">
        <f>AF545+AE545</f>
        <v>0</v>
      </c>
      <c r="AI545" s="23">
        <f>AG545+AH545</f>
        <v>0</v>
      </c>
      <c r="AK545" s="23">
        <f ca="1">SUM((INDIRECT(AK$2&amp;(ROW())):INDIRECT(AK$3&amp;(ROW()))))</f>
        <v>0</v>
      </c>
      <c r="AL545" s="23">
        <f ca="1">SUM(INDIRECT(AL$1&amp;AL$2&amp;$C545):INDIRECT(AL$1&amp;AL$3&amp;$C545))</f>
        <v>0</v>
      </c>
      <c r="AM545" s="1689">
        <f t="shared" ca="1" si="638"/>
        <v>0</v>
      </c>
      <c r="AN545" s="1783">
        <f t="shared" ca="1" si="621"/>
        <v>0</v>
      </c>
      <c r="AO545" s="23">
        <f ca="1">SUM(INDIRECT(AO$1&amp;AO$2&amp;$A545):INDIRECT(AO$1&amp;AO$3&amp;$A545))</f>
        <v>0</v>
      </c>
      <c r="AP545" s="1689">
        <f t="shared" ca="1" si="639"/>
        <v>0</v>
      </c>
      <c r="AQ545" s="1783">
        <f t="shared" ca="1" si="622"/>
        <v>0</v>
      </c>
      <c r="AS545" s="23">
        <f ca="1">SUM((INDIRECT(AS$2&amp;(ROW())):INDIRECT(AS$3&amp;(ROW()))))</f>
        <v>0</v>
      </c>
      <c r="AT545" s="23">
        <f ca="1">SUM(INDIRECT(AT$1&amp;AT$2&amp;$C545):INDIRECT(AT$1&amp;AT$3&amp;$C545))</f>
        <v>0</v>
      </c>
      <c r="AU545" s="1689">
        <f t="shared" ca="1" si="623"/>
        <v>0</v>
      </c>
      <c r="AV545" s="1783">
        <f t="shared" ca="1" si="624"/>
        <v>0</v>
      </c>
      <c r="AW545" s="23">
        <f ca="1">SUM(INDIRECT(AW$1&amp;AW$2&amp;$A545):INDIRECT(AW$1&amp;AW$3&amp;$A545))</f>
        <v>0</v>
      </c>
      <c r="AX545" s="1689">
        <f t="shared" ca="1" si="625"/>
        <v>0</v>
      </c>
      <c r="AY545" s="1783">
        <f t="shared" ca="1" si="626"/>
        <v>0</v>
      </c>
      <c r="BA545" s="23">
        <f ca="1">SUM((INDIRECT(BA$2&amp;(ROW())):INDIRECT(BA$3&amp;(ROW()))))</f>
        <v>0</v>
      </c>
      <c r="BB545" s="23">
        <f ca="1">SUM(INDIRECT(BB$1&amp;BB$2&amp;$C545):INDIRECT(BB$1&amp;BB$3&amp;$C545))</f>
        <v>0</v>
      </c>
      <c r="BC545" s="1689">
        <f t="shared" ca="1" si="627"/>
        <v>0</v>
      </c>
      <c r="BD545" s="1783">
        <f t="shared" ca="1" si="628"/>
        <v>0</v>
      </c>
      <c r="BE545" s="23">
        <f ca="1">SUM(INDIRECT(BE$1&amp;BE$2&amp;$A545):INDIRECT(BE$1&amp;BE$3&amp;$A545))</f>
        <v>0</v>
      </c>
      <c r="BF545" s="1689">
        <f t="shared" ca="1" si="629"/>
        <v>0</v>
      </c>
      <c r="BG545" s="1783">
        <f t="shared" ca="1" si="630"/>
        <v>0</v>
      </c>
    </row>
    <row r="546" spans="1:59">
      <c r="A546" s="1887">
        <v>499</v>
      </c>
      <c r="B546" s="1887">
        <v>1</v>
      </c>
      <c r="C546" s="1887">
        <f>ROW()</f>
        <v>546</v>
      </c>
      <c r="E546" s="2540">
        <v>1</v>
      </c>
      <c r="I546" s="130"/>
      <c r="J546" s="129"/>
      <c r="K546" s="118"/>
      <c r="L546" s="118"/>
      <c r="M546" s="120" t="s">
        <v>363</v>
      </c>
      <c r="N546" s="557"/>
      <c r="O546" s="557"/>
      <c r="P546" s="553"/>
      <c r="Q546" s="554">
        <f>Q547+Q550+Q551+Q555+Q558</f>
        <v>15452</v>
      </c>
      <c r="R546" s="555">
        <f t="shared" ref="R546:AI546" si="658">R547+R550+R551+R555+R558</f>
        <v>6646</v>
      </c>
      <c r="S546" s="555">
        <f t="shared" si="658"/>
        <v>8394</v>
      </c>
      <c r="T546" s="555">
        <f t="shared" si="658"/>
        <v>4434</v>
      </c>
      <c r="U546" s="555">
        <f t="shared" si="658"/>
        <v>11528</v>
      </c>
      <c r="V546" s="555">
        <f t="shared" si="658"/>
        <v>8228</v>
      </c>
      <c r="W546" s="555">
        <f t="shared" si="658"/>
        <v>16722</v>
      </c>
      <c r="X546" s="555">
        <f t="shared" si="658"/>
        <v>11087</v>
      </c>
      <c r="Y546" s="555">
        <f t="shared" si="658"/>
        <v>10813</v>
      </c>
      <c r="Z546" s="555">
        <f t="shared" si="658"/>
        <v>11342</v>
      </c>
      <c r="AA546" s="555">
        <f t="shared" si="658"/>
        <v>9680</v>
      </c>
      <c r="AB546" s="555">
        <f t="shared" si="658"/>
        <v>10589</v>
      </c>
      <c r="AC546" s="555">
        <f t="shared" si="658"/>
        <v>30492</v>
      </c>
      <c r="AD546" s="555">
        <f t="shared" si="658"/>
        <v>24190</v>
      </c>
      <c r="AE546" s="555">
        <f t="shared" si="658"/>
        <v>38622</v>
      </c>
      <c r="AF546" s="555">
        <f t="shared" si="658"/>
        <v>31611</v>
      </c>
      <c r="AG546" s="555">
        <f t="shared" si="658"/>
        <v>54682</v>
      </c>
      <c r="AH546" s="555">
        <f t="shared" si="658"/>
        <v>70233</v>
      </c>
      <c r="AI546" s="555">
        <f t="shared" si="658"/>
        <v>124915</v>
      </c>
      <c r="AK546" s="555">
        <f ca="1">SUM((INDIRECT(AK$2&amp;(ROW())):INDIRECT(AK$3&amp;(ROW()))))</f>
        <v>15452</v>
      </c>
      <c r="AL546" s="555">
        <f ca="1">SUM(INDIRECT(AL$1&amp;AL$2&amp;$C546):INDIRECT(AL$1&amp;AL$3&amp;$C546))</f>
        <v>9352.9536899157429</v>
      </c>
      <c r="AM546" s="1730">
        <f t="shared" ca="1" si="638"/>
        <v>6099.0463100842571</v>
      </c>
      <c r="AN546" s="1833">
        <f t="shared" ca="1" si="621"/>
        <v>1.6520984185627035</v>
      </c>
      <c r="AO546" s="555">
        <f ca="1">SUM(INDIRECT(AO$1&amp;AO$2&amp;$A546):INDIRECT(AO$1&amp;AO$3&amp;$A546))</f>
        <v>52</v>
      </c>
      <c r="AP546" s="1730">
        <f t="shared" ca="1" si="639"/>
        <v>15400</v>
      </c>
      <c r="AQ546" s="1833">
        <f t="shared" ca="1" si="622"/>
        <v>297.15384615384613</v>
      </c>
      <c r="AS546" s="555">
        <f ca="1">SUM((INDIRECT(AS$2&amp;(ROW())):INDIRECT(AS$3&amp;(ROW()))))</f>
        <v>15452</v>
      </c>
      <c r="AT546" s="555">
        <f ca="1">SUM(INDIRECT(AT$1&amp;AT$2&amp;$C546):INDIRECT(AT$1&amp;AT$3&amp;$C546))</f>
        <v>9352.9536899157429</v>
      </c>
      <c r="AU546" s="1730">
        <f t="shared" ca="1" si="623"/>
        <v>6099.0463100842571</v>
      </c>
      <c r="AV546" s="1833">
        <f t="shared" ca="1" si="624"/>
        <v>1.6520984185627035</v>
      </c>
      <c r="AW546" s="555">
        <f ca="1">SUM(INDIRECT(AW$1&amp;AW$2&amp;$A546):INDIRECT(AW$1&amp;AW$3&amp;$A546))</f>
        <v>52</v>
      </c>
      <c r="AX546" s="1730">
        <f t="shared" ca="1" si="625"/>
        <v>15400</v>
      </c>
      <c r="AY546" s="1833">
        <f t="shared" ca="1" si="626"/>
        <v>297.15384615384613</v>
      </c>
      <c r="BA546" s="555">
        <f ca="1">SUM((INDIRECT(BA$2&amp;(ROW())):INDIRECT(BA$3&amp;(ROW()))))</f>
        <v>15452</v>
      </c>
      <c r="BB546" s="555">
        <f ca="1">SUM(INDIRECT(BB$1&amp;BB$2&amp;$C546):INDIRECT(BB$1&amp;BB$3&amp;$C546))</f>
        <v>9352.9536899157429</v>
      </c>
      <c r="BC546" s="1730">
        <f t="shared" ca="1" si="627"/>
        <v>6099.0463100842571</v>
      </c>
      <c r="BD546" s="1833">
        <f t="shared" ca="1" si="628"/>
        <v>1.6520984185627035</v>
      </c>
      <c r="BE546" s="555">
        <f ca="1">SUM(INDIRECT(BE$1&amp;BE$2&amp;$A546):INDIRECT(BE$1&amp;BE$3&amp;$A546))</f>
        <v>52</v>
      </c>
      <c r="BF546" s="1730">
        <f t="shared" ca="1" si="629"/>
        <v>15400</v>
      </c>
      <c r="BG546" s="1833">
        <f t="shared" ca="1" si="630"/>
        <v>297.15384615384613</v>
      </c>
    </row>
    <row r="547" spans="1:59">
      <c r="A547" s="1887">
        <v>500</v>
      </c>
      <c r="B547" s="1887">
        <v>1</v>
      </c>
      <c r="C547" s="1887">
        <f>ROW()</f>
        <v>547</v>
      </c>
      <c r="E547" s="2540">
        <v>1</v>
      </c>
      <c r="I547" s="130"/>
      <c r="J547" s="129"/>
      <c r="K547" s="118"/>
      <c r="L547" s="118"/>
      <c r="M547" s="18"/>
      <c r="N547" s="175" t="s">
        <v>361</v>
      </c>
      <c r="O547" s="175"/>
      <c r="P547" s="568"/>
      <c r="Q547" s="569">
        <f>SUM(Q548:Q549)</f>
        <v>15452</v>
      </c>
      <c r="R547" s="111">
        <f t="shared" ref="R547:AB547" si="659">SUM(R548:R549)</f>
        <v>6646</v>
      </c>
      <c r="S547" s="111">
        <f t="shared" si="659"/>
        <v>8394</v>
      </c>
      <c r="T547" s="111">
        <f t="shared" si="659"/>
        <v>4434</v>
      </c>
      <c r="U547" s="111">
        <f t="shared" si="659"/>
        <v>11528</v>
      </c>
      <c r="V547" s="111">
        <f t="shared" si="659"/>
        <v>8228</v>
      </c>
      <c r="W547" s="111">
        <f t="shared" si="659"/>
        <v>16722</v>
      </c>
      <c r="X547" s="111">
        <f t="shared" si="659"/>
        <v>11087</v>
      </c>
      <c r="Y547" s="111">
        <f t="shared" si="659"/>
        <v>10813</v>
      </c>
      <c r="Z547" s="111">
        <f t="shared" si="659"/>
        <v>11342</v>
      </c>
      <c r="AA547" s="111">
        <f t="shared" si="659"/>
        <v>9680</v>
      </c>
      <c r="AB547" s="111">
        <f t="shared" si="659"/>
        <v>10589</v>
      </c>
      <c r="AC547" s="111">
        <f t="shared" ref="AC547:AI547" si="660">SUM(AC548:AC549)</f>
        <v>30492</v>
      </c>
      <c r="AD547" s="111">
        <f t="shared" si="660"/>
        <v>24190</v>
      </c>
      <c r="AE547" s="111">
        <f t="shared" si="660"/>
        <v>38622</v>
      </c>
      <c r="AF547" s="111">
        <f t="shared" si="660"/>
        <v>31611</v>
      </c>
      <c r="AG547" s="111">
        <f t="shared" si="660"/>
        <v>54682</v>
      </c>
      <c r="AH547" s="111">
        <f t="shared" si="660"/>
        <v>70233</v>
      </c>
      <c r="AI547" s="111">
        <f t="shared" si="660"/>
        <v>124915</v>
      </c>
      <c r="AK547" s="111">
        <f ca="1">SUM((INDIRECT(AK$2&amp;(ROW())):INDIRECT(AK$3&amp;(ROW()))))</f>
        <v>15452</v>
      </c>
      <c r="AL547" s="111">
        <f ca="1">SUM(INDIRECT(AL$1&amp;AL$2&amp;$C547):INDIRECT(AL$1&amp;AL$3&amp;$C547))</f>
        <v>9352.9536899157429</v>
      </c>
      <c r="AM547" s="1731">
        <f t="shared" ca="1" si="638"/>
        <v>6099.0463100842571</v>
      </c>
      <c r="AN547" s="1834">
        <f t="shared" ca="1" si="621"/>
        <v>1.6520984185627035</v>
      </c>
      <c r="AO547" s="111">
        <f ca="1">SUM(INDIRECT(AO$1&amp;AO$2&amp;$A547):INDIRECT(AO$1&amp;AO$3&amp;$A547))</f>
        <v>52</v>
      </c>
      <c r="AP547" s="1731">
        <f t="shared" ca="1" si="639"/>
        <v>15400</v>
      </c>
      <c r="AQ547" s="1834">
        <f t="shared" ca="1" si="622"/>
        <v>297.15384615384613</v>
      </c>
      <c r="AS547" s="111">
        <f ca="1">SUM((INDIRECT(AS$2&amp;(ROW())):INDIRECT(AS$3&amp;(ROW()))))</f>
        <v>15452</v>
      </c>
      <c r="AT547" s="111">
        <f ca="1">SUM(INDIRECT(AT$1&amp;AT$2&amp;$C547):INDIRECT(AT$1&amp;AT$3&amp;$C547))</f>
        <v>9352.9536899157429</v>
      </c>
      <c r="AU547" s="1731">
        <f t="shared" ca="1" si="623"/>
        <v>6099.0463100842571</v>
      </c>
      <c r="AV547" s="1834">
        <f t="shared" ca="1" si="624"/>
        <v>1.6520984185627035</v>
      </c>
      <c r="AW547" s="111">
        <f ca="1">SUM(INDIRECT(AW$1&amp;AW$2&amp;$A547):INDIRECT(AW$1&amp;AW$3&amp;$A547))</f>
        <v>52</v>
      </c>
      <c r="AX547" s="1731">
        <f t="shared" ca="1" si="625"/>
        <v>15400</v>
      </c>
      <c r="AY547" s="1834">
        <f t="shared" ca="1" si="626"/>
        <v>297.15384615384613</v>
      </c>
      <c r="BA547" s="111">
        <f ca="1">SUM((INDIRECT(BA$2&amp;(ROW())):INDIRECT(BA$3&amp;(ROW()))))</f>
        <v>15452</v>
      </c>
      <c r="BB547" s="111">
        <f ca="1">SUM(INDIRECT(BB$1&amp;BB$2&amp;$C547):INDIRECT(BB$1&amp;BB$3&amp;$C547))</f>
        <v>9352.9536899157429</v>
      </c>
      <c r="BC547" s="1731">
        <f t="shared" ca="1" si="627"/>
        <v>6099.0463100842571</v>
      </c>
      <c r="BD547" s="1834">
        <f t="shared" ca="1" si="628"/>
        <v>1.6520984185627035</v>
      </c>
      <c r="BE547" s="111">
        <f ca="1">SUM(INDIRECT(BE$1&amp;BE$2&amp;$A547):INDIRECT(BE$1&amp;BE$3&amp;$A547))</f>
        <v>52</v>
      </c>
      <c r="BF547" s="1731">
        <f t="shared" ca="1" si="629"/>
        <v>15400</v>
      </c>
      <c r="BG547" s="1834">
        <f t="shared" ca="1" si="630"/>
        <v>297.15384615384613</v>
      </c>
    </row>
    <row r="548" spans="1:59">
      <c r="A548" s="1887">
        <v>501</v>
      </c>
      <c r="B548" s="1887">
        <v>1</v>
      </c>
      <c r="C548" s="1887">
        <f>ROW()</f>
        <v>548</v>
      </c>
      <c r="E548" s="2540">
        <v>1</v>
      </c>
      <c r="I548" s="130"/>
      <c r="J548" s="129"/>
      <c r="K548" s="118"/>
      <c r="L548" s="118"/>
      <c r="M548" s="18"/>
      <c r="N548" s="18"/>
      <c r="O548" s="18"/>
      <c r="P548" s="174" t="s">
        <v>364</v>
      </c>
      <c r="Q548" s="556">
        <v>15452</v>
      </c>
      <c r="R548" s="177">
        <v>6646</v>
      </c>
      <c r="S548" s="177">
        <v>8394</v>
      </c>
      <c r="T548" s="177">
        <v>4434</v>
      </c>
      <c r="U548" s="177">
        <v>11528</v>
      </c>
      <c r="V548" s="177">
        <v>8228</v>
      </c>
      <c r="W548" s="177">
        <v>16722</v>
      </c>
      <c r="X548" s="177">
        <v>11087</v>
      </c>
      <c r="Y548" s="177">
        <v>10813</v>
      </c>
      <c r="Z548" s="177">
        <v>11342</v>
      </c>
      <c r="AA548" s="177">
        <v>9680</v>
      </c>
      <c r="AB548" s="177">
        <v>10589</v>
      </c>
      <c r="AC548" s="173">
        <f>SUM(Q548,R548,S548)</f>
        <v>30492</v>
      </c>
      <c r="AD548" s="173">
        <f>SUM(T548,U548,V548)</f>
        <v>24190</v>
      </c>
      <c r="AE548" s="173">
        <f>SUM(W548,X548,Y548)</f>
        <v>38622</v>
      </c>
      <c r="AF548" s="173">
        <f>SUM(Z548,AA548,AB548)</f>
        <v>31611</v>
      </c>
      <c r="AG548" s="173">
        <f>AC548+AD548</f>
        <v>54682</v>
      </c>
      <c r="AH548" s="173">
        <f>AF548+AE548</f>
        <v>70233</v>
      </c>
      <c r="AI548" s="173">
        <f>AG548+AH548</f>
        <v>124915</v>
      </c>
      <c r="AK548" s="173">
        <f ca="1">SUM((INDIRECT(AK$2&amp;(ROW())):INDIRECT(AK$3&amp;(ROW()))))</f>
        <v>15452</v>
      </c>
      <c r="AL548" s="173">
        <f ca="1">SUM(INDIRECT(AL$1&amp;AL$2&amp;$C548):INDIRECT(AL$1&amp;AL$3&amp;$C548))</f>
        <v>9352.9536899157429</v>
      </c>
      <c r="AM548" s="1717">
        <f t="shared" ca="1" si="638"/>
        <v>6099.0463100842571</v>
      </c>
      <c r="AN548" s="1821">
        <f t="shared" ca="1" si="621"/>
        <v>1.6520984185627035</v>
      </c>
      <c r="AO548" s="173">
        <f ca="1">SUM(INDIRECT(AO$1&amp;AO$2&amp;$A548):INDIRECT(AO$1&amp;AO$3&amp;$A548))</f>
        <v>52</v>
      </c>
      <c r="AP548" s="1717">
        <f t="shared" ca="1" si="639"/>
        <v>15400</v>
      </c>
      <c r="AQ548" s="1821">
        <f t="shared" ca="1" si="622"/>
        <v>297.15384615384613</v>
      </c>
      <c r="AS548" s="173">
        <f ca="1">SUM((INDIRECT(AS$2&amp;(ROW())):INDIRECT(AS$3&amp;(ROW()))))</f>
        <v>15452</v>
      </c>
      <c r="AT548" s="173">
        <f ca="1">SUM(INDIRECT(AT$1&amp;AT$2&amp;$C548):INDIRECT(AT$1&amp;AT$3&amp;$C548))</f>
        <v>9352.9536899157429</v>
      </c>
      <c r="AU548" s="1717">
        <f t="shared" ca="1" si="623"/>
        <v>6099.0463100842571</v>
      </c>
      <c r="AV548" s="1821">
        <f t="shared" ca="1" si="624"/>
        <v>1.6520984185627035</v>
      </c>
      <c r="AW548" s="173">
        <f ca="1">SUM(INDIRECT(AW$1&amp;AW$2&amp;$A548):INDIRECT(AW$1&amp;AW$3&amp;$A548))</f>
        <v>52</v>
      </c>
      <c r="AX548" s="1717">
        <f t="shared" ca="1" si="625"/>
        <v>15400</v>
      </c>
      <c r="AY548" s="1821">
        <f t="shared" ca="1" si="626"/>
        <v>297.15384615384613</v>
      </c>
      <c r="BA548" s="173">
        <f ca="1">SUM((INDIRECT(BA$2&amp;(ROW())):INDIRECT(BA$3&amp;(ROW()))))</f>
        <v>15452</v>
      </c>
      <c r="BB548" s="173">
        <f ca="1">SUM(INDIRECT(BB$1&amp;BB$2&amp;$C548):INDIRECT(BB$1&amp;BB$3&amp;$C548))</f>
        <v>9352.9536899157429</v>
      </c>
      <c r="BC548" s="1717">
        <f t="shared" ca="1" si="627"/>
        <v>6099.0463100842571</v>
      </c>
      <c r="BD548" s="1821">
        <f t="shared" ca="1" si="628"/>
        <v>1.6520984185627035</v>
      </c>
      <c r="BE548" s="173">
        <f ca="1">SUM(INDIRECT(BE$1&amp;BE$2&amp;$A548):INDIRECT(BE$1&amp;BE$3&amp;$A548))</f>
        <v>52</v>
      </c>
      <c r="BF548" s="1717">
        <f t="shared" ca="1" si="629"/>
        <v>15400</v>
      </c>
      <c r="BG548" s="1821">
        <f t="shared" ca="1" si="630"/>
        <v>297.15384615384613</v>
      </c>
    </row>
    <row r="549" spans="1:59">
      <c r="A549" s="1887">
        <v>502</v>
      </c>
      <c r="B549" s="1887">
        <v>1</v>
      </c>
      <c r="C549" s="1887">
        <f>ROW()</f>
        <v>549</v>
      </c>
      <c r="E549" s="2540">
        <v>1</v>
      </c>
      <c r="I549" s="130"/>
      <c r="J549" s="129"/>
      <c r="K549" s="118"/>
      <c r="L549" s="118"/>
      <c r="M549" s="18"/>
      <c r="N549" s="558"/>
      <c r="O549" s="558"/>
      <c r="P549" s="559" t="s">
        <v>365</v>
      </c>
      <c r="Q549" s="560"/>
      <c r="R549" s="561"/>
      <c r="S549" s="561"/>
      <c r="T549" s="561"/>
      <c r="U549" s="561"/>
      <c r="V549" s="561"/>
      <c r="W549" s="561"/>
      <c r="X549" s="561"/>
      <c r="Y549" s="561"/>
      <c r="Z549" s="561"/>
      <c r="AA549" s="561"/>
      <c r="AB549" s="561"/>
      <c r="AC549" s="562">
        <f>SUM(Q549,R549,S549)</f>
        <v>0</v>
      </c>
      <c r="AD549" s="562">
        <f>SUM(T549,U549,V549)</f>
        <v>0</v>
      </c>
      <c r="AE549" s="562">
        <f>SUM(W549,X549,Y549)</f>
        <v>0</v>
      </c>
      <c r="AF549" s="562">
        <f>SUM(Z549,AA549,AB549)</f>
        <v>0</v>
      </c>
      <c r="AG549" s="562">
        <f>AC549+AD549</f>
        <v>0</v>
      </c>
      <c r="AH549" s="562">
        <f>AF549+AE549</f>
        <v>0</v>
      </c>
      <c r="AI549" s="562">
        <f>AG549+AH549</f>
        <v>0</v>
      </c>
      <c r="AK549" s="562">
        <f ca="1">SUM((INDIRECT(AK$2&amp;(ROW())):INDIRECT(AK$3&amp;(ROW()))))</f>
        <v>0</v>
      </c>
      <c r="AL549" s="562">
        <f ca="1">SUM(INDIRECT(AL$1&amp;AL$2&amp;$C549):INDIRECT(AL$1&amp;AL$3&amp;$C549))</f>
        <v>0</v>
      </c>
      <c r="AM549" s="1716">
        <f t="shared" ca="1" si="638"/>
        <v>0</v>
      </c>
      <c r="AN549" s="1820">
        <f t="shared" ca="1" si="621"/>
        <v>0</v>
      </c>
      <c r="AO549" s="562">
        <f ca="1">SUM(INDIRECT(AO$1&amp;AO$2&amp;$A549):INDIRECT(AO$1&amp;AO$3&amp;$A549))</f>
        <v>0</v>
      </c>
      <c r="AP549" s="1716">
        <f t="shared" ca="1" si="639"/>
        <v>0</v>
      </c>
      <c r="AQ549" s="1820">
        <f t="shared" ca="1" si="622"/>
        <v>0</v>
      </c>
      <c r="AS549" s="562">
        <f ca="1">SUM((INDIRECT(AS$2&amp;(ROW())):INDIRECT(AS$3&amp;(ROW()))))</f>
        <v>0</v>
      </c>
      <c r="AT549" s="562">
        <f ca="1">SUM(INDIRECT(AT$1&amp;AT$2&amp;$C549):INDIRECT(AT$1&amp;AT$3&amp;$C549))</f>
        <v>0</v>
      </c>
      <c r="AU549" s="1716">
        <f t="shared" ca="1" si="623"/>
        <v>0</v>
      </c>
      <c r="AV549" s="1820">
        <f t="shared" ca="1" si="624"/>
        <v>0</v>
      </c>
      <c r="AW549" s="562">
        <f ca="1">SUM(INDIRECT(AW$1&amp;AW$2&amp;$A549):INDIRECT(AW$1&amp;AW$3&amp;$A549))</f>
        <v>0</v>
      </c>
      <c r="AX549" s="1716">
        <f t="shared" ca="1" si="625"/>
        <v>0</v>
      </c>
      <c r="AY549" s="1820">
        <f t="shared" ca="1" si="626"/>
        <v>0</v>
      </c>
      <c r="BA549" s="562">
        <f ca="1">SUM((INDIRECT(BA$2&amp;(ROW())):INDIRECT(BA$3&amp;(ROW()))))</f>
        <v>0</v>
      </c>
      <c r="BB549" s="562">
        <f ca="1">SUM(INDIRECT(BB$1&amp;BB$2&amp;$C549):INDIRECT(BB$1&amp;BB$3&amp;$C549))</f>
        <v>0</v>
      </c>
      <c r="BC549" s="1716">
        <f t="shared" ca="1" si="627"/>
        <v>0</v>
      </c>
      <c r="BD549" s="1820">
        <f t="shared" ca="1" si="628"/>
        <v>0</v>
      </c>
      <c r="BE549" s="562">
        <f ca="1">SUM(INDIRECT(BE$1&amp;BE$2&amp;$A549):INDIRECT(BE$1&amp;BE$3&amp;$A549))</f>
        <v>0</v>
      </c>
      <c r="BF549" s="1716">
        <f t="shared" ca="1" si="629"/>
        <v>0</v>
      </c>
      <c r="BG549" s="1820">
        <f t="shared" ca="1" si="630"/>
        <v>0</v>
      </c>
    </row>
    <row r="550" spans="1:59">
      <c r="A550" s="1887">
        <v>503</v>
      </c>
      <c r="B550" s="1887">
        <v>1</v>
      </c>
      <c r="C550" s="1887">
        <f>ROW()</f>
        <v>550</v>
      </c>
      <c r="E550" s="2540">
        <v>1</v>
      </c>
      <c r="I550" s="130"/>
      <c r="J550" s="129"/>
      <c r="K550" s="118"/>
      <c r="L550" s="118"/>
      <c r="M550" s="18"/>
      <c r="N550" s="563" t="s">
        <v>362</v>
      </c>
      <c r="O550" s="18"/>
      <c r="P550" s="18"/>
      <c r="Q550" s="117"/>
      <c r="R550" s="117"/>
      <c r="S550" s="117"/>
      <c r="T550" s="117"/>
      <c r="U550" s="117"/>
      <c r="V550" s="117"/>
      <c r="W550" s="117"/>
      <c r="X550" s="117"/>
      <c r="Y550" s="117"/>
      <c r="Z550" s="117"/>
      <c r="AA550" s="117"/>
      <c r="AB550" s="117"/>
      <c r="AC550" s="25">
        <f>SUM(Q550,R550,S550)</f>
        <v>0</v>
      </c>
      <c r="AD550" s="25">
        <f>SUM(T550,U550,V550)</f>
        <v>0</v>
      </c>
      <c r="AE550" s="25">
        <f>SUM(W550,X550,Y550)</f>
        <v>0</v>
      </c>
      <c r="AF550" s="25">
        <f>SUM(Z550,AA550,AB550)</f>
        <v>0</v>
      </c>
      <c r="AG550" s="25">
        <f>AC550+AD550</f>
        <v>0</v>
      </c>
      <c r="AH550" s="25">
        <f>AF550+AE550</f>
        <v>0</v>
      </c>
      <c r="AI550" s="25">
        <f>AG550+AH550</f>
        <v>0</v>
      </c>
      <c r="AK550" s="25">
        <f ca="1">SUM((INDIRECT(AK$2&amp;(ROW())):INDIRECT(AK$3&amp;(ROW()))))</f>
        <v>0</v>
      </c>
      <c r="AL550" s="25">
        <f ca="1">SUM(INDIRECT(AL$1&amp;AL$2&amp;$C550):INDIRECT(AL$1&amp;AL$3&amp;$C550))</f>
        <v>0</v>
      </c>
      <c r="AM550" s="1688">
        <f t="shared" ca="1" si="638"/>
        <v>0</v>
      </c>
      <c r="AN550" s="1782">
        <f t="shared" ca="1" si="621"/>
        <v>0</v>
      </c>
      <c r="AO550" s="25">
        <f ca="1">SUM(INDIRECT(AO$1&amp;AO$2&amp;$A550):INDIRECT(AO$1&amp;AO$3&amp;$A550))</f>
        <v>0</v>
      </c>
      <c r="AP550" s="1688">
        <f t="shared" ca="1" si="639"/>
        <v>0</v>
      </c>
      <c r="AQ550" s="1782">
        <f t="shared" ca="1" si="622"/>
        <v>0</v>
      </c>
      <c r="AS550" s="25">
        <f ca="1">SUM((INDIRECT(AS$2&amp;(ROW())):INDIRECT(AS$3&amp;(ROW()))))</f>
        <v>0</v>
      </c>
      <c r="AT550" s="25">
        <f ca="1">SUM(INDIRECT(AT$1&amp;AT$2&amp;$C550):INDIRECT(AT$1&amp;AT$3&amp;$C550))</f>
        <v>0</v>
      </c>
      <c r="AU550" s="1688">
        <f t="shared" ca="1" si="623"/>
        <v>0</v>
      </c>
      <c r="AV550" s="1782">
        <f t="shared" ca="1" si="624"/>
        <v>0</v>
      </c>
      <c r="AW550" s="25">
        <f ca="1">SUM(INDIRECT(AW$1&amp;AW$2&amp;$A550):INDIRECT(AW$1&amp;AW$3&amp;$A550))</f>
        <v>0</v>
      </c>
      <c r="AX550" s="1688">
        <f t="shared" ca="1" si="625"/>
        <v>0</v>
      </c>
      <c r="AY550" s="1782">
        <f t="shared" ca="1" si="626"/>
        <v>0</v>
      </c>
      <c r="BA550" s="25">
        <f ca="1">SUM((INDIRECT(BA$2&amp;(ROW())):INDIRECT(BA$3&amp;(ROW()))))</f>
        <v>0</v>
      </c>
      <c r="BB550" s="25">
        <f ca="1">SUM(INDIRECT(BB$1&amp;BB$2&amp;$C550):INDIRECT(BB$1&amp;BB$3&amp;$C550))</f>
        <v>0</v>
      </c>
      <c r="BC550" s="1688">
        <f t="shared" ca="1" si="627"/>
        <v>0</v>
      </c>
      <c r="BD550" s="1782">
        <f t="shared" ca="1" si="628"/>
        <v>0</v>
      </c>
      <c r="BE550" s="25">
        <f ca="1">SUM(INDIRECT(BE$1&amp;BE$2&amp;$A550):INDIRECT(BE$1&amp;BE$3&amp;$A550))</f>
        <v>0</v>
      </c>
      <c r="BF550" s="1688">
        <f t="shared" ca="1" si="629"/>
        <v>0</v>
      </c>
      <c r="BG550" s="1782">
        <f t="shared" ca="1" si="630"/>
        <v>0</v>
      </c>
    </row>
    <row r="551" spans="1:59">
      <c r="A551" s="1887">
        <v>504</v>
      </c>
      <c r="B551" s="1887">
        <v>1</v>
      </c>
      <c r="C551" s="1887">
        <f>ROW()</f>
        <v>551</v>
      </c>
      <c r="E551" s="2540">
        <v>1</v>
      </c>
      <c r="I551" s="130"/>
      <c r="J551" s="129"/>
      <c r="K551" s="118"/>
      <c r="L551" s="118"/>
      <c r="M551" s="419"/>
      <c r="N551" s="571" t="s">
        <v>333</v>
      </c>
      <c r="O551" s="571"/>
      <c r="P551" s="571"/>
      <c r="Q551" s="555">
        <f t="shared" ref="Q551:AI551" si="661">SUM(Q552:Q554)</f>
        <v>0</v>
      </c>
      <c r="R551" s="555">
        <f t="shared" si="661"/>
        <v>0</v>
      </c>
      <c r="S551" s="555">
        <f t="shared" si="661"/>
        <v>0</v>
      </c>
      <c r="T551" s="555">
        <f t="shared" si="661"/>
        <v>0</v>
      </c>
      <c r="U551" s="555">
        <f t="shared" si="661"/>
        <v>0</v>
      </c>
      <c r="V551" s="555">
        <f t="shared" si="661"/>
        <v>0</v>
      </c>
      <c r="W551" s="555">
        <f t="shared" si="661"/>
        <v>0</v>
      </c>
      <c r="X551" s="555">
        <f t="shared" si="661"/>
        <v>0</v>
      </c>
      <c r="Y551" s="555">
        <f t="shared" si="661"/>
        <v>0</v>
      </c>
      <c r="Z551" s="555">
        <f t="shared" si="661"/>
        <v>0</v>
      </c>
      <c r="AA551" s="555">
        <f t="shared" si="661"/>
        <v>0</v>
      </c>
      <c r="AB551" s="555">
        <f t="shared" si="661"/>
        <v>0</v>
      </c>
      <c r="AC551" s="555">
        <f t="shared" si="661"/>
        <v>0</v>
      </c>
      <c r="AD551" s="555">
        <f t="shared" si="661"/>
        <v>0</v>
      </c>
      <c r="AE551" s="555">
        <f t="shared" si="661"/>
        <v>0</v>
      </c>
      <c r="AF551" s="555">
        <f t="shared" si="661"/>
        <v>0</v>
      </c>
      <c r="AG551" s="555">
        <f t="shared" si="661"/>
        <v>0</v>
      </c>
      <c r="AH551" s="555">
        <f t="shared" si="661"/>
        <v>0</v>
      </c>
      <c r="AI551" s="555">
        <f t="shared" si="661"/>
        <v>0</v>
      </c>
      <c r="AK551" s="555">
        <f ca="1">SUM((INDIRECT(AK$2&amp;(ROW())):INDIRECT(AK$3&amp;(ROW()))))</f>
        <v>0</v>
      </c>
      <c r="AL551" s="555">
        <f ca="1">SUM(INDIRECT(AL$1&amp;AL$2&amp;$C551):INDIRECT(AL$1&amp;AL$3&amp;$C551))</f>
        <v>0</v>
      </c>
      <c r="AM551" s="1730">
        <f t="shared" ca="1" si="638"/>
        <v>0</v>
      </c>
      <c r="AN551" s="1833">
        <f t="shared" ref="AN551:AN564" ca="1" si="662">IFERROR(AK551/AL551,0)</f>
        <v>0</v>
      </c>
      <c r="AO551" s="555">
        <f ca="1">SUM(INDIRECT(AO$1&amp;AO$2&amp;$A551):INDIRECT(AO$1&amp;AO$3&amp;$A551))</f>
        <v>0</v>
      </c>
      <c r="AP551" s="1730">
        <f t="shared" ca="1" si="639"/>
        <v>0</v>
      </c>
      <c r="AQ551" s="1833">
        <f t="shared" ref="AQ551:AQ564" ca="1" si="663">IFERROR(AK551/AO551,0)</f>
        <v>0</v>
      </c>
      <c r="AS551" s="555">
        <f ca="1">SUM((INDIRECT(AS$2&amp;(ROW())):INDIRECT(AS$3&amp;(ROW()))))</f>
        <v>0</v>
      </c>
      <c r="AT551" s="555">
        <f ca="1">SUM(INDIRECT(AT$1&amp;AT$2&amp;$C551):INDIRECT(AT$1&amp;AT$3&amp;$C551))</f>
        <v>0</v>
      </c>
      <c r="AU551" s="1730">
        <f t="shared" ref="AU551:AU564" ca="1" si="664">AS551-AT551</f>
        <v>0</v>
      </c>
      <c r="AV551" s="1833">
        <f t="shared" ref="AV551:AV564" ca="1" si="665">IFERROR(AS551/AT551,0)</f>
        <v>0</v>
      </c>
      <c r="AW551" s="555">
        <f ca="1">SUM(INDIRECT(AW$1&amp;AW$2&amp;$A551):INDIRECT(AW$1&amp;AW$3&amp;$A551))</f>
        <v>0</v>
      </c>
      <c r="AX551" s="1730">
        <f t="shared" ref="AX551:AX564" ca="1" si="666">AS551-AW551</f>
        <v>0</v>
      </c>
      <c r="AY551" s="1833">
        <f t="shared" ref="AY551:AY564" ca="1" si="667">IFERROR(AS551/AW551,0)</f>
        <v>0</v>
      </c>
      <c r="BA551" s="555">
        <f ca="1">SUM((INDIRECT(BA$2&amp;(ROW())):INDIRECT(BA$3&amp;(ROW()))))</f>
        <v>0</v>
      </c>
      <c r="BB551" s="555">
        <f ca="1">SUM(INDIRECT(BB$1&amp;BB$2&amp;$C551):INDIRECT(BB$1&amp;BB$3&amp;$C551))</f>
        <v>0</v>
      </c>
      <c r="BC551" s="1730">
        <f t="shared" ref="BC551:BC564" ca="1" si="668">BA551-BB551</f>
        <v>0</v>
      </c>
      <c r="BD551" s="1833">
        <f t="shared" ref="BD551:BD564" ca="1" si="669">IFERROR(BA551/BB551,0)</f>
        <v>0</v>
      </c>
      <c r="BE551" s="555">
        <f ca="1">SUM(INDIRECT(BE$1&amp;BE$2&amp;$A551):INDIRECT(BE$1&amp;BE$3&amp;$A551))</f>
        <v>0</v>
      </c>
      <c r="BF551" s="1730">
        <f t="shared" ref="BF551:BF564" ca="1" si="670">BA551-BE551</f>
        <v>0</v>
      </c>
      <c r="BG551" s="1833">
        <f t="shared" ref="BG551:BG564" ca="1" si="671">IFERROR(BA551/BE551,0)</f>
        <v>0</v>
      </c>
    </row>
    <row r="552" spans="1:59">
      <c r="A552" s="1887">
        <v>505</v>
      </c>
      <c r="B552" s="1887">
        <v>1</v>
      </c>
      <c r="C552" s="1887">
        <f>ROW()</f>
        <v>552</v>
      </c>
      <c r="E552" s="2540">
        <v>1</v>
      </c>
      <c r="I552" s="130"/>
      <c r="J552" s="129"/>
      <c r="K552" s="118"/>
      <c r="L552" s="118"/>
      <c r="M552" s="419"/>
      <c r="N552" s="572"/>
      <c r="O552" s="572"/>
      <c r="P552" s="588" t="s">
        <v>404</v>
      </c>
      <c r="Q552" s="177"/>
      <c r="R552" s="177"/>
      <c r="S552" s="177"/>
      <c r="T552" s="177"/>
      <c r="U552" s="177"/>
      <c r="V552" s="177"/>
      <c r="W552" s="177"/>
      <c r="X552" s="177"/>
      <c r="Y552" s="177"/>
      <c r="Z552" s="177"/>
      <c r="AA552" s="177"/>
      <c r="AB552" s="177"/>
      <c r="AC552" s="173">
        <f>SUM(Q552,R552,S552)</f>
        <v>0</v>
      </c>
      <c r="AD552" s="173">
        <f>SUM(T552,U552,V552)</f>
        <v>0</v>
      </c>
      <c r="AE552" s="173">
        <f>SUM(W552,X552,Y552)</f>
        <v>0</v>
      </c>
      <c r="AF552" s="173">
        <f>SUM(Z552,AA552,AB552)</f>
        <v>0</v>
      </c>
      <c r="AG552" s="173">
        <f>AC552+AD552</f>
        <v>0</v>
      </c>
      <c r="AH552" s="173">
        <f>AF552+AE552</f>
        <v>0</v>
      </c>
      <c r="AI552" s="173">
        <f>AG552+AH552</f>
        <v>0</v>
      </c>
      <c r="AK552" s="173">
        <f ca="1">SUM((INDIRECT(AK$2&amp;(ROW())):INDIRECT(AK$3&amp;(ROW()))))</f>
        <v>0</v>
      </c>
      <c r="AL552" s="173">
        <f ca="1">SUM(INDIRECT(AL$1&amp;AL$2&amp;$C552):INDIRECT(AL$1&amp;AL$3&amp;$C552))</f>
        <v>0</v>
      </c>
      <c r="AM552" s="1717">
        <f t="shared" ca="1" si="638"/>
        <v>0</v>
      </c>
      <c r="AN552" s="1821">
        <f t="shared" ca="1" si="662"/>
        <v>0</v>
      </c>
      <c r="AO552" s="173">
        <f ca="1">SUM(INDIRECT(AO$1&amp;AO$2&amp;$A552):INDIRECT(AO$1&amp;AO$3&amp;$A552))</f>
        <v>0</v>
      </c>
      <c r="AP552" s="1717">
        <f t="shared" ca="1" si="639"/>
        <v>0</v>
      </c>
      <c r="AQ552" s="1821">
        <f t="shared" ca="1" si="663"/>
        <v>0</v>
      </c>
      <c r="AS552" s="173">
        <f ca="1">SUM((INDIRECT(AS$2&amp;(ROW())):INDIRECT(AS$3&amp;(ROW()))))</f>
        <v>0</v>
      </c>
      <c r="AT552" s="173">
        <f ca="1">SUM(INDIRECT(AT$1&amp;AT$2&amp;$C552):INDIRECT(AT$1&amp;AT$3&amp;$C552))</f>
        <v>0</v>
      </c>
      <c r="AU552" s="1717">
        <f t="shared" ca="1" si="664"/>
        <v>0</v>
      </c>
      <c r="AV552" s="1821">
        <f t="shared" ca="1" si="665"/>
        <v>0</v>
      </c>
      <c r="AW552" s="173">
        <f ca="1">SUM(INDIRECT(AW$1&amp;AW$2&amp;$A552):INDIRECT(AW$1&amp;AW$3&amp;$A552))</f>
        <v>0</v>
      </c>
      <c r="AX552" s="1717">
        <f t="shared" ca="1" si="666"/>
        <v>0</v>
      </c>
      <c r="AY552" s="1821">
        <f t="shared" ca="1" si="667"/>
        <v>0</v>
      </c>
      <c r="BA552" s="173">
        <f ca="1">SUM((INDIRECT(BA$2&amp;(ROW())):INDIRECT(BA$3&amp;(ROW()))))</f>
        <v>0</v>
      </c>
      <c r="BB552" s="173">
        <f ca="1">SUM(INDIRECT(BB$1&amp;BB$2&amp;$C552):INDIRECT(BB$1&amp;BB$3&amp;$C552))</f>
        <v>0</v>
      </c>
      <c r="BC552" s="1717">
        <f t="shared" ca="1" si="668"/>
        <v>0</v>
      </c>
      <c r="BD552" s="1821">
        <f t="shared" ca="1" si="669"/>
        <v>0</v>
      </c>
      <c r="BE552" s="173">
        <f ca="1">SUM(INDIRECT(BE$1&amp;BE$2&amp;$A552):INDIRECT(BE$1&amp;BE$3&amp;$A552))</f>
        <v>0</v>
      </c>
      <c r="BF552" s="1717">
        <f t="shared" ca="1" si="670"/>
        <v>0</v>
      </c>
      <c r="BG552" s="1821">
        <f t="shared" ca="1" si="671"/>
        <v>0</v>
      </c>
    </row>
    <row r="553" spans="1:59">
      <c r="A553" s="1887">
        <v>506</v>
      </c>
      <c r="B553" s="1887">
        <v>1</v>
      </c>
      <c r="C553" s="1887">
        <f>ROW()</f>
        <v>553</v>
      </c>
      <c r="E553" s="2540">
        <v>1</v>
      </c>
      <c r="I553" s="130"/>
      <c r="J553" s="129"/>
      <c r="K553" s="118"/>
      <c r="L553" s="118"/>
      <c r="M553" s="419"/>
      <c r="N553" s="462"/>
      <c r="O553" s="462"/>
      <c r="P553" s="621" t="s">
        <v>405</v>
      </c>
      <c r="Q553" s="117"/>
      <c r="R553" s="117"/>
      <c r="S553" s="117"/>
      <c r="T553" s="117"/>
      <c r="U553" s="117"/>
      <c r="V553" s="117"/>
      <c r="W553" s="117"/>
      <c r="X553" s="117"/>
      <c r="Y553" s="117"/>
      <c r="Z553" s="117"/>
      <c r="AA553" s="117"/>
      <c r="AB553" s="117"/>
      <c r="AC553" s="25">
        <f>SUM(Q553,R553,S553)</f>
        <v>0</v>
      </c>
      <c r="AD553" s="25">
        <f>SUM(T553,U553,V553)</f>
        <v>0</v>
      </c>
      <c r="AE553" s="25">
        <f>SUM(W553,X553,Y553)</f>
        <v>0</v>
      </c>
      <c r="AF553" s="25">
        <f>SUM(Z553,AA553,AB553)</f>
        <v>0</v>
      </c>
      <c r="AG553" s="25">
        <f>AC553+AD553</f>
        <v>0</v>
      </c>
      <c r="AH553" s="25">
        <f>AF553+AE553</f>
        <v>0</v>
      </c>
      <c r="AI553" s="25">
        <f>AG553+AH553</f>
        <v>0</v>
      </c>
      <c r="AK553" s="25">
        <f ca="1">SUM((INDIRECT(AK$2&amp;(ROW())):INDIRECT(AK$3&amp;(ROW()))))</f>
        <v>0</v>
      </c>
      <c r="AL553" s="25">
        <f ca="1">SUM(INDIRECT(AL$1&amp;AL$2&amp;$C553):INDIRECT(AL$1&amp;AL$3&amp;$C553))</f>
        <v>0</v>
      </c>
      <c r="AM553" s="1688">
        <f t="shared" ca="1" si="638"/>
        <v>0</v>
      </c>
      <c r="AN553" s="1782">
        <f t="shared" ca="1" si="662"/>
        <v>0</v>
      </c>
      <c r="AO553" s="25">
        <f ca="1">SUM(INDIRECT(AO$1&amp;AO$2&amp;$A553):INDIRECT(AO$1&amp;AO$3&amp;$A553))</f>
        <v>0</v>
      </c>
      <c r="AP553" s="1688">
        <f t="shared" ca="1" si="639"/>
        <v>0</v>
      </c>
      <c r="AQ553" s="1782">
        <f t="shared" ca="1" si="663"/>
        <v>0</v>
      </c>
      <c r="AS553" s="25">
        <f ca="1">SUM((INDIRECT(AS$2&amp;(ROW())):INDIRECT(AS$3&amp;(ROW()))))</f>
        <v>0</v>
      </c>
      <c r="AT553" s="25">
        <f ca="1">SUM(INDIRECT(AT$1&amp;AT$2&amp;$C553):INDIRECT(AT$1&amp;AT$3&amp;$C553))</f>
        <v>0</v>
      </c>
      <c r="AU553" s="1688">
        <f t="shared" ca="1" si="664"/>
        <v>0</v>
      </c>
      <c r="AV553" s="1782">
        <f t="shared" ca="1" si="665"/>
        <v>0</v>
      </c>
      <c r="AW553" s="25">
        <f ca="1">SUM(INDIRECT(AW$1&amp;AW$2&amp;$A553):INDIRECT(AW$1&amp;AW$3&amp;$A553))</f>
        <v>0</v>
      </c>
      <c r="AX553" s="1688">
        <f t="shared" ca="1" si="666"/>
        <v>0</v>
      </c>
      <c r="AY553" s="1782">
        <f t="shared" ca="1" si="667"/>
        <v>0</v>
      </c>
      <c r="BA553" s="25">
        <f ca="1">SUM((INDIRECT(BA$2&amp;(ROW())):INDIRECT(BA$3&amp;(ROW()))))</f>
        <v>0</v>
      </c>
      <c r="BB553" s="25">
        <f ca="1">SUM(INDIRECT(BB$1&amp;BB$2&amp;$C553):INDIRECT(BB$1&amp;BB$3&amp;$C553))</f>
        <v>0</v>
      </c>
      <c r="BC553" s="1688">
        <f t="shared" ca="1" si="668"/>
        <v>0</v>
      </c>
      <c r="BD553" s="1782">
        <f t="shared" ca="1" si="669"/>
        <v>0</v>
      </c>
      <c r="BE553" s="25">
        <f ca="1">SUM(INDIRECT(BE$1&amp;BE$2&amp;$A553):INDIRECT(BE$1&amp;BE$3&amp;$A553))</f>
        <v>0</v>
      </c>
      <c r="BF553" s="1688">
        <f t="shared" ca="1" si="670"/>
        <v>0</v>
      </c>
      <c r="BG553" s="1782">
        <f t="shared" ca="1" si="671"/>
        <v>0</v>
      </c>
    </row>
    <row r="554" spans="1:59">
      <c r="A554" s="1887">
        <v>507</v>
      </c>
      <c r="B554" s="1887">
        <v>1</v>
      </c>
      <c r="C554" s="1887">
        <f>ROW()</f>
        <v>554</v>
      </c>
      <c r="E554" s="2540">
        <v>1</v>
      </c>
      <c r="I554" s="130"/>
      <c r="J554" s="129"/>
      <c r="K554" s="118"/>
      <c r="L554" s="118"/>
      <c r="M554" s="419"/>
      <c r="N554" s="462"/>
      <c r="O554" s="462"/>
      <c r="P554" s="143" t="s">
        <v>414</v>
      </c>
      <c r="Q554" s="124"/>
      <c r="R554" s="124"/>
      <c r="S554" s="124"/>
      <c r="T554" s="124"/>
      <c r="U554" s="124"/>
      <c r="V554" s="124"/>
      <c r="W554" s="124"/>
      <c r="X554" s="124"/>
      <c r="Y554" s="124"/>
      <c r="Z554" s="124"/>
      <c r="AA554" s="124"/>
      <c r="AB554" s="124"/>
      <c r="AC554" s="23">
        <f>SUM(Q554,R554,S554)</f>
        <v>0</v>
      </c>
      <c r="AD554" s="23">
        <f>SUM(T554,U554,V554)</f>
        <v>0</v>
      </c>
      <c r="AE554" s="23">
        <f>SUM(W554,X554,Y554)</f>
        <v>0</v>
      </c>
      <c r="AF554" s="23">
        <f>SUM(Z554,AA554,AB554)</f>
        <v>0</v>
      </c>
      <c r="AG554" s="23">
        <f>AC554+AD554</f>
        <v>0</v>
      </c>
      <c r="AH554" s="23">
        <f>AF554+AE554</f>
        <v>0</v>
      </c>
      <c r="AI554" s="23">
        <f>AG554+AH554</f>
        <v>0</v>
      </c>
      <c r="AK554" s="23">
        <f ca="1">SUM((INDIRECT(AK$2&amp;(ROW())):INDIRECT(AK$3&amp;(ROW()))))</f>
        <v>0</v>
      </c>
      <c r="AL554" s="23">
        <f ca="1">SUM(INDIRECT(AL$1&amp;AL$2&amp;$C554):INDIRECT(AL$1&amp;AL$3&amp;$C554))</f>
        <v>0</v>
      </c>
      <c r="AM554" s="1689">
        <f t="shared" ca="1" si="638"/>
        <v>0</v>
      </c>
      <c r="AN554" s="1783">
        <f t="shared" ca="1" si="662"/>
        <v>0</v>
      </c>
      <c r="AO554" s="23">
        <f ca="1">SUM(INDIRECT(AO$1&amp;AO$2&amp;$A554):INDIRECT(AO$1&amp;AO$3&amp;$A554))</f>
        <v>0</v>
      </c>
      <c r="AP554" s="1689">
        <f t="shared" ca="1" si="639"/>
        <v>0</v>
      </c>
      <c r="AQ554" s="1783">
        <f t="shared" ca="1" si="663"/>
        <v>0</v>
      </c>
      <c r="AS554" s="23">
        <f ca="1">SUM((INDIRECT(AS$2&amp;(ROW())):INDIRECT(AS$3&amp;(ROW()))))</f>
        <v>0</v>
      </c>
      <c r="AT554" s="23">
        <f ca="1">SUM(INDIRECT(AT$1&amp;AT$2&amp;$C554):INDIRECT(AT$1&amp;AT$3&amp;$C554))</f>
        <v>0</v>
      </c>
      <c r="AU554" s="1689">
        <f t="shared" ca="1" si="664"/>
        <v>0</v>
      </c>
      <c r="AV554" s="1783">
        <f t="shared" ca="1" si="665"/>
        <v>0</v>
      </c>
      <c r="AW554" s="23">
        <f ca="1">SUM(INDIRECT(AW$1&amp;AW$2&amp;$A554):INDIRECT(AW$1&amp;AW$3&amp;$A554))</f>
        <v>0</v>
      </c>
      <c r="AX554" s="1689">
        <f t="shared" ca="1" si="666"/>
        <v>0</v>
      </c>
      <c r="AY554" s="1783">
        <f t="shared" ca="1" si="667"/>
        <v>0</v>
      </c>
      <c r="BA554" s="23">
        <f ca="1">SUM((INDIRECT(BA$2&amp;(ROW())):INDIRECT(BA$3&amp;(ROW()))))</f>
        <v>0</v>
      </c>
      <c r="BB554" s="23">
        <f ca="1">SUM(INDIRECT(BB$1&amp;BB$2&amp;$C554):INDIRECT(BB$1&amp;BB$3&amp;$C554))</f>
        <v>0</v>
      </c>
      <c r="BC554" s="1689">
        <f t="shared" ca="1" si="668"/>
        <v>0</v>
      </c>
      <c r="BD554" s="1783">
        <f t="shared" ca="1" si="669"/>
        <v>0</v>
      </c>
      <c r="BE554" s="23">
        <f ca="1">SUM(INDIRECT(BE$1&amp;BE$2&amp;$A554):INDIRECT(BE$1&amp;BE$3&amp;$A554))</f>
        <v>0</v>
      </c>
      <c r="BF554" s="1689">
        <f t="shared" ca="1" si="670"/>
        <v>0</v>
      </c>
      <c r="BG554" s="1783">
        <f t="shared" ca="1" si="671"/>
        <v>0</v>
      </c>
    </row>
    <row r="555" spans="1:59">
      <c r="A555" s="1887">
        <v>508</v>
      </c>
      <c r="B555" s="1887">
        <v>1</v>
      </c>
      <c r="C555" s="1887">
        <f>ROW()</f>
        <v>555</v>
      </c>
      <c r="E555" s="2540">
        <v>1</v>
      </c>
      <c r="I555" s="130"/>
      <c r="J555" s="129"/>
      <c r="K555" s="118"/>
      <c r="L555" s="118"/>
      <c r="M555" s="419"/>
      <c r="N555" s="571" t="s">
        <v>415</v>
      </c>
      <c r="O555" s="571"/>
      <c r="P555" s="571"/>
      <c r="Q555" s="555">
        <f>SUM(Q556:Q557)</f>
        <v>0</v>
      </c>
      <c r="R555" s="555">
        <f t="shared" ref="R555:AI555" si="672">SUM(R556:R557)</f>
        <v>0</v>
      </c>
      <c r="S555" s="555">
        <f t="shared" si="672"/>
        <v>0</v>
      </c>
      <c r="T555" s="555">
        <f t="shared" si="672"/>
        <v>0</v>
      </c>
      <c r="U555" s="555">
        <f t="shared" si="672"/>
        <v>0</v>
      </c>
      <c r="V555" s="555">
        <f t="shared" si="672"/>
        <v>0</v>
      </c>
      <c r="W555" s="555">
        <f t="shared" si="672"/>
        <v>0</v>
      </c>
      <c r="X555" s="555">
        <f t="shared" si="672"/>
        <v>0</v>
      </c>
      <c r="Y555" s="555">
        <f t="shared" si="672"/>
        <v>0</v>
      </c>
      <c r="Z555" s="555">
        <f t="shared" si="672"/>
        <v>0</v>
      </c>
      <c r="AA555" s="555">
        <f t="shared" si="672"/>
        <v>0</v>
      </c>
      <c r="AB555" s="555">
        <f t="shared" si="672"/>
        <v>0</v>
      </c>
      <c r="AC555" s="555">
        <f t="shared" si="672"/>
        <v>0</v>
      </c>
      <c r="AD555" s="555">
        <f t="shared" si="672"/>
        <v>0</v>
      </c>
      <c r="AE555" s="555">
        <f t="shared" si="672"/>
        <v>0</v>
      </c>
      <c r="AF555" s="555">
        <f t="shared" si="672"/>
        <v>0</v>
      </c>
      <c r="AG555" s="555">
        <f t="shared" si="672"/>
        <v>0</v>
      </c>
      <c r="AH555" s="555">
        <f t="shared" si="672"/>
        <v>0</v>
      </c>
      <c r="AI555" s="555">
        <f t="shared" si="672"/>
        <v>0</v>
      </c>
      <c r="AK555" s="555">
        <f ca="1">SUM((INDIRECT(AK$2&amp;(ROW())):INDIRECT(AK$3&amp;(ROW()))))</f>
        <v>0</v>
      </c>
      <c r="AL555" s="555">
        <f ca="1">SUM(INDIRECT(AL$1&amp;AL$2&amp;$C555):INDIRECT(AL$1&amp;AL$3&amp;$C555))</f>
        <v>0</v>
      </c>
      <c r="AM555" s="1730">
        <f t="shared" ca="1" si="638"/>
        <v>0</v>
      </c>
      <c r="AN555" s="1833">
        <f t="shared" ca="1" si="662"/>
        <v>0</v>
      </c>
      <c r="AO555" s="555">
        <f ca="1">SUM(INDIRECT(AO$1&amp;AO$2&amp;$A555):INDIRECT(AO$1&amp;AO$3&amp;$A555))</f>
        <v>0</v>
      </c>
      <c r="AP555" s="1730">
        <f t="shared" ca="1" si="639"/>
        <v>0</v>
      </c>
      <c r="AQ555" s="1833">
        <f t="shared" ca="1" si="663"/>
        <v>0</v>
      </c>
      <c r="AS555" s="555">
        <f ca="1">SUM((INDIRECT(AS$2&amp;(ROW())):INDIRECT(AS$3&amp;(ROW()))))</f>
        <v>0</v>
      </c>
      <c r="AT555" s="555">
        <f ca="1">SUM(INDIRECT(AT$1&amp;AT$2&amp;$C555):INDIRECT(AT$1&amp;AT$3&amp;$C555))</f>
        <v>0</v>
      </c>
      <c r="AU555" s="1730">
        <f t="shared" ca="1" si="664"/>
        <v>0</v>
      </c>
      <c r="AV555" s="1833">
        <f t="shared" ca="1" si="665"/>
        <v>0</v>
      </c>
      <c r="AW555" s="555">
        <f ca="1">SUM(INDIRECT(AW$1&amp;AW$2&amp;$A555):INDIRECT(AW$1&amp;AW$3&amp;$A555))</f>
        <v>0</v>
      </c>
      <c r="AX555" s="1730">
        <f t="shared" ca="1" si="666"/>
        <v>0</v>
      </c>
      <c r="AY555" s="1833">
        <f t="shared" ca="1" si="667"/>
        <v>0</v>
      </c>
      <c r="BA555" s="555">
        <f ca="1">SUM((INDIRECT(BA$2&amp;(ROW())):INDIRECT(BA$3&amp;(ROW()))))</f>
        <v>0</v>
      </c>
      <c r="BB555" s="555">
        <f ca="1">SUM(INDIRECT(BB$1&amp;BB$2&amp;$C555):INDIRECT(BB$1&amp;BB$3&amp;$C555))</f>
        <v>0</v>
      </c>
      <c r="BC555" s="1730">
        <f t="shared" ca="1" si="668"/>
        <v>0</v>
      </c>
      <c r="BD555" s="1833">
        <f t="shared" ca="1" si="669"/>
        <v>0</v>
      </c>
      <c r="BE555" s="555">
        <f ca="1">SUM(INDIRECT(BE$1&amp;BE$2&amp;$A555):INDIRECT(BE$1&amp;BE$3&amp;$A555))</f>
        <v>0</v>
      </c>
      <c r="BF555" s="1730">
        <f t="shared" ca="1" si="670"/>
        <v>0</v>
      </c>
      <c r="BG555" s="1833">
        <f t="shared" ca="1" si="671"/>
        <v>0</v>
      </c>
    </row>
    <row r="556" spans="1:59">
      <c r="A556" s="1887">
        <v>509</v>
      </c>
      <c r="B556" s="1887">
        <v>1</v>
      </c>
      <c r="C556" s="1887">
        <f>ROW()</f>
        <v>556</v>
      </c>
      <c r="E556" s="2540">
        <v>1</v>
      </c>
      <c r="I556" s="130"/>
      <c r="J556" s="129"/>
      <c r="K556" s="118"/>
      <c r="L556" s="118"/>
      <c r="M556" s="419"/>
      <c r="N556" s="573"/>
      <c r="O556" s="572"/>
      <c r="P556" s="572" t="s">
        <v>419</v>
      </c>
      <c r="Q556" s="177"/>
      <c r="R556" s="177"/>
      <c r="S556" s="177"/>
      <c r="T556" s="177"/>
      <c r="U556" s="177"/>
      <c r="V556" s="177"/>
      <c r="W556" s="177"/>
      <c r="X556" s="177"/>
      <c r="Y556" s="177"/>
      <c r="Z556" s="177"/>
      <c r="AA556" s="177"/>
      <c r="AB556" s="177"/>
      <c r="AC556" s="173">
        <f>SUM(Q556,R556,S556)</f>
        <v>0</v>
      </c>
      <c r="AD556" s="173">
        <f>SUM(T556,U556,V556)</f>
        <v>0</v>
      </c>
      <c r="AE556" s="173">
        <f>SUM(W556,X556,Y556)</f>
        <v>0</v>
      </c>
      <c r="AF556" s="173">
        <f>SUM(Z556,AA556,AB556)</f>
        <v>0</v>
      </c>
      <c r="AG556" s="173">
        <f>AC556+AD556</f>
        <v>0</v>
      </c>
      <c r="AH556" s="173">
        <f>AF556+AE556</f>
        <v>0</v>
      </c>
      <c r="AI556" s="173">
        <f>AG556+AH556</f>
        <v>0</v>
      </c>
      <c r="AK556" s="173">
        <f ca="1">SUM((INDIRECT(AK$2&amp;(ROW())):INDIRECT(AK$3&amp;(ROW()))))</f>
        <v>0</v>
      </c>
      <c r="AL556" s="173">
        <f ca="1">SUM(INDIRECT(AL$1&amp;AL$2&amp;$C556):INDIRECT(AL$1&amp;AL$3&amp;$C556))</f>
        <v>0</v>
      </c>
      <c r="AM556" s="1717">
        <f t="shared" ca="1" si="638"/>
        <v>0</v>
      </c>
      <c r="AN556" s="1821">
        <f t="shared" ca="1" si="662"/>
        <v>0</v>
      </c>
      <c r="AO556" s="173">
        <f ca="1">SUM(INDIRECT(AO$1&amp;AO$2&amp;$A556):INDIRECT(AO$1&amp;AO$3&amp;$A556))</f>
        <v>0</v>
      </c>
      <c r="AP556" s="1717">
        <f t="shared" ca="1" si="639"/>
        <v>0</v>
      </c>
      <c r="AQ556" s="1821">
        <f t="shared" ca="1" si="663"/>
        <v>0</v>
      </c>
      <c r="AS556" s="173">
        <f ca="1">SUM((INDIRECT(AS$2&amp;(ROW())):INDIRECT(AS$3&amp;(ROW()))))</f>
        <v>0</v>
      </c>
      <c r="AT556" s="173">
        <f ca="1">SUM(INDIRECT(AT$1&amp;AT$2&amp;$C556):INDIRECT(AT$1&amp;AT$3&amp;$C556))</f>
        <v>0</v>
      </c>
      <c r="AU556" s="1717">
        <f t="shared" ca="1" si="664"/>
        <v>0</v>
      </c>
      <c r="AV556" s="1821">
        <f t="shared" ca="1" si="665"/>
        <v>0</v>
      </c>
      <c r="AW556" s="173">
        <f ca="1">SUM(INDIRECT(AW$1&amp;AW$2&amp;$A556):INDIRECT(AW$1&amp;AW$3&amp;$A556))</f>
        <v>0</v>
      </c>
      <c r="AX556" s="1717">
        <f t="shared" ca="1" si="666"/>
        <v>0</v>
      </c>
      <c r="AY556" s="1821">
        <f t="shared" ca="1" si="667"/>
        <v>0</v>
      </c>
      <c r="BA556" s="173">
        <f ca="1">SUM((INDIRECT(BA$2&amp;(ROW())):INDIRECT(BA$3&amp;(ROW()))))</f>
        <v>0</v>
      </c>
      <c r="BB556" s="173">
        <f ca="1">SUM(INDIRECT(BB$1&amp;BB$2&amp;$C556):INDIRECT(BB$1&amp;BB$3&amp;$C556))</f>
        <v>0</v>
      </c>
      <c r="BC556" s="1717">
        <f t="shared" ca="1" si="668"/>
        <v>0</v>
      </c>
      <c r="BD556" s="1821">
        <f t="shared" ca="1" si="669"/>
        <v>0</v>
      </c>
      <c r="BE556" s="173">
        <f ca="1">SUM(INDIRECT(BE$1&amp;BE$2&amp;$A556):INDIRECT(BE$1&amp;BE$3&amp;$A556))</f>
        <v>0</v>
      </c>
      <c r="BF556" s="1717">
        <f t="shared" ca="1" si="670"/>
        <v>0</v>
      </c>
      <c r="BG556" s="1821">
        <f t="shared" ca="1" si="671"/>
        <v>0</v>
      </c>
    </row>
    <row r="557" spans="1:59">
      <c r="A557" s="1887">
        <v>510</v>
      </c>
      <c r="B557" s="1887">
        <v>1</v>
      </c>
      <c r="C557" s="1887">
        <f>ROW()</f>
        <v>557</v>
      </c>
      <c r="E557" s="2540">
        <v>1</v>
      </c>
      <c r="I557" s="130"/>
      <c r="J557" s="129"/>
      <c r="K557" s="118"/>
      <c r="L557" s="118"/>
      <c r="M557" s="419"/>
      <c r="N557" s="463"/>
      <c r="O557" s="463"/>
      <c r="P557" s="463" t="s">
        <v>421</v>
      </c>
      <c r="Q557" s="124"/>
      <c r="R557" s="124"/>
      <c r="S557" s="124"/>
      <c r="T557" s="124"/>
      <c r="U557" s="124"/>
      <c r="V557" s="124"/>
      <c r="W557" s="124"/>
      <c r="X557" s="124"/>
      <c r="Y557" s="124"/>
      <c r="Z557" s="124"/>
      <c r="AA557" s="124"/>
      <c r="AB557" s="124"/>
      <c r="AC557" s="23">
        <f>SUM(Q557,R557,S557)</f>
        <v>0</v>
      </c>
      <c r="AD557" s="23">
        <f>SUM(T557,U557,V557)</f>
        <v>0</v>
      </c>
      <c r="AE557" s="23">
        <f>SUM(W557,X557,Y557)</f>
        <v>0</v>
      </c>
      <c r="AF557" s="23">
        <f>SUM(Z557,AA557,AB557)</f>
        <v>0</v>
      </c>
      <c r="AG557" s="23">
        <f>AC557+AD557</f>
        <v>0</v>
      </c>
      <c r="AH557" s="23">
        <f>AF557+AE557</f>
        <v>0</v>
      </c>
      <c r="AI557" s="23">
        <f>AG557+AH557</f>
        <v>0</v>
      </c>
      <c r="AK557" s="23">
        <f ca="1">SUM((INDIRECT(AK$2&amp;(ROW())):INDIRECT(AK$3&amp;(ROW()))))</f>
        <v>0</v>
      </c>
      <c r="AL557" s="23">
        <f ca="1">SUM(INDIRECT(AL$1&amp;AL$2&amp;$C557):INDIRECT(AL$1&amp;AL$3&amp;$C557))</f>
        <v>0</v>
      </c>
      <c r="AM557" s="1689">
        <f t="shared" ca="1" si="638"/>
        <v>0</v>
      </c>
      <c r="AN557" s="1783">
        <f t="shared" ca="1" si="662"/>
        <v>0</v>
      </c>
      <c r="AO557" s="23">
        <f ca="1">SUM(INDIRECT(AO$1&amp;AO$2&amp;$A557):INDIRECT(AO$1&amp;AO$3&amp;$A557))</f>
        <v>0</v>
      </c>
      <c r="AP557" s="1689">
        <f t="shared" ca="1" si="639"/>
        <v>0</v>
      </c>
      <c r="AQ557" s="1783">
        <f t="shared" ca="1" si="663"/>
        <v>0</v>
      </c>
      <c r="AS557" s="23">
        <f ca="1">SUM((INDIRECT(AS$2&amp;(ROW())):INDIRECT(AS$3&amp;(ROW()))))</f>
        <v>0</v>
      </c>
      <c r="AT557" s="23">
        <f ca="1">SUM(INDIRECT(AT$1&amp;AT$2&amp;$C557):INDIRECT(AT$1&amp;AT$3&amp;$C557))</f>
        <v>0</v>
      </c>
      <c r="AU557" s="1689">
        <f t="shared" ca="1" si="664"/>
        <v>0</v>
      </c>
      <c r="AV557" s="1783">
        <f t="shared" ca="1" si="665"/>
        <v>0</v>
      </c>
      <c r="AW557" s="23">
        <f ca="1">SUM(INDIRECT(AW$1&amp;AW$2&amp;$A557):INDIRECT(AW$1&amp;AW$3&amp;$A557))</f>
        <v>0</v>
      </c>
      <c r="AX557" s="1689">
        <f t="shared" ca="1" si="666"/>
        <v>0</v>
      </c>
      <c r="AY557" s="1783">
        <f t="shared" ca="1" si="667"/>
        <v>0</v>
      </c>
      <c r="BA557" s="23">
        <f ca="1">SUM((INDIRECT(BA$2&amp;(ROW())):INDIRECT(BA$3&amp;(ROW()))))</f>
        <v>0</v>
      </c>
      <c r="BB557" s="23">
        <f ca="1">SUM(INDIRECT(BB$1&amp;BB$2&amp;$C557):INDIRECT(BB$1&amp;BB$3&amp;$C557))</f>
        <v>0</v>
      </c>
      <c r="BC557" s="1689">
        <f t="shared" ca="1" si="668"/>
        <v>0</v>
      </c>
      <c r="BD557" s="1783">
        <f t="shared" ca="1" si="669"/>
        <v>0</v>
      </c>
      <c r="BE557" s="23">
        <f ca="1">SUM(INDIRECT(BE$1&amp;BE$2&amp;$A557):INDIRECT(BE$1&amp;BE$3&amp;$A557))</f>
        <v>0</v>
      </c>
      <c r="BF557" s="1689">
        <f t="shared" ca="1" si="670"/>
        <v>0</v>
      </c>
      <c r="BG557" s="1783">
        <f t="shared" ca="1" si="671"/>
        <v>0</v>
      </c>
    </row>
    <row r="558" spans="1:59">
      <c r="A558" s="1887">
        <v>511</v>
      </c>
      <c r="B558" s="1887">
        <v>1</v>
      </c>
      <c r="C558" s="1887">
        <f>ROW()</f>
        <v>558</v>
      </c>
      <c r="E558" s="2540">
        <v>1</v>
      </c>
      <c r="I558" s="130"/>
      <c r="J558" s="129"/>
      <c r="K558" s="118"/>
      <c r="L558" s="118"/>
      <c r="M558" s="419"/>
      <c r="N558" s="621" t="s">
        <v>575</v>
      </c>
      <c r="O558" s="462"/>
      <c r="P558" s="621"/>
      <c r="Q558" s="117"/>
      <c r="R558" s="117"/>
      <c r="S558" s="117"/>
      <c r="T558" s="117"/>
      <c r="U558" s="117"/>
      <c r="V558" s="117"/>
      <c r="W558" s="117"/>
      <c r="X558" s="117"/>
      <c r="Y558" s="117"/>
      <c r="Z558" s="117"/>
      <c r="AA558" s="117"/>
      <c r="AB558" s="117"/>
      <c r="AC558" s="25">
        <f>SUM(Q558,R558,S558)</f>
        <v>0</v>
      </c>
      <c r="AD558" s="25">
        <f>SUM(T558,U558,V558)</f>
        <v>0</v>
      </c>
      <c r="AE558" s="25">
        <f>SUM(W558,X558,Y558)</f>
        <v>0</v>
      </c>
      <c r="AF558" s="25">
        <f>SUM(Z558,AA558,AB558)</f>
        <v>0</v>
      </c>
      <c r="AG558" s="25">
        <f>AC558+AD558</f>
        <v>0</v>
      </c>
      <c r="AH558" s="25">
        <f>AF558+AE558</f>
        <v>0</v>
      </c>
      <c r="AI558" s="25">
        <f>AG558+AH558</f>
        <v>0</v>
      </c>
      <c r="AK558" s="25">
        <f ca="1">SUM((INDIRECT(AK$2&amp;(ROW())):INDIRECT(AK$3&amp;(ROW()))))</f>
        <v>0</v>
      </c>
      <c r="AL558" s="25">
        <f ca="1">SUM(INDIRECT(AL$1&amp;AL$2&amp;$C558):INDIRECT(AL$1&amp;AL$3&amp;$C558))</f>
        <v>0</v>
      </c>
      <c r="AM558" s="1688">
        <f t="shared" ca="1" si="638"/>
        <v>0</v>
      </c>
      <c r="AN558" s="1782">
        <f t="shared" ca="1" si="662"/>
        <v>0</v>
      </c>
      <c r="AO558" s="25">
        <f ca="1">SUM(INDIRECT(AO$1&amp;AO$2&amp;$A558):INDIRECT(AO$1&amp;AO$3&amp;$A558))</f>
        <v>0</v>
      </c>
      <c r="AP558" s="1688">
        <f t="shared" ca="1" si="639"/>
        <v>0</v>
      </c>
      <c r="AQ558" s="1782">
        <f t="shared" ca="1" si="663"/>
        <v>0</v>
      </c>
      <c r="AS558" s="25">
        <f ca="1">SUM((INDIRECT(AS$2&amp;(ROW())):INDIRECT(AS$3&amp;(ROW()))))</f>
        <v>0</v>
      </c>
      <c r="AT558" s="25">
        <f ca="1">SUM(INDIRECT(AT$1&amp;AT$2&amp;$C558):INDIRECT(AT$1&amp;AT$3&amp;$C558))</f>
        <v>0</v>
      </c>
      <c r="AU558" s="1688">
        <f t="shared" ca="1" si="664"/>
        <v>0</v>
      </c>
      <c r="AV558" s="1782">
        <f t="shared" ca="1" si="665"/>
        <v>0</v>
      </c>
      <c r="AW558" s="25">
        <f ca="1">SUM(INDIRECT(AW$1&amp;AW$2&amp;$A558):INDIRECT(AW$1&amp;AW$3&amp;$A558))</f>
        <v>0</v>
      </c>
      <c r="AX558" s="1688">
        <f t="shared" ca="1" si="666"/>
        <v>0</v>
      </c>
      <c r="AY558" s="1782">
        <f t="shared" ca="1" si="667"/>
        <v>0</v>
      </c>
      <c r="BA558" s="25">
        <f ca="1">SUM((INDIRECT(BA$2&amp;(ROW())):INDIRECT(BA$3&amp;(ROW()))))</f>
        <v>0</v>
      </c>
      <c r="BB558" s="25">
        <f ca="1">SUM(INDIRECT(BB$1&amp;BB$2&amp;$C558):INDIRECT(BB$1&amp;BB$3&amp;$C558))</f>
        <v>0</v>
      </c>
      <c r="BC558" s="1688">
        <f t="shared" ca="1" si="668"/>
        <v>0</v>
      </c>
      <c r="BD558" s="1782">
        <f t="shared" ca="1" si="669"/>
        <v>0</v>
      </c>
      <c r="BE558" s="25">
        <f ca="1">SUM(INDIRECT(BE$1&amp;BE$2&amp;$A558):INDIRECT(BE$1&amp;BE$3&amp;$A558))</f>
        <v>0</v>
      </c>
      <c r="BF558" s="1688">
        <f t="shared" ca="1" si="670"/>
        <v>0</v>
      </c>
      <c r="BG558" s="1782">
        <f t="shared" ca="1" si="671"/>
        <v>0</v>
      </c>
    </row>
    <row r="559" spans="1:59">
      <c r="A559" s="1887">
        <v>512</v>
      </c>
      <c r="B559" s="1887">
        <v>1</v>
      </c>
      <c r="C559" s="1887">
        <f>ROW()</f>
        <v>559</v>
      </c>
      <c r="E559" s="2540">
        <v>1</v>
      </c>
      <c r="I559" s="130"/>
      <c r="J559" s="129"/>
      <c r="K559" s="118"/>
      <c r="L559" s="118"/>
      <c r="M559" s="120" t="s">
        <v>216</v>
      </c>
      <c r="N559" s="557"/>
      <c r="O559" s="557"/>
      <c r="P559" s="557"/>
      <c r="Q559" s="555">
        <f>SUM(Q560:Q563)</f>
        <v>0</v>
      </c>
      <c r="R559" s="555">
        <f t="shared" ref="R559:AB559" si="673">SUM(R560:R563)</f>
        <v>0</v>
      </c>
      <c r="S559" s="555">
        <f t="shared" si="673"/>
        <v>0</v>
      </c>
      <c r="T559" s="555">
        <f t="shared" si="673"/>
        <v>0</v>
      </c>
      <c r="U559" s="555">
        <f t="shared" si="673"/>
        <v>0</v>
      </c>
      <c r="V559" s="555">
        <f t="shared" si="673"/>
        <v>0</v>
      </c>
      <c r="W559" s="555">
        <f t="shared" si="673"/>
        <v>0</v>
      </c>
      <c r="X559" s="555">
        <f t="shared" si="673"/>
        <v>0</v>
      </c>
      <c r="Y559" s="555">
        <f t="shared" si="673"/>
        <v>0</v>
      </c>
      <c r="Z559" s="555">
        <f t="shared" si="673"/>
        <v>0</v>
      </c>
      <c r="AA559" s="555">
        <f t="shared" si="673"/>
        <v>0</v>
      </c>
      <c r="AB559" s="555">
        <f t="shared" si="673"/>
        <v>0</v>
      </c>
      <c r="AC559" s="555">
        <f t="shared" ref="AC559:AI559" si="674">SUM(AC560:AC563)</f>
        <v>0</v>
      </c>
      <c r="AD559" s="555">
        <f t="shared" si="674"/>
        <v>0</v>
      </c>
      <c r="AE559" s="555">
        <f t="shared" si="674"/>
        <v>0</v>
      </c>
      <c r="AF559" s="555">
        <f t="shared" si="674"/>
        <v>0</v>
      </c>
      <c r="AG559" s="555">
        <f t="shared" si="674"/>
        <v>0</v>
      </c>
      <c r="AH559" s="555">
        <f t="shared" si="674"/>
        <v>0</v>
      </c>
      <c r="AI559" s="555">
        <f t="shared" si="674"/>
        <v>0</v>
      </c>
      <c r="AK559" s="555">
        <f ca="1">SUM((INDIRECT(AK$2&amp;(ROW())):INDIRECT(AK$3&amp;(ROW()))))</f>
        <v>0</v>
      </c>
      <c r="AL559" s="555">
        <f ca="1">SUM(INDIRECT(AL$1&amp;AL$2&amp;$C559):INDIRECT(AL$1&amp;AL$3&amp;$C559))</f>
        <v>0</v>
      </c>
      <c r="AM559" s="1730">
        <f t="shared" ca="1" si="638"/>
        <v>0</v>
      </c>
      <c r="AN559" s="1833">
        <f t="shared" ca="1" si="662"/>
        <v>0</v>
      </c>
      <c r="AO559" s="555">
        <f ca="1">SUM(INDIRECT(AO$1&amp;AO$2&amp;$A559):INDIRECT(AO$1&amp;AO$3&amp;$A559))</f>
        <v>0</v>
      </c>
      <c r="AP559" s="1730">
        <f t="shared" ca="1" si="639"/>
        <v>0</v>
      </c>
      <c r="AQ559" s="1833">
        <f t="shared" ca="1" si="663"/>
        <v>0</v>
      </c>
      <c r="AS559" s="555">
        <f ca="1">SUM((INDIRECT(AS$2&amp;(ROW())):INDIRECT(AS$3&amp;(ROW()))))</f>
        <v>0</v>
      </c>
      <c r="AT559" s="555">
        <f ca="1">SUM(INDIRECT(AT$1&amp;AT$2&amp;$C559):INDIRECT(AT$1&amp;AT$3&amp;$C559))</f>
        <v>0</v>
      </c>
      <c r="AU559" s="1730">
        <f t="shared" ca="1" si="664"/>
        <v>0</v>
      </c>
      <c r="AV559" s="1833">
        <f t="shared" ca="1" si="665"/>
        <v>0</v>
      </c>
      <c r="AW559" s="555">
        <f ca="1">SUM(INDIRECT(AW$1&amp;AW$2&amp;$A559):INDIRECT(AW$1&amp;AW$3&amp;$A559))</f>
        <v>0</v>
      </c>
      <c r="AX559" s="1730">
        <f t="shared" ca="1" si="666"/>
        <v>0</v>
      </c>
      <c r="AY559" s="1833">
        <f t="shared" ca="1" si="667"/>
        <v>0</v>
      </c>
      <c r="BA559" s="555">
        <f ca="1">SUM((INDIRECT(BA$2&amp;(ROW())):INDIRECT(BA$3&amp;(ROW()))))</f>
        <v>0</v>
      </c>
      <c r="BB559" s="555">
        <f ca="1">SUM(INDIRECT(BB$1&amp;BB$2&amp;$C559):INDIRECT(BB$1&amp;BB$3&amp;$C559))</f>
        <v>0</v>
      </c>
      <c r="BC559" s="1730">
        <f t="shared" ca="1" si="668"/>
        <v>0</v>
      </c>
      <c r="BD559" s="1833">
        <f t="shared" ca="1" si="669"/>
        <v>0</v>
      </c>
      <c r="BE559" s="555">
        <f ca="1">SUM(INDIRECT(BE$1&amp;BE$2&amp;$A559):INDIRECT(BE$1&amp;BE$3&amp;$A559))</f>
        <v>0</v>
      </c>
      <c r="BF559" s="1730">
        <f t="shared" ca="1" si="670"/>
        <v>0</v>
      </c>
      <c r="BG559" s="1833">
        <f t="shared" ca="1" si="671"/>
        <v>0</v>
      </c>
    </row>
    <row r="560" spans="1:59">
      <c r="A560" s="1887">
        <v>513</v>
      </c>
      <c r="B560" s="1887">
        <v>1</v>
      </c>
      <c r="C560" s="1887">
        <f>ROW()</f>
        <v>560</v>
      </c>
      <c r="E560" s="2540">
        <v>1</v>
      </c>
      <c r="I560" s="130"/>
      <c r="J560" s="129"/>
      <c r="K560" s="118"/>
      <c r="L560" s="118"/>
      <c r="M560" s="18"/>
      <c r="N560" s="175"/>
      <c r="O560" s="175"/>
      <c r="P560" s="175" t="s">
        <v>138</v>
      </c>
      <c r="Q560" s="177"/>
      <c r="R560" s="177"/>
      <c r="S560" s="177"/>
      <c r="T560" s="177"/>
      <c r="U560" s="177"/>
      <c r="V560" s="177"/>
      <c r="W560" s="177"/>
      <c r="X560" s="177"/>
      <c r="Y560" s="177"/>
      <c r="Z560" s="177"/>
      <c r="AA560" s="177"/>
      <c r="AB560" s="177"/>
      <c r="AC560" s="173">
        <f>SUM(Q560,R560,S560)</f>
        <v>0</v>
      </c>
      <c r="AD560" s="173">
        <f>SUM(T560,U560,V560)</f>
        <v>0</v>
      </c>
      <c r="AE560" s="173">
        <f>SUM(W560,X560,Y560)</f>
        <v>0</v>
      </c>
      <c r="AF560" s="173">
        <f>SUM(Z560,AA560,AB560)</f>
        <v>0</v>
      </c>
      <c r="AG560" s="173">
        <f>AC560+AD560</f>
        <v>0</v>
      </c>
      <c r="AH560" s="173">
        <f>AF560+AE560</f>
        <v>0</v>
      </c>
      <c r="AI560" s="173">
        <f>AG560+AH560</f>
        <v>0</v>
      </c>
      <c r="AK560" s="173">
        <f ca="1">SUM((INDIRECT(AK$2&amp;(ROW())):INDIRECT(AK$3&amp;(ROW()))))</f>
        <v>0</v>
      </c>
      <c r="AL560" s="173">
        <f ca="1">SUM(INDIRECT(AL$1&amp;AL$2&amp;$C560):INDIRECT(AL$1&amp;AL$3&amp;$C560))</f>
        <v>0</v>
      </c>
      <c r="AM560" s="1717">
        <f t="shared" ca="1" si="638"/>
        <v>0</v>
      </c>
      <c r="AN560" s="1821">
        <f t="shared" ca="1" si="662"/>
        <v>0</v>
      </c>
      <c r="AO560" s="173">
        <f ca="1">SUM(INDIRECT(AO$1&amp;AO$2&amp;$A560):INDIRECT(AO$1&amp;AO$3&amp;$A560))</f>
        <v>0</v>
      </c>
      <c r="AP560" s="1717">
        <f t="shared" ca="1" si="639"/>
        <v>0</v>
      </c>
      <c r="AQ560" s="1821">
        <f t="shared" ca="1" si="663"/>
        <v>0</v>
      </c>
      <c r="AS560" s="173">
        <f ca="1">SUM((INDIRECT(AS$2&amp;(ROW())):INDIRECT(AS$3&amp;(ROW()))))</f>
        <v>0</v>
      </c>
      <c r="AT560" s="173">
        <f ca="1">SUM(INDIRECT(AT$1&amp;AT$2&amp;$C560):INDIRECT(AT$1&amp;AT$3&amp;$C560))</f>
        <v>0</v>
      </c>
      <c r="AU560" s="1717">
        <f t="shared" ca="1" si="664"/>
        <v>0</v>
      </c>
      <c r="AV560" s="1821">
        <f t="shared" ca="1" si="665"/>
        <v>0</v>
      </c>
      <c r="AW560" s="173">
        <f ca="1">SUM(INDIRECT(AW$1&amp;AW$2&amp;$A560):INDIRECT(AW$1&amp;AW$3&amp;$A560))</f>
        <v>0</v>
      </c>
      <c r="AX560" s="1717">
        <f t="shared" ca="1" si="666"/>
        <v>0</v>
      </c>
      <c r="AY560" s="1821">
        <f t="shared" ca="1" si="667"/>
        <v>0</v>
      </c>
      <c r="BA560" s="173">
        <f ca="1">SUM((INDIRECT(BA$2&amp;(ROW())):INDIRECT(BA$3&amp;(ROW()))))</f>
        <v>0</v>
      </c>
      <c r="BB560" s="173">
        <f ca="1">SUM(INDIRECT(BB$1&amp;BB$2&amp;$C560):INDIRECT(BB$1&amp;BB$3&amp;$C560))</f>
        <v>0</v>
      </c>
      <c r="BC560" s="1717">
        <f t="shared" ca="1" si="668"/>
        <v>0</v>
      </c>
      <c r="BD560" s="1821">
        <f t="shared" ca="1" si="669"/>
        <v>0</v>
      </c>
      <c r="BE560" s="173">
        <f ca="1">SUM(INDIRECT(BE$1&amp;BE$2&amp;$A560):INDIRECT(BE$1&amp;BE$3&amp;$A560))</f>
        <v>0</v>
      </c>
      <c r="BF560" s="1717">
        <f t="shared" ca="1" si="670"/>
        <v>0</v>
      </c>
      <c r="BG560" s="1821">
        <f t="shared" ca="1" si="671"/>
        <v>0</v>
      </c>
    </row>
    <row r="561" spans="1:59">
      <c r="A561" s="1887">
        <v>514</v>
      </c>
      <c r="B561" s="1887">
        <v>1</v>
      </c>
      <c r="C561" s="1887">
        <f>ROW()</f>
        <v>561</v>
      </c>
      <c r="E561" s="2540">
        <v>1</v>
      </c>
      <c r="I561" s="130"/>
      <c r="J561" s="129"/>
      <c r="K561" s="118"/>
      <c r="L561" s="118"/>
      <c r="M561" s="18"/>
      <c r="N561" s="18"/>
      <c r="O561" s="18"/>
      <c r="P561" s="18" t="s">
        <v>235</v>
      </c>
      <c r="Q561" s="117"/>
      <c r="R561" s="117"/>
      <c r="S561" s="117"/>
      <c r="T561" s="117"/>
      <c r="U561" s="117"/>
      <c r="V561" s="117"/>
      <c r="W561" s="117"/>
      <c r="X561" s="117"/>
      <c r="Y561" s="117"/>
      <c r="Z561" s="117"/>
      <c r="AA561" s="117"/>
      <c r="AB561" s="117"/>
      <c r="AC561" s="25">
        <f>SUM(Q561,R561,S561)</f>
        <v>0</v>
      </c>
      <c r="AD561" s="25">
        <f>SUM(T561,U561,V561)</f>
        <v>0</v>
      </c>
      <c r="AE561" s="25">
        <f>SUM(W561,X561,Y561)</f>
        <v>0</v>
      </c>
      <c r="AF561" s="25">
        <f>SUM(Z561,AA561,AB561)</f>
        <v>0</v>
      </c>
      <c r="AG561" s="25">
        <f>AC561+AD561</f>
        <v>0</v>
      </c>
      <c r="AH561" s="25">
        <f>AF561+AE561</f>
        <v>0</v>
      </c>
      <c r="AI561" s="25">
        <f>AG561+AH561</f>
        <v>0</v>
      </c>
      <c r="AK561" s="25">
        <f ca="1">SUM((INDIRECT(AK$2&amp;(ROW())):INDIRECT(AK$3&amp;(ROW()))))</f>
        <v>0</v>
      </c>
      <c r="AL561" s="25">
        <f ca="1">SUM(INDIRECT(AL$1&amp;AL$2&amp;$C561):INDIRECT(AL$1&amp;AL$3&amp;$C561))</f>
        <v>0</v>
      </c>
      <c r="AM561" s="1688">
        <f t="shared" ca="1" si="638"/>
        <v>0</v>
      </c>
      <c r="AN561" s="1782">
        <f t="shared" ca="1" si="662"/>
        <v>0</v>
      </c>
      <c r="AO561" s="25">
        <f ca="1">SUM(INDIRECT(AO$1&amp;AO$2&amp;$A561):INDIRECT(AO$1&amp;AO$3&amp;$A561))</f>
        <v>0</v>
      </c>
      <c r="AP561" s="1688">
        <f t="shared" ca="1" si="639"/>
        <v>0</v>
      </c>
      <c r="AQ561" s="1782">
        <f t="shared" ca="1" si="663"/>
        <v>0</v>
      </c>
      <c r="AS561" s="25">
        <f ca="1">SUM((INDIRECT(AS$2&amp;(ROW())):INDIRECT(AS$3&amp;(ROW()))))</f>
        <v>0</v>
      </c>
      <c r="AT561" s="25">
        <f ca="1">SUM(INDIRECT(AT$1&amp;AT$2&amp;$C561):INDIRECT(AT$1&amp;AT$3&amp;$C561))</f>
        <v>0</v>
      </c>
      <c r="AU561" s="1688">
        <f t="shared" ca="1" si="664"/>
        <v>0</v>
      </c>
      <c r="AV561" s="1782">
        <f t="shared" ca="1" si="665"/>
        <v>0</v>
      </c>
      <c r="AW561" s="25">
        <f ca="1">SUM(INDIRECT(AW$1&amp;AW$2&amp;$A561):INDIRECT(AW$1&amp;AW$3&amp;$A561))</f>
        <v>0</v>
      </c>
      <c r="AX561" s="1688">
        <f t="shared" ca="1" si="666"/>
        <v>0</v>
      </c>
      <c r="AY561" s="1782">
        <f t="shared" ca="1" si="667"/>
        <v>0</v>
      </c>
      <c r="BA561" s="25">
        <f ca="1">SUM((INDIRECT(BA$2&amp;(ROW())):INDIRECT(BA$3&amp;(ROW()))))</f>
        <v>0</v>
      </c>
      <c r="BB561" s="25">
        <f ca="1">SUM(INDIRECT(BB$1&amp;BB$2&amp;$C561):INDIRECT(BB$1&amp;BB$3&amp;$C561))</f>
        <v>0</v>
      </c>
      <c r="BC561" s="1688">
        <f t="shared" ca="1" si="668"/>
        <v>0</v>
      </c>
      <c r="BD561" s="1782">
        <f t="shared" ca="1" si="669"/>
        <v>0</v>
      </c>
      <c r="BE561" s="25">
        <f ca="1">SUM(INDIRECT(BE$1&amp;BE$2&amp;$A561):INDIRECT(BE$1&amp;BE$3&amp;$A561))</f>
        <v>0</v>
      </c>
      <c r="BF561" s="1688">
        <f t="shared" ca="1" si="670"/>
        <v>0</v>
      </c>
      <c r="BG561" s="1782">
        <f t="shared" ca="1" si="671"/>
        <v>0</v>
      </c>
    </row>
    <row r="562" spans="1:59">
      <c r="A562" s="1887">
        <v>515</v>
      </c>
      <c r="B562" s="1887">
        <v>1</v>
      </c>
      <c r="C562" s="1887">
        <f>ROW()</f>
        <v>562</v>
      </c>
      <c r="E562" s="2540">
        <v>1</v>
      </c>
      <c r="I562" s="130"/>
      <c r="J562" s="129"/>
      <c r="K562" s="118"/>
      <c r="L562" s="118"/>
      <c r="M562" s="18"/>
      <c r="N562" s="18"/>
      <c r="O562" s="18"/>
      <c r="P562" s="18" t="s">
        <v>236</v>
      </c>
      <c r="Q562" s="117"/>
      <c r="R562" s="117"/>
      <c r="S562" s="117"/>
      <c r="T562" s="117"/>
      <c r="U562" s="117"/>
      <c r="V562" s="117"/>
      <c r="W562" s="117"/>
      <c r="X562" s="117"/>
      <c r="Y562" s="117"/>
      <c r="Z562" s="117"/>
      <c r="AA562" s="117"/>
      <c r="AB562" s="117"/>
      <c r="AC562" s="25">
        <f>SUM(Q562,R562,S562)</f>
        <v>0</v>
      </c>
      <c r="AD562" s="25">
        <f>SUM(T562,U562,V562)</f>
        <v>0</v>
      </c>
      <c r="AE562" s="25">
        <f>SUM(W562,X562,Y562)</f>
        <v>0</v>
      </c>
      <c r="AF562" s="25">
        <f>SUM(Z562,AA562,AB562)</f>
        <v>0</v>
      </c>
      <c r="AG562" s="25">
        <f>AC562+AD562</f>
        <v>0</v>
      </c>
      <c r="AH562" s="25">
        <f>AF562+AE562</f>
        <v>0</v>
      </c>
      <c r="AI562" s="25">
        <f>AG562+AH562</f>
        <v>0</v>
      </c>
      <c r="AK562" s="25">
        <f ca="1">SUM((INDIRECT(AK$2&amp;(ROW())):INDIRECT(AK$3&amp;(ROW()))))</f>
        <v>0</v>
      </c>
      <c r="AL562" s="25">
        <f ca="1">SUM(INDIRECT(AL$1&amp;AL$2&amp;$C562):INDIRECT(AL$1&amp;AL$3&amp;$C562))</f>
        <v>0</v>
      </c>
      <c r="AM562" s="1688">
        <f t="shared" ca="1" si="638"/>
        <v>0</v>
      </c>
      <c r="AN562" s="1782">
        <f t="shared" ca="1" si="662"/>
        <v>0</v>
      </c>
      <c r="AO562" s="25">
        <f ca="1">SUM(INDIRECT(AO$1&amp;AO$2&amp;$A562):INDIRECT(AO$1&amp;AO$3&amp;$A562))</f>
        <v>0</v>
      </c>
      <c r="AP562" s="1688">
        <f t="shared" ca="1" si="639"/>
        <v>0</v>
      </c>
      <c r="AQ562" s="1782">
        <f t="shared" ca="1" si="663"/>
        <v>0</v>
      </c>
      <c r="AS562" s="25">
        <f ca="1">SUM((INDIRECT(AS$2&amp;(ROW())):INDIRECT(AS$3&amp;(ROW()))))</f>
        <v>0</v>
      </c>
      <c r="AT562" s="25">
        <f ca="1">SUM(INDIRECT(AT$1&amp;AT$2&amp;$C562):INDIRECT(AT$1&amp;AT$3&amp;$C562))</f>
        <v>0</v>
      </c>
      <c r="AU562" s="1688">
        <f t="shared" ca="1" si="664"/>
        <v>0</v>
      </c>
      <c r="AV562" s="1782">
        <f t="shared" ca="1" si="665"/>
        <v>0</v>
      </c>
      <c r="AW562" s="25">
        <f ca="1">SUM(INDIRECT(AW$1&amp;AW$2&amp;$A562):INDIRECT(AW$1&amp;AW$3&amp;$A562))</f>
        <v>0</v>
      </c>
      <c r="AX562" s="1688">
        <f t="shared" ca="1" si="666"/>
        <v>0</v>
      </c>
      <c r="AY562" s="1782">
        <f t="shared" ca="1" si="667"/>
        <v>0</v>
      </c>
      <c r="BA562" s="25">
        <f ca="1">SUM((INDIRECT(BA$2&amp;(ROW())):INDIRECT(BA$3&amp;(ROW()))))</f>
        <v>0</v>
      </c>
      <c r="BB562" s="25">
        <f ca="1">SUM(INDIRECT(BB$1&amp;BB$2&amp;$C562):INDIRECT(BB$1&amp;BB$3&amp;$C562))</f>
        <v>0</v>
      </c>
      <c r="BC562" s="1688">
        <f t="shared" ca="1" si="668"/>
        <v>0</v>
      </c>
      <c r="BD562" s="1782">
        <f t="shared" ca="1" si="669"/>
        <v>0</v>
      </c>
      <c r="BE562" s="25">
        <f ca="1">SUM(INDIRECT(BE$1&amp;BE$2&amp;$A562):INDIRECT(BE$1&amp;BE$3&amp;$A562))</f>
        <v>0</v>
      </c>
      <c r="BF562" s="1688">
        <f t="shared" ca="1" si="670"/>
        <v>0</v>
      </c>
      <c r="BG562" s="1782">
        <f t="shared" ca="1" si="671"/>
        <v>0</v>
      </c>
    </row>
    <row r="563" spans="1:59">
      <c r="A563" s="1887">
        <v>516</v>
      </c>
      <c r="B563" s="1887">
        <v>1</v>
      </c>
      <c r="C563" s="1887">
        <f>ROW()</f>
        <v>563</v>
      </c>
      <c r="E563" s="2540">
        <v>1</v>
      </c>
      <c r="I563" s="130"/>
      <c r="J563" s="129"/>
      <c r="K563" s="118"/>
      <c r="L563" s="118"/>
      <c r="M563" s="18"/>
      <c r="N563" s="16"/>
      <c r="O563" s="16"/>
      <c r="P563" s="16" t="s">
        <v>213</v>
      </c>
      <c r="Q563" s="124"/>
      <c r="R563" s="124"/>
      <c r="S563" s="124"/>
      <c r="T563" s="124"/>
      <c r="U563" s="124"/>
      <c r="V563" s="124"/>
      <c r="W563" s="124"/>
      <c r="X563" s="124"/>
      <c r="Y563" s="124"/>
      <c r="Z563" s="124"/>
      <c r="AA563" s="124"/>
      <c r="AB563" s="124"/>
      <c r="AC563" s="23">
        <f>SUM(Q563,R563,S563)</f>
        <v>0</v>
      </c>
      <c r="AD563" s="23">
        <f>SUM(T563,U563,V563)</f>
        <v>0</v>
      </c>
      <c r="AE563" s="23">
        <f>SUM(W563,X563,Y563)</f>
        <v>0</v>
      </c>
      <c r="AF563" s="23">
        <f>SUM(Z563,AA563,AB563)</f>
        <v>0</v>
      </c>
      <c r="AG563" s="23">
        <f>AC563+AD563</f>
        <v>0</v>
      </c>
      <c r="AH563" s="23">
        <f>AF563+AE563</f>
        <v>0</v>
      </c>
      <c r="AI563" s="23">
        <f>AG563+AH563</f>
        <v>0</v>
      </c>
      <c r="AK563" s="23">
        <f ca="1">SUM((INDIRECT(AK$2&amp;(ROW())):INDIRECT(AK$3&amp;(ROW()))))</f>
        <v>0</v>
      </c>
      <c r="AL563" s="23">
        <f ca="1">SUM(INDIRECT(AL$1&amp;AL$2&amp;$C563):INDIRECT(AL$1&amp;AL$3&amp;$C563))</f>
        <v>0</v>
      </c>
      <c r="AM563" s="1689">
        <f t="shared" ca="1" si="638"/>
        <v>0</v>
      </c>
      <c r="AN563" s="1783">
        <f t="shared" ca="1" si="662"/>
        <v>0</v>
      </c>
      <c r="AO563" s="23">
        <f ca="1">SUM(INDIRECT(AO$1&amp;AO$2&amp;$A563):INDIRECT(AO$1&amp;AO$3&amp;$A563))</f>
        <v>0</v>
      </c>
      <c r="AP563" s="1689">
        <f t="shared" ca="1" si="639"/>
        <v>0</v>
      </c>
      <c r="AQ563" s="1783">
        <f t="shared" ca="1" si="663"/>
        <v>0</v>
      </c>
      <c r="AS563" s="23">
        <f ca="1">SUM((INDIRECT(AS$2&amp;(ROW())):INDIRECT(AS$3&amp;(ROW()))))</f>
        <v>0</v>
      </c>
      <c r="AT563" s="23">
        <f ca="1">SUM(INDIRECT(AT$1&amp;AT$2&amp;$C563):INDIRECT(AT$1&amp;AT$3&amp;$C563))</f>
        <v>0</v>
      </c>
      <c r="AU563" s="1689">
        <f t="shared" ca="1" si="664"/>
        <v>0</v>
      </c>
      <c r="AV563" s="1783">
        <f t="shared" ca="1" si="665"/>
        <v>0</v>
      </c>
      <c r="AW563" s="23">
        <f ca="1">SUM(INDIRECT(AW$1&amp;AW$2&amp;$A563):INDIRECT(AW$1&amp;AW$3&amp;$A563))</f>
        <v>0</v>
      </c>
      <c r="AX563" s="1689">
        <f t="shared" ca="1" si="666"/>
        <v>0</v>
      </c>
      <c r="AY563" s="1783">
        <f t="shared" ca="1" si="667"/>
        <v>0</v>
      </c>
      <c r="BA563" s="23">
        <f ca="1">SUM((INDIRECT(BA$2&amp;(ROW())):INDIRECT(BA$3&amp;(ROW()))))</f>
        <v>0</v>
      </c>
      <c r="BB563" s="23">
        <f ca="1">SUM(INDIRECT(BB$1&amp;BB$2&amp;$C563):INDIRECT(BB$1&amp;BB$3&amp;$C563))</f>
        <v>0</v>
      </c>
      <c r="BC563" s="1689">
        <f t="shared" ca="1" si="668"/>
        <v>0</v>
      </c>
      <c r="BD563" s="1783">
        <f t="shared" ca="1" si="669"/>
        <v>0</v>
      </c>
      <c r="BE563" s="23">
        <f ca="1">SUM(INDIRECT(BE$1&amp;BE$2&amp;$A563):INDIRECT(BE$1&amp;BE$3&amp;$A563))</f>
        <v>0</v>
      </c>
      <c r="BF563" s="1689">
        <f t="shared" ca="1" si="670"/>
        <v>0</v>
      </c>
      <c r="BG563" s="1783">
        <f t="shared" ca="1" si="671"/>
        <v>0</v>
      </c>
    </row>
    <row r="564" spans="1:59">
      <c r="A564" s="1887">
        <v>517</v>
      </c>
      <c r="B564" s="1887">
        <v>1</v>
      </c>
      <c r="C564" s="1887">
        <f>ROW()</f>
        <v>564</v>
      </c>
      <c r="E564" s="2540">
        <v>1</v>
      </c>
      <c r="I564" s="128"/>
      <c r="J564" s="127"/>
      <c r="K564" s="116"/>
      <c r="L564" s="116"/>
      <c r="M564" s="29" t="s">
        <v>213</v>
      </c>
      <c r="N564" s="16"/>
      <c r="O564" s="16"/>
      <c r="P564" s="16"/>
      <c r="Q564" s="124"/>
      <c r="R564" s="124"/>
      <c r="S564" s="124"/>
      <c r="T564" s="124"/>
      <c r="U564" s="124"/>
      <c r="V564" s="124"/>
      <c r="W564" s="124"/>
      <c r="X564" s="124"/>
      <c r="Y564" s="124"/>
      <c r="Z564" s="124"/>
      <c r="AA564" s="124"/>
      <c r="AB564" s="124"/>
      <c r="AC564" s="23">
        <f>SUM(Q564,R564,S564)</f>
        <v>0</v>
      </c>
      <c r="AD564" s="23">
        <f>SUM(T564,U564,V564)</f>
        <v>0</v>
      </c>
      <c r="AE564" s="23">
        <f>SUM(W564,X564,Y564)</f>
        <v>0</v>
      </c>
      <c r="AF564" s="23">
        <f>SUM(Z564,AA564,AB564)</f>
        <v>0</v>
      </c>
      <c r="AG564" s="23">
        <f>AC564+AD564</f>
        <v>0</v>
      </c>
      <c r="AH564" s="23">
        <f>AF564+AE564</f>
        <v>0</v>
      </c>
      <c r="AI564" s="23">
        <f>AG564+AH564</f>
        <v>0</v>
      </c>
      <c r="AK564" s="23">
        <f ca="1">SUM((INDIRECT(AK$2&amp;(ROW())):INDIRECT(AK$3&amp;(ROW()))))</f>
        <v>0</v>
      </c>
      <c r="AL564" s="23">
        <f ca="1">SUM(INDIRECT(AL$1&amp;AL$2&amp;$C564):INDIRECT(AL$1&amp;AL$3&amp;$C564))</f>
        <v>0</v>
      </c>
      <c r="AM564" s="1689">
        <f t="shared" ca="1" si="638"/>
        <v>0</v>
      </c>
      <c r="AN564" s="1783">
        <f t="shared" ca="1" si="662"/>
        <v>0</v>
      </c>
      <c r="AO564" s="23">
        <f ca="1">SUM(INDIRECT(AO$1&amp;AO$2&amp;$A564):INDIRECT(AO$1&amp;AO$3&amp;$A564))</f>
        <v>0</v>
      </c>
      <c r="AP564" s="1689">
        <f t="shared" ca="1" si="639"/>
        <v>0</v>
      </c>
      <c r="AQ564" s="1783">
        <f t="shared" ca="1" si="663"/>
        <v>0</v>
      </c>
      <c r="AS564" s="23">
        <f ca="1">SUM((INDIRECT(AS$2&amp;(ROW())):INDIRECT(AS$3&amp;(ROW()))))</f>
        <v>0</v>
      </c>
      <c r="AT564" s="23">
        <f ca="1">SUM(INDIRECT(AT$1&amp;AT$2&amp;$C564):INDIRECT(AT$1&amp;AT$3&amp;$C564))</f>
        <v>0</v>
      </c>
      <c r="AU564" s="1689">
        <f t="shared" ca="1" si="664"/>
        <v>0</v>
      </c>
      <c r="AV564" s="1783">
        <f t="shared" ca="1" si="665"/>
        <v>0</v>
      </c>
      <c r="AW564" s="23">
        <f ca="1">SUM(INDIRECT(AW$1&amp;AW$2&amp;$A564):INDIRECT(AW$1&amp;AW$3&amp;$A564))</f>
        <v>0</v>
      </c>
      <c r="AX564" s="1689">
        <f t="shared" ca="1" si="666"/>
        <v>0</v>
      </c>
      <c r="AY564" s="1783">
        <f t="shared" ca="1" si="667"/>
        <v>0</v>
      </c>
      <c r="BA564" s="23">
        <f ca="1">SUM((INDIRECT(BA$2&amp;(ROW())):INDIRECT(BA$3&amp;(ROW()))))</f>
        <v>0</v>
      </c>
      <c r="BB564" s="23">
        <f ca="1">SUM(INDIRECT(BB$1&amp;BB$2&amp;$C564):INDIRECT(BB$1&amp;BB$3&amp;$C564))</f>
        <v>0</v>
      </c>
      <c r="BC564" s="1689">
        <f t="shared" ca="1" si="668"/>
        <v>0</v>
      </c>
      <c r="BD564" s="1783">
        <f t="shared" ca="1" si="669"/>
        <v>0</v>
      </c>
      <c r="BE564" s="23">
        <f ca="1">SUM(INDIRECT(BE$1&amp;BE$2&amp;$A564):INDIRECT(BE$1&amp;BE$3&amp;$A564))</f>
        <v>0</v>
      </c>
      <c r="BF564" s="1689">
        <f t="shared" ca="1" si="670"/>
        <v>0</v>
      </c>
      <c r="BG564" s="1783">
        <f t="shared" ca="1" si="671"/>
        <v>0</v>
      </c>
    </row>
    <row r="565" spans="1:59">
      <c r="A565" s="1887">
        <v>518</v>
      </c>
      <c r="B565" s="1887">
        <v>1</v>
      </c>
      <c r="C565" s="1887">
        <f>ROW()</f>
        <v>565</v>
      </c>
      <c r="E565" s="2540">
        <v>1</v>
      </c>
      <c r="I565" s="126"/>
      <c r="J565" s="125"/>
      <c r="K565" s="126"/>
      <c r="L565" s="126"/>
      <c r="M565" s="125"/>
      <c r="N565" s="125"/>
      <c r="O565" s="125"/>
      <c r="P565" s="125"/>
      <c r="Q565" s="374"/>
      <c r="R565" s="374"/>
      <c r="S565" s="374"/>
      <c r="T565" s="374"/>
      <c r="U565" s="374"/>
      <c r="V565" s="374"/>
      <c r="W565" s="374"/>
      <c r="X565" s="374"/>
      <c r="Y565" s="374"/>
      <c r="Z565" s="374"/>
      <c r="AA565" s="374"/>
      <c r="AB565" s="374"/>
      <c r="AC565" s="374"/>
      <c r="AD565" s="374"/>
      <c r="AE565" s="374"/>
      <c r="AF565" s="374"/>
      <c r="AG565" s="374"/>
      <c r="AH565" s="374"/>
      <c r="AI565" s="374"/>
      <c r="AK565" s="374"/>
      <c r="AL565" s="374"/>
      <c r="AM565" s="374"/>
      <c r="AN565" s="374"/>
      <c r="AO565" s="374"/>
      <c r="AP565" s="374"/>
      <c r="AQ565" s="374"/>
      <c r="AS565" s="374"/>
      <c r="AT565" s="374"/>
      <c r="AU565" s="374"/>
      <c r="AV565" s="374"/>
      <c r="AW565" s="374"/>
      <c r="AX565" s="374"/>
      <c r="AY565" s="374"/>
      <c r="BA565" s="374"/>
      <c r="BB565" s="374"/>
      <c r="BC565" s="374"/>
      <c r="BD565" s="374"/>
      <c r="BE565" s="374"/>
      <c r="BF565" s="374"/>
      <c r="BG565" s="374"/>
    </row>
    <row r="566" spans="1:59">
      <c r="A566" s="1887">
        <v>519</v>
      </c>
      <c r="B566" s="1887">
        <v>1</v>
      </c>
      <c r="C566" s="1887">
        <f>ROW()</f>
        <v>566</v>
      </c>
      <c r="E566" s="2540">
        <v>1</v>
      </c>
      <c r="H566" s="33" t="s">
        <v>516</v>
      </c>
      <c r="I566" s="126"/>
      <c r="J566" s="125"/>
      <c r="K566" s="126"/>
      <c r="L566" s="126"/>
      <c r="M566" s="125"/>
      <c r="N566" s="125"/>
      <c r="O566" s="125"/>
      <c r="P566" s="447"/>
      <c r="Q566" s="374"/>
      <c r="R566" s="374"/>
      <c r="S566" s="374"/>
      <c r="T566" s="374"/>
      <c r="U566" s="374"/>
      <c r="V566" s="374"/>
      <c r="AA566" s="1"/>
      <c r="AB566" s="1"/>
      <c r="AC566" s="1"/>
      <c r="AD566" s="1"/>
      <c r="AE566" s="1"/>
      <c r="AF566" s="1"/>
      <c r="AG566" s="1"/>
      <c r="AH566" s="1"/>
      <c r="AI566" s="1"/>
      <c r="AK566" s="1"/>
      <c r="AL566" s="1"/>
      <c r="AM566" s="1"/>
      <c r="AN566" s="1"/>
      <c r="AO566" s="1"/>
      <c r="AP566" s="1"/>
      <c r="AQ566" s="1"/>
      <c r="AS566" s="1"/>
      <c r="AT566" s="1"/>
      <c r="AU566" s="1"/>
      <c r="AV566" s="1"/>
      <c r="AW566" s="1"/>
      <c r="AX566" s="1"/>
      <c r="AY566" s="1"/>
      <c r="BA566" s="1"/>
      <c r="BB566" s="1"/>
      <c r="BC566" s="1"/>
      <c r="BD566" s="1"/>
      <c r="BE566" s="1"/>
      <c r="BF566" s="1"/>
      <c r="BG566" s="1"/>
    </row>
    <row r="567" spans="1:59">
      <c r="A567" s="1887">
        <v>520</v>
      </c>
      <c r="B567" s="1887">
        <v>1</v>
      </c>
      <c r="C567" s="1887">
        <f>ROW()</f>
        <v>567</v>
      </c>
      <c r="E567" s="2540">
        <v>1</v>
      </c>
      <c r="I567" s="675" t="s">
        <v>220</v>
      </c>
      <c r="J567" s="676"/>
      <c r="K567" s="681"/>
      <c r="L567" s="681"/>
      <c r="M567" s="682"/>
      <c r="N567" s="682"/>
      <c r="O567" s="682"/>
      <c r="P567" s="682"/>
      <c r="Q567" s="683">
        <f>Q568+Q583</f>
        <v>12895</v>
      </c>
      <c r="R567" s="683">
        <f t="shared" ref="R567:AI567" si="675">R568+R583</f>
        <v>26937</v>
      </c>
      <c r="S567" s="683">
        <f t="shared" si="675"/>
        <v>51846</v>
      </c>
      <c r="T567" s="683">
        <f t="shared" si="675"/>
        <v>13879</v>
      </c>
      <c r="U567" s="683">
        <f t="shared" si="675"/>
        <v>3983</v>
      </c>
      <c r="V567" s="683">
        <f t="shared" si="675"/>
        <v>13487</v>
      </c>
      <c r="W567" s="683">
        <f t="shared" si="675"/>
        <v>4910</v>
      </c>
      <c r="X567" s="683">
        <f t="shared" si="675"/>
        <v>4900</v>
      </c>
      <c r="Y567" s="683">
        <f t="shared" si="675"/>
        <v>15594</v>
      </c>
      <c r="Z567" s="683">
        <f t="shared" si="675"/>
        <v>32184</v>
      </c>
      <c r="AA567" s="683">
        <f t="shared" si="675"/>
        <v>41979</v>
      </c>
      <c r="AB567" s="683">
        <f t="shared" si="675"/>
        <v>17459</v>
      </c>
      <c r="AC567" s="683">
        <f t="shared" si="675"/>
        <v>91678</v>
      </c>
      <c r="AD567" s="683">
        <f t="shared" si="675"/>
        <v>31349</v>
      </c>
      <c r="AE567" s="683">
        <f t="shared" si="675"/>
        <v>25404</v>
      </c>
      <c r="AF567" s="683">
        <f t="shared" si="675"/>
        <v>91622</v>
      </c>
      <c r="AG567" s="683">
        <f t="shared" si="675"/>
        <v>123027</v>
      </c>
      <c r="AH567" s="683">
        <f t="shared" si="675"/>
        <v>117026</v>
      </c>
      <c r="AI567" s="683">
        <f t="shared" si="675"/>
        <v>240053</v>
      </c>
      <c r="AK567" s="683">
        <f ca="1">SUM((INDIRECT(AK$2&amp;(ROW())):INDIRECT(AK$3&amp;(ROW()))))</f>
        <v>12895</v>
      </c>
      <c r="AL567" s="683">
        <f ca="1">SUM(INDIRECT(AL$1&amp;AL$2&amp;$C567):INDIRECT(AL$1&amp;AL$3&amp;$C567))</f>
        <v>2575</v>
      </c>
      <c r="AM567" s="1734">
        <f t="shared" ca="1" si="638"/>
        <v>10320</v>
      </c>
      <c r="AN567" s="1837">
        <f t="shared" ref="AN567:AN630" ca="1" si="676">IFERROR(AK567/AL567,0)</f>
        <v>5.0077669902912625</v>
      </c>
      <c r="AO567" s="683">
        <f ca="1">SUM(INDIRECT(AO$1&amp;AO$2&amp;$A567):INDIRECT(AO$1&amp;AO$3&amp;$A567))</f>
        <v>0</v>
      </c>
      <c r="AP567" s="1734">
        <f t="shared" ca="1" si="639"/>
        <v>12895</v>
      </c>
      <c r="AQ567" s="1837">
        <f t="shared" ref="AQ567:AQ630" ca="1" si="677">IFERROR(AK567/AO567,0)</f>
        <v>0</v>
      </c>
      <c r="AS567" s="683">
        <f ca="1">SUM((INDIRECT(AS$2&amp;(ROW())):INDIRECT(AS$3&amp;(ROW()))))</f>
        <v>12895</v>
      </c>
      <c r="AT567" s="683">
        <f ca="1">SUM(INDIRECT(AT$1&amp;AT$2&amp;$C567):INDIRECT(AT$1&amp;AT$3&amp;$C567))</f>
        <v>2575</v>
      </c>
      <c r="AU567" s="1734">
        <f t="shared" ref="AU567:AU630" ca="1" si="678">AS567-AT567</f>
        <v>10320</v>
      </c>
      <c r="AV567" s="1837">
        <f t="shared" ref="AV567:AV630" ca="1" si="679">IFERROR(AS567/AT567,0)</f>
        <v>5.0077669902912625</v>
      </c>
      <c r="AW567" s="683">
        <f ca="1">SUM(INDIRECT(AW$1&amp;AW$2&amp;$A567):INDIRECT(AW$1&amp;AW$3&amp;$A567))</f>
        <v>0</v>
      </c>
      <c r="AX567" s="1734">
        <f t="shared" ref="AX567:AX630" ca="1" si="680">AS567-AW567</f>
        <v>12895</v>
      </c>
      <c r="AY567" s="1837">
        <f t="shared" ref="AY567:AY630" ca="1" si="681">IFERROR(AS567/AW567,0)</f>
        <v>0</v>
      </c>
      <c r="BA567" s="683">
        <f ca="1">SUM((INDIRECT(BA$2&amp;(ROW())):INDIRECT(BA$3&amp;(ROW()))))</f>
        <v>12895</v>
      </c>
      <c r="BB567" s="683">
        <f ca="1">SUM(INDIRECT(BB$1&amp;BB$2&amp;$C567):INDIRECT(BB$1&amp;BB$3&amp;$C567))</f>
        <v>2575</v>
      </c>
      <c r="BC567" s="1734">
        <f t="shared" ref="BC567:BC630" ca="1" si="682">BA567-BB567</f>
        <v>10320</v>
      </c>
      <c r="BD567" s="1837">
        <f t="shared" ref="BD567:BD630" ca="1" si="683">IFERROR(BA567/BB567,0)</f>
        <v>5.0077669902912625</v>
      </c>
      <c r="BE567" s="683">
        <f ca="1">SUM(INDIRECT(BE$1&amp;BE$2&amp;$A567):INDIRECT(BE$1&amp;BE$3&amp;$A567))</f>
        <v>0</v>
      </c>
      <c r="BF567" s="1734">
        <f t="shared" ref="BF567:BF630" ca="1" si="684">BA567-BE567</f>
        <v>12895</v>
      </c>
      <c r="BG567" s="1837">
        <f t="shared" ref="BG567:BG630" ca="1" si="685">IFERROR(BA567/BE567,0)</f>
        <v>0</v>
      </c>
    </row>
    <row r="568" spans="1:59">
      <c r="A568" s="1887">
        <v>521</v>
      </c>
      <c r="B568" s="1887">
        <v>1</v>
      </c>
      <c r="C568" s="1887">
        <f>ROW()</f>
        <v>568</v>
      </c>
      <c r="E568" s="2540">
        <v>1</v>
      </c>
      <c r="I568" s="677"/>
      <c r="J568" s="678"/>
      <c r="K568" s="123" t="s">
        <v>221</v>
      </c>
      <c r="L568" s="123"/>
      <c r="M568" s="549"/>
      <c r="N568" s="549"/>
      <c r="O568" s="549"/>
      <c r="P568" s="549"/>
      <c r="Q568" s="552">
        <f>Q569+Q576</f>
        <v>12895</v>
      </c>
      <c r="R568" s="552">
        <f t="shared" ref="R568:AI568" si="686">R569+R576</f>
        <v>26937</v>
      </c>
      <c r="S568" s="552">
        <f t="shared" si="686"/>
        <v>51846</v>
      </c>
      <c r="T568" s="552">
        <f t="shared" si="686"/>
        <v>13879</v>
      </c>
      <c r="U568" s="552">
        <f t="shared" si="686"/>
        <v>3983</v>
      </c>
      <c r="V568" s="552">
        <f t="shared" si="686"/>
        <v>13487</v>
      </c>
      <c r="W568" s="552">
        <f t="shared" si="686"/>
        <v>4910</v>
      </c>
      <c r="X568" s="552">
        <f t="shared" si="686"/>
        <v>4900</v>
      </c>
      <c r="Y568" s="552">
        <f t="shared" si="686"/>
        <v>15594</v>
      </c>
      <c r="Z568" s="552">
        <f t="shared" si="686"/>
        <v>32184</v>
      </c>
      <c r="AA568" s="552">
        <f t="shared" si="686"/>
        <v>41979</v>
      </c>
      <c r="AB568" s="552">
        <f t="shared" si="686"/>
        <v>17459</v>
      </c>
      <c r="AC568" s="552">
        <f t="shared" si="686"/>
        <v>91678</v>
      </c>
      <c r="AD568" s="552">
        <f t="shared" si="686"/>
        <v>31349</v>
      </c>
      <c r="AE568" s="552">
        <f t="shared" si="686"/>
        <v>25404</v>
      </c>
      <c r="AF568" s="552">
        <f t="shared" si="686"/>
        <v>91622</v>
      </c>
      <c r="AG568" s="552">
        <f t="shared" si="686"/>
        <v>123027</v>
      </c>
      <c r="AH568" s="552">
        <f t="shared" si="686"/>
        <v>117026</v>
      </c>
      <c r="AI568" s="552">
        <f t="shared" si="686"/>
        <v>240053</v>
      </c>
      <c r="AK568" s="552">
        <f ca="1">SUM((INDIRECT(AK$2&amp;(ROW())):INDIRECT(AK$3&amp;(ROW()))))</f>
        <v>12895</v>
      </c>
      <c r="AL568" s="552">
        <f ca="1">SUM(INDIRECT(AL$1&amp;AL$2&amp;$C568):INDIRECT(AL$1&amp;AL$3&amp;$C568))</f>
        <v>2575</v>
      </c>
      <c r="AM568" s="1729">
        <f t="shared" ca="1" si="638"/>
        <v>10320</v>
      </c>
      <c r="AN568" s="1832">
        <f t="shared" ca="1" si="676"/>
        <v>5.0077669902912625</v>
      </c>
      <c r="AO568" s="552">
        <f ca="1">SUM(INDIRECT(AO$1&amp;AO$2&amp;$A568):INDIRECT(AO$1&amp;AO$3&amp;$A568))</f>
        <v>0</v>
      </c>
      <c r="AP568" s="1729">
        <f t="shared" ca="1" si="639"/>
        <v>12895</v>
      </c>
      <c r="AQ568" s="1832">
        <f t="shared" ca="1" si="677"/>
        <v>0</v>
      </c>
      <c r="AS568" s="552">
        <f ca="1">SUM((INDIRECT(AS$2&amp;(ROW())):INDIRECT(AS$3&amp;(ROW()))))</f>
        <v>12895</v>
      </c>
      <c r="AT568" s="552">
        <f ca="1">SUM(INDIRECT(AT$1&amp;AT$2&amp;$C568):INDIRECT(AT$1&amp;AT$3&amp;$C568))</f>
        <v>2575</v>
      </c>
      <c r="AU568" s="1729">
        <f t="shared" ca="1" si="678"/>
        <v>10320</v>
      </c>
      <c r="AV568" s="1832">
        <f t="shared" ca="1" si="679"/>
        <v>5.0077669902912625</v>
      </c>
      <c r="AW568" s="552">
        <f ca="1">SUM(INDIRECT(AW$1&amp;AW$2&amp;$A568):INDIRECT(AW$1&amp;AW$3&amp;$A568))</f>
        <v>0</v>
      </c>
      <c r="AX568" s="1729">
        <f t="shared" ca="1" si="680"/>
        <v>12895</v>
      </c>
      <c r="AY568" s="1832">
        <f t="shared" ca="1" si="681"/>
        <v>0</v>
      </c>
      <c r="BA568" s="552">
        <f ca="1">SUM((INDIRECT(BA$2&amp;(ROW())):INDIRECT(BA$3&amp;(ROW()))))</f>
        <v>12895</v>
      </c>
      <c r="BB568" s="552">
        <f ca="1">SUM(INDIRECT(BB$1&amp;BB$2&amp;$C568):INDIRECT(BB$1&amp;BB$3&amp;$C568))</f>
        <v>2575</v>
      </c>
      <c r="BC568" s="1729">
        <f t="shared" ca="1" si="682"/>
        <v>10320</v>
      </c>
      <c r="BD568" s="1832">
        <f t="shared" ca="1" si="683"/>
        <v>5.0077669902912625</v>
      </c>
      <c r="BE568" s="552">
        <f ca="1">SUM(INDIRECT(BE$1&amp;BE$2&amp;$A568):INDIRECT(BE$1&amp;BE$3&amp;$A568))</f>
        <v>0</v>
      </c>
      <c r="BF568" s="1729">
        <f t="shared" ca="1" si="684"/>
        <v>12895</v>
      </c>
      <c r="BG568" s="1832">
        <f t="shared" ca="1" si="685"/>
        <v>0</v>
      </c>
    </row>
    <row r="569" spans="1:59">
      <c r="A569" s="1887">
        <v>522</v>
      </c>
      <c r="B569" s="1887">
        <v>1</v>
      </c>
      <c r="C569" s="1887">
        <f>ROW()</f>
        <v>569</v>
      </c>
      <c r="E569" s="2540">
        <v>1</v>
      </c>
      <c r="I569" s="677"/>
      <c r="J569" s="678"/>
      <c r="K569" s="123"/>
      <c r="L569" s="123"/>
      <c r="M569" s="125" t="s">
        <v>326</v>
      </c>
      <c r="N569" s="600"/>
      <c r="O569" s="600"/>
      <c r="P569" s="600"/>
      <c r="Q569" s="562">
        <f>SUM(Q570:Q575)</f>
        <v>9500</v>
      </c>
      <c r="R569" s="562">
        <f t="shared" ref="R569:AB569" si="687">SUM(R570:R575)</f>
        <v>25300</v>
      </c>
      <c r="S569" s="562">
        <f t="shared" si="687"/>
        <v>49976</v>
      </c>
      <c r="T569" s="562">
        <f t="shared" si="687"/>
        <v>9252</v>
      </c>
      <c r="U569" s="562">
        <f t="shared" si="687"/>
        <v>0</v>
      </c>
      <c r="V569" s="562">
        <f t="shared" si="687"/>
        <v>9352</v>
      </c>
      <c r="W569" s="562">
        <f t="shared" si="687"/>
        <v>252</v>
      </c>
      <c r="X569" s="562">
        <f t="shared" si="687"/>
        <v>0</v>
      </c>
      <c r="Y569" s="562">
        <f t="shared" si="687"/>
        <v>9211</v>
      </c>
      <c r="Z569" s="562">
        <f t="shared" si="687"/>
        <v>26300</v>
      </c>
      <c r="AA569" s="562">
        <f t="shared" si="687"/>
        <v>35087</v>
      </c>
      <c r="AB569" s="562">
        <f t="shared" si="687"/>
        <v>12311</v>
      </c>
      <c r="AC569" s="562">
        <f t="shared" ref="AC569:AI569" si="688">SUM(AC570:AC575)</f>
        <v>84776</v>
      </c>
      <c r="AD569" s="562">
        <f t="shared" si="688"/>
        <v>18604</v>
      </c>
      <c r="AE569" s="562">
        <f t="shared" si="688"/>
        <v>9463</v>
      </c>
      <c r="AF569" s="562">
        <f t="shared" si="688"/>
        <v>73698</v>
      </c>
      <c r="AG569" s="562">
        <f t="shared" si="688"/>
        <v>103380</v>
      </c>
      <c r="AH569" s="562">
        <f t="shared" si="688"/>
        <v>83161</v>
      </c>
      <c r="AI569" s="562">
        <f t="shared" si="688"/>
        <v>186541</v>
      </c>
      <c r="AK569" s="562">
        <f ca="1">SUM((INDIRECT(AK$2&amp;(ROW())):INDIRECT(AK$3&amp;(ROW()))))</f>
        <v>9500</v>
      </c>
      <c r="AL569" s="562">
        <f ca="1">SUM(INDIRECT(AL$1&amp;AL$2&amp;$C569):INDIRECT(AL$1&amp;AL$3&amp;$C569))</f>
        <v>0</v>
      </c>
      <c r="AM569" s="1716">
        <f t="shared" ref="AM569:AM632" ca="1" si="689">AK569-AL569</f>
        <v>9500</v>
      </c>
      <c r="AN569" s="1820">
        <f t="shared" ca="1" si="676"/>
        <v>0</v>
      </c>
      <c r="AO569" s="562">
        <f ca="1">SUM(INDIRECT(AO$1&amp;AO$2&amp;$A569):INDIRECT(AO$1&amp;AO$3&amp;$A569))</f>
        <v>0</v>
      </c>
      <c r="AP569" s="1716">
        <f t="shared" ref="AP569:AP632" ca="1" si="690">AK569-AO569</f>
        <v>9500</v>
      </c>
      <c r="AQ569" s="1820">
        <f t="shared" ca="1" si="677"/>
        <v>0</v>
      </c>
      <c r="AS569" s="562">
        <f ca="1">SUM((INDIRECT(AS$2&amp;(ROW())):INDIRECT(AS$3&amp;(ROW()))))</f>
        <v>9500</v>
      </c>
      <c r="AT569" s="562">
        <f ca="1">SUM(INDIRECT(AT$1&amp;AT$2&amp;$C569):INDIRECT(AT$1&amp;AT$3&amp;$C569))</f>
        <v>0</v>
      </c>
      <c r="AU569" s="1716">
        <f t="shared" ca="1" si="678"/>
        <v>9500</v>
      </c>
      <c r="AV569" s="1820">
        <f t="shared" ca="1" si="679"/>
        <v>0</v>
      </c>
      <c r="AW569" s="562">
        <f ca="1">SUM(INDIRECT(AW$1&amp;AW$2&amp;$A569):INDIRECT(AW$1&amp;AW$3&amp;$A569))</f>
        <v>0</v>
      </c>
      <c r="AX569" s="1716">
        <f t="shared" ca="1" si="680"/>
        <v>9500</v>
      </c>
      <c r="AY569" s="1820">
        <f t="shared" ca="1" si="681"/>
        <v>0</v>
      </c>
      <c r="BA569" s="562">
        <f ca="1">SUM((INDIRECT(BA$2&amp;(ROW())):INDIRECT(BA$3&amp;(ROW()))))</f>
        <v>9500</v>
      </c>
      <c r="BB569" s="562">
        <f ca="1">SUM(INDIRECT(BB$1&amp;BB$2&amp;$C569):INDIRECT(BB$1&amp;BB$3&amp;$C569))</f>
        <v>0</v>
      </c>
      <c r="BC569" s="1716">
        <f t="shared" ca="1" si="682"/>
        <v>9500</v>
      </c>
      <c r="BD569" s="1820">
        <f t="shared" ca="1" si="683"/>
        <v>0</v>
      </c>
      <c r="BE569" s="562">
        <f ca="1">SUM(INDIRECT(BE$1&amp;BE$2&amp;$A569):INDIRECT(BE$1&amp;BE$3&amp;$A569))</f>
        <v>0</v>
      </c>
      <c r="BF569" s="1716">
        <f t="shared" ca="1" si="684"/>
        <v>9500</v>
      </c>
      <c r="BG569" s="1820">
        <f t="shared" ca="1" si="685"/>
        <v>0</v>
      </c>
    </row>
    <row r="570" spans="1:59">
      <c r="A570" s="1887">
        <v>523</v>
      </c>
      <c r="B570" s="1887">
        <v>1</v>
      </c>
      <c r="C570" s="1887">
        <f>ROW()</f>
        <v>570</v>
      </c>
      <c r="E570" s="2540">
        <v>1</v>
      </c>
      <c r="I570" s="677"/>
      <c r="J570" s="678"/>
      <c r="K570" s="123"/>
      <c r="L570" s="123"/>
      <c r="M570" s="125"/>
      <c r="N570" s="601" t="s">
        <v>321</v>
      </c>
      <c r="O570" s="581"/>
      <c r="P570" s="581"/>
      <c r="Q570" s="177"/>
      <c r="R570" s="177"/>
      <c r="S570" s="177"/>
      <c r="T570" s="177"/>
      <c r="U570" s="177"/>
      <c r="V570" s="177"/>
      <c r="W570" s="177"/>
      <c r="X570" s="177"/>
      <c r="Y570" s="177"/>
      <c r="Z570" s="177"/>
      <c r="AA570" s="177">
        <v>-1647</v>
      </c>
      <c r="AB570" s="177"/>
      <c r="AC570" s="173">
        <f t="shared" ref="AC570:AC575" si="691">SUM(Q570,R570,S570)</f>
        <v>0</v>
      </c>
      <c r="AD570" s="173">
        <f t="shared" ref="AD570:AD575" si="692">SUM(T570,U570,V570)</f>
        <v>0</v>
      </c>
      <c r="AE570" s="173">
        <f t="shared" ref="AE570:AE575" si="693">SUM(W570,X570,Y570)</f>
        <v>0</v>
      </c>
      <c r="AF570" s="173">
        <f t="shared" ref="AF570:AF575" si="694">SUM(Z570,AA570,AB570)</f>
        <v>-1647</v>
      </c>
      <c r="AG570" s="173">
        <f t="shared" ref="AG570:AG575" si="695">AC570+AD570</f>
        <v>0</v>
      </c>
      <c r="AH570" s="173">
        <f t="shared" ref="AH570:AH575" si="696">AF570+AE570</f>
        <v>-1647</v>
      </c>
      <c r="AI570" s="173">
        <f t="shared" ref="AI570:AI575" si="697">AG570+AH570</f>
        <v>-1647</v>
      </c>
      <c r="AK570" s="173">
        <f ca="1">SUM((INDIRECT(AK$2&amp;(ROW())):INDIRECT(AK$3&amp;(ROW()))))</f>
        <v>0</v>
      </c>
      <c r="AL570" s="173">
        <f ca="1">SUM(INDIRECT(AL$1&amp;AL$2&amp;$C570):INDIRECT(AL$1&amp;AL$3&amp;$C570))</f>
        <v>0</v>
      </c>
      <c r="AM570" s="1717">
        <f t="shared" ca="1" si="689"/>
        <v>0</v>
      </c>
      <c r="AN570" s="1821">
        <f t="shared" ca="1" si="676"/>
        <v>0</v>
      </c>
      <c r="AO570" s="173">
        <f ca="1">SUM(INDIRECT(AO$1&amp;AO$2&amp;$A570):INDIRECT(AO$1&amp;AO$3&amp;$A570))</f>
        <v>0</v>
      </c>
      <c r="AP570" s="1717">
        <f t="shared" ca="1" si="690"/>
        <v>0</v>
      </c>
      <c r="AQ570" s="1821">
        <f t="shared" ca="1" si="677"/>
        <v>0</v>
      </c>
      <c r="AS570" s="173">
        <f ca="1">SUM((INDIRECT(AS$2&amp;(ROW())):INDIRECT(AS$3&amp;(ROW()))))</f>
        <v>0</v>
      </c>
      <c r="AT570" s="173">
        <f ca="1">SUM(INDIRECT(AT$1&amp;AT$2&amp;$C570):INDIRECT(AT$1&amp;AT$3&amp;$C570))</f>
        <v>0</v>
      </c>
      <c r="AU570" s="1717">
        <f t="shared" ca="1" si="678"/>
        <v>0</v>
      </c>
      <c r="AV570" s="1821">
        <f t="shared" ca="1" si="679"/>
        <v>0</v>
      </c>
      <c r="AW570" s="173">
        <f ca="1">SUM(INDIRECT(AW$1&amp;AW$2&amp;$A570):INDIRECT(AW$1&amp;AW$3&amp;$A570))</f>
        <v>0</v>
      </c>
      <c r="AX570" s="1717">
        <f t="shared" ca="1" si="680"/>
        <v>0</v>
      </c>
      <c r="AY570" s="1821">
        <f t="shared" ca="1" si="681"/>
        <v>0</v>
      </c>
      <c r="BA570" s="173">
        <f ca="1">SUM((INDIRECT(BA$2&amp;(ROW())):INDIRECT(BA$3&amp;(ROW()))))</f>
        <v>0</v>
      </c>
      <c r="BB570" s="173">
        <f ca="1">SUM(INDIRECT(BB$1&amp;BB$2&amp;$C570):INDIRECT(BB$1&amp;BB$3&amp;$C570))</f>
        <v>0</v>
      </c>
      <c r="BC570" s="1717">
        <f t="shared" ca="1" si="682"/>
        <v>0</v>
      </c>
      <c r="BD570" s="1821">
        <f t="shared" ca="1" si="683"/>
        <v>0</v>
      </c>
      <c r="BE570" s="173">
        <f ca="1">SUM(INDIRECT(BE$1&amp;BE$2&amp;$A570):INDIRECT(BE$1&amp;BE$3&amp;$A570))</f>
        <v>0</v>
      </c>
      <c r="BF570" s="1717">
        <f t="shared" ca="1" si="684"/>
        <v>0</v>
      </c>
      <c r="BG570" s="1821">
        <f t="shared" ca="1" si="685"/>
        <v>0</v>
      </c>
    </row>
    <row r="571" spans="1:59">
      <c r="A571" s="1887">
        <v>524</v>
      </c>
      <c r="B571" s="1887">
        <v>1</v>
      </c>
      <c r="C571" s="1887">
        <f>ROW()</f>
        <v>571</v>
      </c>
      <c r="E571" s="2540">
        <v>1</v>
      </c>
      <c r="I571" s="677"/>
      <c r="J571" s="678"/>
      <c r="K571" s="123"/>
      <c r="L571" s="123"/>
      <c r="M571" s="125"/>
      <c r="N571" s="436" t="s">
        <v>218</v>
      </c>
      <c r="O571" s="125"/>
      <c r="P571" s="125"/>
      <c r="Q571" s="117"/>
      <c r="R571" s="117">
        <v>9000</v>
      </c>
      <c r="S571" s="117">
        <v>9250</v>
      </c>
      <c r="T571" s="117"/>
      <c r="U571" s="117"/>
      <c r="V571" s="117"/>
      <c r="W571" s="117"/>
      <c r="X571" s="117"/>
      <c r="Y571" s="117">
        <v>411</v>
      </c>
      <c r="Z571" s="117"/>
      <c r="AA571" s="117">
        <v>11812</v>
      </c>
      <c r="AB571" s="117">
        <v>2709</v>
      </c>
      <c r="AC571" s="25">
        <f t="shared" si="691"/>
        <v>18250</v>
      </c>
      <c r="AD571" s="25">
        <f t="shared" si="692"/>
        <v>0</v>
      </c>
      <c r="AE571" s="25">
        <f t="shared" si="693"/>
        <v>411</v>
      </c>
      <c r="AF571" s="25">
        <f t="shared" si="694"/>
        <v>14521</v>
      </c>
      <c r="AG571" s="25">
        <f t="shared" si="695"/>
        <v>18250</v>
      </c>
      <c r="AH571" s="25">
        <f t="shared" si="696"/>
        <v>14932</v>
      </c>
      <c r="AI571" s="25">
        <f t="shared" si="697"/>
        <v>33182</v>
      </c>
      <c r="AK571" s="25">
        <f ca="1">SUM((INDIRECT(AK$2&amp;(ROW())):INDIRECT(AK$3&amp;(ROW()))))</f>
        <v>0</v>
      </c>
      <c r="AL571" s="25">
        <f ca="1">SUM(INDIRECT(AL$1&amp;AL$2&amp;$C571):INDIRECT(AL$1&amp;AL$3&amp;$C571))</f>
        <v>0</v>
      </c>
      <c r="AM571" s="1688">
        <f t="shared" ca="1" si="689"/>
        <v>0</v>
      </c>
      <c r="AN571" s="1782">
        <f t="shared" ca="1" si="676"/>
        <v>0</v>
      </c>
      <c r="AO571" s="25">
        <f ca="1">SUM(INDIRECT(AO$1&amp;AO$2&amp;$A571):INDIRECT(AO$1&amp;AO$3&amp;$A571))</f>
        <v>0</v>
      </c>
      <c r="AP571" s="1688">
        <f t="shared" ca="1" si="690"/>
        <v>0</v>
      </c>
      <c r="AQ571" s="1782">
        <f t="shared" ca="1" si="677"/>
        <v>0</v>
      </c>
      <c r="AS571" s="25">
        <f ca="1">SUM((INDIRECT(AS$2&amp;(ROW())):INDIRECT(AS$3&amp;(ROW()))))</f>
        <v>0</v>
      </c>
      <c r="AT571" s="25">
        <f ca="1">SUM(INDIRECT(AT$1&amp;AT$2&amp;$C571):INDIRECT(AT$1&amp;AT$3&amp;$C571))</f>
        <v>0</v>
      </c>
      <c r="AU571" s="1688">
        <f t="shared" ca="1" si="678"/>
        <v>0</v>
      </c>
      <c r="AV571" s="1782">
        <f t="shared" ca="1" si="679"/>
        <v>0</v>
      </c>
      <c r="AW571" s="25">
        <f ca="1">SUM(INDIRECT(AW$1&amp;AW$2&amp;$A571):INDIRECT(AW$1&amp;AW$3&amp;$A571))</f>
        <v>0</v>
      </c>
      <c r="AX571" s="1688">
        <f t="shared" ca="1" si="680"/>
        <v>0</v>
      </c>
      <c r="AY571" s="1782">
        <f t="shared" ca="1" si="681"/>
        <v>0</v>
      </c>
      <c r="BA571" s="25">
        <f ca="1">SUM((INDIRECT(BA$2&amp;(ROW())):INDIRECT(BA$3&amp;(ROW()))))</f>
        <v>0</v>
      </c>
      <c r="BB571" s="25">
        <f ca="1">SUM(INDIRECT(BB$1&amp;BB$2&amp;$C571):INDIRECT(BB$1&amp;BB$3&amp;$C571))</f>
        <v>0</v>
      </c>
      <c r="BC571" s="1688">
        <f t="shared" ca="1" si="682"/>
        <v>0</v>
      </c>
      <c r="BD571" s="1782">
        <f t="shared" ca="1" si="683"/>
        <v>0</v>
      </c>
      <c r="BE571" s="25">
        <f ca="1">SUM(INDIRECT(BE$1&amp;BE$2&amp;$A571):INDIRECT(BE$1&amp;BE$3&amp;$A571))</f>
        <v>0</v>
      </c>
      <c r="BF571" s="1688">
        <f t="shared" ca="1" si="684"/>
        <v>0</v>
      </c>
      <c r="BG571" s="1782">
        <f t="shared" ca="1" si="685"/>
        <v>0</v>
      </c>
    </row>
    <row r="572" spans="1:59">
      <c r="A572" s="1887">
        <v>525</v>
      </c>
      <c r="B572" s="1887">
        <v>1</v>
      </c>
      <c r="C572" s="1887">
        <f>ROW()</f>
        <v>572</v>
      </c>
      <c r="E572" s="2540">
        <v>1</v>
      </c>
      <c r="I572" s="677"/>
      <c r="J572" s="678"/>
      <c r="K572" s="123"/>
      <c r="L572" s="123"/>
      <c r="M572" s="125"/>
      <c r="N572" s="436" t="s">
        <v>322</v>
      </c>
      <c r="O572" s="125"/>
      <c r="P572" s="125"/>
      <c r="Q572" s="117">
        <v>9500</v>
      </c>
      <c r="R572" s="117">
        <v>16300</v>
      </c>
      <c r="S572" s="117">
        <v>40726</v>
      </c>
      <c r="T572" s="117">
        <v>9252</v>
      </c>
      <c r="U572" s="117"/>
      <c r="V572" s="117">
        <v>9352</v>
      </c>
      <c r="W572" s="117">
        <v>252</v>
      </c>
      <c r="X572" s="117"/>
      <c r="Y572" s="117">
        <v>8800</v>
      </c>
      <c r="Z572" s="117">
        <v>26300</v>
      </c>
      <c r="AA572" s="117">
        <v>24922</v>
      </c>
      <c r="AB572" s="117">
        <v>9602</v>
      </c>
      <c r="AC572" s="25">
        <f t="shared" si="691"/>
        <v>66526</v>
      </c>
      <c r="AD572" s="25">
        <f t="shared" si="692"/>
        <v>18604</v>
      </c>
      <c r="AE572" s="25">
        <f t="shared" si="693"/>
        <v>9052</v>
      </c>
      <c r="AF572" s="25">
        <f t="shared" si="694"/>
        <v>60824</v>
      </c>
      <c r="AG572" s="25">
        <f t="shared" si="695"/>
        <v>85130</v>
      </c>
      <c r="AH572" s="25">
        <f t="shared" si="696"/>
        <v>69876</v>
      </c>
      <c r="AI572" s="25">
        <f t="shared" si="697"/>
        <v>155006</v>
      </c>
      <c r="AK572" s="25">
        <f ca="1">SUM((INDIRECT(AK$2&amp;(ROW())):INDIRECT(AK$3&amp;(ROW()))))</f>
        <v>9500</v>
      </c>
      <c r="AL572" s="25">
        <f ca="1">SUM(INDIRECT(AL$1&amp;AL$2&amp;$C572):INDIRECT(AL$1&amp;AL$3&amp;$C572))</f>
        <v>0</v>
      </c>
      <c r="AM572" s="1688">
        <f t="shared" ca="1" si="689"/>
        <v>9500</v>
      </c>
      <c r="AN572" s="1782">
        <f t="shared" ca="1" si="676"/>
        <v>0</v>
      </c>
      <c r="AO572" s="25">
        <f ca="1">SUM(INDIRECT(AO$1&amp;AO$2&amp;$A572):INDIRECT(AO$1&amp;AO$3&amp;$A572))</f>
        <v>0</v>
      </c>
      <c r="AP572" s="1688">
        <f t="shared" ca="1" si="690"/>
        <v>9500</v>
      </c>
      <c r="AQ572" s="1782">
        <f t="shared" ca="1" si="677"/>
        <v>0</v>
      </c>
      <c r="AS572" s="25">
        <f ca="1">SUM((INDIRECT(AS$2&amp;(ROW())):INDIRECT(AS$3&amp;(ROW()))))</f>
        <v>9500</v>
      </c>
      <c r="AT572" s="25">
        <f ca="1">SUM(INDIRECT(AT$1&amp;AT$2&amp;$C572):INDIRECT(AT$1&amp;AT$3&amp;$C572))</f>
        <v>0</v>
      </c>
      <c r="AU572" s="1688">
        <f t="shared" ca="1" si="678"/>
        <v>9500</v>
      </c>
      <c r="AV572" s="1782">
        <f t="shared" ca="1" si="679"/>
        <v>0</v>
      </c>
      <c r="AW572" s="25">
        <f ca="1">SUM(INDIRECT(AW$1&amp;AW$2&amp;$A572):INDIRECT(AW$1&amp;AW$3&amp;$A572))</f>
        <v>0</v>
      </c>
      <c r="AX572" s="1688">
        <f t="shared" ca="1" si="680"/>
        <v>9500</v>
      </c>
      <c r="AY572" s="1782">
        <f t="shared" ca="1" si="681"/>
        <v>0</v>
      </c>
      <c r="BA572" s="25">
        <f ca="1">SUM((INDIRECT(BA$2&amp;(ROW())):INDIRECT(BA$3&amp;(ROW()))))</f>
        <v>9500</v>
      </c>
      <c r="BB572" s="25">
        <f ca="1">SUM(INDIRECT(BB$1&amp;BB$2&amp;$C572):INDIRECT(BB$1&amp;BB$3&amp;$C572))</f>
        <v>0</v>
      </c>
      <c r="BC572" s="1688">
        <f t="shared" ca="1" si="682"/>
        <v>9500</v>
      </c>
      <c r="BD572" s="1782">
        <f t="shared" ca="1" si="683"/>
        <v>0</v>
      </c>
      <c r="BE572" s="25">
        <f ca="1">SUM(INDIRECT(BE$1&amp;BE$2&amp;$A572):INDIRECT(BE$1&amp;BE$3&amp;$A572))</f>
        <v>0</v>
      </c>
      <c r="BF572" s="1688">
        <f t="shared" ca="1" si="684"/>
        <v>9500</v>
      </c>
      <c r="BG572" s="1782">
        <f t="shared" ca="1" si="685"/>
        <v>0</v>
      </c>
    </row>
    <row r="573" spans="1:59">
      <c r="A573" s="1887">
        <v>526</v>
      </c>
      <c r="B573" s="1887">
        <v>1</v>
      </c>
      <c r="C573" s="1887">
        <f>ROW()</f>
        <v>573</v>
      </c>
      <c r="E573" s="2540">
        <v>1</v>
      </c>
      <c r="I573" s="677"/>
      <c r="J573" s="678"/>
      <c r="K573" s="123"/>
      <c r="L573" s="123"/>
      <c r="M573" s="125"/>
      <c r="N573" s="436" t="s">
        <v>323</v>
      </c>
      <c r="O573" s="125"/>
      <c r="P573" s="125"/>
      <c r="Q573" s="117"/>
      <c r="R573" s="117"/>
      <c r="S573" s="117"/>
      <c r="T573" s="117"/>
      <c r="U573" s="117"/>
      <c r="V573" s="117"/>
      <c r="W573" s="117"/>
      <c r="X573" s="117"/>
      <c r="Y573" s="117"/>
      <c r="Z573" s="117"/>
      <c r="AA573" s="117"/>
      <c r="AB573" s="117"/>
      <c r="AC573" s="25">
        <f t="shared" si="691"/>
        <v>0</v>
      </c>
      <c r="AD573" s="25">
        <f t="shared" si="692"/>
        <v>0</v>
      </c>
      <c r="AE573" s="25">
        <f t="shared" si="693"/>
        <v>0</v>
      </c>
      <c r="AF573" s="25">
        <f t="shared" si="694"/>
        <v>0</v>
      </c>
      <c r="AG573" s="25">
        <f t="shared" si="695"/>
        <v>0</v>
      </c>
      <c r="AH573" s="25">
        <f t="shared" si="696"/>
        <v>0</v>
      </c>
      <c r="AI573" s="25">
        <f t="shared" si="697"/>
        <v>0</v>
      </c>
      <c r="AK573" s="25">
        <f ca="1">SUM((INDIRECT(AK$2&amp;(ROW())):INDIRECT(AK$3&amp;(ROW()))))</f>
        <v>0</v>
      </c>
      <c r="AL573" s="25">
        <f ca="1">SUM(INDIRECT(AL$1&amp;AL$2&amp;$C573):INDIRECT(AL$1&amp;AL$3&amp;$C573))</f>
        <v>0</v>
      </c>
      <c r="AM573" s="1688">
        <f t="shared" ca="1" si="689"/>
        <v>0</v>
      </c>
      <c r="AN573" s="1782">
        <f t="shared" ca="1" si="676"/>
        <v>0</v>
      </c>
      <c r="AO573" s="25">
        <f ca="1">SUM(INDIRECT(AO$1&amp;AO$2&amp;$A573):INDIRECT(AO$1&amp;AO$3&amp;$A573))</f>
        <v>0</v>
      </c>
      <c r="AP573" s="1688">
        <f t="shared" ca="1" si="690"/>
        <v>0</v>
      </c>
      <c r="AQ573" s="1782">
        <f t="shared" ca="1" si="677"/>
        <v>0</v>
      </c>
      <c r="AS573" s="25">
        <f ca="1">SUM((INDIRECT(AS$2&amp;(ROW())):INDIRECT(AS$3&amp;(ROW()))))</f>
        <v>0</v>
      </c>
      <c r="AT573" s="25">
        <f ca="1">SUM(INDIRECT(AT$1&amp;AT$2&amp;$C573):INDIRECT(AT$1&amp;AT$3&amp;$C573))</f>
        <v>0</v>
      </c>
      <c r="AU573" s="1688">
        <f t="shared" ca="1" si="678"/>
        <v>0</v>
      </c>
      <c r="AV573" s="1782">
        <f t="shared" ca="1" si="679"/>
        <v>0</v>
      </c>
      <c r="AW573" s="25">
        <f ca="1">SUM(INDIRECT(AW$1&amp;AW$2&amp;$A573):INDIRECT(AW$1&amp;AW$3&amp;$A573))</f>
        <v>0</v>
      </c>
      <c r="AX573" s="1688">
        <f t="shared" ca="1" si="680"/>
        <v>0</v>
      </c>
      <c r="AY573" s="1782">
        <f t="shared" ca="1" si="681"/>
        <v>0</v>
      </c>
      <c r="BA573" s="25">
        <f ca="1">SUM((INDIRECT(BA$2&amp;(ROW())):INDIRECT(BA$3&amp;(ROW()))))</f>
        <v>0</v>
      </c>
      <c r="BB573" s="25">
        <f ca="1">SUM(INDIRECT(BB$1&amp;BB$2&amp;$C573):INDIRECT(BB$1&amp;BB$3&amp;$C573))</f>
        <v>0</v>
      </c>
      <c r="BC573" s="1688">
        <f t="shared" ca="1" si="682"/>
        <v>0</v>
      </c>
      <c r="BD573" s="1782">
        <f t="shared" ca="1" si="683"/>
        <v>0</v>
      </c>
      <c r="BE573" s="25">
        <f ca="1">SUM(INDIRECT(BE$1&amp;BE$2&amp;$A573):INDIRECT(BE$1&amp;BE$3&amp;$A573))</f>
        <v>0</v>
      </c>
      <c r="BF573" s="1688">
        <f t="shared" ca="1" si="684"/>
        <v>0</v>
      </c>
      <c r="BG573" s="1782">
        <f t="shared" ca="1" si="685"/>
        <v>0</v>
      </c>
    </row>
    <row r="574" spans="1:59">
      <c r="A574" s="1887">
        <v>527</v>
      </c>
      <c r="B574" s="1887">
        <v>1</v>
      </c>
      <c r="C574" s="1887">
        <f>ROW()</f>
        <v>574</v>
      </c>
      <c r="E574" s="2540">
        <v>1</v>
      </c>
      <c r="I574" s="677"/>
      <c r="J574" s="678"/>
      <c r="K574" s="123"/>
      <c r="L574" s="123"/>
      <c r="M574" s="125"/>
      <c r="N574" s="436" t="s">
        <v>313</v>
      </c>
      <c r="O574" s="125"/>
      <c r="P574" s="125"/>
      <c r="Q574" s="117"/>
      <c r="R574" s="117"/>
      <c r="S574" s="117"/>
      <c r="T574" s="117"/>
      <c r="U574" s="117"/>
      <c r="V574" s="117"/>
      <c r="W574" s="117"/>
      <c r="X574" s="117"/>
      <c r="Y574" s="117"/>
      <c r="Z574" s="117"/>
      <c r="AA574" s="117"/>
      <c r="AB574" s="117"/>
      <c r="AC574" s="25">
        <f t="shared" si="691"/>
        <v>0</v>
      </c>
      <c r="AD574" s="25">
        <f t="shared" si="692"/>
        <v>0</v>
      </c>
      <c r="AE574" s="25">
        <f t="shared" si="693"/>
        <v>0</v>
      </c>
      <c r="AF574" s="25">
        <f t="shared" si="694"/>
        <v>0</v>
      </c>
      <c r="AG574" s="25">
        <f t="shared" si="695"/>
        <v>0</v>
      </c>
      <c r="AH574" s="25">
        <f t="shared" si="696"/>
        <v>0</v>
      </c>
      <c r="AI574" s="25">
        <f t="shared" si="697"/>
        <v>0</v>
      </c>
      <c r="AK574" s="25">
        <f ca="1">SUM((INDIRECT(AK$2&amp;(ROW())):INDIRECT(AK$3&amp;(ROW()))))</f>
        <v>0</v>
      </c>
      <c r="AL574" s="25">
        <f ca="1">SUM(INDIRECT(AL$1&amp;AL$2&amp;$C574):INDIRECT(AL$1&amp;AL$3&amp;$C574))</f>
        <v>0</v>
      </c>
      <c r="AM574" s="1688">
        <f t="shared" ca="1" si="689"/>
        <v>0</v>
      </c>
      <c r="AN574" s="1782">
        <f t="shared" ca="1" si="676"/>
        <v>0</v>
      </c>
      <c r="AO574" s="25">
        <f ca="1">SUM(INDIRECT(AO$1&amp;AO$2&amp;$A574):INDIRECT(AO$1&amp;AO$3&amp;$A574))</f>
        <v>0</v>
      </c>
      <c r="AP574" s="1688">
        <f t="shared" ca="1" si="690"/>
        <v>0</v>
      </c>
      <c r="AQ574" s="1782">
        <f t="shared" ca="1" si="677"/>
        <v>0</v>
      </c>
      <c r="AS574" s="25">
        <f ca="1">SUM((INDIRECT(AS$2&amp;(ROW())):INDIRECT(AS$3&amp;(ROW()))))</f>
        <v>0</v>
      </c>
      <c r="AT574" s="25">
        <f ca="1">SUM(INDIRECT(AT$1&amp;AT$2&amp;$C574):INDIRECT(AT$1&amp;AT$3&amp;$C574))</f>
        <v>0</v>
      </c>
      <c r="AU574" s="1688">
        <f t="shared" ca="1" si="678"/>
        <v>0</v>
      </c>
      <c r="AV574" s="1782">
        <f t="shared" ca="1" si="679"/>
        <v>0</v>
      </c>
      <c r="AW574" s="25">
        <f ca="1">SUM(INDIRECT(AW$1&amp;AW$2&amp;$A574):INDIRECT(AW$1&amp;AW$3&amp;$A574))</f>
        <v>0</v>
      </c>
      <c r="AX574" s="1688">
        <f t="shared" ca="1" si="680"/>
        <v>0</v>
      </c>
      <c r="AY574" s="1782">
        <f t="shared" ca="1" si="681"/>
        <v>0</v>
      </c>
      <c r="BA574" s="25">
        <f ca="1">SUM((INDIRECT(BA$2&amp;(ROW())):INDIRECT(BA$3&amp;(ROW()))))</f>
        <v>0</v>
      </c>
      <c r="BB574" s="25">
        <f ca="1">SUM(INDIRECT(BB$1&amp;BB$2&amp;$C574):INDIRECT(BB$1&amp;BB$3&amp;$C574))</f>
        <v>0</v>
      </c>
      <c r="BC574" s="1688">
        <f t="shared" ca="1" si="682"/>
        <v>0</v>
      </c>
      <c r="BD574" s="1782">
        <f t="shared" ca="1" si="683"/>
        <v>0</v>
      </c>
      <c r="BE574" s="25">
        <f ca="1">SUM(INDIRECT(BE$1&amp;BE$2&amp;$A574):INDIRECT(BE$1&amp;BE$3&amp;$A574))</f>
        <v>0</v>
      </c>
      <c r="BF574" s="1688">
        <f t="shared" ca="1" si="684"/>
        <v>0</v>
      </c>
      <c r="BG574" s="1782">
        <f t="shared" ca="1" si="685"/>
        <v>0</v>
      </c>
    </row>
    <row r="575" spans="1:59">
      <c r="A575" s="1887">
        <v>528</v>
      </c>
      <c r="B575" s="1887">
        <v>1</v>
      </c>
      <c r="C575" s="1887">
        <f>ROW()</f>
        <v>575</v>
      </c>
      <c r="E575" s="2540">
        <v>1</v>
      </c>
      <c r="I575" s="677"/>
      <c r="J575" s="678"/>
      <c r="K575" s="123"/>
      <c r="L575" s="123"/>
      <c r="M575" s="427"/>
      <c r="N575" s="427" t="s">
        <v>136</v>
      </c>
      <c r="O575" s="427"/>
      <c r="P575" s="427"/>
      <c r="Q575" s="124"/>
      <c r="R575" s="124"/>
      <c r="S575" s="124"/>
      <c r="T575" s="124"/>
      <c r="U575" s="124"/>
      <c r="V575" s="124"/>
      <c r="W575" s="124"/>
      <c r="X575" s="124"/>
      <c r="Y575" s="124"/>
      <c r="Z575" s="124"/>
      <c r="AA575" s="124"/>
      <c r="AB575" s="124"/>
      <c r="AC575" s="23">
        <f t="shared" si="691"/>
        <v>0</v>
      </c>
      <c r="AD575" s="23">
        <f t="shared" si="692"/>
        <v>0</v>
      </c>
      <c r="AE575" s="23">
        <f t="shared" si="693"/>
        <v>0</v>
      </c>
      <c r="AF575" s="23">
        <f t="shared" si="694"/>
        <v>0</v>
      </c>
      <c r="AG575" s="23">
        <f t="shared" si="695"/>
        <v>0</v>
      </c>
      <c r="AH575" s="23">
        <f t="shared" si="696"/>
        <v>0</v>
      </c>
      <c r="AI575" s="23">
        <f t="shared" si="697"/>
        <v>0</v>
      </c>
      <c r="AK575" s="23">
        <f ca="1">SUM((INDIRECT(AK$2&amp;(ROW())):INDIRECT(AK$3&amp;(ROW()))))</f>
        <v>0</v>
      </c>
      <c r="AL575" s="23">
        <f ca="1">SUM(INDIRECT(AL$1&amp;AL$2&amp;$C575):INDIRECT(AL$1&amp;AL$3&amp;$C575))</f>
        <v>0</v>
      </c>
      <c r="AM575" s="1689">
        <f t="shared" ca="1" si="689"/>
        <v>0</v>
      </c>
      <c r="AN575" s="1783">
        <f t="shared" ca="1" si="676"/>
        <v>0</v>
      </c>
      <c r="AO575" s="23">
        <f ca="1">SUM(INDIRECT(AO$1&amp;AO$2&amp;$A575):INDIRECT(AO$1&amp;AO$3&amp;$A575))</f>
        <v>0</v>
      </c>
      <c r="AP575" s="1689">
        <f t="shared" ca="1" si="690"/>
        <v>0</v>
      </c>
      <c r="AQ575" s="1783">
        <f t="shared" ca="1" si="677"/>
        <v>0</v>
      </c>
      <c r="AS575" s="23">
        <f ca="1">SUM((INDIRECT(AS$2&amp;(ROW())):INDIRECT(AS$3&amp;(ROW()))))</f>
        <v>0</v>
      </c>
      <c r="AT575" s="23">
        <f ca="1">SUM(INDIRECT(AT$1&amp;AT$2&amp;$C575):INDIRECT(AT$1&amp;AT$3&amp;$C575))</f>
        <v>0</v>
      </c>
      <c r="AU575" s="1689">
        <f t="shared" ca="1" si="678"/>
        <v>0</v>
      </c>
      <c r="AV575" s="1783">
        <f t="shared" ca="1" si="679"/>
        <v>0</v>
      </c>
      <c r="AW575" s="23">
        <f ca="1">SUM(INDIRECT(AW$1&amp;AW$2&amp;$A575):INDIRECT(AW$1&amp;AW$3&amp;$A575))</f>
        <v>0</v>
      </c>
      <c r="AX575" s="1689">
        <f t="shared" ca="1" si="680"/>
        <v>0</v>
      </c>
      <c r="AY575" s="1783">
        <f t="shared" ca="1" si="681"/>
        <v>0</v>
      </c>
      <c r="BA575" s="23">
        <f ca="1">SUM((INDIRECT(BA$2&amp;(ROW())):INDIRECT(BA$3&amp;(ROW()))))</f>
        <v>0</v>
      </c>
      <c r="BB575" s="23">
        <f ca="1">SUM(INDIRECT(BB$1&amp;BB$2&amp;$C575):INDIRECT(BB$1&amp;BB$3&amp;$C575))</f>
        <v>0</v>
      </c>
      <c r="BC575" s="1689">
        <f t="shared" ca="1" si="682"/>
        <v>0</v>
      </c>
      <c r="BD575" s="1783">
        <f t="shared" ca="1" si="683"/>
        <v>0</v>
      </c>
      <c r="BE575" s="23">
        <f ca="1">SUM(INDIRECT(BE$1&amp;BE$2&amp;$A575):INDIRECT(BE$1&amp;BE$3&amp;$A575))</f>
        <v>0</v>
      </c>
      <c r="BF575" s="1689">
        <f t="shared" ca="1" si="684"/>
        <v>0</v>
      </c>
      <c r="BG575" s="1783">
        <f t="shared" ca="1" si="685"/>
        <v>0</v>
      </c>
    </row>
    <row r="576" spans="1:59">
      <c r="A576" s="1887">
        <v>529</v>
      </c>
      <c r="B576" s="1887">
        <v>1</v>
      </c>
      <c r="C576" s="1887">
        <f>ROW()</f>
        <v>576</v>
      </c>
      <c r="E576" s="2540">
        <v>1</v>
      </c>
      <c r="I576" s="677"/>
      <c r="J576" s="678"/>
      <c r="K576" s="123"/>
      <c r="L576" s="123"/>
      <c r="M576" s="125" t="s">
        <v>328</v>
      </c>
      <c r="N576" s="600"/>
      <c r="O576" s="600"/>
      <c r="P576" s="600"/>
      <c r="Q576" s="562">
        <f t="shared" ref="Q576:AI576" si="698">SUM(Q577:Q582)</f>
        <v>3395</v>
      </c>
      <c r="R576" s="562">
        <f t="shared" si="698"/>
        <v>1637</v>
      </c>
      <c r="S576" s="562">
        <f t="shared" si="698"/>
        <v>1870</v>
      </c>
      <c r="T576" s="562">
        <f t="shared" si="698"/>
        <v>4627</v>
      </c>
      <c r="U576" s="562">
        <f t="shared" si="698"/>
        <v>3983</v>
      </c>
      <c r="V576" s="562">
        <f t="shared" si="698"/>
        <v>4135</v>
      </c>
      <c r="W576" s="562">
        <f t="shared" si="698"/>
        <v>4658</v>
      </c>
      <c r="X576" s="562">
        <f t="shared" si="698"/>
        <v>4900</v>
      </c>
      <c r="Y576" s="562">
        <f t="shared" si="698"/>
        <v>6383</v>
      </c>
      <c r="Z576" s="562">
        <f t="shared" si="698"/>
        <v>5884</v>
      </c>
      <c r="AA576" s="562">
        <f t="shared" si="698"/>
        <v>6892</v>
      </c>
      <c r="AB576" s="562">
        <f t="shared" si="698"/>
        <v>5148</v>
      </c>
      <c r="AC576" s="562">
        <f t="shared" si="698"/>
        <v>6902</v>
      </c>
      <c r="AD576" s="562">
        <f t="shared" si="698"/>
        <v>12745</v>
      </c>
      <c r="AE576" s="562">
        <f t="shared" si="698"/>
        <v>15941</v>
      </c>
      <c r="AF576" s="562">
        <f t="shared" si="698"/>
        <v>17924</v>
      </c>
      <c r="AG576" s="562">
        <f t="shared" si="698"/>
        <v>19647</v>
      </c>
      <c r="AH576" s="562">
        <f t="shared" si="698"/>
        <v>33865</v>
      </c>
      <c r="AI576" s="562">
        <f t="shared" si="698"/>
        <v>53512</v>
      </c>
      <c r="AK576" s="562">
        <f ca="1">SUM((INDIRECT(AK$2&amp;(ROW())):INDIRECT(AK$3&amp;(ROW()))))</f>
        <v>3395</v>
      </c>
      <c r="AL576" s="562">
        <f ca="1">SUM(INDIRECT(AL$1&amp;AL$2&amp;$C576):INDIRECT(AL$1&amp;AL$3&amp;$C576))</f>
        <v>2575</v>
      </c>
      <c r="AM576" s="1716">
        <f t="shared" ca="1" si="689"/>
        <v>820</v>
      </c>
      <c r="AN576" s="1820">
        <f t="shared" ca="1" si="676"/>
        <v>1.3184466019417476</v>
      </c>
      <c r="AO576" s="562">
        <f ca="1">SUM(INDIRECT(AO$1&amp;AO$2&amp;$A576):INDIRECT(AO$1&amp;AO$3&amp;$A576))</f>
        <v>0</v>
      </c>
      <c r="AP576" s="1716">
        <f t="shared" ca="1" si="690"/>
        <v>3395</v>
      </c>
      <c r="AQ576" s="1820">
        <f t="shared" ca="1" si="677"/>
        <v>0</v>
      </c>
      <c r="AS576" s="562">
        <f ca="1">SUM((INDIRECT(AS$2&amp;(ROW())):INDIRECT(AS$3&amp;(ROW()))))</f>
        <v>3395</v>
      </c>
      <c r="AT576" s="562">
        <f ca="1">SUM(INDIRECT(AT$1&amp;AT$2&amp;$C576):INDIRECT(AT$1&amp;AT$3&amp;$C576))</f>
        <v>2575</v>
      </c>
      <c r="AU576" s="1716">
        <f t="shared" ca="1" si="678"/>
        <v>820</v>
      </c>
      <c r="AV576" s="1820">
        <f t="shared" ca="1" si="679"/>
        <v>1.3184466019417476</v>
      </c>
      <c r="AW576" s="562">
        <f ca="1">SUM(INDIRECT(AW$1&amp;AW$2&amp;$A576):INDIRECT(AW$1&amp;AW$3&amp;$A576))</f>
        <v>0</v>
      </c>
      <c r="AX576" s="1716">
        <f t="shared" ca="1" si="680"/>
        <v>3395</v>
      </c>
      <c r="AY576" s="1820">
        <f t="shared" ca="1" si="681"/>
        <v>0</v>
      </c>
      <c r="BA576" s="562">
        <f ca="1">SUM((INDIRECT(BA$2&amp;(ROW())):INDIRECT(BA$3&amp;(ROW()))))</f>
        <v>3395</v>
      </c>
      <c r="BB576" s="562">
        <f ca="1">SUM(INDIRECT(BB$1&amp;BB$2&amp;$C576):INDIRECT(BB$1&amp;BB$3&amp;$C576))</f>
        <v>2575</v>
      </c>
      <c r="BC576" s="1716">
        <f t="shared" ca="1" si="682"/>
        <v>820</v>
      </c>
      <c r="BD576" s="1820">
        <f t="shared" ca="1" si="683"/>
        <v>1.3184466019417476</v>
      </c>
      <c r="BE576" s="562">
        <f ca="1">SUM(INDIRECT(BE$1&amp;BE$2&amp;$A576):INDIRECT(BE$1&amp;BE$3&amp;$A576))</f>
        <v>0</v>
      </c>
      <c r="BF576" s="1716">
        <f t="shared" ca="1" si="684"/>
        <v>3395</v>
      </c>
      <c r="BG576" s="1820">
        <f t="shared" ca="1" si="685"/>
        <v>0</v>
      </c>
    </row>
    <row r="577" spans="1:59">
      <c r="A577" s="1887">
        <v>530</v>
      </c>
      <c r="B577" s="1887">
        <v>1</v>
      </c>
      <c r="C577" s="1887">
        <f>ROW()</f>
        <v>577</v>
      </c>
      <c r="E577" s="2540">
        <v>1</v>
      </c>
      <c r="I577" s="677"/>
      <c r="J577" s="678"/>
      <c r="K577" s="123"/>
      <c r="L577" s="123"/>
      <c r="M577" s="125"/>
      <c r="N577" s="601" t="s">
        <v>321</v>
      </c>
      <c r="O577" s="581"/>
      <c r="P577" s="581"/>
      <c r="Q577" s="177"/>
      <c r="R577" s="177"/>
      <c r="S577" s="177"/>
      <c r="T577" s="177">
        <v>349</v>
      </c>
      <c r="U577" s="177"/>
      <c r="V577" s="177"/>
      <c r="W577" s="177"/>
      <c r="X577" s="177">
        <v>589</v>
      </c>
      <c r="Y577" s="177">
        <v>847</v>
      </c>
      <c r="Z577" s="177">
        <v>699</v>
      </c>
      <c r="AA577" s="177">
        <v>1362</v>
      </c>
      <c r="AB577" s="177">
        <v>522</v>
      </c>
      <c r="AC577" s="173">
        <f t="shared" ref="AC577:AC582" si="699">SUM(Q577,R577,S577)</f>
        <v>0</v>
      </c>
      <c r="AD577" s="173">
        <f t="shared" ref="AD577:AD582" si="700">SUM(T577,U577,V577)</f>
        <v>349</v>
      </c>
      <c r="AE577" s="173">
        <f t="shared" ref="AE577:AE582" si="701">SUM(W577,X577,Y577)</f>
        <v>1436</v>
      </c>
      <c r="AF577" s="173">
        <f t="shared" ref="AF577:AF582" si="702">SUM(Z577,AA577,AB577)</f>
        <v>2583</v>
      </c>
      <c r="AG577" s="173">
        <f t="shared" ref="AG577:AG582" si="703">AC577+AD577</f>
        <v>349</v>
      </c>
      <c r="AH577" s="173">
        <f t="shared" ref="AH577:AH582" si="704">AF577+AE577</f>
        <v>4019</v>
      </c>
      <c r="AI577" s="173">
        <f t="shared" ref="AI577:AI582" si="705">AG577+AH577</f>
        <v>4368</v>
      </c>
      <c r="AK577" s="173">
        <f ca="1">SUM((INDIRECT(AK$2&amp;(ROW())):INDIRECT(AK$3&amp;(ROW()))))</f>
        <v>0</v>
      </c>
      <c r="AL577" s="173">
        <f ca="1">SUM(INDIRECT(AL$1&amp;AL$2&amp;$C577):INDIRECT(AL$1&amp;AL$3&amp;$C577))</f>
        <v>75</v>
      </c>
      <c r="AM577" s="1717">
        <f t="shared" ca="1" si="689"/>
        <v>-75</v>
      </c>
      <c r="AN577" s="1821">
        <f t="shared" ca="1" si="676"/>
        <v>0</v>
      </c>
      <c r="AO577" s="173">
        <f ca="1">SUM(INDIRECT(AO$1&amp;AO$2&amp;$A577):INDIRECT(AO$1&amp;AO$3&amp;$A577))</f>
        <v>0</v>
      </c>
      <c r="AP577" s="1717">
        <f t="shared" ca="1" si="690"/>
        <v>0</v>
      </c>
      <c r="AQ577" s="1821">
        <f t="shared" ca="1" si="677"/>
        <v>0</v>
      </c>
      <c r="AS577" s="173">
        <f ca="1">SUM((INDIRECT(AS$2&amp;(ROW())):INDIRECT(AS$3&amp;(ROW()))))</f>
        <v>0</v>
      </c>
      <c r="AT577" s="173">
        <f ca="1">SUM(INDIRECT(AT$1&amp;AT$2&amp;$C577):INDIRECT(AT$1&amp;AT$3&amp;$C577))</f>
        <v>75</v>
      </c>
      <c r="AU577" s="1717">
        <f t="shared" ca="1" si="678"/>
        <v>-75</v>
      </c>
      <c r="AV577" s="1821">
        <f t="shared" ca="1" si="679"/>
        <v>0</v>
      </c>
      <c r="AW577" s="173">
        <f ca="1">SUM(INDIRECT(AW$1&amp;AW$2&amp;$A577):INDIRECT(AW$1&amp;AW$3&amp;$A577))</f>
        <v>0</v>
      </c>
      <c r="AX577" s="1717">
        <f t="shared" ca="1" si="680"/>
        <v>0</v>
      </c>
      <c r="AY577" s="1821">
        <f t="shared" ca="1" si="681"/>
        <v>0</v>
      </c>
      <c r="BA577" s="173">
        <f ca="1">SUM((INDIRECT(BA$2&amp;(ROW())):INDIRECT(BA$3&amp;(ROW()))))</f>
        <v>0</v>
      </c>
      <c r="BB577" s="173">
        <f ca="1">SUM(INDIRECT(BB$1&amp;BB$2&amp;$C577):INDIRECT(BB$1&amp;BB$3&amp;$C577))</f>
        <v>75</v>
      </c>
      <c r="BC577" s="1717">
        <f t="shared" ca="1" si="682"/>
        <v>-75</v>
      </c>
      <c r="BD577" s="1821">
        <f t="shared" ca="1" si="683"/>
        <v>0</v>
      </c>
      <c r="BE577" s="173">
        <f ca="1">SUM(INDIRECT(BE$1&amp;BE$2&amp;$A577):INDIRECT(BE$1&amp;BE$3&amp;$A577))</f>
        <v>0</v>
      </c>
      <c r="BF577" s="1717">
        <f t="shared" ca="1" si="684"/>
        <v>0</v>
      </c>
      <c r="BG577" s="1821">
        <f t="shared" ca="1" si="685"/>
        <v>0</v>
      </c>
    </row>
    <row r="578" spans="1:59">
      <c r="A578" s="1887">
        <v>531</v>
      </c>
      <c r="B578" s="1887">
        <v>1</v>
      </c>
      <c r="C578" s="1887">
        <f>ROW()</f>
        <v>578</v>
      </c>
      <c r="E578" s="2540">
        <v>1</v>
      </c>
      <c r="I578" s="677"/>
      <c r="J578" s="678"/>
      <c r="K578" s="123"/>
      <c r="L578" s="123"/>
      <c r="M578" s="125"/>
      <c r="N578" s="436" t="s">
        <v>218</v>
      </c>
      <c r="O578" s="125"/>
      <c r="P578" s="125"/>
      <c r="Q578" s="117">
        <v>1690</v>
      </c>
      <c r="R578" s="117">
        <v>1186</v>
      </c>
      <c r="S578" s="117">
        <v>1379</v>
      </c>
      <c r="T578" s="117">
        <v>2130</v>
      </c>
      <c r="U578" s="117">
        <v>1694</v>
      </c>
      <c r="V578" s="117">
        <v>1851</v>
      </c>
      <c r="W578" s="117">
        <v>1386</v>
      </c>
      <c r="X578" s="117">
        <v>1779</v>
      </c>
      <c r="Y578" s="117">
        <v>2570</v>
      </c>
      <c r="Z578" s="117">
        <v>2859</v>
      </c>
      <c r="AA578" s="117">
        <v>2396</v>
      </c>
      <c r="AB578" s="117">
        <v>2293</v>
      </c>
      <c r="AC578" s="25">
        <f t="shared" si="699"/>
        <v>4255</v>
      </c>
      <c r="AD578" s="25">
        <f t="shared" si="700"/>
        <v>5675</v>
      </c>
      <c r="AE578" s="25">
        <f t="shared" si="701"/>
        <v>5735</v>
      </c>
      <c r="AF578" s="25">
        <f t="shared" si="702"/>
        <v>7548</v>
      </c>
      <c r="AG578" s="25">
        <f t="shared" si="703"/>
        <v>9930</v>
      </c>
      <c r="AH578" s="25">
        <f t="shared" si="704"/>
        <v>13283</v>
      </c>
      <c r="AI578" s="25">
        <f t="shared" si="705"/>
        <v>23213</v>
      </c>
      <c r="AK578" s="25">
        <f ca="1">SUM((INDIRECT(AK$2&amp;(ROW())):INDIRECT(AK$3&amp;(ROW()))))</f>
        <v>1690</v>
      </c>
      <c r="AL578" s="25">
        <f ca="1">SUM(INDIRECT(AL$1&amp;AL$2&amp;$C578):INDIRECT(AL$1&amp;AL$3&amp;$C578))</f>
        <v>1600</v>
      </c>
      <c r="AM578" s="1688">
        <f t="shared" ca="1" si="689"/>
        <v>90</v>
      </c>
      <c r="AN578" s="1782">
        <f t="shared" ca="1" si="676"/>
        <v>1.0562499999999999</v>
      </c>
      <c r="AO578" s="25">
        <f ca="1">SUM(INDIRECT(AO$1&amp;AO$2&amp;$A578):INDIRECT(AO$1&amp;AO$3&amp;$A578))</f>
        <v>0</v>
      </c>
      <c r="AP578" s="1688">
        <f t="shared" ca="1" si="690"/>
        <v>1690</v>
      </c>
      <c r="AQ578" s="1782">
        <f t="shared" ca="1" si="677"/>
        <v>0</v>
      </c>
      <c r="AS578" s="25">
        <f ca="1">SUM((INDIRECT(AS$2&amp;(ROW())):INDIRECT(AS$3&amp;(ROW()))))</f>
        <v>1690</v>
      </c>
      <c r="AT578" s="25">
        <f ca="1">SUM(INDIRECT(AT$1&amp;AT$2&amp;$C578):INDIRECT(AT$1&amp;AT$3&amp;$C578))</f>
        <v>1600</v>
      </c>
      <c r="AU578" s="1688">
        <f t="shared" ca="1" si="678"/>
        <v>90</v>
      </c>
      <c r="AV578" s="1782">
        <f t="shared" ca="1" si="679"/>
        <v>1.0562499999999999</v>
      </c>
      <c r="AW578" s="25">
        <f ca="1">SUM(INDIRECT(AW$1&amp;AW$2&amp;$A578):INDIRECT(AW$1&amp;AW$3&amp;$A578))</f>
        <v>0</v>
      </c>
      <c r="AX578" s="1688">
        <f t="shared" ca="1" si="680"/>
        <v>1690</v>
      </c>
      <c r="AY578" s="1782">
        <f t="shared" ca="1" si="681"/>
        <v>0</v>
      </c>
      <c r="BA578" s="25">
        <f ca="1">SUM((INDIRECT(BA$2&amp;(ROW())):INDIRECT(BA$3&amp;(ROW()))))</f>
        <v>1690</v>
      </c>
      <c r="BB578" s="25">
        <f ca="1">SUM(INDIRECT(BB$1&amp;BB$2&amp;$C578):INDIRECT(BB$1&amp;BB$3&amp;$C578))</f>
        <v>1600</v>
      </c>
      <c r="BC578" s="1688">
        <f t="shared" ca="1" si="682"/>
        <v>90</v>
      </c>
      <c r="BD578" s="1782">
        <f t="shared" ca="1" si="683"/>
        <v>1.0562499999999999</v>
      </c>
      <c r="BE578" s="25">
        <f ca="1">SUM(INDIRECT(BE$1&amp;BE$2&amp;$A578):INDIRECT(BE$1&amp;BE$3&amp;$A578))</f>
        <v>0</v>
      </c>
      <c r="BF578" s="1688">
        <f t="shared" ca="1" si="684"/>
        <v>1690</v>
      </c>
      <c r="BG578" s="1782">
        <f t="shared" ca="1" si="685"/>
        <v>0</v>
      </c>
    </row>
    <row r="579" spans="1:59">
      <c r="A579" s="1887">
        <v>532</v>
      </c>
      <c r="B579" s="1887">
        <v>1</v>
      </c>
      <c r="C579" s="1887">
        <f>ROW()</f>
        <v>579</v>
      </c>
      <c r="E579" s="2540">
        <v>1</v>
      </c>
      <c r="I579" s="677"/>
      <c r="J579" s="678"/>
      <c r="K579" s="123"/>
      <c r="L579" s="123"/>
      <c r="M579" s="125"/>
      <c r="N579" s="436" t="s">
        <v>322</v>
      </c>
      <c r="O579" s="125"/>
      <c r="P579" s="125"/>
      <c r="Q579" s="117">
        <v>1705</v>
      </c>
      <c r="R579" s="117">
        <v>451</v>
      </c>
      <c r="S579" s="117">
        <v>491</v>
      </c>
      <c r="T579" s="117">
        <v>2148</v>
      </c>
      <c r="U579" s="117">
        <v>2289</v>
      </c>
      <c r="V579" s="117">
        <v>2284</v>
      </c>
      <c r="W579" s="117">
        <v>3272</v>
      </c>
      <c r="X579" s="117">
        <v>2532</v>
      </c>
      <c r="Y579" s="117">
        <v>2966</v>
      </c>
      <c r="Z579" s="117">
        <v>2326</v>
      </c>
      <c r="AA579" s="117">
        <v>3134</v>
      </c>
      <c r="AB579" s="117">
        <v>2333</v>
      </c>
      <c r="AC579" s="25">
        <f t="shared" si="699"/>
        <v>2647</v>
      </c>
      <c r="AD579" s="25">
        <f t="shared" si="700"/>
        <v>6721</v>
      </c>
      <c r="AE579" s="25">
        <f t="shared" si="701"/>
        <v>8770</v>
      </c>
      <c r="AF579" s="25">
        <f t="shared" si="702"/>
        <v>7793</v>
      </c>
      <c r="AG579" s="25">
        <f t="shared" si="703"/>
        <v>9368</v>
      </c>
      <c r="AH579" s="25">
        <f t="shared" si="704"/>
        <v>16563</v>
      </c>
      <c r="AI579" s="25">
        <f t="shared" si="705"/>
        <v>25931</v>
      </c>
      <c r="AK579" s="25">
        <f ca="1">SUM((INDIRECT(AK$2&amp;(ROW())):INDIRECT(AK$3&amp;(ROW()))))</f>
        <v>1705</v>
      </c>
      <c r="AL579" s="25">
        <f ca="1">SUM(INDIRECT(AL$1&amp;AL$2&amp;$C579):INDIRECT(AL$1&amp;AL$3&amp;$C579))</f>
        <v>900</v>
      </c>
      <c r="AM579" s="1688">
        <f t="shared" ca="1" si="689"/>
        <v>805</v>
      </c>
      <c r="AN579" s="1782">
        <f t="shared" ca="1" si="676"/>
        <v>1.8944444444444444</v>
      </c>
      <c r="AO579" s="25">
        <f ca="1">SUM(INDIRECT(AO$1&amp;AO$2&amp;$A579):INDIRECT(AO$1&amp;AO$3&amp;$A579))</f>
        <v>0</v>
      </c>
      <c r="AP579" s="1688">
        <f t="shared" ca="1" si="690"/>
        <v>1705</v>
      </c>
      <c r="AQ579" s="1782">
        <f t="shared" ca="1" si="677"/>
        <v>0</v>
      </c>
      <c r="AS579" s="25">
        <f ca="1">SUM((INDIRECT(AS$2&amp;(ROW())):INDIRECT(AS$3&amp;(ROW()))))</f>
        <v>1705</v>
      </c>
      <c r="AT579" s="25">
        <f ca="1">SUM(INDIRECT(AT$1&amp;AT$2&amp;$C579):INDIRECT(AT$1&amp;AT$3&amp;$C579))</f>
        <v>900</v>
      </c>
      <c r="AU579" s="1688">
        <f t="shared" ca="1" si="678"/>
        <v>805</v>
      </c>
      <c r="AV579" s="1782">
        <f t="shared" ca="1" si="679"/>
        <v>1.8944444444444444</v>
      </c>
      <c r="AW579" s="25">
        <f ca="1">SUM(INDIRECT(AW$1&amp;AW$2&amp;$A579):INDIRECT(AW$1&amp;AW$3&amp;$A579))</f>
        <v>0</v>
      </c>
      <c r="AX579" s="1688">
        <f t="shared" ca="1" si="680"/>
        <v>1705</v>
      </c>
      <c r="AY579" s="1782">
        <f t="shared" ca="1" si="681"/>
        <v>0</v>
      </c>
      <c r="BA579" s="25">
        <f ca="1">SUM((INDIRECT(BA$2&amp;(ROW())):INDIRECT(BA$3&amp;(ROW()))))</f>
        <v>1705</v>
      </c>
      <c r="BB579" s="25">
        <f ca="1">SUM(INDIRECT(BB$1&amp;BB$2&amp;$C579):INDIRECT(BB$1&amp;BB$3&amp;$C579))</f>
        <v>900</v>
      </c>
      <c r="BC579" s="1688">
        <f t="shared" ca="1" si="682"/>
        <v>805</v>
      </c>
      <c r="BD579" s="1782">
        <f t="shared" ca="1" si="683"/>
        <v>1.8944444444444444</v>
      </c>
      <c r="BE579" s="25">
        <f ca="1">SUM(INDIRECT(BE$1&amp;BE$2&amp;$A579):INDIRECT(BE$1&amp;BE$3&amp;$A579))</f>
        <v>0</v>
      </c>
      <c r="BF579" s="1688">
        <f t="shared" ca="1" si="684"/>
        <v>1705</v>
      </c>
      <c r="BG579" s="1782">
        <f t="shared" ca="1" si="685"/>
        <v>0</v>
      </c>
    </row>
    <row r="580" spans="1:59">
      <c r="A580" s="1887">
        <v>533</v>
      </c>
      <c r="B580" s="1887">
        <v>1</v>
      </c>
      <c r="C580" s="1887">
        <f>ROW()</f>
        <v>580</v>
      </c>
      <c r="E580" s="2540">
        <v>1</v>
      </c>
      <c r="I580" s="677"/>
      <c r="J580" s="678"/>
      <c r="K580" s="123"/>
      <c r="L580" s="123"/>
      <c r="M580" s="125"/>
      <c r="N580" s="436" t="s">
        <v>219</v>
      </c>
      <c r="O580" s="125"/>
      <c r="P580" s="125"/>
      <c r="Q580" s="117"/>
      <c r="R580" s="117"/>
      <c r="S580" s="117"/>
      <c r="T580" s="117"/>
      <c r="U580" s="117"/>
      <c r="V580" s="117"/>
      <c r="W580" s="117"/>
      <c r="X580" s="117"/>
      <c r="Y580" s="117"/>
      <c r="Z580" s="117"/>
      <c r="AA580" s="117"/>
      <c r="AB580" s="117"/>
      <c r="AC580" s="25">
        <f t="shared" si="699"/>
        <v>0</v>
      </c>
      <c r="AD580" s="25">
        <f t="shared" si="700"/>
        <v>0</v>
      </c>
      <c r="AE580" s="25">
        <f t="shared" si="701"/>
        <v>0</v>
      </c>
      <c r="AF580" s="25">
        <f t="shared" si="702"/>
        <v>0</v>
      </c>
      <c r="AG580" s="25">
        <f t="shared" si="703"/>
        <v>0</v>
      </c>
      <c r="AH580" s="25">
        <f t="shared" si="704"/>
        <v>0</v>
      </c>
      <c r="AI580" s="25">
        <f t="shared" si="705"/>
        <v>0</v>
      </c>
      <c r="AK580" s="25">
        <f ca="1">SUM((INDIRECT(AK$2&amp;(ROW())):INDIRECT(AK$3&amp;(ROW()))))</f>
        <v>0</v>
      </c>
      <c r="AL580" s="25">
        <f ca="1">SUM(INDIRECT(AL$1&amp;AL$2&amp;$C580):INDIRECT(AL$1&amp;AL$3&amp;$C580))</f>
        <v>0</v>
      </c>
      <c r="AM580" s="1688">
        <f t="shared" ca="1" si="689"/>
        <v>0</v>
      </c>
      <c r="AN580" s="1782">
        <f t="shared" ca="1" si="676"/>
        <v>0</v>
      </c>
      <c r="AO580" s="25">
        <f ca="1">SUM(INDIRECT(AO$1&amp;AO$2&amp;$A580):INDIRECT(AO$1&amp;AO$3&amp;$A580))</f>
        <v>0</v>
      </c>
      <c r="AP580" s="1688">
        <f t="shared" ca="1" si="690"/>
        <v>0</v>
      </c>
      <c r="AQ580" s="1782">
        <f t="shared" ca="1" si="677"/>
        <v>0</v>
      </c>
      <c r="AS580" s="25">
        <f ca="1">SUM((INDIRECT(AS$2&amp;(ROW())):INDIRECT(AS$3&amp;(ROW()))))</f>
        <v>0</v>
      </c>
      <c r="AT580" s="25">
        <f ca="1">SUM(INDIRECT(AT$1&amp;AT$2&amp;$C580):INDIRECT(AT$1&amp;AT$3&amp;$C580))</f>
        <v>0</v>
      </c>
      <c r="AU580" s="1688">
        <f t="shared" ca="1" si="678"/>
        <v>0</v>
      </c>
      <c r="AV580" s="1782">
        <f t="shared" ca="1" si="679"/>
        <v>0</v>
      </c>
      <c r="AW580" s="25">
        <f ca="1">SUM(INDIRECT(AW$1&amp;AW$2&amp;$A580):INDIRECT(AW$1&amp;AW$3&amp;$A580))</f>
        <v>0</v>
      </c>
      <c r="AX580" s="1688">
        <f t="shared" ca="1" si="680"/>
        <v>0</v>
      </c>
      <c r="AY580" s="1782">
        <f t="shared" ca="1" si="681"/>
        <v>0</v>
      </c>
      <c r="BA580" s="25">
        <f ca="1">SUM((INDIRECT(BA$2&amp;(ROW())):INDIRECT(BA$3&amp;(ROW()))))</f>
        <v>0</v>
      </c>
      <c r="BB580" s="25">
        <f ca="1">SUM(INDIRECT(BB$1&amp;BB$2&amp;$C580):INDIRECT(BB$1&amp;BB$3&amp;$C580))</f>
        <v>0</v>
      </c>
      <c r="BC580" s="1688">
        <f t="shared" ca="1" si="682"/>
        <v>0</v>
      </c>
      <c r="BD580" s="1782">
        <f t="shared" ca="1" si="683"/>
        <v>0</v>
      </c>
      <c r="BE580" s="25">
        <f ca="1">SUM(INDIRECT(BE$1&amp;BE$2&amp;$A580):INDIRECT(BE$1&amp;BE$3&amp;$A580))</f>
        <v>0</v>
      </c>
      <c r="BF580" s="1688">
        <f t="shared" ca="1" si="684"/>
        <v>0</v>
      </c>
      <c r="BG580" s="1782">
        <f t="shared" ca="1" si="685"/>
        <v>0</v>
      </c>
    </row>
    <row r="581" spans="1:59">
      <c r="A581" s="1887">
        <v>534</v>
      </c>
      <c r="B581" s="1887">
        <v>1</v>
      </c>
      <c r="C581" s="1887">
        <f>ROW()</f>
        <v>581</v>
      </c>
      <c r="E581" s="2540">
        <v>1</v>
      </c>
      <c r="I581" s="677"/>
      <c r="J581" s="678"/>
      <c r="K581" s="123"/>
      <c r="L581" s="123"/>
      <c r="M581" s="125"/>
      <c r="N581" s="436" t="s">
        <v>313</v>
      </c>
      <c r="O581" s="125"/>
      <c r="P581" s="125"/>
      <c r="Q581" s="117"/>
      <c r="R581" s="117"/>
      <c r="S581" s="117"/>
      <c r="T581" s="117"/>
      <c r="U581" s="117"/>
      <c r="V581" s="117"/>
      <c r="W581" s="117"/>
      <c r="X581" s="117"/>
      <c r="Y581" s="117"/>
      <c r="Z581" s="117"/>
      <c r="AA581" s="117"/>
      <c r="AB581" s="117"/>
      <c r="AC581" s="25">
        <f t="shared" si="699"/>
        <v>0</v>
      </c>
      <c r="AD581" s="25">
        <f t="shared" si="700"/>
        <v>0</v>
      </c>
      <c r="AE581" s="25">
        <f t="shared" si="701"/>
        <v>0</v>
      </c>
      <c r="AF581" s="25">
        <f t="shared" si="702"/>
        <v>0</v>
      </c>
      <c r="AG581" s="25">
        <f t="shared" si="703"/>
        <v>0</v>
      </c>
      <c r="AH581" s="25">
        <f t="shared" si="704"/>
        <v>0</v>
      </c>
      <c r="AI581" s="25">
        <f t="shared" si="705"/>
        <v>0</v>
      </c>
      <c r="AK581" s="25">
        <f ca="1">SUM((INDIRECT(AK$2&amp;(ROW())):INDIRECT(AK$3&amp;(ROW()))))</f>
        <v>0</v>
      </c>
      <c r="AL581" s="25">
        <f ca="1">SUM(INDIRECT(AL$1&amp;AL$2&amp;$C581):INDIRECT(AL$1&amp;AL$3&amp;$C581))</f>
        <v>0</v>
      </c>
      <c r="AM581" s="1688">
        <f t="shared" ca="1" si="689"/>
        <v>0</v>
      </c>
      <c r="AN581" s="1782">
        <f t="shared" ca="1" si="676"/>
        <v>0</v>
      </c>
      <c r="AO581" s="25">
        <f ca="1">SUM(INDIRECT(AO$1&amp;AO$2&amp;$A581):INDIRECT(AO$1&amp;AO$3&amp;$A581))</f>
        <v>0</v>
      </c>
      <c r="AP581" s="1688">
        <f t="shared" ca="1" si="690"/>
        <v>0</v>
      </c>
      <c r="AQ581" s="1782">
        <f t="shared" ca="1" si="677"/>
        <v>0</v>
      </c>
      <c r="AS581" s="25">
        <f ca="1">SUM((INDIRECT(AS$2&amp;(ROW())):INDIRECT(AS$3&amp;(ROW()))))</f>
        <v>0</v>
      </c>
      <c r="AT581" s="25">
        <f ca="1">SUM(INDIRECT(AT$1&amp;AT$2&amp;$C581):INDIRECT(AT$1&amp;AT$3&amp;$C581))</f>
        <v>0</v>
      </c>
      <c r="AU581" s="1688">
        <f t="shared" ca="1" si="678"/>
        <v>0</v>
      </c>
      <c r="AV581" s="1782">
        <f t="shared" ca="1" si="679"/>
        <v>0</v>
      </c>
      <c r="AW581" s="25">
        <f ca="1">SUM(INDIRECT(AW$1&amp;AW$2&amp;$A581):INDIRECT(AW$1&amp;AW$3&amp;$A581))</f>
        <v>0</v>
      </c>
      <c r="AX581" s="1688">
        <f t="shared" ca="1" si="680"/>
        <v>0</v>
      </c>
      <c r="AY581" s="1782">
        <f t="shared" ca="1" si="681"/>
        <v>0</v>
      </c>
      <c r="BA581" s="25">
        <f ca="1">SUM((INDIRECT(BA$2&amp;(ROW())):INDIRECT(BA$3&amp;(ROW()))))</f>
        <v>0</v>
      </c>
      <c r="BB581" s="25">
        <f ca="1">SUM(INDIRECT(BB$1&amp;BB$2&amp;$C581):INDIRECT(BB$1&amp;BB$3&amp;$C581))</f>
        <v>0</v>
      </c>
      <c r="BC581" s="1688">
        <f t="shared" ca="1" si="682"/>
        <v>0</v>
      </c>
      <c r="BD581" s="1782">
        <f t="shared" ca="1" si="683"/>
        <v>0</v>
      </c>
      <c r="BE581" s="25">
        <f ca="1">SUM(INDIRECT(BE$1&amp;BE$2&amp;$A581):INDIRECT(BE$1&amp;BE$3&amp;$A581))</f>
        <v>0</v>
      </c>
      <c r="BF581" s="1688">
        <f t="shared" ca="1" si="684"/>
        <v>0</v>
      </c>
      <c r="BG581" s="1782">
        <f t="shared" ca="1" si="685"/>
        <v>0</v>
      </c>
    </row>
    <row r="582" spans="1:59">
      <c r="A582" s="1887">
        <v>535</v>
      </c>
      <c r="B582" s="1887">
        <v>1</v>
      </c>
      <c r="C582" s="1887">
        <f>ROW()</f>
        <v>582</v>
      </c>
      <c r="E582" s="2540">
        <v>1</v>
      </c>
      <c r="I582" s="677"/>
      <c r="J582" s="678"/>
      <c r="K582" s="122"/>
      <c r="L582" s="122"/>
      <c r="M582" s="125"/>
      <c r="N582" s="427" t="s">
        <v>136</v>
      </c>
      <c r="O582" s="427"/>
      <c r="P582" s="427"/>
      <c r="Q582" s="124"/>
      <c r="R582" s="124"/>
      <c r="S582" s="124"/>
      <c r="T582" s="124"/>
      <c r="U582" s="124"/>
      <c r="V582" s="124"/>
      <c r="W582" s="124"/>
      <c r="X582" s="124"/>
      <c r="Y582" s="124"/>
      <c r="Z582" s="124"/>
      <c r="AA582" s="124"/>
      <c r="AB582" s="124"/>
      <c r="AC582" s="23">
        <f t="shared" si="699"/>
        <v>0</v>
      </c>
      <c r="AD582" s="23">
        <f t="shared" si="700"/>
        <v>0</v>
      </c>
      <c r="AE582" s="23">
        <f t="shared" si="701"/>
        <v>0</v>
      </c>
      <c r="AF582" s="23">
        <f t="shared" si="702"/>
        <v>0</v>
      </c>
      <c r="AG582" s="23">
        <f t="shared" si="703"/>
        <v>0</v>
      </c>
      <c r="AH582" s="23">
        <f t="shared" si="704"/>
        <v>0</v>
      </c>
      <c r="AI582" s="23">
        <f t="shared" si="705"/>
        <v>0</v>
      </c>
      <c r="AK582" s="23">
        <f ca="1">SUM((INDIRECT(AK$2&amp;(ROW())):INDIRECT(AK$3&amp;(ROW()))))</f>
        <v>0</v>
      </c>
      <c r="AL582" s="23">
        <f ca="1">SUM(INDIRECT(AL$1&amp;AL$2&amp;$C582):INDIRECT(AL$1&amp;AL$3&amp;$C582))</f>
        <v>0</v>
      </c>
      <c r="AM582" s="1689">
        <f t="shared" ca="1" si="689"/>
        <v>0</v>
      </c>
      <c r="AN582" s="1783">
        <f t="shared" ca="1" si="676"/>
        <v>0</v>
      </c>
      <c r="AO582" s="23">
        <f ca="1">SUM(INDIRECT(AO$1&amp;AO$2&amp;$A582):INDIRECT(AO$1&amp;AO$3&amp;$A582))</f>
        <v>0</v>
      </c>
      <c r="AP582" s="1689">
        <f t="shared" ca="1" si="690"/>
        <v>0</v>
      </c>
      <c r="AQ582" s="1783">
        <f t="shared" ca="1" si="677"/>
        <v>0</v>
      </c>
      <c r="AS582" s="23">
        <f ca="1">SUM((INDIRECT(AS$2&amp;(ROW())):INDIRECT(AS$3&amp;(ROW()))))</f>
        <v>0</v>
      </c>
      <c r="AT582" s="23">
        <f ca="1">SUM(INDIRECT(AT$1&amp;AT$2&amp;$C582):INDIRECT(AT$1&amp;AT$3&amp;$C582))</f>
        <v>0</v>
      </c>
      <c r="AU582" s="1689">
        <f t="shared" ca="1" si="678"/>
        <v>0</v>
      </c>
      <c r="AV582" s="1783">
        <f t="shared" ca="1" si="679"/>
        <v>0</v>
      </c>
      <c r="AW582" s="23">
        <f ca="1">SUM(INDIRECT(AW$1&amp;AW$2&amp;$A582):INDIRECT(AW$1&amp;AW$3&amp;$A582))</f>
        <v>0</v>
      </c>
      <c r="AX582" s="1689">
        <f t="shared" ca="1" si="680"/>
        <v>0</v>
      </c>
      <c r="AY582" s="1783">
        <f t="shared" ca="1" si="681"/>
        <v>0</v>
      </c>
      <c r="BA582" s="23">
        <f ca="1">SUM((INDIRECT(BA$2&amp;(ROW())):INDIRECT(BA$3&amp;(ROW()))))</f>
        <v>0</v>
      </c>
      <c r="BB582" s="23">
        <f ca="1">SUM(INDIRECT(BB$1&amp;BB$2&amp;$C582):INDIRECT(BB$1&amp;BB$3&amp;$C582))</f>
        <v>0</v>
      </c>
      <c r="BC582" s="1689">
        <f t="shared" ca="1" si="682"/>
        <v>0</v>
      </c>
      <c r="BD582" s="1783">
        <f t="shared" ca="1" si="683"/>
        <v>0</v>
      </c>
      <c r="BE582" s="23">
        <f ca="1">SUM(INDIRECT(BE$1&amp;BE$2&amp;$A582):INDIRECT(BE$1&amp;BE$3&amp;$A582))</f>
        <v>0</v>
      </c>
      <c r="BF582" s="1689">
        <f t="shared" ca="1" si="684"/>
        <v>0</v>
      </c>
      <c r="BG582" s="1783">
        <f t="shared" ca="1" si="685"/>
        <v>0</v>
      </c>
    </row>
    <row r="583" spans="1:59">
      <c r="A583" s="1887">
        <v>536</v>
      </c>
      <c r="B583" s="1887">
        <v>1</v>
      </c>
      <c r="C583" s="1887">
        <f>ROW()</f>
        <v>583</v>
      </c>
      <c r="E583" s="2540">
        <v>1</v>
      </c>
      <c r="I583" s="677"/>
      <c r="J583" s="678"/>
      <c r="K583" s="118" t="s">
        <v>230</v>
      </c>
      <c r="L583" s="118"/>
      <c r="M583" s="602"/>
      <c r="N583" s="602"/>
      <c r="O583" s="602"/>
      <c r="P583" s="602"/>
      <c r="Q583" s="603">
        <f t="shared" ref="Q583:AI583" si="706">Q584+Q591</f>
        <v>0</v>
      </c>
      <c r="R583" s="603">
        <f t="shared" si="706"/>
        <v>0</v>
      </c>
      <c r="S583" s="603">
        <f t="shared" si="706"/>
        <v>0</v>
      </c>
      <c r="T583" s="603">
        <f t="shared" si="706"/>
        <v>0</v>
      </c>
      <c r="U583" s="603">
        <f t="shared" si="706"/>
        <v>0</v>
      </c>
      <c r="V583" s="603">
        <f t="shared" si="706"/>
        <v>0</v>
      </c>
      <c r="W583" s="603">
        <f t="shared" si="706"/>
        <v>0</v>
      </c>
      <c r="X583" s="603">
        <f t="shared" si="706"/>
        <v>0</v>
      </c>
      <c r="Y583" s="603">
        <f t="shared" si="706"/>
        <v>0</v>
      </c>
      <c r="Z583" s="603">
        <f t="shared" si="706"/>
        <v>0</v>
      </c>
      <c r="AA583" s="603">
        <f t="shared" si="706"/>
        <v>0</v>
      </c>
      <c r="AB583" s="603">
        <f t="shared" si="706"/>
        <v>0</v>
      </c>
      <c r="AC583" s="603">
        <f t="shared" si="706"/>
        <v>0</v>
      </c>
      <c r="AD583" s="603">
        <f t="shared" si="706"/>
        <v>0</v>
      </c>
      <c r="AE583" s="603">
        <f t="shared" si="706"/>
        <v>0</v>
      </c>
      <c r="AF583" s="603">
        <f t="shared" si="706"/>
        <v>0</v>
      </c>
      <c r="AG583" s="603">
        <f t="shared" si="706"/>
        <v>0</v>
      </c>
      <c r="AH583" s="603">
        <f t="shared" si="706"/>
        <v>0</v>
      </c>
      <c r="AI583" s="603">
        <f t="shared" si="706"/>
        <v>0</v>
      </c>
      <c r="AK583" s="603">
        <f ca="1">SUM((INDIRECT(AK$2&amp;(ROW())):INDIRECT(AK$3&amp;(ROW()))))</f>
        <v>0</v>
      </c>
      <c r="AL583" s="603">
        <f ca="1">SUM(INDIRECT(AL$1&amp;AL$2&amp;$C583):INDIRECT(AL$1&amp;AL$3&amp;$C583))</f>
        <v>0</v>
      </c>
      <c r="AM583" s="1735">
        <f t="shared" ca="1" si="689"/>
        <v>0</v>
      </c>
      <c r="AN583" s="1838">
        <f t="shared" ca="1" si="676"/>
        <v>0</v>
      </c>
      <c r="AO583" s="603">
        <f ca="1">SUM(INDIRECT(AO$1&amp;AO$2&amp;$A583):INDIRECT(AO$1&amp;AO$3&amp;$A583))</f>
        <v>0</v>
      </c>
      <c r="AP583" s="1735">
        <f t="shared" ca="1" si="690"/>
        <v>0</v>
      </c>
      <c r="AQ583" s="1838">
        <f t="shared" ca="1" si="677"/>
        <v>0</v>
      </c>
      <c r="AS583" s="603">
        <f ca="1">SUM((INDIRECT(AS$2&amp;(ROW())):INDIRECT(AS$3&amp;(ROW()))))</f>
        <v>0</v>
      </c>
      <c r="AT583" s="603">
        <f ca="1">SUM(INDIRECT(AT$1&amp;AT$2&amp;$C583):INDIRECT(AT$1&amp;AT$3&amp;$C583))</f>
        <v>0</v>
      </c>
      <c r="AU583" s="1735">
        <f t="shared" ca="1" si="678"/>
        <v>0</v>
      </c>
      <c r="AV583" s="1838">
        <f t="shared" ca="1" si="679"/>
        <v>0</v>
      </c>
      <c r="AW583" s="603">
        <f ca="1">SUM(INDIRECT(AW$1&amp;AW$2&amp;$A583):INDIRECT(AW$1&amp;AW$3&amp;$A583))</f>
        <v>0</v>
      </c>
      <c r="AX583" s="1735">
        <f t="shared" ca="1" si="680"/>
        <v>0</v>
      </c>
      <c r="AY583" s="1838">
        <f t="shared" ca="1" si="681"/>
        <v>0</v>
      </c>
      <c r="BA583" s="603">
        <f ca="1">SUM((INDIRECT(BA$2&amp;(ROW())):INDIRECT(BA$3&amp;(ROW()))))</f>
        <v>0</v>
      </c>
      <c r="BB583" s="603">
        <f ca="1">SUM(INDIRECT(BB$1&amp;BB$2&amp;$C583):INDIRECT(BB$1&amp;BB$3&amp;$C583))</f>
        <v>0</v>
      </c>
      <c r="BC583" s="1735">
        <f t="shared" ca="1" si="682"/>
        <v>0</v>
      </c>
      <c r="BD583" s="1838">
        <f t="shared" ca="1" si="683"/>
        <v>0</v>
      </c>
      <c r="BE583" s="603">
        <f ca="1">SUM(INDIRECT(BE$1&amp;BE$2&amp;$A583):INDIRECT(BE$1&amp;BE$3&amp;$A583))</f>
        <v>0</v>
      </c>
      <c r="BF583" s="1735">
        <f t="shared" ca="1" si="684"/>
        <v>0</v>
      </c>
      <c r="BG583" s="1838">
        <f t="shared" ca="1" si="685"/>
        <v>0</v>
      </c>
    </row>
    <row r="584" spans="1:59">
      <c r="A584" s="1887">
        <v>537</v>
      </c>
      <c r="B584" s="1887">
        <v>1</v>
      </c>
      <c r="C584" s="1887">
        <f>ROW()</f>
        <v>584</v>
      </c>
      <c r="E584" s="2540">
        <v>1</v>
      </c>
      <c r="I584" s="677"/>
      <c r="J584" s="678"/>
      <c r="K584" s="118"/>
      <c r="L584" s="118"/>
      <c r="M584" s="125" t="s">
        <v>326</v>
      </c>
      <c r="N584" s="600"/>
      <c r="O584" s="600"/>
      <c r="P584" s="600"/>
      <c r="Q584" s="562">
        <f t="shared" ref="Q584:AI584" si="707">SUM(Q585:Q590)</f>
        <v>0</v>
      </c>
      <c r="R584" s="562">
        <f t="shared" si="707"/>
        <v>0</v>
      </c>
      <c r="S584" s="562">
        <f t="shared" si="707"/>
        <v>0</v>
      </c>
      <c r="T584" s="562">
        <f t="shared" si="707"/>
        <v>0</v>
      </c>
      <c r="U584" s="562">
        <f t="shared" si="707"/>
        <v>0</v>
      </c>
      <c r="V584" s="562">
        <f t="shared" si="707"/>
        <v>0</v>
      </c>
      <c r="W584" s="562">
        <f t="shared" si="707"/>
        <v>0</v>
      </c>
      <c r="X584" s="562">
        <f t="shared" si="707"/>
        <v>0</v>
      </c>
      <c r="Y584" s="562">
        <f t="shared" si="707"/>
        <v>0</v>
      </c>
      <c r="Z584" s="562">
        <f t="shared" si="707"/>
        <v>0</v>
      </c>
      <c r="AA584" s="562">
        <f t="shared" si="707"/>
        <v>0</v>
      </c>
      <c r="AB584" s="562">
        <f t="shared" si="707"/>
        <v>0</v>
      </c>
      <c r="AC584" s="562">
        <f t="shared" si="707"/>
        <v>0</v>
      </c>
      <c r="AD584" s="562">
        <f t="shared" si="707"/>
        <v>0</v>
      </c>
      <c r="AE584" s="562">
        <f t="shared" si="707"/>
        <v>0</v>
      </c>
      <c r="AF584" s="562">
        <f t="shared" si="707"/>
        <v>0</v>
      </c>
      <c r="AG584" s="562">
        <f t="shared" si="707"/>
        <v>0</v>
      </c>
      <c r="AH584" s="562">
        <f t="shared" si="707"/>
        <v>0</v>
      </c>
      <c r="AI584" s="562">
        <f t="shared" si="707"/>
        <v>0</v>
      </c>
      <c r="AK584" s="562">
        <f ca="1">SUM((INDIRECT(AK$2&amp;(ROW())):INDIRECT(AK$3&amp;(ROW()))))</f>
        <v>0</v>
      </c>
      <c r="AL584" s="562">
        <f ca="1">SUM(INDIRECT(AL$1&amp;AL$2&amp;$C584):INDIRECT(AL$1&amp;AL$3&amp;$C584))</f>
        <v>0</v>
      </c>
      <c r="AM584" s="1716">
        <f t="shared" ca="1" si="689"/>
        <v>0</v>
      </c>
      <c r="AN584" s="1820">
        <f t="shared" ca="1" si="676"/>
        <v>0</v>
      </c>
      <c r="AO584" s="562">
        <f ca="1">SUM(INDIRECT(AO$1&amp;AO$2&amp;$A584):INDIRECT(AO$1&amp;AO$3&amp;$A584))</f>
        <v>0</v>
      </c>
      <c r="AP584" s="1716">
        <f t="shared" ca="1" si="690"/>
        <v>0</v>
      </c>
      <c r="AQ584" s="1820">
        <f t="shared" ca="1" si="677"/>
        <v>0</v>
      </c>
      <c r="AS584" s="562">
        <f ca="1">SUM((INDIRECT(AS$2&amp;(ROW())):INDIRECT(AS$3&amp;(ROW()))))</f>
        <v>0</v>
      </c>
      <c r="AT584" s="562">
        <f ca="1">SUM(INDIRECT(AT$1&amp;AT$2&amp;$C584):INDIRECT(AT$1&amp;AT$3&amp;$C584))</f>
        <v>0</v>
      </c>
      <c r="AU584" s="1716">
        <f t="shared" ca="1" si="678"/>
        <v>0</v>
      </c>
      <c r="AV584" s="1820">
        <f t="shared" ca="1" si="679"/>
        <v>0</v>
      </c>
      <c r="AW584" s="562">
        <f ca="1">SUM(INDIRECT(AW$1&amp;AW$2&amp;$A584):INDIRECT(AW$1&amp;AW$3&amp;$A584))</f>
        <v>0</v>
      </c>
      <c r="AX584" s="1716">
        <f t="shared" ca="1" si="680"/>
        <v>0</v>
      </c>
      <c r="AY584" s="1820">
        <f t="shared" ca="1" si="681"/>
        <v>0</v>
      </c>
      <c r="BA584" s="562">
        <f ca="1">SUM((INDIRECT(BA$2&amp;(ROW())):INDIRECT(BA$3&amp;(ROW()))))</f>
        <v>0</v>
      </c>
      <c r="BB584" s="562">
        <f ca="1">SUM(INDIRECT(BB$1&amp;BB$2&amp;$C584):INDIRECT(BB$1&amp;BB$3&amp;$C584))</f>
        <v>0</v>
      </c>
      <c r="BC584" s="1716">
        <f t="shared" ca="1" si="682"/>
        <v>0</v>
      </c>
      <c r="BD584" s="1820">
        <f t="shared" ca="1" si="683"/>
        <v>0</v>
      </c>
      <c r="BE584" s="562">
        <f ca="1">SUM(INDIRECT(BE$1&amp;BE$2&amp;$A584):INDIRECT(BE$1&amp;BE$3&amp;$A584))</f>
        <v>0</v>
      </c>
      <c r="BF584" s="1716">
        <f t="shared" ca="1" si="684"/>
        <v>0</v>
      </c>
      <c r="BG584" s="1820">
        <f t="shared" ca="1" si="685"/>
        <v>0</v>
      </c>
    </row>
    <row r="585" spans="1:59">
      <c r="A585" s="1887">
        <v>538</v>
      </c>
      <c r="B585" s="1887">
        <v>1</v>
      </c>
      <c r="C585" s="1887">
        <f>ROW()</f>
        <v>585</v>
      </c>
      <c r="E585" s="2540">
        <v>1</v>
      </c>
      <c r="I585" s="677"/>
      <c r="J585" s="678"/>
      <c r="K585" s="118"/>
      <c r="L585" s="118"/>
      <c r="M585" s="125"/>
      <c r="N585" s="601" t="s">
        <v>321</v>
      </c>
      <c r="O585" s="581"/>
      <c r="P585" s="581"/>
      <c r="Q585" s="177"/>
      <c r="R585" s="177"/>
      <c r="S585" s="177"/>
      <c r="T585" s="177"/>
      <c r="U585" s="177"/>
      <c r="V585" s="177"/>
      <c r="W585" s="177"/>
      <c r="X585" s="177"/>
      <c r="Y585" s="177"/>
      <c r="Z585" s="177"/>
      <c r="AA585" s="177"/>
      <c r="AB585" s="177"/>
      <c r="AC585" s="173">
        <f t="shared" ref="AC585:AC590" si="708">SUM(Q585,R585,S585)</f>
        <v>0</v>
      </c>
      <c r="AD585" s="173">
        <f t="shared" ref="AD585:AD590" si="709">SUM(T585,U585,V585)</f>
        <v>0</v>
      </c>
      <c r="AE585" s="173">
        <f t="shared" ref="AE585:AE590" si="710">SUM(W585,X585,Y585)</f>
        <v>0</v>
      </c>
      <c r="AF585" s="173">
        <f t="shared" ref="AF585:AF590" si="711">SUM(Z585,AA585,AB585)</f>
        <v>0</v>
      </c>
      <c r="AG585" s="173">
        <f t="shared" ref="AG585:AG590" si="712">AC585+AD585</f>
        <v>0</v>
      </c>
      <c r="AH585" s="173">
        <f t="shared" ref="AH585:AH590" si="713">AF585+AE585</f>
        <v>0</v>
      </c>
      <c r="AI585" s="173">
        <f t="shared" ref="AI585:AI590" si="714">AG585+AH585</f>
        <v>0</v>
      </c>
      <c r="AK585" s="173">
        <f ca="1">SUM((INDIRECT(AK$2&amp;(ROW())):INDIRECT(AK$3&amp;(ROW()))))</f>
        <v>0</v>
      </c>
      <c r="AL585" s="173">
        <f ca="1">SUM(INDIRECT(AL$1&amp;AL$2&amp;$C585):INDIRECT(AL$1&amp;AL$3&amp;$C585))</f>
        <v>0</v>
      </c>
      <c r="AM585" s="1717">
        <f t="shared" ca="1" si="689"/>
        <v>0</v>
      </c>
      <c r="AN585" s="1821">
        <f t="shared" ca="1" si="676"/>
        <v>0</v>
      </c>
      <c r="AO585" s="173">
        <f ca="1">SUM(INDIRECT(AO$1&amp;AO$2&amp;$A585):INDIRECT(AO$1&amp;AO$3&amp;$A585))</f>
        <v>0</v>
      </c>
      <c r="AP585" s="1717">
        <f t="shared" ca="1" si="690"/>
        <v>0</v>
      </c>
      <c r="AQ585" s="1821">
        <f t="shared" ca="1" si="677"/>
        <v>0</v>
      </c>
      <c r="AS585" s="173">
        <f ca="1">SUM((INDIRECT(AS$2&amp;(ROW())):INDIRECT(AS$3&amp;(ROW()))))</f>
        <v>0</v>
      </c>
      <c r="AT585" s="173">
        <f ca="1">SUM(INDIRECT(AT$1&amp;AT$2&amp;$C585):INDIRECT(AT$1&amp;AT$3&amp;$C585))</f>
        <v>0</v>
      </c>
      <c r="AU585" s="1717">
        <f t="shared" ca="1" si="678"/>
        <v>0</v>
      </c>
      <c r="AV585" s="1821">
        <f t="shared" ca="1" si="679"/>
        <v>0</v>
      </c>
      <c r="AW585" s="173">
        <f ca="1">SUM(INDIRECT(AW$1&amp;AW$2&amp;$A585):INDIRECT(AW$1&amp;AW$3&amp;$A585))</f>
        <v>0</v>
      </c>
      <c r="AX585" s="1717">
        <f t="shared" ca="1" si="680"/>
        <v>0</v>
      </c>
      <c r="AY585" s="1821">
        <f t="shared" ca="1" si="681"/>
        <v>0</v>
      </c>
      <c r="BA585" s="173">
        <f ca="1">SUM((INDIRECT(BA$2&amp;(ROW())):INDIRECT(BA$3&amp;(ROW()))))</f>
        <v>0</v>
      </c>
      <c r="BB585" s="173">
        <f ca="1">SUM(INDIRECT(BB$1&amp;BB$2&amp;$C585):INDIRECT(BB$1&amp;BB$3&amp;$C585))</f>
        <v>0</v>
      </c>
      <c r="BC585" s="1717">
        <f t="shared" ca="1" si="682"/>
        <v>0</v>
      </c>
      <c r="BD585" s="1821">
        <f t="shared" ca="1" si="683"/>
        <v>0</v>
      </c>
      <c r="BE585" s="173">
        <f ca="1">SUM(INDIRECT(BE$1&amp;BE$2&amp;$A585):INDIRECT(BE$1&amp;BE$3&amp;$A585))</f>
        <v>0</v>
      </c>
      <c r="BF585" s="1717">
        <f t="shared" ca="1" si="684"/>
        <v>0</v>
      </c>
      <c r="BG585" s="1821">
        <f t="shared" ca="1" si="685"/>
        <v>0</v>
      </c>
    </row>
    <row r="586" spans="1:59">
      <c r="A586" s="1887">
        <v>539</v>
      </c>
      <c r="B586" s="1887">
        <v>1</v>
      </c>
      <c r="C586" s="1887">
        <f>ROW()</f>
        <v>586</v>
      </c>
      <c r="E586" s="2540">
        <v>1</v>
      </c>
      <c r="I586" s="677"/>
      <c r="J586" s="678"/>
      <c r="K586" s="118"/>
      <c r="L586" s="118"/>
      <c r="M586" s="125"/>
      <c r="N586" s="436" t="s">
        <v>218</v>
      </c>
      <c r="O586" s="125"/>
      <c r="P586" s="125"/>
      <c r="Q586" s="117"/>
      <c r="R586" s="117"/>
      <c r="S586" s="117"/>
      <c r="T586" s="117"/>
      <c r="U586" s="117"/>
      <c r="V586" s="117"/>
      <c r="W586" s="117"/>
      <c r="X586" s="117"/>
      <c r="Y586" s="117"/>
      <c r="Z586" s="117"/>
      <c r="AA586" s="117"/>
      <c r="AB586" s="117"/>
      <c r="AC586" s="25">
        <f t="shared" si="708"/>
        <v>0</v>
      </c>
      <c r="AD586" s="25">
        <f t="shared" si="709"/>
        <v>0</v>
      </c>
      <c r="AE586" s="25">
        <f t="shared" si="710"/>
        <v>0</v>
      </c>
      <c r="AF586" s="25">
        <f t="shared" si="711"/>
        <v>0</v>
      </c>
      <c r="AG586" s="25">
        <f t="shared" si="712"/>
        <v>0</v>
      </c>
      <c r="AH586" s="25">
        <f t="shared" si="713"/>
        <v>0</v>
      </c>
      <c r="AI586" s="25">
        <f t="shared" si="714"/>
        <v>0</v>
      </c>
      <c r="AK586" s="25">
        <f ca="1">SUM((INDIRECT(AK$2&amp;(ROW())):INDIRECT(AK$3&amp;(ROW()))))</f>
        <v>0</v>
      </c>
      <c r="AL586" s="25">
        <f ca="1">SUM(INDIRECT(AL$1&amp;AL$2&amp;$C586):INDIRECT(AL$1&amp;AL$3&amp;$C586))</f>
        <v>0</v>
      </c>
      <c r="AM586" s="1688">
        <f t="shared" ca="1" si="689"/>
        <v>0</v>
      </c>
      <c r="AN586" s="1782">
        <f t="shared" ca="1" si="676"/>
        <v>0</v>
      </c>
      <c r="AO586" s="25">
        <f ca="1">SUM(INDIRECT(AO$1&amp;AO$2&amp;$A586):INDIRECT(AO$1&amp;AO$3&amp;$A586))</f>
        <v>0</v>
      </c>
      <c r="AP586" s="1688">
        <f t="shared" ca="1" si="690"/>
        <v>0</v>
      </c>
      <c r="AQ586" s="1782">
        <f t="shared" ca="1" si="677"/>
        <v>0</v>
      </c>
      <c r="AS586" s="25">
        <f ca="1">SUM((INDIRECT(AS$2&amp;(ROW())):INDIRECT(AS$3&amp;(ROW()))))</f>
        <v>0</v>
      </c>
      <c r="AT586" s="25">
        <f ca="1">SUM(INDIRECT(AT$1&amp;AT$2&amp;$C586):INDIRECT(AT$1&amp;AT$3&amp;$C586))</f>
        <v>0</v>
      </c>
      <c r="AU586" s="1688">
        <f t="shared" ca="1" si="678"/>
        <v>0</v>
      </c>
      <c r="AV586" s="1782">
        <f t="shared" ca="1" si="679"/>
        <v>0</v>
      </c>
      <c r="AW586" s="25">
        <f ca="1">SUM(INDIRECT(AW$1&amp;AW$2&amp;$A586):INDIRECT(AW$1&amp;AW$3&amp;$A586))</f>
        <v>0</v>
      </c>
      <c r="AX586" s="1688">
        <f t="shared" ca="1" si="680"/>
        <v>0</v>
      </c>
      <c r="AY586" s="1782">
        <f t="shared" ca="1" si="681"/>
        <v>0</v>
      </c>
      <c r="BA586" s="25">
        <f ca="1">SUM((INDIRECT(BA$2&amp;(ROW())):INDIRECT(BA$3&amp;(ROW()))))</f>
        <v>0</v>
      </c>
      <c r="BB586" s="25">
        <f ca="1">SUM(INDIRECT(BB$1&amp;BB$2&amp;$C586):INDIRECT(BB$1&amp;BB$3&amp;$C586))</f>
        <v>0</v>
      </c>
      <c r="BC586" s="1688">
        <f t="shared" ca="1" si="682"/>
        <v>0</v>
      </c>
      <c r="BD586" s="1782">
        <f t="shared" ca="1" si="683"/>
        <v>0</v>
      </c>
      <c r="BE586" s="25">
        <f ca="1">SUM(INDIRECT(BE$1&amp;BE$2&amp;$A586):INDIRECT(BE$1&amp;BE$3&amp;$A586))</f>
        <v>0</v>
      </c>
      <c r="BF586" s="1688">
        <f t="shared" ca="1" si="684"/>
        <v>0</v>
      </c>
      <c r="BG586" s="1782">
        <f t="shared" ca="1" si="685"/>
        <v>0</v>
      </c>
    </row>
    <row r="587" spans="1:59">
      <c r="A587" s="1887">
        <v>540</v>
      </c>
      <c r="B587" s="1887">
        <v>1</v>
      </c>
      <c r="C587" s="1887">
        <f>ROW()</f>
        <v>587</v>
      </c>
      <c r="E587" s="2540">
        <v>1</v>
      </c>
      <c r="I587" s="677"/>
      <c r="J587" s="678"/>
      <c r="K587" s="118"/>
      <c r="L587" s="118"/>
      <c r="M587" s="125"/>
      <c r="N587" s="436" t="s">
        <v>322</v>
      </c>
      <c r="O587" s="125"/>
      <c r="P587" s="125"/>
      <c r="Q587" s="117"/>
      <c r="R587" s="117"/>
      <c r="S587" s="117"/>
      <c r="T587" s="117"/>
      <c r="U587" s="117"/>
      <c r="V587" s="117"/>
      <c r="W587" s="117"/>
      <c r="X587" s="117"/>
      <c r="Y587" s="117"/>
      <c r="Z587" s="117"/>
      <c r="AA587" s="117"/>
      <c r="AB587" s="117"/>
      <c r="AC587" s="25">
        <f t="shared" si="708"/>
        <v>0</v>
      </c>
      <c r="AD587" s="25">
        <f t="shared" si="709"/>
        <v>0</v>
      </c>
      <c r="AE587" s="25">
        <f t="shared" si="710"/>
        <v>0</v>
      </c>
      <c r="AF587" s="25">
        <f t="shared" si="711"/>
        <v>0</v>
      </c>
      <c r="AG587" s="25">
        <f t="shared" si="712"/>
        <v>0</v>
      </c>
      <c r="AH587" s="25">
        <f t="shared" si="713"/>
        <v>0</v>
      </c>
      <c r="AI587" s="25">
        <f t="shared" si="714"/>
        <v>0</v>
      </c>
      <c r="AK587" s="25">
        <f ca="1">SUM((INDIRECT(AK$2&amp;(ROW())):INDIRECT(AK$3&amp;(ROW()))))</f>
        <v>0</v>
      </c>
      <c r="AL587" s="25">
        <f ca="1">SUM(INDIRECT(AL$1&amp;AL$2&amp;$C587):INDIRECT(AL$1&amp;AL$3&amp;$C587))</f>
        <v>0</v>
      </c>
      <c r="AM587" s="1688">
        <f t="shared" ca="1" si="689"/>
        <v>0</v>
      </c>
      <c r="AN587" s="1782">
        <f t="shared" ca="1" si="676"/>
        <v>0</v>
      </c>
      <c r="AO587" s="25">
        <f ca="1">SUM(INDIRECT(AO$1&amp;AO$2&amp;$A587):INDIRECT(AO$1&amp;AO$3&amp;$A587))</f>
        <v>0</v>
      </c>
      <c r="AP587" s="1688">
        <f t="shared" ca="1" si="690"/>
        <v>0</v>
      </c>
      <c r="AQ587" s="1782">
        <f t="shared" ca="1" si="677"/>
        <v>0</v>
      </c>
      <c r="AS587" s="25">
        <f ca="1">SUM((INDIRECT(AS$2&amp;(ROW())):INDIRECT(AS$3&amp;(ROW()))))</f>
        <v>0</v>
      </c>
      <c r="AT587" s="25">
        <f ca="1">SUM(INDIRECT(AT$1&amp;AT$2&amp;$C587):INDIRECT(AT$1&amp;AT$3&amp;$C587))</f>
        <v>0</v>
      </c>
      <c r="AU587" s="1688">
        <f t="shared" ca="1" si="678"/>
        <v>0</v>
      </c>
      <c r="AV587" s="1782">
        <f t="shared" ca="1" si="679"/>
        <v>0</v>
      </c>
      <c r="AW587" s="25">
        <f ca="1">SUM(INDIRECT(AW$1&amp;AW$2&amp;$A587):INDIRECT(AW$1&amp;AW$3&amp;$A587))</f>
        <v>0</v>
      </c>
      <c r="AX587" s="1688">
        <f t="shared" ca="1" si="680"/>
        <v>0</v>
      </c>
      <c r="AY587" s="1782">
        <f t="shared" ca="1" si="681"/>
        <v>0</v>
      </c>
      <c r="BA587" s="25">
        <f ca="1">SUM((INDIRECT(BA$2&amp;(ROW())):INDIRECT(BA$3&amp;(ROW()))))</f>
        <v>0</v>
      </c>
      <c r="BB587" s="25">
        <f ca="1">SUM(INDIRECT(BB$1&amp;BB$2&amp;$C587):INDIRECT(BB$1&amp;BB$3&amp;$C587))</f>
        <v>0</v>
      </c>
      <c r="BC587" s="1688">
        <f t="shared" ca="1" si="682"/>
        <v>0</v>
      </c>
      <c r="BD587" s="1782">
        <f t="shared" ca="1" si="683"/>
        <v>0</v>
      </c>
      <c r="BE587" s="25">
        <f ca="1">SUM(INDIRECT(BE$1&amp;BE$2&amp;$A587):INDIRECT(BE$1&amp;BE$3&amp;$A587))</f>
        <v>0</v>
      </c>
      <c r="BF587" s="1688">
        <f t="shared" ca="1" si="684"/>
        <v>0</v>
      </c>
      <c r="BG587" s="1782">
        <f t="shared" ca="1" si="685"/>
        <v>0</v>
      </c>
    </row>
    <row r="588" spans="1:59">
      <c r="A588" s="1887">
        <v>541</v>
      </c>
      <c r="B588" s="1887">
        <v>1</v>
      </c>
      <c r="C588" s="1887">
        <f>ROW()</f>
        <v>588</v>
      </c>
      <c r="E588" s="2540">
        <v>1</v>
      </c>
      <c r="I588" s="677"/>
      <c r="J588" s="678"/>
      <c r="K588" s="118"/>
      <c r="L588" s="118"/>
      <c r="M588" s="125"/>
      <c r="N588" s="436" t="s">
        <v>323</v>
      </c>
      <c r="O588" s="125"/>
      <c r="P588" s="125"/>
      <c r="Q588" s="117"/>
      <c r="R588" s="117"/>
      <c r="S588" s="117"/>
      <c r="T588" s="117"/>
      <c r="U588" s="117"/>
      <c r="V588" s="117"/>
      <c r="W588" s="117"/>
      <c r="X588" s="117"/>
      <c r="Y588" s="117"/>
      <c r="Z588" s="117"/>
      <c r="AA588" s="117"/>
      <c r="AB588" s="117"/>
      <c r="AC588" s="25">
        <f t="shared" si="708"/>
        <v>0</v>
      </c>
      <c r="AD588" s="25">
        <f t="shared" si="709"/>
        <v>0</v>
      </c>
      <c r="AE588" s="25">
        <f t="shared" si="710"/>
        <v>0</v>
      </c>
      <c r="AF588" s="25">
        <f t="shared" si="711"/>
        <v>0</v>
      </c>
      <c r="AG588" s="25">
        <f t="shared" si="712"/>
        <v>0</v>
      </c>
      <c r="AH588" s="25">
        <f t="shared" si="713"/>
        <v>0</v>
      </c>
      <c r="AI588" s="25">
        <f t="shared" si="714"/>
        <v>0</v>
      </c>
      <c r="AK588" s="25">
        <f ca="1">SUM((INDIRECT(AK$2&amp;(ROW())):INDIRECT(AK$3&amp;(ROW()))))</f>
        <v>0</v>
      </c>
      <c r="AL588" s="25">
        <f ca="1">SUM(INDIRECT(AL$1&amp;AL$2&amp;$C588):INDIRECT(AL$1&amp;AL$3&amp;$C588))</f>
        <v>0</v>
      </c>
      <c r="AM588" s="1688">
        <f t="shared" ca="1" si="689"/>
        <v>0</v>
      </c>
      <c r="AN588" s="1782">
        <f t="shared" ca="1" si="676"/>
        <v>0</v>
      </c>
      <c r="AO588" s="25">
        <f ca="1">SUM(INDIRECT(AO$1&amp;AO$2&amp;$A588):INDIRECT(AO$1&amp;AO$3&amp;$A588))</f>
        <v>0</v>
      </c>
      <c r="AP588" s="1688">
        <f t="shared" ca="1" si="690"/>
        <v>0</v>
      </c>
      <c r="AQ588" s="1782">
        <f t="shared" ca="1" si="677"/>
        <v>0</v>
      </c>
      <c r="AS588" s="25">
        <f ca="1">SUM((INDIRECT(AS$2&amp;(ROW())):INDIRECT(AS$3&amp;(ROW()))))</f>
        <v>0</v>
      </c>
      <c r="AT588" s="25">
        <f ca="1">SUM(INDIRECT(AT$1&amp;AT$2&amp;$C588):INDIRECT(AT$1&amp;AT$3&amp;$C588))</f>
        <v>0</v>
      </c>
      <c r="AU588" s="1688">
        <f t="shared" ca="1" si="678"/>
        <v>0</v>
      </c>
      <c r="AV588" s="1782">
        <f t="shared" ca="1" si="679"/>
        <v>0</v>
      </c>
      <c r="AW588" s="25">
        <f ca="1">SUM(INDIRECT(AW$1&amp;AW$2&amp;$A588):INDIRECT(AW$1&amp;AW$3&amp;$A588))</f>
        <v>0</v>
      </c>
      <c r="AX588" s="1688">
        <f t="shared" ca="1" si="680"/>
        <v>0</v>
      </c>
      <c r="AY588" s="1782">
        <f t="shared" ca="1" si="681"/>
        <v>0</v>
      </c>
      <c r="BA588" s="25">
        <f ca="1">SUM((INDIRECT(BA$2&amp;(ROW())):INDIRECT(BA$3&amp;(ROW()))))</f>
        <v>0</v>
      </c>
      <c r="BB588" s="25">
        <f ca="1">SUM(INDIRECT(BB$1&amp;BB$2&amp;$C588):INDIRECT(BB$1&amp;BB$3&amp;$C588))</f>
        <v>0</v>
      </c>
      <c r="BC588" s="1688">
        <f t="shared" ca="1" si="682"/>
        <v>0</v>
      </c>
      <c r="BD588" s="1782">
        <f t="shared" ca="1" si="683"/>
        <v>0</v>
      </c>
      <c r="BE588" s="25">
        <f ca="1">SUM(INDIRECT(BE$1&amp;BE$2&amp;$A588):INDIRECT(BE$1&amp;BE$3&amp;$A588))</f>
        <v>0</v>
      </c>
      <c r="BF588" s="1688">
        <f t="shared" ca="1" si="684"/>
        <v>0</v>
      </c>
      <c r="BG588" s="1782">
        <f t="shared" ca="1" si="685"/>
        <v>0</v>
      </c>
    </row>
    <row r="589" spans="1:59">
      <c r="A589" s="1887">
        <v>542</v>
      </c>
      <c r="B589" s="1887">
        <v>1</v>
      </c>
      <c r="C589" s="1887">
        <f>ROW()</f>
        <v>589</v>
      </c>
      <c r="E589" s="2540">
        <v>1</v>
      </c>
      <c r="I589" s="677"/>
      <c r="J589" s="678"/>
      <c r="K589" s="118"/>
      <c r="L589" s="118"/>
      <c r="M589" s="125"/>
      <c r="N589" s="436" t="s">
        <v>313</v>
      </c>
      <c r="O589" s="125"/>
      <c r="P589" s="125"/>
      <c r="Q589" s="117"/>
      <c r="R589" s="117"/>
      <c r="S589" s="117"/>
      <c r="T589" s="117"/>
      <c r="U589" s="117"/>
      <c r="V589" s="117"/>
      <c r="W589" s="117"/>
      <c r="X589" s="117"/>
      <c r="Y589" s="117"/>
      <c r="Z589" s="117"/>
      <c r="AA589" s="117"/>
      <c r="AB589" s="117"/>
      <c r="AC589" s="25">
        <f t="shared" si="708"/>
        <v>0</v>
      </c>
      <c r="AD589" s="25">
        <f t="shared" si="709"/>
        <v>0</v>
      </c>
      <c r="AE589" s="25">
        <f t="shared" si="710"/>
        <v>0</v>
      </c>
      <c r="AF589" s="25">
        <f t="shared" si="711"/>
        <v>0</v>
      </c>
      <c r="AG589" s="25">
        <f t="shared" si="712"/>
        <v>0</v>
      </c>
      <c r="AH589" s="25">
        <f t="shared" si="713"/>
        <v>0</v>
      </c>
      <c r="AI589" s="25">
        <f t="shared" si="714"/>
        <v>0</v>
      </c>
      <c r="AK589" s="25">
        <f ca="1">SUM((INDIRECT(AK$2&amp;(ROW())):INDIRECT(AK$3&amp;(ROW()))))</f>
        <v>0</v>
      </c>
      <c r="AL589" s="25">
        <f ca="1">SUM(INDIRECT(AL$1&amp;AL$2&amp;$C589):INDIRECT(AL$1&amp;AL$3&amp;$C589))</f>
        <v>0</v>
      </c>
      <c r="AM589" s="1688">
        <f t="shared" ca="1" si="689"/>
        <v>0</v>
      </c>
      <c r="AN589" s="1782">
        <f t="shared" ca="1" si="676"/>
        <v>0</v>
      </c>
      <c r="AO589" s="25">
        <f ca="1">SUM(INDIRECT(AO$1&amp;AO$2&amp;$A589):INDIRECT(AO$1&amp;AO$3&amp;$A589))</f>
        <v>0</v>
      </c>
      <c r="AP589" s="1688">
        <f t="shared" ca="1" si="690"/>
        <v>0</v>
      </c>
      <c r="AQ589" s="1782">
        <f t="shared" ca="1" si="677"/>
        <v>0</v>
      </c>
      <c r="AS589" s="25">
        <f ca="1">SUM((INDIRECT(AS$2&amp;(ROW())):INDIRECT(AS$3&amp;(ROW()))))</f>
        <v>0</v>
      </c>
      <c r="AT589" s="25">
        <f ca="1">SUM(INDIRECT(AT$1&amp;AT$2&amp;$C589):INDIRECT(AT$1&amp;AT$3&amp;$C589))</f>
        <v>0</v>
      </c>
      <c r="AU589" s="1688">
        <f t="shared" ca="1" si="678"/>
        <v>0</v>
      </c>
      <c r="AV589" s="1782">
        <f t="shared" ca="1" si="679"/>
        <v>0</v>
      </c>
      <c r="AW589" s="25">
        <f ca="1">SUM(INDIRECT(AW$1&amp;AW$2&amp;$A589):INDIRECT(AW$1&amp;AW$3&amp;$A589))</f>
        <v>0</v>
      </c>
      <c r="AX589" s="1688">
        <f t="shared" ca="1" si="680"/>
        <v>0</v>
      </c>
      <c r="AY589" s="1782">
        <f t="shared" ca="1" si="681"/>
        <v>0</v>
      </c>
      <c r="BA589" s="25">
        <f ca="1">SUM((INDIRECT(BA$2&amp;(ROW())):INDIRECT(BA$3&amp;(ROW()))))</f>
        <v>0</v>
      </c>
      <c r="BB589" s="25">
        <f ca="1">SUM(INDIRECT(BB$1&amp;BB$2&amp;$C589):INDIRECT(BB$1&amp;BB$3&amp;$C589))</f>
        <v>0</v>
      </c>
      <c r="BC589" s="1688">
        <f t="shared" ca="1" si="682"/>
        <v>0</v>
      </c>
      <c r="BD589" s="1782">
        <f t="shared" ca="1" si="683"/>
        <v>0</v>
      </c>
      <c r="BE589" s="25">
        <f ca="1">SUM(INDIRECT(BE$1&amp;BE$2&amp;$A589):INDIRECT(BE$1&amp;BE$3&amp;$A589))</f>
        <v>0</v>
      </c>
      <c r="BF589" s="1688">
        <f t="shared" ca="1" si="684"/>
        <v>0</v>
      </c>
      <c r="BG589" s="1782">
        <f t="shared" ca="1" si="685"/>
        <v>0</v>
      </c>
    </row>
    <row r="590" spans="1:59">
      <c r="A590" s="1887">
        <v>543</v>
      </c>
      <c r="B590" s="1887">
        <v>1</v>
      </c>
      <c r="C590" s="1887">
        <f>ROW()</f>
        <v>590</v>
      </c>
      <c r="E590" s="2540">
        <v>1</v>
      </c>
      <c r="I590" s="677"/>
      <c r="J590" s="678"/>
      <c r="K590" s="118"/>
      <c r="L590" s="118"/>
      <c r="M590" s="125"/>
      <c r="N590" s="427" t="s">
        <v>136</v>
      </c>
      <c r="O590" s="427"/>
      <c r="P590" s="427"/>
      <c r="Q590" s="124"/>
      <c r="R590" s="124"/>
      <c r="S590" s="124"/>
      <c r="T590" s="124"/>
      <c r="U590" s="124"/>
      <c r="V590" s="124"/>
      <c r="W590" s="124"/>
      <c r="X590" s="124"/>
      <c r="Y590" s="124"/>
      <c r="Z590" s="124"/>
      <c r="AA590" s="124"/>
      <c r="AB590" s="124"/>
      <c r="AC590" s="23">
        <f t="shared" si="708"/>
        <v>0</v>
      </c>
      <c r="AD590" s="23">
        <f t="shared" si="709"/>
        <v>0</v>
      </c>
      <c r="AE590" s="23">
        <f t="shared" si="710"/>
        <v>0</v>
      </c>
      <c r="AF590" s="23">
        <f t="shared" si="711"/>
        <v>0</v>
      </c>
      <c r="AG590" s="23">
        <f t="shared" si="712"/>
        <v>0</v>
      </c>
      <c r="AH590" s="23">
        <f t="shared" si="713"/>
        <v>0</v>
      </c>
      <c r="AI590" s="23">
        <f t="shared" si="714"/>
        <v>0</v>
      </c>
      <c r="AK590" s="23">
        <f ca="1">SUM((INDIRECT(AK$2&amp;(ROW())):INDIRECT(AK$3&amp;(ROW()))))</f>
        <v>0</v>
      </c>
      <c r="AL590" s="23">
        <f ca="1">SUM(INDIRECT(AL$1&amp;AL$2&amp;$C590):INDIRECT(AL$1&amp;AL$3&amp;$C590))</f>
        <v>0</v>
      </c>
      <c r="AM590" s="1689">
        <f t="shared" ca="1" si="689"/>
        <v>0</v>
      </c>
      <c r="AN590" s="1783">
        <f t="shared" ca="1" si="676"/>
        <v>0</v>
      </c>
      <c r="AO590" s="23">
        <f ca="1">SUM(INDIRECT(AO$1&amp;AO$2&amp;$A590):INDIRECT(AO$1&amp;AO$3&amp;$A590))</f>
        <v>0</v>
      </c>
      <c r="AP590" s="1689">
        <f t="shared" ca="1" si="690"/>
        <v>0</v>
      </c>
      <c r="AQ590" s="1783">
        <f t="shared" ca="1" si="677"/>
        <v>0</v>
      </c>
      <c r="AS590" s="23">
        <f ca="1">SUM((INDIRECT(AS$2&amp;(ROW())):INDIRECT(AS$3&amp;(ROW()))))</f>
        <v>0</v>
      </c>
      <c r="AT590" s="23">
        <f ca="1">SUM(INDIRECT(AT$1&amp;AT$2&amp;$C590):INDIRECT(AT$1&amp;AT$3&amp;$C590))</f>
        <v>0</v>
      </c>
      <c r="AU590" s="1689">
        <f t="shared" ca="1" si="678"/>
        <v>0</v>
      </c>
      <c r="AV590" s="1783">
        <f t="shared" ca="1" si="679"/>
        <v>0</v>
      </c>
      <c r="AW590" s="23">
        <f ca="1">SUM(INDIRECT(AW$1&amp;AW$2&amp;$A590):INDIRECT(AW$1&amp;AW$3&amp;$A590))</f>
        <v>0</v>
      </c>
      <c r="AX590" s="1689">
        <f t="shared" ca="1" si="680"/>
        <v>0</v>
      </c>
      <c r="AY590" s="1783">
        <f t="shared" ca="1" si="681"/>
        <v>0</v>
      </c>
      <c r="BA590" s="23">
        <f ca="1">SUM((INDIRECT(BA$2&amp;(ROW())):INDIRECT(BA$3&amp;(ROW()))))</f>
        <v>0</v>
      </c>
      <c r="BB590" s="23">
        <f ca="1">SUM(INDIRECT(BB$1&amp;BB$2&amp;$C590):INDIRECT(BB$1&amp;BB$3&amp;$C590))</f>
        <v>0</v>
      </c>
      <c r="BC590" s="1689">
        <f t="shared" ca="1" si="682"/>
        <v>0</v>
      </c>
      <c r="BD590" s="1783">
        <f t="shared" ca="1" si="683"/>
        <v>0</v>
      </c>
      <c r="BE590" s="23">
        <f ca="1">SUM(INDIRECT(BE$1&amp;BE$2&amp;$A590):INDIRECT(BE$1&amp;BE$3&amp;$A590))</f>
        <v>0</v>
      </c>
      <c r="BF590" s="1689">
        <f t="shared" ca="1" si="684"/>
        <v>0</v>
      </c>
      <c r="BG590" s="1783">
        <f t="shared" ca="1" si="685"/>
        <v>0</v>
      </c>
    </row>
    <row r="591" spans="1:59">
      <c r="A591" s="1887">
        <v>544</v>
      </c>
      <c r="B591" s="1887">
        <v>1</v>
      </c>
      <c r="C591" s="1887">
        <f>ROW()</f>
        <v>591</v>
      </c>
      <c r="E591" s="2540">
        <v>1</v>
      </c>
      <c r="I591" s="677"/>
      <c r="J591" s="678"/>
      <c r="K591" s="118"/>
      <c r="L591" s="118"/>
      <c r="M591" s="442" t="s">
        <v>328</v>
      </c>
      <c r="N591" s="600"/>
      <c r="O591" s="600"/>
      <c r="P591" s="600"/>
      <c r="Q591" s="562">
        <f t="shared" ref="Q591:AI591" si="715">SUM(Q592:Q597)</f>
        <v>0</v>
      </c>
      <c r="R591" s="562">
        <f t="shared" si="715"/>
        <v>0</v>
      </c>
      <c r="S591" s="562">
        <f t="shared" si="715"/>
        <v>0</v>
      </c>
      <c r="T591" s="562">
        <f t="shared" si="715"/>
        <v>0</v>
      </c>
      <c r="U591" s="562">
        <f t="shared" si="715"/>
        <v>0</v>
      </c>
      <c r="V591" s="562">
        <f t="shared" si="715"/>
        <v>0</v>
      </c>
      <c r="W591" s="562">
        <f t="shared" si="715"/>
        <v>0</v>
      </c>
      <c r="X591" s="562">
        <f t="shared" si="715"/>
        <v>0</v>
      </c>
      <c r="Y591" s="562">
        <f t="shared" si="715"/>
        <v>0</v>
      </c>
      <c r="Z591" s="562">
        <f t="shared" si="715"/>
        <v>0</v>
      </c>
      <c r="AA591" s="562">
        <f t="shared" si="715"/>
        <v>0</v>
      </c>
      <c r="AB591" s="562">
        <f t="shared" si="715"/>
        <v>0</v>
      </c>
      <c r="AC591" s="562">
        <f t="shared" si="715"/>
        <v>0</v>
      </c>
      <c r="AD591" s="562">
        <f t="shared" si="715"/>
        <v>0</v>
      </c>
      <c r="AE591" s="562">
        <f t="shared" si="715"/>
        <v>0</v>
      </c>
      <c r="AF591" s="562">
        <f t="shared" si="715"/>
        <v>0</v>
      </c>
      <c r="AG591" s="562">
        <f t="shared" si="715"/>
        <v>0</v>
      </c>
      <c r="AH591" s="562">
        <f t="shared" si="715"/>
        <v>0</v>
      </c>
      <c r="AI591" s="562">
        <f t="shared" si="715"/>
        <v>0</v>
      </c>
      <c r="AK591" s="562">
        <f ca="1">SUM((INDIRECT(AK$2&amp;(ROW())):INDIRECT(AK$3&amp;(ROW()))))</f>
        <v>0</v>
      </c>
      <c r="AL591" s="562">
        <f ca="1">SUM(INDIRECT(AL$1&amp;AL$2&amp;$C591):INDIRECT(AL$1&amp;AL$3&amp;$C591))</f>
        <v>0</v>
      </c>
      <c r="AM591" s="1716">
        <f t="shared" ca="1" si="689"/>
        <v>0</v>
      </c>
      <c r="AN591" s="1820">
        <f t="shared" ca="1" si="676"/>
        <v>0</v>
      </c>
      <c r="AO591" s="562">
        <f ca="1">SUM(INDIRECT(AO$1&amp;AO$2&amp;$A591):INDIRECT(AO$1&amp;AO$3&amp;$A591))</f>
        <v>0</v>
      </c>
      <c r="AP591" s="1716">
        <f t="shared" ca="1" si="690"/>
        <v>0</v>
      </c>
      <c r="AQ591" s="1820">
        <f t="shared" ca="1" si="677"/>
        <v>0</v>
      </c>
      <c r="AS591" s="562">
        <f ca="1">SUM((INDIRECT(AS$2&amp;(ROW())):INDIRECT(AS$3&amp;(ROW()))))</f>
        <v>0</v>
      </c>
      <c r="AT591" s="562">
        <f ca="1">SUM(INDIRECT(AT$1&amp;AT$2&amp;$C591):INDIRECT(AT$1&amp;AT$3&amp;$C591))</f>
        <v>0</v>
      </c>
      <c r="AU591" s="1716">
        <f t="shared" ca="1" si="678"/>
        <v>0</v>
      </c>
      <c r="AV591" s="1820">
        <f t="shared" ca="1" si="679"/>
        <v>0</v>
      </c>
      <c r="AW591" s="562">
        <f ca="1">SUM(INDIRECT(AW$1&amp;AW$2&amp;$A591):INDIRECT(AW$1&amp;AW$3&amp;$A591))</f>
        <v>0</v>
      </c>
      <c r="AX591" s="1716">
        <f t="shared" ca="1" si="680"/>
        <v>0</v>
      </c>
      <c r="AY591" s="1820">
        <f t="shared" ca="1" si="681"/>
        <v>0</v>
      </c>
      <c r="BA591" s="562">
        <f ca="1">SUM((INDIRECT(BA$2&amp;(ROW())):INDIRECT(BA$3&amp;(ROW()))))</f>
        <v>0</v>
      </c>
      <c r="BB591" s="562">
        <f ca="1">SUM(INDIRECT(BB$1&amp;BB$2&amp;$C591):INDIRECT(BB$1&amp;BB$3&amp;$C591))</f>
        <v>0</v>
      </c>
      <c r="BC591" s="1716">
        <f t="shared" ca="1" si="682"/>
        <v>0</v>
      </c>
      <c r="BD591" s="1820">
        <f t="shared" ca="1" si="683"/>
        <v>0</v>
      </c>
      <c r="BE591" s="562">
        <f ca="1">SUM(INDIRECT(BE$1&amp;BE$2&amp;$A591):INDIRECT(BE$1&amp;BE$3&amp;$A591))</f>
        <v>0</v>
      </c>
      <c r="BF591" s="1716">
        <f t="shared" ca="1" si="684"/>
        <v>0</v>
      </c>
      <c r="BG591" s="1820">
        <f t="shared" ca="1" si="685"/>
        <v>0</v>
      </c>
    </row>
    <row r="592" spans="1:59">
      <c r="A592" s="1887">
        <v>545</v>
      </c>
      <c r="B592" s="1887">
        <v>1</v>
      </c>
      <c r="C592" s="1887">
        <f>ROW()</f>
        <v>592</v>
      </c>
      <c r="E592" s="2540">
        <v>1</v>
      </c>
      <c r="I592" s="677"/>
      <c r="J592" s="678"/>
      <c r="K592" s="118"/>
      <c r="L592" s="118"/>
      <c r="M592" s="125"/>
      <c r="N592" s="601" t="s">
        <v>321</v>
      </c>
      <c r="O592" s="581"/>
      <c r="P592" s="581"/>
      <c r="Q592" s="177"/>
      <c r="R592" s="177"/>
      <c r="S592" s="177"/>
      <c r="T592" s="177"/>
      <c r="U592" s="177"/>
      <c r="V592" s="177"/>
      <c r="W592" s="177"/>
      <c r="X592" s="177"/>
      <c r="Y592" s="177"/>
      <c r="Z592" s="177"/>
      <c r="AA592" s="177"/>
      <c r="AB592" s="177"/>
      <c r="AC592" s="173">
        <f t="shared" ref="AC592:AC597" si="716">SUM(Q592,R592,S592)</f>
        <v>0</v>
      </c>
      <c r="AD592" s="173">
        <f t="shared" ref="AD592:AD597" si="717">SUM(T592,U592,V592)</f>
        <v>0</v>
      </c>
      <c r="AE592" s="173">
        <f t="shared" ref="AE592:AE597" si="718">SUM(W592,X592,Y592)</f>
        <v>0</v>
      </c>
      <c r="AF592" s="173">
        <f t="shared" ref="AF592:AF597" si="719">SUM(Z592,AA592,AB592)</f>
        <v>0</v>
      </c>
      <c r="AG592" s="173">
        <f t="shared" ref="AG592:AG597" si="720">AC592+AD592</f>
        <v>0</v>
      </c>
      <c r="AH592" s="173">
        <f t="shared" ref="AH592:AH597" si="721">AF592+AE592</f>
        <v>0</v>
      </c>
      <c r="AI592" s="173">
        <f t="shared" ref="AI592:AI597" si="722">AG592+AH592</f>
        <v>0</v>
      </c>
      <c r="AK592" s="173">
        <f ca="1">SUM((INDIRECT(AK$2&amp;(ROW())):INDIRECT(AK$3&amp;(ROW()))))</f>
        <v>0</v>
      </c>
      <c r="AL592" s="173">
        <f ca="1">SUM(INDIRECT(AL$1&amp;AL$2&amp;$C592):INDIRECT(AL$1&amp;AL$3&amp;$C592))</f>
        <v>0</v>
      </c>
      <c r="AM592" s="1717">
        <f t="shared" ca="1" si="689"/>
        <v>0</v>
      </c>
      <c r="AN592" s="1821">
        <f t="shared" ca="1" si="676"/>
        <v>0</v>
      </c>
      <c r="AO592" s="173">
        <f ca="1">SUM(INDIRECT(AO$1&amp;AO$2&amp;$A592):INDIRECT(AO$1&amp;AO$3&amp;$A592))</f>
        <v>0</v>
      </c>
      <c r="AP592" s="1717">
        <f t="shared" ca="1" si="690"/>
        <v>0</v>
      </c>
      <c r="AQ592" s="1821">
        <f t="shared" ca="1" si="677"/>
        <v>0</v>
      </c>
      <c r="AS592" s="173">
        <f ca="1">SUM((INDIRECT(AS$2&amp;(ROW())):INDIRECT(AS$3&amp;(ROW()))))</f>
        <v>0</v>
      </c>
      <c r="AT592" s="173">
        <f ca="1">SUM(INDIRECT(AT$1&amp;AT$2&amp;$C592):INDIRECT(AT$1&amp;AT$3&amp;$C592))</f>
        <v>0</v>
      </c>
      <c r="AU592" s="1717">
        <f t="shared" ca="1" si="678"/>
        <v>0</v>
      </c>
      <c r="AV592" s="1821">
        <f t="shared" ca="1" si="679"/>
        <v>0</v>
      </c>
      <c r="AW592" s="173">
        <f ca="1">SUM(INDIRECT(AW$1&amp;AW$2&amp;$A592):INDIRECT(AW$1&amp;AW$3&amp;$A592))</f>
        <v>0</v>
      </c>
      <c r="AX592" s="1717">
        <f t="shared" ca="1" si="680"/>
        <v>0</v>
      </c>
      <c r="AY592" s="1821">
        <f t="shared" ca="1" si="681"/>
        <v>0</v>
      </c>
      <c r="BA592" s="173">
        <f ca="1">SUM((INDIRECT(BA$2&amp;(ROW())):INDIRECT(BA$3&amp;(ROW()))))</f>
        <v>0</v>
      </c>
      <c r="BB592" s="173">
        <f ca="1">SUM(INDIRECT(BB$1&amp;BB$2&amp;$C592):INDIRECT(BB$1&amp;BB$3&amp;$C592))</f>
        <v>0</v>
      </c>
      <c r="BC592" s="1717">
        <f t="shared" ca="1" si="682"/>
        <v>0</v>
      </c>
      <c r="BD592" s="1821">
        <f t="shared" ca="1" si="683"/>
        <v>0</v>
      </c>
      <c r="BE592" s="173">
        <f ca="1">SUM(INDIRECT(BE$1&amp;BE$2&amp;$A592):INDIRECT(BE$1&amp;BE$3&amp;$A592))</f>
        <v>0</v>
      </c>
      <c r="BF592" s="1717">
        <f t="shared" ca="1" si="684"/>
        <v>0</v>
      </c>
      <c r="BG592" s="1821">
        <f t="shared" ca="1" si="685"/>
        <v>0</v>
      </c>
    </row>
    <row r="593" spans="1:59">
      <c r="A593" s="1887">
        <v>546</v>
      </c>
      <c r="B593" s="1887">
        <v>1</v>
      </c>
      <c r="C593" s="1887">
        <f>ROW()</f>
        <v>593</v>
      </c>
      <c r="E593" s="2540">
        <v>1</v>
      </c>
      <c r="I593" s="677"/>
      <c r="J593" s="678"/>
      <c r="K593" s="118"/>
      <c r="L593" s="118"/>
      <c r="M593" s="125"/>
      <c r="N593" s="436" t="s">
        <v>218</v>
      </c>
      <c r="O593" s="125"/>
      <c r="P593" s="125"/>
      <c r="Q593" s="117"/>
      <c r="R593" s="117"/>
      <c r="S593" s="117"/>
      <c r="T593" s="117"/>
      <c r="U593" s="117"/>
      <c r="V593" s="117"/>
      <c r="W593" s="117"/>
      <c r="X593" s="117"/>
      <c r="Y593" s="117"/>
      <c r="Z593" s="117"/>
      <c r="AA593" s="117"/>
      <c r="AB593" s="117"/>
      <c r="AC593" s="25">
        <f t="shared" si="716"/>
        <v>0</v>
      </c>
      <c r="AD593" s="25">
        <f t="shared" si="717"/>
        <v>0</v>
      </c>
      <c r="AE593" s="25">
        <f t="shared" si="718"/>
        <v>0</v>
      </c>
      <c r="AF593" s="25">
        <f t="shared" si="719"/>
        <v>0</v>
      </c>
      <c r="AG593" s="25">
        <f t="shared" si="720"/>
        <v>0</v>
      </c>
      <c r="AH593" s="25">
        <f t="shared" si="721"/>
        <v>0</v>
      </c>
      <c r="AI593" s="25">
        <f t="shared" si="722"/>
        <v>0</v>
      </c>
      <c r="AK593" s="25">
        <f ca="1">SUM((INDIRECT(AK$2&amp;(ROW())):INDIRECT(AK$3&amp;(ROW()))))</f>
        <v>0</v>
      </c>
      <c r="AL593" s="25">
        <f ca="1">SUM(INDIRECT(AL$1&amp;AL$2&amp;$C593):INDIRECT(AL$1&amp;AL$3&amp;$C593))</f>
        <v>0</v>
      </c>
      <c r="AM593" s="1688">
        <f t="shared" ca="1" si="689"/>
        <v>0</v>
      </c>
      <c r="AN593" s="1782">
        <f t="shared" ca="1" si="676"/>
        <v>0</v>
      </c>
      <c r="AO593" s="25">
        <f ca="1">SUM(INDIRECT(AO$1&amp;AO$2&amp;$A593):INDIRECT(AO$1&amp;AO$3&amp;$A593))</f>
        <v>0</v>
      </c>
      <c r="AP593" s="1688">
        <f t="shared" ca="1" si="690"/>
        <v>0</v>
      </c>
      <c r="AQ593" s="1782">
        <f t="shared" ca="1" si="677"/>
        <v>0</v>
      </c>
      <c r="AS593" s="25">
        <f ca="1">SUM((INDIRECT(AS$2&amp;(ROW())):INDIRECT(AS$3&amp;(ROW()))))</f>
        <v>0</v>
      </c>
      <c r="AT593" s="25">
        <f ca="1">SUM(INDIRECT(AT$1&amp;AT$2&amp;$C593):INDIRECT(AT$1&amp;AT$3&amp;$C593))</f>
        <v>0</v>
      </c>
      <c r="AU593" s="1688">
        <f t="shared" ca="1" si="678"/>
        <v>0</v>
      </c>
      <c r="AV593" s="1782">
        <f t="shared" ca="1" si="679"/>
        <v>0</v>
      </c>
      <c r="AW593" s="25">
        <f ca="1">SUM(INDIRECT(AW$1&amp;AW$2&amp;$A593):INDIRECT(AW$1&amp;AW$3&amp;$A593))</f>
        <v>0</v>
      </c>
      <c r="AX593" s="1688">
        <f t="shared" ca="1" si="680"/>
        <v>0</v>
      </c>
      <c r="AY593" s="1782">
        <f t="shared" ca="1" si="681"/>
        <v>0</v>
      </c>
      <c r="BA593" s="25">
        <f ca="1">SUM((INDIRECT(BA$2&amp;(ROW())):INDIRECT(BA$3&amp;(ROW()))))</f>
        <v>0</v>
      </c>
      <c r="BB593" s="25">
        <f ca="1">SUM(INDIRECT(BB$1&amp;BB$2&amp;$C593):INDIRECT(BB$1&amp;BB$3&amp;$C593))</f>
        <v>0</v>
      </c>
      <c r="BC593" s="1688">
        <f t="shared" ca="1" si="682"/>
        <v>0</v>
      </c>
      <c r="BD593" s="1782">
        <f t="shared" ca="1" si="683"/>
        <v>0</v>
      </c>
      <c r="BE593" s="25">
        <f ca="1">SUM(INDIRECT(BE$1&amp;BE$2&amp;$A593):INDIRECT(BE$1&amp;BE$3&amp;$A593))</f>
        <v>0</v>
      </c>
      <c r="BF593" s="1688">
        <f t="shared" ca="1" si="684"/>
        <v>0</v>
      </c>
      <c r="BG593" s="1782">
        <f t="shared" ca="1" si="685"/>
        <v>0</v>
      </c>
    </row>
    <row r="594" spans="1:59">
      <c r="A594" s="1887">
        <v>547</v>
      </c>
      <c r="B594" s="1887">
        <v>1</v>
      </c>
      <c r="C594" s="1887">
        <f>ROW()</f>
        <v>594</v>
      </c>
      <c r="E594" s="2540">
        <v>1</v>
      </c>
      <c r="I594" s="677"/>
      <c r="J594" s="678"/>
      <c r="K594" s="118"/>
      <c r="L594" s="118"/>
      <c r="M594" s="125"/>
      <c r="N594" s="436" t="s">
        <v>322</v>
      </c>
      <c r="O594" s="125"/>
      <c r="P594" s="125"/>
      <c r="Q594" s="117"/>
      <c r="R594" s="117"/>
      <c r="S594" s="117"/>
      <c r="T594" s="117"/>
      <c r="U594" s="117"/>
      <c r="V594" s="117"/>
      <c r="W594" s="117"/>
      <c r="X594" s="117"/>
      <c r="Y594" s="117"/>
      <c r="Z594" s="117"/>
      <c r="AA594" s="117"/>
      <c r="AB594" s="117"/>
      <c r="AC594" s="25">
        <f t="shared" si="716"/>
        <v>0</v>
      </c>
      <c r="AD594" s="25">
        <f t="shared" si="717"/>
        <v>0</v>
      </c>
      <c r="AE594" s="25">
        <f t="shared" si="718"/>
        <v>0</v>
      </c>
      <c r="AF594" s="25">
        <f t="shared" si="719"/>
        <v>0</v>
      </c>
      <c r="AG594" s="25">
        <f t="shared" si="720"/>
        <v>0</v>
      </c>
      <c r="AH594" s="25">
        <f t="shared" si="721"/>
        <v>0</v>
      </c>
      <c r="AI594" s="25">
        <f t="shared" si="722"/>
        <v>0</v>
      </c>
      <c r="AK594" s="25">
        <f ca="1">SUM((INDIRECT(AK$2&amp;(ROW())):INDIRECT(AK$3&amp;(ROW()))))</f>
        <v>0</v>
      </c>
      <c r="AL594" s="25">
        <f ca="1">SUM(INDIRECT(AL$1&amp;AL$2&amp;$C594):INDIRECT(AL$1&amp;AL$3&amp;$C594))</f>
        <v>0</v>
      </c>
      <c r="AM594" s="1688">
        <f t="shared" ca="1" si="689"/>
        <v>0</v>
      </c>
      <c r="AN594" s="1782">
        <f t="shared" ca="1" si="676"/>
        <v>0</v>
      </c>
      <c r="AO594" s="25">
        <f ca="1">SUM(INDIRECT(AO$1&amp;AO$2&amp;$A594):INDIRECT(AO$1&amp;AO$3&amp;$A594))</f>
        <v>0</v>
      </c>
      <c r="AP594" s="1688">
        <f t="shared" ca="1" si="690"/>
        <v>0</v>
      </c>
      <c r="AQ594" s="1782">
        <f t="shared" ca="1" si="677"/>
        <v>0</v>
      </c>
      <c r="AS594" s="25">
        <f ca="1">SUM((INDIRECT(AS$2&amp;(ROW())):INDIRECT(AS$3&amp;(ROW()))))</f>
        <v>0</v>
      </c>
      <c r="AT594" s="25">
        <f ca="1">SUM(INDIRECT(AT$1&amp;AT$2&amp;$C594):INDIRECT(AT$1&amp;AT$3&amp;$C594))</f>
        <v>0</v>
      </c>
      <c r="AU594" s="1688">
        <f t="shared" ca="1" si="678"/>
        <v>0</v>
      </c>
      <c r="AV594" s="1782">
        <f t="shared" ca="1" si="679"/>
        <v>0</v>
      </c>
      <c r="AW594" s="25">
        <f ca="1">SUM(INDIRECT(AW$1&amp;AW$2&amp;$A594):INDIRECT(AW$1&amp;AW$3&amp;$A594))</f>
        <v>0</v>
      </c>
      <c r="AX594" s="1688">
        <f t="shared" ca="1" si="680"/>
        <v>0</v>
      </c>
      <c r="AY594" s="1782">
        <f t="shared" ca="1" si="681"/>
        <v>0</v>
      </c>
      <c r="BA594" s="25">
        <f ca="1">SUM((INDIRECT(BA$2&amp;(ROW())):INDIRECT(BA$3&amp;(ROW()))))</f>
        <v>0</v>
      </c>
      <c r="BB594" s="25">
        <f ca="1">SUM(INDIRECT(BB$1&amp;BB$2&amp;$C594):INDIRECT(BB$1&amp;BB$3&amp;$C594))</f>
        <v>0</v>
      </c>
      <c r="BC594" s="1688">
        <f t="shared" ca="1" si="682"/>
        <v>0</v>
      </c>
      <c r="BD594" s="1782">
        <f t="shared" ca="1" si="683"/>
        <v>0</v>
      </c>
      <c r="BE594" s="25">
        <f ca="1">SUM(INDIRECT(BE$1&amp;BE$2&amp;$A594):INDIRECT(BE$1&amp;BE$3&amp;$A594))</f>
        <v>0</v>
      </c>
      <c r="BF594" s="1688">
        <f t="shared" ca="1" si="684"/>
        <v>0</v>
      </c>
      <c r="BG594" s="1782">
        <f t="shared" ca="1" si="685"/>
        <v>0</v>
      </c>
    </row>
    <row r="595" spans="1:59">
      <c r="A595" s="1887">
        <v>548</v>
      </c>
      <c r="B595" s="1887">
        <v>1</v>
      </c>
      <c r="C595" s="1887">
        <f>ROW()</f>
        <v>595</v>
      </c>
      <c r="E595" s="2540">
        <v>1</v>
      </c>
      <c r="I595" s="677"/>
      <c r="J595" s="678"/>
      <c r="K595" s="118"/>
      <c r="L595" s="118"/>
      <c r="M595" s="125"/>
      <c r="N595" s="436" t="s">
        <v>323</v>
      </c>
      <c r="O595" s="125"/>
      <c r="P595" s="125"/>
      <c r="Q595" s="117"/>
      <c r="R595" s="117"/>
      <c r="S595" s="117"/>
      <c r="T595" s="117"/>
      <c r="U595" s="117"/>
      <c r="V595" s="117"/>
      <c r="W595" s="117"/>
      <c r="X595" s="117"/>
      <c r="Y595" s="117"/>
      <c r="Z595" s="117"/>
      <c r="AA595" s="117"/>
      <c r="AB595" s="117"/>
      <c r="AC595" s="25">
        <f t="shared" si="716"/>
        <v>0</v>
      </c>
      <c r="AD595" s="25">
        <f t="shared" si="717"/>
        <v>0</v>
      </c>
      <c r="AE595" s="25">
        <f t="shared" si="718"/>
        <v>0</v>
      </c>
      <c r="AF595" s="25">
        <f t="shared" si="719"/>
        <v>0</v>
      </c>
      <c r="AG595" s="25">
        <f t="shared" si="720"/>
        <v>0</v>
      </c>
      <c r="AH595" s="25">
        <f t="shared" si="721"/>
        <v>0</v>
      </c>
      <c r="AI595" s="25">
        <f t="shared" si="722"/>
        <v>0</v>
      </c>
      <c r="AK595" s="25">
        <f ca="1">SUM((INDIRECT(AK$2&amp;(ROW())):INDIRECT(AK$3&amp;(ROW()))))</f>
        <v>0</v>
      </c>
      <c r="AL595" s="25">
        <f ca="1">SUM(INDIRECT(AL$1&amp;AL$2&amp;$C595):INDIRECT(AL$1&amp;AL$3&amp;$C595))</f>
        <v>0</v>
      </c>
      <c r="AM595" s="1688">
        <f t="shared" ca="1" si="689"/>
        <v>0</v>
      </c>
      <c r="AN595" s="1782">
        <f t="shared" ca="1" si="676"/>
        <v>0</v>
      </c>
      <c r="AO595" s="25">
        <f ca="1">SUM(INDIRECT(AO$1&amp;AO$2&amp;$A595):INDIRECT(AO$1&amp;AO$3&amp;$A595))</f>
        <v>0</v>
      </c>
      <c r="AP595" s="1688">
        <f t="shared" ca="1" si="690"/>
        <v>0</v>
      </c>
      <c r="AQ595" s="1782">
        <f t="shared" ca="1" si="677"/>
        <v>0</v>
      </c>
      <c r="AS595" s="25">
        <f ca="1">SUM((INDIRECT(AS$2&amp;(ROW())):INDIRECT(AS$3&amp;(ROW()))))</f>
        <v>0</v>
      </c>
      <c r="AT595" s="25">
        <f ca="1">SUM(INDIRECT(AT$1&amp;AT$2&amp;$C595):INDIRECT(AT$1&amp;AT$3&amp;$C595))</f>
        <v>0</v>
      </c>
      <c r="AU595" s="1688">
        <f t="shared" ca="1" si="678"/>
        <v>0</v>
      </c>
      <c r="AV595" s="1782">
        <f t="shared" ca="1" si="679"/>
        <v>0</v>
      </c>
      <c r="AW595" s="25">
        <f ca="1">SUM(INDIRECT(AW$1&amp;AW$2&amp;$A595):INDIRECT(AW$1&amp;AW$3&amp;$A595))</f>
        <v>0</v>
      </c>
      <c r="AX595" s="1688">
        <f t="shared" ca="1" si="680"/>
        <v>0</v>
      </c>
      <c r="AY595" s="1782">
        <f t="shared" ca="1" si="681"/>
        <v>0</v>
      </c>
      <c r="BA595" s="25">
        <f ca="1">SUM((INDIRECT(BA$2&amp;(ROW())):INDIRECT(BA$3&amp;(ROW()))))</f>
        <v>0</v>
      </c>
      <c r="BB595" s="25">
        <f ca="1">SUM(INDIRECT(BB$1&amp;BB$2&amp;$C595):INDIRECT(BB$1&amp;BB$3&amp;$C595))</f>
        <v>0</v>
      </c>
      <c r="BC595" s="1688">
        <f t="shared" ca="1" si="682"/>
        <v>0</v>
      </c>
      <c r="BD595" s="1782">
        <f t="shared" ca="1" si="683"/>
        <v>0</v>
      </c>
      <c r="BE595" s="25">
        <f ca="1">SUM(INDIRECT(BE$1&amp;BE$2&amp;$A595):INDIRECT(BE$1&amp;BE$3&amp;$A595))</f>
        <v>0</v>
      </c>
      <c r="BF595" s="1688">
        <f t="shared" ca="1" si="684"/>
        <v>0</v>
      </c>
      <c r="BG595" s="1782">
        <f t="shared" ca="1" si="685"/>
        <v>0</v>
      </c>
    </row>
    <row r="596" spans="1:59">
      <c r="A596" s="1887">
        <v>549</v>
      </c>
      <c r="B596" s="1887">
        <v>1</v>
      </c>
      <c r="C596" s="1887">
        <f>ROW()</f>
        <v>596</v>
      </c>
      <c r="E596" s="2540">
        <v>1</v>
      </c>
      <c r="I596" s="677"/>
      <c r="J596" s="678"/>
      <c r="K596" s="118"/>
      <c r="L596" s="118"/>
      <c r="M596" s="125"/>
      <c r="N596" s="436" t="s">
        <v>313</v>
      </c>
      <c r="O596" s="125"/>
      <c r="P596" s="125"/>
      <c r="Q596" s="117"/>
      <c r="R596" s="117"/>
      <c r="S596" s="117"/>
      <c r="T596" s="117"/>
      <c r="U596" s="117"/>
      <c r="V596" s="117"/>
      <c r="W596" s="117"/>
      <c r="X596" s="117"/>
      <c r="Y596" s="117"/>
      <c r="Z596" s="117"/>
      <c r="AA596" s="117"/>
      <c r="AB596" s="117"/>
      <c r="AC596" s="25">
        <f t="shared" si="716"/>
        <v>0</v>
      </c>
      <c r="AD596" s="25">
        <f t="shared" si="717"/>
        <v>0</v>
      </c>
      <c r="AE596" s="25">
        <f t="shared" si="718"/>
        <v>0</v>
      </c>
      <c r="AF596" s="25">
        <f t="shared" si="719"/>
        <v>0</v>
      </c>
      <c r="AG596" s="25">
        <f t="shared" si="720"/>
        <v>0</v>
      </c>
      <c r="AH596" s="25">
        <f t="shared" si="721"/>
        <v>0</v>
      </c>
      <c r="AI596" s="25">
        <f t="shared" si="722"/>
        <v>0</v>
      </c>
      <c r="AK596" s="25">
        <f ca="1">SUM((INDIRECT(AK$2&amp;(ROW())):INDIRECT(AK$3&amp;(ROW()))))</f>
        <v>0</v>
      </c>
      <c r="AL596" s="25">
        <f ca="1">SUM(INDIRECT(AL$1&amp;AL$2&amp;$C596):INDIRECT(AL$1&amp;AL$3&amp;$C596))</f>
        <v>0</v>
      </c>
      <c r="AM596" s="1688">
        <f t="shared" ca="1" si="689"/>
        <v>0</v>
      </c>
      <c r="AN596" s="1782">
        <f t="shared" ca="1" si="676"/>
        <v>0</v>
      </c>
      <c r="AO596" s="25">
        <f ca="1">SUM(INDIRECT(AO$1&amp;AO$2&amp;$A596):INDIRECT(AO$1&amp;AO$3&amp;$A596))</f>
        <v>0</v>
      </c>
      <c r="AP596" s="1688">
        <f t="shared" ca="1" si="690"/>
        <v>0</v>
      </c>
      <c r="AQ596" s="1782">
        <f t="shared" ca="1" si="677"/>
        <v>0</v>
      </c>
      <c r="AS596" s="25">
        <f ca="1">SUM((INDIRECT(AS$2&amp;(ROW())):INDIRECT(AS$3&amp;(ROW()))))</f>
        <v>0</v>
      </c>
      <c r="AT596" s="25">
        <f ca="1">SUM(INDIRECT(AT$1&amp;AT$2&amp;$C596):INDIRECT(AT$1&amp;AT$3&amp;$C596))</f>
        <v>0</v>
      </c>
      <c r="AU596" s="1688">
        <f t="shared" ca="1" si="678"/>
        <v>0</v>
      </c>
      <c r="AV596" s="1782">
        <f t="shared" ca="1" si="679"/>
        <v>0</v>
      </c>
      <c r="AW596" s="25">
        <f ca="1">SUM(INDIRECT(AW$1&amp;AW$2&amp;$A596):INDIRECT(AW$1&amp;AW$3&amp;$A596))</f>
        <v>0</v>
      </c>
      <c r="AX596" s="1688">
        <f t="shared" ca="1" si="680"/>
        <v>0</v>
      </c>
      <c r="AY596" s="1782">
        <f t="shared" ca="1" si="681"/>
        <v>0</v>
      </c>
      <c r="BA596" s="25">
        <f ca="1">SUM((INDIRECT(BA$2&amp;(ROW())):INDIRECT(BA$3&amp;(ROW()))))</f>
        <v>0</v>
      </c>
      <c r="BB596" s="25">
        <f ca="1">SUM(INDIRECT(BB$1&amp;BB$2&amp;$C596):INDIRECT(BB$1&amp;BB$3&amp;$C596))</f>
        <v>0</v>
      </c>
      <c r="BC596" s="1688">
        <f t="shared" ca="1" si="682"/>
        <v>0</v>
      </c>
      <c r="BD596" s="1782">
        <f t="shared" ca="1" si="683"/>
        <v>0</v>
      </c>
      <c r="BE596" s="25">
        <f ca="1">SUM(INDIRECT(BE$1&amp;BE$2&amp;$A596):INDIRECT(BE$1&amp;BE$3&amp;$A596))</f>
        <v>0</v>
      </c>
      <c r="BF596" s="1688">
        <f t="shared" ca="1" si="684"/>
        <v>0</v>
      </c>
      <c r="BG596" s="1782">
        <f t="shared" ca="1" si="685"/>
        <v>0</v>
      </c>
    </row>
    <row r="597" spans="1:59">
      <c r="A597" s="1887">
        <v>550</v>
      </c>
      <c r="B597" s="1887">
        <v>1</v>
      </c>
      <c r="C597" s="1887">
        <f>ROW()</f>
        <v>597</v>
      </c>
      <c r="E597" s="2540">
        <v>1</v>
      </c>
      <c r="I597" s="677"/>
      <c r="J597" s="678"/>
      <c r="K597" s="118"/>
      <c r="L597" s="118"/>
      <c r="M597" s="125"/>
      <c r="N597" s="427" t="s">
        <v>136</v>
      </c>
      <c r="O597" s="427"/>
      <c r="P597" s="427"/>
      <c r="Q597" s="124"/>
      <c r="R597" s="124"/>
      <c r="S597" s="124"/>
      <c r="T597" s="124"/>
      <c r="U597" s="124"/>
      <c r="V597" s="124"/>
      <c r="W597" s="124"/>
      <c r="X597" s="124"/>
      <c r="Y597" s="124"/>
      <c r="Z597" s="124"/>
      <c r="AA597" s="124"/>
      <c r="AB597" s="124"/>
      <c r="AC597" s="23">
        <f t="shared" si="716"/>
        <v>0</v>
      </c>
      <c r="AD597" s="23">
        <f t="shared" si="717"/>
        <v>0</v>
      </c>
      <c r="AE597" s="23">
        <f t="shared" si="718"/>
        <v>0</v>
      </c>
      <c r="AF597" s="23">
        <f t="shared" si="719"/>
        <v>0</v>
      </c>
      <c r="AG597" s="23">
        <f t="shared" si="720"/>
        <v>0</v>
      </c>
      <c r="AH597" s="23">
        <f t="shared" si="721"/>
        <v>0</v>
      </c>
      <c r="AI597" s="23">
        <f t="shared" si="722"/>
        <v>0</v>
      </c>
      <c r="AK597" s="23">
        <f ca="1">SUM((INDIRECT(AK$2&amp;(ROW())):INDIRECT(AK$3&amp;(ROW()))))</f>
        <v>0</v>
      </c>
      <c r="AL597" s="23">
        <f ca="1">SUM(INDIRECT(AL$1&amp;AL$2&amp;$C597):INDIRECT(AL$1&amp;AL$3&amp;$C597))</f>
        <v>0</v>
      </c>
      <c r="AM597" s="1689">
        <f t="shared" ca="1" si="689"/>
        <v>0</v>
      </c>
      <c r="AN597" s="1783">
        <f t="shared" ca="1" si="676"/>
        <v>0</v>
      </c>
      <c r="AO597" s="23">
        <f ca="1">SUM(INDIRECT(AO$1&amp;AO$2&amp;$A597):INDIRECT(AO$1&amp;AO$3&amp;$A597))</f>
        <v>0</v>
      </c>
      <c r="AP597" s="1689">
        <f t="shared" ca="1" si="690"/>
        <v>0</v>
      </c>
      <c r="AQ597" s="1783">
        <f t="shared" ca="1" si="677"/>
        <v>0</v>
      </c>
      <c r="AS597" s="23">
        <f ca="1">SUM((INDIRECT(AS$2&amp;(ROW())):INDIRECT(AS$3&amp;(ROW()))))</f>
        <v>0</v>
      </c>
      <c r="AT597" s="23">
        <f ca="1">SUM(INDIRECT(AT$1&amp;AT$2&amp;$C597):INDIRECT(AT$1&amp;AT$3&amp;$C597))</f>
        <v>0</v>
      </c>
      <c r="AU597" s="1689">
        <f t="shared" ca="1" si="678"/>
        <v>0</v>
      </c>
      <c r="AV597" s="1783">
        <f t="shared" ca="1" si="679"/>
        <v>0</v>
      </c>
      <c r="AW597" s="23">
        <f ca="1">SUM(INDIRECT(AW$1&amp;AW$2&amp;$A597):INDIRECT(AW$1&amp;AW$3&amp;$A597))</f>
        <v>0</v>
      </c>
      <c r="AX597" s="1689">
        <f t="shared" ca="1" si="680"/>
        <v>0</v>
      </c>
      <c r="AY597" s="1783">
        <f t="shared" ca="1" si="681"/>
        <v>0</v>
      </c>
      <c r="BA597" s="23">
        <f ca="1">SUM((INDIRECT(BA$2&amp;(ROW())):INDIRECT(BA$3&amp;(ROW()))))</f>
        <v>0</v>
      </c>
      <c r="BB597" s="23">
        <f ca="1">SUM(INDIRECT(BB$1&amp;BB$2&amp;$C597):INDIRECT(BB$1&amp;BB$3&amp;$C597))</f>
        <v>0</v>
      </c>
      <c r="BC597" s="1689">
        <f t="shared" ca="1" si="682"/>
        <v>0</v>
      </c>
      <c r="BD597" s="1783">
        <f t="shared" ca="1" si="683"/>
        <v>0</v>
      </c>
      <c r="BE597" s="23">
        <f ca="1">SUM(INDIRECT(BE$1&amp;BE$2&amp;$A597):INDIRECT(BE$1&amp;BE$3&amp;$A597))</f>
        <v>0</v>
      </c>
      <c r="BF597" s="1689">
        <f t="shared" ca="1" si="684"/>
        <v>0</v>
      </c>
      <c r="BG597" s="1783">
        <f t="shared" ca="1" si="685"/>
        <v>0</v>
      </c>
    </row>
    <row r="598" spans="1:59">
      <c r="A598" s="1887">
        <v>551</v>
      </c>
      <c r="B598" s="1887">
        <v>1</v>
      </c>
      <c r="C598" s="1887">
        <f>ROW()</f>
        <v>598</v>
      </c>
      <c r="E598" s="2540">
        <v>1</v>
      </c>
      <c r="I598" s="675" t="s">
        <v>233</v>
      </c>
      <c r="J598" s="676"/>
      <c r="K598" s="681"/>
      <c r="L598" s="681"/>
      <c r="M598" s="682"/>
      <c r="N598" s="682"/>
      <c r="O598" s="682"/>
      <c r="P598" s="682"/>
      <c r="Q598" s="683">
        <f t="shared" ref="Q598:AI598" si="723">Q599+Q643</f>
        <v>3475</v>
      </c>
      <c r="R598" s="683">
        <f t="shared" si="723"/>
        <v>3894</v>
      </c>
      <c r="S598" s="683">
        <f t="shared" si="723"/>
        <v>12475</v>
      </c>
      <c r="T598" s="683">
        <f t="shared" si="723"/>
        <v>-584</v>
      </c>
      <c r="U598" s="683">
        <f t="shared" si="723"/>
        <v>741</v>
      </c>
      <c r="V598" s="683">
        <f t="shared" si="723"/>
        <v>-273</v>
      </c>
      <c r="W598" s="683">
        <f t="shared" si="723"/>
        <v>-1099</v>
      </c>
      <c r="X598" s="683">
        <f t="shared" si="723"/>
        <v>1503</v>
      </c>
      <c r="Y598" s="683">
        <f t="shared" si="723"/>
        <v>-12979</v>
      </c>
      <c r="Z598" s="683">
        <f t="shared" si="723"/>
        <v>14505</v>
      </c>
      <c r="AA598" s="683">
        <f t="shared" si="723"/>
        <v>10381</v>
      </c>
      <c r="AB598" s="683">
        <f t="shared" si="723"/>
        <v>1804</v>
      </c>
      <c r="AC598" s="683">
        <f t="shared" si="723"/>
        <v>19844</v>
      </c>
      <c r="AD598" s="683">
        <f t="shared" si="723"/>
        <v>-116</v>
      </c>
      <c r="AE598" s="683">
        <f t="shared" si="723"/>
        <v>-12575</v>
      </c>
      <c r="AF598" s="683">
        <f t="shared" si="723"/>
        <v>26690</v>
      </c>
      <c r="AG598" s="683">
        <f t="shared" si="723"/>
        <v>19728</v>
      </c>
      <c r="AH598" s="683">
        <f t="shared" si="723"/>
        <v>14115</v>
      </c>
      <c r="AI598" s="683">
        <f t="shared" si="723"/>
        <v>33843</v>
      </c>
      <c r="AK598" s="683">
        <f ca="1">SUM((INDIRECT(AK$2&amp;(ROW())):INDIRECT(AK$3&amp;(ROW()))))</f>
        <v>3475</v>
      </c>
      <c r="AL598" s="683">
        <f ca="1">SUM(INDIRECT(AL$1&amp;AL$2&amp;$C598):INDIRECT(AL$1&amp;AL$3&amp;$C598))</f>
        <v>-564</v>
      </c>
      <c r="AM598" s="1734">
        <f t="shared" ca="1" si="689"/>
        <v>4039</v>
      </c>
      <c r="AN598" s="1837">
        <f t="shared" ca="1" si="676"/>
        <v>-6.1613475177304968</v>
      </c>
      <c r="AO598" s="683">
        <f ca="1">SUM(INDIRECT(AO$1&amp;AO$2&amp;$A598):INDIRECT(AO$1&amp;AO$3&amp;$A598))</f>
        <v>-965</v>
      </c>
      <c r="AP598" s="1734">
        <f t="shared" ca="1" si="690"/>
        <v>4440</v>
      </c>
      <c r="AQ598" s="1837">
        <f t="shared" ca="1" si="677"/>
        <v>-3.6010362694300517</v>
      </c>
      <c r="AS598" s="683">
        <f ca="1">SUM((INDIRECT(AS$2&amp;(ROW())):INDIRECT(AS$3&amp;(ROW()))))</f>
        <v>3475</v>
      </c>
      <c r="AT598" s="683">
        <f ca="1">SUM(INDIRECT(AT$1&amp;AT$2&amp;$C598):INDIRECT(AT$1&amp;AT$3&amp;$C598))</f>
        <v>-564</v>
      </c>
      <c r="AU598" s="1734">
        <f t="shared" ca="1" si="678"/>
        <v>4039</v>
      </c>
      <c r="AV598" s="1837">
        <f t="shared" ca="1" si="679"/>
        <v>-6.1613475177304968</v>
      </c>
      <c r="AW598" s="683">
        <f ca="1">SUM(INDIRECT(AW$1&amp;AW$2&amp;$A598):INDIRECT(AW$1&amp;AW$3&amp;$A598))</f>
        <v>-965</v>
      </c>
      <c r="AX598" s="1734">
        <f t="shared" ca="1" si="680"/>
        <v>4440</v>
      </c>
      <c r="AY598" s="1837">
        <f t="shared" ca="1" si="681"/>
        <v>-3.6010362694300517</v>
      </c>
      <c r="BA598" s="683">
        <f ca="1">SUM((INDIRECT(BA$2&amp;(ROW())):INDIRECT(BA$3&amp;(ROW()))))</f>
        <v>3475</v>
      </c>
      <c r="BB598" s="683">
        <f ca="1">SUM(INDIRECT(BB$1&amp;BB$2&amp;$C598):INDIRECT(BB$1&amp;BB$3&amp;$C598))</f>
        <v>-564</v>
      </c>
      <c r="BC598" s="1734">
        <f t="shared" ca="1" si="682"/>
        <v>4039</v>
      </c>
      <c r="BD598" s="1837">
        <f t="shared" ca="1" si="683"/>
        <v>-6.1613475177304968</v>
      </c>
      <c r="BE598" s="683">
        <f ca="1">SUM(INDIRECT(BE$1&amp;BE$2&amp;$A598):INDIRECT(BE$1&amp;BE$3&amp;$A598))</f>
        <v>-965</v>
      </c>
      <c r="BF598" s="1734">
        <f t="shared" ca="1" si="684"/>
        <v>4440</v>
      </c>
      <c r="BG598" s="1837">
        <f t="shared" ca="1" si="685"/>
        <v>-3.6010362694300517</v>
      </c>
    </row>
    <row r="599" spans="1:59">
      <c r="A599" s="1887">
        <v>552</v>
      </c>
      <c r="B599" s="1887">
        <v>1</v>
      </c>
      <c r="C599" s="1887">
        <f>ROW()</f>
        <v>599</v>
      </c>
      <c r="E599" s="2540">
        <v>1</v>
      </c>
      <c r="I599" s="677"/>
      <c r="J599" s="678"/>
      <c r="K599" s="123" t="s">
        <v>221</v>
      </c>
      <c r="L599" s="123"/>
      <c r="M599" s="549"/>
      <c r="N599" s="549"/>
      <c r="O599" s="549"/>
      <c r="P599" s="549"/>
      <c r="Q599" s="552">
        <f>Q600+Q607</f>
        <v>3475</v>
      </c>
      <c r="R599" s="552">
        <f t="shared" ref="R599:AI599" si="724">R600+R607</f>
        <v>3894</v>
      </c>
      <c r="S599" s="552">
        <f t="shared" si="724"/>
        <v>12475</v>
      </c>
      <c r="T599" s="552">
        <f t="shared" si="724"/>
        <v>-584</v>
      </c>
      <c r="U599" s="552">
        <f t="shared" si="724"/>
        <v>741</v>
      </c>
      <c r="V599" s="552">
        <f t="shared" si="724"/>
        <v>-273</v>
      </c>
      <c r="W599" s="552">
        <f t="shared" si="724"/>
        <v>-1099</v>
      </c>
      <c r="X599" s="552">
        <f t="shared" si="724"/>
        <v>1503</v>
      </c>
      <c r="Y599" s="552">
        <f t="shared" si="724"/>
        <v>-12979</v>
      </c>
      <c r="Z599" s="552">
        <f t="shared" si="724"/>
        <v>14505</v>
      </c>
      <c r="AA599" s="552">
        <f t="shared" si="724"/>
        <v>10381</v>
      </c>
      <c r="AB599" s="552">
        <f t="shared" si="724"/>
        <v>1804</v>
      </c>
      <c r="AC599" s="552">
        <f t="shared" si="724"/>
        <v>19844</v>
      </c>
      <c r="AD599" s="552">
        <f t="shared" si="724"/>
        <v>-116</v>
      </c>
      <c r="AE599" s="552">
        <f t="shared" si="724"/>
        <v>-12575</v>
      </c>
      <c r="AF599" s="552">
        <f t="shared" si="724"/>
        <v>26690</v>
      </c>
      <c r="AG599" s="552">
        <f t="shared" si="724"/>
        <v>19728</v>
      </c>
      <c r="AH599" s="552">
        <f t="shared" si="724"/>
        <v>14115</v>
      </c>
      <c r="AI599" s="552">
        <f t="shared" si="724"/>
        <v>33843</v>
      </c>
      <c r="AK599" s="552">
        <f ca="1">SUM((INDIRECT(AK$2&amp;(ROW())):INDIRECT(AK$3&amp;(ROW()))))</f>
        <v>3475</v>
      </c>
      <c r="AL599" s="552">
        <f ca="1">SUM(INDIRECT(AL$1&amp;AL$2&amp;$C599):INDIRECT(AL$1&amp;AL$3&amp;$C599))</f>
        <v>-564</v>
      </c>
      <c r="AM599" s="1729">
        <f t="shared" ca="1" si="689"/>
        <v>4039</v>
      </c>
      <c r="AN599" s="1832">
        <f t="shared" ca="1" si="676"/>
        <v>-6.1613475177304968</v>
      </c>
      <c r="AO599" s="552">
        <f ca="1">SUM(INDIRECT(AO$1&amp;AO$2&amp;$A599):INDIRECT(AO$1&amp;AO$3&amp;$A599))</f>
        <v>-965</v>
      </c>
      <c r="AP599" s="1729">
        <f t="shared" ca="1" si="690"/>
        <v>4440</v>
      </c>
      <c r="AQ599" s="1832">
        <f t="shared" ca="1" si="677"/>
        <v>-3.6010362694300517</v>
      </c>
      <c r="AS599" s="552">
        <f ca="1">SUM((INDIRECT(AS$2&amp;(ROW())):INDIRECT(AS$3&amp;(ROW()))))</f>
        <v>3475</v>
      </c>
      <c r="AT599" s="552">
        <f ca="1">SUM(INDIRECT(AT$1&amp;AT$2&amp;$C599):INDIRECT(AT$1&amp;AT$3&amp;$C599))</f>
        <v>-564</v>
      </c>
      <c r="AU599" s="1729">
        <f t="shared" ca="1" si="678"/>
        <v>4039</v>
      </c>
      <c r="AV599" s="1832">
        <f t="shared" ca="1" si="679"/>
        <v>-6.1613475177304968</v>
      </c>
      <c r="AW599" s="552">
        <f ca="1">SUM(INDIRECT(AW$1&amp;AW$2&amp;$A599):INDIRECT(AW$1&amp;AW$3&amp;$A599))</f>
        <v>-965</v>
      </c>
      <c r="AX599" s="1729">
        <f t="shared" ca="1" si="680"/>
        <v>4440</v>
      </c>
      <c r="AY599" s="1832">
        <f t="shared" ca="1" si="681"/>
        <v>-3.6010362694300517</v>
      </c>
      <c r="BA599" s="552">
        <f ca="1">SUM((INDIRECT(BA$2&amp;(ROW())):INDIRECT(BA$3&amp;(ROW()))))</f>
        <v>3475</v>
      </c>
      <c r="BB599" s="552">
        <f ca="1">SUM(INDIRECT(BB$1&amp;BB$2&amp;$C599):INDIRECT(BB$1&amp;BB$3&amp;$C599))</f>
        <v>-564</v>
      </c>
      <c r="BC599" s="1729">
        <f t="shared" ca="1" si="682"/>
        <v>4039</v>
      </c>
      <c r="BD599" s="1832">
        <f t="shared" ca="1" si="683"/>
        <v>-6.1613475177304968</v>
      </c>
      <c r="BE599" s="552">
        <f ca="1">SUM(INDIRECT(BE$1&amp;BE$2&amp;$A599):INDIRECT(BE$1&amp;BE$3&amp;$A599))</f>
        <v>-965</v>
      </c>
      <c r="BF599" s="1729">
        <f t="shared" ca="1" si="684"/>
        <v>4440</v>
      </c>
      <c r="BG599" s="1832">
        <f t="shared" ca="1" si="685"/>
        <v>-3.6010362694300517</v>
      </c>
    </row>
    <row r="600" spans="1:59">
      <c r="A600" s="1887">
        <v>553</v>
      </c>
      <c r="B600" s="1887">
        <v>1</v>
      </c>
      <c r="C600" s="1887">
        <f>ROW()</f>
        <v>600</v>
      </c>
      <c r="E600" s="2540">
        <v>1</v>
      </c>
      <c r="I600" s="677"/>
      <c r="J600" s="678"/>
      <c r="K600" s="123"/>
      <c r="L600" s="123"/>
      <c r="M600" s="125" t="s">
        <v>326</v>
      </c>
      <c r="N600" s="600"/>
      <c r="O600" s="600"/>
      <c r="P600" s="600"/>
      <c r="Q600" s="562">
        <f t="shared" ref="Q600:AI600" si="725">SUM(Q601:Q606)</f>
        <v>3610</v>
      </c>
      <c r="R600" s="562">
        <f t="shared" si="725"/>
        <v>4993</v>
      </c>
      <c r="S600" s="562">
        <f t="shared" si="725"/>
        <v>12424</v>
      </c>
      <c r="T600" s="562">
        <f t="shared" si="725"/>
        <v>23</v>
      </c>
      <c r="U600" s="562">
        <f t="shared" si="725"/>
        <v>-238</v>
      </c>
      <c r="V600" s="562">
        <f t="shared" si="725"/>
        <v>18</v>
      </c>
      <c r="W600" s="562">
        <f t="shared" si="725"/>
        <v>14</v>
      </c>
      <c r="X600" s="562">
        <f t="shared" si="725"/>
        <v>-237</v>
      </c>
      <c r="Y600" s="562">
        <f t="shared" si="725"/>
        <v>-14295</v>
      </c>
      <c r="Z600" s="562">
        <f t="shared" si="725"/>
        <v>12689</v>
      </c>
      <c r="AA600" s="562">
        <f t="shared" si="725"/>
        <v>9768</v>
      </c>
      <c r="AB600" s="562">
        <f t="shared" si="725"/>
        <v>1733</v>
      </c>
      <c r="AC600" s="562">
        <f t="shared" si="725"/>
        <v>21027</v>
      </c>
      <c r="AD600" s="562">
        <f t="shared" si="725"/>
        <v>-197</v>
      </c>
      <c r="AE600" s="562">
        <f t="shared" si="725"/>
        <v>-14518</v>
      </c>
      <c r="AF600" s="562">
        <f t="shared" si="725"/>
        <v>24190</v>
      </c>
      <c r="AG600" s="562">
        <f t="shared" si="725"/>
        <v>20830</v>
      </c>
      <c r="AH600" s="562">
        <f t="shared" si="725"/>
        <v>9672</v>
      </c>
      <c r="AI600" s="562">
        <f t="shared" si="725"/>
        <v>30502</v>
      </c>
      <c r="AK600" s="562">
        <f ca="1">SUM((INDIRECT(AK$2&amp;(ROW())):INDIRECT(AK$3&amp;(ROW()))))</f>
        <v>3610</v>
      </c>
      <c r="AL600" s="562">
        <f ca="1">SUM(INDIRECT(AL$1&amp;AL$2&amp;$C600):INDIRECT(AL$1&amp;AL$3&amp;$C600))</f>
        <v>0</v>
      </c>
      <c r="AM600" s="1716">
        <f t="shared" ca="1" si="689"/>
        <v>3610</v>
      </c>
      <c r="AN600" s="1820">
        <f t="shared" ca="1" si="676"/>
        <v>0</v>
      </c>
      <c r="AO600" s="562">
        <f ca="1">SUM(INDIRECT(AO$1&amp;AO$2&amp;$A600):INDIRECT(AO$1&amp;AO$3&amp;$A600))</f>
        <v>0</v>
      </c>
      <c r="AP600" s="1716">
        <f t="shared" ca="1" si="690"/>
        <v>3610</v>
      </c>
      <c r="AQ600" s="1820">
        <f t="shared" ca="1" si="677"/>
        <v>0</v>
      </c>
      <c r="AS600" s="562">
        <f ca="1">SUM((INDIRECT(AS$2&amp;(ROW())):INDIRECT(AS$3&amp;(ROW()))))</f>
        <v>3610</v>
      </c>
      <c r="AT600" s="562">
        <f ca="1">SUM(INDIRECT(AT$1&amp;AT$2&amp;$C600):INDIRECT(AT$1&amp;AT$3&amp;$C600))</f>
        <v>0</v>
      </c>
      <c r="AU600" s="1716">
        <f t="shared" ca="1" si="678"/>
        <v>3610</v>
      </c>
      <c r="AV600" s="1820">
        <f t="shared" ca="1" si="679"/>
        <v>0</v>
      </c>
      <c r="AW600" s="562">
        <f ca="1">SUM(INDIRECT(AW$1&amp;AW$2&amp;$A600):INDIRECT(AW$1&amp;AW$3&amp;$A600))</f>
        <v>0</v>
      </c>
      <c r="AX600" s="1716">
        <f t="shared" ca="1" si="680"/>
        <v>3610</v>
      </c>
      <c r="AY600" s="1820">
        <f t="shared" ca="1" si="681"/>
        <v>0</v>
      </c>
      <c r="BA600" s="562">
        <f ca="1">SUM((INDIRECT(BA$2&amp;(ROW())):INDIRECT(BA$3&amp;(ROW()))))</f>
        <v>3610</v>
      </c>
      <c r="BB600" s="562">
        <f ca="1">SUM(INDIRECT(BB$1&amp;BB$2&amp;$C600):INDIRECT(BB$1&amp;BB$3&amp;$C600))</f>
        <v>0</v>
      </c>
      <c r="BC600" s="1716">
        <f t="shared" ca="1" si="682"/>
        <v>3610</v>
      </c>
      <c r="BD600" s="1820">
        <f t="shared" ca="1" si="683"/>
        <v>0</v>
      </c>
      <c r="BE600" s="562">
        <f ca="1">SUM(INDIRECT(BE$1&amp;BE$2&amp;$A600):INDIRECT(BE$1&amp;BE$3&amp;$A600))</f>
        <v>0</v>
      </c>
      <c r="BF600" s="1716">
        <f t="shared" ca="1" si="684"/>
        <v>3610</v>
      </c>
      <c r="BG600" s="1820">
        <f t="shared" ca="1" si="685"/>
        <v>0</v>
      </c>
    </row>
    <row r="601" spans="1:59">
      <c r="A601" s="1887">
        <v>554</v>
      </c>
      <c r="B601" s="1887">
        <v>1</v>
      </c>
      <c r="C601" s="1887">
        <f>ROW()</f>
        <v>601</v>
      </c>
      <c r="E601" s="2540">
        <v>1</v>
      </c>
      <c r="I601" s="677"/>
      <c r="J601" s="678"/>
      <c r="K601" s="123"/>
      <c r="L601" s="123"/>
      <c r="M601" s="125"/>
      <c r="N601" s="601" t="s">
        <v>321</v>
      </c>
      <c r="O601" s="581"/>
      <c r="P601" s="581"/>
      <c r="Q601" s="177">
        <v>-129</v>
      </c>
      <c r="R601" s="177"/>
      <c r="S601" s="177"/>
      <c r="T601" s="177"/>
      <c r="U601" s="177"/>
      <c r="V601" s="177"/>
      <c r="W601" s="177"/>
      <c r="X601" s="177"/>
      <c r="Y601" s="177"/>
      <c r="Z601" s="177"/>
      <c r="AA601" s="177">
        <v>-1776</v>
      </c>
      <c r="AB601" s="177">
        <v>267</v>
      </c>
      <c r="AC601" s="173">
        <f t="shared" ref="AC601:AC606" si="726">SUM(Q601,R601,S601)</f>
        <v>-129</v>
      </c>
      <c r="AD601" s="173">
        <f t="shared" ref="AD601:AD606" si="727">SUM(T601,U601,V601)</f>
        <v>0</v>
      </c>
      <c r="AE601" s="173">
        <f t="shared" ref="AE601:AE606" si="728">SUM(W601,X601,Y601)</f>
        <v>0</v>
      </c>
      <c r="AF601" s="173">
        <f t="shared" ref="AF601:AF606" si="729">SUM(Z601,AA601,AB601)</f>
        <v>-1509</v>
      </c>
      <c r="AG601" s="173">
        <f t="shared" ref="AG601:AG606" si="730">AC601+AD601</f>
        <v>-129</v>
      </c>
      <c r="AH601" s="173">
        <f t="shared" ref="AH601:AH606" si="731">AF601+AE601</f>
        <v>-1509</v>
      </c>
      <c r="AI601" s="173">
        <f t="shared" ref="AI601:AI606" si="732">AG601+AH601</f>
        <v>-1638</v>
      </c>
      <c r="AK601" s="173">
        <f ca="1">SUM((INDIRECT(AK$2&amp;(ROW())):INDIRECT(AK$3&amp;(ROW()))))</f>
        <v>-129</v>
      </c>
      <c r="AL601" s="173">
        <f ca="1">SUM(INDIRECT(AL$1&amp;AL$2&amp;$C601):INDIRECT(AL$1&amp;AL$3&amp;$C601))</f>
        <v>0</v>
      </c>
      <c r="AM601" s="1717">
        <f t="shared" ca="1" si="689"/>
        <v>-129</v>
      </c>
      <c r="AN601" s="1821">
        <f t="shared" ca="1" si="676"/>
        <v>0</v>
      </c>
      <c r="AO601" s="173">
        <f ca="1">SUM(INDIRECT(AO$1&amp;AO$2&amp;$A601):INDIRECT(AO$1&amp;AO$3&amp;$A601))</f>
        <v>0</v>
      </c>
      <c r="AP601" s="1717">
        <f t="shared" ca="1" si="690"/>
        <v>-129</v>
      </c>
      <c r="AQ601" s="1821">
        <f t="shared" ca="1" si="677"/>
        <v>0</v>
      </c>
      <c r="AS601" s="173">
        <f ca="1">SUM((INDIRECT(AS$2&amp;(ROW())):INDIRECT(AS$3&amp;(ROW()))))</f>
        <v>-129</v>
      </c>
      <c r="AT601" s="173">
        <f ca="1">SUM(INDIRECT(AT$1&amp;AT$2&amp;$C601):INDIRECT(AT$1&amp;AT$3&amp;$C601))</f>
        <v>0</v>
      </c>
      <c r="AU601" s="1717">
        <f t="shared" ca="1" si="678"/>
        <v>-129</v>
      </c>
      <c r="AV601" s="1821">
        <f t="shared" ca="1" si="679"/>
        <v>0</v>
      </c>
      <c r="AW601" s="173">
        <f ca="1">SUM(INDIRECT(AW$1&amp;AW$2&amp;$A601):INDIRECT(AW$1&amp;AW$3&amp;$A601))</f>
        <v>0</v>
      </c>
      <c r="AX601" s="1717">
        <f t="shared" ca="1" si="680"/>
        <v>-129</v>
      </c>
      <c r="AY601" s="1821">
        <f t="shared" ca="1" si="681"/>
        <v>0</v>
      </c>
      <c r="BA601" s="173">
        <f ca="1">SUM((INDIRECT(BA$2&amp;(ROW())):INDIRECT(BA$3&amp;(ROW()))))</f>
        <v>-129</v>
      </c>
      <c r="BB601" s="173">
        <f ca="1">SUM(INDIRECT(BB$1&amp;BB$2&amp;$C601):INDIRECT(BB$1&amp;BB$3&amp;$C601))</f>
        <v>0</v>
      </c>
      <c r="BC601" s="1717">
        <f t="shared" ca="1" si="682"/>
        <v>-129</v>
      </c>
      <c r="BD601" s="1821">
        <f t="shared" ca="1" si="683"/>
        <v>0</v>
      </c>
      <c r="BE601" s="173">
        <f ca="1">SUM(INDIRECT(BE$1&amp;BE$2&amp;$A601):INDIRECT(BE$1&amp;BE$3&amp;$A601))</f>
        <v>0</v>
      </c>
      <c r="BF601" s="1717">
        <f t="shared" ca="1" si="684"/>
        <v>-129</v>
      </c>
      <c r="BG601" s="1821">
        <f t="shared" ca="1" si="685"/>
        <v>0</v>
      </c>
    </row>
    <row r="602" spans="1:59">
      <c r="A602" s="1887">
        <v>555</v>
      </c>
      <c r="B602" s="1887">
        <v>1</v>
      </c>
      <c r="C602" s="1887">
        <f>ROW()</f>
        <v>602</v>
      </c>
      <c r="E602" s="2540">
        <v>1</v>
      </c>
      <c r="I602" s="677"/>
      <c r="J602" s="678"/>
      <c r="K602" s="123"/>
      <c r="L602" s="123"/>
      <c r="M602" s="125"/>
      <c r="N602" s="436" t="s">
        <v>218</v>
      </c>
      <c r="O602" s="125"/>
      <c r="P602" s="125"/>
      <c r="Q602" s="117"/>
      <c r="R602" s="117">
        <v>4842</v>
      </c>
      <c r="S602" s="117">
        <v>5352</v>
      </c>
      <c r="T602" s="117"/>
      <c r="U602" s="117"/>
      <c r="V602" s="117"/>
      <c r="W602" s="117"/>
      <c r="X602" s="117"/>
      <c r="Y602" s="117">
        <v>94</v>
      </c>
      <c r="Z602" s="117"/>
      <c r="AA602" s="117">
        <v>5564</v>
      </c>
      <c r="AB602" s="117">
        <v>1057</v>
      </c>
      <c r="AC602" s="25">
        <f t="shared" si="726"/>
        <v>10194</v>
      </c>
      <c r="AD602" s="25">
        <f t="shared" si="727"/>
        <v>0</v>
      </c>
      <c r="AE602" s="25">
        <f t="shared" si="728"/>
        <v>94</v>
      </c>
      <c r="AF602" s="25">
        <f t="shared" si="729"/>
        <v>6621</v>
      </c>
      <c r="AG602" s="25">
        <f t="shared" si="730"/>
        <v>10194</v>
      </c>
      <c r="AH602" s="25">
        <f t="shared" si="731"/>
        <v>6715</v>
      </c>
      <c r="AI602" s="25">
        <f t="shared" si="732"/>
        <v>16909</v>
      </c>
      <c r="AK602" s="25">
        <f ca="1">SUM((INDIRECT(AK$2&amp;(ROW())):INDIRECT(AK$3&amp;(ROW()))))</f>
        <v>0</v>
      </c>
      <c r="AL602" s="25">
        <f ca="1">SUM(INDIRECT(AL$1&amp;AL$2&amp;$C602):INDIRECT(AL$1&amp;AL$3&amp;$C602))</f>
        <v>0</v>
      </c>
      <c r="AM602" s="1688">
        <f t="shared" ca="1" si="689"/>
        <v>0</v>
      </c>
      <c r="AN602" s="1782">
        <f t="shared" ca="1" si="676"/>
        <v>0</v>
      </c>
      <c r="AO602" s="25">
        <f ca="1">SUM(INDIRECT(AO$1&amp;AO$2&amp;$A602):INDIRECT(AO$1&amp;AO$3&amp;$A602))</f>
        <v>0</v>
      </c>
      <c r="AP602" s="1688">
        <f t="shared" ca="1" si="690"/>
        <v>0</v>
      </c>
      <c r="AQ602" s="1782">
        <f t="shared" ca="1" si="677"/>
        <v>0</v>
      </c>
      <c r="AS602" s="25">
        <f ca="1">SUM((INDIRECT(AS$2&amp;(ROW())):INDIRECT(AS$3&amp;(ROW()))))</f>
        <v>0</v>
      </c>
      <c r="AT602" s="25">
        <f ca="1">SUM(INDIRECT(AT$1&amp;AT$2&amp;$C602):INDIRECT(AT$1&amp;AT$3&amp;$C602))</f>
        <v>0</v>
      </c>
      <c r="AU602" s="1688">
        <f t="shared" ca="1" si="678"/>
        <v>0</v>
      </c>
      <c r="AV602" s="1782">
        <f t="shared" ca="1" si="679"/>
        <v>0</v>
      </c>
      <c r="AW602" s="25">
        <f ca="1">SUM(INDIRECT(AW$1&amp;AW$2&amp;$A602):INDIRECT(AW$1&amp;AW$3&amp;$A602))</f>
        <v>0</v>
      </c>
      <c r="AX602" s="1688">
        <f t="shared" ca="1" si="680"/>
        <v>0</v>
      </c>
      <c r="AY602" s="1782">
        <f t="shared" ca="1" si="681"/>
        <v>0</v>
      </c>
      <c r="BA602" s="25">
        <f ca="1">SUM((INDIRECT(BA$2&amp;(ROW())):INDIRECT(BA$3&amp;(ROW()))))</f>
        <v>0</v>
      </c>
      <c r="BB602" s="25">
        <f ca="1">SUM(INDIRECT(BB$1&amp;BB$2&amp;$C602):INDIRECT(BB$1&amp;BB$3&amp;$C602))</f>
        <v>0</v>
      </c>
      <c r="BC602" s="1688">
        <f t="shared" ca="1" si="682"/>
        <v>0</v>
      </c>
      <c r="BD602" s="1782">
        <f t="shared" ca="1" si="683"/>
        <v>0</v>
      </c>
      <c r="BE602" s="25">
        <f ca="1">SUM(INDIRECT(BE$1&amp;BE$2&amp;$A602):INDIRECT(BE$1&amp;BE$3&amp;$A602))</f>
        <v>0</v>
      </c>
      <c r="BF602" s="1688">
        <f t="shared" ca="1" si="684"/>
        <v>0</v>
      </c>
      <c r="BG602" s="1782">
        <f t="shared" ca="1" si="685"/>
        <v>0</v>
      </c>
    </row>
    <row r="603" spans="1:59">
      <c r="A603" s="1887">
        <v>556</v>
      </c>
      <c r="B603" s="1887">
        <v>1</v>
      </c>
      <c r="C603" s="1887">
        <f>ROW()</f>
        <v>603</v>
      </c>
      <c r="E603" s="2540">
        <v>1</v>
      </c>
      <c r="I603" s="677"/>
      <c r="J603" s="678"/>
      <c r="K603" s="123"/>
      <c r="L603" s="123"/>
      <c r="M603" s="125"/>
      <c r="N603" s="436" t="s">
        <v>322</v>
      </c>
      <c r="O603" s="125"/>
      <c r="P603" s="125"/>
      <c r="Q603" s="117">
        <v>3739</v>
      </c>
      <c r="R603" s="117">
        <v>151</v>
      </c>
      <c r="S603" s="117">
        <v>7072</v>
      </c>
      <c r="T603" s="117">
        <v>23</v>
      </c>
      <c r="U603" s="117">
        <v>-238</v>
      </c>
      <c r="V603" s="117">
        <v>18</v>
      </c>
      <c r="W603" s="117">
        <v>14</v>
      </c>
      <c r="X603" s="117">
        <v>-237</v>
      </c>
      <c r="Y603" s="117">
        <v>-14389</v>
      </c>
      <c r="Z603" s="117">
        <v>12689</v>
      </c>
      <c r="AA603" s="117">
        <v>5980</v>
      </c>
      <c r="AB603" s="117">
        <v>409</v>
      </c>
      <c r="AC603" s="25">
        <f t="shared" si="726"/>
        <v>10962</v>
      </c>
      <c r="AD603" s="25">
        <f t="shared" si="727"/>
        <v>-197</v>
      </c>
      <c r="AE603" s="25">
        <f t="shared" si="728"/>
        <v>-14612</v>
      </c>
      <c r="AF603" s="25">
        <f t="shared" si="729"/>
        <v>19078</v>
      </c>
      <c r="AG603" s="25">
        <f t="shared" si="730"/>
        <v>10765</v>
      </c>
      <c r="AH603" s="25">
        <f t="shared" si="731"/>
        <v>4466</v>
      </c>
      <c r="AI603" s="25">
        <f t="shared" si="732"/>
        <v>15231</v>
      </c>
      <c r="AK603" s="25">
        <f ca="1">SUM((INDIRECT(AK$2&amp;(ROW())):INDIRECT(AK$3&amp;(ROW()))))</f>
        <v>3739</v>
      </c>
      <c r="AL603" s="25">
        <f ca="1">SUM(INDIRECT(AL$1&amp;AL$2&amp;$C603):INDIRECT(AL$1&amp;AL$3&amp;$C603))</f>
        <v>0</v>
      </c>
      <c r="AM603" s="1688">
        <f t="shared" ca="1" si="689"/>
        <v>3739</v>
      </c>
      <c r="AN603" s="1782">
        <f t="shared" ca="1" si="676"/>
        <v>0</v>
      </c>
      <c r="AO603" s="25">
        <f ca="1">SUM(INDIRECT(AO$1&amp;AO$2&amp;$A603):INDIRECT(AO$1&amp;AO$3&amp;$A603))</f>
        <v>0</v>
      </c>
      <c r="AP603" s="1688">
        <f t="shared" ca="1" si="690"/>
        <v>3739</v>
      </c>
      <c r="AQ603" s="1782">
        <f t="shared" ca="1" si="677"/>
        <v>0</v>
      </c>
      <c r="AS603" s="25">
        <f ca="1">SUM((INDIRECT(AS$2&amp;(ROW())):INDIRECT(AS$3&amp;(ROW()))))</f>
        <v>3739</v>
      </c>
      <c r="AT603" s="25">
        <f ca="1">SUM(INDIRECT(AT$1&amp;AT$2&amp;$C603):INDIRECT(AT$1&amp;AT$3&amp;$C603))</f>
        <v>0</v>
      </c>
      <c r="AU603" s="1688">
        <f t="shared" ca="1" si="678"/>
        <v>3739</v>
      </c>
      <c r="AV603" s="1782">
        <f t="shared" ca="1" si="679"/>
        <v>0</v>
      </c>
      <c r="AW603" s="25">
        <f ca="1">SUM(INDIRECT(AW$1&amp;AW$2&amp;$A603):INDIRECT(AW$1&amp;AW$3&amp;$A603))</f>
        <v>0</v>
      </c>
      <c r="AX603" s="1688">
        <f t="shared" ca="1" si="680"/>
        <v>3739</v>
      </c>
      <c r="AY603" s="1782">
        <f t="shared" ca="1" si="681"/>
        <v>0</v>
      </c>
      <c r="BA603" s="25">
        <f ca="1">SUM((INDIRECT(BA$2&amp;(ROW())):INDIRECT(BA$3&amp;(ROW()))))</f>
        <v>3739</v>
      </c>
      <c r="BB603" s="25">
        <f ca="1">SUM(INDIRECT(BB$1&amp;BB$2&amp;$C603):INDIRECT(BB$1&amp;BB$3&amp;$C603))</f>
        <v>0</v>
      </c>
      <c r="BC603" s="1688">
        <f t="shared" ca="1" si="682"/>
        <v>3739</v>
      </c>
      <c r="BD603" s="1782">
        <f t="shared" ca="1" si="683"/>
        <v>0</v>
      </c>
      <c r="BE603" s="25">
        <f ca="1">SUM(INDIRECT(BE$1&amp;BE$2&amp;$A603):INDIRECT(BE$1&amp;BE$3&amp;$A603))</f>
        <v>0</v>
      </c>
      <c r="BF603" s="1688">
        <f t="shared" ca="1" si="684"/>
        <v>3739</v>
      </c>
      <c r="BG603" s="1782">
        <f t="shared" ca="1" si="685"/>
        <v>0</v>
      </c>
    </row>
    <row r="604" spans="1:59">
      <c r="A604" s="1887">
        <v>557</v>
      </c>
      <c r="B604" s="1887">
        <v>1</v>
      </c>
      <c r="C604" s="1887">
        <f>ROW()</f>
        <v>604</v>
      </c>
      <c r="E604" s="2540">
        <v>1</v>
      </c>
      <c r="I604" s="677"/>
      <c r="J604" s="678"/>
      <c r="K604" s="123"/>
      <c r="L604" s="123"/>
      <c r="M604" s="125"/>
      <c r="N604" s="436" t="s">
        <v>323</v>
      </c>
      <c r="O604" s="125"/>
      <c r="P604" s="125"/>
      <c r="Q604" s="117"/>
      <c r="R604" s="117"/>
      <c r="S604" s="117"/>
      <c r="T604" s="117"/>
      <c r="U604" s="117"/>
      <c r="V604" s="117"/>
      <c r="W604" s="117"/>
      <c r="X604" s="117"/>
      <c r="Y604" s="117"/>
      <c r="Z604" s="117"/>
      <c r="AA604" s="117"/>
      <c r="AB604" s="117"/>
      <c r="AC604" s="25">
        <f t="shared" si="726"/>
        <v>0</v>
      </c>
      <c r="AD604" s="25">
        <f t="shared" si="727"/>
        <v>0</v>
      </c>
      <c r="AE604" s="25">
        <f t="shared" si="728"/>
        <v>0</v>
      </c>
      <c r="AF604" s="25">
        <f t="shared" si="729"/>
        <v>0</v>
      </c>
      <c r="AG604" s="25">
        <f t="shared" si="730"/>
        <v>0</v>
      </c>
      <c r="AH604" s="25">
        <f t="shared" si="731"/>
        <v>0</v>
      </c>
      <c r="AI604" s="25">
        <f t="shared" si="732"/>
        <v>0</v>
      </c>
      <c r="AK604" s="25">
        <f ca="1">SUM((INDIRECT(AK$2&amp;(ROW())):INDIRECT(AK$3&amp;(ROW()))))</f>
        <v>0</v>
      </c>
      <c r="AL604" s="25">
        <f ca="1">SUM(INDIRECT(AL$1&amp;AL$2&amp;$C604):INDIRECT(AL$1&amp;AL$3&amp;$C604))</f>
        <v>0</v>
      </c>
      <c r="AM604" s="1688">
        <f t="shared" ca="1" si="689"/>
        <v>0</v>
      </c>
      <c r="AN604" s="1782">
        <f t="shared" ca="1" si="676"/>
        <v>0</v>
      </c>
      <c r="AO604" s="25">
        <f ca="1">SUM(INDIRECT(AO$1&amp;AO$2&amp;$A604):INDIRECT(AO$1&amp;AO$3&amp;$A604))</f>
        <v>0</v>
      </c>
      <c r="AP604" s="1688">
        <f t="shared" ca="1" si="690"/>
        <v>0</v>
      </c>
      <c r="AQ604" s="1782">
        <f t="shared" ca="1" si="677"/>
        <v>0</v>
      </c>
      <c r="AS604" s="25">
        <f ca="1">SUM((INDIRECT(AS$2&amp;(ROW())):INDIRECT(AS$3&amp;(ROW()))))</f>
        <v>0</v>
      </c>
      <c r="AT604" s="25">
        <f ca="1">SUM(INDIRECT(AT$1&amp;AT$2&amp;$C604):INDIRECT(AT$1&amp;AT$3&amp;$C604))</f>
        <v>0</v>
      </c>
      <c r="AU604" s="1688">
        <f t="shared" ca="1" si="678"/>
        <v>0</v>
      </c>
      <c r="AV604" s="1782">
        <f t="shared" ca="1" si="679"/>
        <v>0</v>
      </c>
      <c r="AW604" s="25">
        <f ca="1">SUM(INDIRECT(AW$1&amp;AW$2&amp;$A604):INDIRECT(AW$1&amp;AW$3&amp;$A604))</f>
        <v>0</v>
      </c>
      <c r="AX604" s="1688">
        <f t="shared" ca="1" si="680"/>
        <v>0</v>
      </c>
      <c r="AY604" s="1782">
        <f t="shared" ca="1" si="681"/>
        <v>0</v>
      </c>
      <c r="BA604" s="25">
        <f ca="1">SUM((INDIRECT(BA$2&amp;(ROW())):INDIRECT(BA$3&amp;(ROW()))))</f>
        <v>0</v>
      </c>
      <c r="BB604" s="25">
        <f ca="1">SUM(INDIRECT(BB$1&amp;BB$2&amp;$C604):INDIRECT(BB$1&amp;BB$3&amp;$C604))</f>
        <v>0</v>
      </c>
      <c r="BC604" s="1688">
        <f t="shared" ca="1" si="682"/>
        <v>0</v>
      </c>
      <c r="BD604" s="1782">
        <f t="shared" ca="1" si="683"/>
        <v>0</v>
      </c>
      <c r="BE604" s="25">
        <f ca="1">SUM(INDIRECT(BE$1&amp;BE$2&amp;$A604):INDIRECT(BE$1&amp;BE$3&amp;$A604))</f>
        <v>0</v>
      </c>
      <c r="BF604" s="1688">
        <f t="shared" ca="1" si="684"/>
        <v>0</v>
      </c>
      <c r="BG604" s="1782">
        <f t="shared" ca="1" si="685"/>
        <v>0</v>
      </c>
    </row>
    <row r="605" spans="1:59">
      <c r="A605" s="1887">
        <v>558</v>
      </c>
      <c r="B605" s="1887">
        <v>1</v>
      </c>
      <c r="C605" s="1887">
        <f>ROW()</f>
        <v>605</v>
      </c>
      <c r="E605" s="2540">
        <v>1</v>
      </c>
      <c r="I605" s="677"/>
      <c r="J605" s="678"/>
      <c r="K605" s="123"/>
      <c r="L605" s="123"/>
      <c r="M605" s="125"/>
      <c r="N605" s="436" t="s">
        <v>313</v>
      </c>
      <c r="O605" s="125"/>
      <c r="P605" s="125"/>
      <c r="Q605" s="117"/>
      <c r="R605" s="117"/>
      <c r="S605" s="117"/>
      <c r="T605" s="117"/>
      <c r="U605" s="117"/>
      <c r="V605" s="117"/>
      <c r="W605" s="117"/>
      <c r="X605" s="117"/>
      <c r="Y605" s="117"/>
      <c r="Z605" s="117"/>
      <c r="AA605" s="117"/>
      <c r="AB605" s="117"/>
      <c r="AC605" s="25">
        <f t="shared" si="726"/>
        <v>0</v>
      </c>
      <c r="AD605" s="25">
        <f t="shared" si="727"/>
        <v>0</v>
      </c>
      <c r="AE605" s="25">
        <f t="shared" si="728"/>
        <v>0</v>
      </c>
      <c r="AF605" s="25">
        <f t="shared" si="729"/>
        <v>0</v>
      </c>
      <c r="AG605" s="25">
        <f t="shared" si="730"/>
        <v>0</v>
      </c>
      <c r="AH605" s="25">
        <f t="shared" si="731"/>
        <v>0</v>
      </c>
      <c r="AI605" s="25">
        <f t="shared" si="732"/>
        <v>0</v>
      </c>
      <c r="AK605" s="25">
        <f ca="1">SUM((INDIRECT(AK$2&amp;(ROW())):INDIRECT(AK$3&amp;(ROW()))))</f>
        <v>0</v>
      </c>
      <c r="AL605" s="25">
        <f ca="1">SUM(INDIRECT(AL$1&amp;AL$2&amp;$C605):INDIRECT(AL$1&amp;AL$3&amp;$C605))</f>
        <v>0</v>
      </c>
      <c r="AM605" s="1688">
        <f t="shared" ca="1" si="689"/>
        <v>0</v>
      </c>
      <c r="AN605" s="1782">
        <f t="shared" ca="1" si="676"/>
        <v>0</v>
      </c>
      <c r="AO605" s="25">
        <f ca="1">SUM(INDIRECT(AO$1&amp;AO$2&amp;$A605):INDIRECT(AO$1&amp;AO$3&amp;$A605))</f>
        <v>0</v>
      </c>
      <c r="AP605" s="1688">
        <f t="shared" ca="1" si="690"/>
        <v>0</v>
      </c>
      <c r="AQ605" s="1782">
        <f t="shared" ca="1" si="677"/>
        <v>0</v>
      </c>
      <c r="AS605" s="25">
        <f ca="1">SUM((INDIRECT(AS$2&amp;(ROW())):INDIRECT(AS$3&amp;(ROW()))))</f>
        <v>0</v>
      </c>
      <c r="AT605" s="25">
        <f ca="1">SUM(INDIRECT(AT$1&amp;AT$2&amp;$C605):INDIRECT(AT$1&amp;AT$3&amp;$C605))</f>
        <v>0</v>
      </c>
      <c r="AU605" s="1688">
        <f t="shared" ca="1" si="678"/>
        <v>0</v>
      </c>
      <c r="AV605" s="1782">
        <f t="shared" ca="1" si="679"/>
        <v>0</v>
      </c>
      <c r="AW605" s="25">
        <f ca="1">SUM(INDIRECT(AW$1&amp;AW$2&amp;$A605):INDIRECT(AW$1&amp;AW$3&amp;$A605))</f>
        <v>0</v>
      </c>
      <c r="AX605" s="1688">
        <f t="shared" ca="1" si="680"/>
        <v>0</v>
      </c>
      <c r="AY605" s="1782">
        <f t="shared" ca="1" si="681"/>
        <v>0</v>
      </c>
      <c r="BA605" s="25">
        <f ca="1">SUM((INDIRECT(BA$2&amp;(ROW())):INDIRECT(BA$3&amp;(ROW()))))</f>
        <v>0</v>
      </c>
      <c r="BB605" s="25">
        <f ca="1">SUM(INDIRECT(BB$1&amp;BB$2&amp;$C605):INDIRECT(BB$1&amp;BB$3&amp;$C605))</f>
        <v>0</v>
      </c>
      <c r="BC605" s="1688">
        <f t="shared" ca="1" si="682"/>
        <v>0</v>
      </c>
      <c r="BD605" s="1782">
        <f t="shared" ca="1" si="683"/>
        <v>0</v>
      </c>
      <c r="BE605" s="25">
        <f ca="1">SUM(INDIRECT(BE$1&amp;BE$2&amp;$A605):INDIRECT(BE$1&amp;BE$3&amp;$A605))</f>
        <v>0</v>
      </c>
      <c r="BF605" s="1688">
        <f t="shared" ca="1" si="684"/>
        <v>0</v>
      </c>
      <c r="BG605" s="1782">
        <f t="shared" ca="1" si="685"/>
        <v>0</v>
      </c>
    </row>
    <row r="606" spans="1:59">
      <c r="A606" s="1887">
        <v>559</v>
      </c>
      <c r="B606" s="1887">
        <v>1</v>
      </c>
      <c r="C606" s="1887">
        <f>ROW()</f>
        <v>606</v>
      </c>
      <c r="E606" s="2540">
        <v>1</v>
      </c>
      <c r="I606" s="677"/>
      <c r="J606" s="678"/>
      <c r="K606" s="123"/>
      <c r="L606" s="123"/>
      <c r="M606" s="125"/>
      <c r="N606" s="427" t="s">
        <v>136</v>
      </c>
      <c r="O606" s="427"/>
      <c r="P606" s="427"/>
      <c r="Q606" s="124"/>
      <c r="R606" s="124"/>
      <c r="S606" s="124"/>
      <c r="T606" s="124"/>
      <c r="U606" s="124"/>
      <c r="V606" s="124"/>
      <c r="W606" s="124"/>
      <c r="X606" s="124"/>
      <c r="Y606" s="124"/>
      <c r="Z606" s="124"/>
      <c r="AA606" s="124"/>
      <c r="AB606" s="124"/>
      <c r="AC606" s="23">
        <f t="shared" si="726"/>
        <v>0</v>
      </c>
      <c r="AD606" s="23">
        <f t="shared" si="727"/>
        <v>0</v>
      </c>
      <c r="AE606" s="23">
        <f t="shared" si="728"/>
        <v>0</v>
      </c>
      <c r="AF606" s="23">
        <f t="shared" si="729"/>
        <v>0</v>
      </c>
      <c r="AG606" s="23">
        <f t="shared" si="730"/>
        <v>0</v>
      </c>
      <c r="AH606" s="23">
        <f t="shared" si="731"/>
        <v>0</v>
      </c>
      <c r="AI606" s="23">
        <f t="shared" si="732"/>
        <v>0</v>
      </c>
      <c r="AK606" s="23">
        <f ca="1">SUM((INDIRECT(AK$2&amp;(ROW())):INDIRECT(AK$3&amp;(ROW()))))</f>
        <v>0</v>
      </c>
      <c r="AL606" s="23">
        <f ca="1">SUM(INDIRECT(AL$1&amp;AL$2&amp;$C606):INDIRECT(AL$1&amp;AL$3&amp;$C606))</f>
        <v>0</v>
      </c>
      <c r="AM606" s="1689">
        <f t="shared" ca="1" si="689"/>
        <v>0</v>
      </c>
      <c r="AN606" s="1783">
        <f t="shared" ca="1" si="676"/>
        <v>0</v>
      </c>
      <c r="AO606" s="23">
        <f ca="1">SUM(INDIRECT(AO$1&amp;AO$2&amp;$A606):INDIRECT(AO$1&amp;AO$3&amp;$A606))</f>
        <v>0</v>
      </c>
      <c r="AP606" s="1689">
        <f t="shared" ca="1" si="690"/>
        <v>0</v>
      </c>
      <c r="AQ606" s="1783">
        <f t="shared" ca="1" si="677"/>
        <v>0</v>
      </c>
      <c r="AS606" s="23">
        <f ca="1">SUM((INDIRECT(AS$2&amp;(ROW())):INDIRECT(AS$3&amp;(ROW()))))</f>
        <v>0</v>
      </c>
      <c r="AT606" s="23">
        <f ca="1">SUM(INDIRECT(AT$1&amp;AT$2&amp;$C606):INDIRECT(AT$1&amp;AT$3&amp;$C606))</f>
        <v>0</v>
      </c>
      <c r="AU606" s="1689">
        <f t="shared" ca="1" si="678"/>
        <v>0</v>
      </c>
      <c r="AV606" s="1783">
        <f t="shared" ca="1" si="679"/>
        <v>0</v>
      </c>
      <c r="AW606" s="23">
        <f ca="1">SUM(INDIRECT(AW$1&amp;AW$2&amp;$A606):INDIRECT(AW$1&amp;AW$3&amp;$A606))</f>
        <v>0</v>
      </c>
      <c r="AX606" s="1689">
        <f t="shared" ca="1" si="680"/>
        <v>0</v>
      </c>
      <c r="AY606" s="1783">
        <f t="shared" ca="1" si="681"/>
        <v>0</v>
      </c>
      <c r="BA606" s="23">
        <f ca="1">SUM((INDIRECT(BA$2&amp;(ROW())):INDIRECT(BA$3&amp;(ROW()))))</f>
        <v>0</v>
      </c>
      <c r="BB606" s="23">
        <f ca="1">SUM(INDIRECT(BB$1&amp;BB$2&amp;$C606):INDIRECT(BB$1&amp;BB$3&amp;$C606))</f>
        <v>0</v>
      </c>
      <c r="BC606" s="1689">
        <f t="shared" ca="1" si="682"/>
        <v>0</v>
      </c>
      <c r="BD606" s="1783">
        <f t="shared" ca="1" si="683"/>
        <v>0</v>
      </c>
      <c r="BE606" s="23">
        <f ca="1">SUM(INDIRECT(BE$1&amp;BE$2&amp;$A606):INDIRECT(BE$1&amp;BE$3&amp;$A606))</f>
        <v>0</v>
      </c>
      <c r="BF606" s="1689">
        <f t="shared" ca="1" si="684"/>
        <v>0</v>
      </c>
      <c r="BG606" s="1783">
        <f t="shared" ca="1" si="685"/>
        <v>0</v>
      </c>
    </row>
    <row r="607" spans="1:59">
      <c r="A607" s="1887">
        <v>560</v>
      </c>
      <c r="B607" s="1887">
        <v>1</v>
      </c>
      <c r="C607" s="1887">
        <f>ROW()</f>
        <v>607</v>
      </c>
      <c r="E607" s="2540">
        <v>1</v>
      </c>
      <c r="I607" s="677"/>
      <c r="J607" s="678"/>
      <c r="K607" s="123"/>
      <c r="L607" s="123"/>
      <c r="M607" s="442" t="s">
        <v>328</v>
      </c>
      <c r="N607" s="478"/>
      <c r="O607" s="478"/>
      <c r="P607" s="478"/>
      <c r="Q607" s="608">
        <f>Q608+Q614+Q620+Q626+Q632+Q638+Q641+Q642</f>
        <v>-135</v>
      </c>
      <c r="R607" s="608">
        <f t="shared" ref="R607:AI607" si="733">R608+R614+R620+R626+R632+R638+R641+R642</f>
        <v>-1099</v>
      </c>
      <c r="S607" s="608">
        <f t="shared" si="733"/>
        <v>51</v>
      </c>
      <c r="T607" s="608">
        <f t="shared" si="733"/>
        <v>-607</v>
      </c>
      <c r="U607" s="608">
        <f t="shared" si="733"/>
        <v>979</v>
      </c>
      <c r="V607" s="608">
        <f t="shared" si="733"/>
        <v>-291</v>
      </c>
      <c r="W607" s="608">
        <f t="shared" si="733"/>
        <v>-1113</v>
      </c>
      <c r="X607" s="608">
        <f t="shared" si="733"/>
        <v>1740</v>
      </c>
      <c r="Y607" s="608">
        <f t="shared" si="733"/>
        <v>1316</v>
      </c>
      <c r="Z607" s="608">
        <f t="shared" si="733"/>
        <v>1816</v>
      </c>
      <c r="AA607" s="608">
        <f t="shared" si="733"/>
        <v>613</v>
      </c>
      <c r="AB607" s="608">
        <f t="shared" si="733"/>
        <v>71</v>
      </c>
      <c r="AC607" s="608">
        <f t="shared" si="733"/>
        <v>-1183</v>
      </c>
      <c r="AD607" s="608">
        <f t="shared" si="733"/>
        <v>81</v>
      </c>
      <c r="AE607" s="608">
        <f t="shared" si="733"/>
        <v>1943</v>
      </c>
      <c r="AF607" s="608">
        <f t="shared" si="733"/>
        <v>2500</v>
      </c>
      <c r="AG607" s="608">
        <f t="shared" si="733"/>
        <v>-1102</v>
      </c>
      <c r="AH607" s="608">
        <f t="shared" si="733"/>
        <v>4443</v>
      </c>
      <c r="AI607" s="608">
        <f t="shared" si="733"/>
        <v>3341</v>
      </c>
      <c r="AK607" s="608">
        <f ca="1">SUM((INDIRECT(AK$2&amp;(ROW())):INDIRECT(AK$3&amp;(ROW()))))</f>
        <v>-135</v>
      </c>
      <c r="AL607" s="608">
        <f ca="1">SUM(INDIRECT(AL$1&amp;AL$2&amp;$C607):INDIRECT(AL$1&amp;AL$3&amp;$C607))</f>
        <v>-564</v>
      </c>
      <c r="AM607" s="1736">
        <f t="shared" ca="1" si="689"/>
        <v>429</v>
      </c>
      <c r="AN607" s="1839">
        <f t="shared" ca="1" si="676"/>
        <v>0.23936170212765959</v>
      </c>
      <c r="AO607" s="608">
        <f ca="1">SUM(INDIRECT(AO$1&amp;AO$2&amp;$A607):INDIRECT(AO$1&amp;AO$3&amp;$A607))</f>
        <v>-965</v>
      </c>
      <c r="AP607" s="1736">
        <f t="shared" ca="1" si="690"/>
        <v>830</v>
      </c>
      <c r="AQ607" s="1839">
        <f t="shared" ca="1" si="677"/>
        <v>0.13989637305699482</v>
      </c>
      <c r="AS607" s="608">
        <f ca="1">SUM((INDIRECT(AS$2&amp;(ROW())):INDIRECT(AS$3&amp;(ROW()))))</f>
        <v>-135</v>
      </c>
      <c r="AT607" s="608">
        <f ca="1">SUM(INDIRECT(AT$1&amp;AT$2&amp;$C607):INDIRECT(AT$1&amp;AT$3&amp;$C607))</f>
        <v>-564</v>
      </c>
      <c r="AU607" s="1736">
        <f t="shared" ca="1" si="678"/>
        <v>429</v>
      </c>
      <c r="AV607" s="1839">
        <f t="shared" ca="1" si="679"/>
        <v>0.23936170212765959</v>
      </c>
      <c r="AW607" s="608">
        <f ca="1">SUM(INDIRECT(AW$1&amp;AW$2&amp;$A607):INDIRECT(AW$1&amp;AW$3&amp;$A607))</f>
        <v>-965</v>
      </c>
      <c r="AX607" s="1736">
        <f t="shared" ca="1" si="680"/>
        <v>830</v>
      </c>
      <c r="AY607" s="1839">
        <f t="shared" ca="1" si="681"/>
        <v>0.13989637305699482</v>
      </c>
      <c r="BA607" s="608">
        <f ca="1">SUM((INDIRECT(BA$2&amp;(ROW())):INDIRECT(BA$3&amp;(ROW()))))</f>
        <v>-135</v>
      </c>
      <c r="BB607" s="608">
        <f ca="1">SUM(INDIRECT(BB$1&amp;BB$2&amp;$C607):INDIRECT(BB$1&amp;BB$3&amp;$C607))</f>
        <v>-564</v>
      </c>
      <c r="BC607" s="1736">
        <f t="shared" ca="1" si="682"/>
        <v>429</v>
      </c>
      <c r="BD607" s="1839">
        <f t="shared" ca="1" si="683"/>
        <v>0.23936170212765959</v>
      </c>
      <c r="BE607" s="608">
        <f ca="1">SUM(INDIRECT(BE$1&amp;BE$2&amp;$A607):INDIRECT(BE$1&amp;BE$3&amp;$A607))</f>
        <v>-965</v>
      </c>
      <c r="BF607" s="1736">
        <f t="shared" ca="1" si="684"/>
        <v>830</v>
      </c>
      <c r="BG607" s="1839">
        <f t="shared" ca="1" si="685"/>
        <v>0.13989637305699482</v>
      </c>
    </row>
    <row r="608" spans="1:59">
      <c r="A608" s="1887">
        <v>561</v>
      </c>
      <c r="B608" s="1887">
        <v>1</v>
      </c>
      <c r="C608" s="1887">
        <f>ROW()</f>
        <v>608</v>
      </c>
      <c r="E608" s="2540">
        <v>1</v>
      </c>
      <c r="I608" s="677"/>
      <c r="J608" s="678"/>
      <c r="K608" s="123"/>
      <c r="L608" s="123"/>
      <c r="M608" s="125"/>
      <c r="N608" s="125" t="s">
        <v>329</v>
      </c>
      <c r="O608" s="600"/>
      <c r="P608" s="600"/>
      <c r="Q608" s="562">
        <f>Q609+Q610</f>
        <v>-1285</v>
      </c>
      <c r="R608" s="562">
        <f t="shared" ref="R608:AH608" si="734">R609+R610</f>
        <v>-1086</v>
      </c>
      <c r="S608" s="562">
        <f t="shared" si="734"/>
        <v>-116</v>
      </c>
      <c r="T608" s="562">
        <f t="shared" si="734"/>
        <v>-2446</v>
      </c>
      <c r="U608" s="562">
        <f t="shared" si="734"/>
        <v>-440</v>
      </c>
      <c r="V608" s="562">
        <f t="shared" si="734"/>
        <v>-1067</v>
      </c>
      <c r="W608" s="562">
        <f t="shared" si="734"/>
        <v>-1160</v>
      </c>
      <c r="X608" s="562">
        <f t="shared" si="734"/>
        <v>43</v>
      </c>
      <c r="Y608" s="562">
        <f t="shared" si="734"/>
        <v>-553</v>
      </c>
      <c r="Z608" s="562">
        <f t="shared" si="734"/>
        <v>-442</v>
      </c>
      <c r="AA608" s="562">
        <f t="shared" si="734"/>
        <v>42</v>
      </c>
      <c r="AB608" s="562">
        <f t="shared" si="734"/>
        <v>-510</v>
      </c>
      <c r="AC608" s="562">
        <f t="shared" si="734"/>
        <v>-2487</v>
      </c>
      <c r="AD608" s="562">
        <f t="shared" si="734"/>
        <v>-3953</v>
      </c>
      <c r="AE608" s="562">
        <f t="shared" si="734"/>
        <v>-1670</v>
      </c>
      <c r="AF608" s="562">
        <f t="shared" si="734"/>
        <v>-910</v>
      </c>
      <c r="AG608" s="562">
        <f t="shared" si="734"/>
        <v>-6440</v>
      </c>
      <c r="AH608" s="562">
        <f t="shared" si="734"/>
        <v>-2580</v>
      </c>
      <c r="AI608" s="562">
        <f>AI609+AI610</f>
        <v>-9020</v>
      </c>
      <c r="AK608" s="562">
        <f ca="1">SUM((INDIRECT(AK$2&amp;(ROW())):INDIRECT(AK$3&amp;(ROW()))))</f>
        <v>-1285</v>
      </c>
      <c r="AL608" s="562">
        <f ca="1">SUM(INDIRECT(AL$1&amp;AL$2&amp;$C608):INDIRECT(AL$1&amp;AL$3&amp;$C608))</f>
        <v>-1000</v>
      </c>
      <c r="AM608" s="1716">
        <f t="shared" ca="1" si="689"/>
        <v>-285</v>
      </c>
      <c r="AN608" s="1820">
        <f t="shared" ca="1" si="676"/>
        <v>1.2849999999999999</v>
      </c>
      <c r="AO608" s="562">
        <f ca="1">SUM(INDIRECT(AO$1&amp;AO$2&amp;$A608):INDIRECT(AO$1&amp;AO$3&amp;$A608))</f>
        <v>-155</v>
      </c>
      <c r="AP608" s="1716">
        <f t="shared" ca="1" si="690"/>
        <v>-1130</v>
      </c>
      <c r="AQ608" s="1820">
        <f t="shared" ca="1" si="677"/>
        <v>8.2903225806451619</v>
      </c>
      <c r="AS608" s="562">
        <f ca="1">SUM((INDIRECT(AS$2&amp;(ROW())):INDIRECT(AS$3&amp;(ROW()))))</f>
        <v>-1285</v>
      </c>
      <c r="AT608" s="562">
        <f ca="1">SUM(INDIRECT(AT$1&amp;AT$2&amp;$C608):INDIRECT(AT$1&amp;AT$3&amp;$C608))</f>
        <v>-1000</v>
      </c>
      <c r="AU608" s="1716">
        <f t="shared" ca="1" si="678"/>
        <v>-285</v>
      </c>
      <c r="AV608" s="1820">
        <f t="shared" ca="1" si="679"/>
        <v>1.2849999999999999</v>
      </c>
      <c r="AW608" s="562">
        <f ca="1">SUM(INDIRECT(AW$1&amp;AW$2&amp;$A608):INDIRECT(AW$1&amp;AW$3&amp;$A608))</f>
        <v>-155</v>
      </c>
      <c r="AX608" s="1716">
        <f t="shared" ca="1" si="680"/>
        <v>-1130</v>
      </c>
      <c r="AY608" s="1820">
        <f t="shared" ca="1" si="681"/>
        <v>8.2903225806451619</v>
      </c>
      <c r="BA608" s="562">
        <f ca="1">SUM((INDIRECT(BA$2&amp;(ROW())):INDIRECT(BA$3&amp;(ROW()))))</f>
        <v>-1285</v>
      </c>
      <c r="BB608" s="562">
        <f ca="1">SUM(INDIRECT(BB$1&amp;BB$2&amp;$C608):INDIRECT(BB$1&amp;BB$3&amp;$C608))</f>
        <v>-1000</v>
      </c>
      <c r="BC608" s="1716">
        <f t="shared" ca="1" si="682"/>
        <v>-285</v>
      </c>
      <c r="BD608" s="1820">
        <f t="shared" ca="1" si="683"/>
        <v>1.2849999999999999</v>
      </c>
      <c r="BE608" s="562">
        <f ca="1">SUM(INDIRECT(BE$1&amp;BE$2&amp;$A608):INDIRECT(BE$1&amp;BE$3&amp;$A608))</f>
        <v>-155</v>
      </c>
      <c r="BF608" s="1716">
        <f t="shared" ca="1" si="684"/>
        <v>-1130</v>
      </c>
      <c r="BG608" s="1820">
        <f t="shared" ca="1" si="685"/>
        <v>8.2903225806451619</v>
      </c>
    </row>
    <row r="609" spans="1:59">
      <c r="A609" s="1887">
        <v>562</v>
      </c>
      <c r="B609" s="1887">
        <v>1</v>
      </c>
      <c r="C609" s="1887">
        <f>ROW()</f>
        <v>609</v>
      </c>
      <c r="E609" s="2540">
        <v>1</v>
      </c>
      <c r="I609" s="677"/>
      <c r="J609" s="678"/>
      <c r="K609" s="123"/>
      <c r="L609" s="123"/>
      <c r="M609" s="125"/>
      <c r="N609" s="125"/>
      <c r="O609" s="604" t="s">
        <v>406</v>
      </c>
      <c r="P609" s="604"/>
      <c r="Q609" s="605">
        <f>-412-716</f>
        <v>-1128</v>
      </c>
      <c r="R609" s="605">
        <f>-192-715</f>
        <v>-907</v>
      </c>
      <c r="S609" s="605">
        <v>23</v>
      </c>
      <c r="T609" s="605">
        <f>-2246-40</f>
        <v>-2286</v>
      </c>
      <c r="U609" s="605">
        <v>-275</v>
      </c>
      <c r="V609" s="605">
        <v>-921</v>
      </c>
      <c r="W609" s="605">
        <v>-1025</v>
      </c>
      <c r="X609" s="605">
        <v>274</v>
      </c>
      <c r="Y609" s="605">
        <v>-399</v>
      </c>
      <c r="Z609" s="605">
        <v>-304</v>
      </c>
      <c r="AA609" s="605">
        <v>215</v>
      </c>
      <c r="AB609" s="605">
        <v>-346</v>
      </c>
      <c r="AC609" s="111">
        <f>SUM(Q609,R609,S609)</f>
        <v>-2012</v>
      </c>
      <c r="AD609" s="111">
        <f>SUM(T609,U609,V609)</f>
        <v>-3482</v>
      </c>
      <c r="AE609" s="111">
        <f>SUM(W609,X609,Y609)</f>
        <v>-1150</v>
      </c>
      <c r="AF609" s="111">
        <f>SUM(Z609,AA609,AB609)</f>
        <v>-435</v>
      </c>
      <c r="AG609" s="111">
        <f>AC609+AD609</f>
        <v>-5494</v>
      </c>
      <c r="AH609" s="111">
        <f>AF609+AE609</f>
        <v>-1585</v>
      </c>
      <c r="AI609" s="111">
        <f>AG609+AH609</f>
        <v>-7079</v>
      </c>
      <c r="AK609" s="111">
        <f ca="1">SUM((INDIRECT(AK$2&amp;(ROW())):INDIRECT(AK$3&amp;(ROW()))))</f>
        <v>-1128</v>
      </c>
      <c r="AL609" s="111">
        <f ca="1">SUM(INDIRECT(AL$1&amp;AL$2&amp;$C609):INDIRECT(AL$1&amp;AL$3&amp;$C609))</f>
        <v>-832</v>
      </c>
      <c r="AM609" s="1731">
        <f t="shared" ca="1" si="689"/>
        <v>-296</v>
      </c>
      <c r="AN609" s="1834">
        <f t="shared" ca="1" si="676"/>
        <v>1.3557692307692308</v>
      </c>
      <c r="AO609" s="111">
        <f ca="1">SUM(INDIRECT(AO$1&amp;AO$2&amp;$A609):INDIRECT(AO$1&amp;AO$3&amp;$A609))</f>
        <v>0</v>
      </c>
      <c r="AP609" s="1731">
        <f t="shared" ca="1" si="690"/>
        <v>-1128</v>
      </c>
      <c r="AQ609" s="1834">
        <f t="shared" ca="1" si="677"/>
        <v>0</v>
      </c>
      <c r="AS609" s="111">
        <f ca="1">SUM((INDIRECT(AS$2&amp;(ROW())):INDIRECT(AS$3&amp;(ROW()))))</f>
        <v>-1128</v>
      </c>
      <c r="AT609" s="111">
        <f ca="1">SUM(INDIRECT(AT$1&amp;AT$2&amp;$C609):INDIRECT(AT$1&amp;AT$3&amp;$C609))</f>
        <v>-832</v>
      </c>
      <c r="AU609" s="1731">
        <f t="shared" ca="1" si="678"/>
        <v>-296</v>
      </c>
      <c r="AV609" s="1834">
        <f t="shared" ca="1" si="679"/>
        <v>1.3557692307692308</v>
      </c>
      <c r="AW609" s="111">
        <f ca="1">SUM(INDIRECT(AW$1&amp;AW$2&amp;$A609):INDIRECT(AW$1&amp;AW$3&amp;$A609))</f>
        <v>0</v>
      </c>
      <c r="AX609" s="1731">
        <f t="shared" ca="1" si="680"/>
        <v>-1128</v>
      </c>
      <c r="AY609" s="1834">
        <f t="shared" ca="1" si="681"/>
        <v>0</v>
      </c>
      <c r="BA609" s="111">
        <f ca="1">SUM((INDIRECT(BA$2&amp;(ROW())):INDIRECT(BA$3&amp;(ROW()))))</f>
        <v>-1128</v>
      </c>
      <c r="BB609" s="111">
        <f ca="1">SUM(INDIRECT(BB$1&amp;BB$2&amp;$C609):INDIRECT(BB$1&amp;BB$3&amp;$C609))</f>
        <v>-832</v>
      </c>
      <c r="BC609" s="1731">
        <f t="shared" ca="1" si="682"/>
        <v>-296</v>
      </c>
      <c r="BD609" s="1834">
        <f t="shared" ca="1" si="683"/>
        <v>1.3557692307692308</v>
      </c>
      <c r="BE609" s="111">
        <f ca="1">SUM(INDIRECT(BE$1&amp;BE$2&amp;$A609):INDIRECT(BE$1&amp;BE$3&amp;$A609))</f>
        <v>0</v>
      </c>
      <c r="BF609" s="1731">
        <f t="shared" ca="1" si="684"/>
        <v>-1128</v>
      </c>
      <c r="BG609" s="1834">
        <f t="shared" ca="1" si="685"/>
        <v>0</v>
      </c>
    </row>
    <row r="610" spans="1:59" s="256" customFormat="1">
      <c r="A610" s="1887">
        <v>563</v>
      </c>
      <c r="B610" s="1887">
        <v>1</v>
      </c>
      <c r="C610" s="1887">
        <f>ROW()</f>
        <v>610</v>
      </c>
      <c r="D610" s="326"/>
      <c r="E610" s="2540">
        <v>1</v>
      </c>
      <c r="F610" s="26"/>
      <c r="G610" s="26"/>
      <c r="H610" s="33"/>
      <c r="I610" s="677"/>
      <c r="J610" s="678"/>
      <c r="K610" s="123"/>
      <c r="L610" s="123"/>
      <c r="M610" s="125"/>
      <c r="N610" s="125"/>
      <c r="O610" s="606" t="s">
        <v>234</v>
      </c>
      <c r="P610" s="606"/>
      <c r="Q610" s="591">
        <f t="shared" ref="Q610:AB610" si="735">SUM(Q611:Q613)</f>
        <v>-157</v>
      </c>
      <c r="R610" s="591">
        <f t="shared" si="735"/>
        <v>-179</v>
      </c>
      <c r="S610" s="591">
        <f t="shared" si="735"/>
        <v>-139</v>
      </c>
      <c r="T610" s="591">
        <f t="shared" si="735"/>
        <v>-160</v>
      </c>
      <c r="U610" s="591">
        <f t="shared" si="735"/>
        <v>-165</v>
      </c>
      <c r="V610" s="591">
        <f t="shared" si="735"/>
        <v>-146</v>
      </c>
      <c r="W610" s="591">
        <f t="shared" si="735"/>
        <v>-135</v>
      </c>
      <c r="X610" s="591">
        <f t="shared" si="735"/>
        <v>-231</v>
      </c>
      <c r="Y610" s="591">
        <f t="shared" si="735"/>
        <v>-154</v>
      </c>
      <c r="Z610" s="591">
        <f t="shared" si="735"/>
        <v>-138</v>
      </c>
      <c r="AA610" s="591">
        <f t="shared" si="735"/>
        <v>-173</v>
      </c>
      <c r="AB610" s="591">
        <f t="shared" si="735"/>
        <v>-164</v>
      </c>
      <c r="AC610" s="591">
        <f>SUM(Q610:S610)</f>
        <v>-475</v>
      </c>
      <c r="AD610" s="591">
        <f>SUM(T610:V610)</f>
        <v>-471</v>
      </c>
      <c r="AE610" s="591">
        <f>SUM(W610:Y610)</f>
        <v>-520</v>
      </c>
      <c r="AF610" s="591">
        <f>SUM(Z610:AB610)</f>
        <v>-475</v>
      </c>
      <c r="AG610" s="591">
        <f>AC610+AD610</f>
        <v>-946</v>
      </c>
      <c r="AH610" s="591">
        <f>AF610+AE610</f>
        <v>-995</v>
      </c>
      <c r="AI610" s="591">
        <f>AG610+AH610</f>
        <v>-1941</v>
      </c>
      <c r="AK610" s="591">
        <f ca="1">SUM((INDIRECT(AK$2&amp;(ROW())):INDIRECT(AK$3&amp;(ROW()))))</f>
        <v>-157</v>
      </c>
      <c r="AL610" s="591">
        <f ca="1">SUM(INDIRECT(AL$1&amp;AL$2&amp;$C610):INDIRECT(AL$1&amp;AL$3&amp;$C610))</f>
        <v>-168</v>
      </c>
      <c r="AM610" s="1722">
        <f t="shared" ca="1" si="689"/>
        <v>11</v>
      </c>
      <c r="AN610" s="1826">
        <f t="shared" ca="1" si="676"/>
        <v>0.93452380952380953</v>
      </c>
      <c r="AO610" s="591">
        <f ca="1">SUM(INDIRECT(AO$1&amp;AO$2&amp;$A610):INDIRECT(AO$1&amp;AO$3&amp;$A610))</f>
        <v>-155</v>
      </c>
      <c r="AP610" s="1722">
        <f t="shared" ca="1" si="690"/>
        <v>-2</v>
      </c>
      <c r="AQ610" s="1826">
        <f t="shared" ca="1" si="677"/>
        <v>1.0129032258064516</v>
      </c>
      <c r="AS610" s="591">
        <f ca="1">SUM((INDIRECT(AS$2&amp;(ROW())):INDIRECT(AS$3&amp;(ROW()))))</f>
        <v>-157</v>
      </c>
      <c r="AT610" s="591">
        <f ca="1">SUM(INDIRECT(AT$1&amp;AT$2&amp;$C610):INDIRECT(AT$1&amp;AT$3&amp;$C610))</f>
        <v>-168</v>
      </c>
      <c r="AU610" s="1722">
        <f t="shared" ca="1" si="678"/>
        <v>11</v>
      </c>
      <c r="AV610" s="1826">
        <f t="shared" ca="1" si="679"/>
        <v>0.93452380952380953</v>
      </c>
      <c r="AW610" s="591">
        <f ca="1">SUM(INDIRECT(AW$1&amp;AW$2&amp;$A610):INDIRECT(AW$1&amp;AW$3&amp;$A610))</f>
        <v>-155</v>
      </c>
      <c r="AX610" s="1722">
        <f t="shared" ca="1" si="680"/>
        <v>-2</v>
      </c>
      <c r="AY610" s="1826">
        <f t="shared" ca="1" si="681"/>
        <v>1.0129032258064516</v>
      </c>
      <c r="BA610" s="591">
        <f ca="1">SUM((INDIRECT(BA$2&amp;(ROW())):INDIRECT(BA$3&amp;(ROW()))))</f>
        <v>-157</v>
      </c>
      <c r="BB610" s="591">
        <f ca="1">SUM(INDIRECT(BB$1&amp;BB$2&amp;$C610):INDIRECT(BB$1&amp;BB$3&amp;$C610))</f>
        <v>-168</v>
      </c>
      <c r="BC610" s="1722">
        <f t="shared" ca="1" si="682"/>
        <v>11</v>
      </c>
      <c r="BD610" s="1826">
        <f t="shared" ca="1" si="683"/>
        <v>0.93452380952380953</v>
      </c>
      <c r="BE610" s="591">
        <f ca="1">SUM(INDIRECT(BE$1&amp;BE$2&amp;$A610):INDIRECT(BE$1&amp;BE$3&amp;$A610))</f>
        <v>-155</v>
      </c>
      <c r="BF610" s="1722">
        <f t="shared" ca="1" si="684"/>
        <v>-2</v>
      </c>
      <c r="BG610" s="1826">
        <f t="shared" ca="1" si="685"/>
        <v>1.0129032258064516</v>
      </c>
    </row>
    <row r="611" spans="1:59" s="256" customFormat="1">
      <c r="A611" s="1887">
        <v>564</v>
      </c>
      <c r="B611" s="1887">
        <v>1</v>
      </c>
      <c r="C611" s="1887">
        <f>ROW()</f>
        <v>611</v>
      </c>
      <c r="D611" s="326"/>
      <c r="E611" s="2540">
        <v>1</v>
      </c>
      <c r="F611" s="26"/>
      <c r="G611" s="26"/>
      <c r="H611" s="33"/>
      <c r="I611" s="677"/>
      <c r="J611" s="678"/>
      <c r="K611" s="123"/>
      <c r="L611" s="123"/>
      <c r="M611" s="125"/>
      <c r="N611" s="125"/>
      <c r="O611" s="607"/>
      <c r="P611" s="588" t="s">
        <v>404</v>
      </c>
      <c r="Q611" s="177">
        <v>-157</v>
      </c>
      <c r="R611" s="177">
        <v>-179</v>
      </c>
      <c r="S611" s="177">
        <v>-139</v>
      </c>
      <c r="T611" s="177">
        <v>-160</v>
      </c>
      <c r="U611" s="177">
        <v>-149</v>
      </c>
      <c r="V611" s="177">
        <v>-129</v>
      </c>
      <c r="W611" s="177">
        <v>-126</v>
      </c>
      <c r="X611" s="177">
        <v>-205</v>
      </c>
      <c r="Y611" s="177">
        <v>-138</v>
      </c>
      <c r="Z611" s="177">
        <v>-138</v>
      </c>
      <c r="AA611" s="177">
        <v>-138</v>
      </c>
      <c r="AB611" s="177">
        <v>-138</v>
      </c>
      <c r="AC611" s="172">
        <f>SUM(Q611,R611,S611)</f>
        <v>-475</v>
      </c>
      <c r="AD611" s="172">
        <f>SUM(T611,U611,V611)</f>
        <v>-438</v>
      </c>
      <c r="AE611" s="172">
        <f>SUM(W611,X611,Y611)</f>
        <v>-469</v>
      </c>
      <c r="AF611" s="172">
        <f>SUM(Z611,AA611,AB611)</f>
        <v>-414</v>
      </c>
      <c r="AG611" s="172">
        <f>AC611+AD611</f>
        <v>-913</v>
      </c>
      <c r="AH611" s="172">
        <f>AF611+AE611</f>
        <v>-883</v>
      </c>
      <c r="AI611" s="172">
        <f>AG611+AH611</f>
        <v>-1796</v>
      </c>
      <c r="AK611" s="172">
        <f ca="1">SUM((INDIRECT(AK$2&amp;(ROW())):INDIRECT(AK$3&amp;(ROW()))))</f>
        <v>-157</v>
      </c>
      <c r="AL611" s="172">
        <f ca="1">SUM(INDIRECT(AL$1&amp;AL$2&amp;$C611):INDIRECT(AL$1&amp;AL$3&amp;$C611))</f>
        <v>-168</v>
      </c>
      <c r="AM611" s="1718">
        <f t="shared" ca="1" si="689"/>
        <v>11</v>
      </c>
      <c r="AN611" s="1822">
        <f t="shared" ca="1" si="676"/>
        <v>0.93452380952380953</v>
      </c>
      <c r="AO611" s="172">
        <f ca="1">SUM(INDIRECT(AO$1&amp;AO$2&amp;$A611):INDIRECT(AO$1&amp;AO$3&amp;$A611))</f>
        <v>-155</v>
      </c>
      <c r="AP611" s="1718">
        <f t="shared" ca="1" si="690"/>
        <v>-2</v>
      </c>
      <c r="AQ611" s="1822">
        <f t="shared" ca="1" si="677"/>
        <v>1.0129032258064516</v>
      </c>
      <c r="AS611" s="172">
        <f ca="1">SUM((INDIRECT(AS$2&amp;(ROW())):INDIRECT(AS$3&amp;(ROW()))))</f>
        <v>-157</v>
      </c>
      <c r="AT611" s="172">
        <f ca="1">SUM(INDIRECT(AT$1&amp;AT$2&amp;$C611):INDIRECT(AT$1&amp;AT$3&amp;$C611))</f>
        <v>-168</v>
      </c>
      <c r="AU611" s="1718">
        <f t="shared" ca="1" si="678"/>
        <v>11</v>
      </c>
      <c r="AV611" s="1822">
        <f t="shared" ca="1" si="679"/>
        <v>0.93452380952380953</v>
      </c>
      <c r="AW611" s="172">
        <f ca="1">SUM(INDIRECT(AW$1&amp;AW$2&amp;$A611):INDIRECT(AW$1&amp;AW$3&amp;$A611))</f>
        <v>-155</v>
      </c>
      <c r="AX611" s="1718">
        <f t="shared" ca="1" si="680"/>
        <v>-2</v>
      </c>
      <c r="AY611" s="1822">
        <f t="shared" ca="1" si="681"/>
        <v>1.0129032258064516</v>
      </c>
      <c r="BA611" s="172">
        <f ca="1">SUM((INDIRECT(BA$2&amp;(ROW())):INDIRECT(BA$3&amp;(ROW()))))</f>
        <v>-157</v>
      </c>
      <c r="BB611" s="172">
        <f ca="1">SUM(INDIRECT(BB$1&amp;BB$2&amp;$C611):INDIRECT(BB$1&amp;BB$3&amp;$C611))</f>
        <v>-168</v>
      </c>
      <c r="BC611" s="1718">
        <f t="shared" ca="1" si="682"/>
        <v>11</v>
      </c>
      <c r="BD611" s="1822">
        <f t="shared" ca="1" si="683"/>
        <v>0.93452380952380953</v>
      </c>
      <c r="BE611" s="172">
        <f ca="1">SUM(INDIRECT(BE$1&amp;BE$2&amp;$A611):INDIRECT(BE$1&amp;BE$3&amp;$A611))</f>
        <v>-155</v>
      </c>
      <c r="BF611" s="1718">
        <f t="shared" ca="1" si="684"/>
        <v>-2</v>
      </c>
      <c r="BG611" s="1822">
        <f t="shared" ca="1" si="685"/>
        <v>1.0129032258064516</v>
      </c>
    </row>
    <row r="612" spans="1:59" s="256" customFormat="1">
      <c r="A612" s="1887">
        <v>565</v>
      </c>
      <c r="B612" s="1887">
        <v>1</v>
      </c>
      <c r="C612" s="1887">
        <f>ROW()</f>
        <v>612</v>
      </c>
      <c r="D612" s="326"/>
      <c r="E612" s="2540">
        <v>1</v>
      </c>
      <c r="F612" s="26"/>
      <c r="G612" s="26"/>
      <c r="H612" s="33"/>
      <c r="I612" s="677"/>
      <c r="J612" s="678"/>
      <c r="K612" s="123"/>
      <c r="L612" s="123"/>
      <c r="M612" s="125"/>
      <c r="N612" s="125"/>
      <c r="O612" s="465"/>
      <c r="P612" s="621" t="s">
        <v>405</v>
      </c>
      <c r="Q612" s="117"/>
      <c r="R612" s="117"/>
      <c r="S612" s="117"/>
      <c r="T612" s="117"/>
      <c r="U612" s="117">
        <v>-16</v>
      </c>
      <c r="V612" s="117">
        <v>-17</v>
      </c>
      <c r="W612" s="117">
        <v>-9</v>
      </c>
      <c r="X612" s="117">
        <v>-26</v>
      </c>
      <c r="Y612" s="117">
        <v>-16</v>
      </c>
      <c r="Z612" s="117"/>
      <c r="AA612" s="117">
        <v>-35</v>
      </c>
      <c r="AB612" s="117">
        <v>-26</v>
      </c>
      <c r="AC612" s="171">
        <f>SUM(Q612,R612,S612)</f>
        <v>0</v>
      </c>
      <c r="AD612" s="171">
        <f>SUM(T612,U612,V612)</f>
        <v>-33</v>
      </c>
      <c r="AE612" s="171">
        <f>SUM(W612,X612,Y612)</f>
        <v>-51</v>
      </c>
      <c r="AF612" s="171">
        <f>SUM(Z612,AA612,AB612)</f>
        <v>-61</v>
      </c>
      <c r="AG612" s="171">
        <f>AC612+AD612</f>
        <v>-33</v>
      </c>
      <c r="AH612" s="171">
        <f>AF612+AE612</f>
        <v>-112</v>
      </c>
      <c r="AI612" s="171">
        <f>AG612+AH612</f>
        <v>-145</v>
      </c>
      <c r="AK612" s="171">
        <f ca="1">SUM((INDIRECT(AK$2&amp;(ROW())):INDIRECT(AK$3&amp;(ROW()))))</f>
        <v>0</v>
      </c>
      <c r="AL612" s="171">
        <f ca="1">SUM(INDIRECT(AL$1&amp;AL$2&amp;$C612):INDIRECT(AL$1&amp;AL$3&amp;$C612))</f>
        <v>0</v>
      </c>
      <c r="AM612" s="1723">
        <f t="shared" ca="1" si="689"/>
        <v>0</v>
      </c>
      <c r="AN612" s="1827">
        <f t="shared" ca="1" si="676"/>
        <v>0</v>
      </c>
      <c r="AO612" s="171">
        <f ca="1">SUM(INDIRECT(AO$1&amp;AO$2&amp;$A612):INDIRECT(AO$1&amp;AO$3&amp;$A612))</f>
        <v>0</v>
      </c>
      <c r="AP612" s="1723">
        <f t="shared" ca="1" si="690"/>
        <v>0</v>
      </c>
      <c r="AQ612" s="1827">
        <f t="shared" ca="1" si="677"/>
        <v>0</v>
      </c>
      <c r="AS612" s="171">
        <f ca="1">SUM((INDIRECT(AS$2&amp;(ROW())):INDIRECT(AS$3&amp;(ROW()))))</f>
        <v>0</v>
      </c>
      <c r="AT612" s="171">
        <f ca="1">SUM(INDIRECT(AT$1&amp;AT$2&amp;$C612):INDIRECT(AT$1&amp;AT$3&amp;$C612))</f>
        <v>0</v>
      </c>
      <c r="AU612" s="1723">
        <f t="shared" ca="1" si="678"/>
        <v>0</v>
      </c>
      <c r="AV612" s="1827">
        <f t="shared" ca="1" si="679"/>
        <v>0</v>
      </c>
      <c r="AW612" s="171">
        <f ca="1">SUM(INDIRECT(AW$1&amp;AW$2&amp;$A612):INDIRECT(AW$1&amp;AW$3&amp;$A612))</f>
        <v>0</v>
      </c>
      <c r="AX612" s="1723">
        <f t="shared" ca="1" si="680"/>
        <v>0</v>
      </c>
      <c r="AY612" s="1827">
        <f t="shared" ca="1" si="681"/>
        <v>0</v>
      </c>
      <c r="BA612" s="171">
        <f ca="1">SUM((INDIRECT(BA$2&amp;(ROW())):INDIRECT(BA$3&amp;(ROW()))))</f>
        <v>0</v>
      </c>
      <c r="BB612" s="171">
        <f ca="1">SUM(INDIRECT(BB$1&amp;BB$2&amp;$C612):INDIRECT(BB$1&amp;BB$3&amp;$C612))</f>
        <v>0</v>
      </c>
      <c r="BC612" s="1723">
        <f t="shared" ca="1" si="682"/>
        <v>0</v>
      </c>
      <c r="BD612" s="1827">
        <f t="shared" ca="1" si="683"/>
        <v>0</v>
      </c>
      <c r="BE612" s="171">
        <f ca="1">SUM(INDIRECT(BE$1&amp;BE$2&amp;$A612):INDIRECT(BE$1&amp;BE$3&amp;$A612))</f>
        <v>0</v>
      </c>
      <c r="BF612" s="1723">
        <f t="shared" ca="1" si="684"/>
        <v>0</v>
      </c>
      <c r="BG612" s="1827">
        <f t="shared" ca="1" si="685"/>
        <v>0</v>
      </c>
    </row>
    <row r="613" spans="1:59" s="256" customFormat="1">
      <c r="A613" s="1887">
        <v>566</v>
      </c>
      <c r="B613" s="1887">
        <v>1</v>
      </c>
      <c r="C613" s="1887">
        <f>ROW()</f>
        <v>613</v>
      </c>
      <c r="D613" s="326"/>
      <c r="E613" s="2540">
        <v>1</v>
      </c>
      <c r="F613" s="26"/>
      <c r="G613" s="26"/>
      <c r="H613" s="33"/>
      <c r="I613" s="677"/>
      <c r="J613" s="678"/>
      <c r="K613" s="123"/>
      <c r="L613" s="123"/>
      <c r="M613" s="125"/>
      <c r="N613" s="427"/>
      <c r="O613" s="466"/>
      <c r="P613" s="143" t="s">
        <v>414</v>
      </c>
      <c r="Q613" s="124"/>
      <c r="R613" s="124"/>
      <c r="S613" s="124"/>
      <c r="T613" s="124"/>
      <c r="U613" s="124"/>
      <c r="V613" s="124"/>
      <c r="W613" s="124"/>
      <c r="X613" s="124"/>
      <c r="Y613" s="124"/>
      <c r="Z613" s="124"/>
      <c r="AA613" s="124"/>
      <c r="AB613" s="124"/>
      <c r="AC613" s="171">
        <f>SUM(Q613,R613,S613)</f>
        <v>0</v>
      </c>
      <c r="AD613" s="171">
        <f>SUM(T613,U613,V613)</f>
        <v>0</v>
      </c>
      <c r="AE613" s="171">
        <f>SUM(W613,X613,Y613)</f>
        <v>0</v>
      </c>
      <c r="AF613" s="171">
        <f>SUM(Z613,AA613,AB613)</f>
        <v>0</v>
      </c>
      <c r="AG613" s="171">
        <f>AC613+AD613</f>
        <v>0</v>
      </c>
      <c r="AH613" s="171">
        <f>AF613+AE613</f>
        <v>0</v>
      </c>
      <c r="AI613" s="171">
        <f>AG613+AH613</f>
        <v>0</v>
      </c>
      <c r="AK613" s="171">
        <f ca="1">SUM((INDIRECT(AK$2&amp;(ROW())):INDIRECT(AK$3&amp;(ROW()))))</f>
        <v>0</v>
      </c>
      <c r="AL613" s="171">
        <f ca="1">SUM(INDIRECT(AL$1&amp;AL$2&amp;$C613):INDIRECT(AL$1&amp;AL$3&amp;$C613))</f>
        <v>0</v>
      </c>
      <c r="AM613" s="1723">
        <f t="shared" ca="1" si="689"/>
        <v>0</v>
      </c>
      <c r="AN613" s="1827">
        <f t="shared" ca="1" si="676"/>
        <v>0</v>
      </c>
      <c r="AO613" s="171">
        <f ca="1">SUM(INDIRECT(AO$1&amp;AO$2&amp;$A613):INDIRECT(AO$1&amp;AO$3&amp;$A613))</f>
        <v>0</v>
      </c>
      <c r="AP613" s="1723">
        <f t="shared" ca="1" si="690"/>
        <v>0</v>
      </c>
      <c r="AQ613" s="1827">
        <f t="shared" ca="1" si="677"/>
        <v>0</v>
      </c>
      <c r="AS613" s="171">
        <f ca="1">SUM((INDIRECT(AS$2&amp;(ROW())):INDIRECT(AS$3&amp;(ROW()))))</f>
        <v>0</v>
      </c>
      <c r="AT613" s="171">
        <f ca="1">SUM(INDIRECT(AT$1&amp;AT$2&amp;$C613):INDIRECT(AT$1&amp;AT$3&amp;$C613))</f>
        <v>0</v>
      </c>
      <c r="AU613" s="1723">
        <f t="shared" ca="1" si="678"/>
        <v>0</v>
      </c>
      <c r="AV613" s="1827">
        <f t="shared" ca="1" si="679"/>
        <v>0</v>
      </c>
      <c r="AW613" s="171">
        <f ca="1">SUM(INDIRECT(AW$1&amp;AW$2&amp;$A613):INDIRECT(AW$1&amp;AW$3&amp;$A613))</f>
        <v>0</v>
      </c>
      <c r="AX613" s="1723">
        <f t="shared" ca="1" si="680"/>
        <v>0</v>
      </c>
      <c r="AY613" s="1827">
        <f t="shared" ca="1" si="681"/>
        <v>0</v>
      </c>
      <c r="BA613" s="171">
        <f ca="1">SUM((INDIRECT(BA$2&amp;(ROW())):INDIRECT(BA$3&amp;(ROW()))))</f>
        <v>0</v>
      </c>
      <c r="BB613" s="171">
        <f ca="1">SUM(INDIRECT(BB$1&amp;BB$2&amp;$C613):INDIRECT(BB$1&amp;BB$3&amp;$C613))</f>
        <v>0</v>
      </c>
      <c r="BC613" s="1723">
        <f t="shared" ca="1" si="682"/>
        <v>0</v>
      </c>
      <c r="BD613" s="1827">
        <f t="shared" ca="1" si="683"/>
        <v>0</v>
      </c>
      <c r="BE613" s="171">
        <f ca="1">SUM(INDIRECT(BE$1&amp;BE$2&amp;$A613):INDIRECT(BE$1&amp;BE$3&amp;$A613))</f>
        <v>0</v>
      </c>
      <c r="BF613" s="1723">
        <f t="shared" ca="1" si="684"/>
        <v>0</v>
      </c>
      <c r="BG613" s="1827">
        <f t="shared" ca="1" si="685"/>
        <v>0</v>
      </c>
    </row>
    <row r="614" spans="1:59">
      <c r="A614" s="1887">
        <v>567</v>
      </c>
      <c r="B614" s="1887">
        <v>1</v>
      </c>
      <c r="C614" s="1887">
        <f>ROW()</f>
        <v>614</v>
      </c>
      <c r="E614" s="2540">
        <v>1</v>
      </c>
      <c r="I614" s="677"/>
      <c r="J614" s="678"/>
      <c r="K614" s="123"/>
      <c r="L614" s="123"/>
      <c r="M614" s="125"/>
      <c r="N614" s="125" t="s">
        <v>388</v>
      </c>
      <c r="O614" s="600"/>
      <c r="P614" s="600"/>
      <c r="Q614" s="111">
        <f t="shared" ref="Q614:AI614" si="736">Q615+Q616</f>
        <v>1280</v>
      </c>
      <c r="R614" s="111">
        <f t="shared" si="736"/>
        <v>880</v>
      </c>
      <c r="S614" s="111">
        <f t="shared" si="736"/>
        <v>948</v>
      </c>
      <c r="T614" s="111">
        <f t="shared" si="736"/>
        <v>1701</v>
      </c>
      <c r="U614" s="111">
        <f t="shared" si="736"/>
        <v>1332</v>
      </c>
      <c r="V614" s="111">
        <f t="shared" si="736"/>
        <v>1404</v>
      </c>
      <c r="W614" s="111">
        <f t="shared" si="736"/>
        <v>991</v>
      </c>
      <c r="X614" s="111">
        <f t="shared" si="736"/>
        <v>1421</v>
      </c>
      <c r="Y614" s="111">
        <f t="shared" si="736"/>
        <v>2091</v>
      </c>
      <c r="Z614" s="111">
        <f t="shared" si="736"/>
        <v>2105</v>
      </c>
      <c r="AA614" s="111">
        <f t="shared" si="736"/>
        <v>1901</v>
      </c>
      <c r="AB614" s="111">
        <f t="shared" si="736"/>
        <v>1614</v>
      </c>
      <c r="AC614" s="111">
        <f t="shared" si="736"/>
        <v>3108</v>
      </c>
      <c r="AD614" s="111">
        <f t="shared" si="736"/>
        <v>4437</v>
      </c>
      <c r="AE614" s="111">
        <f t="shared" si="736"/>
        <v>4503</v>
      </c>
      <c r="AF614" s="111">
        <f t="shared" si="736"/>
        <v>5620</v>
      </c>
      <c r="AG614" s="111">
        <f t="shared" si="736"/>
        <v>7545</v>
      </c>
      <c r="AH614" s="111">
        <f t="shared" si="736"/>
        <v>10123</v>
      </c>
      <c r="AI614" s="111">
        <f t="shared" si="736"/>
        <v>17668</v>
      </c>
      <c r="AK614" s="111">
        <f ca="1">SUM((INDIRECT(AK$2&amp;(ROW())):INDIRECT(AK$3&amp;(ROW()))))</f>
        <v>1280</v>
      </c>
      <c r="AL614" s="111">
        <f ca="1">SUM(INDIRECT(AL$1&amp;AL$2&amp;$C614):INDIRECT(AL$1&amp;AL$3&amp;$C614))</f>
        <v>832</v>
      </c>
      <c r="AM614" s="1731">
        <f t="shared" ca="1" si="689"/>
        <v>448</v>
      </c>
      <c r="AN614" s="1834">
        <f t="shared" ca="1" si="676"/>
        <v>1.5384615384615385</v>
      </c>
      <c r="AO614" s="111">
        <f ca="1">SUM(INDIRECT(AO$1&amp;AO$2&amp;$A614):INDIRECT(AO$1&amp;AO$3&amp;$A614))</f>
        <v>-153</v>
      </c>
      <c r="AP614" s="1731">
        <f t="shared" ca="1" si="690"/>
        <v>1433</v>
      </c>
      <c r="AQ614" s="1834">
        <f t="shared" ca="1" si="677"/>
        <v>-8.3660130718954253</v>
      </c>
      <c r="AS614" s="111">
        <f ca="1">SUM((INDIRECT(AS$2&amp;(ROW())):INDIRECT(AS$3&amp;(ROW()))))</f>
        <v>1280</v>
      </c>
      <c r="AT614" s="111">
        <f ca="1">SUM(INDIRECT(AT$1&amp;AT$2&amp;$C614):INDIRECT(AT$1&amp;AT$3&amp;$C614))</f>
        <v>832</v>
      </c>
      <c r="AU614" s="1731">
        <f t="shared" ca="1" si="678"/>
        <v>448</v>
      </c>
      <c r="AV614" s="1834">
        <f t="shared" ca="1" si="679"/>
        <v>1.5384615384615385</v>
      </c>
      <c r="AW614" s="111">
        <f ca="1">SUM(INDIRECT(AW$1&amp;AW$2&amp;$A614):INDIRECT(AW$1&amp;AW$3&amp;$A614))</f>
        <v>-153</v>
      </c>
      <c r="AX614" s="1731">
        <f t="shared" ca="1" si="680"/>
        <v>1433</v>
      </c>
      <c r="AY614" s="1834">
        <f t="shared" ca="1" si="681"/>
        <v>-8.3660130718954253</v>
      </c>
      <c r="BA614" s="111">
        <f ca="1">SUM((INDIRECT(BA$2&amp;(ROW())):INDIRECT(BA$3&amp;(ROW()))))</f>
        <v>1280</v>
      </c>
      <c r="BB614" s="111">
        <f ca="1">SUM(INDIRECT(BB$1&amp;BB$2&amp;$C614):INDIRECT(BB$1&amp;BB$3&amp;$C614))</f>
        <v>832</v>
      </c>
      <c r="BC614" s="1731">
        <f t="shared" ca="1" si="682"/>
        <v>448</v>
      </c>
      <c r="BD614" s="1834">
        <f t="shared" ca="1" si="683"/>
        <v>1.5384615384615385</v>
      </c>
      <c r="BE614" s="111">
        <f ca="1">SUM(INDIRECT(BE$1&amp;BE$2&amp;$A614):INDIRECT(BE$1&amp;BE$3&amp;$A614))</f>
        <v>-153</v>
      </c>
      <c r="BF614" s="1731">
        <f t="shared" ca="1" si="684"/>
        <v>1433</v>
      </c>
      <c r="BG614" s="1834">
        <f t="shared" ca="1" si="685"/>
        <v>-8.3660130718954253</v>
      </c>
    </row>
    <row r="615" spans="1:59">
      <c r="A615" s="1887">
        <v>568</v>
      </c>
      <c r="B615" s="1887">
        <v>1</v>
      </c>
      <c r="C615" s="1887">
        <f>ROW()</f>
        <v>615</v>
      </c>
      <c r="E615" s="2540">
        <v>1</v>
      </c>
      <c r="I615" s="677"/>
      <c r="J615" s="678"/>
      <c r="K615" s="123"/>
      <c r="L615" s="123"/>
      <c r="M615" s="125"/>
      <c r="N615" s="125"/>
      <c r="O615" s="604" t="s">
        <v>407</v>
      </c>
      <c r="P615" s="604"/>
      <c r="Q615" s="605">
        <v>1324</v>
      </c>
      <c r="R615" s="605">
        <v>923</v>
      </c>
      <c r="S615" s="605">
        <v>991</v>
      </c>
      <c r="T615" s="605">
        <v>1744</v>
      </c>
      <c r="U615" s="605">
        <v>1384</v>
      </c>
      <c r="V615" s="605">
        <v>1467</v>
      </c>
      <c r="W615" s="605">
        <v>1047</v>
      </c>
      <c r="X615" s="605">
        <v>1490</v>
      </c>
      <c r="Y615" s="605">
        <v>2171</v>
      </c>
      <c r="Z615" s="605">
        <v>2152</v>
      </c>
      <c r="AA615" s="605">
        <v>1971</v>
      </c>
      <c r="AB615" s="605">
        <v>1694</v>
      </c>
      <c r="AC615" s="111">
        <f>SUM(Q615,R615,S615)</f>
        <v>3238</v>
      </c>
      <c r="AD615" s="111">
        <f>SUM(T615,U615,V615)</f>
        <v>4595</v>
      </c>
      <c r="AE615" s="111">
        <f>SUM(W615,X615,Y615)</f>
        <v>4708</v>
      </c>
      <c r="AF615" s="111">
        <f>SUM(Z615,AA615,AB615)</f>
        <v>5817</v>
      </c>
      <c r="AG615" s="111">
        <f>AC615+AD615</f>
        <v>7833</v>
      </c>
      <c r="AH615" s="111">
        <f>AF615+AE615</f>
        <v>10525</v>
      </c>
      <c r="AI615" s="111">
        <f>AG615+AH615</f>
        <v>18358</v>
      </c>
      <c r="AK615" s="111">
        <f ca="1">SUM((INDIRECT(AK$2&amp;(ROW())):INDIRECT(AK$3&amp;(ROW()))))</f>
        <v>1324</v>
      </c>
      <c r="AL615" s="111">
        <f ca="1">SUM(INDIRECT(AL$1&amp;AL$2&amp;$C615):INDIRECT(AL$1&amp;AL$3&amp;$C615))</f>
        <v>880</v>
      </c>
      <c r="AM615" s="1731">
        <f t="shared" ca="1" si="689"/>
        <v>444</v>
      </c>
      <c r="AN615" s="1834">
        <f t="shared" ca="1" si="676"/>
        <v>1.5045454545454546</v>
      </c>
      <c r="AO615" s="111">
        <f ca="1">SUM(INDIRECT(AO$1&amp;AO$2&amp;$A615):INDIRECT(AO$1&amp;AO$3&amp;$A615))</f>
        <v>-110</v>
      </c>
      <c r="AP615" s="1731">
        <f t="shared" ca="1" si="690"/>
        <v>1434</v>
      </c>
      <c r="AQ615" s="1834">
        <f t="shared" ca="1" si="677"/>
        <v>-12.036363636363637</v>
      </c>
      <c r="AS615" s="111">
        <f ca="1">SUM((INDIRECT(AS$2&amp;(ROW())):INDIRECT(AS$3&amp;(ROW()))))</f>
        <v>1324</v>
      </c>
      <c r="AT615" s="111">
        <f ca="1">SUM(INDIRECT(AT$1&amp;AT$2&amp;$C615):INDIRECT(AT$1&amp;AT$3&amp;$C615))</f>
        <v>880</v>
      </c>
      <c r="AU615" s="1731">
        <f t="shared" ca="1" si="678"/>
        <v>444</v>
      </c>
      <c r="AV615" s="1834">
        <f t="shared" ca="1" si="679"/>
        <v>1.5045454545454546</v>
      </c>
      <c r="AW615" s="111">
        <f ca="1">SUM(INDIRECT(AW$1&amp;AW$2&amp;$A615):INDIRECT(AW$1&amp;AW$3&amp;$A615))</f>
        <v>-110</v>
      </c>
      <c r="AX615" s="1731">
        <f t="shared" ca="1" si="680"/>
        <v>1434</v>
      </c>
      <c r="AY615" s="1834">
        <f t="shared" ca="1" si="681"/>
        <v>-12.036363636363637</v>
      </c>
      <c r="BA615" s="111">
        <f ca="1">SUM((INDIRECT(BA$2&amp;(ROW())):INDIRECT(BA$3&amp;(ROW()))))</f>
        <v>1324</v>
      </c>
      <c r="BB615" s="111">
        <f ca="1">SUM(INDIRECT(BB$1&amp;BB$2&amp;$C615):INDIRECT(BB$1&amp;BB$3&amp;$C615))</f>
        <v>880</v>
      </c>
      <c r="BC615" s="1731">
        <f t="shared" ca="1" si="682"/>
        <v>444</v>
      </c>
      <c r="BD615" s="1834">
        <f t="shared" ca="1" si="683"/>
        <v>1.5045454545454546</v>
      </c>
      <c r="BE615" s="111">
        <f ca="1">SUM(INDIRECT(BE$1&amp;BE$2&amp;$A615):INDIRECT(BE$1&amp;BE$3&amp;$A615))</f>
        <v>-110</v>
      </c>
      <c r="BF615" s="1731">
        <f t="shared" ca="1" si="684"/>
        <v>1434</v>
      </c>
      <c r="BG615" s="1834">
        <f t="shared" ca="1" si="685"/>
        <v>-12.036363636363637</v>
      </c>
    </row>
    <row r="616" spans="1:59" s="256" customFormat="1">
      <c r="A616" s="1887">
        <v>569</v>
      </c>
      <c r="B616" s="1887">
        <v>1</v>
      </c>
      <c r="C616" s="1887">
        <f>ROW()</f>
        <v>616</v>
      </c>
      <c r="D616" s="326"/>
      <c r="E616" s="2540">
        <v>1</v>
      </c>
      <c r="F616" s="26"/>
      <c r="G616" s="26"/>
      <c r="H616" s="33"/>
      <c r="I616" s="677"/>
      <c r="J616" s="678"/>
      <c r="K616" s="123"/>
      <c r="L616" s="123"/>
      <c r="M616" s="125"/>
      <c r="N616" s="125"/>
      <c r="O616" s="606" t="s">
        <v>389</v>
      </c>
      <c r="P616" s="606"/>
      <c r="Q616" s="591">
        <f t="shared" ref="Q616:AB616" si="737">SUM(Q617:Q619)</f>
        <v>-44</v>
      </c>
      <c r="R616" s="591">
        <f t="shared" si="737"/>
        <v>-43</v>
      </c>
      <c r="S616" s="591">
        <f t="shared" si="737"/>
        <v>-43</v>
      </c>
      <c r="T616" s="591">
        <f t="shared" si="737"/>
        <v>-43</v>
      </c>
      <c r="U616" s="591">
        <f t="shared" si="737"/>
        <v>-52</v>
      </c>
      <c r="V616" s="591">
        <f t="shared" si="737"/>
        <v>-63</v>
      </c>
      <c r="W616" s="591">
        <f t="shared" si="737"/>
        <v>-56</v>
      </c>
      <c r="X616" s="591">
        <f t="shared" si="737"/>
        <v>-69</v>
      </c>
      <c r="Y616" s="591">
        <f t="shared" si="737"/>
        <v>-80</v>
      </c>
      <c r="Z616" s="591">
        <f t="shared" si="737"/>
        <v>-47</v>
      </c>
      <c r="AA616" s="591">
        <f t="shared" si="737"/>
        <v>-70</v>
      </c>
      <c r="AB616" s="591">
        <f t="shared" si="737"/>
        <v>-80</v>
      </c>
      <c r="AC616" s="591">
        <f>SUM(Q616:S616)</f>
        <v>-130</v>
      </c>
      <c r="AD616" s="591">
        <f>SUM(T616:V616)</f>
        <v>-158</v>
      </c>
      <c r="AE616" s="591">
        <f>SUM(W616:Y616)</f>
        <v>-205</v>
      </c>
      <c r="AF616" s="591">
        <f>SUM(Z616:AB616)</f>
        <v>-197</v>
      </c>
      <c r="AG616" s="591">
        <f>AC616+AD616</f>
        <v>-288</v>
      </c>
      <c r="AH616" s="591">
        <f>AF616+AE616</f>
        <v>-402</v>
      </c>
      <c r="AI616" s="591">
        <f>AG616+AH616</f>
        <v>-690</v>
      </c>
      <c r="AK616" s="591">
        <f ca="1">SUM((INDIRECT(AK$2&amp;(ROW())):INDIRECT(AK$3&amp;(ROW()))))</f>
        <v>-44</v>
      </c>
      <c r="AL616" s="591">
        <f ca="1">SUM(INDIRECT(AL$1&amp;AL$2&amp;$C616):INDIRECT(AL$1&amp;AL$3&amp;$C616))</f>
        <v>-48</v>
      </c>
      <c r="AM616" s="1722">
        <f t="shared" ca="1" si="689"/>
        <v>4</v>
      </c>
      <c r="AN616" s="1826">
        <f t="shared" ca="1" si="676"/>
        <v>0.91666666666666663</v>
      </c>
      <c r="AO616" s="591">
        <f ca="1">SUM(INDIRECT(AO$1&amp;AO$2&amp;$A616):INDIRECT(AO$1&amp;AO$3&amp;$A616))</f>
        <v>-43</v>
      </c>
      <c r="AP616" s="1722">
        <f t="shared" ca="1" si="690"/>
        <v>-1</v>
      </c>
      <c r="AQ616" s="1826">
        <f t="shared" ca="1" si="677"/>
        <v>1.0232558139534884</v>
      </c>
      <c r="AS616" s="591">
        <f ca="1">SUM((INDIRECT(AS$2&amp;(ROW())):INDIRECT(AS$3&amp;(ROW()))))</f>
        <v>-44</v>
      </c>
      <c r="AT616" s="591">
        <f ca="1">SUM(INDIRECT(AT$1&amp;AT$2&amp;$C616):INDIRECT(AT$1&amp;AT$3&amp;$C616))</f>
        <v>-48</v>
      </c>
      <c r="AU616" s="1722">
        <f t="shared" ca="1" si="678"/>
        <v>4</v>
      </c>
      <c r="AV616" s="1826">
        <f t="shared" ca="1" si="679"/>
        <v>0.91666666666666663</v>
      </c>
      <c r="AW616" s="591">
        <f ca="1">SUM(INDIRECT(AW$1&amp;AW$2&amp;$A616):INDIRECT(AW$1&amp;AW$3&amp;$A616))</f>
        <v>-43</v>
      </c>
      <c r="AX616" s="1722">
        <f t="shared" ca="1" si="680"/>
        <v>-1</v>
      </c>
      <c r="AY616" s="1826">
        <f t="shared" ca="1" si="681"/>
        <v>1.0232558139534884</v>
      </c>
      <c r="BA616" s="591">
        <f ca="1">SUM((INDIRECT(BA$2&amp;(ROW())):INDIRECT(BA$3&amp;(ROW()))))</f>
        <v>-44</v>
      </c>
      <c r="BB616" s="591">
        <f ca="1">SUM(INDIRECT(BB$1&amp;BB$2&amp;$C616):INDIRECT(BB$1&amp;BB$3&amp;$C616))</f>
        <v>-48</v>
      </c>
      <c r="BC616" s="1722">
        <f t="shared" ca="1" si="682"/>
        <v>4</v>
      </c>
      <c r="BD616" s="1826">
        <f t="shared" ca="1" si="683"/>
        <v>0.91666666666666663</v>
      </c>
      <c r="BE616" s="591">
        <f ca="1">SUM(INDIRECT(BE$1&amp;BE$2&amp;$A616):INDIRECT(BE$1&amp;BE$3&amp;$A616))</f>
        <v>-43</v>
      </c>
      <c r="BF616" s="1722">
        <f t="shared" ca="1" si="684"/>
        <v>-1</v>
      </c>
      <c r="BG616" s="1826">
        <f t="shared" ca="1" si="685"/>
        <v>1.0232558139534884</v>
      </c>
    </row>
    <row r="617" spans="1:59" s="256" customFormat="1">
      <c r="A617" s="1887">
        <v>570</v>
      </c>
      <c r="B617" s="1887">
        <v>1</v>
      </c>
      <c r="C617" s="1887">
        <f>ROW()</f>
        <v>617</v>
      </c>
      <c r="D617" s="326"/>
      <c r="E617" s="2540">
        <v>1</v>
      </c>
      <c r="F617" s="26"/>
      <c r="G617" s="26"/>
      <c r="H617" s="33"/>
      <c r="I617" s="677"/>
      <c r="J617" s="678"/>
      <c r="K617" s="123"/>
      <c r="L617" s="123"/>
      <c r="M617" s="125"/>
      <c r="N617" s="125"/>
      <c r="O617" s="607"/>
      <c r="P617" s="588" t="s">
        <v>404</v>
      </c>
      <c r="Q617" s="177">
        <v>-44</v>
      </c>
      <c r="R617" s="177">
        <v>-43</v>
      </c>
      <c r="S617" s="177">
        <v>-43</v>
      </c>
      <c r="T617" s="177">
        <v>-43</v>
      </c>
      <c r="U617" s="177">
        <v>-43</v>
      </c>
      <c r="V617" s="177">
        <v>-63</v>
      </c>
      <c r="W617" s="177">
        <v>-47</v>
      </c>
      <c r="X617" s="177">
        <v>-47</v>
      </c>
      <c r="Y617" s="177">
        <v>-47</v>
      </c>
      <c r="Z617" s="177">
        <v>-47</v>
      </c>
      <c r="AA617" s="177">
        <v>-47</v>
      </c>
      <c r="AB617" s="177">
        <v>-47</v>
      </c>
      <c r="AC617" s="172">
        <f>SUM(Q617,R617,S617)</f>
        <v>-130</v>
      </c>
      <c r="AD617" s="172">
        <f>SUM(T617,U617,V617)</f>
        <v>-149</v>
      </c>
      <c r="AE617" s="172">
        <f>SUM(W617,X617,Y617)</f>
        <v>-141</v>
      </c>
      <c r="AF617" s="172">
        <f>SUM(Z617,AA617,AB617)</f>
        <v>-141</v>
      </c>
      <c r="AG617" s="172">
        <f>AC617+AD617</f>
        <v>-279</v>
      </c>
      <c r="AH617" s="172">
        <f>AF617+AE617</f>
        <v>-282</v>
      </c>
      <c r="AI617" s="172">
        <f>AG617+AH617</f>
        <v>-561</v>
      </c>
      <c r="AK617" s="172">
        <f ca="1">SUM((INDIRECT(AK$2&amp;(ROW())):INDIRECT(AK$3&amp;(ROW()))))</f>
        <v>-44</v>
      </c>
      <c r="AL617" s="172">
        <f ca="1">SUM(INDIRECT(AL$1&amp;AL$2&amp;$C617):INDIRECT(AL$1&amp;AL$3&amp;$C617))</f>
        <v>-48</v>
      </c>
      <c r="AM617" s="1718">
        <f t="shared" ca="1" si="689"/>
        <v>4</v>
      </c>
      <c r="AN617" s="1822">
        <f t="shared" ca="1" si="676"/>
        <v>0.91666666666666663</v>
      </c>
      <c r="AO617" s="172">
        <f ca="1">SUM(INDIRECT(AO$1&amp;AO$2&amp;$A617):INDIRECT(AO$1&amp;AO$3&amp;$A617))</f>
        <v>-43</v>
      </c>
      <c r="AP617" s="1718">
        <f t="shared" ca="1" si="690"/>
        <v>-1</v>
      </c>
      <c r="AQ617" s="1822">
        <f t="shared" ca="1" si="677"/>
        <v>1.0232558139534884</v>
      </c>
      <c r="AS617" s="172">
        <f ca="1">SUM((INDIRECT(AS$2&amp;(ROW())):INDIRECT(AS$3&amp;(ROW()))))</f>
        <v>-44</v>
      </c>
      <c r="AT617" s="172">
        <f ca="1">SUM(INDIRECT(AT$1&amp;AT$2&amp;$C617):INDIRECT(AT$1&amp;AT$3&amp;$C617))</f>
        <v>-48</v>
      </c>
      <c r="AU617" s="1718">
        <f t="shared" ca="1" si="678"/>
        <v>4</v>
      </c>
      <c r="AV617" s="1822">
        <f t="shared" ca="1" si="679"/>
        <v>0.91666666666666663</v>
      </c>
      <c r="AW617" s="172">
        <f ca="1">SUM(INDIRECT(AW$1&amp;AW$2&amp;$A617):INDIRECT(AW$1&amp;AW$3&amp;$A617))</f>
        <v>-43</v>
      </c>
      <c r="AX617" s="1718">
        <f t="shared" ca="1" si="680"/>
        <v>-1</v>
      </c>
      <c r="AY617" s="1822">
        <f t="shared" ca="1" si="681"/>
        <v>1.0232558139534884</v>
      </c>
      <c r="BA617" s="172">
        <f ca="1">SUM((INDIRECT(BA$2&amp;(ROW())):INDIRECT(BA$3&amp;(ROW()))))</f>
        <v>-44</v>
      </c>
      <c r="BB617" s="172">
        <f ca="1">SUM(INDIRECT(BB$1&amp;BB$2&amp;$C617):INDIRECT(BB$1&amp;BB$3&amp;$C617))</f>
        <v>-48</v>
      </c>
      <c r="BC617" s="1718">
        <f t="shared" ca="1" si="682"/>
        <v>4</v>
      </c>
      <c r="BD617" s="1822">
        <f t="shared" ca="1" si="683"/>
        <v>0.91666666666666663</v>
      </c>
      <c r="BE617" s="172">
        <f ca="1">SUM(INDIRECT(BE$1&amp;BE$2&amp;$A617):INDIRECT(BE$1&amp;BE$3&amp;$A617))</f>
        <v>-43</v>
      </c>
      <c r="BF617" s="1718">
        <f t="shared" ca="1" si="684"/>
        <v>-1</v>
      </c>
      <c r="BG617" s="1822">
        <f t="shared" ca="1" si="685"/>
        <v>1.0232558139534884</v>
      </c>
    </row>
    <row r="618" spans="1:59" s="256" customFormat="1">
      <c r="A618" s="1887">
        <v>571</v>
      </c>
      <c r="B618" s="1887">
        <v>1</v>
      </c>
      <c r="C618" s="1887">
        <f>ROW()</f>
        <v>618</v>
      </c>
      <c r="D618" s="326"/>
      <c r="E618" s="2540">
        <v>1</v>
      </c>
      <c r="F618" s="26"/>
      <c r="G618" s="26"/>
      <c r="H618" s="33"/>
      <c r="I618" s="677"/>
      <c r="J618" s="678"/>
      <c r="K618" s="123"/>
      <c r="L618" s="123"/>
      <c r="M618" s="125"/>
      <c r="N618" s="125"/>
      <c r="O618" s="465"/>
      <c r="P618" s="621" t="s">
        <v>405</v>
      </c>
      <c r="Q618" s="117"/>
      <c r="R618" s="117"/>
      <c r="S618" s="117"/>
      <c r="T618" s="117"/>
      <c r="U618" s="117">
        <v>-9</v>
      </c>
      <c r="V618" s="117"/>
      <c r="W618" s="117">
        <v>-9</v>
      </c>
      <c r="X618" s="117">
        <v>-22</v>
      </c>
      <c r="Y618" s="117">
        <v>-33</v>
      </c>
      <c r="Z618" s="117"/>
      <c r="AA618" s="117">
        <v>-23</v>
      </c>
      <c r="AB618" s="117">
        <v>-33</v>
      </c>
      <c r="AC618" s="171">
        <f>SUM(Q618,R618,S618)</f>
        <v>0</v>
      </c>
      <c r="AD618" s="171">
        <f>SUM(T618,U618,V618)</f>
        <v>-9</v>
      </c>
      <c r="AE618" s="171">
        <f>SUM(W618,X618,Y618)</f>
        <v>-64</v>
      </c>
      <c r="AF618" s="171">
        <f>SUM(Z618,AA618,AB618)</f>
        <v>-56</v>
      </c>
      <c r="AG618" s="171">
        <f>AC618+AD618</f>
        <v>-9</v>
      </c>
      <c r="AH618" s="171">
        <f>AF618+AE618</f>
        <v>-120</v>
      </c>
      <c r="AI618" s="171">
        <f>AG618+AH618</f>
        <v>-129</v>
      </c>
      <c r="AK618" s="171">
        <f ca="1">SUM((INDIRECT(AK$2&amp;(ROW())):INDIRECT(AK$3&amp;(ROW()))))</f>
        <v>0</v>
      </c>
      <c r="AL618" s="171">
        <f ca="1">SUM(INDIRECT(AL$1&amp;AL$2&amp;$C618):INDIRECT(AL$1&amp;AL$3&amp;$C618))</f>
        <v>0</v>
      </c>
      <c r="AM618" s="1723">
        <f t="shared" ca="1" si="689"/>
        <v>0</v>
      </c>
      <c r="AN618" s="1827">
        <f t="shared" ca="1" si="676"/>
        <v>0</v>
      </c>
      <c r="AO618" s="171">
        <f ca="1">SUM(INDIRECT(AO$1&amp;AO$2&amp;$A618):INDIRECT(AO$1&amp;AO$3&amp;$A618))</f>
        <v>0</v>
      </c>
      <c r="AP618" s="1723">
        <f t="shared" ca="1" si="690"/>
        <v>0</v>
      </c>
      <c r="AQ618" s="1827">
        <f t="shared" ca="1" si="677"/>
        <v>0</v>
      </c>
      <c r="AS618" s="171">
        <f ca="1">SUM((INDIRECT(AS$2&amp;(ROW())):INDIRECT(AS$3&amp;(ROW()))))</f>
        <v>0</v>
      </c>
      <c r="AT618" s="171">
        <f ca="1">SUM(INDIRECT(AT$1&amp;AT$2&amp;$C618):INDIRECT(AT$1&amp;AT$3&amp;$C618))</f>
        <v>0</v>
      </c>
      <c r="AU618" s="1723">
        <f t="shared" ca="1" si="678"/>
        <v>0</v>
      </c>
      <c r="AV618" s="1827">
        <f t="shared" ca="1" si="679"/>
        <v>0</v>
      </c>
      <c r="AW618" s="171">
        <f ca="1">SUM(INDIRECT(AW$1&amp;AW$2&amp;$A618):INDIRECT(AW$1&amp;AW$3&amp;$A618))</f>
        <v>0</v>
      </c>
      <c r="AX618" s="1723">
        <f t="shared" ca="1" si="680"/>
        <v>0</v>
      </c>
      <c r="AY618" s="1827">
        <f t="shared" ca="1" si="681"/>
        <v>0</v>
      </c>
      <c r="BA618" s="171">
        <f ca="1">SUM((INDIRECT(BA$2&amp;(ROW())):INDIRECT(BA$3&amp;(ROW()))))</f>
        <v>0</v>
      </c>
      <c r="BB618" s="171">
        <f ca="1">SUM(INDIRECT(BB$1&amp;BB$2&amp;$C618):INDIRECT(BB$1&amp;BB$3&amp;$C618))</f>
        <v>0</v>
      </c>
      <c r="BC618" s="1723">
        <f t="shared" ca="1" si="682"/>
        <v>0</v>
      </c>
      <c r="BD618" s="1827">
        <f t="shared" ca="1" si="683"/>
        <v>0</v>
      </c>
      <c r="BE618" s="171">
        <f ca="1">SUM(INDIRECT(BE$1&amp;BE$2&amp;$A618):INDIRECT(BE$1&amp;BE$3&amp;$A618))</f>
        <v>0</v>
      </c>
      <c r="BF618" s="1723">
        <f t="shared" ca="1" si="684"/>
        <v>0</v>
      </c>
      <c r="BG618" s="1827">
        <f t="shared" ca="1" si="685"/>
        <v>0</v>
      </c>
    </row>
    <row r="619" spans="1:59" s="256" customFormat="1">
      <c r="A619" s="1887">
        <v>572</v>
      </c>
      <c r="B619" s="1887">
        <v>1</v>
      </c>
      <c r="C619" s="1887">
        <f>ROW()</f>
        <v>619</v>
      </c>
      <c r="D619" s="326"/>
      <c r="E619" s="2540">
        <v>1</v>
      </c>
      <c r="F619" s="26"/>
      <c r="G619" s="26"/>
      <c r="H619" s="33"/>
      <c r="I619" s="677"/>
      <c r="J619" s="678"/>
      <c r="K619" s="123"/>
      <c r="L619" s="123"/>
      <c r="M619" s="125"/>
      <c r="N619" s="427"/>
      <c r="O619" s="466"/>
      <c r="P619" s="143" t="s">
        <v>414</v>
      </c>
      <c r="Q619" s="124"/>
      <c r="R619" s="124"/>
      <c r="S619" s="124"/>
      <c r="T619" s="124"/>
      <c r="U619" s="124"/>
      <c r="V619" s="124"/>
      <c r="W619" s="124"/>
      <c r="X619" s="124"/>
      <c r="Y619" s="124"/>
      <c r="Z619" s="124"/>
      <c r="AA619" s="124"/>
      <c r="AB619" s="124"/>
      <c r="AC619" s="171">
        <f>SUM(Q619,R619,S619)</f>
        <v>0</v>
      </c>
      <c r="AD619" s="171">
        <f>SUM(T619,U619,V619)</f>
        <v>0</v>
      </c>
      <c r="AE619" s="171">
        <f>SUM(W619,X619,Y619)</f>
        <v>0</v>
      </c>
      <c r="AF619" s="171">
        <f>SUM(Z619,AA619,AB619)</f>
        <v>0</v>
      </c>
      <c r="AG619" s="171">
        <f>AC619+AD619</f>
        <v>0</v>
      </c>
      <c r="AH619" s="171">
        <f>AF619+AE619</f>
        <v>0</v>
      </c>
      <c r="AI619" s="171">
        <f>AG619+AH619</f>
        <v>0</v>
      </c>
      <c r="AK619" s="171">
        <f ca="1">SUM((INDIRECT(AK$2&amp;(ROW())):INDIRECT(AK$3&amp;(ROW()))))</f>
        <v>0</v>
      </c>
      <c r="AL619" s="171">
        <f ca="1">SUM(INDIRECT(AL$1&amp;AL$2&amp;$C619):INDIRECT(AL$1&amp;AL$3&amp;$C619))</f>
        <v>0</v>
      </c>
      <c r="AM619" s="1723">
        <f t="shared" ca="1" si="689"/>
        <v>0</v>
      </c>
      <c r="AN619" s="1827">
        <f t="shared" ca="1" si="676"/>
        <v>0</v>
      </c>
      <c r="AO619" s="171">
        <f ca="1">SUM(INDIRECT(AO$1&amp;AO$2&amp;$A619):INDIRECT(AO$1&amp;AO$3&amp;$A619))</f>
        <v>0</v>
      </c>
      <c r="AP619" s="1723">
        <f t="shared" ca="1" si="690"/>
        <v>0</v>
      </c>
      <c r="AQ619" s="1827">
        <f t="shared" ca="1" si="677"/>
        <v>0</v>
      </c>
      <c r="AS619" s="171">
        <f ca="1">SUM((INDIRECT(AS$2&amp;(ROW())):INDIRECT(AS$3&amp;(ROW()))))</f>
        <v>0</v>
      </c>
      <c r="AT619" s="171">
        <f ca="1">SUM(INDIRECT(AT$1&amp;AT$2&amp;$C619):INDIRECT(AT$1&amp;AT$3&amp;$C619))</f>
        <v>0</v>
      </c>
      <c r="AU619" s="1723">
        <f t="shared" ca="1" si="678"/>
        <v>0</v>
      </c>
      <c r="AV619" s="1827">
        <f t="shared" ca="1" si="679"/>
        <v>0</v>
      </c>
      <c r="AW619" s="171">
        <f ca="1">SUM(INDIRECT(AW$1&amp;AW$2&amp;$A619):INDIRECT(AW$1&amp;AW$3&amp;$A619))</f>
        <v>0</v>
      </c>
      <c r="AX619" s="1723">
        <f t="shared" ca="1" si="680"/>
        <v>0</v>
      </c>
      <c r="AY619" s="1827">
        <f t="shared" ca="1" si="681"/>
        <v>0</v>
      </c>
      <c r="BA619" s="171">
        <f ca="1">SUM((INDIRECT(BA$2&amp;(ROW())):INDIRECT(BA$3&amp;(ROW()))))</f>
        <v>0</v>
      </c>
      <c r="BB619" s="171">
        <f ca="1">SUM(INDIRECT(BB$1&amp;BB$2&amp;$C619):INDIRECT(BB$1&amp;BB$3&amp;$C619))</f>
        <v>0</v>
      </c>
      <c r="BC619" s="1723">
        <f t="shared" ca="1" si="682"/>
        <v>0</v>
      </c>
      <c r="BD619" s="1827">
        <f t="shared" ca="1" si="683"/>
        <v>0</v>
      </c>
      <c r="BE619" s="171">
        <f ca="1">SUM(INDIRECT(BE$1&amp;BE$2&amp;$A619):INDIRECT(BE$1&amp;BE$3&amp;$A619))</f>
        <v>0</v>
      </c>
      <c r="BF619" s="1723">
        <f t="shared" ca="1" si="684"/>
        <v>0</v>
      </c>
      <c r="BG619" s="1827">
        <f t="shared" ca="1" si="685"/>
        <v>0</v>
      </c>
    </row>
    <row r="620" spans="1:59">
      <c r="A620" s="1887">
        <v>573</v>
      </c>
      <c r="B620" s="1887">
        <v>1</v>
      </c>
      <c r="C620" s="1887">
        <f>ROW()</f>
        <v>620</v>
      </c>
      <c r="E620" s="2540">
        <v>1</v>
      </c>
      <c r="I620" s="677"/>
      <c r="J620" s="678"/>
      <c r="K620" s="123"/>
      <c r="L620" s="123"/>
      <c r="M620" s="125"/>
      <c r="N620" s="125" t="s">
        <v>322</v>
      </c>
      <c r="O620" s="600"/>
      <c r="P620" s="600"/>
      <c r="Q620" s="111">
        <f t="shared" ref="Q620:AI620" si="738">Q621+Q622</f>
        <v>-130</v>
      </c>
      <c r="R620" s="111">
        <f t="shared" si="738"/>
        <v>-893</v>
      </c>
      <c r="S620" s="111">
        <f t="shared" si="738"/>
        <v>-781</v>
      </c>
      <c r="T620" s="111">
        <f t="shared" si="738"/>
        <v>138</v>
      </c>
      <c r="U620" s="111">
        <f t="shared" si="738"/>
        <v>87</v>
      </c>
      <c r="V620" s="111">
        <f t="shared" si="738"/>
        <v>-628</v>
      </c>
      <c r="W620" s="111">
        <f t="shared" si="738"/>
        <v>-944</v>
      </c>
      <c r="X620" s="111">
        <f t="shared" si="738"/>
        <v>276</v>
      </c>
      <c r="Y620" s="111">
        <f t="shared" si="738"/>
        <v>-222</v>
      </c>
      <c r="Z620" s="111">
        <f t="shared" si="738"/>
        <v>153</v>
      </c>
      <c r="AA620" s="111">
        <f t="shared" si="738"/>
        <v>-1330</v>
      </c>
      <c r="AB620" s="111">
        <f t="shared" si="738"/>
        <v>-1033</v>
      </c>
      <c r="AC620" s="111">
        <f t="shared" si="738"/>
        <v>-1804</v>
      </c>
      <c r="AD620" s="111">
        <f t="shared" si="738"/>
        <v>-403</v>
      </c>
      <c r="AE620" s="111">
        <f t="shared" si="738"/>
        <v>-890</v>
      </c>
      <c r="AF620" s="111">
        <f t="shared" si="738"/>
        <v>-2210</v>
      </c>
      <c r="AG620" s="111">
        <f t="shared" si="738"/>
        <v>-2207</v>
      </c>
      <c r="AH620" s="111">
        <f t="shared" si="738"/>
        <v>-3100</v>
      </c>
      <c r="AI620" s="111">
        <f t="shared" si="738"/>
        <v>-5307</v>
      </c>
      <c r="AK620" s="111">
        <f ca="1">SUM((INDIRECT(AK$2&amp;(ROW())):INDIRECT(AK$3&amp;(ROW()))))</f>
        <v>-130</v>
      </c>
      <c r="AL620" s="111">
        <f ca="1">SUM(INDIRECT(AL$1&amp;AL$2&amp;$C620):INDIRECT(AL$1&amp;AL$3&amp;$C620))</f>
        <v>-396</v>
      </c>
      <c r="AM620" s="1731">
        <f t="shared" ca="1" si="689"/>
        <v>266</v>
      </c>
      <c r="AN620" s="1834">
        <f t="shared" ca="1" si="676"/>
        <v>0.32828282828282829</v>
      </c>
      <c r="AO620" s="111">
        <f ca="1">SUM(INDIRECT(AO$1&amp;AO$2&amp;$A620):INDIRECT(AO$1&amp;AO$3&amp;$A620))</f>
        <v>-657</v>
      </c>
      <c r="AP620" s="1731">
        <f t="shared" ca="1" si="690"/>
        <v>527</v>
      </c>
      <c r="AQ620" s="1834">
        <f t="shared" ca="1" si="677"/>
        <v>0.19786910197869101</v>
      </c>
      <c r="AS620" s="111">
        <f ca="1">SUM((INDIRECT(AS$2&amp;(ROW())):INDIRECT(AS$3&amp;(ROW()))))</f>
        <v>-130</v>
      </c>
      <c r="AT620" s="111">
        <f ca="1">SUM(INDIRECT(AT$1&amp;AT$2&amp;$C620):INDIRECT(AT$1&amp;AT$3&amp;$C620))</f>
        <v>-396</v>
      </c>
      <c r="AU620" s="1731">
        <f t="shared" ca="1" si="678"/>
        <v>266</v>
      </c>
      <c r="AV620" s="1834">
        <f t="shared" ca="1" si="679"/>
        <v>0.32828282828282829</v>
      </c>
      <c r="AW620" s="111">
        <f ca="1">SUM(INDIRECT(AW$1&amp;AW$2&amp;$A620):INDIRECT(AW$1&amp;AW$3&amp;$A620))</f>
        <v>-657</v>
      </c>
      <c r="AX620" s="1731">
        <f t="shared" ca="1" si="680"/>
        <v>527</v>
      </c>
      <c r="AY620" s="1834">
        <f t="shared" ca="1" si="681"/>
        <v>0.19786910197869101</v>
      </c>
      <c r="BA620" s="111">
        <f ca="1">SUM((INDIRECT(BA$2&amp;(ROW())):INDIRECT(BA$3&amp;(ROW()))))</f>
        <v>-130</v>
      </c>
      <c r="BB620" s="111">
        <f ca="1">SUM(INDIRECT(BB$1&amp;BB$2&amp;$C620):INDIRECT(BB$1&amp;BB$3&amp;$C620))</f>
        <v>-396</v>
      </c>
      <c r="BC620" s="1731">
        <f t="shared" ca="1" si="682"/>
        <v>266</v>
      </c>
      <c r="BD620" s="1834">
        <f t="shared" ca="1" si="683"/>
        <v>0.32828282828282829</v>
      </c>
      <c r="BE620" s="111">
        <f ca="1">SUM(INDIRECT(BE$1&amp;BE$2&amp;$A620):INDIRECT(BE$1&amp;BE$3&amp;$A620))</f>
        <v>-657</v>
      </c>
      <c r="BF620" s="1731">
        <f t="shared" ca="1" si="684"/>
        <v>527</v>
      </c>
      <c r="BG620" s="1834">
        <f t="shared" ca="1" si="685"/>
        <v>0.19786910197869101</v>
      </c>
    </row>
    <row r="621" spans="1:59">
      <c r="A621" s="1887">
        <v>574</v>
      </c>
      <c r="B621" s="1887">
        <v>1</v>
      </c>
      <c r="C621" s="1887">
        <f>ROW()</f>
        <v>621</v>
      </c>
      <c r="E621" s="2540">
        <v>1</v>
      </c>
      <c r="I621" s="677"/>
      <c r="J621" s="678"/>
      <c r="K621" s="123"/>
      <c r="L621" s="123"/>
      <c r="M621" s="125"/>
      <c r="N621" s="125"/>
      <c r="O621" s="604" t="s">
        <v>408</v>
      </c>
      <c r="P621" s="604"/>
      <c r="Q621" s="605">
        <f>483-4</f>
        <v>479</v>
      </c>
      <c r="R621" s="605">
        <v>-164</v>
      </c>
      <c r="S621" s="605">
        <v>-196</v>
      </c>
      <c r="T621" s="605">
        <v>767</v>
      </c>
      <c r="U621" s="605">
        <v>749</v>
      </c>
      <c r="V621" s="605">
        <v>13</v>
      </c>
      <c r="W621" s="605">
        <v>-338</v>
      </c>
      <c r="X621" s="605">
        <v>859</v>
      </c>
      <c r="Y621" s="605">
        <v>343</v>
      </c>
      <c r="Z621" s="605">
        <v>681</v>
      </c>
      <c r="AA621" s="605">
        <v>-671</v>
      </c>
      <c r="AB621" s="605">
        <v>-348</v>
      </c>
      <c r="AC621" s="111">
        <f>SUM(Q621,R621,S621)</f>
        <v>119</v>
      </c>
      <c r="AD621" s="111">
        <f>SUM(T621,U621,V621)</f>
        <v>1529</v>
      </c>
      <c r="AE621" s="111">
        <f>SUM(W621,X621,Y621)</f>
        <v>864</v>
      </c>
      <c r="AF621" s="111">
        <f>SUM(Z621,AA621,AB621)</f>
        <v>-338</v>
      </c>
      <c r="AG621" s="111">
        <f>AC621+AD621</f>
        <v>1648</v>
      </c>
      <c r="AH621" s="111">
        <f>AF621+AE621</f>
        <v>526</v>
      </c>
      <c r="AI621" s="111">
        <f>AG621+AH621</f>
        <v>2174</v>
      </c>
      <c r="AK621" s="111">
        <f ca="1">SUM((INDIRECT(AK$2&amp;(ROW())):INDIRECT(AK$3&amp;(ROW()))))</f>
        <v>479</v>
      </c>
      <c r="AL621" s="111">
        <f ca="1">SUM(INDIRECT(AL$1&amp;AL$2&amp;$C621):INDIRECT(AL$1&amp;AL$3&amp;$C621))</f>
        <v>264</v>
      </c>
      <c r="AM621" s="1731">
        <f t="shared" ca="1" si="689"/>
        <v>215</v>
      </c>
      <c r="AN621" s="1834">
        <f t="shared" ca="1" si="676"/>
        <v>1.8143939393939394</v>
      </c>
      <c r="AO621" s="111">
        <f ca="1">SUM(INDIRECT(AO$1&amp;AO$2&amp;$A621):INDIRECT(AO$1&amp;AO$3&amp;$A621))</f>
        <v>-8</v>
      </c>
      <c r="AP621" s="1731">
        <f t="shared" ca="1" si="690"/>
        <v>487</v>
      </c>
      <c r="AQ621" s="1834">
        <f t="shared" ca="1" si="677"/>
        <v>-59.875</v>
      </c>
      <c r="AS621" s="111">
        <f ca="1">SUM((INDIRECT(AS$2&amp;(ROW())):INDIRECT(AS$3&amp;(ROW()))))</f>
        <v>479</v>
      </c>
      <c r="AT621" s="111">
        <f ca="1">SUM(INDIRECT(AT$1&amp;AT$2&amp;$C621):INDIRECT(AT$1&amp;AT$3&amp;$C621))</f>
        <v>264</v>
      </c>
      <c r="AU621" s="1731">
        <f t="shared" ca="1" si="678"/>
        <v>215</v>
      </c>
      <c r="AV621" s="1834">
        <f t="shared" ca="1" si="679"/>
        <v>1.8143939393939394</v>
      </c>
      <c r="AW621" s="111">
        <f ca="1">SUM(INDIRECT(AW$1&amp;AW$2&amp;$A621):INDIRECT(AW$1&amp;AW$3&amp;$A621))</f>
        <v>-8</v>
      </c>
      <c r="AX621" s="1731">
        <f t="shared" ca="1" si="680"/>
        <v>487</v>
      </c>
      <c r="AY621" s="1834">
        <f t="shared" ca="1" si="681"/>
        <v>-59.875</v>
      </c>
      <c r="BA621" s="111">
        <f ca="1">SUM((INDIRECT(BA$2&amp;(ROW())):INDIRECT(BA$3&amp;(ROW()))))</f>
        <v>479</v>
      </c>
      <c r="BB621" s="111">
        <f ca="1">SUM(INDIRECT(BB$1&amp;BB$2&amp;$C621):INDIRECT(BB$1&amp;BB$3&amp;$C621))</f>
        <v>264</v>
      </c>
      <c r="BC621" s="1731">
        <f t="shared" ca="1" si="682"/>
        <v>215</v>
      </c>
      <c r="BD621" s="1834">
        <f t="shared" ca="1" si="683"/>
        <v>1.8143939393939394</v>
      </c>
      <c r="BE621" s="111">
        <f ca="1">SUM(INDIRECT(BE$1&amp;BE$2&amp;$A621):INDIRECT(BE$1&amp;BE$3&amp;$A621))</f>
        <v>-8</v>
      </c>
      <c r="BF621" s="1731">
        <f t="shared" ca="1" si="684"/>
        <v>487</v>
      </c>
      <c r="BG621" s="1834">
        <f t="shared" ca="1" si="685"/>
        <v>-59.875</v>
      </c>
    </row>
    <row r="622" spans="1:59" s="256" customFormat="1">
      <c r="A622" s="1887">
        <v>575</v>
      </c>
      <c r="B622" s="1887">
        <v>1</v>
      </c>
      <c r="C622" s="1887">
        <f>ROW()</f>
        <v>622</v>
      </c>
      <c r="D622" s="326"/>
      <c r="E622" s="2540">
        <v>1</v>
      </c>
      <c r="F622" s="26"/>
      <c r="G622" s="26"/>
      <c r="H622" s="33"/>
      <c r="I622" s="677"/>
      <c r="J622" s="678"/>
      <c r="K622" s="123"/>
      <c r="L622" s="123"/>
      <c r="M622" s="125"/>
      <c r="N622" s="125"/>
      <c r="O622" s="606" t="s">
        <v>234</v>
      </c>
      <c r="P622" s="606"/>
      <c r="Q622" s="591">
        <f t="shared" ref="Q622:AB622" si="739">SUM(Q623:Q625)</f>
        <v>-609</v>
      </c>
      <c r="R622" s="591">
        <f t="shared" si="739"/>
        <v>-729</v>
      </c>
      <c r="S622" s="591">
        <f t="shared" si="739"/>
        <v>-585</v>
      </c>
      <c r="T622" s="591">
        <f t="shared" si="739"/>
        <v>-629</v>
      </c>
      <c r="U622" s="591">
        <f t="shared" si="739"/>
        <v>-662</v>
      </c>
      <c r="V622" s="591">
        <f t="shared" si="739"/>
        <v>-641</v>
      </c>
      <c r="W622" s="591">
        <f t="shared" si="739"/>
        <v>-606</v>
      </c>
      <c r="X622" s="591">
        <f t="shared" si="739"/>
        <v>-583</v>
      </c>
      <c r="Y622" s="591">
        <f t="shared" si="739"/>
        <v>-565</v>
      </c>
      <c r="Z622" s="591">
        <f t="shared" si="739"/>
        <v>-528</v>
      </c>
      <c r="AA622" s="591">
        <f t="shared" si="739"/>
        <v>-659</v>
      </c>
      <c r="AB622" s="591">
        <f t="shared" si="739"/>
        <v>-685</v>
      </c>
      <c r="AC622" s="591">
        <f>SUM(Q622:S622)</f>
        <v>-1923</v>
      </c>
      <c r="AD622" s="591">
        <f>SUM(T622:V622)</f>
        <v>-1932</v>
      </c>
      <c r="AE622" s="591">
        <f>SUM(W622:Y622)</f>
        <v>-1754</v>
      </c>
      <c r="AF622" s="591">
        <f>SUM(Z622:AB622)</f>
        <v>-1872</v>
      </c>
      <c r="AG622" s="591">
        <f>AC622+AD622</f>
        <v>-3855</v>
      </c>
      <c r="AH622" s="591">
        <f>AF622+AE622</f>
        <v>-3626</v>
      </c>
      <c r="AI622" s="591">
        <f>AG622+AH622</f>
        <v>-7481</v>
      </c>
      <c r="AK622" s="591">
        <f ca="1">SUM((INDIRECT(AK$2&amp;(ROW())):INDIRECT(AK$3&amp;(ROW()))))</f>
        <v>-609</v>
      </c>
      <c r="AL622" s="591">
        <f ca="1">SUM(INDIRECT(AL$1&amp;AL$2&amp;$C622):INDIRECT(AL$1&amp;AL$3&amp;$C622))</f>
        <v>-660</v>
      </c>
      <c r="AM622" s="1722">
        <f t="shared" ca="1" si="689"/>
        <v>51</v>
      </c>
      <c r="AN622" s="1826">
        <f t="shared" ca="1" si="676"/>
        <v>0.92272727272727273</v>
      </c>
      <c r="AO622" s="591">
        <f ca="1">SUM(INDIRECT(AO$1&amp;AO$2&amp;$A622):INDIRECT(AO$1&amp;AO$3&amp;$A622))</f>
        <v>-649</v>
      </c>
      <c r="AP622" s="1722">
        <f t="shared" ca="1" si="690"/>
        <v>40</v>
      </c>
      <c r="AQ622" s="1826">
        <f t="shared" ca="1" si="677"/>
        <v>0.93836671802773497</v>
      </c>
      <c r="AS622" s="591">
        <f ca="1">SUM((INDIRECT(AS$2&amp;(ROW())):INDIRECT(AS$3&amp;(ROW()))))</f>
        <v>-609</v>
      </c>
      <c r="AT622" s="591">
        <f ca="1">SUM(INDIRECT(AT$1&amp;AT$2&amp;$C622):INDIRECT(AT$1&amp;AT$3&amp;$C622))</f>
        <v>-660</v>
      </c>
      <c r="AU622" s="1722">
        <f t="shared" ca="1" si="678"/>
        <v>51</v>
      </c>
      <c r="AV622" s="1826">
        <f t="shared" ca="1" si="679"/>
        <v>0.92272727272727273</v>
      </c>
      <c r="AW622" s="591">
        <f ca="1">SUM(INDIRECT(AW$1&amp;AW$2&amp;$A622):INDIRECT(AW$1&amp;AW$3&amp;$A622))</f>
        <v>-649</v>
      </c>
      <c r="AX622" s="1722">
        <f t="shared" ca="1" si="680"/>
        <v>40</v>
      </c>
      <c r="AY622" s="1826">
        <f t="shared" ca="1" si="681"/>
        <v>0.93836671802773497</v>
      </c>
      <c r="BA622" s="591">
        <f ca="1">SUM((INDIRECT(BA$2&amp;(ROW())):INDIRECT(BA$3&amp;(ROW()))))</f>
        <v>-609</v>
      </c>
      <c r="BB622" s="591">
        <f ca="1">SUM(INDIRECT(BB$1&amp;BB$2&amp;$C622):INDIRECT(BB$1&amp;BB$3&amp;$C622))</f>
        <v>-660</v>
      </c>
      <c r="BC622" s="1722">
        <f t="shared" ca="1" si="682"/>
        <v>51</v>
      </c>
      <c r="BD622" s="1826">
        <f t="shared" ca="1" si="683"/>
        <v>0.92272727272727273</v>
      </c>
      <c r="BE622" s="591">
        <f ca="1">SUM(INDIRECT(BE$1&amp;BE$2&amp;$A622):INDIRECT(BE$1&amp;BE$3&amp;$A622))</f>
        <v>-649</v>
      </c>
      <c r="BF622" s="1722">
        <f t="shared" ca="1" si="684"/>
        <v>40</v>
      </c>
      <c r="BG622" s="1826">
        <f t="shared" ca="1" si="685"/>
        <v>0.93836671802773497</v>
      </c>
    </row>
    <row r="623" spans="1:59" s="256" customFormat="1">
      <c r="A623" s="1887">
        <v>576</v>
      </c>
      <c r="B623" s="1887">
        <v>1</v>
      </c>
      <c r="C623" s="1887">
        <f>ROW()</f>
        <v>623</v>
      </c>
      <c r="D623" s="326"/>
      <c r="E623" s="2540">
        <v>1</v>
      </c>
      <c r="F623" s="26"/>
      <c r="G623" s="26"/>
      <c r="H623" s="33"/>
      <c r="I623" s="677"/>
      <c r="J623" s="678"/>
      <c r="K623" s="123"/>
      <c r="L623" s="123"/>
      <c r="M623" s="125"/>
      <c r="N623" s="125"/>
      <c r="O623" s="607"/>
      <c r="P623" s="588" t="s">
        <v>404</v>
      </c>
      <c r="Q623" s="177">
        <v>-609</v>
      </c>
      <c r="R623" s="177">
        <v>-729</v>
      </c>
      <c r="S623" s="177">
        <v>-585</v>
      </c>
      <c r="T623" s="177">
        <v>-629</v>
      </c>
      <c r="U623" s="177">
        <v>-604</v>
      </c>
      <c r="V623" s="177">
        <v>-546</v>
      </c>
      <c r="W623" s="177">
        <v>-578</v>
      </c>
      <c r="X623" s="177">
        <v>-529</v>
      </c>
      <c r="Y623" s="177">
        <v>-524</v>
      </c>
      <c r="Z623" s="177">
        <v>-516</v>
      </c>
      <c r="AA623" s="177">
        <v>-529</v>
      </c>
      <c r="AB623" s="177">
        <v>-523</v>
      </c>
      <c r="AC623" s="172">
        <f>SUM(Q623,R623,S623)</f>
        <v>-1923</v>
      </c>
      <c r="AD623" s="172">
        <f>SUM(T623,U623,V623)</f>
        <v>-1779</v>
      </c>
      <c r="AE623" s="172">
        <f>SUM(W623,X623,Y623)</f>
        <v>-1631</v>
      </c>
      <c r="AF623" s="172">
        <f>SUM(Z623,AA623,AB623)</f>
        <v>-1568</v>
      </c>
      <c r="AG623" s="172">
        <f>AC623+AD623</f>
        <v>-3702</v>
      </c>
      <c r="AH623" s="172">
        <f>AF623+AE623</f>
        <v>-3199</v>
      </c>
      <c r="AI623" s="172">
        <f>AG623+AH623</f>
        <v>-6901</v>
      </c>
      <c r="AK623" s="172">
        <f ca="1">SUM((INDIRECT(AK$2&amp;(ROW())):INDIRECT(AK$3&amp;(ROW()))))</f>
        <v>-609</v>
      </c>
      <c r="AL623" s="172">
        <f ca="1">SUM(INDIRECT(AL$1&amp;AL$2&amp;$C623):INDIRECT(AL$1&amp;AL$3&amp;$C623))</f>
        <v>-660</v>
      </c>
      <c r="AM623" s="1718">
        <f t="shared" ca="1" si="689"/>
        <v>51</v>
      </c>
      <c r="AN623" s="1822">
        <f t="shared" ca="1" si="676"/>
        <v>0.92272727272727273</v>
      </c>
      <c r="AO623" s="172">
        <f ca="1">SUM(INDIRECT(AO$1&amp;AO$2&amp;$A623):INDIRECT(AO$1&amp;AO$3&amp;$A623))</f>
        <v>-649</v>
      </c>
      <c r="AP623" s="1718">
        <f t="shared" ca="1" si="690"/>
        <v>40</v>
      </c>
      <c r="AQ623" s="1822">
        <f t="shared" ca="1" si="677"/>
        <v>0.93836671802773497</v>
      </c>
      <c r="AS623" s="172">
        <f ca="1">SUM((INDIRECT(AS$2&amp;(ROW())):INDIRECT(AS$3&amp;(ROW()))))</f>
        <v>-609</v>
      </c>
      <c r="AT623" s="172">
        <f ca="1">SUM(INDIRECT(AT$1&amp;AT$2&amp;$C623):INDIRECT(AT$1&amp;AT$3&amp;$C623))</f>
        <v>-660</v>
      </c>
      <c r="AU623" s="1718">
        <f t="shared" ca="1" si="678"/>
        <v>51</v>
      </c>
      <c r="AV623" s="1822">
        <f t="shared" ca="1" si="679"/>
        <v>0.92272727272727273</v>
      </c>
      <c r="AW623" s="172">
        <f ca="1">SUM(INDIRECT(AW$1&amp;AW$2&amp;$A623):INDIRECT(AW$1&amp;AW$3&amp;$A623))</f>
        <v>-649</v>
      </c>
      <c r="AX623" s="1718">
        <f t="shared" ca="1" si="680"/>
        <v>40</v>
      </c>
      <c r="AY623" s="1822">
        <f t="shared" ca="1" si="681"/>
        <v>0.93836671802773497</v>
      </c>
      <c r="BA623" s="172">
        <f ca="1">SUM((INDIRECT(BA$2&amp;(ROW())):INDIRECT(BA$3&amp;(ROW()))))</f>
        <v>-609</v>
      </c>
      <c r="BB623" s="172">
        <f ca="1">SUM(INDIRECT(BB$1&amp;BB$2&amp;$C623):INDIRECT(BB$1&amp;BB$3&amp;$C623))</f>
        <v>-660</v>
      </c>
      <c r="BC623" s="1718">
        <f t="shared" ca="1" si="682"/>
        <v>51</v>
      </c>
      <c r="BD623" s="1822">
        <f t="shared" ca="1" si="683"/>
        <v>0.92272727272727273</v>
      </c>
      <c r="BE623" s="172">
        <f ca="1">SUM(INDIRECT(BE$1&amp;BE$2&amp;$A623):INDIRECT(BE$1&amp;BE$3&amp;$A623))</f>
        <v>-649</v>
      </c>
      <c r="BF623" s="1718">
        <f t="shared" ca="1" si="684"/>
        <v>40</v>
      </c>
      <c r="BG623" s="1822">
        <f t="shared" ca="1" si="685"/>
        <v>0.93836671802773497</v>
      </c>
    </row>
    <row r="624" spans="1:59" s="256" customFormat="1">
      <c r="A624" s="1887">
        <v>577</v>
      </c>
      <c r="B624" s="1887">
        <v>1</v>
      </c>
      <c r="C624" s="1887">
        <f>ROW()</f>
        <v>624</v>
      </c>
      <c r="D624" s="326"/>
      <c r="E624" s="2540">
        <v>1</v>
      </c>
      <c r="F624" s="26"/>
      <c r="G624" s="26"/>
      <c r="H624" s="33"/>
      <c r="I624" s="677"/>
      <c r="J624" s="678"/>
      <c r="K624" s="123"/>
      <c r="L624" s="123"/>
      <c r="M624" s="125"/>
      <c r="N624" s="125"/>
      <c r="O624" s="465"/>
      <c r="P624" s="621" t="s">
        <v>405</v>
      </c>
      <c r="Q624" s="117"/>
      <c r="R624" s="117"/>
      <c r="S624" s="117"/>
      <c r="T624" s="117"/>
      <c r="U624" s="117">
        <v>-58</v>
      </c>
      <c r="V624" s="117">
        <v>-95</v>
      </c>
      <c r="W624" s="117">
        <v>-28</v>
      </c>
      <c r="X624" s="117">
        <v>-54</v>
      </c>
      <c r="Y624" s="117">
        <v>-41</v>
      </c>
      <c r="Z624" s="117">
        <v>-12</v>
      </c>
      <c r="AA624" s="117">
        <v>-130</v>
      </c>
      <c r="AB624" s="117">
        <v>-162</v>
      </c>
      <c r="AC624" s="171">
        <f>SUM(Q624,R624,S624)</f>
        <v>0</v>
      </c>
      <c r="AD624" s="171">
        <f>SUM(T624,U624,V624)</f>
        <v>-153</v>
      </c>
      <c r="AE624" s="171">
        <f>SUM(W624,X624,Y624)</f>
        <v>-123</v>
      </c>
      <c r="AF624" s="171">
        <f>SUM(Z624,AA624,AB624)</f>
        <v>-304</v>
      </c>
      <c r="AG624" s="171">
        <f>AC624+AD624</f>
        <v>-153</v>
      </c>
      <c r="AH624" s="171">
        <f>AF624+AE624</f>
        <v>-427</v>
      </c>
      <c r="AI624" s="171">
        <f>AG624+AH624</f>
        <v>-580</v>
      </c>
      <c r="AK624" s="171">
        <f ca="1">SUM((INDIRECT(AK$2&amp;(ROW())):INDIRECT(AK$3&amp;(ROW()))))</f>
        <v>0</v>
      </c>
      <c r="AL624" s="171">
        <f ca="1">SUM(INDIRECT(AL$1&amp;AL$2&amp;$C624):INDIRECT(AL$1&amp;AL$3&amp;$C624))</f>
        <v>0</v>
      </c>
      <c r="AM624" s="1723">
        <f t="shared" ca="1" si="689"/>
        <v>0</v>
      </c>
      <c r="AN624" s="1827">
        <f t="shared" ca="1" si="676"/>
        <v>0</v>
      </c>
      <c r="AO624" s="171">
        <f ca="1">SUM(INDIRECT(AO$1&amp;AO$2&amp;$A624):INDIRECT(AO$1&amp;AO$3&amp;$A624))</f>
        <v>0</v>
      </c>
      <c r="AP624" s="1723">
        <f t="shared" ca="1" si="690"/>
        <v>0</v>
      </c>
      <c r="AQ624" s="1827">
        <f t="shared" ca="1" si="677"/>
        <v>0</v>
      </c>
      <c r="AS624" s="171">
        <f ca="1">SUM((INDIRECT(AS$2&amp;(ROW())):INDIRECT(AS$3&amp;(ROW()))))</f>
        <v>0</v>
      </c>
      <c r="AT624" s="171">
        <f ca="1">SUM(INDIRECT(AT$1&amp;AT$2&amp;$C624):INDIRECT(AT$1&amp;AT$3&amp;$C624))</f>
        <v>0</v>
      </c>
      <c r="AU624" s="1723">
        <f t="shared" ca="1" si="678"/>
        <v>0</v>
      </c>
      <c r="AV624" s="1827">
        <f t="shared" ca="1" si="679"/>
        <v>0</v>
      </c>
      <c r="AW624" s="171">
        <f ca="1">SUM(INDIRECT(AW$1&amp;AW$2&amp;$A624):INDIRECT(AW$1&amp;AW$3&amp;$A624))</f>
        <v>0</v>
      </c>
      <c r="AX624" s="1723">
        <f t="shared" ca="1" si="680"/>
        <v>0</v>
      </c>
      <c r="AY624" s="1827">
        <f t="shared" ca="1" si="681"/>
        <v>0</v>
      </c>
      <c r="BA624" s="171">
        <f ca="1">SUM((INDIRECT(BA$2&amp;(ROW())):INDIRECT(BA$3&amp;(ROW()))))</f>
        <v>0</v>
      </c>
      <c r="BB624" s="171">
        <f ca="1">SUM(INDIRECT(BB$1&amp;BB$2&amp;$C624):INDIRECT(BB$1&amp;BB$3&amp;$C624))</f>
        <v>0</v>
      </c>
      <c r="BC624" s="1723">
        <f t="shared" ca="1" si="682"/>
        <v>0</v>
      </c>
      <c r="BD624" s="1827">
        <f t="shared" ca="1" si="683"/>
        <v>0</v>
      </c>
      <c r="BE624" s="171">
        <f ca="1">SUM(INDIRECT(BE$1&amp;BE$2&amp;$A624):INDIRECT(BE$1&amp;BE$3&amp;$A624))</f>
        <v>0</v>
      </c>
      <c r="BF624" s="1723">
        <f t="shared" ca="1" si="684"/>
        <v>0</v>
      </c>
      <c r="BG624" s="1827">
        <f t="shared" ca="1" si="685"/>
        <v>0</v>
      </c>
    </row>
    <row r="625" spans="1:59" s="256" customFormat="1">
      <c r="A625" s="1887">
        <v>578</v>
      </c>
      <c r="B625" s="1887">
        <v>1</v>
      </c>
      <c r="C625" s="1887">
        <f>ROW()</f>
        <v>625</v>
      </c>
      <c r="D625" s="326"/>
      <c r="E625" s="2540">
        <v>1</v>
      </c>
      <c r="F625" s="26"/>
      <c r="G625" s="26"/>
      <c r="H625" s="33"/>
      <c r="I625" s="677"/>
      <c r="J625" s="678"/>
      <c r="K625" s="123"/>
      <c r="L625" s="123"/>
      <c r="M625" s="125"/>
      <c r="N625" s="427"/>
      <c r="O625" s="466"/>
      <c r="P625" s="143" t="s">
        <v>414</v>
      </c>
      <c r="Q625" s="124"/>
      <c r="R625" s="124"/>
      <c r="S625" s="124"/>
      <c r="T625" s="124"/>
      <c r="U625" s="124"/>
      <c r="V625" s="124"/>
      <c r="W625" s="124"/>
      <c r="X625" s="124"/>
      <c r="Y625" s="124"/>
      <c r="Z625" s="124"/>
      <c r="AA625" s="124"/>
      <c r="AB625" s="124"/>
      <c r="AC625" s="171">
        <f>SUM(Q625,R625,S625)</f>
        <v>0</v>
      </c>
      <c r="AD625" s="171">
        <f>SUM(T625,U625,V625)</f>
        <v>0</v>
      </c>
      <c r="AE625" s="171">
        <f>SUM(W625,X625,Y625)</f>
        <v>0</v>
      </c>
      <c r="AF625" s="171">
        <f>SUM(Z625,AA625,AB625)</f>
        <v>0</v>
      </c>
      <c r="AG625" s="171">
        <f>AC625+AD625</f>
        <v>0</v>
      </c>
      <c r="AH625" s="171">
        <f>AF625+AE625</f>
        <v>0</v>
      </c>
      <c r="AI625" s="171">
        <f>AG625+AH625</f>
        <v>0</v>
      </c>
      <c r="AK625" s="171">
        <f ca="1">SUM((INDIRECT(AK$2&amp;(ROW())):INDIRECT(AK$3&amp;(ROW()))))</f>
        <v>0</v>
      </c>
      <c r="AL625" s="171">
        <f ca="1">SUM(INDIRECT(AL$1&amp;AL$2&amp;$C625):INDIRECT(AL$1&amp;AL$3&amp;$C625))</f>
        <v>0</v>
      </c>
      <c r="AM625" s="1723">
        <f t="shared" ca="1" si="689"/>
        <v>0</v>
      </c>
      <c r="AN625" s="1827">
        <f t="shared" ca="1" si="676"/>
        <v>0</v>
      </c>
      <c r="AO625" s="171">
        <f ca="1">SUM(INDIRECT(AO$1&amp;AO$2&amp;$A625):INDIRECT(AO$1&amp;AO$3&amp;$A625))</f>
        <v>0</v>
      </c>
      <c r="AP625" s="1723">
        <f t="shared" ca="1" si="690"/>
        <v>0</v>
      </c>
      <c r="AQ625" s="1827">
        <f t="shared" ca="1" si="677"/>
        <v>0</v>
      </c>
      <c r="AS625" s="171">
        <f ca="1">SUM((INDIRECT(AS$2&amp;(ROW())):INDIRECT(AS$3&amp;(ROW()))))</f>
        <v>0</v>
      </c>
      <c r="AT625" s="171">
        <f ca="1">SUM(INDIRECT(AT$1&amp;AT$2&amp;$C625):INDIRECT(AT$1&amp;AT$3&amp;$C625))</f>
        <v>0</v>
      </c>
      <c r="AU625" s="1723">
        <f t="shared" ca="1" si="678"/>
        <v>0</v>
      </c>
      <c r="AV625" s="1827">
        <f t="shared" ca="1" si="679"/>
        <v>0</v>
      </c>
      <c r="AW625" s="171">
        <f ca="1">SUM(INDIRECT(AW$1&amp;AW$2&amp;$A625):INDIRECT(AW$1&amp;AW$3&amp;$A625))</f>
        <v>0</v>
      </c>
      <c r="AX625" s="1723">
        <f t="shared" ca="1" si="680"/>
        <v>0</v>
      </c>
      <c r="AY625" s="1827">
        <f t="shared" ca="1" si="681"/>
        <v>0</v>
      </c>
      <c r="BA625" s="171">
        <f ca="1">SUM((INDIRECT(BA$2&amp;(ROW())):INDIRECT(BA$3&amp;(ROW()))))</f>
        <v>0</v>
      </c>
      <c r="BB625" s="171">
        <f ca="1">SUM(INDIRECT(BB$1&amp;BB$2&amp;$C625):INDIRECT(BB$1&amp;BB$3&amp;$C625))</f>
        <v>0</v>
      </c>
      <c r="BC625" s="1723">
        <f t="shared" ca="1" si="682"/>
        <v>0</v>
      </c>
      <c r="BD625" s="1827">
        <f t="shared" ca="1" si="683"/>
        <v>0</v>
      </c>
      <c r="BE625" s="171">
        <f ca="1">SUM(INDIRECT(BE$1&amp;BE$2&amp;$A625):INDIRECT(BE$1&amp;BE$3&amp;$A625))</f>
        <v>0</v>
      </c>
      <c r="BF625" s="1723">
        <f t="shared" ca="1" si="684"/>
        <v>0</v>
      </c>
      <c r="BG625" s="1827">
        <f t="shared" ca="1" si="685"/>
        <v>0</v>
      </c>
    </row>
    <row r="626" spans="1:59">
      <c r="A626" s="1887">
        <v>579</v>
      </c>
      <c r="B626" s="1887">
        <v>1</v>
      </c>
      <c r="C626" s="1887">
        <f>ROW()</f>
        <v>626</v>
      </c>
      <c r="E626" s="2540">
        <v>1</v>
      </c>
      <c r="I626" s="677"/>
      <c r="J626" s="678"/>
      <c r="K626" s="123"/>
      <c r="L626" s="123"/>
      <c r="M626" s="125"/>
      <c r="N626" s="125" t="s">
        <v>219</v>
      </c>
      <c r="O626" s="600"/>
      <c r="P626" s="600"/>
      <c r="Q626" s="111">
        <f t="shared" ref="Q626:AI626" si="740">Q627+Q628</f>
        <v>0</v>
      </c>
      <c r="R626" s="111">
        <f t="shared" si="740"/>
        <v>0</v>
      </c>
      <c r="S626" s="111">
        <f t="shared" si="740"/>
        <v>0</v>
      </c>
      <c r="T626" s="111">
        <f t="shared" si="740"/>
        <v>0</v>
      </c>
      <c r="U626" s="111">
        <f t="shared" si="740"/>
        <v>0</v>
      </c>
      <c r="V626" s="111">
        <f t="shared" si="740"/>
        <v>0</v>
      </c>
      <c r="W626" s="111">
        <f t="shared" si="740"/>
        <v>0</v>
      </c>
      <c r="X626" s="111">
        <f t="shared" si="740"/>
        <v>0</v>
      </c>
      <c r="Y626" s="111">
        <f t="shared" si="740"/>
        <v>0</v>
      </c>
      <c r="Z626" s="111">
        <f t="shared" si="740"/>
        <v>0</v>
      </c>
      <c r="AA626" s="111">
        <f t="shared" si="740"/>
        <v>0</v>
      </c>
      <c r="AB626" s="111">
        <f t="shared" si="740"/>
        <v>0</v>
      </c>
      <c r="AC626" s="111">
        <f t="shared" si="740"/>
        <v>0</v>
      </c>
      <c r="AD626" s="111">
        <f t="shared" si="740"/>
        <v>0</v>
      </c>
      <c r="AE626" s="111">
        <f t="shared" si="740"/>
        <v>0</v>
      </c>
      <c r="AF626" s="111">
        <f t="shared" si="740"/>
        <v>0</v>
      </c>
      <c r="AG626" s="111">
        <f t="shared" si="740"/>
        <v>0</v>
      </c>
      <c r="AH626" s="111">
        <f t="shared" si="740"/>
        <v>0</v>
      </c>
      <c r="AI626" s="111">
        <f t="shared" si="740"/>
        <v>0</v>
      </c>
      <c r="AK626" s="111">
        <f ca="1">SUM((INDIRECT(AK$2&amp;(ROW())):INDIRECT(AK$3&amp;(ROW()))))</f>
        <v>0</v>
      </c>
      <c r="AL626" s="111">
        <f ca="1">SUM(INDIRECT(AL$1&amp;AL$2&amp;$C626):INDIRECT(AL$1&amp;AL$3&amp;$C626))</f>
        <v>0</v>
      </c>
      <c r="AM626" s="1731">
        <f t="shared" ca="1" si="689"/>
        <v>0</v>
      </c>
      <c r="AN626" s="1834">
        <f t="shared" ca="1" si="676"/>
        <v>0</v>
      </c>
      <c r="AO626" s="111">
        <f ca="1">SUM(INDIRECT(AO$1&amp;AO$2&amp;$A626):INDIRECT(AO$1&amp;AO$3&amp;$A626))</f>
        <v>0</v>
      </c>
      <c r="AP626" s="1731">
        <f t="shared" ca="1" si="690"/>
        <v>0</v>
      </c>
      <c r="AQ626" s="1834">
        <f t="shared" ca="1" si="677"/>
        <v>0</v>
      </c>
      <c r="AS626" s="111">
        <f ca="1">SUM((INDIRECT(AS$2&amp;(ROW())):INDIRECT(AS$3&amp;(ROW()))))</f>
        <v>0</v>
      </c>
      <c r="AT626" s="111">
        <f ca="1">SUM(INDIRECT(AT$1&amp;AT$2&amp;$C626):INDIRECT(AT$1&amp;AT$3&amp;$C626))</f>
        <v>0</v>
      </c>
      <c r="AU626" s="1731">
        <f t="shared" ca="1" si="678"/>
        <v>0</v>
      </c>
      <c r="AV626" s="1834">
        <f t="shared" ca="1" si="679"/>
        <v>0</v>
      </c>
      <c r="AW626" s="111">
        <f ca="1">SUM(INDIRECT(AW$1&amp;AW$2&amp;$A626):INDIRECT(AW$1&amp;AW$3&amp;$A626))</f>
        <v>0</v>
      </c>
      <c r="AX626" s="1731">
        <f t="shared" ca="1" si="680"/>
        <v>0</v>
      </c>
      <c r="AY626" s="1834">
        <f t="shared" ca="1" si="681"/>
        <v>0</v>
      </c>
      <c r="BA626" s="111">
        <f ca="1">SUM((INDIRECT(BA$2&amp;(ROW())):INDIRECT(BA$3&amp;(ROW()))))</f>
        <v>0</v>
      </c>
      <c r="BB626" s="111">
        <f ca="1">SUM(INDIRECT(BB$1&amp;BB$2&amp;$C626):INDIRECT(BB$1&amp;BB$3&amp;$C626))</f>
        <v>0</v>
      </c>
      <c r="BC626" s="1731">
        <f t="shared" ca="1" si="682"/>
        <v>0</v>
      </c>
      <c r="BD626" s="1834">
        <f t="shared" ca="1" si="683"/>
        <v>0</v>
      </c>
      <c r="BE626" s="111">
        <f ca="1">SUM(INDIRECT(BE$1&amp;BE$2&amp;$A626):INDIRECT(BE$1&amp;BE$3&amp;$A626))</f>
        <v>0</v>
      </c>
      <c r="BF626" s="1731">
        <f t="shared" ca="1" si="684"/>
        <v>0</v>
      </c>
      <c r="BG626" s="1834">
        <f t="shared" ca="1" si="685"/>
        <v>0</v>
      </c>
    </row>
    <row r="627" spans="1:59">
      <c r="A627" s="1887">
        <v>580</v>
      </c>
      <c r="B627" s="1887">
        <v>1</v>
      </c>
      <c r="C627" s="1887">
        <f>ROW()</f>
        <v>627</v>
      </c>
      <c r="E627" s="2540">
        <v>1</v>
      </c>
      <c r="I627" s="677"/>
      <c r="J627" s="678"/>
      <c r="K627" s="123"/>
      <c r="L627" s="123"/>
      <c r="M627" s="125"/>
      <c r="N627" s="125"/>
      <c r="O627" s="604" t="s">
        <v>409</v>
      </c>
      <c r="P627" s="604"/>
      <c r="Q627" s="605"/>
      <c r="R627" s="605"/>
      <c r="S627" s="605"/>
      <c r="T627" s="605"/>
      <c r="U627" s="605"/>
      <c r="V627" s="605"/>
      <c r="W627" s="605"/>
      <c r="X627" s="605"/>
      <c r="Y627" s="605"/>
      <c r="Z627" s="605"/>
      <c r="AA627" s="605"/>
      <c r="AB627" s="605"/>
      <c r="AC627" s="111">
        <f>SUM(Q627,R627,S627)</f>
        <v>0</v>
      </c>
      <c r="AD627" s="111">
        <f>SUM(T627,U627,V627)</f>
        <v>0</v>
      </c>
      <c r="AE627" s="111">
        <f>SUM(W627,X627,Y627)</f>
        <v>0</v>
      </c>
      <c r="AF627" s="111">
        <f>SUM(Z627,AA627,AB627)</f>
        <v>0</v>
      </c>
      <c r="AG627" s="111">
        <f>AC627+AD627</f>
        <v>0</v>
      </c>
      <c r="AH627" s="111">
        <f>AF627+AE627</f>
        <v>0</v>
      </c>
      <c r="AI627" s="111">
        <f>AG627+AH627</f>
        <v>0</v>
      </c>
      <c r="AK627" s="111">
        <f ca="1">SUM((INDIRECT(AK$2&amp;(ROW())):INDIRECT(AK$3&amp;(ROW()))))</f>
        <v>0</v>
      </c>
      <c r="AL627" s="111">
        <f ca="1">SUM(INDIRECT(AL$1&amp;AL$2&amp;$C627):INDIRECT(AL$1&amp;AL$3&amp;$C627))</f>
        <v>0</v>
      </c>
      <c r="AM627" s="1731">
        <f t="shared" ca="1" si="689"/>
        <v>0</v>
      </c>
      <c r="AN627" s="1834">
        <f t="shared" ca="1" si="676"/>
        <v>0</v>
      </c>
      <c r="AO627" s="111">
        <f ca="1">SUM(INDIRECT(AO$1&amp;AO$2&amp;$A627):INDIRECT(AO$1&amp;AO$3&amp;$A627))</f>
        <v>0</v>
      </c>
      <c r="AP627" s="1731">
        <f t="shared" ca="1" si="690"/>
        <v>0</v>
      </c>
      <c r="AQ627" s="1834">
        <f t="shared" ca="1" si="677"/>
        <v>0</v>
      </c>
      <c r="AS627" s="111">
        <f ca="1">SUM((INDIRECT(AS$2&amp;(ROW())):INDIRECT(AS$3&amp;(ROW()))))</f>
        <v>0</v>
      </c>
      <c r="AT627" s="111">
        <f ca="1">SUM(INDIRECT(AT$1&amp;AT$2&amp;$C627):INDIRECT(AT$1&amp;AT$3&amp;$C627))</f>
        <v>0</v>
      </c>
      <c r="AU627" s="1731">
        <f t="shared" ca="1" si="678"/>
        <v>0</v>
      </c>
      <c r="AV627" s="1834">
        <f t="shared" ca="1" si="679"/>
        <v>0</v>
      </c>
      <c r="AW627" s="111">
        <f ca="1">SUM(INDIRECT(AW$1&amp;AW$2&amp;$A627):INDIRECT(AW$1&amp;AW$3&amp;$A627))</f>
        <v>0</v>
      </c>
      <c r="AX627" s="1731">
        <f t="shared" ca="1" si="680"/>
        <v>0</v>
      </c>
      <c r="AY627" s="1834">
        <f t="shared" ca="1" si="681"/>
        <v>0</v>
      </c>
      <c r="BA627" s="111">
        <f ca="1">SUM((INDIRECT(BA$2&amp;(ROW())):INDIRECT(BA$3&amp;(ROW()))))</f>
        <v>0</v>
      </c>
      <c r="BB627" s="111">
        <f ca="1">SUM(INDIRECT(BB$1&amp;BB$2&amp;$C627):INDIRECT(BB$1&amp;BB$3&amp;$C627))</f>
        <v>0</v>
      </c>
      <c r="BC627" s="1731">
        <f t="shared" ca="1" si="682"/>
        <v>0</v>
      </c>
      <c r="BD627" s="1834">
        <f t="shared" ca="1" si="683"/>
        <v>0</v>
      </c>
      <c r="BE627" s="111">
        <f ca="1">SUM(INDIRECT(BE$1&amp;BE$2&amp;$A627):INDIRECT(BE$1&amp;BE$3&amp;$A627))</f>
        <v>0</v>
      </c>
      <c r="BF627" s="1731">
        <f t="shared" ca="1" si="684"/>
        <v>0</v>
      </c>
      <c r="BG627" s="1834">
        <f t="shared" ca="1" si="685"/>
        <v>0</v>
      </c>
    </row>
    <row r="628" spans="1:59" s="256" customFormat="1">
      <c r="A628" s="1887">
        <v>581</v>
      </c>
      <c r="B628" s="1887">
        <v>1</v>
      </c>
      <c r="C628" s="1887">
        <f>ROW()</f>
        <v>628</v>
      </c>
      <c r="D628" s="326"/>
      <c r="E628" s="2540">
        <v>1</v>
      </c>
      <c r="F628" s="26"/>
      <c r="G628" s="26"/>
      <c r="H628" s="33"/>
      <c r="I628" s="677"/>
      <c r="J628" s="678"/>
      <c r="K628" s="123"/>
      <c r="L628" s="123"/>
      <c r="M628" s="125"/>
      <c r="N628" s="125"/>
      <c r="O628" s="606" t="s">
        <v>234</v>
      </c>
      <c r="P628" s="606"/>
      <c r="Q628" s="591">
        <f t="shared" ref="Q628:AB628" si="741">SUM(Q629:Q631)</f>
        <v>0</v>
      </c>
      <c r="R628" s="591">
        <f t="shared" si="741"/>
        <v>0</v>
      </c>
      <c r="S628" s="591">
        <f t="shared" si="741"/>
        <v>0</v>
      </c>
      <c r="T628" s="591">
        <f t="shared" si="741"/>
        <v>0</v>
      </c>
      <c r="U628" s="591">
        <f t="shared" si="741"/>
        <v>0</v>
      </c>
      <c r="V628" s="591">
        <f t="shared" si="741"/>
        <v>0</v>
      </c>
      <c r="W628" s="591">
        <f t="shared" si="741"/>
        <v>0</v>
      </c>
      <c r="X628" s="591">
        <f t="shared" si="741"/>
        <v>0</v>
      </c>
      <c r="Y628" s="591">
        <f t="shared" si="741"/>
        <v>0</v>
      </c>
      <c r="Z628" s="591">
        <f t="shared" si="741"/>
        <v>0</v>
      </c>
      <c r="AA628" s="591">
        <f t="shared" si="741"/>
        <v>0</v>
      </c>
      <c r="AB628" s="591">
        <f t="shared" si="741"/>
        <v>0</v>
      </c>
      <c r="AC628" s="591">
        <f>SUM(Q628:S628)</f>
        <v>0</v>
      </c>
      <c r="AD628" s="591">
        <f>SUM(T628:V628)</f>
        <v>0</v>
      </c>
      <c r="AE628" s="591">
        <f>SUM(W628:Y628)</f>
        <v>0</v>
      </c>
      <c r="AF628" s="591">
        <f>SUM(Z628:AB628)</f>
        <v>0</v>
      </c>
      <c r="AG628" s="591">
        <f>AC628+AD628</f>
        <v>0</v>
      </c>
      <c r="AH628" s="591">
        <f>AF628+AE628</f>
        <v>0</v>
      </c>
      <c r="AI628" s="591">
        <f>AG628+AH628</f>
        <v>0</v>
      </c>
      <c r="AK628" s="591">
        <f ca="1">SUM((INDIRECT(AK$2&amp;(ROW())):INDIRECT(AK$3&amp;(ROW()))))</f>
        <v>0</v>
      </c>
      <c r="AL628" s="591">
        <f ca="1">SUM(INDIRECT(AL$1&amp;AL$2&amp;$C628):INDIRECT(AL$1&amp;AL$3&amp;$C628))</f>
        <v>0</v>
      </c>
      <c r="AM628" s="1722">
        <f t="shared" ca="1" si="689"/>
        <v>0</v>
      </c>
      <c r="AN628" s="1826">
        <f t="shared" ca="1" si="676"/>
        <v>0</v>
      </c>
      <c r="AO628" s="591">
        <f ca="1">SUM(INDIRECT(AO$1&amp;AO$2&amp;$A628):INDIRECT(AO$1&amp;AO$3&amp;$A628))</f>
        <v>0</v>
      </c>
      <c r="AP628" s="1722">
        <f t="shared" ca="1" si="690"/>
        <v>0</v>
      </c>
      <c r="AQ628" s="1826">
        <f t="shared" ca="1" si="677"/>
        <v>0</v>
      </c>
      <c r="AS628" s="591">
        <f ca="1">SUM((INDIRECT(AS$2&amp;(ROW())):INDIRECT(AS$3&amp;(ROW()))))</f>
        <v>0</v>
      </c>
      <c r="AT628" s="591">
        <f ca="1">SUM(INDIRECT(AT$1&amp;AT$2&amp;$C628):INDIRECT(AT$1&amp;AT$3&amp;$C628))</f>
        <v>0</v>
      </c>
      <c r="AU628" s="1722">
        <f t="shared" ca="1" si="678"/>
        <v>0</v>
      </c>
      <c r="AV628" s="1826">
        <f t="shared" ca="1" si="679"/>
        <v>0</v>
      </c>
      <c r="AW628" s="591">
        <f ca="1">SUM(INDIRECT(AW$1&amp;AW$2&amp;$A628):INDIRECT(AW$1&amp;AW$3&amp;$A628))</f>
        <v>0</v>
      </c>
      <c r="AX628" s="1722">
        <f t="shared" ca="1" si="680"/>
        <v>0</v>
      </c>
      <c r="AY628" s="1826">
        <f t="shared" ca="1" si="681"/>
        <v>0</v>
      </c>
      <c r="BA628" s="591">
        <f ca="1">SUM((INDIRECT(BA$2&amp;(ROW())):INDIRECT(BA$3&amp;(ROW()))))</f>
        <v>0</v>
      </c>
      <c r="BB628" s="591">
        <f ca="1">SUM(INDIRECT(BB$1&amp;BB$2&amp;$C628):INDIRECT(BB$1&amp;BB$3&amp;$C628))</f>
        <v>0</v>
      </c>
      <c r="BC628" s="1722">
        <f t="shared" ca="1" si="682"/>
        <v>0</v>
      </c>
      <c r="BD628" s="1826">
        <f t="shared" ca="1" si="683"/>
        <v>0</v>
      </c>
      <c r="BE628" s="591">
        <f ca="1">SUM(INDIRECT(BE$1&amp;BE$2&amp;$A628):INDIRECT(BE$1&amp;BE$3&amp;$A628))</f>
        <v>0</v>
      </c>
      <c r="BF628" s="1722">
        <f t="shared" ca="1" si="684"/>
        <v>0</v>
      </c>
      <c r="BG628" s="1826">
        <f t="shared" ca="1" si="685"/>
        <v>0</v>
      </c>
    </row>
    <row r="629" spans="1:59" s="256" customFormat="1">
      <c r="A629" s="1887">
        <v>582</v>
      </c>
      <c r="B629" s="1887">
        <v>1</v>
      </c>
      <c r="C629" s="1887">
        <f>ROW()</f>
        <v>629</v>
      </c>
      <c r="D629" s="326"/>
      <c r="E629" s="2540">
        <v>1</v>
      </c>
      <c r="F629" s="26"/>
      <c r="G629" s="26"/>
      <c r="H629" s="33"/>
      <c r="I629" s="677"/>
      <c r="J629" s="678"/>
      <c r="K629" s="123"/>
      <c r="L629" s="123"/>
      <c r="M629" s="125"/>
      <c r="N629" s="125"/>
      <c r="O629" s="607"/>
      <c r="P629" s="588" t="s">
        <v>404</v>
      </c>
      <c r="Q629" s="177"/>
      <c r="R629" s="177"/>
      <c r="S629" s="177"/>
      <c r="T629" s="177"/>
      <c r="U629" s="177"/>
      <c r="V629" s="177"/>
      <c r="W629" s="177"/>
      <c r="X629" s="177"/>
      <c r="Y629" s="177"/>
      <c r="Z629" s="177"/>
      <c r="AA629" s="177"/>
      <c r="AB629" s="177"/>
      <c r="AC629" s="172">
        <f>SUM(Q629,R629,S629)</f>
        <v>0</v>
      </c>
      <c r="AD629" s="172">
        <f>SUM(T629,U629,V629)</f>
        <v>0</v>
      </c>
      <c r="AE629" s="172">
        <f>SUM(W629,X629,Y629)</f>
        <v>0</v>
      </c>
      <c r="AF629" s="172">
        <f>SUM(Z629,AA629,AB629)</f>
        <v>0</v>
      </c>
      <c r="AG629" s="172">
        <f>AC629+AD629</f>
        <v>0</v>
      </c>
      <c r="AH629" s="172">
        <f>AF629+AE629</f>
        <v>0</v>
      </c>
      <c r="AI629" s="172">
        <f>AG629+AH629</f>
        <v>0</v>
      </c>
      <c r="AK629" s="172">
        <f ca="1">SUM((INDIRECT(AK$2&amp;(ROW())):INDIRECT(AK$3&amp;(ROW()))))</f>
        <v>0</v>
      </c>
      <c r="AL629" s="172">
        <f ca="1">SUM(INDIRECT(AL$1&amp;AL$2&amp;$C629):INDIRECT(AL$1&amp;AL$3&amp;$C629))</f>
        <v>0</v>
      </c>
      <c r="AM629" s="1718">
        <f t="shared" ca="1" si="689"/>
        <v>0</v>
      </c>
      <c r="AN629" s="1822">
        <f t="shared" ca="1" si="676"/>
        <v>0</v>
      </c>
      <c r="AO629" s="172">
        <f ca="1">SUM(INDIRECT(AO$1&amp;AO$2&amp;$A629):INDIRECT(AO$1&amp;AO$3&amp;$A629))</f>
        <v>0</v>
      </c>
      <c r="AP629" s="1718">
        <f t="shared" ca="1" si="690"/>
        <v>0</v>
      </c>
      <c r="AQ629" s="1822">
        <f t="shared" ca="1" si="677"/>
        <v>0</v>
      </c>
      <c r="AS629" s="172">
        <f ca="1">SUM((INDIRECT(AS$2&amp;(ROW())):INDIRECT(AS$3&amp;(ROW()))))</f>
        <v>0</v>
      </c>
      <c r="AT629" s="172">
        <f ca="1">SUM(INDIRECT(AT$1&amp;AT$2&amp;$C629):INDIRECT(AT$1&amp;AT$3&amp;$C629))</f>
        <v>0</v>
      </c>
      <c r="AU629" s="1718">
        <f t="shared" ca="1" si="678"/>
        <v>0</v>
      </c>
      <c r="AV629" s="1822">
        <f t="shared" ca="1" si="679"/>
        <v>0</v>
      </c>
      <c r="AW629" s="172">
        <f ca="1">SUM(INDIRECT(AW$1&amp;AW$2&amp;$A629):INDIRECT(AW$1&amp;AW$3&amp;$A629))</f>
        <v>0</v>
      </c>
      <c r="AX629" s="1718">
        <f t="shared" ca="1" si="680"/>
        <v>0</v>
      </c>
      <c r="AY629" s="1822">
        <f t="shared" ca="1" si="681"/>
        <v>0</v>
      </c>
      <c r="BA629" s="172">
        <f ca="1">SUM((INDIRECT(BA$2&amp;(ROW())):INDIRECT(BA$3&amp;(ROW()))))</f>
        <v>0</v>
      </c>
      <c r="BB629" s="172">
        <f ca="1">SUM(INDIRECT(BB$1&amp;BB$2&amp;$C629):INDIRECT(BB$1&amp;BB$3&amp;$C629))</f>
        <v>0</v>
      </c>
      <c r="BC629" s="1718">
        <f t="shared" ca="1" si="682"/>
        <v>0</v>
      </c>
      <c r="BD629" s="1822">
        <f t="shared" ca="1" si="683"/>
        <v>0</v>
      </c>
      <c r="BE629" s="172">
        <f ca="1">SUM(INDIRECT(BE$1&amp;BE$2&amp;$A629):INDIRECT(BE$1&amp;BE$3&amp;$A629))</f>
        <v>0</v>
      </c>
      <c r="BF629" s="1718">
        <f t="shared" ca="1" si="684"/>
        <v>0</v>
      </c>
      <c r="BG629" s="1822">
        <f t="shared" ca="1" si="685"/>
        <v>0</v>
      </c>
    </row>
    <row r="630" spans="1:59" s="256" customFormat="1">
      <c r="A630" s="1887">
        <v>583</v>
      </c>
      <c r="B630" s="1887">
        <v>1</v>
      </c>
      <c r="C630" s="1887">
        <f>ROW()</f>
        <v>630</v>
      </c>
      <c r="D630" s="326"/>
      <c r="E630" s="2540">
        <v>1</v>
      </c>
      <c r="F630" s="26"/>
      <c r="G630" s="26"/>
      <c r="H630" s="33"/>
      <c r="I630" s="677"/>
      <c r="J630" s="678"/>
      <c r="K630" s="123"/>
      <c r="L630" s="123"/>
      <c r="M630" s="125"/>
      <c r="N630" s="125"/>
      <c r="O630" s="465"/>
      <c r="P630" s="621" t="s">
        <v>405</v>
      </c>
      <c r="Q630" s="117"/>
      <c r="R630" s="117"/>
      <c r="S630" s="117"/>
      <c r="T630" s="117"/>
      <c r="U630" s="117"/>
      <c r="V630" s="117"/>
      <c r="W630" s="117"/>
      <c r="X630" s="117"/>
      <c r="Y630" s="117"/>
      <c r="Z630" s="117"/>
      <c r="AA630" s="117"/>
      <c r="AB630" s="117"/>
      <c r="AC630" s="171">
        <f>SUM(Q630,R630,S630)</f>
        <v>0</v>
      </c>
      <c r="AD630" s="171">
        <f>SUM(T630,U630,V630)</f>
        <v>0</v>
      </c>
      <c r="AE630" s="171">
        <f>SUM(W630,X630,Y630)</f>
        <v>0</v>
      </c>
      <c r="AF630" s="171">
        <f>SUM(Z630,AA630,AB630)</f>
        <v>0</v>
      </c>
      <c r="AG630" s="171">
        <f>AC630+AD630</f>
        <v>0</v>
      </c>
      <c r="AH630" s="171">
        <f>AF630+AE630</f>
        <v>0</v>
      </c>
      <c r="AI630" s="171">
        <f>AG630+AH630</f>
        <v>0</v>
      </c>
      <c r="AK630" s="171">
        <f ca="1">SUM((INDIRECT(AK$2&amp;(ROW())):INDIRECT(AK$3&amp;(ROW()))))</f>
        <v>0</v>
      </c>
      <c r="AL630" s="171">
        <f ca="1">SUM(INDIRECT(AL$1&amp;AL$2&amp;$C630):INDIRECT(AL$1&amp;AL$3&amp;$C630))</f>
        <v>0</v>
      </c>
      <c r="AM630" s="1723">
        <f t="shared" ca="1" si="689"/>
        <v>0</v>
      </c>
      <c r="AN630" s="1827">
        <f t="shared" ca="1" si="676"/>
        <v>0</v>
      </c>
      <c r="AO630" s="171">
        <f ca="1">SUM(INDIRECT(AO$1&amp;AO$2&amp;$A630):INDIRECT(AO$1&amp;AO$3&amp;$A630))</f>
        <v>0</v>
      </c>
      <c r="AP630" s="1723">
        <f t="shared" ca="1" si="690"/>
        <v>0</v>
      </c>
      <c r="AQ630" s="1827">
        <f t="shared" ca="1" si="677"/>
        <v>0</v>
      </c>
      <c r="AS630" s="171">
        <f ca="1">SUM((INDIRECT(AS$2&amp;(ROW())):INDIRECT(AS$3&amp;(ROW()))))</f>
        <v>0</v>
      </c>
      <c r="AT630" s="171">
        <f ca="1">SUM(INDIRECT(AT$1&amp;AT$2&amp;$C630):INDIRECT(AT$1&amp;AT$3&amp;$C630))</f>
        <v>0</v>
      </c>
      <c r="AU630" s="1723">
        <f t="shared" ca="1" si="678"/>
        <v>0</v>
      </c>
      <c r="AV630" s="1827">
        <f t="shared" ca="1" si="679"/>
        <v>0</v>
      </c>
      <c r="AW630" s="171">
        <f ca="1">SUM(INDIRECT(AW$1&amp;AW$2&amp;$A630):INDIRECT(AW$1&amp;AW$3&amp;$A630))</f>
        <v>0</v>
      </c>
      <c r="AX630" s="1723">
        <f t="shared" ca="1" si="680"/>
        <v>0</v>
      </c>
      <c r="AY630" s="1827">
        <f t="shared" ca="1" si="681"/>
        <v>0</v>
      </c>
      <c r="BA630" s="171">
        <f ca="1">SUM((INDIRECT(BA$2&amp;(ROW())):INDIRECT(BA$3&amp;(ROW()))))</f>
        <v>0</v>
      </c>
      <c r="BB630" s="171">
        <f ca="1">SUM(INDIRECT(BB$1&amp;BB$2&amp;$C630):INDIRECT(BB$1&amp;BB$3&amp;$C630))</f>
        <v>0</v>
      </c>
      <c r="BC630" s="1723">
        <f t="shared" ca="1" si="682"/>
        <v>0</v>
      </c>
      <c r="BD630" s="1827">
        <f t="shared" ca="1" si="683"/>
        <v>0</v>
      </c>
      <c r="BE630" s="171">
        <f ca="1">SUM(INDIRECT(BE$1&amp;BE$2&amp;$A630):INDIRECT(BE$1&amp;BE$3&amp;$A630))</f>
        <v>0</v>
      </c>
      <c r="BF630" s="1723">
        <f t="shared" ca="1" si="684"/>
        <v>0</v>
      </c>
      <c r="BG630" s="1827">
        <f t="shared" ca="1" si="685"/>
        <v>0</v>
      </c>
    </row>
    <row r="631" spans="1:59" s="256" customFormat="1">
      <c r="A631" s="1887">
        <v>584</v>
      </c>
      <c r="B631" s="1887">
        <v>1</v>
      </c>
      <c r="C631" s="1887">
        <f>ROW()</f>
        <v>631</v>
      </c>
      <c r="D631" s="326"/>
      <c r="E631" s="2540">
        <v>1</v>
      </c>
      <c r="F631" s="26"/>
      <c r="G631" s="26"/>
      <c r="H631" s="33"/>
      <c r="I631" s="677"/>
      <c r="J631" s="678"/>
      <c r="K631" s="123"/>
      <c r="L631" s="123"/>
      <c r="M631" s="125"/>
      <c r="N631" s="427"/>
      <c r="O631" s="466"/>
      <c r="P631" s="143" t="s">
        <v>414</v>
      </c>
      <c r="Q631" s="124"/>
      <c r="R631" s="124"/>
      <c r="S631" s="124"/>
      <c r="T631" s="124"/>
      <c r="U631" s="124"/>
      <c r="V631" s="124"/>
      <c r="W631" s="124"/>
      <c r="X631" s="124"/>
      <c r="Y631" s="124"/>
      <c r="Z631" s="124"/>
      <c r="AA631" s="124"/>
      <c r="AB631" s="124"/>
      <c r="AC631" s="171">
        <f>SUM(Q631,R631,S631)</f>
        <v>0</v>
      </c>
      <c r="AD631" s="171">
        <f>SUM(T631,U631,V631)</f>
        <v>0</v>
      </c>
      <c r="AE631" s="171">
        <f>SUM(W631,X631,Y631)</f>
        <v>0</v>
      </c>
      <c r="AF631" s="171">
        <f>SUM(Z631,AA631,AB631)</f>
        <v>0</v>
      </c>
      <c r="AG631" s="171">
        <f>AC631+AD631</f>
        <v>0</v>
      </c>
      <c r="AH631" s="171">
        <f>AF631+AE631</f>
        <v>0</v>
      </c>
      <c r="AI631" s="171">
        <f>AG631+AH631</f>
        <v>0</v>
      </c>
      <c r="AK631" s="171">
        <f ca="1">SUM((INDIRECT(AK$2&amp;(ROW())):INDIRECT(AK$3&amp;(ROW()))))</f>
        <v>0</v>
      </c>
      <c r="AL631" s="171">
        <f ca="1">SUM(INDIRECT(AL$1&amp;AL$2&amp;$C631):INDIRECT(AL$1&amp;AL$3&amp;$C631))</f>
        <v>0</v>
      </c>
      <c r="AM631" s="1723">
        <f t="shared" ca="1" si="689"/>
        <v>0</v>
      </c>
      <c r="AN631" s="1827">
        <f t="shared" ref="AN631:AN686" ca="1" si="742">IFERROR(AK631/AL631,0)</f>
        <v>0</v>
      </c>
      <c r="AO631" s="171">
        <f ca="1">SUM(INDIRECT(AO$1&amp;AO$2&amp;$A631):INDIRECT(AO$1&amp;AO$3&amp;$A631))</f>
        <v>0</v>
      </c>
      <c r="AP631" s="1723">
        <f t="shared" ca="1" si="690"/>
        <v>0</v>
      </c>
      <c r="AQ631" s="1827">
        <f t="shared" ref="AQ631:AQ686" ca="1" si="743">IFERROR(AK631/AO631,0)</f>
        <v>0</v>
      </c>
      <c r="AS631" s="171">
        <f ca="1">SUM((INDIRECT(AS$2&amp;(ROW())):INDIRECT(AS$3&amp;(ROW()))))</f>
        <v>0</v>
      </c>
      <c r="AT631" s="171">
        <f ca="1">SUM(INDIRECT(AT$1&amp;AT$2&amp;$C631):INDIRECT(AT$1&amp;AT$3&amp;$C631))</f>
        <v>0</v>
      </c>
      <c r="AU631" s="1723">
        <f t="shared" ref="AU631:AU686" ca="1" si="744">AS631-AT631</f>
        <v>0</v>
      </c>
      <c r="AV631" s="1827">
        <f t="shared" ref="AV631:AV686" ca="1" si="745">IFERROR(AS631/AT631,0)</f>
        <v>0</v>
      </c>
      <c r="AW631" s="171">
        <f ca="1">SUM(INDIRECT(AW$1&amp;AW$2&amp;$A631):INDIRECT(AW$1&amp;AW$3&amp;$A631))</f>
        <v>0</v>
      </c>
      <c r="AX631" s="1723">
        <f t="shared" ref="AX631:AX686" ca="1" si="746">AS631-AW631</f>
        <v>0</v>
      </c>
      <c r="AY631" s="1827">
        <f t="shared" ref="AY631:AY686" ca="1" si="747">IFERROR(AS631/AW631,0)</f>
        <v>0</v>
      </c>
      <c r="BA631" s="171">
        <f ca="1">SUM((INDIRECT(BA$2&amp;(ROW())):INDIRECT(BA$3&amp;(ROW()))))</f>
        <v>0</v>
      </c>
      <c r="BB631" s="171">
        <f ca="1">SUM(INDIRECT(BB$1&amp;BB$2&amp;$C631):INDIRECT(BB$1&amp;BB$3&amp;$C631))</f>
        <v>0</v>
      </c>
      <c r="BC631" s="1723">
        <f t="shared" ref="BC631:BC686" ca="1" si="748">BA631-BB631</f>
        <v>0</v>
      </c>
      <c r="BD631" s="1827">
        <f t="shared" ref="BD631:BD686" ca="1" si="749">IFERROR(BA631/BB631,0)</f>
        <v>0</v>
      </c>
      <c r="BE631" s="171">
        <f ca="1">SUM(INDIRECT(BE$1&amp;BE$2&amp;$A631):INDIRECT(BE$1&amp;BE$3&amp;$A631))</f>
        <v>0</v>
      </c>
      <c r="BF631" s="1723">
        <f t="shared" ref="BF631:BF686" ca="1" si="750">BA631-BE631</f>
        <v>0</v>
      </c>
      <c r="BG631" s="1827">
        <f t="shared" ref="BG631:BG686" ca="1" si="751">IFERROR(BA631/BE631,0)</f>
        <v>0</v>
      </c>
    </row>
    <row r="632" spans="1:59">
      <c r="A632" s="1887">
        <v>585</v>
      </c>
      <c r="B632" s="1887">
        <v>1</v>
      </c>
      <c r="C632" s="1887">
        <f>ROW()</f>
        <v>632</v>
      </c>
      <c r="E632" s="2540">
        <v>1</v>
      </c>
      <c r="I632" s="677"/>
      <c r="J632" s="678"/>
      <c r="K632" s="123"/>
      <c r="L632" s="123"/>
      <c r="M632" s="125"/>
      <c r="N632" s="125" t="s">
        <v>390</v>
      </c>
      <c r="O632" s="600"/>
      <c r="P632" s="600"/>
      <c r="Q632" s="111">
        <f t="shared" ref="Q632:AI632" si="752">Q633+Q634</f>
        <v>0</v>
      </c>
      <c r="R632" s="111">
        <f t="shared" si="752"/>
        <v>0</v>
      </c>
      <c r="S632" s="111">
        <f t="shared" si="752"/>
        <v>0</v>
      </c>
      <c r="T632" s="111">
        <f t="shared" si="752"/>
        <v>0</v>
      </c>
      <c r="U632" s="111">
        <f t="shared" si="752"/>
        <v>0</v>
      </c>
      <c r="V632" s="111">
        <f t="shared" si="752"/>
        <v>0</v>
      </c>
      <c r="W632" s="111">
        <f t="shared" si="752"/>
        <v>0</v>
      </c>
      <c r="X632" s="111">
        <f t="shared" si="752"/>
        <v>0</v>
      </c>
      <c r="Y632" s="111">
        <f t="shared" si="752"/>
        <v>0</v>
      </c>
      <c r="Z632" s="111">
        <f t="shared" si="752"/>
        <v>0</v>
      </c>
      <c r="AA632" s="111">
        <f t="shared" si="752"/>
        <v>0</v>
      </c>
      <c r="AB632" s="111">
        <f t="shared" si="752"/>
        <v>0</v>
      </c>
      <c r="AC632" s="111">
        <f t="shared" si="752"/>
        <v>0</v>
      </c>
      <c r="AD632" s="111">
        <f t="shared" si="752"/>
        <v>0</v>
      </c>
      <c r="AE632" s="111">
        <f t="shared" si="752"/>
        <v>0</v>
      </c>
      <c r="AF632" s="111">
        <f t="shared" si="752"/>
        <v>0</v>
      </c>
      <c r="AG632" s="111">
        <f t="shared" si="752"/>
        <v>0</v>
      </c>
      <c r="AH632" s="111">
        <f t="shared" si="752"/>
        <v>0</v>
      </c>
      <c r="AI632" s="111">
        <f t="shared" si="752"/>
        <v>0</v>
      </c>
      <c r="AK632" s="111">
        <f ca="1">SUM((INDIRECT(AK$2&amp;(ROW())):INDIRECT(AK$3&amp;(ROW()))))</f>
        <v>0</v>
      </c>
      <c r="AL632" s="111">
        <f ca="1">SUM(INDIRECT(AL$1&amp;AL$2&amp;$C632):INDIRECT(AL$1&amp;AL$3&amp;$C632))</f>
        <v>0</v>
      </c>
      <c r="AM632" s="1731">
        <f t="shared" ca="1" si="689"/>
        <v>0</v>
      </c>
      <c r="AN632" s="1834">
        <f t="shared" ca="1" si="742"/>
        <v>0</v>
      </c>
      <c r="AO632" s="111">
        <f ca="1">SUM(INDIRECT(AO$1&amp;AO$2&amp;$A632):INDIRECT(AO$1&amp;AO$3&amp;$A632))</f>
        <v>0</v>
      </c>
      <c r="AP632" s="1731">
        <f t="shared" ca="1" si="690"/>
        <v>0</v>
      </c>
      <c r="AQ632" s="1834">
        <f t="shared" ca="1" si="743"/>
        <v>0</v>
      </c>
      <c r="AS632" s="111">
        <f ca="1">SUM((INDIRECT(AS$2&amp;(ROW())):INDIRECT(AS$3&amp;(ROW()))))</f>
        <v>0</v>
      </c>
      <c r="AT632" s="111">
        <f ca="1">SUM(INDIRECT(AT$1&amp;AT$2&amp;$C632):INDIRECT(AT$1&amp;AT$3&amp;$C632))</f>
        <v>0</v>
      </c>
      <c r="AU632" s="1731">
        <f t="shared" ca="1" si="744"/>
        <v>0</v>
      </c>
      <c r="AV632" s="1834">
        <f t="shared" ca="1" si="745"/>
        <v>0</v>
      </c>
      <c r="AW632" s="111">
        <f ca="1">SUM(INDIRECT(AW$1&amp;AW$2&amp;$A632):INDIRECT(AW$1&amp;AW$3&amp;$A632))</f>
        <v>0</v>
      </c>
      <c r="AX632" s="1731">
        <f t="shared" ca="1" si="746"/>
        <v>0</v>
      </c>
      <c r="AY632" s="1834">
        <f t="shared" ca="1" si="747"/>
        <v>0</v>
      </c>
      <c r="BA632" s="111">
        <f ca="1">SUM((INDIRECT(BA$2&amp;(ROW())):INDIRECT(BA$3&amp;(ROW()))))</f>
        <v>0</v>
      </c>
      <c r="BB632" s="111">
        <f ca="1">SUM(INDIRECT(BB$1&amp;BB$2&amp;$C632):INDIRECT(BB$1&amp;BB$3&amp;$C632))</f>
        <v>0</v>
      </c>
      <c r="BC632" s="1731">
        <f t="shared" ca="1" si="748"/>
        <v>0</v>
      </c>
      <c r="BD632" s="1834">
        <f t="shared" ca="1" si="749"/>
        <v>0</v>
      </c>
      <c r="BE632" s="111">
        <f ca="1">SUM(INDIRECT(BE$1&amp;BE$2&amp;$A632):INDIRECT(BE$1&amp;BE$3&amp;$A632))</f>
        <v>0</v>
      </c>
      <c r="BF632" s="1731">
        <f t="shared" ca="1" si="750"/>
        <v>0</v>
      </c>
      <c r="BG632" s="1834">
        <f t="shared" ca="1" si="751"/>
        <v>0</v>
      </c>
    </row>
    <row r="633" spans="1:59">
      <c r="A633" s="1887">
        <v>586</v>
      </c>
      <c r="B633" s="1887">
        <v>1</v>
      </c>
      <c r="C633" s="1887">
        <f>ROW()</f>
        <v>633</v>
      </c>
      <c r="E633" s="2540">
        <v>1</v>
      </c>
      <c r="I633" s="677"/>
      <c r="J633" s="678"/>
      <c r="K633" s="123"/>
      <c r="L633" s="123"/>
      <c r="M633" s="125"/>
      <c r="N633" s="125"/>
      <c r="O633" s="604" t="s">
        <v>410</v>
      </c>
      <c r="P633" s="604"/>
      <c r="Q633" s="605"/>
      <c r="R633" s="605"/>
      <c r="S633" s="605"/>
      <c r="T633" s="605"/>
      <c r="U633" s="605"/>
      <c r="V633" s="605"/>
      <c r="W633" s="605"/>
      <c r="X633" s="605"/>
      <c r="Y633" s="605"/>
      <c r="Z633" s="605"/>
      <c r="AA633" s="605"/>
      <c r="AB633" s="605"/>
      <c r="AC633" s="111">
        <f>SUM(Q633,R633,S633)</f>
        <v>0</v>
      </c>
      <c r="AD633" s="111">
        <f>SUM(T633,U633,V633)</f>
        <v>0</v>
      </c>
      <c r="AE633" s="111">
        <f>SUM(W633,X633,Y633)</f>
        <v>0</v>
      </c>
      <c r="AF633" s="111">
        <f>SUM(Z633,AA633,AB633)</f>
        <v>0</v>
      </c>
      <c r="AG633" s="111">
        <f t="shared" ref="AG633:AG642" si="753">AC633+AD633</f>
        <v>0</v>
      </c>
      <c r="AH633" s="111">
        <f t="shared" ref="AH633:AH642" si="754">AF633+AE633</f>
        <v>0</v>
      </c>
      <c r="AI633" s="111">
        <f t="shared" ref="AI633:AI642" si="755">AG633+AH633</f>
        <v>0</v>
      </c>
      <c r="AK633" s="111">
        <f ca="1">SUM((INDIRECT(AK$2&amp;(ROW())):INDIRECT(AK$3&amp;(ROW()))))</f>
        <v>0</v>
      </c>
      <c r="AL633" s="111">
        <f ca="1">SUM(INDIRECT(AL$1&amp;AL$2&amp;$C633):INDIRECT(AL$1&amp;AL$3&amp;$C633))</f>
        <v>0</v>
      </c>
      <c r="AM633" s="1731">
        <f t="shared" ref="AM633:AM686" ca="1" si="756">AK633-AL633</f>
        <v>0</v>
      </c>
      <c r="AN633" s="1834">
        <f t="shared" ca="1" si="742"/>
        <v>0</v>
      </c>
      <c r="AO633" s="111">
        <f ca="1">SUM(INDIRECT(AO$1&amp;AO$2&amp;$A633):INDIRECT(AO$1&amp;AO$3&amp;$A633))</f>
        <v>0</v>
      </c>
      <c r="AP633" s="1731">
        <f t="shared" ref="AP633:AP686" ca="1" si="757">AK633-AO633</f>
        <v>0</v>
      </c>
      <c r="AQ633" s="1834">
        <f t="shared" ca="1" si="743"/>
        <v>0</v>
      </c>
      <c r="AS633" s="111">
        <f ca="1">SUM((INDIRECT(AS$2&amp;(ROW())):INDIRECT(AS$3&amp;(ROW()))))</f>
        <v>0</v>
      </c>
      <c r="AT633" s="111">
        <f ca="1">SUM(INDIRECT(AT$1&amp;AT$2&amp;$C633):INDIRECT(AT$1&amp;AT$3&amp;$C633))</f>
        <v>0</v>
      </c>
      <c r="AU633" s="1731">
        <f t="shared" ca="1" si="744"/>
        <v>0</v>
      </c>
      <c r="AV633" s="1834">
        <f t="shared" ca="1" si="745"/>
        <v>0</v>
      </c>
      <c r="AW633" s="111">
        <f ca="1">SUM(INDIRECT(AW$1&amp;AW$2&amp;$A633):INDIRECT(AW$1&amp;AW$3&amp;$A633))</f>
        <v>0</v>
      </c>
      <c r="AX633" s="1731">
        <f t="shared" ca="1" si="746"/>
        <v>0</v>
      </c>
      <c r="AY633" s="1834">
        <f t="shared" ca="1" si="747"/>
        <v>0</v>
      </c>
      <c r="BA633" s="111">
        <f ca="1">SUM((INDIRECT(BA$2&amp;(ROW())):INDIRECT(BA$3&amp;(ROW()))))</f>
        <v>0</v>
      </c>
      <c r="BB633" s="111">
        <f ca="1">SUM(INDIRECT(BB$1&amp;BB$2&amp;$C633):INDIRECT(BB$1&amp;BB$3&amp;$C633))</f>
        <v>0</v>
      </c>
      <c r="BC633" s="1731">
        <f t="shared" ca="1" si="748"/>
        <v>0</v>
      </c>
      <c r="BD633" s="1834">
        <f t="shared" ca="1" si="749"/>
        <v>0</v>
      </c>
      <c r="BE633" s="111">
        <f ca="1">SUM(INDIRECT(BE$1&amp;BE$2&amp;$A633):INDIRECT(BE$1&amp;BE$3&amp;$A633))</f>
        <v>0</v>
      </c>
      <c r="BF633" s="1731">
        <f t="shared" ca="1" si="750"/>
        <v>0</v>
      </c>
      <c r="BG633" s="1834">
        <f t="shared" ca="1" si="751"/>
        <v>0</v>
      </c>
    </row>
    <row r="634" spans="1:59" s="256" customFormat="1">
      <c r="A634" s="1887">
        <v>587</v>
      </c>
      <c r="B634" s="1887">
        <v>1</v>
      </c>
      <c r="C634" s="1887">
        <f>ROW()</f>
        <v>634</v>
      </c>
      <c r="D634" s="326"/>
      <c r="E634" s="2540">
        <v>1</v>
      </c>
      <c r="F634" s="26"/>
      <c r="G634" s="26"/>
      <c r="H634" s="33"/>
      <c r="I634" s="677"/>
      <c r="J634" s="678"/>
      <c r="K634" s="123"/>
      <c r="L634" s="123"/>
      <c r="M634" s="125"/>
      <c r="N634" s="125"/>
      <c r="O634" s="606" t="s">
        <v>391</v>
      </c>
      <c r="P634" s="606"/>
      <c r="Q634" s="591">
        <f t="shared" ref="Q634:AB634" si="758">SUM(Q635:Q637)</f>
        <v>0</v>
      </c>
      <c r="R634" s="591">
        <f t="shared" si="758"/>
        <v>0</v>
      </c>
      <c r="S634" s="591">
        <f t="shared" si="758"/>
        <v>0</v>
      </c>
      <c r="T634" s="591">
        <f t="shared" si="758"/>
        <v>0</v>
      </c>
      <c r="U634" s="591">
        <f t="shared" si="758"/>
        <v>0</v>
      </c>
      <c r="V634" s="591">
        <f t="shared" si="758"/>
        <v>0</v>
      </c>
      <c r="W634" s="591">
        <f t="shared" si="758"/>
        <v>0</v>
      </c>
      <c r="X634" s="591">
        <f t="shared" si="758"/>
        <v>0</v>
      </c>
      <c r="Y634" s="591">
        <f t="shared" si="758"/>
        <v>0</v>
      </c>
      <c r="Z634" s="591">
        <f t="shared" si="758"/>
        <v>0</v>
      </c>
      <c r="AA634" s="591">
        <f t="shared" si="758"/>
        <v>0</v>
      </c>
      <c r="AB634" s="591">
        <f t="shared" si="758"/>
        <v>0</v>
      </c>
      <c r="AC634" s="591">
        <f>SUM(Q634:S634)</f>
        <v>0</v>
      </c>
      <c r="AD634" s="591">
        <f>SUM(T634:V634)</f>
        <v>0</v>
      </c>
      <c r="AE634" s="591">
        <f>SUM(W634:Y634)</f>
        <v>0</v>
      </c>
      <c r="AF634" s="591">
        <f>SUM(Z634:AB634)</f>
        <v>0</v>
      </c>
      <c r="AG634" s="591">
        <f t="shared" si="753"/>
        <v>0</v>
      </c>
      <c r="AH634" s="591">
        <f t="shared" si="754"/>
        <v>0</v>
      </c>
      <c r="AI634" s="591">
        <f t="shared" si="755"/>
        <v>0</v>
      </c>
      <c r="AK634" s="591">
        <f ca="1">SUM((INDIRECT(AK$2&amp;(ROW())):INDIRECT(AK$3&amp;(ROW()))))</f>
        <v>0</v>
      </c>
      <c r="AL634" s="591">
        <f ca="1">SUM(INDIRECT(AL$1&amp;AL$2&amp;$C634):INDIRECT(AL$1&amp;AL$3&amp;$C634))</f>
        <v>0</v>
      </c>
      <c r="AM634" s="1722">
        <f t="shared" ca="1" si="756"/>
        <v>0</v>
      </c>
      <c r="AN634" s="1826">
        <f t="shared" ca="1" si="742"/>
        <v>0</v>
      </c>
      <c r="AO634" s="591">
        <f ca="1">SUM(INDIRECT(AO$1&amp;AO$2&amp;$A634):INDIRECT(AO$1&amp;AO$3&amp;$A634))</f>
        <v>0</v>
      </c>
      <c r="AP634" s="1722">
        <f t="shared" ca="1" si="757"/>
        <v>0</v>
      </c>
      <c r="AQ634" s="1826">
        <f t="shared" ca="1" si="743"/>
        <v>0</v>
      </c>
      <c r="AS634" s="591">
        <f ca="1">SUM((INDIRECT(AS$2&amp;(ROW())):INDIRECT(AS$3&amp;(ROW()))))</f>
        <v>0</v>
      </c>
      <c r="AT634" s="591">
        <f ca="1">SUM(INDIRECT(AT$1&amp;AT$2&amp;$C634):INDIRECT(AT$1&amp;AT$3&amp;$C634))</f>
        <v>0</v>
      </c>
      <c r="AU634" s="1722">
        <f t="shared" ca="1" si="744"/>
        <v>0</v>
      </c>
      <c r="AV634" s="1826">
        <f t="shared" ca="1" si="745"/>
        <v>0</v>
      </c>
      <c r="AW634" s="591">
        <f ca="1">SUM(INDIRECT(AW$1&amp;AW$2&amp;$A634):INDIRECT(AW$1&amp;AW$3&amp;$A634))</f>
        <v>0</v>
      </c>
      <c r="AX634" s="1722">
        <f t="shared" ca="1" si="746"/>
        <v>0</v>
      </c>
      <c r="AY634" s="1826">
        <f t="shared" ca="1" si="747"/>
        <v>0</v>
      </c>
      <c r="BA634" s="591">
        <f ca="1">SUM((INDIRECT(BA$2&amp;(ROW())):INDIRECT(BA$3&amp;(ROW()))))</f>
        <v>0</v>
      </c>
      <c r="BB634" s="591">
        <f ca="1">SUM(INDIRECT(BB$1&amp;BB$2&amp;$C634):INDIRECT(BB$1&amp;BB$3&amp;$C634))</f>
        <v>0</v>
      </c>
      <c r="BC634" s="1722">
        <f t="shared" ca="1" si="748"/>
        <v>0</v>
      </c>
      <c r="BD634" s="1826">
        <f t="shared" ca="1" si="749"/>
        <v>0</v>
      </c>
      <c r="BE634" s="591">
        <f ca="1">SUM(INDIRECT(BE$1&amp;BE$2&amp;$A634):INDIRECT(BE$1&amp;BE$3&amp;$A634))</f>
        <v>0</v>
      </c>
      <c r="BF634" s="1722">
        <f t="shared" ca="1" si="750"/>
        <v>0</v>
      </c>
      <c r="BG634" s="1826">
        <f t="shared" ca="1" si="751"/>
        <v>0</v>
      </c>
    </row>
    <row r="635" spans="1:59" s="256" customFormat="1">
      <c r="A635" s="1887">
        <v>588</v>
      </c>
      <c r="B635" s="1887">
        <v>1</v>
      </c>
      <c r="C635" s="1887">
        <f>ROW()</f>
        <v>635</v>
      </c>
      <c r="D635" s="326"/>
      <c r="E635" s="2540">
        <v>1</v>
      </c>
      <c r="F635" s="26"/>
      <c r="G635" s="26"/>
      <c r="H635" s="33"/>
      <c r="I635" s="677"/>
      <c r="J635" s="678"/>
      <c r="K635" s="123"/>
      <c r="L635" s="123"/>
      <c r="M635" s="125"/>
      <c r="N635" s="125"/>
      <c r="O635" s="607"/>
      <c r="P635" s="588" t="s">
        <v>404</v>
      </c>
      <c r="Q635" s="177"/>
      <c r="R635" s="177"/>
      <c r="S635" s="177"/>
      <c r="T635" s="177"/>
      <c r="U635" s="177"/>
      <c r="V635" s="177"/>
      <c r="W635" s="177"/>
      <c r="X635" s="177"/>
      <c r="Y635" s="177"/>
      <c r="Z635" s="177"/>
      <c r="AA635" s="177"/>
      <c r="AB635" s="177"/>
      <c r="AC635" s="172">
        <f>SUM(Q635,R635,S635)</f>
        <v>0</v>
      </c>
      <c r="AD635" s="172">
        <f>SUM(T635,U635,V635)</f>
        <v>0</v>
      </c>
      <c r="AE635" s="172">
        <f>SUM(W635,X635,Y635)</f>
        <v>0</v>
      </c>
      <c r="AF635" s="172">
        <f>SUM(Z635,AA635,AB635)</f>
        <v>0</v>
      </c>
      <c r="AG635" s="172">
        <f t="shared" si="753"/>
        <v>0</v>
      </c>
      <c r="AH635" s="172">
        <f t="shared" si="754"/>
        <v>0</v>
      </c>
      <c r="AI635" s="172">
        <f t="shared" si="755"/>
        <v>0</v>
      </c>
      <c r="AK635" s="172">
        <f ca="1">SUM((INDIRECT(AK$2&amp;(ROW())):INDIRECT(AK$3&amp;(ROW()))))</f>
        <v>0</v>
      </c>
      <c r="AL635" s="172">
        <f ca="1">SUM(INDIRECT(AL$1&amp;AL$2&amp;$C635):INDIRECT(AL$1&amp;AL$3&amp;$C635))</f>
        <v>0</v>
      </c>
      <c r="AM635" s="1718">
        <f t="shared" ca="1" si="756"/>
        <v>0</v>
      </c>
      <c r="AN635" s="1822">
        <f t="shared" ca="1" si="742"/>
        <v>0</v>
      </c>
      <c r="AO635" s="172">
        <f ca="1">SUM(INDIRECT(AO$1&amp;AO$2&amp;$A635):INDIRECT(AO$1&amp;AO$3&amp;$A635))</f>
        <v>0</v>
      </c>
      <c r="AP635" s="1718">
        <f t="shared" ca="1" si="757"/>
        <v>0</v>
      </c>
      <c r="AQ635" s="1822">
        <f t="shared" ca="1" si="743"/>
        <v>0</v>
      </c>
      <c r="AS635" s="172">
        <f ca="1">SUM((INDIRECT(AS$2&amp;(ROW())):INDIRECT(AS$3&amp;(ROW()))))</f>
        <v>0</v>
      </c>
      <c r="AT635" s="172">
        <f ca="1">SUM(INDIRECT(AT$1&amp;AT$2&amp;$C635):INDIRECT(AT$1&amp;AT$3&amp;$C635))</f>
        <v>0</v>
      </c>
      <c r="AU635" s="1718">
        <f t="shared" ca="1" si="744"/>
        <v>0</v>
      </c>
      <c r="AV635" s="1822">
        <f t="shared" ca="1" si="745"/>
        <v>0</v>
      </c>
      <c r="AW635" s="172">
        <f ca="1">SUM(INDIRECT(AW$1&amp;AW$2&amp;$A635):INDIRECT(AW$1&amp;AW$3&amp;$A635))</f>
        <v>0</v>
      </c>
      <c r="AX635" s="1718">
        <f t="shared" ca="1" si="746"/>
        <v>0</v>
      </c>
      <c r="AY635" s="1822">
        <f t="shared" ca="1" si="747"/>
        <v>0</v>
      </c>
      <c r="BA635" s="172">
        <f ca="1">SUM((INDIRECT(BA$2&amp;(ROW())):INDIRECT(BA$3&amp;(ROW()))))</f>
        <v>0</v>
      </c>
      <c r="BB635" s="172">
        <f ca="1">SUM(INDIRECT(BB$1&amp;BB$2&amp;$C635):INDIRECT(BB$1&amp;BB$3&amp;$C635))</f>
        <v>0</v>
      </c>
      <c r="BC635" s="1718">
        <f t="shared" ca="1" si="748"/>
        <v>0</v>
      </c>
      <c r="BD635" s="1822">
        <f t="shared" ca="1" si="749"/>
        <v>0</v>
      </c>
      <c r="BE635" s="172">
        <f ca="1">SUM(INDIRECT(BE$1&amp;BE$2&amp;$A635):INDIRECT(BE$1&amp;BE$3&amp;$A635))</f>
        <v>0</v>
      </c>
      <c r="BF635" s="1718">
        <f t="shared" ca="1" si="750"/>
        <v>0</v>
      </c>
      <c r="BG635" s="1822">
        <f t="shared" ca="1" si="751"/>
        <v>0</v>
      </c>
    </row>
    <row r="636" spans="1:59" s="256" customFormat="1">
      <c r="A636" s="1887">
        <v>589</v>
      </c>
      <c r="B636" s="1887">
        <v>1</v>
      </c>
      <c r="C636" s="1887">
        <f>ROW()</f>
        <v>636</v>
      </c>
      <c r="D636" s="326"/>
      <c r="E636" s="2540">
        <v>1</v>
      </c>
      <c r="F636" s="26"/>
      <c r="G636" s="26"/>
      <c r="H636" s="33"/>
      <c r="I636" s="677"/>
      <c r="J636" s="678"/>
      <c r="K636" s="123"/>
      <c r="L636" s="123"/>
      <c r="M636" s="125"/>
      <c r="N636" s="125"/>
      <c r="O636" s="465"/>
      <c r="P636" s="621" t="s">
        <v>405</v>
      </c>
      <c r="Q636" s="117"/>
      <c r="R636" s="117"/>
      <c r="S636" s="117"/>
      <c r="T636" s="117"/>
      <c r="U636" s="117"/>
      <c r="V636" s="117"/>
      <c r="W636" s="117"/>
      <c r="X636" s="117"/>
      <c r="Y636" s="117"/>
      <c r="Z636" s="117"/>
      <c r="AA636" s="117"/>
      <c r="AB636" s="117"/>
      <c r="AC636" s="171">
        <f>SUM(Q636,R636,S636)</f>
        <v>0</v>
      </c>
      <c r="AD636" s="171">
        <f>SUM(T636,U636,V636)</f>
        <v>0</v>
      </c>
      <c r="AE636" s="171">
        <f>SUM(W636,X636,Y636)</f>
        <v>0</v>
      </c>
      <c r="AF636" s="171">
        <f>SUM(Z636,AA636,AB636)</f>
        <v>0</v>
      </c>
      <c r="AG636" s="171">
        <f t="shared" si="753"/>
        <v>0</v>
      </c>
      <c r="AH636" s="171">
        <f t="shared" si="754"/>
        <v>0</v>
      </c>
      <c r="AI636" s="171">
        <f t="shared" si="755"/>
        <v>0</v>
      </c>
      <c r="AK636" s="171">
        <f ca="1">SUM((INDIRECT(AK$2&amp;(ROW())):INDIRECT(AK$3&amp;(ROW()))))</f>
        <v>0</v>
      </c>
      <c r="AL636" s="171">
        <f ca="1">SUM(INDIRECT(AL$1&amp;AL$2&amp;$C636):INDIRECT(AL$1&amp;AL$3&amp;$C636))</f>
        <v>0</v>
      </c>
      <c r="AM636" s="1723">
        <f t="shared" ca="1" si="756"/>
        <v>0</v>
      </c>
      <c r="AN636" s="1827">
        <f t="shared" ca="1" si="742"/>
        <v>0</v>
      </c>
      <c r="AO636" s="171">
        <f ca="1">SUM(INDIRECT(AO$1&amp;AO$2&amp;$A636):INDIRECT(AO$1&amp;AO$3&amp;$A636))</f>
        <v>0</v>
      </c>
      <c r="AP636" s="1723">
        <f t="shared" ca="1" si="757"/>
        <v>0</v>
      </c>
      <c r="AQ636" s="1827">
        <f t="shared" ca="1" si="743"/>
        <v>0</v>
      </c>
      <c r="AS636" s="171">
        <f ca="1">SUM((INDIRECT(AS$2&amp;(ROW())):INDIRECT(AS$3&amp;(ROW()))))</f>
        <v>0</v>
      </c>
      <c r="AT636" s="171">
        <f ca="1">SUM(INDIRECT(AT$1&amp;AT$2&amp;$C636):INDIRECT(AT$1&amp;AT$3&amp;$C636))</f>
        <v>0</v>
      </c>
      <c r="AU636" s="1723">
        <f t="shared" ca="1" si="744"/>
        <v>0</v>
      </c>
      <c r="AV636" s="1827">
        <f t="shared" ca="1" si="745"/>
        <v>0</v>
      </c>
      <c r="AW636" s="171">
        <f ca="1">SUM(INDIRECT(AW$1&amp;AW$2&amp;$A636):INDIRECT(AW$1&amp;AW$3&amp;$A636))</f>
        <v>0</v>
      </c>
      <c r="AX636" s="1723">
        <f t="shared" ca="1" si="746"/>
        <v>0</v>
      </c>
      <c r="AY636" s="1827">
        <f t="shared" ca="1" si="747"/>
        <v>0</v>
      </c>
      <c r="BA636" s="171">
        <f ca="1">SUM((INDIRECT(BA$2&amp;(ROW())):INDIRECT(BA$3&amp;(ROW()))))</f>
        <v>0</v>
      </c>
      <c r="BB636" s="171">
        <f ca="1">SUM(INDIRECT(BB$1&amp;BB$2&amp;$C636):INDIRECT(BB$1&amp;BB$3&amp;$C636))</f>
        <v>0</v>
      </c>
      <c r="BC636" s="1723">
        <f t="shared" ca="1" si="748"/>
        <v>0</v>
      </c>
      <c r="BD636" s="1827">
        <f t="shared" ca="1" si="749"/>
        <v>0</v>
      </c>
      <c r="BE636" s="171">
        <f ca="1">SUM(INDIRECT(BE$1&amp;BE$2&amp;$A636):INDIRECT(BE$1&amp;BE$3&amp;$A636))</f>
        <v>0</v>
      </c>
      <c r="BF636" s="1723">
        <f t="shared" ca="1" si="750"/>
        <v>0</v>
      </c>
      <c r="BG636" s="1827">
        <f t="shared" ca="1" si="751"/>
        <v>0</v>
      </c>
    </row>
    <row r="637" spans="1:59" s="256" customFormat="1">
      <c r="A637" s="1887">
        <v>590</v>
      </c>
      <c r="B637" s="1887">
        <v>1</v>
      </c>
      <c r="C637" s="1887">
        <f>ROW()</f>
        <v>637</v>
      </c>
      <c r="D637" s="326"/>
      <c r="E637" s="2540">
        <v>1</v>
      </c>
      <c r="F637" s="26"/>
      <c r="G637" s="26"/>
      <c r="H637" s="33"/>
      <c r="I637" s="677"/>
      <c r="J637" s="678"/>
      <c r="K637" s="123"/>
      <c r="L637" s="123"/>
      <c r="M637" s="125"/>
      <c r="N637" s="427"/>
      <c r="O637" s="466"/>
      <c r="P637" s="143" t="s">
        <v>414</v>
      </c>
      <c r="Q637" s="124"/>
      <c r="R637" s="124"/>
      <c r="S637" s="124"/>
      <c r="T637" s="124"/>
      <c r="U637" s="124"/>
      <c r="V637" s="124"/>
      <c r="W637" s="124"/>
      <c r="X637" s="124"/>
      <c r="Y637" s="124"/>
      <c r="Z637" s="124"/>
      <c r="AA637" s="124"/>
      <c r="AB637" s="124"/>
      <c r="AC637" s="171">
        <f>SUM(Q637,R637,S637)</f>
        <v>0</v>
      </c>
      <c r="AD637" s="171">
        <f>SUM(T637,U637,V637)</f>
        <v>0</v>
      </c>
      <c r="AE637" s="171">
        <f>SUM(W637,X637,Y637)</f>
        <v>0</v>
      </c>
      <c r="AF637" s="171">
        <f>SUM(Z637,AA637,AB637)</f>
        <v>0</v>
      </c>
      <c r="AG637" s="171">
        <f t="shared" si="753"/>
        <v>0</v>
      </c>
      <c r="AH637" s="171">
        <f t="shared" si="754"/>
        <v>0</v>
      </c>
      <c r="AI637" s="171">
        <f t="shared" si="755"/>
        <v>0</v>
      </c>
      <c r="AK637" s="171">
        <f ca="1">SUM((INDIRECT(AK$2&amp;(ROW())):INDIRECT(AK$3&amp;(ROW()))))</f>
        <v>0</v>
      </c>
      <c r="AL637" s="171">
        <f ca="1">SUM(INDIRECT(AL$1&amp;AL$2&amp;$C637):INDIRECT(AL$1&amp;AL$3&amp;$C637))</f>
        <v>0</v>
      </c>
      <c r="AM637" s="1723">
        <f t="shared" ca="1" si="756"/>
        <v>0</v>
      </c>
      <c r="AN637" s="1827">
        <f t="shared" ca="1" si="742"/>
        <v>0</v>
      </c>
      <c r="AO637" s="171">
        <f ca="1">SUM(INDIRECT(AO$1&amp;AO$2&amp;$A637):INDIRECT(AO$1&amp;AO$3&amp;$A637))</f>
        <v>0</v>
      </c>
      <c r="AP637" s="1723">
        <f t="shared" ca="1" si="757"/>
        <v>0</v>
      </c>
      <c r="AQ637" s="1827">
        <f t="shared" ca="1" si="743"/>
        <v>0</v>
      </c>
      <c r="AS637" s="171">
        <f ca="1">SUM((INDIRECT(AS$2&amp;(ROW())):INDIRECT(AS$3&amp;(ROW()))))</f>
        <v>0</v>
      </c>
      <c r="AT637" s="171">
        <f ca="1">SUM(INDIRECT(AT$1&amp;AT$2&amp;$C637):INDIRECT(AT$1&amp;AT$3&amp;$C637))</f>
        <v>0</v>
      </c>
      <c r="AU637" s="1723">
        <f t="shared" ca="1" si="744"/>
        <v>0</v>
      </c>
      <c r="AV637" s="1827">
        <f t="shared" ca="1" si="745"/>
        <v>0</v>
      </c>
      <c r="AW637" s="171">
        <f ca="1">SUM(INDIRECT(AW$1&amp;AW$2&amp;$A637):INDIRECT(AW$1&amp;AW$3&amp;$A637))</f>
        <v>0</v>
      </c>
      <c r="AX637" s="1723">
        <f t="shared" ca="1" si="746"/>
        <v>0</v>
      </c>
      <c r="AY637" s="1827">
        <f t="shared" ca="1" si="747"/>
        <v>0</v>
      </c>
      <c r="BA637" s="171">
        <f ca="1">SUM((INDIRECT(BA$2&amp;(ROW())):INDIRECT(BA$3&amp;(ROW()))))</f>
        <v>0</v>
      </c>
      <c r="BB637" s="171">
        <f ca="1">SUM(INDIRECT(BB$1&amp;BB$2&amp;$C637):INDIRECT(BB$1&amp;BB$3&amp;$C637))</f>
        <v>0</v>
      </c>
      <c r="BC637" s="1723">
        <f t="shared" ca="1" si="748"/>
        <v>0</v>
      </c>
      <c r="BD637" s="1827">
        <f t="shared" ca="1" si="749"/>
        <v>0</v>
      </c>
      <c r="BE637" s="171">
        <f ca="1">SUM(INDIRECT(BE$1&amp;BE$2&amp;$A637):INDIRECT(BE$1&amp;BE$3&amp;$A637))</f>
        <v>0</v>
      </c>
      <c r="BF637" s="1723">
        <f t="shared" ca="1" si="750"/>
        <v>0</v>
      </c>
      <c r="BG637" s="1827">
        <f t="shared" ca="1" si="751"/>
        <v>0</v>
      </c>
    </row>
    <row r="638" spans="1:59" s="256" customFormat="1">
      <c r="A638" s="1887">
        <v>591</v>
      </c>
      <c r="B638" s="1887">
        <v>1</v>
      </c>
      <c r="C638" s="1887">
        <f>ROW()</f>
        <v>638</v>
      </c>
      <c r="D638" s="326"/>
      <c r="E638" s="2540">
        <v>1</v>
      </c>
      <c r="F638" s="26"/>
      <c r="G638" s="26"/>
      <c r="H638" s="33"/>
      <c r="I638" s="677"/>
      <c r="J638" s="678"/>
      <c r="K638" s="123"/>
      <c r="L638" s="123"/>
      <c r="M638" s="125"/>
      <c r="N638" s="499" t="s">
        <v>506</v>
      </c>
      <c r="O638" s="574"/>
      <c r="P638" s="574"/>
      <c r="Q638" s="586">
        <f>SUM(Q639:Q640)</f>
        <v>0</v>
      </c>
      <c r="R638" s="586">
        <f t="shared" ref="R638:AB638" si="759">SUM(R639:R640)</f>
        <v>0</v>
      </c>
      <c r="S638" s="586">
        <f t="shared" si="759"/>
        <v>0</v>
      </c>
      <c r="T638" s="586">
        <f t="shared" si="759"/>
        <v>0</v>
      </c>
      <c r="U638" s="586">
        <f t="shared" si="759"/>
        <v>0</v>
      </c>
      <c r="V638" s="586">
        <f t="shared" si="759"/>
        <v>0</v>
      </c>
      <c r="W638" s="586">
        <f t="shared" si="759"/>
        <v>0</v>
      </c>
      <c r="X638" s="586">
        <f t="shared" si="759"/>
        <v>0</v>
      </c>
      <c r="Y638" s="586">
        <f t="shared" si="759"/>
        <v>0</v>
      </c>
      <c r="Z638" s="586">
        <f t="shared" si="759"/>
        <v>0</v>
      </c>
      <c r="AA638" s="586">
        <f t="shared" si="759"/>
        <v>0</v>
      </c>
      <c r="AB638" s="586">
        <f t="shared" si="759"/>
        <v>0</v>
      </c>
      <c r="AC638" s="586">
        <f>SUM(Q638:S638)</f>
        <v>0</v>
      </c>
      <c r="AD638" s="586">
        <f>SUM(T638:V638)</f>
        <v>0</v>
      </c>
      <c r="AE638" s="586">
        <f>SUM(W638:Y638)</f>
        <v>0</v>
      </c>
      <c r="AF638" s="586">
        <f>SUM(Z638:AB638)</f>
        <v>0</v>
      </c>
      <c r="AG638" s="586">
        <f t="shared" si="753"/>
        <v>0</v>
      </c>
      <c r="AH638" s="586">
        <f t="shared" si="754"/>
        <v>0</v>
      </c>
      <c r="AI638" s="586">
        <f t="shared" si="755"/>
        <v>0</v>
      </c>
      <c r="AK638" s="586">
        <f ca="1">SUM((INDIRECT(AK$2&amp;(ROW())):INDIRECT(AK$3&amp;(ROW()))))</f>
        <v>0</v>
      </c>
      <c r="AL638" s="586">
        <f ca="1">SUM(INDIRECT(AL$1&amp;AL$2&amp;$C638):INDIRECT(AL$1&amp;AL$3&amp;$C638))</f>
        <v>0</v>
      </c>
      <c r="AM638" s="1721">
        <f t="shared" ca="1" si="756"/>
        <v>0</v>
      </c>
      <c r="AN638" s="1825">
        <f t="shared" ca="1" si="742"/>
        <v>0</v>
      </c>
      <c r="AO638" s="586">
        <f ca="1">SUM(INDIRECT(AO$1&amp;AO$2&amp;$A638):INDIRECT(AO$1&amp;AO$3&amp;$A638))</f>
        <v>0</v>
      </c>
      <c r="AP638" s="1721">
        <f t="shared" ca="1" si="757"/>
        <v>0</v>
      </c>
      <c r="AQ638" s="1825">
        <f t="shared" ca="1" si="743"/>
        <v>0</v>
      </c>
      <c r="AS638" s="586">
        <f ca="1">SUM((INDIRECT(AS$2&amp;(ROW())):INDIRECT(AS$3&amp;(ROW()))))</f>
        <v>0</v>
      </c>
      <c r="AT638" s="586">
        <f ca="1">SUM(INDIRECT(AT$1&amp;AT$2&amp;$C638):INDIRECT(AT$1&amp;AT$3&amp;$C638))</f>
        <v>0</v>
      </c>
      <c r="AU638" s="1721">
        <f t="shared" ca="1" si="744"/>
        <v>0</v>
      </c>
      <c r="AV638" s="1825">
        <f t="shared" ca="1" si="745"/>
        <v>0</v>
      </c>
      <c r="AW638" s="586">
        <f ca="1">SUM(INDIRECT(AW$1&amp;AW$2&amp;$A638):INDIRECT(AW$1&amp;AW$3&amp;$A638))</f>
        <v>0</v>
      </c>
      <c r="AX638" s="1721">
        <f t="shared" ca="1" si="746"/>
        <v>0</v>
      </c>
      <c r="AY638" s="1825">
        <f t="shared" ca="1" si="747"/>
        <v>0</v>
      </c>
      <c r="BA638" s="586">
        <f ca="1">SUM((INDIRECT(BA$2&amp;(ROW())):INDIRECT(BA$3&amp;(ROW()))))</f>
        <v>0</v>
      </c>
      <c r="BB638" s="586">
        <f ca="1">SUM(INDIRECT(BB$1&amp;BB$2&amp;$C638):INDIRECT(BB$1&amp;BB$3&amp;$C638))</f>
        <v>0</v>
      </c>
      <c r="BC638" s="1721">
        <f t="shared" ca="1" si="748"/>
        <v>0</v>
      </c>
      <c r="BD638" s="1825">
        <f t="shared" ca="1" si="749"/>
        <v>0</v>
      </c>
      <c r="BE638" s="586">
        <f ca="1">SUM(INDIRECT(BE$1&amp;BE$2&amp;$A638):INDIRECT(BE$1&amp;BE$3&amp;$A638))</f>
        <v>0</v>
      </c>
      <c r="BF638" s="1721">
        <f t="shared" ca="1" si="750"/>
        <v>0</v>
      </c>
      <c r="BG638" s="1825">
        <f t="shared" ca="1" si="751"/>
        <v>0</v>
      </c>
    </row>
    <row r="639" spans="1:59" s="256" customFormat="1">
      <c r="A639" s="1887">
        <v>592</v>
      </c>
      <c r="B639" s="1887">
        <v>1</v>
      </c>
      <c r="C639" s="1887">
        <f>ROW()</f>
        <v>639</v>
      </c>
      <c r="D639" s="326"/>
      <c r="E639" s="2540">
        <v>1</v>
      </c>
      <c r="F639" s="26"/>
      <c r="G639" s="26"/>
      <c r="H639" s="33"/>
      <c r="I639" s="677"/>
      <c r="J639" s="678"/>
      <c r="K639" s="123"/>
      <c r="L639" s="123"/>
      <c r="M639" s="125"/>
      <c r="N639" s="465"/>
      <c r="O639" s="607"/>
      <c r="P639" s="607" t="s">
        <v>419</v>
      </c>
      <c r="Q639" s="177"/>
      <c r="R639" s="177"/>
      <c r="S639" s="177"/>
      <c r="T639" s="177"/>
      <c r="U639" s="177"/>
      <c r="V639" s="177"/>
      <c r="W639" s="177"/>
      <c r="X639" s="177"/>
      <c r="Y639" s="177"/>
      <c r="Z639" s="177"/>
      <c r="AA639" s="177"/>
      <c r="AB639" s="177"/>
      <c r="AC639" s="172">
        <f>SUM(Q639,R639,S639)</f>
        <v>0</v>
      </c>
      <c r="AD639" s="172">
        <f>SUM(T639,U639,V639)</f>
        <v>0</v>
      </c>
      <c r="AE639" s="172">
        <f>SUM(W639,X639,Y639)</f>
        <v>0</v>
      </c>
      <c r="AF639" s="172">
        <f>SUM(Z639,AA639,AB639)</f>
        <v>0</v>
      </c>
      <c r="AG639" s="172">
        <f t="shared" si="753"/>
        <v>0</v>
      </c>
      <c r="AH639" s="172">
        <f t="shared" si="754"/>
        <v>0</v>
      </c>
      <c r="AI639" s="172">
        <f t="shared" si="755"/>
        <v>0</v>
      </c>
      <c r="AK639" s="172">
        <f ca="1">SUM((INDIRECT(AK$2&amp;(ROW())):INDIRECT(AK$3&amp;(ROW()))))</f>
        <v>0</v>
      </c>
      <c r="AL639" s="172">
        <f ca="1">SUM(INDIRECT(AL$1&amp;AL$2&amp;$C639):INDIRECT(AL$1&amp;AL$3&amp;$C639))</f>
        <v>0</v>
      </c>
      <c r="AM639" s="1718">
        <f t="shared" ca="1" si="756"/>
        <v>0</v>
      </c>
      <c r="AN639" s="1822">
        <f t="shared" ca="1" si="742"/>
        <v>0</v>
      </c>
      <c r="AO639" s="172">
        <f ca="1">SUM(INDIRECT(AO$1&amp;AO$2&amp;$A639):INDIRECT(AO$1&amp;AO$3&amp;$A639))</f>
        <v>0</v>
      </c>
      <c r="AP639" s="1718">
        <f t="shared" ca="1" si="757"/>
        <v>0</v>
      </c>
      <c r="AQ639" s="1822">
        <f t="shared" ca="1" si="743"/>
        <v>0</v>
      </c>
      <c r="AS639" s="172">
        <f ca="1">SUM((INDIRECT(AS$2&amp;(ROW())):INDIRECT(AS$3&amp;(ROW()))))</f>
        <v>0</v>
      </c>
      <c r="AT639" s="172">
        <f ca="1">SUM(INDIRECT(AT$1&amp;AT$2&amp;$C639):INDIRECT(AT$1&amp;AT$3&amp;$C639))</f>
        <v>0</v>
      </c>
      <c r="AU639" s="1718">
        <f t="shared" ca="1" si="744"/>
        <v>0</v>
      </c>
      <c r="AV639" s="1822">
        <f t="shared" ca="1" si="745"/>
        <v>0</v>
      </c>
      <c r="AW639" s="172">
        <f ca="1">SUM(INDIRECT(AW$1&amp;AW$2&amp;$A639):INDIRECT(AW$1&amp;AW$3&amp;$A639))</f>
        <v>0</v>
      </c>
      <c r="AX639" s="1718">
        <f t="shared" ca="1" si="746"/>
        <v>0</v>
      </c>
      <c r="AY639" s="1822">
        <f t="shared" ca="1" si="747"/>
        <v>0</v>
      </c>
      <c r="BA639" s="172">
        <f ca="1">SUM((INDIRECT(BA$2&amp;(ROW())):INDIRECT(BA$3&amp;(ROW()))))</f>
        <v>0</v>
      </c>
      <c r="BB639" s="172">
        <f ca="1">SUM(INDIRECT(BB$1&amp;BB$2&amp;$C639):INDIRECT(BB$1&amp;BB$3&amp;$C639))</f>
        <v>0</v>
      </c>
      <c r="BC639" s="1718">
        <f t="shared" ca="1" si="748"/>
        <v>0</v>
      </c>
      <c r="BD639" s="1822">
        <f t="shared" ca="1" si="749"/>
        <v>0</v>
      </c>
      <c r="BE639" s="172">
        <f ca="1">SUM(INDIRECT(BE$1&amp;BE$2&amp;$A639):INDIRECT(BE$1&amp;BE$3&amp;$A639))</f>
        <v>0</v>
      </c>
      <c r="BF639" s="1718">
        <f t="shared" ca="1" si="750"/>
        <v>0</v>
      </c>
      <c r="BG639" s="1822">
        <f t="shared" ca="1" si="751"/>
        <v>0</v>
      </c>
    </row>
    <row r="640" spans="1:59" s="256" customFormat="1">
      <c r="A640" s="1887">
        <v>593</v>
      </c>
      <c r="B640" s="1887">
        <v>1</v>
      </c>
      <c r="C640" s="1887">
        <f>ROW()</f>
        <v>640</v>
      </c>
      <c r="D640" s="326"/>
      <c r="E640" s="2540">
        <v>1</v>
      </c>
      <c r="F640" s="26"/>
      <c r="G640" s="26"/>
      <c r="H640" s="33"/>
      <c r="I640" s="677"/>
      <c r="J640" s="678"/>
      <c r="K640" s="123"/>
      <c r="L640" s="123"/>
      <c r="M640" s="125"/>
      <c r="N640" s="466"/>
      <c r="O640" s="466"/>
      <c r="P640" s="466" t="s">
        <v>421</v>
      </c>
      <c r="Q640" s="124"/>
      <c r="R640" s="124"/>
      <c r="S640" s="124"/>
      <c r="T640" s="124"/>
      <c r="U640" s="124"/>
      <c r="V640" s="124"/>
      <c r="W640" s="124"/>
      <c r="X640" s="124"/>
      <c r="Y640" s="124"/>
      <c r="Z640" s="124"/>
      <c r="AA640" s="124"/>
      <c r="AB640" s="124"/>
      <c r="AC640" s="171">
        <f>SUM(Q640,R640,S640)</f>
        <v>0</v>
      </c>
      <c r="AD640" s="171">
        <f>SUM(T640,U640,V640)</f>
        <v>0</v>
      </c>
      <c r="AE640" s="171">
        <f>SUM(W640,X640,Y640)</f>
        <v>0</v>
      </c>
      <c r="AF640" s="171">
        <f>SUM(Z640,AA640,AB640)</f>
        <v>0</v>
      </c>
      <c r="AG640" s="171">
        <f t="shared" si="753"/>
        <v>0</v>
      </c>
      <c r="AH640" s="171">
        <f t="shared" si="754"/>
        <v>0</v>
      </c>
      <c r="AI640" s="171">
        <f t="shared" si="755"/>
        <v>0</v>
      </c>
      <c r="AK640" s="171">
        <f ca="1">SUM((INDIRECT(AK$2&amp;(ROW())):INDIRECT(AK$3&amp;(ROW()))))</f>
        <v>0</v>
      </c>
      <c r="AL640" s="171">
        <f ca="1">SUM(INDIRECT(AL$1&amp;AL$2&amp;$C640):INDIRECT(AL$1&amp;AL$3&amp;$C640))</f>
        <v>0</v>
      </c>
      <c r="AM640" s="1723">
        <f t="shared" ca="1" si="756"/>
        <v>0</v>
      </c>
      <c r="AN640" s="1827">
        <f t="shared" ca="1" si="742"/>
        <v>0</v>
      </c>
      <c r="AO640" s="171">
        <f ca="1">SUM(INDIRECT(AO$1&amp;AO$2&amp;$A640):INDIRECT(AO$1&amp;AO$3&amp;$A640))</f>
        <v>0</v>
      </c>
      <c r="AP640" s="1723">
        <f t="shared" ca="1" si="757"/>
        <v>0</v>
      </c>
      <c r="AQ640" s="1827">
        <f t="shared" ca="1" si="743"/>
        <v>0</v>
      </c>
      <c r="AS640" s="171">
        <f ca="1">SUM((INDIRECT(AS$2&amp;(ROW())):INDIRECT(AS$3&amp;(ROW()))))</f>
        <v>0</v>
      </c>
      <c r="AT640" s="171">
        <f ca="1">SUM(INDIRECT(AT$1&amp;AT$2&amp;$C640):INDIRECT(AT$1&amp;AT$3&amp;$C640))</f>
        <v>0</v>
      </c>
      <c r="AU640" s="1723">
        <f t="shared" ca="1" si="744"/>
        <v>0</v>
      </c>
      <c r="AV640" s="1827">
        <f t="shared" ca="1" si="745"/>
        <v>0</v>
      </c>
      <c r="AW640" s="171">
        <f ca="1">SUM(INDIRECT(AW$1&amp;AW$2&amp;$A640):INDIRECT(AW$1&amp;AW$3&amp;$A640))</f>
        <v>0</v>
      </c>
      <c r="AX640" s="1723">
        <f t="shared" ca="1" si="746"/>
        <v>0</v>
      </c>
      <c r="AY640" s="1827">
        <f t="shared" ca="1" si="747"/>
        <v>0</v>
      </c>
      <c r="BA640" s="171">
        <f ca="1">SUM((INDIRECT(BA$2&amp;(ROW())):INDIRECT(BA$3&amp;(ROW()))))</f>
        <v>0</v>
      </c>
      <c r="BB640" s="171">
        <f ca="1">SUM(INDIRECT(BB$1&amp;BB$2&amp;$C640):INDIRECT(BB$1&amp;BB$3&amp;$C640))</f>
        <v>0</v>
      </c>
      <c r="BC640" s="1723">
        <f t="shared" ca="1" si="748"/>
        <v>0</v>
      </c>
      <c r="BD640" s="1827">
        <f t="shared" ca="1" si="749"/>
        <v>0</v>
      </c>
      <c r="BE640" s="171">
        <f ca="1">SUM(INDIRECT(BE$1&amp;BE$2&amp;$A640):INDIRECT(BE$1&amp;BE$3&amp;$A640))</f>
        <v>0</v>
      </c>
      <c r="BF640" s="1723">
        <f t="shared" ca="1" si="750"/>
        <v>0</v>
      </c>
      <c r="BG640" s="1827">
        <f t="shared" ca="1" si="751"/>
        <v>0</v>
      </c>
    </row>
    <row r="641" spans="1:59" s="256" customFormat="1">
      <c r="A641" s="1887">
        <v>594</v>
      </c>
      <c r="B641" s="1887">
        <v>1</v>
      </c>
      <c r="C641" s="1887">
        <f>ROW()</f>
        <v>641</v>
      </c>
      <c r="D641" s="326"/>
      <c r="E641" s="2540">
        <v>1</v>
      </c>
      <c r="F641" s="26"/>
      <c r="G641" s="26"/>
      <c r="H641" s="33"/>
      <c r="I641" s="677"/>
      <c r="J641" s="678"/>
      <c r="K641" s="123"/>
      <c r="L641" s="123"/>
      <c r="M641" s="125"/>
      <c r="N641" s="465" t="s">
        <v>576</v>
      </c>
      <c r="O641" s="465"/>
      <c r="P641" s="466"/>
      <c r="Q641" s="124"/>
      <c r="R641" s="124"/>
      <c r="S641" s="124"/>
      <c r="T641" s="124"/>
      <c r="U641" s="124"/>
      <c r="V641" s="124"/>
      <c r="W641" s="124"/>
      <c r="X641" s="124"/>
      <c r="Y641" s="124"/>
      <c r="Z641" s="124"/>
      <c r="AA641" s="124"/>
      <c r="AB641" s="124"/>
      <c r="AC641" s="171">
        <f>SUM(Q641,R641,S641)</f>
        <v>0</v>
      </c>
      <c r="AD641" s="171">
        <f>SUM(T641,U641,V641)</f>
        <v>0</v>
      </c>
      <c r="AE641" s="171">
        <f>SUM(W641,X641,Y641)</f>
        <v>0</v>
      </c>
      <c r="AF641" s="171">
        <f>SUM(Z641,AA641,AB641)</f>
        <v>0</v>
      </c>
      <c r="AG641" s="171">
        <f>AC641+AD641</f>
        <v>0</v>
      </c>
      <c r="AH641" s="171">
        <f>AF641+AE641</f>
        <v>0</v>
      </c>
      <c r="AI641" s="171">
        <f>AG641+AH641</f>
        <v>0</v>
      </c>
      <c r="AK641" s="171">
        <f ca="1">SUM((INDIRECT(AK$2&amp;(ROW())):INDIRECT(AK$3&amp;(ROW()))))</f>
        <v>0</v>
      </c>
      <c r="AL641" s="171">
        <f ca="1">SUM(INDIRECT(AL$1&amp;AL$2&amp;$C641):INDIRECT(AL$1&amp;AL$3&amp;$C641))</f>
        <v>0</v>
      </c>
      <c r="AM641" s="1723">
        <f t="shared" ca="1" si="756"/>
        <v>0</v>
      </c>
      <c r="AN641" s="1827">
        <f t="shared" ca="1" si="742"/>
        <v>0</v>
      </c>
      <c r="AO641" s="171">
        <f ca="1">SUM(INDIRECT(AO$1&amp;AO$2&amp;$A641):INDIRECT(AO$1&amp;AO$3&amp;$A641))</f>
        <v>0</v>
      </c>
      <c r="AP641" s="1723">
        <f t="shared" ca="1" si="757"/>
        <v>0</v>
      </c>
      <c r="AQ641" s="1827">
        <f t="shared" ca="1" si="743"/>
        <v>0</v>
      </c>
      <c r="AS641" s="171">
        <f ca="1">SUM((INDIRECT(AS$2&amp;(ROW())):INDIRECT(AS$3&amp;(ROW()))))</f>
        <v>0</v>
      </c>
      <c r="AT641" s="171">
        <f ca="1">SUM(INDIRECT(AT$1&amp;AT$2&amp;$C641):INDIRECT(AT$1&amp;AT$3&amp;$C641))</f>
        <v>0</v>
      </c>
      <c r="AU641" s="1723">
        <f t="shared" ca="1" si="744"/>
        <v>0</v>
      </c>
      <c r="AV641" s="1827">
        <f t="shared" ca="1" si="745"/>
        <v>0</v>
      </c>
      <c r="AW641" s="171">
        <f ca="1">SUM(INDIRECT(AW$1&amp;AW$2&amp;$A641):INDIRECT(AW$1&amp;AW$3&amp;$A641))</f>
        <v>0</v>
      </c>
      <c r="AX641" s="1723">
        <f t="shared" ca="1" si="746"/>
        <v>0</v>
      </c>
      <c r="AY641" s="1827">
        <f t="shared" ca="1" si="747"/>
        <v>0</v>
      </c>
      <c r="BA641" s="171">
        <f ca="1">SUM((INDIRECT(BA$2&amp;(ROW())):INDIRECT(BA$3&amp;(ROW()))))</f>
        <v>0</v>
      </c>
      <c r="BB641" s="171">
        <f ca="1">SUM(INDIRECT(BB$1&amp;BB$2&amp;$C641):INDIRECT(BB$1&amp;BB$3&amp;$C641))</f>
        <v>0</v>
      </c>
      <c r="BC641" s="1723">
        <f t="shared" ca="1" si="748"/>
        <v>0</v>
      </c>
      <c r="BD641" s="1827">
        <f t="shared" ca="1" si="749"/>
        <v>0</v>
      </c>
      <c r="BE641" s="171">
        <f ca="1">SUM(INDIRECT(BE$1&amp;BE$2&amp;$A641):INDIRECT(BE$1&amp;BE$3&amp;$A641))</f>
        <v>0</v>
      </c>
      <c r="BF641" s="1723">
        <f t="shared" ca="1" si="750"/>
        <v>0</v>
      </c>
      <c r="BG641" s="1827">
        <f t="shared" ca="1" si="751"/>
        <v>0</v>
      </c>
    </row>
    <row r="642" spans="1:59">
      <c r="A642" s="1887">
        <v>595</v>
      </c>
      <c r="B642" s="1887">
        <v>1</v>
      </c>
      <c r="C642" s="1887">
        <f>ROW()</f>
        <v>642</v>
      </c>
      <c r="E642" s="2540">
        <v>1</v>
      </c>
      <c r="I642" s="677"/>
      <c r="J642" s="678"/>
      <c r="K642" s="122"/>
      <c r="L642" s="122"/>
      <c r="M642" s="427"/>
      <c r="N642" s="32" t="s">
        <v>213</v>
      </c>
      <c r="O642" s="32"/>
      <c r="P642" s="32"/>
      <c r="Q642" s="115"/>
      <c r="R642" s="115"/>
      <c r="S642" s="115"/>
      <c r="T642" s="115"/>
      <c r="U642" s="115"/>
      <c r="V642" s="115"/>
      <c r="W642" s="115"/>
      <c r="X642" s="115"/>
      <c r="Y642" s="115"/>
      <c r="Z642" s="115"/>
      <c r="AA642" s="115"/>
      <c r="AB642" s="115"/>
      <c r="AC642" s="27">
        <f>SUM(Q642,R642,S642)</f>
        <v>0</v>
      </c>
      <c r="AD642" s="27">
        <f>SUM(T642,U642,V642)</f>
        <v>0</v>
      </c>
      <c r="AE642" s="27">
        <f>SUM(W642,X642,Y642)</f>
        <v>0</v>
      </c>
      <c r="AF642" s="27">
        <f>SUM(Z642,AA642,AB642)</f>
        <v>0</v>
      </c>
      <c r="AG642" s="27">
        <f t="shared" si="753"/>
        <v>0</v>
      </c>
      <c r="AH642" s="27">
        <f t="shared" si="754"/>
        <v>0</v>
      </c>
      <c r="AI642" s="27">
        <f t="shared" si="755"/>
        <v>0</v>
      </c>
      <c r="AK642" s="27">
        <f ca="1">SUM((INDIRECT(AK$2&amp;(ROW())):INDIRECT(AK$3&amp;(ROW()))))</f>
        <v>0</v>
      </c>
      <c r="AL642" s="27">
        <f ca="1">SUM(INDIRECT(AL$1&amp;AL$2&amp;$C642):INDIRECT(AL$1&amp;AL$3&amp;$C642))</f>
        <v>0</v>
      </c>
      <c r="AM642" s="1686">
        <f t="shared" ca="1" si="756"/>
        <v>0</v>
      </c>
      <c r="AN642" s="1780">
        <f t="shared" ca="1" si="742"/>
        <v>0</v>
      </c>
      <c r="AO642" s="27">
        <f ca="1">SUM(INDIRECT(AO$1&amp;AO$2&amp;$A642):INDIRECT(AO$1&amp;AO$3&amp;$A642))</f>
        <v>0</v>
      </c>
      <c r="AP642" s="1686">
        <f t="shared" ca="1" si="757"/>
        <v>0</v>
      </c>
      <c r="AQ642" s="1780">
        <f t="shared" ca="1" si="743"/>
        <v>0</v>
      </c>
      <c r="AS642" s="27">
        <f ca="1">SUM((INDIRECT(AS$2&amp;(ROW())):INDIRECT(AS$3&amp;(ROW()))))</f>
        <v>0</v>
      </c>
      <c r="AT642" s="27">
        <f ca="1">SUM(INDIRECT(AT$1&amp;AT$2&amp;$C642):INDIRECT(AT$1&amp;AT$3&amp;$C642))</f>
        <v>0</v>
      </c>
      <c r="AU642" s="1686">
        <f t="shared" ca="1" si="744"/>
        <v>0</v>
      </c>
      <c r="AV642" s="1780">
        <f t="shared" ca="1" si="745"/>
        <v>0</v>
      </c>
      <c r="AW642" s="27">
        <f ca="1">SUM(INDIRECT(AW$1&amp;AW$2&amp;$A642):INDIRECT(AW$1&amp;AW$3&amp;$A642))</f>
        <v>0</v>
      </c>
      <c r="AX642" s="1686">
        <f t="shared" ca="1" si="746"/>
        <v>0</v>
      </c>
      <c r="AY642" s="1780">
        <f t="shared" ca="1" si="747"/>
        <v>0</v>
      </c>
      <c r="BA642" s="27">
        <f ca="1">SUM((INDIRECT(BA$2&amp;(ROW())):INDIRECT(BA$3&amp;(ROW()))))</f>
        <v>0</v>
      </c>
      <c r="BB642" s="27">
        <f ca="1">SUM(INDIRECT(BB$1&amp;BB$2&amp;$C642):INDIRECT(BB$1&amp;BB$3&amp;$C642))</f>
        <v>0</v>
      </c>
      <c r="BC642" s="1686">
        <f t="shared" ca="1" si="748"/>
        <v>0</v>
      </c>
      <c r="BD642" s="1780">
        <f t="shared" ca="1" si="749"/>
        <v>0</v>
      </c>
      <c r="BE642" s="27">
        <f ca="1">SUM(INDIRECT(BE$1&amp;BE$2&amp;$A642):INDIRECT(BE$1&amp;BE$3&amp;$A642))</f>
        <v>0</v>
      </c>
      <c r="BF642" s="1686">
        <f t="shared" ca="1" si="750"/>
        <v>0</v>
      </c>
      <c r="BG642" s="1780">
        <f t="shared" ca="1" si="751"/>
        <v>0</v>
      </c>
    </row>
    <row r="643" spans="1:59">
      <c r="A643" s="1887">
        <v>596</v>
      </c>
      <c r="B643" s="1887">
        <v>1</v>
      </c>
      <c r="C643" s="1887">
        <f>ROW()</f>
        <v>643</v>
      </c>
      <c r="E643" s="2540">
        <v>1</v>
      </c>
      <c r="I643" s="677"/>
      <c r="J643" s="678"/>
      <c r="K643" s="118" t="s">
        <v>230</v>
      </c>
      <c r="L643" s="118"/>
      <c r="M643" s="602"/>
      <c r="N643" s="602"/>
      <c r="O643" s="602"/>
      <c r="P643" s="602"/>
      <c r="Q643" s="603">
        <f t="shared" ref="Q643:AI643" si="760">Q644+Q651</f>
        <v>0</v>
      </c>
      <c r="R643" s="603">
        <f t="shared" si="760"/>
        <v>0</v>
      </c>
      <c r="S643" s="603">
        <f t="shared" si="760"/>
        <v>0</v>
      </c>
      <c r="T643" s="603">
        <f t="shared" si="760"/>
        <v>0</v>
      </c>
      <c r="U643" s="603">
        <f t="shared" si="760"/>
        <v>0</v>
      </c>
      <c r="V643" s="603">
        <f t="shared" si="760"/>
        <v>0</v>
      </c>
      <c r="W643" s="603">
        <f t="shared" si="760"/>
        <v>0</v>
      </c>
      <c r="X643" s="603">
        <f t="shared" si="760"/>
        <v>0</v>
      </c>
      <c r="Y643" s="603">
        <f t="shared" si="760"/>
        <v>0</v>
      </c>
      <c r="Z643" s="603">
        <f t="shared" si="760"/>
        <v>0</v>
      </c>
      <c r="AA643" s="603">
        <f t="shared" si="760"/>
        <v>0</v>
      </c>
      <c r="AB643" s="603">
        <f t="shared" si="760"/>
        <v>0</v>
      </c>
      <c r="AC643" s="603">
        <f t="shared" si="760"/>
        <v>0</v>
      </c>
      <c r="AD643" s="603">
        <f t="shared" si="760"/>
        <v>0</v>
      </c>
      <c r="AE643" s="603">
        <f t="shared" si="760"/>
        <v>0</v>
      </c>
      <c r="AF643" s="603">
        <f t="shared" si="760"/>
        <v>0</v>
      </c>
      <c r="AG643" s="603">
        <f t="shared" si="760"/>
        <v>0</v>
      </c>
      <c r="AH643" s="603">
        <f t="shared" si="760"/>
        <v>0</v>
      </c>
      <c r="AI643" s="603">
        <f t="shared" si="760"/>
        <v>0</v>
      </c>
      <c r="AK643" s="603">
        <f ca="1">SUM((INDIRECT(AK$2&amp;(ROW())):INDIRECT(AK$3&amp;(ROW()))))</f>
        <v>0</v>
      </c>
      <c r="AL643" s="603">
        <f ca="1">SUM(INDIRECT(AL$1&amp;AL$2&amp;$C643):INDIRECT(AL$1&amp;AL$3&amp;$C643))</f>
        <v>0</v>
      </c>
      <c r="AM643" s="1735">
        <f t="shared" ca="1" si="756"/>
        <v>0</v>
      </c>
      <c r="AN643" s="1838">
        <f t="shared" ca="1" si="742"/>
        <v>0</v>
      </c>
      <c r="AO643" s="603">
        <f ca="1">SUM(INDIRECT(AO$1&amp;AO$2&amp;$A643):INDIRECT(AO$1&amp;AO$3&amp;$A643))</f>
        <v>0</v>
      </c>
      <c r="AP643" s="1735">
        <f t="shared" ca="1" si="757"/>
        <v>0</v>
      </c>
      <c r="AQ643" s="1838">
        <f t="shared" ca="1" si="743"/>
        <v>0</v>
      </c>
      <c r="AS643" s="603">
        <f ca="1">SUM((INDIRECT(AS$2&amp;(ROW())):INDIRECT(AS$3&amp;(ROW()))))</f>
        <v>0</v>
      </c>
      <c r="AT643" s="603">
        <f ca="1">SUM(INDIRECT(AT$1&amp;AT$2&amp;$C643):INDIRECT(AT$1&amp;AT$3&amp;$C643))</f>
        <v>0</v>
      </c>
      <c r="AU643" s="1735">
        <f t="shared" ca="1" si="744"/>
        <v>0</v>
      </c>
      <c r="AV643" s="1838">
        <f t="shared" ca="1" si="745"/>
        <v>0</v>
      </c>
      <c r="AW643" s="603">
        <f ca="1">SUM(INDIRECT(AW$1&amp;AW$2&amp;$A643):INDIRECT(AW$1&amp;AW$3&amp;$A643))</f>
        <v>0</v>
      </c>
      <c r="AX643" s="1735">
        <f t="shared" ca="1" si="746"/>
        <v>0</v>
      </c>
      <c r="AY643" s="1838">
        <f t="shared" ca="1" si="747"/>
        <v>0</v>
      </c>
      <c r="BA643" s="603">
        <f ca="1">SUM((INDIRECT(BA$2&amp;(ROW())):INDIRECT(BA$3&amp;(ROW()))))</f>
        <v>0</v>
      </c>
      <c r="BB643" s="603">
        <f ca="1">SUM(INDIRECT(BB$1&amp;BB$2&amp;$C643):INDIRECT(BB$1&amp;BB$3&amp;$C643))</f>
        <v>0</v>
      </c>
      <c r="BC643" s="1735">
        <f t="shared" ca="1" si="748"/>
        <v>0</v>
      </c>
      <c r="BD643" s="1838">
        <f t="shared" ca="1" si="749"/>
        <v>0</v>
      </c>
      <c r="BE643" s="603">
        <f ca="1">SUM(INDIRECT(BE$1&amp;BE$2&amp;$A643):INDIRECT(BE$1&amp;BE$3&amp;$A643))</f>
        <v>0</v>
      </c>
      <c r="BF643" s="1735">
        <f t="shared" ca="1" si="750"/>
        <v>0</v>
      </c>
      <c r="BG643" s="1838">
        <f t="shared" ca="1" si="751"/>
        <v>0</v>
      </c>
    </row>
    <row r="644" spans="1:59">
      <c r="A644" s="1887">
        <v>597</v>
      </c>
      <c r="B644" s="1887">
        <v>1</v>
      </c>
      <c r="C644" s="1887">
        <f>ROW()</f>
        <v>644</v>
      </c>
      <c r="E644" s="2540">
        <v>1</v>
      </c>
      <c r="I644" s="677"/>
      <c r="J644" s="678"/>
      <c r="K644" s="123"/>
      <c r="L644" s="123"/>
      <c r="M644" s="125" t="s">
        <v>326</v>
      </c>
      <c r="N644" s="600"/>
      <c r="O644" s="600"/>
      <c r="P644" s="600"/>
      <c r="Q644" s="562">
        <f t="shared" ref="Q644:AI644" si="761">SUM(Q645:Q650)</f>
        <v>0</v>
      </c>
      <c r="R644" s="562">
        <f t="shared" si="761"/>
        <v>0</v>
      </c>
      <c r="S644" s="562">
        <f t="shared" si="761"/>
        <v>0</v>
      </c>
      <c r="T644" s="562">
        <f t="shared" si="761"/>
        <v>0</v>
      </c>
      <c r="U644" s="562">
        <f t="shared" si="761"/>
        <v>0</v>
      </c>
      <c r="V644" s="562">
        <f t="shared" si="761"/>
        <v>0</v>
      </c>
      <c r="W644" s="562">
        <f t="shared" si="761"/>
        <v>0</v>
      </c>
      <c r="X644" s="562">
        <f t="shared" si="761"/>
        <v>0</v>
      </c>
      <c r="Y644" s="562">
        <f t="shared" si="761"/>
        <v>0</v>
      </c>
      <c r="Z644" s="562">
        <f t="shared" si="761"/>
        <v>0</v>
      </c>
      <c r="AA644" s="562">
        <f t="shared" si="761"/>
        <v>0</v>
      </c>
      <c r="AB644" s="562">
        <f t="shared" si="761"/>
        <v>0</v>
      </c>
      <c r="AC644" s="562">
        <f t="shared" si="761"/>
        <v>0</v>
      </c>
      <c r="AD644" s="562">
        <f t="shared" si="761"/>
        <v>0</v>
      </c>
      <c r="AE644" s="562">
        <f t="shared" si="761"/>
        <v>0</v>
      </c>
      <c r="AF644" s="562">
        <f t="shared" si="761"/>
        <v>0</v>
      </c>
      <c r="AG644" s="562">
        <f t="shared" si="761"/>
        <v>0</v>
      </c>
      <c r="AH644" s="562">
        <f t="shared" si="761"/>
        <v>0</v>
      </c>
      <c r="AI644" s="562">
        <f t="shared" si="761"/>
        <v>0</v>
      </c>
      <c r="AK644" s="562">
        <f ca="1">SUM((INDIRECT(AK$2&amp;(ROW())):INDIRECT(AK$3&amp;(ROW()))))</f>
        <v>0</v>
      </c>
      <c r="AL644" s="562">
        <f ca="1">SUM(INDIRECT(AL$1&amp;AL$2&amp;$C644):INDIRECT(AL$1&amp;AL$3&amp;$C644))</f>
        <v>0</v>
      </c>
      <c r="AM644" s="1716">
        <f t="shared" ca="1" si="756"/>
        <v>0</v>
      </c>
      <c r="AN644" s="1820">
        <f t="shared" ca="1" si="742"/>
        <v>0</v>
      </c>
      <c r="AO644" s="562">
        <f ca="1">SUM(INDIRECT(AO$1&amp;AO$2&amp;$A644):INDIRECT(AO$1&amp;AO$3&amp;$A644))</f>
        <v>0</v>
      </c>
      <c r="AP644" s="1716">
        <f t="shared" ca="1" si="757"/>
        <v>0</v>
      </c>
      <c r="AQ644" s="1820">
        <f t="shared" ca="1" si="743"/>
        <v>0</v>
      </c>
      <c r="AS644" s="562">
        <f ca="1">SUM((INDIRECT(AS$2&amp;(ROW())):INDIRECT(AS$3&amp;(ROW()))))</f>
        <v>0</v>
      </c>
      <c r="AT644" s="562">
        <f ca="1">SUM(INDIRECT(AT$1&amp;AT$2&amp;$C644):INDIRECT(AT$1&amp;AT$3&amp;$C644))</f>
        <v>0</v>
      </c>
      <c r="AU644" s="1716">
        <f t="shared" ca="1" si="744"/>
        <v>0</v>
      </c>
      <c r="AV644" s="1820">
        <f t="shared" ca="1" si="745"/>
        <v>0</v>
      </c>
      <c r="AW644" s="562">
        <f ca="1">SUM(INDIRECT(AW$1&amp;AW$2&amp;$A644):INDIRECT(AW$1&amp;AW$3&amp;$A644))</f>
        <v>0</v>
      </c>
      <c r="AX644" s="1716">
        <f t="shared" ca="1" si="746"/>
        <v>0</v>
      </c>
      <c r="AY644" s="1820">
        <f t="shared" ca="1" si="747"/>
        <v>0</v>
      </c>
      <c r="BA644" s="562">
        <f ca="1">SUM((INDIRECT(BA$2&amp;(ROW())):INDIRECT(BA$3&amp;(ROW()))))</f>
        <v>0</v>
      </c>
      <c r="BB644" s="562">
        <f ca="1">SUM(INDIRECT(BB$1&amp;BB$2&amp;$C644):INDIRECT(BB$1&amp;BB$3&amp;$C644))</f>
        <v>0</v>
      </c>
      <c r="BC644" s="1716">
        <f t="shared" ca="1" si="748"/>
        <v>0</v>
      </c>
      <c r="BD644" s="1820">
        <f t="shared" ca="1" si="749"/>
        <v>0</v>
      </c>
      <c r="BE644" s="562">
        <f ca="1">SUM(INDIRECT(BE$1&amp;BE$2&amp;$A644):INDIRECT(BE$1&amp;BE$3&amp;$A644))</f>
        <v>0</v>
      </c>
      <c r="BF644" s="1716">
        <f t="shared" ca="1" si="750"/>
        <v>0</v>
      </c>
      <c r="BG644" s="1820">
        <f t="shared" ca="1" si="751"/>
        <v>0</v>
      </c>
    </row>
    <row r="645" spans="1:59">
      <c r="A645" s="1887">
        <v>598</v>
      </c>
      <c r="B645" s="1887">
        <v>1</v>
      </c>
      <c r="C645" s="1887">
        <f>ROW()</f>
        <v>645</v>
      </c>
      <c r="E645" s="2540">
        <v>1</v>
      </c>
      <c r="I645" s="677"/>
      <c r="J645" s="678"/>
      <c r="K645" s="123"/>
      <c r="L645" s="123"/>
      <c r="M645" s="125"/>
      <c r="N645" s="601" t="s">
        <v>321</v>
      </c>
      <c r="O645" s="581"/>
      <c r="P645" s="581"/>
      <c r="Q645" s="177"/>
      <c r="R645" s="177"/>
      <c r="S645" s="177"/>
      <c r="T645" s="177"/>
      <c r="U645" s="177"/>
      <c r="V645" s="177"/>
      <c r="W645" s="177"/>
      <c r="X645" s="177"/>
      <c r="Y645" s="177"/>
      <c r="Z645" s="177"/>
      <c r="AA645" s="177"/>
      <c r="AB645" s="177"/>
      <c r="AC645" s="173">
        <f t="shared" ref="AC645:AC650" si="762">SUM(Q645,R645,S645)</f>
        <v>0</v>
      </c>
      <c r="AD645" s="173">
        <f t="shared" ref="AD645:AD650" si="763">SUM(T645,U645,V645)</f>
        <v>0</v>
      </c>
      <c r="AE645" s="173">
        <f t="shared" ref="AE645:AE650" si="764">SUM(W645,X645,Y645)</f>
        <v>0</v>
      </c>
      <c r="AF645" s="173">
        <f t="shared" ref="AF645:AF650" si="765">SUM(Z645,AA645,AB645)</f>
        <v>0</v>
      </c>
      <c r="AG645" s="173">
        <f t="shared" ref="AG645:AG650" si="766">AC645+AD645</f>
        <v>0</v>
      </c>
      <c r="AH645" s="173">
        <f t="shared" ref="AH645:AH650" si="767">AF645+AE645</f>
        <v>0</v>
      </c>
      <c r="AI645" s="173">
        <f t="shared" ref="AI645:AI650" si="768">AG645+AH645</f>
        <v>0</v>
      </c>
      <c r="AK645" s="173">
        <f ca="1">SUM((INDIRECT(AK$2&amp;(ROW())):INDIRECT(AK$3&amp;(ROW()))))</f>
        <v>0</v>
      </c>
      <c r="AL645" s="173">
        <f ca="1">SUM(INDIRECT(AL$1&amp;AL$2&amp;$C645):INDIRECT(AL$1&amp;AL$3&amp;$C645))</f>
        <v>0</v>
      </c>
      <c r="AM645" s="1717">
        <f t="shared" ca="1" si="756"/>
        <v>0</v>
      </c>
      <c r="AN645" s="1821">
        <f t="shared" ca="1" si="742"/>
        <v>0</v>
      </c>
      <c r="AO645" s="173">
        <f ca="1">SUM(INDIRECT(AO$1&amp;AO$2&amp;$A645):INDIRECT(AO$1&amp;AO$3&amp;$A645))</f>
        <v>0</v>
      </c>
      <c r="AP645" s="1717">
        <f t="shared" ca="1" si="757"/>
        <v>0</v>
      </c>
      <c r="AQ645" s="1821">
        <f t="shared" ca="1" si="743"/>
        <v>0</v>
      </c>
      <c r="AS645" s="173">
        <f ca="1">SUM((INDIRECT(AS$2&amp;(ROW())):INDIRECT(AS$3&amp;(ROW()))))</f>
        <v>0</v>
      </c>
      <c r="AT645" s="173">
        <f ca="1">SUM(INDIRECT(AT$1&amp;AT$2&amp;$C645):INDIRECT(AT$1&amp;AT$3&amp;$C645))</f>
        <v>0</v>
      </c>
      <c r="AU645" s="1717">
        <f t="shared" ca="1" si="744"/>
        <v>0</v>
      </c>
      <c r="AV645" s="1821">
        <f t="shared" ca="1" si="745"/>
        <v>0</v>
      </c>
      <c r="AW645" s="173">
        <f ca="1">SUM(INDIRECT(AW$1&amp;AW$2&amp;$A645):INDIRECT(AW$1&amp;AW$3&amp;$A645))</f>
        <v>0</v>
      </c>
      <c r="AX645" s="1717">
        <f t="shared" ca="1" si="746"/>
        <v>0</v>
      </c>
      <c r="AY645" s="1821">
        <f t="shared" ca="1" si="747"/>
        <v>0</v>
      </c>
      <c r="BA645" s="173">
        <f ca="1">SUM((INDIRECT(BA$2&amp;(ROW())):INDIRECT(BA$3&amp;(ROW()))))</f>
        <v>0</v>
      </c>
      <c r="BB645" s="173">
        <f ca="1">SUM(INDIRECT(BB$1&amp;BB$2&amp;$C645):INDIRECT(BB$1&amp;BB$3&amp;$C645))</f>
        <v>0</v>
      </c>
      <c r="BC645" s="1717">
        <f t="shared" ca="1" si="748"/>
        <v>0</v>
      </c>
      <c r="BD645" s="1821">
        <f t="shared" ca="1" si="749"/>
        <v>0</v>
      </c>
      <c r="BE645" s="173">
        <f ca="1">SUM(INDIRECT(BE$1&amp;BE$2&amp;$A645):INDIRECT(BE$1&amp;BE$3&amp;$A645))</f>
        <v>0</v>
      </c>
      <c r="BF645" s="1717">
        <f t="shared" ca="1" si="750"/>
        <v>0</v>
      </c>
      <c r="BG645" s="1821">
        <f t="shared" ca="1" si="751"/>
        <v>0</v>
      </c>
    </row>
    <row r="646" spans="1:59">
      <c r="A646" s="1887">
        <v>599</v>
      </c>
      <c r="B646" s="1887">
        <v>1</v>
      </c>
      <c r="C646" s="1887">
        <f>ROW()</f>
        <v>646</v>
      </c>
      <c r="E646" s="2540">
        <v>1</v>
      </c>
      <c r="I646" s="677"/>
      <c r="J646" s="678"/>
      <c r="K646" s="123"/>
      <c r="L646" s="123"/>
      <c r="M646" s="125"/>
      <c r="N646" s="436" t="s">
        <v>218</v>
      </c>
      <c r="O646" s="125"/>
      <c r="P646" s="125"/>
      <c r="Q646" s="117"/>
      <c r="R646" s="117"/>
      <c r="S646" s="117"/>
      <c r="T646" s="117"/>
      <c r="U646" s="117"/>
      <c r="V646" s="117"/>
      <c r="W646" s="117"/>
      <c r="X646" s="117"/>
      <c r="Y646" s="117"/>
      <c r="Z646" s="117"/>
      <c r="AA646" s="117"/>
      <c r="AB646" s="117"/>
      <c r="AC646" s="25">
        <f t="shared" si="762"/>
        <v>0</v>
      </c>
      <c r="AD646" s="25">
        <f t="shared" si="763"/>
        <v>0</v>
      </c>
      <c r="AE646" s="25">
        <f t="shared" si="764"/>
        <v>0</v>
      </c>
      <c r="AF646" s="25">
        <f t="shared" si="765"/>
        <v>0</v>
      </c>
      <c r="AG646" s="25">
        <f t="shared" si="766"/>
        <v>0</v>
      </c>
      <c r="AH646" s="25">
        <f t="shared" si="767"/>
        <v>0</v>
      </c>
      <c r="AI646" s="25">
        <f t="shared" si="768"/>
        <v>0</v>
      </c>
      <c r="AK646" s="25">
        <f ca="1">SUM((INDIRECT(AK$2&amp;(ROW())):INDIRECT(AK$3&amp;(ROW()))))</f>
        <v>0</v>
      </c>
      <c r="AL646" s="25">
        <f ca="1">SUM(INDIRECT(AL$1&amp;AL$2&amp;$C646):INDIRECT(AL$1&amp;AL$3&amp;$C646))</f>
        <v>0</v>
      </c>
      <c r="AM646" s="1688">
        <f t="shared" ca="1" si="756"/>
        <v>0</v>
      </c>
      <c r="AN646" s="1782">
        <f t="shared" ca="1" si="742"/>
        <v>0</v>
      </c>
      <c r="AO646" s="25">
        <f ca="1">SUM(INDIRECT(AO$1&amp;AO$2&amp;$A646):INDIRECT(AO$1&amp;AO$3&amp;$A646))</f>
        <v>0</v>
      </c>
      <c r="AP646" s="1688">
        <f t="shared" ca="1" si="757"/>
        <v>0</v>
      </c>
      <c r="AQ646" s="1782">
        <f t="shared" ca="1" si="743"/>
        <v>0</v>
      </c>
      <c r="AS646" s="25">
        <f ca="1">SUM((INDIRECT(AS$2&amp;(ROW())):INDIRECT(AS$3&amp;(ROW()))))</f>
        <v>0</v>
      </c>
      <c r="AT646" s="25">
        <f ca="1">SUM(INDIRECT(AT$1&amp;AT$2&amp;$C646):INDIRECT(AT$1&amp;AT$3&amp;$C646))</f>
        <v>0</v>
      </c>
      <c r="AU646" s="1688">
        <f t="shared" ca="1" si="744"/>
        <v>0</v>
      </c>
      <c r="AV646" s="1782">
        <f t="shared" ca="1" si="745"/>
        <v>0</v>
      </c>
      <c r="AW646" s="25">
        <f ca="1">SUM(INDIRECT(AW$1&amp;AW$2&amp;$A646):INDIRECT(AW$1&amp;AW$3&amp;$A646))</f>
        <v>0</v>
      </c>
      <c r="AX646" s="1688">
        <f t="shared" ca="1" si="746"/>
        <v>0</v>
      </c>
      <c r="AY646" s="1782">
        <f t="shared" ca="1" si="747"/>
        <v>0</v>
      </c>
      <c r="BA646" s="25">
        <f ca="1">SUM((INDIRECT(BA$2&amp;(ROW())):INDIRECT(BA$3&amp;(ROW()))))</f>
        <v>0</v>
      </c>
      <c r="BB646" s="25">
        <f ca="1">SUM(INDIRECT(BB$1&amp;BB$2&amp;$C646):INDIRECT(BB$1&amp;BB$3&amp;$C646))</f>
        <v>0</v>
      </c>
      <c r="BC646" s="1688">
        <f t="shared" ca="1" si="748"/>
        <v>0</v>
      </c>
      <c r="BD646" s="1782">
        <f t="shared" ca="1" si="749"/>
        <v>0</v>
      </c>
      <c r="BE646" s="25">
        <f ca="1">SUM(INDIRECT(BE$1&amp;BE$2&amp;$A646):INDIRECT(BE$1&amp;BE$3&amp;$A646))</f>
        <v>0</v>
      </c>
      <c r="BF646" s="1688">
        <f t="shared" ca="1" si="750"/>
        <v>0</v>
      </c>
      <c r="BG646" s="1782">
        <f t="shared" ca="1" si="751"/>
        <v>0</v>
      </c>
    </row>
    <row r="647" spans="1:59">
      <c r="A647" s="1887">
        <v>600</v>
      </c>
      <c r="B647" s="1887">
        <v>1</v>
      </c>
      <c r="C647" s="1887">
        <f>ROW()</f>
        <v>647</v>
      </c>
      <c r="E647" s="2540">
        <v>1</v>
      </c>
      <c r="I647" s="677"/>
      <c r="J647" s="678"/>
      <c r="K647" s="123"/>
      <c r="L647" s="123"/>
      <c r="M647" s="125"/>
      <c r="N647" s="436" t="s">
        <v>322</v>
      </c>
      <c r="O647" s="125"/>
      <c r="P647" s="125"/>
      <c r="Q647" s="117"/>
      <c r="R647" s="117"/>
      <c r="S647" s="117"/>
      <c r="T647" s="117"/>
      <c r="U647" s="117"/>
      <c r="V647" s="117"/>
      <c r="W647" s="117"/>
      <c r="X647" s="117"/>
      <c r="Y647" s="117"/>
      <c r="Z647" s="117"/>
      <c r="AA647" s="117"/>
      <c r="AB647" s="117"/>
      <c r="AC647" s="25">
        <f t="shared" si="762"/>
        <v>0</v>
      </c>
      <c r="AD647" s="25">
        <f t="shared" si="763"/>
        <v>0</v>
      </c>
      <c r="AE647" s="25">
        <f t="shared" si="764"/>
        <v>0</v>
      </c>
      <c r="AF647" s="25">
        <f t="shared" si="765"/>
        <v>0</v>
      </c>
      <c r="AG647" s="25">
        <f t="shared" si="766"/>
        <v>0</v>
      </c>
      <c r="AH647" s="25">
        <f t="shared" si="767"/>
        <v>0</v>
      </c>
      <c r="AI647" s="25">
        <f t="shared" si="768"/>
        <v>0</v>
      </c>
      <c r="AK647" s="25">
        <f ca="1">SUM((INDIRECT(AK$2&amp;(ROW())):INDIRECT(AK$3&amp;(ROW()))))</f>
        <v>0</v>
      </c>
      <c r="AL647" s="25">
        <f ca="1">SUM(INDIRECT(AL$1&amp;AL$2&amp;$C647):INDIRECT(AL$1&amp;AL$3&amp;$C647))</f>
        <v>0</v>
      </c>
      <c r="AM647" s="1688">
        <f t="shared" ca="1" si="756"/>
        <v>0</v>
      </c>
      <c r="AN647" s="1782">
        <f t="shared" ca="1" si="742"/>
        <v>0</v>
      </c>
      <c r="AO647" s="25">
        <f ca="1">SUM(INDIRECT(AO$1&amp;AO$2&amp;$A647):INDIRECT(AO$1&amp;AO$3&amp;$A647))</f>
        <v>0</v>
      </c>
      <c r="AP647" s="1688">
        <f t="shared" ca="1" si="757"/>
        <v>0</v>
      </c>
      <c r="AQ647" s="1782">
        <f t="shared" ca="1" si="743"/>
        <v>0</v>
      </c>
      <c r="AS647" s="25">
        <f ca="1">SUM((INDIRECT(AS$2&amp;(ROW())):INDIRECT(AS$3&amp;(ROW()))))</f>
        <v>0</v>
      </c>
      <c r="AT647" s="25">
        <f ca="1">SUM(INDIRECT(AT$1&amp;AT$2&amp;$C647):INDIRECT(AT$1&amp;AT$3&amp;$C647))</f>
        <v>0</v>
      </c>
      <c r="AU647" s="1688">
        <f t="shared" ca="1" si="744"/>
        <v>0</v>
      </c>
      <c r="AV647" s="1782">
        <f t="shared" ca="1" si="745"/>
        <v>0</v>
      </c>
      <c r="AW647" s="25">
        <f ca="1">SUM(INDIRECT(AW$1&amp;AW$2&amp;$A647):INDIRECT(AW$1&amp;AW$3&amp;$A647))</f>
        <v>0</v>
      </c>
      <c r="AX647" s="1688">
        <f t="shared" ca="1" si="746"/>
        <v>0</v>
      </c>
      <c r="AY647" s="1782">
        <f t="shared" ca="1" si="747"/>
        <v>0</v>
      </c>
      <c r="BA647" s="25">
        <f ca="1">SUM((INDIRECT(BA$2&amp;(ROW())):INDIRECT(BA$3&amp;(ROW()))))</f>
        <v>0</v>
      </c>
      <c r="BB647" s="25">
        <f ca="1">SUM(INDIRECT(BB$1&amp;BB$2&amp;$C647):INDIRECT(BB$1&amp;BB$3&amp;$C647))</f>
        <v>0</v>
      </c>
      <c r="BC647" s="1688">
        <f t="shared" ca="1" si="748"/>
        <v>0</v>
      </c>
      <c r="BD647" s="1782">
        <f t="shared" ca="1" si="749"/>
        <v>0</v>
      </c>
      <c r="BE647" s="25">
        <f ca="1">SUM(INDIRECT(BE$1&amp;BE$2&amp;$A647):INDIRECT(BE$1&amp;BE$3&amp;$A647))</f>
        <v>0</v>
      </c>
      <c r="BF647" s="1688">
        <f t="shared" ca="1" si="750"/>
        <v>0</v>
      </c>
      <c r="BG647" s="1782">
        <f t="shared" ca="1" si="751"/>
        <v>0</v>
      </c>
    </row>
    <row r="648" spans="1:59">
      <c r="A648" s="1887">
        <v>601</v>
      </c>
      <c r="B648" s="1887">
        <v>1</v>
      </c>
      <c r="C648" s="1887">
        <f>ROW()</f>
        <v>648</v>
      </c>
      <c r="E648" s="2540">
        <v>1</v>
      </c>
      <c r="I648" s="677"/>
      <c r="J648" s="678"/>
      <c r="K648" s="123"/>
      <c r="L648" s="123"/>
      <c r="M648" s="125"/>
      <c r="N648" s="436" t="s">
        <v>323</v>
      </c>
      <c r="O648" s="125"/>
      <c r="P648" s="125"/>
      <c r="Q648" s="117"/>
      <c r="R648" s="117"/>
      <c r="S648" s="117"/>
      <c r="T648" s="117"/>
      <c r="U648" s="117"/>
      <c r="V648" s="117"/>
      <c r="W648" s="117"/>
      <c r="X648" s="117"/>
      <c r="Y648" s="117"/>
      <c r="Z648" s="117"/>
      <c r="AA648" s="117"/>
      <c r="AB648" s="117"/>
      <c r="AC648" s="25">
        <f t="shared" si="762"/>
        <v>0</v>
      </c>
      <c r="AD648" s="25">
        <f t="shared" si="763"/>
        <v>0</v>
      </c>
      <c r="AE648" s="25">
        <f t="shared" si="764"/>
        <v>0</v>
      </c>
      <c r="AF648" s="25">
        <f t="shared" si="765"/>
        <v>0</v>
      </c>
      <c r="AG648" s="25">
        <f t="shared" si="766"/>
        <v>0</v>
      </c>
      <c r="AH648" s="25">
        <f t="shared" si="767"/>
        <v>0</v>
      </c>
      <c r="AI648" s="25">
        <f t="shared" si="768"/>
        <v>0</v>
      </c>
      <c r="AK648" s="25">
        <f ca="1">SUM((INDIRECT(AK$2&amp;(ROW())):INDIRECT(AK$3&amp;(ROW()))))</f>
        <v>0</v>
      </c>
      <c r="AL648" s="25">
        <f ca="1">SUM(INDIRECT(AL$1&amp;AL$2&amp;$C648):INDIRECT(AL$1&amp;AL$3&amp;$C648))</f>
        <v>0</v>
      </c>
      <c r="AM648" s="1688">
        <f t="shared" ca="1" si="756"/>
        <v>0</v>
      </c>
      <c r="AN648" s="1782">
        <f t="shared" ca="1" si="742"/>
        <v>0</v>
      </c>
      <c r="AO648" s="25">
        <f ca="1">SUM(INDIRECT(AO$1&amp;AO$2&amp;$A648):INDIRECT(AO$1&amp;AO$3&amp;$A648))</f>
        <v>0</v>
      </c>
      <c r="AP648" s="1688">
        <f t="shared" ca="1" si="757"/>
        <v>0</v>
      </c>
      <c r="AQ648" s="1782">
        <f t="shared" ca="1" si="743"/>
        <v>0</v>
      </c>
      <c r="AS648" s="25">
        <f ca="1">SUM((INDIRECT(AS$2&amp;(ROW())):INDIRECT(AS$3&amp;(ROW()))))</f>
        <v>0</v>
      </c>
      <c r="AT648" s="25">
        <f ca="1">SUM(INDIRECT(AT$1&amp;AT$2&amp;$C648):INDIRECT(AT$1&amp;AT$3&amp;$C648))</f>
        <v>0</v>
      </c>
      <c r="AU648" s="1688">
        <f t="shared" ca="1" si="744"/>
        <v>0</v>
      </c>
      <c r="AV648" s="1782">
        <f t="shared" ca="1" si="745"/>
        <v>0</v>
      </c>
      <c r="AW648" s="25">
        <f ca="1">SUM(INDIRECT(AW$1&amp;AW$2&amp;$A648):INDIRECT(AW$1&amp;AW$3&amp;$A648))</f>
        <v>0</v>
      </c>
      <c r="AX648" s="1688">
        <f t="shared" ca="1" si="746"/>
        <v>0</v>
      </c>
      <c r="AY648" s="1782">
        <f t="shared" ca="1" si="747"/>
        <v>0</v>
      </c>
      <c r="BA648" s="25">
        <f ca="1">SUM((INDIRECT(BA$2&amp;(ROW())):INDIRECT(BA$3&amp;(ROW()))))</f>
        <v>0</v>
      </c>
      <c r="BB648" s="25">
        <f ca="1">SUM(INDIRECT(BB$1&amp;BB$2&amp;$C648):INDIRECT(BB$1&amp;BB$3&amp;$C648))</f>
        <v>0</v>
      </c>
      <c r="BC648" s="1688">
        <f t="shared" ca="1" si="748"/>
        <v>0</v>
      </c>
      <c r="BD648" s="1782">
        <f t="shared" ca="1" si="749"/>
        <v>0</v>
      </c>
      <c r="BE648" s="25">
        <f ca="1">SUM(INDIRECT(BE$1&amp;BE$2&amp;$A648):INDIRECT(BE$1&amp;BE$3&amp;$A648))</f>
        <v>0</v>
      </c>
      <c r="BF648" s="1688">
        <f t="shared" ca="1" si="750"/>
        <v>0</v>
      </c>
      <c r="BG648" s="1782">
        <f t="shared" ca="1" si="751"/>
        <v>0</v>
      </c>
    </row>
    <row r="649" spans="1:59">
      <c r="A649" s="1887">
        <v>602</v>
      </c>
      <c r="B649" s="1887">
        <v>1</v>
      </c>
      <c r="C649" s="1887">
        <f>ROW()</f>
        <v>649</v>
      </c>
      <c r="E649" s="2540">
        <v>1</v>
      </c>
      <c r="I649" s="677"/>
      <c r="J649" s="678"/>
      <c r="K649" s="123"/>
      <c r="L649" s="123"/>
      <c r="M649" s="125"/>
      <c r="N649" s="436" t="s">
        <v>313</v>
      </c>
      <c r="O649" s="125"/>
      <c r="P649" s="125"/>
      <c r="Q649" s="117"/>
      <c r="R649" s="117"/>
      <c r="S649" s="117"/>
      <c r="T649" s="117"/>
      <c r="U649" s="117"/>
      <c r="V649" s="117"/>
      <c r="W649" s="117"/>
      <c r="X649" s="117"/>
      <c r="Y649" s="117"/>
      <c r="Z649" s="117"/>
      <c r="AA649" s="117"/>
      <c r="AB649" s="117"/>
      <c r="AC649" s="25">
        <f t="shared" si="762"/>
        <v>0</v>
      </c>
      <c r="AD649" s="25">
        <f t="shared" si="763"/>
        <v>0</v>
      </c>
      <c r="AE649" s="25">
        <f t="shared" si="764"/>
        <v>0</v>
      </c>
      <c r="AF649" s="25">
        <f t="shared" si="765"/>
        <v>0</v>
      </c>
      <c r="AG649" s="25">
        <f t="shared" si="766"/>
        <v>0</v>
      </c>
      <c r="AH649" s="25">
        <f t="shared" si="767"/>
        <v>0</v>
      </c>
      <c r="AI649" s="25">
        <f t="shared" si="768"/>
        <v>0</v>
      </c>
      <c r="AK649" s="25">
        <f ca="1">SUM((INDIRECT(AK$2&amp;(ROW())):INDIRECT(AK$3&amp;(ROW()))))</f>
        <v>0</v>
      </c>
      <c r="AL649" s="25">
        <f ca="1">SUM(INDIRECT(AL$1&amp;AL$2&amp;$C649):INDIRECT(AL$1&amp;AL$3&amp;$C649))</f>
        <v>0</v>
      </c>
      <c r="AM649" s="1688">
        <f t="shared" ca="1" si="756"/>
        <v>0</v>
      </c>
      <c r="AN649" s="1782">
        <f t="shared" ca="1" si="742"/>
        <v>0</v>
      </c>
      <c r="AO649" s="25">
        <f ca="1">SUM(INDIRECT(AO$1&amp;AO$2&amp;$A649):INDIRECT(AO$1&amp;AO$3&amp;$A649))</f>
        <v>0</v>
      </c>
      <c r="AP649" s="1688">
        <f t="shared" ca="1" si="757"/>
        <v>0</v>
      </c>
      <c r="AQ649" s="1782">
        <f t="shared" ca="1" si="743"/>
        <v>0</v>
      </c>
      <c r="AS649" s="25">
        <f ca="1">SUM((INDIRECT(AS$2&amp;(ROW())):INDIRECT(AS$3&amp;(ROW()))))</f>
        <v>0</v>
      </c>
      <c r="AT649" s="25">
        <f ca="1">SUM(INDIRECT(AT$1&amp;AT$2&amp;$C649):INDIRECT(AT$1&amp;AT$3&amp;$C649))</f>
        <v>0</v>
      </c>
      <c r="AU649" s="1688">
        <f t="shared" ca="1" si="744"/>
        <v>0</v>
      </c>
      <c r="AV649" s="1782">
        <f t="shared" ca="1" si="745"/>
        <v>0</v>
      </c>
      <c r="AW649" s="25">
        <f ca="1">SUM(INDIRECT(AW$1&amp;AW$2&amp;$A649):INDIRECT(AW$1&amp;AW$3&amp;$A649))</f>
        <v>0</v>
      </c>
      <c r="AX649" s="1688">
        <f t="shared" ca="1" si="746"/>
        <v>0</v>
      </c>
      <c r="AY649" s="1782">
        <f t="shared" ca="1" si="747"/>
        <v>0</v>
      </c>
      <c r="BA649" s="25">
        <f ca="1">SUM((INDIRECT(BA$2&amp;(ROW())):INDIRECT(BA$3&amp;(ROW()))))</f>
        <v>0</v>
      </c>
      <c r="BB649" s="25">
        <f ca="1">SUM(INDIRECT(BB$1&amp;BB$2&amp;$C649):INDIRECT(BB$1&amp;BB$3&amp;$C649))</f>
        <v>0</v>
      </c>
      <c r="BC649" s="1688">
        <f t="shared" ca="1" si="748"/>
        <v>0</v>
      </c>
      <c r="BD649" s="1782">
        <f t="shared" ca="1" si="749"/>
        <v>0</v>
      </c>
      <c r="BE649" s="25">
        <f ca="1">SUM(INDIRECT(BE$1&amp;BE$2&amp;$A649):INDIRECT(BE$1&amp;BE$3&amp;$A649))</f>
        <v>0</v>
      </c>
      <c r="BF649" s="1688">
        <f t="shared" ca="1" si="750"/>
        <v>0</v>
      </c>
      <c r="BG649" s="1782">
        <f t="shared" ca="1" si="751"/>
        <v>0</v>
      </c>
    </row>
    <row r="650" spans="1:59">
      <c r="A650" s="1887">
        <v>603</v>
      </c>
      <c r="B650" s="1887">
        <v>1</v>
      </c>
      <c r="C650" s="1887">
        <f>ROW()</f>
        <v>650</v>
      </c>
      <c r="E650" s="2540">
        <v>1</v>
      </c>
      <c r="I650" s="677"/>
      <c r="J650" s="678"/>
      <c r="K650" s="123"/>
      <c r="L650" s="123"/>
      <c r="M650" s="125"/>
      <c r="N650" s="427" t="s">
        <v>136</v>
      </c>
      <c r="O650" s="427"/>
      <c r="P650" s="427"/>
      <c r="Q650" s="124"/>
      <c r="R650" s="124"/>
      <c r="S650" s="124"/>
      <c r="T650" s="124"/>
      <c r="U650" s="124"/>
      <c r="V650" s="124"/>
      <c r="W650" s="124"/>
      <c r="X650" s="124"/>
      <c r="Y650" s="124"/>
      <c r="Z650" s="124"/>
      <c r="AA650" s="124"/>
      <c r="AB650" s="124"/>
      <c r="AC650" s="23">
        <f t="shared" si="762"/>
        <v>0</v>
      </c>
      <c r="AD650" s="23">
        <f t="shared" si="763"/>
        <v>0</v>
      </c>
      <c r="AE650" s="23">
        <f t="shared" si="764"/>
        <v>0</v>
      </c>
      <c r="AF650" s="23">
        <f t="shared" si="765"/>
        <v>0</v>
      </c>
      <c r="AG650" s="23">
        <f t="shared" si="766"/>
        <v>0</v>
      </c>
      <c r="AH650" s="23">
        <f t="shared" si="767"/>
        <v>0</v>
      </c>
      <c r="AI650" s="23">
        <f t="shared" si="768"/>
        <v>0</v>
      </c>
      <c r="AK650" s="23">
        <f ca="1">SUM((INDIRECT(AK$2&amp;(ROW())):INDIRECT(AK$3&amp;(ROW()))))</f>
        <v>0</v>
      </c>
      <c r="AL650" s="23">
        <f ca="1">SUM(INDIRECT(AL$1&amp;AL$2&amp;$C650):INDIRECT(AL$1&amp;AL$3&amp;$C650))</f>
        <v>0</v>
      </c>
      <c r="AM650" s="1689">
        <f t="shared" ca="1" si="756"/>
        <v>0</v>
      </c>
      <c r="AN650" s="1783">
        <f t="shared" ca="1" si="742"/>
        <v>0</v>
      </c>
      <c r="AO650" s="23">
        <f ca="1">SUM(INDIRECT(AO$1&amp;AO$2&amp;$A650):INDIRECT(AO$1&amp;AO$3&amp;$A650))</f>
        <v>0</v>
      </c>
      <c r="AP650" s="1689">
        <f t="shared" ca="1" si="757"/>
        <v>0</v>
      </c>
      <c r="AQ650" s="1783">
        <f t="shared" ca="1" si="743"/>
        <v>0</v>
      </c>
      <c r="AS650" s="23">
        <f ca="1">SUM((INDIRECT(AS$2&amp;(ROW())):INDIRECT(AS$3&amp;(ROW()))))</f>
        <v>0</v>
      </c>
      <c r="AT650" s="23">
        <f ca="1">SUM(INDIRECT(AT$1&amp;AT$2&amp;$C650):INDIRECT(AT$1&amp;AT$3&amp;$C650))</f>
        <v>0</v>
      </c>
      <c r="AU650" s="1689">
        <f t="shared" ca="1" si="744"/>
        <v>0</v>
      </c>
      <c r="AV650" s="1783">
        <f t="shared" ca="1" si="745"/>
        <v>0</v>
      </c>
      <c r="AW650" s="23">
        <f ca="1">SUM(INDIRECT(AW$1&amp;AW$2&amp;$A650):INDIRECT(AW$1&amp;AW$3&amp;$A650))</f>
        <v>0</v>
      </c>
      <c r="AX650" s="1689">
        <f t="shared" ca="1" si="746"/>
        <v>0</v>
      </c>
      <c r="AY650" s="1783">
        <f t="shared" ca="1" si="747"/>
        <v>0</v>
      </c>
      <c r="BA650" s="23">
        <f ca="1">SUM((INDIRECT(BA$2&amp;(ROW())):INDIRECT(BA$3&amp;(ROW()))))</f>
        <v>0</v>
      </c>
      <c r="BB650" s="23">
        <f ca="1">SUM(INDIRECT(BB$1&amp;BB$2&amp;$C650):INDIRECT(BB$1&amp;BB$3&amp;$C650))</f>
        <v>0</v>
      </c>
      <c r="BC650" s="1689">
        <f t="shared" ca="1" si="748"/>
        <v>0</v>
      </c>
      <c r="BD650" s="1783">
        <f t="shared" ca="1" si="749"/>
        <v>0</v>
      </c>
      <c r="BE650" s="23">
        <f ca="1">SUM(INDIRECT(BE$1&amp;BE$2&amp;$A650):INDIRECT(BE$1&amp;BE$3&amp;$A650))</f>
        <v>0</v>
      </c>
      <c r="BF650" s="1689">
        <f t="shared" ca="1" si="750"/>
        <v>0</v>
      </c>
      <c r="BG650" s="1783">
        <f t="shared" ca="1" si="751"/>
        <v>0</v>
      </c>
    </row>
    <row r="651" spans="1:59">
      <c r="A651" s="1887">
        <v>604</v>
      </c>
      <c r="B651" s="1887">
        <v>1</v>
      </c>
      <c r="C651" s="1887">
        <f>ROW()</f>
        <v>651</v>
      </c>
      <c r="E651" s="2540">
        <v>1</v>
      </c>
      <c r="I651" s="677"/>
      <c r="J651" s="678"/>
      <c r="K651" s="123"/>
      <c r="L651" s="123"/>
      <c r="M651" s="442" t="s">
        <v>328</v>
      </c>
      <c r="N651" s="442"/>
      <c r="O651" s="442"/>
      <c r="P651" s="442"/>
      <c r="Q651" s="112">
        <f t="shared" ref="Q651:AI651" si="769">Q652+Q658+Q664+Q670+Q676+Q682+Q685+Q686</f>
        <v>0</v>
      </c>
      <c r="R651" s="112">
        <f t="shared" si="769"/>
        <v>0</v>
      </c>
      <c r="S651" s="112">
        <f t="shared" si="769"/>
        <v>0</v>
      </c>
      <c r="T651" s="112">
        <f t="shared" si="769"/>
        <v>0</v>
      </c>
      <c r="U651" s="112">
        <f t="shared" si="769"/>
        <v>0</v>
      </c>
      <c r="V651" s="112">
        <f t="shared" si="769"/>
        <v>0</v>
      </c>
      <c r="W651" s="112">
        <f t="shared" si="769"/>
        <v>0</v>
      </c>
      <c r="X651" s="112">
        <f t="shared" si="769"/>
        <v>0</v>
      </c>
      <c r="Y651" s="112">
        <f t="shared" si="769"/>
        <v>0</v>
      </c>
      <c r="Z651" s="112">
        <f t="shared" si="769"/>
        <v>0</v>
      </c>
      <c r="AA651" s="112">
        <f t="shared" si="769"/>
        <v>0</v>
      </c>
      <c r="AB651" s="112">
        <f t="shared" si="769"/>
        <v>0</v>
      </c>
      <c r="AC651" s="112">
        <f t="shared" si="769"/>
        <v>0</v>
      </c>
      <c r="AD651" s="112">
        <f t="shared" si="769"/>
        <v>0</v>
      </c>
      <c r="AE651" s="112">
        <f t="shared" si="769"/>
        <v>0</v>
      </c>
      <c r="AF651" s="112">
        <f t="shared" si="769"/>
        <v>0</v>
      </c>
      <c r="AG651" s="112">
        <f t="shared" si="769"/>
        <v>0</v>
      </c>
      <c r="AH651" s="112">
        <f t="shared" si="769"/>
        <v>0</v>
      </c>
      <c r="AI651" s="112">
        <f t="shared" si="769"/>
        <v>0</v>
      </c>
      <c r="AK651" s="112">
        <f ca="1">SUM((INDIRECT(AK$2&amp;(ROW())):INDIRECT(AK$3&amp;(ROW()))))</f>
        <v>0</v>
      </c>
      <c r="AL651" s="112">
        <f ca="1">SUM(INDIRECT(AL$1&amp;AL$2&amp;$C651):INDIRECT(AL$1&amp;AL$3&amp;$C651))</f>
        <v>0</v>
      </c>
      <c r="AM651" s="1687">
        <f t="shared" ca="1" si="756"/>
        <v>0</v>
      </c>
      <c r="AN651" s="1781">
        <f t="shared" ca="1" si="742"/>
        <v>0</v>
      </c>
      <c r="AO651" s="112">
        <f ca="1">SUM(INDIRECT(AO$1&amp;AO$2&amp;$A651):INDIRECT(AO$1&amp;AO$3&amp;$A651))</f>
        <v>0</v>
      </c>
      <c r="AP651" s="1687">
        <f t="shared" ca="1" si="757"/>
        <v>0</v>
      </c>
      <c r="AQ651" s="1781">
        <f t="shared" ca="1" si="743"/>
        <v>0</v>
      </c>
      <c r="AS651" s="112">
        <f ca="1">SUM((INDIRECT(AS$2&amp;(ROW())):INDIRECT(AS$3&amp;(ROW()))))</f>
        <v>0</v>
      </c>
      <c r="AT651" s="112">
        <f ca="1">SUM(INDIRECT(AT$1&amp;AT$2&amp;$C651):INDIRECT(AT$1&amp;AT$3&amp;$C651))</f>
        <v>0</v>
      </c>
      <c r="AU651" s="1687">
        <f t="shared" ca="1" si="744"/>
        <v>0</v>
      </c>
      <c r="AV651" s="1781">
        <f t="shared" ca="1" si="745"/>
        <v>0</v>
      </c>
      <c r="AW651" s="112">
        <f ca="1">SUM(INDIRECT(AW$1&amp;AW$2&amp;$A651):INDIRECT(AW$1&amp;AW$3&amp;$A651))</f>
        <v>0</v>
      </c>
      <c r="AX651" s="1687">
        <f t="shared" ca="1" si="746"/>
        <v>0</v>
      </c>
      <c r="AY651" s="1781">
        <f t="shared" ca="1" si="747"/>
        <v>0</v>
      </c>
      <c r="BA651" s="112">
        <f ca="1">SUM((INDIRECT(BA$2&amp;(ROW())):INDIRECT(BA$3&amp;(ROW()))))</f>
        <v>0</v>
      </c>
      <c r="BB651" s="112">
        <f ca="1">SUM(INDIRECT(BB$1&amp;BB$2&amp;$C651):INDIRECT(BB$1&amp;BB$3&amp;$C651))</f>
        <v>0</v>
      </c>
      <c r="BC651" s="1687">
        <f t="shared" ca="1" si="748"/>
        <v>0</v>
      </c>
      <c r="BD651" s="1781">
        <f t="shared" ca="1" si="749"/>
        <v>0</v>
      </c>
      <c r="BE651" s="112">
        <f ca="1">SUM(INDIRECT(BE$1&amp;BE$2&amp;$A651):INDIRECT(BE$1&amp;BE$3&amp;$A651))</f>
        <v>0</v>
      </c>
      <c r="BF651" s="1687">
        <f t="shared" ca="1" si="750"/>
        <v>0</v>
      </c>
      <c r="BG651" s="1781">
        <f t="shared" ca="1" si="751"/>
        <v>0</v>
      </c>
    </row>
    <row r="652" spans="1:59">
      <c r="A652" s="1887">
        <v>605</v>
      </c>
      <c r="B652" s="1887">
        <v>1</v>
      </c>
      <c r="C652" s="1887">
        <f>ROW()</f>
        <v>652</v>
      </c>
      <c r="E652" s="2540">
        <v>1</v>
      </c>
      <c r="I652" s="677"/>
      <c r="J652" s="678"/>
      <c r="K652" s="123"/>
      <c r="L652" s="123"/>
      <c r="M652" s="125"/>
      <c r="N652" s="125" t="s">
        <v>392</v>
      </c>
      <c r="O652" s="600"/>
      <c r="P652" s="600"/>
      <c r="Q652" s="562">
        <f t="shared" ref="Q652:AI652" si="770">Q653+Q654</f>
        <v>0</v>
      </c>
      <c r="R652" s="562">
        <f t="shared" si="770"/>
        <v>0</v>
      </c>
      <c r="S652" s="562">
        <f t="shared" si="770"/>
        <v>0</v>
      </c>
      <c r="T652" s="562">
        <f t="shared" si="770"/>
        <v>0</v>
      </c>
      <c r="U652" s="562">
        <f t="shared" si="770"/>
        <v>0</v>
      </c>
      <c r="V652" s="562">
        <f t="shared" si="770"/>
        <v>0</v>
      </c>
      <c r="W652" s="562">
        <f t="shared" si="770"/>
        <v>0</v>
      </c>
      <c r="X652" s="562">
        <f t="shared" si="770"/>
        <v>0</v>
      </c>
      <c r="Y652" s="562">
        <f t="shared" si="770"/>
        <v>0</v>
      </c>
      <c r="Z652" s="562">
        <f t="shared" si="770"/>
        <v>0</v>
      </c>
      <c r="AA652" s="562">
        <f t="shared" si="770"/>
        <v>0</v>
      </c>
      <c r="AB652" s="562">
        <f t="shared" si="770"/>
        <v>0</v>
      </c>
      <c r="AC652" s="562">
        <f t="shared" si="770"/>
        <v>0</v>
      </c>
      <c r="AD652" s="562">
        <f t="shared" si="770"/>
        <v>0</v>
      </c>
      <c r="AE652" s="562">
        <f t="shared" si="770"/>
        <v>0</v>
      </c>
      <c r="AF652" s="562">
        <f t="shared" si="770"/>
        <v>0</v>
      </c>
      <c r="AG652" s="562">
        <f t="shared" si="770"/>
        <v>0</v>
      </c>
      <c r="AH652" s="562">
        <f t="shared" si="770"/>
        <v>0</v>
      </c>
      <c r="AI652" s="562">
        <f t="shared" si="770"/>
        <v>0</v>
      </c>
      <c r="AK652" s="562">
        <f ca="1">SUM((INDIRECT(AK$2&amp;(ROW())):INDIRECT(AK$3&amp;(ROW()))))</f>
        <v>0</v>
      </c>
      <c r="AL652" s="562">
        <f ca="1">SUM(INDIRECT(AL$1&amp;AL$2&amp;$C652):INDIRECT(AL$1&amp;AL$3&amp;$C652))</f>
        <v>0</v>
      </c>
      <c r="AM652" s="1716">
        <f t="shared" ca="1" si="756"/>
        <v>0</v>
      </c>
      <c r="AN652" s="1820">
        <f t="shared" ca="1" si="742"/>
        <v>0</v>
      </c>
      <c r="AO652" s="562">
        <f ca="1">SUM(INDIRECT(AO$1&amp;AO$2&amp;$A652):INDIRECT(AO$1&amp;AO$3&amp;$A652))</f>
        <v>0</v>
      </c>
      <c r="AP652" s="1716">
        <f t="shared" ca="1" si="757"/>
        <v>0</v>
      </c>
      <c r="AQ652" s="1820">
        <f t="shared" ca="1" si="743"/>
        <v>0</v>
      </c>
      <c r="AS652" s="562">
        <f ca="1">SUM((INDIRECT(AS$2&amp;(ROW())):INDIRECT(AS$3&amp;(ROW()))))</f>
        <v>0</v>
      </c>
      <c r="AT652" s="562">
        <f ca="1">SUM(INDIRECT(AT$1&amp;AT$2&amp;$C652):INDIRECT(AT$1&amp;AT$3&amp;$C652))</f>
        <v>0</v>
      </c>
      <c r="AU652" s="1716">
        <f t="shared" ca="1" si="744"/>
        <v>0</v>
      </c>
      <c r="AV652" s="1820">
        <f t="shared" ca="1" si="745"/>
        <v>0</v>
      </c>
      <c r="AW652" s="562">
        <f ca="1">SUM(INDIRECT(AW$1&amp;AW$2&amp;$A652):INDIRECT(AW$1&amp;AW$3&amp;$A652))</f>
        <v>0</v>
      </c>
      <c r="AX652" s="1716">
        <f t="shared" ca="1" si="746"/>
        <v>0</v>
      </c>
      <c r="AY652" s="1820">
        <f t="shared" ca="1" si="747"/>
        <v>0</v>
      </c>
      <c r="BA652" s="562">
        <f ca="1">SUM((INDIRECT(BA$2&amp;(ROW())):INDIRECT(BA$3&amp;(ROW()))))</f>
        <v>0</v>
      </c>
      <c r="BB652" s="562">
        <f ca="1">SUM(INDIRECT(BB$1&amp;BB$2&amp;$C652):INDIRECT(BB$1&amp;BB$3&amp;$C652))</f>
        <v>0</v>
      </c>
      <c r="BC652" s="1716">
        <f t="shared" ca="1" si="748"/>
        <v>0</v>
      </c>
      <c r="BD652" s="1820">
        <f t="shared" ca="1" si="749"/>
        <v>0</v>
      </c>
      <c r="BE652" s="562">
        <f ca="1">SUM(INDIRECT(BE$1&amp;BE$2&amp;$A652):INDIRECT(BE$1&amp;BE$3&amp;$A652))</f>
        <v>0</v>
      </c>
      <c r="BF652" s="1716">
        <f t="shared" ca="1" si="750"/>
        <v>0</v>
      </c>
      <c r="BG652" s="1820">
        <f t="shared" ca="1" si="751"/>
        <v>0</v>
      </c>
    </row>
    <row r="653" spans="1:59">
      <c r="A653" s="1887">
        <v>606</v>
      </c>
      <c r="B653" s="1887">
        <v>1</v>
      </c>
      <c r="C653" s="1887">
        <f>ROW()</f>
        <v>653</v>
      </c>
      <c r="E653" s="2540">
        <v>1</v>
      </c>
      <c r="I653" s="677"/>
      <c r="J653" s="678"/>
      <c r="K653" s="123"/>
      <c r="L653" s="123"/>
      <c r="M653" s="125"/>
      <c r="N653" s="125"/>
      <c r="O653" s="604" t="s">
        <v>411</v>
      </c>
      <c r="P653" s="604"/>
      <c r="Q653" s="605"/>
      <c r="R653" s="605"/>
      <c r="S653" s="605"/>
      <c r="T653" s="605"/>
      <c r="U653" s="605"/>
      <c r="V653" s="605"/>
      <c r="W653" s="605"/>
      <c r="X653" s="605"/>
      <c r="Y653" s="605"/>
      <c r="Z653" s="605"/>
      <c r="AA653" s="605"/>
      <c r="AB653" s="605"/>
      <c r="AC653" s="111">
        <f>SUM(Q653,R653,S653)</f>
        <v>0</v>
      </c>
      <c r="AD653" s="111">
        <f>SUM(T653,U653,V653)</f>
        <v>0</v>
      </c>
      <c r="AE653" s="111">
        <f>SUM(W653,X653,Y653)</f>
        <v>0</v>
      </c>
      <c r="AF653" s="111">
        <f>SUM(Z653,AA653,AB653)</f>
        <v>0</v>
      </c>
      <c r="AG653" s="111">
        <f>AC653+AD653</f>
        <v>0</v>
      </c>
      <c r="AH653" s="111">
        <f>AF653+AE653</f>
        <v>0</v>
      </c>
      <c r="AI653" s="111">
        <f>AG653+AH653</f>
        <v>0</v>
      </c>
      <c r="AK653" s="111">
        <f ca="1">SUM((INDIRECT(AK$2&amp;(ROW())):INDIRECT(AK$3&amp;(ROW()))))</f>
        <v>0</v>
      </c>
      <c r="AL653" s="111">
        <f ca="1">SUM(INDIRECT(AL$1&amp;AL$2&amp;$C653):INDIRECT(AL$1&amp;AL$3&amp;$C653))</f>
        <v>0</v>
      </c>
      <c r="AM653" s="1731">
        <f t="shared" ca="1" si="756"/>
        <v>0</v>
      </c>
      <c r="AN653" s="1834">
        <f t="shared" ca="1" si="742"/>
        <v>0</v>
      </c>
      <c r="AO653" s="111">
        <f ca="1">SUM(INDIRECT(AO$1&amp;AO$2&amp;$A653):INDIRECT(AO$1&amp;AO$3&amp;$A653))</f>
        <v>0</v>
      </c>
      <c r="AP653" s="1731">
        <f t="shared" ca="1" si="757"/>
        <v>0</v>
      </c>
      <c r="AQ653" s="1834">
        <f t="shared" ca="1" si="743"/>
        <v>0</v>
      </c>
      <c r="AS653" s="111">
        <f ca="1">SUM((INDIRECT(AS$2&amp;(ROW())):INDIRECT(AS$3&amp;(ROW()))))</f>
        <v>0</v>
      </c>
      <c r="AT653" s="111">
        <f ca="1">SUM(INDIRECT(AT$1&amp;AT$2&amp;$C653):INDIRECT(AT$1&amp;AT$3&amp;$C653))</f>
        <v>0</v>
      </c>
      <c r="AU653" s="1731">
        <f t="shared" ca="1" si="744"/>
        <v>0</v>
      </c>
      <c r="AV653" s="1834">
        <f t="shared" ca="1" si="745"/>
        <v>0</v>
      </c>
      <c r="AW653" s="111">
        <f ca="1">SUM(INDIRECT(AW$1&amp;AW$2&amp;$A653):INDIRECT(AW$1&amp;AW$3&amp;$A653))</f>
        <v>0</v>
      </c>
      <c r="AX653" s="1731">
        <f t="shared" ca="1" si="746"/>
        <v>0</v>
      </c>
      <c r="AY653" s="1834">
        <f t="shared" ca="1" si="747"/>
        <v>0</v>
      </c>
      <c r="BA653" s="111">
        <f ca="1">SUM((INDIRECT(BA$2&amp;(ROW())):INDIRECT(BA$3&amp;(ROW()))))</f>
        <v>0</v>
      </c>
      <c r="BB653" s="111">
        <f ca="1">SUM(INDIRECT(BB$1&amp;BB$2&amp;$C653):INDIRECT(BB$1&amp;BB$3&amp;$C653))</f>
        <v>0</v>
      </c>
      <c r="BC653" s="1731">
        <f t="shared" ca="1" si="748"/>
        <v>0</v>
      </c>
      <c r="BD653" s="1834">
        <f t="shared" ca="1" si="749"/>
        <v>0</v>
      </c>
      <c r="BE653" s="111">
        <f ca="1">SUM(INDIRECT(BE$1&amp;BE$2&amp;$A653):INDIRECT(BE$1&amp;BE$3&amp;$A653))</f>
        <v>0</v>
      </c>
      <c r="BF653" s="1731">
        <f t="shared" ca="1" si="750"/>
        <v>0</v>
      </c>
      <c r="BG653" s="1834">
        <f t="shared" ca="1" si="751"/>
        <v>0</v>
      </c>
    </row>
    <row r="654" spans="1:59" s="256" customFormat="1">
      <c r="A654" s="1887">
        <v>607</v>
      </c>
      <c r="B654" s="1887">
        <v>1</v>
      </c>
      <c r="C654" s="1887">
        <f>ROW()</f>
        <v>654</v>
      </c>
      <c r="D654" s="326"/>
      <c r="E654" s="2540">
        <v>1</v>
      </c>
      <c r="F654" s="26"/>
      <c r="G654" s="26"/>
      <c r="H654" s="33"/>
      <c r="I654" s="677"/>
      <c r="J654" s="678"/>
      <c r="K654" s="123"/>
      <c r="L654" s="123"/>
      <c r="M654" s="125"/>
      <c r="N654" s="125"/>
      <c r="O654" s="606" t="s">
        <v>393</v>
      </c>
      <c r="P654" s="606"/>
      <c r="Q654" s="591">
        <f t="shared" ref="Q654:AB654" si="771">SUM(Q655:Q657)</f>
        <v>0</v>
      </c>
      <c r="R654" s="591">
        <f t="shared" si="771"/>
        <v>0</v>
      </c>
      <c r="S654" s="591">
        <f t="shared" si="771"/>
        <v>0</v>
      </c>
      <c r="T654" s="591">
        <f t="shared" si="771"/>
        <v>0</v>
      </c>
      <c r="U654" s="591">
        <f t="shared" si="771"/>
        <v>0</v>
      </c>
      <c r="V654" s="591">
        <f t="shared" si="771"/>
        <v>0</v>
      </c>
      <c r="W654" s="591">
        <f t="shared" si="771"/>
        <v>0</v>
      </c>
      <c r="X654" s="591">
        <f t="shared" si="771"/>
        <v>0</v>
      </c>
      <c r="Y654" s="591">
        <f t="shared" si="771"/>
        <v>0</v>
      </c>
      <c r="Z654" s="591">
        <f t="shared" si="771"/>
        <v>0</v>
      </c>
      <c r="AA654" s="591">
        <f t="shared" si="771"/>
        <v>0</v>
      </c>
      <c r="AB654" s="591">
        <f t="shared" si="771"/>
        <v>0</v>
      </c>
      <c r="AC654" s="591">
        <f>SUM(Q654:S654)</f>
        <v>0</v>
      </c>
      <c r="AD654" s="591">
        <f>SUM(T654:V654)</f>
        <v>0</v>
      </c>
      <c r="AE654" s="591">
        <f>SUM(W654:Y654)</f>
        <v>0</v>
      </c>
      <c r="AF654" s="591">
        <f>SUM(Z654:AB654)</f>
        <v>0</v>
      </c>
      <c r="AG654" s="591">
        <f>AC654+AD654</f>
        <v>0</v>
      </c>
      <c r="AH654" s="591">
        <f>AF654+AE654</f>
        <v>0</v>
      </c>
      <c r="AI654" s="591">
        <f>AG654+AH654</f>
        <v>0</v>
      </c>
      <c r="AK654" s="591">
        <f ca="1">SUM((INDIRECT(AK$2&amp;(ROW())):INDIRECT(AK$3&amp;(ROW()))))</f>
        <v>0</v>
      </c>
      <c r="AL654" s="591">
        <f ca="1">SUM(INDIRECT(AL$1&amp;AL$2&amp;$C654):INDIRECT(AL$1&amp;AL$3&amp;$C654))</f>
        <v>0</v>
      </c>
      <c r="AM654" s="1722">
        <f t="shared" ca="1" si="756"/>
        <v>0</v>
      </c>
      <c r="AN654" s="1826">
        <f t="shared" ca="1" si="742"/>
        <v>0</v>
      </c>
      <c r="AO654" s="591">
        <f ca="1">SUM(INDIRECT(AO$1&amp;AO$2&amp;$A654):INDIRECT(AO$1&amp;AO$3&amp;$A654))</f>
        <v>0</v>
      </c>
      <c r="AP654" s="1722">
        <f t="shared" ca="1" si="757"/>
        <v>0</v>
      </c>
      <c r="AQ654" s="1826">
        <f t="shared" ca="1" si="743"/>
        <v>0</v>
      </c>
      <c r="AS654" s="591">
        <f ca="1">SUM((INDIRECT(AS$2&amp;(ROW())):INDIRECT(AS$3&amp;(ROW()))))</f>
        <v>0</v>
      </c>
      <c r="AT654" s="591">
        <f ca="1">SUM(INDIRECT(AT$1&amp;AT$2&amp;$C654):INDIRECT(AT$1&amp;AT$3&amp;$C654))</f>
        <v>0</v>
      </c>
      <c r="AU654" s="1722">
        <f t="shared" ca="1" si="744"/>
        <v>0</v>
      </c>
      <c r="AV654" s="1826">
        <f t="shared" ca="1" si="745"/>
        <v>0</v>
      </c>
      <c r="AW654" s="591">
        <f ca="1">SUM(INDIRECT(AW$1&amp;AW$2&amp;$A654):INDIRECT(AW$1&amp;AW$3&amp;$A654))</f>
        <v>0</v>
      </c>
      <c r="AX654" s="1722">
        <f t="shared" ca="1" si="746"/>
        <v>0</v>
      </c>
      <c r="AY654" s="1826">
        <f t="shared" ca="1" si="747"/>
        <v>0</v>
      </c>
      <c r="BA654" s="591">
        <f ca="1">SUM((INDIRECT(BA$2&amp;(ROW())):INDIRECT(BA$3&amp;(ROW()))))</f>
        <v>0</v>
      </c>
      <c r="BB654" s="591">
        <f ca="1">SUM(INDIRECT(BB$1&amp;BB$2&amp;$C654):INDIRECT(BB$1&amp;BB$3&amp;$C654))</f>
        <v>0</v>
      </c>
      <c r="BC654" s="1722">
        <f t="shared" ca="1" si="748"/>
        <v>0</v>
      </c>
      <c r="BD654" s="1826">
        <f t="shared" ca="1" si="749"/>
        <v>0</v>
      </c>
      <c r="BE654" s="591">
        <f ca="1">SUM(INDIRECT(BE$1&amp;BE$2&amp;$A654):INDIRECT(BE$1&amp;BE$3&amp;$A654))</f>
        <v>0</v>
      </c>
      <c r="BF654" s="1722">
        <f t="shared" ca="1" si="750"/>
        <v>0</v>
      </c>
      <c r="BG654" s="1826">
        <f t="shared" ca="1" si="751"/>
        <v>0</v>
      </c>
    </row>
    <row r="655" spans="1:59" s="256" customFormat="1">
      <c r="A655" s="1887">
        <v>608</v>
      </c>
      <c r="B655" s="1887">
        <v>1</v>
      </c>
      <c r="C655" s="1887">
        <f>ROW()</f>
        <v>655</v>
      </c>
      <c r="D655" s="326"/>
      <c r="E655" s="2540">
        <v>1</v>
      </c>
      <c r="F655" s="26"/>
      <c r="G655" s="26"/>
      <c r="H655" s="33"/>
      <c r="I655" s="677"/>
      <c r="J655" s="678"/>
      <c r="K655" s="123"/>
      <c r="L655" s="123"/>
      <c r="M655" s="125"/>
      <c r="N655" s="125"/>
      <c r="O655" s="607"/>
      <c r="P655" s="588" t="s">
        <v>404</v>
      </c>
      <c r="Q655" s="177"/>
      <c r="R655" s="177"/>
      <c r="S655" s="177"/>
      <c r="T655" s="177"/>
      <c r="U655" s="177"/>
      <c r="V655" s="177"/>
      <c r="W655" s="177"/>
      <c r="X655" s="177"/>
      <c r="Y655" s="177"/>
      <c r="Z655" s="177"/>
      <c r="AA655" s="177"/>
      <c r="AB655" s="177"/>
      <c r="AC655" s="172">
        <f>SUM(Q655,R655,S655)</f>
        <v>0</v>
      </c>
      <c r="AD655" s="172">
        <f>SUM(T655,U655,V655)</f>
        <v>0</v>
      </c>
      <c r="AE655" s="172">
        <f>SUM(W655,X655,Y655)</f>
        <v>0</v>
      </c>
      <c r="AF655" s="172">
        <f>SUM(Z655,AA655,AB655)</f>
        <v>0</v>
      </c>
      <c r="AG655" s="172">
        <f>AC655+AD655</f>
        <v>0</v>
      </c>
      <c r="AH655" s="172">
        <f>AF655+AE655</f>
        <v>0</v>
      </c>
      <c r="AI655" s="172">
        <f>AG655+AH655</f>
        <v>0</v>
      </c>
      <c r="AK655" s="172">
        <f ca="1">SUM((INDIRECT(AK$2&amp;(ROW())):INDIRECT(AK$3&amp;(ROW()))))</f>
        <v>0</v>
      </c>
      <c r="AL655" s="172">
        <f ca="1">SUM(INDIRECT(AL$1&amp;AL$2&amp;$C655):INDIRECT(AL$1&amp;AL$3&amp;$C655))</f>
        <v>0</v>
      </c>
      <c r="AM655" s="1718">
        <f t="shared" ca="1" si="756"/>
        <v>0</v>
      </c>
      <c r="AN655" s="1822">
        <f t="shared" ca="1" si="742"/>
        <v>0</v>
      </c>
      <c r="AO655" s="172">
        <f ca="1">SUM(INDIRECT(AO$1&amp;AO$2&amp;$A655):INDIRECT(AO$1&amp;AO$3&amp;$A655))</f>
        <v>0</v>
      </c>
      <c r="AP655" s="1718">
        <f t="shared" ca="1" si="757"/>
        <v>0</v>
      </c>
      <c r="AQ655" s="1822">
        <f t="shared" ca="1" si="743"/>
        <v>0</v>
      </c>
      <c r="AS655" s="172">
        <f ca="1">SUM((INDIRECT(AS$2&amp;(ROW())):INDIRECT(AS$3&amp;(ROW()))))</f>
        <v>0</v>
      </c>
      <c r="AT655" s="172">
        <f ca="1">SUM(INDIRECT(AT$1&amp;AT$2&amp;$C655):INDIRECT(AT$1&amp;AT$3&amp;$C655))</f>
        <v>0</v>
      </c>
      <c r="AU655" s="1718">
        <f t="shared" ca="1" si="744"/>
        <v>0</v>
      </c>
      <c r="AV655" s="1822">
        <f t="shared" ca="1" si="745"/>
        <v>0</v>
      </c>
      <c r="AW655" s="172">
        <f ca="1">SUM(INDIRECT(AW$1&amp;AW$2&amp;$A655):INDIRECT(AW$1&amp;AW$3&amp;$A655))</f>
        <v>0</v>
      </c>
      <c r="AX655" s="1718">
        <f t="shared" ca="1" si="746"/>
        <v>0</v>
      </c>
      <c r="AY655" s="1822">
        <f t="shared" ca="1" si="747"/>
        <v>0</v>
      </c>
      <c r="BA655" s="172">
        <f ca="1">SUM((INDIRECT(BA$2&amp;(ROW())):INDIRECT(BA$3&amp;(ROW()))))</f>
        <v>0</v>
      </c>
      <c r="BB655" s="172">
        <f ca="1">SUM(INDIRECT(BB$1&amp;BB$2&amp;$C655):INDIRECT(BB$1&amp;BB$3&amp;$C655))</f>
        <v>0</v>
      </c>
      <c r="BC655" s="1718">
        <f t="shared" ca="1" si="748"/>
        <v>0</v>
      </c>
      <c r="BD655" s="1822">
        <f t="shared" ca="1" si="749"/>
        <v>0</v>
      </c>
      <c r="BE655" s="172">
        <f ca="1">SUM(INDIRECT(BE$1&amp;BE$2&amp;$A655):INDIRECT(BE$1&amp;BE$3&amp;$A655))</f>
        <v>0</v>
      </c>
      <c r="BF655" s="1718">
        <f t="shared" ca="1" si="750"/>
        <v>0</v>
      </c>
      <c r="BG655" s="1822">
        <f t="shared" ca="1" si="751"/>
        <v>0</v>
      </c>
    </row>
    <row r="656" spans="1:59" s="256" customFormat="1">
      <c r="A656" s="1887">
        <v>609</v>
      </c>
      <c r="B656" s="1887">
        <v>1</v>
      </c>
      <c r="C656" s="1887">
        <f>ROW()</f>
        <v>656</v>
      </c>
      <c r="D656" s="326"/>
      <c r="E656" s="2540">
        <v>1</v>
      </c>
      <c r="F656" s="26"/>
      <c r="G656" s="26"/>
      <c r="H656" s="33"/>
      <c r="I656" s="677"/>
      <c r="J656" s="678"/>
      <c r="K656" s="123"/>
      <c r="L656" s="123"/>
      <c r="M656" s="125"/>
      <c r="N656" s="125"/>
      <c r="O656" s="465"/>
      <c r="P656" s="621" t="s">
        <v>405</v>
      </c>
      <c r="Q656" s="117"/>
      <c r="R656" s="117"/>
      <c r="S656" s="117"/>
      <c r="T656" s="117"/>
      <c r="U656" s="117"/>
      <c r="V656" s="117"/>
      <c r="W656" s="117"/>
      <c r="X656" s="117"/>
      <c r="Y656" s="117"/>
      <c r="Z656" s="117"/>
      <c r="AA656" s="117"/>
      <c r="AB656" s="117"/>
      <c r="AC656" s="171">
        <f>SUM(Q656,R656,S656)</f>
        <v>0</v>
      </c>
      <c r="AD656" s="171">
        <f>SUM(T656,U656,V656)</f>
        <v>0</v>
      </c>
      <c r="AE656" s="171">
        <f>SUM(W656,X656,Y656)</f>
        <v>0</v>
      </c>
      <c r="AF656" s="171">
        <f>SUM(Z656,AA656,AB656)</f>
        <v>0</v>
      </c>
      <c r="AG656" s="171">
        <f>AC656+AD656</f>
        <v>0</v>
      </c>
      <c r="AH656" s="171">
        <f>AF656+AE656</f>
        <v>0</v>
      </c>
      <c r="AI656" s="171">
        <f>AG656+AH656</f>
        <v>0</v>
      </c>
      <c r="AK656" s="171">
        <f ca="1">SUM((INDIRECT(AK$2&amp;(ROW())):INDIRECT(AK$3&amp;(ROW()))))</f>
        <v>0</v>
      </c>
      <c r="AL656" s="171">
        <f ca="1">SUM(INDIRECT(AL$1&amp;AL$2&amp;$C656):INDIRECT(AL$1&amp;AL$3&amp;$C656))</f>
        <v>0</v>
      </c>
      <c r="AM656" s="1723">
        <f t="shared" ca="1" si="756"/>
        <v>0</v>
      </c>
      <c r="AN656" s="1827">
        <f t="shared" ca="1" si="742"/>
        <v>0</v>
      </c>
      <c r="AO656" s="171">
        <f ca="1">SUM(INDIRECT(AO$1&amp;AO$2&amp;$A656):INDIRECT(AO$1&amp;AO$3&amp;$A656))</f>
        <v>0</v>
      </c>
      <c r="AP656" s="1723">
        <f t="shared" ca="1" si="757"/>
        <v>0</v>
      </c>
      <c r="AQ656" s="1827">
        <f t="shared" ca="1" si="743"/>
        <v>0</v>
      </c>
      <c r="AS656" s="171">
        <f ca="1">SUM((INDIRECT(AS$2&amp;(ROW())):INDIRECT(AS$3&amp;(ROW()))))</f>
        <v>0</v>
      </c>
      <c r="AT656" s="171">
        <f ca="1">SUM(INDIRECT(AT$1&amp;AT$2&amp;$C656):INDIRECT(AT$1&amp;AT$3&amp;$C656))</f>
        <v>0</v>
      </c>
      <c r="AU656" s="1723">
        <f t="shared" ca="1" si="744"/>
        <v>0</v>
      </c>
      <c r="AV656" s="1827">
        <f t="shared" ca="1" si="745"/>
        <v>0</v>
      </c>
      <c r="AW656" s="171">
        <f ca="1">SUM(INDIRECT(AW$1&amp;AW$2&amp;$A656):INDIRECT(AW$1&amp;AW$3&amp;$A656))</f>
        <v>0</v>
      </c>
      <c r="AX656" s="1723">
        <f t="shared" ca="1" si="746"/>
        <v>0</v>
      </c>
      <c r="AY656" s="1827">
        <f t="shared" ca="1" si="747"/>
        <v>0</v>
      </c>
      <c r="BA656" s="171">
        <f ca="1">SUM((INDIRECT(BA$2&amp;(ROW())):INDIRECT(BA$3&amp;(ROW()))))</f>
        <v>0</v>
      </c>
      <c r="BB656" s="171">
        <f ca="1">SUM(INDIRECT(BB$1&amp;BB$2&amp;$C656):INDIRECT(BB$1&amp;BB$3&amp;$C656))</f>
        <v>0</v>
      </c>
      <c r="BC656" s="1723">
        <f t="shared" ca="1" si="748"/>
        <v>0</v>
      </c>
      <c r="BD656" s="1827">
        <f t="shared" ca="1" si="749"/>
        <v>0</v>
      </c>
      <c r="BE656" s="171">
        <f ca="1">SUM(INDIRECT(BE$1&amp;BE$2&amp;$A656):INDIRECT(BE$1&amp;BE$3&amp;$A656))</f>
        <v>0</v>
      </c>
      <c r="BF656" s="1723">
        <f t="shared" ca="1" si="750"/>
        <v>0</v>
      </c>
      <c r="BG656" s="1827">
        <f t="shared" ca="1" si="751"/>
        <v>0</v>
      </c>
    </row>
    <row r="657" spans="1:59" s="256" customFormat="1">
      <c r="A657" s="1887">
        <v>610</v>
      </c>
      <c r="B657" s="1887">
        <v>1</v>
      </c>
      <c r="C657" s="1887">
        <f>ROW()</f>
        <v>657</v>
      </c>
      <c r="D657" s="326"/>
      <c r="E657" s="2540">
        <v>1</v>
      </c>
      <c r="F657" s="26"/>
      <c r="G657" s="26"/>
      <c r="H657" s="33"/>
      <c r="I657" s="677"/>
      <c r="J657" s="678"/>
      <c r="K657" s="123"/>
      <c r="L657" s="123"/>
      <c r="M657" s="125"/>
      <c r="N657" s="427"/>
      <c r="O657" s="466"/>
      <c r="P657" s="143" t="s">
        <v>414</v>
      </c>
      <c r="Q657" s="124"/>
      <c r="R657" s="124"/>
      <c r="S657" s="124"/>
      <c r="T657" s="124"/>
      <c r="U657" s="124"/>
      <c r="V657" s="124"/>
      <c r="W657" s="124"/>
      <c r="X657" s="124"/>
      <c r="Y657" s="124"/>
      <c r="Z657" s="124"/>
      <c r="AA657" s="124"/>
      <c r="AB657" s="124"/>
      <c r="AC657" s="171">
        <f>SUM(Q657,R657,S657)</f>
        <v>0</v>
      </c>
      <c r="AD657" s="171">
        <f>SUM(T657,U657,V657)</f>
        <v>0</v>
      </c>
      <c r="AE657" s="171">
        <f>SUM(W657,X657,Y657)</f>
        <v>0</v>
      </c>
      <c r="AF657" s="171">
        <f>SUM(Z657,AA657,AB657)</f>
        <v>0</v>
      </c>
      <c r="AG657" s="171">
        <f>AC657+AD657</f>
        <v>0</v>
      </c>
      <c r="AH657" s="171">
        <f>AF657+AE657</f>
        <v>0</v>
      </c>
      <c r="AI657" s="171">
        <f>AG657+AH657</f>
        <v>0</v>
      </c>
      <c r="AK657" s="171">
        <f ca="1">SUM((INDIRECT(AK$2&amp;(ROW())):INDIRECT(AK$3&amp;(ROW()))))</f>
        <v>0</v>
      </c>
      <c r="AL657" s="171">
        <f ca="1">SUM(INDIRECT(AL$1&amp;AL$2&amp;$C657):INDIRECT(AL$1&amp;AL$3&amp;$C657))</f>
        <v>0</v>
      </c>
      <c r="AM657" s="1723">
        <f t="shared" ca="1" si="756"/>
        <v>0</v>
      </c>
      <c r="AN657" s="1827">
        <f t="shared" ca="1" si="742"/>
        <v>0</v>
      </c>
      <c r="AO657" s="171">
        <f ca="1">SUM(INDIRECT(AO$1&amp;AO$2&amp;$A657):INDIRECT(AO$1&amp;AO$3&amp;$A657))</f>
        <v>0</v>
      </c>
      <c r="AP657" s="1723">
        <f t="shared" ca="1" si="757"/>
        <v>0</v>
      </c>
      <c r="AQ657" s="1827">
        <f t="shared" ca="1" si="743"/>
        <v>0</v>
      </c>
      <c r="AS657" s="171">
        <f ca="1">SUM((INDIRECT(AS$2&amp;(ROW())):INDIRECT(AS$3&amp;(ROW()))))</f>
        <v>0</v>
      </c>
      <c r="AT657" s="171">
        <f ca="1">SUM(INDIRECT(AT$1&amp;AT$2&amp;$C657):INDIRECT(AT$1&amp;AT$3&amp;$C657))</f>
        <v>0</v>
      </c>
      <c r="AU657" s="1723">
        <f t="shared" ca="1" si="744"/>
        <v>0</v>
      </c>
      <c r="AV657" s="1827">
        <f t="shared" ca="1" si="745"/>
        <v>0</v>
      </c>
      <c r="AW657" s="171">
        <f ca="1">SUM(INDIRECT(AW$1&amp;AW$2&amp;$A657):INDIRECT(AW$1&amp;AW$3&amp;$A657))</f>
        <v>0</v>
      </c>
      <c r="AX657" s="1723">
        <f t="shared" ca="1" si="746"/>
        <v>0</v>
      </c>
      <c r="AY657" s="1827">
        <f t="shared" ca="1" si="747"/>
        <v>0</v>
      </c>
      <c r="BA657" s="171">
        <f ca="1">SUM((INDIRECT(BA$2&amp;(ROW())):INDIRECT(BA$3&amp;(ROW()))))</f>
        <v>0</v>
      </c>
      <c r="BB657" s="171">
        <f ca="1">SUM(INDIRECT(BB$1&amp;BB$2&amp;$C657):INDIRECT(BB$1&amp;BB$3&amp;$C657))</f>
        <v>0</v>
      </c>
      <c r="BC657" s="1723">
        <f t="shared" ca="1" si="748"/>
        <v>0</v>
      </c>
      <c r="BD657" s="1827">
        <f t="shared" ca="1" si="749"/>
        <v>0</v>
      </c>
      <c r="BE657" s="171">
        <f ca="1">SUM(INDIRECT(BE$1&amp;BE$2&amp;$A657):INDIRECT(BE$1&amp;BE$3&amp;$A657))</f>
        <v>0</v>
      </c>
      <c r="BF657" s="1723">
        <f t="shared" ca="1" si="750"/>
        <v>0</v>
      </c>
      <c r="BG657" s="1827">
        <f t="shared" ca="1" si="751"/>
        <v>0</v>
      </c>
    </row>
    <row r="658" spans="1:59">
      <c r="A658" s="1887">
        <v>611</v>
      </c>
      <c r="B658" s="1887">
        <v>1</v>
      </c>
      <c r="C658" s="1887">
        <f>ROW()</f>
        <v>658</v>
      </c>
      <c r="E658" s="2540">
        <v>1</v>
      </c>
      <c r="I658" s="677"/>
      <c r="J658" s="678"/>
      <c r="K658" s="123"/>
      <c r="L658" s="123"/>
      <c r="M658" s="125"/>
      <c r="N658" s="125" t="s">
        <v>394</v>
      </c>
      <c r="O658" s="600"/>
      <c r="P658" s="600"/>
      <c r="Q658" s="111">
        <f t="shared" ref="Q658:AI658" si="772">Q659+Q660</f>
        <v>0</v>
      </c>
      <c r="R658" s="111">
        <f t="shared" si="772"/>
        <v>0</v>
      </c>
      <c r="S658" s="111">
        <f t="shared" si="772"/>
        <v>0</v>
      </c>
      <c r="T658" s="111">
        <f t="shared" si="772"/>
        <v>0</v>
      </c>
      <c r="U658" s="111">
        <f t="shared" si="772"/>
        <v>0</v>
      </c>
      <c r="V658" s="111">
        <f t="shared" si="772"/>
        <v>0</v>
      </c>
      <c r="W658" s="111">
        <f t="shared" si="772"/>
        <v>0</v>
      </c>
      <c r="X658" s="111">
        <f t="shared" si="772"/>
        <v>0</v>
      </c>
      <c r="Y658" s="111">
        <f t="shared" si="772"/>
        <v>0</v>
      </c>
      <c r="Z658" s="111">
        <f t="shared" si="772"/>
        <v>0</v>
      </c>
      <c r="AA658" s="111">
        <f t="shared" si="772"/>
        <v>0</v>
      </c>
      <c r="AB658" s="111">
        <f t="shared" si="772"/>
        <v>0</v>
      </c>
      <c r="AC658" s="111">
        <f t="shared" si="772"/>
        <v>0</v>
      </c>
      <c r="AD658" s="111">
        <f t="shared" si="772"/>
        <v>0</v>
      </c>
      <c r="AE658" s="111">
        <f t="shared" si="772"/>
        <v>0</v>
      </c>
      <c r="AF658" s="111">
        <f t="shared" si="772"/>
        <v>0</v>
      </c>
      <c r="AG658" s="111">
        <f t="shared" si="772"/>
        <v>0</v>
      </c>
      <c r="AH658" s="111">
        <f t="shared" si="772"/>
        <v>0</v>
      </c>
      <c r="AI658" s="111">
        <f t="shared" si="772"/>
        <v>0</v>
      </c>
      <c r="AK658" s="111">
        <f ca="1">SUM((INDIRECT(AK$2&amp;(ROW())):INDIRECT(AK$3&amp;(ROW()))))</f>
        <v>0</v>
      </c>
      <c r="AL658" s="111">
        <f ca="1">SUM(INDIRECT(AL$1&amp;AL$2&amp;$C658):INDIRECT(AL$1&amp;AL$3&amp;$C658))</f>
        <v>0</v>
      </c>
      <c r="AM658" s="1731">
        <f t="shared" ca="1" si="756"/>
        <v>0</v>
      </c>
      <c r="AN658" s="1834">
        <f t="shared" ca="1" si="742"/>
        <v>0</v>
      </c>
      <c r="AO658" s="111">
        <f ca="1">SUM(INDIRECT(AO$1&amp;AO$2&amp;$A658):INDIRECT(AO$1&amp;AO$3&amp;$A658))</f>
        <v>0</v>
      </c>
      <c r="AP658" s="1731">
        <f t="shared" ca="1" si="757"/>
        <v>0</v>
      </c>
      <c r="AQ658" s="1834">
        <f t="shared" ca="1" si="743"/>
        <v>0</v>
      </c>
      <c r="AS658" s="111">
        <f ca="1">SUM((INDIRECT(AS$2&amp;(ROW())):INDIRECT(AS$3&amp;(ROW()))))</f>
        <v>0</v>
      </c>
      <c r="AT658" s="111">
        <f ca="1">SUM(INDIRECT(AT$1&amp;AT$2&amp;$C658):INDIRECT(AT$1&amp;AT$3&amp;$C658))</f>
        <v>0</v>
      </c>
      <c r="AU658" s="1731">
        <f t="shared" ca="1" si="744"/>
        <v>0</v>
      </c>
      <c r="AV658" s="1834">
        <f t="shared" ca="1" si="745"/>
        <v>0</v>
      </c>
      <c r="AW658" s="111">
        <f ca="1">SUM(INDIRECT(AW$1&amp;AW$2&amp;$A658):INDIRECT(AW$1&amp;AW$3&amp;$A658))</f>
        <v>0</v>
      </c>
      <c r="AX658" s="1731">
        <f t="shared" ca="1" si="746"/>
        <v>0</v>
      </c>
      <c r="AY658" s="1834">
        <f t="shared" ca="1" si="747"/>
        <v>0</v>
      </c>
      <c r="BA658" s="111">
        <f ca="1">SUM((INDIRECT(BA$2&amp;(ROW())):INDIRECT(BA$3&amp;(ROW()))))</f>
        <v>0</v>
      </c>
      <c r="BB658" s="111">
        <f ca="1">SUM(INDIRECT(BB$1&amp;BB$2&amp;$C658):INDIRECT(BB$1&amp;BB$3&amp;$C658))</f>
        <v>0</v>
      </c>
      <c r="BC658" s="1731">
        <f t="shared" ca="1" si="748"/>
        <v>0</v>
      </c>
      <c r="BD658" s="1834">
        <f t="shared" ca="1" si="749"/>
        <v>0</v>
      </c>
      <c r="BE658" s="111">
        <f ca="1">SUM(INDIRECT(BE$1&amp;BE$2&amp;$A658):INDIRECT(BE$1&amp;BE$3&amp;$A658))</f>
        <v>0</v>
      </c>
      <c r="BF658" s="1731">
        <f t="shared" ca="1" si="750"/>
        <v>0</v>
      </c>
      <c r="BG658" s="1834">
        <f t="shared" ca="1" si="751"/>
        <v>0</v>
      </c>
    </row>
    <row r="659" spans="1:59">
      <c r="A659" s="1887">
        <v>612</v>
      </c>
      <c r="B659" s="1887">
        <v>1</v>
      </c>
      <c r="C659" s="1887">
        <f>ROW()</f>
        <v>659</v>
      </c>
      <c r="E659" s="2540">
        <v>1</v>
      </c>
      <c r="I659" s="677"/>
      <c r="J659" s="678"/>
      <c r="K659" s="123"/>
      <c r="L659" s="123"/>
      <c r="M659" s="125"/>
      <c r="N659" s="125"/>
      <c r="O659" s="604" t="s">
        <v>412</v>
      </c>
      <c r="P659" s="604"/>
      <c r="Q659" s="605"/>
      <c r="R659" s="605"/>
      <c r="S659" s="605"/>
      <c r="T659" s="605"/>
      <c r="U659" s="605"/>
      <c r="V659" s="605"/>
      <c r="W659" s="605"/>
      <c r="X659" s="605"/>
      <c r="Y659" s="605"/>
      <c r="Z659" s="605"/>
      <c r="AA659" s="605"/>
      <c r="AB659" s="605"/>
      <c r="AC659" s="111">
        <f>SUM(Q659,R659,S659)</f>
        <v>0</v>
      </c>
      <c r="AD659" s="111">
        <f>SUM(T659,U659,V659)</f>
        <v>0</v>
      </c>
      <c r="AE659" s="111">
        <f>SUM(W659,X659,Y659)</f>
        <v>0</v>
      </c>
      <c r="AF659" s="111">
        <f>SUM(Z659,AA659,AB659)</f>
        <v>0</v>
      </c>
      <c r="AG659" s="111">
        <f>AC659+AD659</f>
        <v>0</v>
      </c>
      <c r="AH659" s="111">
        <f>AF659+AE659</f>
        <v>0</v>
      </c>
      <c r="AI659" s="111">
        <f>AG659+AH659</f>
        <v>0</v>
      </c>
      <c r="AK659" s="111">
        <f ca="1">SUM((INDIRECT(AK$2&amp;(ROW())):INDIRECT(AK$3&amp;(ROW()))))</f>
        <v>0</v>
      </c>
      <c r="AL659" s="111">
        <f ca="1">SUM(INDIRECT(AL$1&amp;AL$2&amp;$C659):INDIRECT(AL$1&amp;AL$3&amp;$C659))</f>
        <v>0</v>
      </c>
      <c r="AM659" s="1731">
        <f t="shared" ca="1" si="756"/>
        <v>0</v>
      </c>
      <c r="AN659" s="1834">
        <f t="shared" ca="1" si="742"/>
        <v>0</v>
      </c>
      <c r="AO659" s="111">
        <f ca="1">SUM(INDIRECT(AO$1&amp;AO$2&amp;$A659):INDIRECT(AO$1&amp;AO$3&amp;$A659))</f>
        <v>0</v>
      </c>
      <c r="AP659" s="1731">
        <f t="shared" ca="1" si="757"/>
        <v>0</v>
      </c>
      <c r="AQ659" s="1834">
        <f t="shared" ca="1" si="743"/>
        <v>0</v>
      </c>
      <c r="AS659" s="111">
        <f ca="1">SUM((INDIRECT(AS$2&amp;(ROW())):INDIRECT(AS$3&amp;(ROW()))))</f>
        <v>0</v>
      </c>
      <c r="AT659" s="111">
        <f ca="1">SUM(INDIRECT(AT$1&amp;AT$2&amp;$C659):INDIRECT(AT$1&amp;AT$3&amp;$C659))</f>
        <v>0</v>
      </c>
      <c r="AU659" s="1731">
        <f t="shared" ca="1" si="744"/>
        <v>0</v>
      </c>
      <c r="AV659" s="1834">
        <f t="shared" ca="1" si="745"/>
        <v>0</v>
      </c>
      <c r="AW659" s="111">
        <f ca="1">SUM(INDIRECT(AW$1&amp;AW$2&amp;$A659):INDIRECT(AW$1&amp;AW$3&amp;$A659))</f>
        <v>0</v>
      </c>
      <c r="AX659" s="1731">
        <f t="shared" ca="1" si="746"/>
        <v>0</v>
      </c>
      <c r="AY659" s="1834">
        <f t="shared" ca="1" si="747"/>
        <v>0</v>
      </c>
      <c r="BA659" s="111">
        <f ca="1">SUM((INDIRECT(BA$2&amp;(ROW())):INDIRECT(BA$3&amp;(ROW()))))</f>
        <v>0</v>
      </c>
      <c r="BB659" s="111">
        <f ca="1">SUM(INDIRECT(BB$1&amp;BB$2&amp;$C659):INDIRECT(BB$1&amp;BB$3&amp;$C659))</f>
        <v>0</v>
      </c>
      <c r="BC659" s="1731">
        <f t="shared" ca="1" si="748"/>
        <v>0</v>
      </c>
      <c r="BD659" s="1834">
        <f t="shared" ca="1" si="749"/>
        <v>0</v>
      </c>
      <c r="BE659" s="111">
        <f ca="1">SUM(INDIRECT(BE$1&amp;BE$2&amp;$A659):INDIRECT(BE$1&amp;BE$3&amp;$A659))</f>
        <v>0</v>
      </c>
      <c r="BF659" s="1731">
        <f t="shared" ca="1" si="750"/>
        <v>0</v>
      </c>
      <c r="BG659" s="1834">
        <f t="shared" ca="1" si="751"/>
        <v>0</v>
      </c>
    </row>
    <row r="660" spans="1:59" s="256" customFormat="1">
      <c r="A660" s="1887">
        <v>613</v>
      </c>
      <c r="B660" s="1887">
        <v>1</v>
      </c>
      <c r="C660" s="1887">
        <f>ROW()</f>
        <v>660</v>
      </c>
      <c r="D660" s="326"/>
      <c r="E660" s="2540">
        <v>1</v>
      </c>
      <c r="F660" s="26"/>
      <c r="G660" s="26"/>
      <c r="H660" s="33"/>
      <c r="I660" s="677"/>
      <c r="J660" s="678"/>
      <c r="K660" s="123"/>
      <c r="L660" s="123"/>
      <c r="M660" s="125"/>
      <c r="N660" s="125"/>
      <c r="O660" s="606" t="s">
        <v>393</v>
      </c>
      <c r="P660" s="606"/>
      <c r="Q660" s="591">
        <f t="shared" ref="Q660:AB660" si="773">SUM(Q661:Q663)</f>
        <v>0</v>
      </c>
      <c r="R660" s="591">
        <f t="shared" si="773"/>
        <v>0</v>
      </c>
      <c r="S660" s="591">
        <f t="shared" si="773"/>
        <v>0</v>
      </c>
      <c r="T660" s="591">
        <f t="shared" si="773"/>
        <v>0</v>
      </c>
      <c r="U660" s="591">
        <f t="shared" si="773"/>
        <v>0</v>
      </c>
      <c r="V660" s="591">
        <f t="shared" si="773"/>
        <v>0</v>
      </c>
      <c r="W660" s="591">
        <f t="shared" si="773"/>
        <v>0</v>
      </c>
      <c r="X660" s="591">
        <f t="shared" si="773"/>
        <v>0</v>
      </c>
      <c r="Y660" s="591">
        <f t="shared" si="773"/>
        <v>0</v>
      </c>
      <c r="Z660" s="591">
        <f t="shared" si="773"/>
        <v>0</v>
      </c>
      <c r="AA660" s="591">
        <f t="shared" si="773"/>
        <v>0</v>
      </c>
      <c r="AB660" s="591">
        <f t="shared" si="773"/>
        <v>0</v>
      </c>
      <c r="AC660" s="591">
        <f>SUM(Q660:S660)</f>
        <v>0</v>
      </c>
      <c r="AD660" s="591">
        <f>SUM(T660:V660)</f>
        <v>0</v>
      </c>
      <c r="AE660" s="591">
        <f>SUM(W660:Y660)</f>
        <v>0</v>
      </c>
      <c r="AF660" s="591">
        <f>SUM(Z660:AB660)</f>
        <v>0</v>
      </c>
      <c r="AG660" s="591">
        <f>AC660+AD660</f>
        <v>0</v>
      </c>
      <c r="AH660" s="591">
        <f>AF660+AE660</f>
        <v>0</v>
      </c>
      <c r="AI660" s="591">
        <f>AG660+AH660</f>
        <v>0</v>
      </c>
      <c r="AK660" s="591">
        <f ca="1">SUM((INDIRECT(AK$2&amp;(ROW())):INDIRECT(AK$3&amp;(ROW()))))</f>
        <v>0</v>
      </c>
      <c r="AL660" s="591">
        <f ca="1">SUM(INDIRECT(AL$1&amp;AL$2&amp;$C660):INDIRECT(AL$1&amp;AL$3&amp;$C660))</f>
        <v>0</v>
      </c>
      <c r="AM660" s="1722">
        <f t="shared" ca="1" si="756"/>
        <v>0</v>
      </c>
      <c r="AN660" s="1826">
        <f t="shared" ca="1" si="742"/>
        <v>0</v>
      </c>
      <c r="AO660" s="591">
        <f ca="1">SUM(INDIRECT(AO$1&amp;AO$2&amp;$A660):INDIRECT(AO$1&amp;AO$3&amp;$A660))</f>
        <v>0</v>
      </c>
      <c r="AP660" s="1722">
        <f t="shared" ca="1" si="757"/>
        <v>0</v>
      </c>
      <c r="AQ660" s="1826">
        <f t="shared" ca="1" si="743"/>
        <v>0</v>
      </c>
      <c r="AS660" s="591">
        <f ca="1">SUM((INDIRECT(AS$2&amp;(ROW())):INDIRECT(AS$3&amp;(ROW()))))</f>
        <v>0</v>
      </c>
      <c r="AT660" s="591">
        <f ca="1">SUM(INDIRECT(AT$1&amp;AT$2&amp;$C660):INDIRECT(AT$1&amp;AT$3&amp;$C660))</f>
        <v>0</v>
      </c>
      <c r="AU660" s="1722">
        <f t="shared" ca="1" si="744"/>
        <v>0</v>
      </c>
      <c r="AV660" s="1826">
        <f t="shared" ca="1" si="745"/>
        <v>0</v>
      </c>
      <c r="AW660" s="591">
        <f ca="1">SUM(INDIRECT(AW$1&amp;AW$2&amp;$A660):INDIRECT(AW$1&amp;AW$3&amp;$A660))</f>
        <v>0</v>
      </c>
      <c r="AX660" s="1722">
        <f t="shared" ca="1" si="746"/>
        <v>0</v>
      </c>
      <c r="AY660" s="1826">
        <f t="shared" ca="1" si="747"/>
        <v>0</v>
      </c>
      <c r="BA660" s="591">
        <f ca="1">SUM((INDIRECT(BA$2&amp;(ROW())):INDIRECT(BA$3&amp;(ROW()))))</f>
        <v>0</v>
      </c>
      <c r="BB660" s="591">
        <f ca="1">SUM(INDIRECT(BB$1&amp;BB$2&amp;$C660):INDIRECT(BB$1&amp;BB$3&amp;$C660))</f>
        <v>0</v>
      </c>
      <c r="BC660" s="1722">
        <f t="shared" ca="1" si="748"/>
        <v>0</v>
      </c>
      <c r="BD660" s="1826">
        <f t="shared" ca="1" si="749"/>
        <v>0</v>
      </c>
      <c r="BE660" s="591">
        <f ca="1">SUM(INDIRECT(BE$1&amp;BE$2&amp;$A660):INDIRECT(BE$1&amp;BE$3&amp;$A660))</f>
        <v>0</v>
      </c>
      <c r="BF660" s="1722">
        <f t="shared" ca="1" si="750"/>
        <v>0</v>
      </c>
      <c r="BG660" s="1826">
        <f t="shared" ca="1" si="751"/>
        <v>0</v>
      </c>
    </row>
    <row r="661" spans="1:59" s="256" customFormat="1">
      <c r="A661" s="1887">
        <v>614</v>
      </c>
      <c r="B661" s="1887">
        <v>1</v>
      </c>
      <c r="C661" s="1887">
        <f>ROW()</f>
        <v>661</v>
      </c>
      <c r="D661" s="326"/>
      <c r="E661" s="2540">
        <v>1</v>
      </c>
      <c r="F661" s="26"/>
      <c r="G661" s="26"/>
      <c r="H661" s="33"/>
      <c r="I661" s="677"/>
      <c r="J661" s="678"/>
      <c r="K661" s="123"/>
      <c r="L661" s="123"/>
      <c r="M661" s="125"/>
      <c r="N661" s="125"/>
      <c r="O661" s="607"/>
      <c r="P661" s="588" t="s">
        <v>404</v>
      </c>
      <c r="Q661" s="177"/>
      <c r="R661" s="177"/>
      <c r="S661" s="177"/>
      <c r="T661" s="177"/>
      <c r="U661" s="177"/>
      <c r="V661" s="177"/>
      <c r="W661" s="177"/>
      <c r="X661" s="177"/>
      <c r="Y661" s="177"/>
      <c r="Z661" s="177"/>
      <c r="AA661" s="177"/>
      <c r="AB661" s="177"/>
      <c r="AC661" s="172">
        <f>SUM(Q661,R661,S661)</f>
        <v>0</v>
      </c>
      <c r="AD661" s="172">
        <f>SUM(T661,U661,V661)</f>
        <v>0</v>
      </c>
      <c r="AE661" s="172">
        <f>SUM(W661,X661,Y661)</f>
        <v>0</v>
      </c>
      <c r="AF661" s="172">
        <f>SUM(Z661,AA661,AB661)</f>
        <v>0</v>
      </c>
      <c r="AG661" s="172">
        <f>AC661+AD661</f>
        <v>0</v>
      </c>
      <c r="AH661" s="172">
        <f>AF661+AE661</f>
        <v>0</v>
      </c>
      <c r="AI661" s="172">
        <f>AG661+AH661</f>
        <v>0</v>
      </c>
      <c r="AK661" s="172">
        <f ca="1">SUM((INDIRECT(AK$2&amp;(ROW())):INDIRECT(AK$3&amp;(ROW()))))</f>
        <v>0</v>
      </c>
      <c r="AL661" s="172">
        <f ca="1">SUM(INDIRECT(AL$1&amp;AL$2&amp;$C661):INDIRECT(AL$1&amp;AL$3&amp;$C661))</f>
        <v>0</v>
      </c>
      <c r="AM661" s="1718">
        <f t="shared" ca="1" si="756"/>
        <v>0</v>
      </c>
      <c r="AN661" s="1822">
        <f t="shared" ca="1" si="742"/>
        <v>0</v>
      </c>
      <c r="AO661" s="172">
        <f ca="1">SUM(INDIRECT(AO$1&amp;AO$2&amp;$A661):INDIRECT(AO$1&amp;AO$3&amp;$A661))</f>
        <v>0</v>
      </c>
      <c r="AP661" s="1718">
        <f t="shared" ca="1" si="757"/>
        <v>0</v>
      </c>
      <c r="AQ661" s="1822">
        <f t="shared" ca="1" si="743"/>
        <v>0</v>
      </c>
      <c r="AS661" s="172">
        <f ca="1">SUM((INDIRECT(AS$2&amp;(ROW())):INDIRECT(AS$3&amp;(ROW()))))</f>
        <v>0</v>
      </c>
      <c r="AT661" s="172">
        <f ca="1">SUM(INDIRECT(AT$1&amp;AT$2&amp;$C661):INDIRECT(AT$1&amp;AT$3&amp;$C661))</f>
        <v>0</v>
      </c>
      <c r="AU661" s="1718">
        <f t="shared" ca="1" si="744"/>
        <v>0</v>
      </c>
      <c r="AV661" s="1822">
        <f t="shared" ca="1" si="745"/>
        <v>0</v>
      </c>
      <c r="AW661" s="172">
        <f ca="1">SUM(INDIRECT(AW$1&amp;AW$2&amp;$A661):INDIRECT(AW$1&amp;AW$3&amp;$A661))</f>
        <v>0</v>
      </c>
      <c r="AX661" s="1718">
        <f t="shared" ca="1" si="746"/>
        <v>0</v>
      </c>
      <c r="AY661" s="1822">
        <f t="shared" ca="1" si="747"/>
        <v>0</v>
      </c>
      <c r="BA661" s="172">
        <f ca="1">SUM((INDIRECT(BA$2&amp;(ROW())):INDIRECT(BA$3&amp;(ROW()))))</f>
        <v>0</v>
      </c>
      <c r="BB661" s="172">
        <f ca="1">SUM(INDIRECT(BB$1&amp;BB$2&amp;$C661):INDIRECT(BB$1&amp;BB$3&amp;$C661))</f>
        <v>0</v>
      </c>
      <c r="BC661" s="1718">
        <f t="shared" ca="1" si="748"/>
        <v>0</v>
      </c>
      <c r="BD661" s="1822">
        <f t="shared" ca="1" si="749"/>
        <v>0</v>
      </c>
      <c r="BE661" s="172">
        <f ca="1">SUM(INDIRECT(BE$1&amp;BE$2&amp;$A661):INDIRECT(BE$1&amp;BE$3&amp;$A661))</f>
        <v>0</v>
      </c>
      <c r="BF661" s="1718">
        <f t="shared" ca="1" si="750"/>
        <v>0</v>
      </c>
      <c r="BG661" s="1822">
        <f t="shared" ca="1" si="751"/>
        <v>0</v>
      </c>
    </row>
    <row r="662" spans="1:59" s="256" customFormat="1">
      <c r="A662" s="1887">
        <v>615</v>
      </c>
      <c r="B662" s="1887">
        <v>1</v>
      </c>
      <c r="C662" s="1887">
        <f>ROW()</f>
        <v>662</v>
      </c>
      <c r="D662" s="326"/>
      <c r="E662" s="2540">
        <v>1</v>
      </c>
      <c r="F662" s="26"/>
      <c r="G662" s="26"/>
      <c r="H662" s="33"/>
      <c r="I662" s="677"/>
      <c r="J662" s="678"/>
      <c r="K662" s="123"/>
      <c r="L662" s="123"/>
      <c r="M662" s="125"/>
      <c r="N662" s="125"/>
      <c r="O662" s="465"/>
      <c r="P662" s="621" t="s">
        <v>405</v>
      </c>
      <c r="Q662" s="117"/>
      <c r="R662" s="117"/>
      <c r="S662" s="117"/>
      <c r="T662" s="117"/>
      <c r="U662" s="117"/>
      <c r="V662" s="117"/>
      <c r="W662" s="117"/>
      <c r="X662" s="117"/>
      <c r="Y662" s="117"/>
      <c r="Z662" s="117"/>
      <c r="AA662" s="117"/>
      <c r="AB662" s="117"/>
      <c r="AC662" s="171">
        <f>SUM(Q662,R662,S662)</f>
        <v>0</v>
      </c>
      <c r="AD662" s="171">
        <f>SUM(T662,U662,V662)</f>
        <v>0</v>
      </c>
      <c r="AE662" s="171">
        <f>SUM(W662,X662,Y662)</f>
        <v>0</v>
      </c>
      <c r="AF662" s="171">
        <f>SUM(Z662,AA662,AB662)</f>
        <v>0</v>
      </c>
      <c r="AG662" s="171">
        <f>AC662+AD662</f>
        <v>0</v>
      </c>
      <c r="AH662" s="171">
        <f>AF662+AE662</f>
        <v>0</v>
      </c>
      <c r="AI662" s="171">
        <f>AG662+AH662</f>
        <v>0</v>
      </c>
      <c r="AK662" s="171">
        <f ca="1">SUM((INDIRECT(AK$2&amp;(ROW())):INDIRECT(AK$3&amp;(ROW()))))</f>
        <v>0</v>
      </c>
      <c r="AL662" s="171">
        <f ca="1">SUM(INDIRECT(AL$1&amp;AL$2&amp;$C662):INDIRECT(AL$1&amp;AL$3&amp;$C662))</f>
        <v>0</v>
      </c>
      <c r="AM662" s="1723">
        <f t="shared" ca="1" si="756"/>
        <v>0</v>
      </c>
      <c r="AN662" s="1827">
        <f t="shared" ca="1" si="742"/>
        <v>0</v>
      </c>
      <c r="AO662" s="171">
        <f ca="1">SUM(INDIRECT(AO$1&amp;AO$2&amp;$A662):INDIRECT(AO$1&amp;AO$3&amp;$A662))</f>
        <v>0</v>
      </c>
      <c r="AP662" s="1723">
        <f t="shared" ca="1" si="757"/>
        <v>0</v>
      </c>
      <c r="AQ662" s="1827">
        <f t="shared" ca="1" si="743"/>
        <v>0</v>
      </c>
      <c r="AS662" s="171">
        <f ca="1">SUM((INDIRECT(AS$2&amp;(ROW())):INDIRECT(AS$3&amp;(ROW()))))</f>
        <v>0</v>
      </c>
      <c r="AT662" s="171">
        <f ca="1">SUM(INDIRECT(AT$1&amp;AT$2&amp;$C662):INDIRECT(AT$1&amp;AT$3&amp;$C662))</f>
        <v>0</v>
      </c>
      <c r="AU662" s="1723">
        <f t="shared" ca="1" si="744"/>
        <v>0</v>
      </c>
      <c r="AV662" s="1827">
        <f t="shared" ca="1" si="745"/>
        <v>0</v>
      </c>
      <c r="AW662" s="171">
        <f ca="1">SUM(INDIRECT(AW$1&amp;AW$2&amp;$A662):INDIRECT(AW$1&amp;AW$3&amp;$A662))</f>
        <v>0</v>
      </c>
      <c r="AX662" s="1723">
        <f t="shared" ca="1" si="746"/>
        <v>0</v>
      </c>
      <c r="AY662" s="1827">
        <f t="shared" ca="1" si="747"/>
        <v>0</v>
      </c>
      <c r="BA662" s="171">
        <f ca="1">SUM((INDIRECT(BA$2&amp;(ROW())):INDIRECT(BA$3&amp;(ROW()))))</f>
        <v>0</v>
      </c>
      <c r="BB662" s="171">
        <f ca="1">SUM(INDIRECT(BB$1&amp;BB$2&amp;$C662):INDIRECT(BB$1&amp;BB$3&amp;$C662))</f>
        <v>0</v>
      </c>
      <c r="BC662" s="1723">
        <f t="shared" ca="1" si="748"/>
        <v>0</v>
      </c>
      <c r="BD662" s="1827">
        <f t="shared" ca="1" si="749"/>
        <v>0</v>
      </c>
      <c r="BE662" s="171">
        <f ca="1">SUM(INDIRECT(BE$1&amp;BE$2&amp;$A662):INDIRECT(BE$1&amp;BE$3&amp;$A662))</f>
        <v>0</v>
      </c>
      <c r="BF662" s="1723">
        <f t="shared" ca="1" si="750"/>
        <v>0</v>
      </c>
      <c r="BG662" s="1827">
        <f t="shared" ca="1" si="751"/>
        <v>0</v>
      </c>
    </row>
    <row r="663" spans="1:59" s="256" customFormat="1">
      <c r="A663" s="1887">
        <v>616</v>
      </c>
      <c r="B663" s="1887">
        <v>1</v>
      </c>
      <c r="C663" s="1887">
        <f>ROW()</f>
        <v>663</v>
      </c>
      <c r="D663" s="326"/>
      <c r="E663" s="2540">
        <v>1</v>
      </c>
      <c r="F663" s="26"/>
      <c r="G663" s="26"/>
      <c r="H663" s="33"/>
      <c r="I663" s="677"/>
      <c r="J663" s="678"/>
      <c r="K663" s="123"/>
      <c r="L663" s="123"/>
      <c r="M663" s="125"/>
      <c r="N663" s="427"/>
      <c r="O663" s="466"/>
      <c r="P663" s="143" t="s">
        <v>414</v>
      </c>
      <c r="Q663" s="124"/>
      <c r="R663" s="124"/>
      <c r="S663" s="124"/>
      <c r="T663" s="124"/>
      <c r="U663" s="124"/>
      <c r="V663" s="124"/>
      <c r="W663" s="124"/>
      <c r="X663" s="124"/>
      <c r="Y663" s="124"/>
      <c r="Z663" s="124"/>
      <c r="AA663" s="124"/>
      <c r="AB663" s="124"/>
      <c r="AC663" s="171">
        <f>SUM(Q663,R663,S663)</f>
        <v>0</v>
      </c>
      <c r="AD663" s="171">
        <f>SUM(T663,U663,V663)</f>
        <v>0</v>
      </c>
      <c r="AE663" s="171">
        <f>SUM(W663,X663,Y663)</f>
        <v>0</v>
      </c>
      <c r="AF663" s="171">
        <f>SUM(Z663,AA663,AB663)</f>
        <v>0</v>
      </c>
      <c r="AG663" s="171">
        <f>AC663+AD663</f>
        <v>0</v>
      </c>
      <c r="AH663" s="171">
        <f>AF663+AE663</f>
        <v>0</v>
      </c>
      <c r="AI663" s="171">
        <f>AG663+AH663</f>
        <v>0</v>
      </c>
      <c r="AK663" s="171">
        <f ca="1">SUM((INDIRECT(AK$2&amp;(ROW())):INDIRECT(AK$3&amp;(ROW()))))</f>
        <v>0</v>
      </c>
      <c r="AL663" s="171">
        <f ca="1">SUM(INDIRECT(AL$1&amp;AL$2&amp;$C663):INDIRECT(AL$1&amp;AL$3&amp;$C663))</f>
        <v>0</v>
      </c>
      <c r="AM663" s="1723">
        <f t="shared" ca="1" si="756"/>
        <v>0</v>
      </c>
      <c r="AN663" s="1827">
        <f t="shared" ca="1" si="742"/>
        <v>0</v>
      </c>
      <c r="AO663" s="171">
        <f ca="1">SUM(INDIRECT(AO$1&amp;AO$2&amp;$A663):INDIRECT(AO$1&amp;AO$3&amp;$A663))</f>
        <v>0</v>
      </c>
      <c r="AP663" s="1723">
        <f t="shared" ca="1" si="757"/>
        <v>0</v>
      </c>
      <c r="AQ663" s="1827">
        <f t="shared" ca="1" si="743"/>
        <v>0</v>
      </c>
      <c r="AS663" s="171">
        <f ca="1">SUM((INDIRECT(AS$2&amp;(ROW())):INDIRECT(AS$3&amp;(ROW()))))</f>
        <v>0</v>
      </c>
      <c r="AT663" s="171">
        <f ca="1">SUM(INDIRECT(AT$1&amp;AT$2&amp;$C663):INDIRECT(AT$1&amp;AT$3&amp;$C663))</f>
        <v>0</v>
      </c>
      <c r="AU663" s="1723">
        <f t="shared" ca="1" si="744"/>
        <v>0</v>
      </c>
      <c r="AV663" s="1827">
        <f t="shared" ca="1" si="745"/>
        <v>0</v>
      </c>
      <c r="AW663" s="171">
        <f ca="1">SUM(INDIRECT(AW$1&amp;AW$2&amp;$A663):INDIRECT(AW$1&amp;AW$3&amp;$A663))</f>
        <v>0</v>
      </c>
      <c r="AX663" s="1723">
        <f t="shared" ca="1" si="746"/>
        <v>0</v>
      </c>
      <c r="AY663" s="1827">
        <f t="shared" ca="1" si="747"/>
        <v>0</v>
      </c>
      <c r="BA663" s="171">
        <f ca="1">SUM((INDIRECT(BA$2&amp;(ROW())):INDIRECT(BA$3&amp;(ROW()))))</f>
        <v>0</v>
      </c>
      <c r="BB663" s="171">
        <f ca="1">SUM(INDIRECT(BB$1&amp;BB$2&amp;$C663):INDIRECT(BB$1&amp;BB$3&amp;$C663))</f>
        <v>0</v>
      </c>
      <c r="BC663" s="1723">
        <f t="shared" ca="1" si="748"/>
        <v>0</v>
      </c>
      <c r="BD663" s="1827">
        <f t="shared" ca="1" si="749"/>
        <v>0</v>
      </c>
      <c r="BE663" s="171">
        <f ca="1">SUM(INDIRECT(BE$1&amp;BE$2&amp;$A663):INDIRECT(BE$1&amp;BE$3&amp;$A663))</f>
        <v>0</v>
      </c>
      <c r="BF663" s="1723">
        <f t="shared" ca="1" si="750"/>
        <v>0</v>
      </c>
      <c r="BG663" s="1827">
        <f t="shared" ca="1" si="751"/>
        <v>0</v>
      </c>
    </row>
    <row r="664" spans="1:59">
      <c r="A664" s="1887">
        <v>617</v>
      </c>
      <c r="B664" s="1887">
        <v>1</v>
      </c>
      <c r="C664" s="1887">
        <f>ROW()</f>
        <v>664</v>
      </c>
      <c r="E664" s="2540">
        <v>1</v>
      </c>
      <c r="I664" s="677"/>
      <c r="J664" s="678"/>
      <c r="K664" s="123"/>
      <c r="L664" s="123"/>
      <c r="M664" s="125"/>
      <c r="N664" s="125" t="s">
        <v>395</v>
      </c>
      <c r="O664" s="600"/>
      <c r="P664" s="600"/>
      <c r="Q664" s="111">
        <f t="shared" ref="Q664:AI664" si="774">Q665+Q666</f>
        <v>0</v>
      </c>
      <c r="R664" s="111">
        <f t="shared" si="774"/>
        <v>0</v>
      </c>
      <c r="S664" s="111">
        <f t="shared" si="774"/>
        <v>0</v>
      </c>
      <c r="T664" s="111">
        <f t="shared" si="774"/>
        <v>0</v>
      </c>
      <c r="U664" s="111">
        <f t="shared" si="774"/>
        <v>0</v>
      </c>
      <c r="V664" s="111">
        <f t="shared" si="774"/>
        <v>0</v>
      </c>
      <c r="W664" s="111">
        <f t="shared" si="774"/>
        <v>0</v>
      </c>
      <c r="X664" s="111">
        <f t="shared" si="774"/>
        <v>0</v>
      </c>
      <c r="Y664" s="111">
        <f t="shared" si="774"/>
        <v>0</v>
      </c>
      <c r="Z664" s="111">
        <f t="shared" si="774"/>
        <v>0</v>
      </c>
      <c r="AA664" s="111">
        <f t="shared" si="774"/>
        <v>0</v>
      </c>
      <c r="AB664" s="111">
        <f t="shared" si="774"/>
        <v>0</v>
      </c>
      <c r="AC664" s="111">
        <f t="shared" si="774"/>
        <v>0</v>
      </c>
      <c r="AD664" s="111">
        <f t="shared" si="774"/>
        <v>0</v>
      </c>
      <c r="AE664" s="111">
        <f t="shared" si="774"/>
        <v>0</v>
      </c>
      <c r="AF664" s="111">
        <f t="shared" si="774"/>
        <v>0</v>
      </c>
      <c r="AG664" s="111">
        <f t="shared" si="774"/>
        <v>0</v>
      </c>
      <c r="AH664" s="111">
        <f t="shared" si="774"/>
        <v>0</v>
      </c>
      <c r="AI664" s="111">
        <f t="shared" si="774"/>
        <v>0</v>
      </c>
      <c r="AK664" s="111">
        <f ca="1">SUM((INDIRECT(AK$2&amp;(ROW())):INDIRECT(AK$3&amp;(ROW()))))</f>
        <v>0</v>
      </c>
      <c r="AL664" s="111">
        <f ca="1">SUM(INDIRECT(AL$1&amp;AL$2&amp;$C664):INDIRECT(AL$1&amp;AL$3&amp;$C664))</f>
        <v>0</v>
      </c>
      <c r="AM664" s="1731">
        <f t="shared" ca="1" si="756"/>
        <v>0</v>
      </c>
      <c r="AN664" s="1834">
        <f t="shared" ca="1" si="742"/>
        <v>0</v>
      </c>
      <c r="AO664" s="111">
        <f ca="1">SUM(INDIRECT(AO$1&amp;AO$2&amp;$A664):INDIRECT(AO$1&amp;AO$3&amp;$A664))</f>
        <v>0</v>
      </c>
      <c r="AP664" s="1731">
        <f t="shared" ca="1" si="757"/>
        <v>0</v>
      </c>
      <c r="AQ664" s="1834">
        <f t="shared" ca="1" si="743"/>
        <v>0</v>
      </c>
      <c r="AS664" s="111">
        <f ca="1">SUM((INDIRECT(AS$2&amp;(ROW())):INDIRECT(AS$3&amp;(ROW()))))</f>
        <v>0</v>
      </c>
      <c r="AT664" s="111">
        <f ca="1">SUM(INDIRECT(AT$1&amp;AT$2&amp;$C664):INDIRECT(AT$1&amp;AT$3&amp;$C664))</f>
        <v>0</v>
      </c>
      <c r="AU664" s="1731">
        <f t="shared" ca="1" si="744"/>
        <v>0</v>
      </c>
      <c r="AV664" s="1834">
        <f t="shared" ca="1" si="745"/>
        <v>0</v>
      </c>
      <c r="AW664" s="111">
        <f ca="1">SUM(INDIRECT(AW$1&amp;AW$2&amp;$A664):INDIRECT(AW$1&amp;AW$3&amp;$A664))</f>
        <v>0</v>
      </c>
      <c r="AX664" s="1731">
        <f t="shared" ca="1" si="746"/>
        <v>0</v>
      </c>
      <c r="AY664" s="1834">
        <f t="shared" ca="1" si="747"/>
        <v>0</v>
      </c>
      <c r="BA664" s="111">
        <f ca="1">SUM((INDIRECT(BA$2&amp;(ROW())):INDIRECT(BA$3&amp;(ROW()))))</f>
        <v>0</v>
      </c>
      <c r="BB664" s="111">
        <f ca="1">SUM(INDIRECT(BB$1&amp;BB$2&amp;$C664):INDIRECT(BB$1&amp;BB$3&amp;$C664))</f>
        <v>0</v>
      </c>
      <c r="BC664" s="1731">
        <f t="shared" ca="1" si="748"/>
        <v>0</v>
      </c>
      <c r="BD664" s="1834">
        <f t="shared" ca="1" si="749"/>
        <v>0</v>
      </c>
      <c r="BE664" s="111">
        <f ca="1">SUM(INDIRECT(BE$1&amp;BE$2&amp;$A664):INDIRECT(BE$1&amp;BE$3&amp;$A664))</f>
        <v>0</v>
      </c>
      <c r="BF664" s="1731">
        <f t="shared" ca="1" si="750"/>
        <v>0</v>
      </c>
      <c r="BG664" s="1834">
        <f t="shared" ca="1" si="751"/>
        <v>0</v>
      </c>
    </row>
    <row r="665" spans="1:59">
      <c r="A665" s="1887">
        <v>618</v>
      </c>
      <c r="B665" s="1887">
        <v>1</v>
      </c>
      <c r="C665" s="1887">
        <f>ROW()</f>
        <v>665</v>
      </c>
      <c r="E665" s="2540">
        <v>1</v>
      </c>
      <c r="I665" s="677"/>
      <c r="J665" s="678"/>
      <c r="K665" s="123"/>
      <c r="L665" s="123"/>
      <c r="M665" s="125"/>
      <c r="N665" s="125"/>
      <c r="O665" s="604" t="s">
        <v>408</v>
      </c>
      <c r="P665" s="604"/>
      <c r="Q665" s="605"/>
      <c r="R665" s="605"/>
      <c r="S665" s="605"/>
      <c r="T665" s="605"/>
      <c r="U665" s="605"/>
      <c r="V665" s="605"/>
      <c r="W665" s="605"/>
      <c r="X665" s="605"/>
      <c r="Y665" s="605"/>
      <c r="Z665" s="605"/>
      <c r="AA665" s="605"/>
      <c r="AB665" s="605"/>
      <c r="AC665" s="111">
        <f>SUM(Q665,R665,S665)</f>
        <v>0</v>
      </c>
      <c r="AD665" s="111">
        <f>SUM(T665,U665,V665)</f>
        <v>0</v>
      </c>
      <c r="AE665" s="111">
        <f>SUM(W665,X665,Y665)</f>
        <v>0</v>
      </c>
      <c r="AF665" s="111">
        <f>SUM(Z665,AA665,AB665)</f>
        <v>0</v>
      </c>
      <c r="AG665" s="111">
        <f>AC665+AD665</f>
        <v>0</v>
      </c>
      <c r="AH665" s="111">
        <f>AF665+AE665</f>
        <v>0</v>
      </c>
      <c r="AI665" s="111">
        <f>AG665+AH665</f>
        <v>0</v>
      </c>
      <c r="AK665" s="111">
        <f ca="1">SUM((INDIRECT(AK$2&amp;(ROW())):INDIRECT(AK$3&amp;(ROW()))))</f>
        <v>0</v>
      </c>
      <c r="AL665" s="111">
        <f ca="1">SUM(INDIRECT(AL$1&amp;AL$2&amp;$C665):INDIRECT(AL$1&amp;AL$3&amp;$C665))</f>
        <v>0</v>
      </c>
      <c r="AM665" s="1731">
        <f t="shared" ca="1" si="756"/>
        <v>0</v>
      </c>
      <c r="AN665" s="1834">
        <f t="shared" ca="1" si="742"/>
        <v>0</v>
      </c>
      <c r="AO665" s="111">
        <f ca="1">SUM(INDIRECT(AO$1&amp;AO$2&amp;$A665):INDIRECT(AO$1&amp;AO$3&amp;$A665))</f>
        <v>0</v>
      </c>
      <c r="AP665" s="1731">
        <f t="shared" ca="1" si="757"/>
        <v>0</v>
      </c>
      <c r="AQ665" s="1834">
        <f t="shared" ca="1" si="743"/>
        <v>0</v>
      </c>
      <c r="AS665" s="111">
        <f ca="1">SUM((INDIRECT(AS$2&amp;(ROW())):INDIRECT(AS$3&amp;(ROW()))))</f>
        <v>0</v>
      </c>
      <c r="AT665" s="111">
        <f ca="1">SUM(INDIRECT(AT$1&amp;AT$2&amp;$C665):INDIRECT(AT$1&amp;AT$3&amp;$C665))</f>
        <v>0</v>
      </c>
      <c r="AU665" s="1731">
        <f t="shared" ca="1" si="744"/>
        <v>0</v>
      </c>
      <c r="AV665" s="1834">
        <f t="shared" ca="1" si="745"/>
        <v>0</v>
      </c>
      <c r="AW665" s="111">
        <f ca="1">SUM(INDIRECT(AW$1&amp;AW$2&amp;$A665):INDIRECT(AW$1&amp;AW$3&amp;$A665))</f>
        <v>0</v>
      </c>
      <c r="AX665" s="1731">
        <f t="shared" ca="1" si="746"/>
        <v>0</v>
      </c>
      <c r="AY665" s="1834">
        <f t="shared" ca="1" si="747"/>
        <v>0</v>
      </c>
      <c r="BA665" s="111">
        <f ca="1">SUM((INDIRECT(BA$2&amp;(ROW())):INDIRECT(BA$3&amp;(ROW()))))</f>
        <v>0</v>
      </c>
      <c r="BB665" s="111">
        <f ca="1">SUM(INDIRECT(BB$1&amp;BB$2&amp;$C665):INDIRECT(BB$1&amp;BB$3&amp;$C665))</f>
        <v>0</v>
      </c>
      <c r="BC665" s="1731">
        <f t="shared" ca="1" si="748"/>
        <v>0</v>
      </c>
      <c r="BD665" s="1834">
        <f t="shared" ca="1" si="749"/>
        <v>0</v>
      </c>
      <c r="BE665" s="111">
        <f ca="1">SUM(INDIRECT(BE$1&amp;BE$2&amp;$A665):INDIRECT(BE$1&amp;BE$3&amp;$A665))</f>
        <v>0</v>
      </c>
      <c r="BF665" s="1731">
        <f t="shared" ca="1" si="750"/>
        <v>0</v>
      </c>
      <c r="BG665" s="1834">
        <f t="shared" ca="1" si="751"/>
        <v>0</v>
      </c>
    </row>
    <row r="666" spans="1:59" s="256" customFormat="1">
      <c r="A666" s="1887">
        <v>619</v>
      </c>
      <c r="B666" s="1887">
        <v>1</v>
      </c>
      <c r="C666" s="1887">
        <f>ROW()</f>
        <v>666</v>
      </c>
      <c r="D666" s="326"/>
      <c r="E666" s="2540">
        <v>1</v>
      </c>
      <c r="F666" s="26"/>
      <c r="G666" s="26"/>
      <c r="H666" s="33"/>
      <c r="I666" s="677"/>
      <c r="J666" s="678"/>
      <c r="K666" s="123"/>
      <c r="L666" s="123"/>
      <c r="M666" s="125"/>
      <c r="N666" s="125"/>
      <c r="O666" s="606" t="s">
        <v>393</v>
      </c>
      <c r="P666" s="606"/>
      <c r="Q666" s="591">
        <f t="shared" ref="Q666:AB666" si="775">SUM(Q667:Q669)</f>
        <v>0</v>
      </c>
      <c r="R666" s="591">
        <f t="shared" si="775"/>
        <v>0</v>
      </c>
      <c r="S666" s="591">
        <f t="shared" si="775"/>
        <v>0</v>
      </c>
      <c r="T666" s="591">
        <f t="shared" si="775"/>
        <v>0</v>
      </c>
      <c r="U666" s="591">
        <f t="shared" si="775"/>
        <v>0</v>
      </c>
      <c r="V666" s="591">
        <f t="shared" si="775"/>
        <v>0</v>
      </c>
      <c r="W666" s="591">
        <f t="shared" si="775"/>
        <v>0</v>
      </c>
      <c r="X666" s="591">
        <f t="shared" si="775"/>
        <v>0</v>
      </c>
      <c r="Y666" s="591">
        <f t="shared" si="775"/>
        <v>0</v>
      </c>
      <c r="Z666" s="591">
        <f t="shared" si="775"/>
        <v>0</v>
      </c>
      <c r="AA666" s="591">
        <f t="shared" si="775"/>
        <v>0</v>
      </c>
      <c r="AB666" s="591">
        <f t="shared" si="775"/>
        <v>0</v>
      </c>
      <c r="AC666" s="591">
        <f>SUM(Q666:S666)</f>
        <v>0</v>
      </c>
      <c r="AD666" s="591">
        <f>SUM(T666:V666)</f>
        <v>0</v>
      </c>
      <c r="AE666" s="591">
        <f>SUM(W666:Y666)</f>
        <v>0</v>
      </c>
      <c r="AF666" s="591">
        <f>SUM(Z666:AB666)</f>
        <v>0</v>
      </c>
      <c r="AG666" s="591">
        <f>AC666+AD666</f>
        <v>0</v>
      </c>
      <c r="AH666" s="591">
        <f>AF666+AE666</f>
        <v>0</v>
      </c>
      <c r="AI666" s="591">
        <f>AG666+AH666</f>
        <v>0</v>
      </c>
      <c r="AK666" s="591">
        <f ca="1">SUM((INDIRECT(AK$2&amp;(ROW())):INDIRECT(AK$3&amp;(ROW()))))</f>
        <v>0</v>
      </c>
      <c r="AL666" s="591">
        <f ca="1">SUM(INDIRECT(AL$1&amp;AL$2&amp;$C666):INDIRECT(AL$1&amp;AL$3&amp;$C666))</f>
        <v>0</v>
      </c>
      <c r="AM666" s="1722">
        <f t="shared" ca="1" si="756"/>
        <v>0</v>
      </c>
      <c r="AN666" s="1826">
        <f t="shared" ca="1" si="742"/>
        <v>0</v>
      </c>
      <c r="AO666" s="591">
        <f ca="1">SUM(INDIRECT(AO$1&amp;AO$2&amp;$A666):INDIRECT(AO$1&amp;AO$3&amp;$A666))</f>
        <v>0</v>
      </c>
      <c r="AP666" s="1722">
        <f t="shared" ca="1" si="757"/>
        <v>0</v>
      </c>
      <c r="AQ666" s="1826">
        <f t="shared" ca="1" si="743"/>
        <v>0</v>
      </c>
      <c r="AS666" s="591">
        <f ca="1">SUM((INDIRECT(AS$2&amp;(ROW())):INDIRECT(AS$3&amp;(ROW()))))</f>
        <v>0</v>
      </c>
      <c r="AT666" s="591">
        <f ca="1">SUM(INDIRECT(AT$1&amp;AT$2&amp;$C666):INDIRECT(AT$1&amp;AT$3&amp;$C666))</f>
        <v>0</v>
      </c>
      <c r="AU666" s="1722">
        <f t="shared" ca="1" si="744"/>
        <v>0</v>
      </c>
      <c r="AV666" s="1826">
        <f t="shared" ca="1" si="745"/>
        <v>0</v>
      </c>
      <c r="AW666" s="591">
        <f ca="1">SUM(INDIRECT(AW$1&amp;AW$2&amp;$A666):INDIRECT(AW$1&amp;AW$3&amp;$A666))</f>
        <v>0</v>
      </c>
      <c r="AX666" s="1722">
        <f t="shared" ca="1" si="746"/>
        <v>0</v>
      </c>
      <c r="AY666" s="1826">
        <f t="shared" ca="1" si="747"/>
        <v>0</v>
      </c>
      <c r="BA666" s="591">
        <f ca="1">SUM((INDIRECT(BA$2&amp;(ROW())):INDIRECT(BA$3&amp;(ROW()))))</f>
        <v>0</v>
      </c>
      <c r="BB666" s="591">
        <f ca="1">SUM(INDIRECT(BB$1&amp;BB$2&amp;$C666):INDIRECT(BB$1&amp;BB$3&amp;$C666))</f>
        <v>0</v>
      </c>
      <c r="BC666" s="1722">
        <f t="shared" ca="1" si="748"/>
        <v>0</v>
      </c>
      <c r="BD666" s="1826">
        <f t="shared" ca="1" si="749"/>
        <v>0</v>
      </c>
      <c r="BE666" s="591">
        <f ca="1">SUM(INDIRECT(BE$1&amp;BE$2&amp;$A666):INDIRECT(BE$1&amp;BE$3&amp;$A666))</f>
        <v>0</v>
      </c>
      <c r="BF666" s="1722">
        <f t="shared" ca="1" si="750"/>
        <v>0</v>
      </c>
      <c r="BG666" s="1826">
        <f t="shared" ca="1" si="751"/>
        <v>0</v>
      </c>
    </row>
    <row r="667" spans="1:59" s="256" customFormat="1">
      <c r="A667" s="1887">
        <v>620</v>
      </c>
      <c r="B667" s="1887">
        <v>1</v>
      </c>
      <c r="C667" s="1887">
        <f>ROW()</f>
        <v>667</v>
      </c>
      <c r="D667" s="326"/>
      <c r="E667" s="2540">
        <v>1</v>
      </c>
      <c r="F667" s="26"/>
      <c r="G667" s="26"/>
      <c r="H667" s="33"/>
      <c r="I667" s="677"/>
      <c r="J667" s="678"/>
      <c r="K667" s="123"/>
      <c r="L667" s="123"/>
      <c r="M667" s="125"/>
      <c r="N667" s="125"/>
      <c r="O667" s="607"/>
      <c r="P667" s="588" t="s">
        <v>404</v>
      </c>
      <c r="Q667" s="177"/>
      <c r="R667" s="177"/>
      <c r="S667" s="177"/>
      <c r="T667" s="177"/>
      <c r="U667" s="177"/>
      <c r="V667" s="177"/>
      <c r="W667" s="177"/>
      <c r="X667" s="177"/>
      <c r="Y667" s="177"/>
      <c r="Z667" s="177"/>
      <c r="AA667" s="177"/>
      <c r="AB667" s="177"/>
      <c r="AC667" s="172">
        <f>SUM(Q667,R667,S667)</f>
        <v>0</v>
      </c>
      <c r="AD667" s="172">
        <f>SUM(T667,U667,V667)</f>
        <v>0</v>
      </c>
      <c r="AE667" s="172">
        <f>SUM(W667,X667,Y667)</f>
        <v>0</v>
      </c>
      <c r="AF667" s="172">
        <f>SUM(Z667,AA667,AB667)</f>
        <v>0</v>
      </c>
      <c r="AG667" s="172">
        <f>AC667+AD667</f>
        <v>0</v>
      </c>
      <c r="AH667" s="172">
        <f>AF667+AE667</f>
        <v>0</v>
      </c>
      <c r="AI667" s="172">
        <f>AG667+AH667</f>
        <v>0</v>
      </c>
      <c r="AK667" s="172">
        <f ca="1">SUM((INDIRECT(AK$2&amp;(ROW())):INDIRECT(AK$3&amp;(ROW()))))</f>
        <v>0</v>
      </c>
      <c r="AL667" s="172">
        <f ca="1">SUM(INDIRECT(AL$1&amp;AL$2&amp;$C667):INDIRECT(AL$1&amp;AL$3&amp;$C667))</f>
        <v>0</v>
      </c>
      <c r="AM667" s="1718">
        <f t="shared" ca="1" si="756"/>
        <v>0</v>
      </c>
      <c r="AN667" s="1822">
        <f t="shared" ca="1" si="742"/>
        <v>0</v>
      </c>
      <c r="AO667" s="172">
        <f ca="1">SUM(INDIRECT(AO$1&amp;AO$2&amp;$A667):INDIRECT(AO$1&amp;AO$3&amp;$A667))</f>
        <v>0</v>
      </c>
      <c r="AP667" s="1718">
        <f t="shared" ca="1" si="757"/>
        <v>0</v>
      </c>
      <c r="AQ667" s="1822">
        <f t="shared" ca="1" si="743"/>
        <v>0</v>
      </c>
      <c r="AS667" s="172">
        <f ca="1">SUM((INDIRECT(AS$2&amp;(ROW())):INDIRECT(AS$3&amp;(ROW()))))</f>
        <v>0</v>
      </c>
      <c r="AT667" s="172">
        <f ca="1">SUM(INDIRECT(AT$1&amp;AT$2&amp;$C667):INDIRECT(AT$1&amp;AT$3&amp;$C667))</f>
        <v>0</v>
      </c>
      <c r="AU667" s="1718">
        <f t="shared" ca="1" si="744"/>
        <v>0</v>
      </c>
      <c r="AV667" s="1822">
        <f t="shared" ca="1" si="745"/>
        <v>0</v>
      </c>
      <c r="AW667" s="172">
        <f ca="1">SUM(INDIRECT(AW$1&amp;AW$2&amp;$A667):INDIRECT(AW$1&amp;AW$3&amp;$A667))</f>
        <v>0</v>
      </c>
      <c r="AX667" s="1718">
        <f t="shared" ca="1" si="746"/>
        <v>0</v>
      </c>
      <c r="AY667" s="1822">
        <f t="shared" ca="1" si="747"/>
        <v>0</v>
      </c>
      <c r="BA667" s="172">
        <f ca="1">SUM((INDIRECT(BA$2&amp;(ROW())):INDIRECT(BA$3&amp;(ROW()))))</f>
        <v>0</v>
      </c>
      <c r="BB667" s="172">
        <f ca="1">SUM(INDIRECT(BB$1&amp;BB$2&amp;$C667):INDIRECT(BB$1&amp;BB$3&amp;$C667))</f>
        <v>0</v>
      </c>
      <c r="BC667" s="1718">
        <f t="shared" ca="1" si="748"/>
        <v>0</v>
      </c>
      <c r="BD667" s="1822">
        <f t="shared" ca="1" si="749"/>
        <v>0</v>
      </c>
      <c r="BE667" s="172">
        <f ca="1">SUM(INDIRECT(BE$1&amp;BE$2&amp;$A667):INDIRECT(BE$1&amp;BE$3&amp;$A667))</f>
        <v>0</v>
      </c>
      <c r="BF667" s="1718">
        <f t="shared" ca="1" si="750"/>
        <v>0</v>
      </c>
      <c r="BG667" s="1822">
        <f t="shared" ca="1" si="751"/>
        <v>0</v>
      </c>
    </row>
    <row r="668" spans="1:59" s="256" customFormat="1">
      <c r="A668" s="1887">
        <v>621</v>
      </c>
      <c r="B668" s="1887">
        <v>1</v>
      </c>
      <c r="C668" s="1887">
        <f>ROW()</f>
        <v>668</v>
      </c>
      <c r="D668" s="326"/>
      <c r="E668" s="2540">
        <v>1</v>
      </c>
      <c r="F668" s="26"/>
      <c r="G668" s="26"/>
      <c r="H668" s="33"/>
      <c r="I668" s="677"/>
      <c r="J668" s="678"/>
      <c r="K668" s="123"/>
      <c r="L668" s="123"/>
      <c r="M668" s="125"/>
      <c r="N668" s="125"/>
      <c r="O668" s="465"/>
      <c r="P668" s="621" t="s">
        <v>405</v>
      </c>
      <c r="Q668" s="117"/>
      <c r="R668" s="117"/>
      <c r="S668" s="117"/>
      <c r="T668" s="117"/>
      <c r="U668" s="117"/>
      <c r="V668" s="117"/>
      <c r="W668" s="117"/>
      <c r="X668" s="117"/>
      <c r="Y668" s="117"/>
      <c r="Z668" s="117"/>
      <c r="AA668" s="117"/>
      <c r="AB668" s="117"/>
      <c r="AC668" s="171">
        <f>SUM(Q668,R668,S668)</f>
        <v>0</v>
      </c>
      <c r="AD668" s="171">
        <f>SUM(T668,U668,V668)</f>
        <v>0</v>
      </c>
      <c r="AE668" s="171">
        <f>SUM(W668,X668,Y668)</f>
        <v>0</v>
      </c>
      <c r="AF668" s="171">
        <f>SUM(Z668,AA668,AB668)</f>
        <v>0</v>
      </c>
      <c r="AG668" s="171">
        <f>AC668+AD668</f>
        <v>0</v>
      </c>
      <c r="AH668" s="171">
        <f>AF668+AE668</f>
        <v>0</v>
      </c>
      <c r="AI668" s="171">
        <f>AG668+AH668</f>
        <v>0</v>
      </c>
      <c r="AK668" s="171">
        <f ca="1">SUM((INDIRECT(AK$2&amp;(ROW())):INDIRECT(AK$3&amp;(ROW()))))</f>
        <v>0</v>
      </c>
      <c r="AL668" s="171">
        <f ca="1">SUM(INDIRECT(AL$1&amp;AL$2&amp;$C668):INDIRECT(AL$1&amp;AL$3&amp;$C668))</f>
        <v>0</v>
      </c>
      <c r="AM668" s="1723">
        <f t="shared" ca="1" si="756"/>
        <v>0</v>
      </c>
      <c r="AN668" s="1827">
        <f t="shared" ca="1" si="742"/>
        <v>0</v>
      </c>
      <c r="AO668" s="171">
        <f ca="1">SUM(INDIRECT(AO$1&amp;AO$2&amp;$A668):INDIRECT(AO$1&amp;AO$3&amp;$A668))</f>
        <v>0</v>
      </c>
      <c r="AP668" s="1723">
        <f t="shared" ca="1" si="757"/>
        <v>0</v>
      </c>
      <c r="AQ668" s="1827">
        <f t="shared" ca="1" si="743"/>
        <v>0</v>
      </c>
      <c r="AS668" s="171">
        <f ca="1">SUM((INDIRECT(AS$2&amp;(ROW())):INDIRECT(AS$3&amp;(ROW()))))</f>
        <v>0</v>
      </c>
      <c r="AT668" s="171">
        <f ca="1">SUM(INDIRECT(AT$1&amp;AT$2&amp;$C668):INDIRECT(AT$1&amp;AT$3&amp;$C668))</f>
        <v>0</v>
      </c>
      <c r="AU668" s="1723">
        <f t="shared" ca="1" si="744"/>
        <v>0</v>
      </c>
      <c r="AV668" s="1827">
        <f t="shared" ca="1" si="745"/>
        <v>0</v>
      </c>
      <c r="AW668" s="171">
        <f ca="1">SUM(INDIRECT(AW$1&amp;AW$2&amp;$A668):INDIRECT(AW$1&amp;AW$3&amp;$A668))</f>
        <v>0</v>
      </c>
      <c r="AX668" s="1723">
        <f t="shared" ca="1" si="746"/>
        <v>0</v>
      </c>
      <c r="AY668" s="1827">
        <f t="shared" ca="1" si="747"/>
        <v>0</v>
      </c>
      <c r="BA668" s="171">
        <f ca="1">SUM((INDIRECT(BA$2&amp;(ROW())):INDIRECT(BA$3&amp;(ROW()))))</f>
        <v>0</v>
      </c>
      <c r="BB668" s="171">
        <f ca="1">SUM(INDIRECT(BB$1&amp;BB$2&amp;$C668):INDIRECT(BB$1&amp;BB$3&amp;$C668))</f>
        <v>0</v>
      </c>
      <c r="BC668" s="1723">
        <f t="shared" ca="1" si="748"/>
        <v>0</v>
      </c>
      <c r="BD668" s="1827">
        <f t="shared" ca="1" si="749"/>
        <v>0</v>
      </c>
      <c r="BE668" s="171">
        <f ca="1">SUM(INDIRECT(BE$1&amp;BE$2&amp;$A668):INDIRECT(BE$1&amp;BE$3&amp;$A668))</f>
        <v>0</v>
      </c>
      <c r="BF668" s="1723">
        <f t="shared" ca="1" si="750"/>
        <v>0</v>
      </c>
      <c r="BG668" s="1827">
        <f t="shared" ca="1" si="751"/>
        <v>0</v>
      </c>
    </row>
    <row r="669" spans="1:59" s="256" customFormat="1">
      <c r="A669" s="1887">
        <v>622</v>
      </c>
      <c r="B669" s="1887">
        <v>1</v>
      </c>
      <c r="C669" s="1887">
        <f>ROW()</f>
        <v>669</v>
      </c>
      <c r="D669" s="326"/>
      <c r="E669" s="2540">
        <v>1</v>
      </c>
      <c r="F669" s="26"/>
      <c r="G669" s="26"/>
      <c r="H669" s="33"/>
      <c r="I669" s="677"/>
      <c r="J669" s="678"/>
      <c r="K669" s="123"/>
      <c r="L669" s="123"/>
      <c r="M669" s="125"/>
      <c r="N669" s="427"/>
      <c r="O669" s="466"/>
      <c r="P669" s="143" t="s">
        <v>414</v>
      </c>
      <c r="Q669" s="124"/>
      <c r="R669" s="124"/>
      <c r="S669" s="124"/>
      <c r="T669" s="124"/>
      <c r="U669" s="124"/>
      <c r="V669" s="124"/>
      <c r="W669" s="124"/>
      <c r="X669" s="124"/>
      <c r="Y669" s="124"/>
      <c r="Z669" s="124"/>
      <c r="AA669" s="124"/>
      <c r="AB669" s="124"/>
      <c r="AC669" s="171">
        <f>SUM(Q669,R669,S669)</f>
        <v>0</v>
      </c>
      <c r="AD669" s="171">
        <f>SUM(T669,U669,V669)</f>
        <v>0</v>
      </c>
      <c r="AE669" s="171">
        <f>SUM(W669,X669,Y669)</f>
        <v>0</v>
      </c>
      <c r="AF669" s="171">
        <f>SUM(Z669,AA669,AB669)</f>
        <v>0</v>
      </c>
      <c r="AG669" s="171">
        <f>AC669+AD669</f>
        <v>0</v>
      </c>
      <c r="AH669" s="171">
        <f>AF669+AE669</f>
        <v>0</v>
      </c>
      <c r="AI669" s="171">
        <f>AG669+AH669</f>
        <v>0</v>
      </c>
      <c r="AK669" s="171">
        <f ca="1">SUM((INDIRECT(AK$2&amp;(ROW())):INDIRECT(AK$3&amp;(ROW()))))</f>
        <v>0</v>
      </c>
      <c r="AL669" s="171">
        <f ca="1">SUM(INDIRECT(AL$1&amp;AL$2&amp;$C669):INDIRECT(AL$1&amp;AL$3&amp;$C669))</f>
        <v>0</v>
      </c>
      <c r="AM669" s="1723">
        <f t="shared" ca="1" si="756"/>
        <v>0</v>
      </c>
      <c r="AN669" s="1827">
        <f t="shared" ca="1" si="742"/>
        <v>0</v>
      </c>
      <c r="AO669" s="171">
        <f ca="1">SUM(INDIRECT(AO$1&amp;AO$2&amp;$A669):INDIRECT(AO$1&amp;AO$3&amp;$A669))</f>
        <v>0</v>
      </c>
      <c r="AP669" s="1723">
        <f t="shared" ca="1" si="757"/>
        <v>0</v>
      </c>
      <c r="AQ669" s="1827">
        <f t="shared" ca="1" si="743"/>
        <v>0</v>
      </c>
      <c r="AS669" s="171">
        <f ca="1">SUM((INDIRECT(AS$2&amp;(ROW())):INDIRECT(AS$3&amp;(ROW()))))</f>
        <v>0</v>
      </c>
      <c r="AT669" s="171">
        <f ca="1">SUM(INDIRECT(AT$1&amp;AT$2&amp;$C669):INDIRECT(AT$1&amp;AT$3&amp;$C669))</f>
        <v>0</v>
      </c>
      <c r="AU669" s="1723">
        <f t="shared" ca="1" si="744"/>
        <v>0</v>
      </c>
      <c r="AV669" s="1827">
        <f t="shared" ca="1" si="745"/>
        <v>0</v>
      </c>
      <c r="AW669" s="171">
        <f ca="1">SUM(INDIRECT(AW$1&amp;AW$2&amp;$A669):INDIRECT(AW$1&amp;AW$3&amp;$A669))</f>
        <v>0</v>
      </c>
      <c r="AX669" s="1723">
        <f t="shared" ca="1" si="746"/>
        <v>0</v>
      </c>
      <c r="AY669" s="1827">
        <f t="shared" ca="1" si="747"/>
        <v>0</v>
      </c>
      <c r="BA669" s="171">
        <f ca="1">SUM((INDIRECT(BA$2&amp;(ROW())):INDIRECT(BA$3&amp;(ROW()))))</f>
        <v>0</v>
      </c>
      <c r="BB669" s="171">
        <f ca="1">SUM(INDIRECT(BB$1&amp;BB$2&amp;$C669):INDIRECT(BB$1&amp;BB$3&amp;$C669))</f>
        <v>0</v>
      </c>
      <c r="BC669" s="1723">
        <f t="shared" ca="1" si="748"/>
        <v>0</v>
      </c>
      <c r="BD669" s="1827">
        <f t="shared" ca="1" si="749"/>
        <v>0</v>
      </c>
      <c r="BE669" s="171">
        <f ca="1">SUM(INDIRECT(BE$1&amp;BE$2&amp;$A669):INDIRECT(BE$1&amp;BE$3&amp;$A669))</f>
        <v>0</v>
      </c>
      <c r="BF669" s="1723">
        <f t="shared" ca="1" si="750"/>
        <v>0</v>
      </c>
      <c r="BG669" s="1827">
        <f t="shared" ca="1" si="751"/>
        <v>0</v>
      </c>
    </row>
    <row r="670" spans="1:59">
      <c r="A670" s="1887">
        <v>623</v>
      </c>
      <c r="B670" s="1887">
        <v>1</v>
      </c>
      <c r="C670" s="1887">
        <f>ROW()</f>
        <v>670</v>
      </c>
      <c r="E670" s="2540">
        <v>1</v>
      </c>
      <c r="I670" s="677"/>
      <c r="J670" s="678"/>
      <c r="K670" s="123"/>
      <c r="L670" s="123"/>
      <c r="M670" s="125"/>
      <c r="N670" s="125" t="s">
        <v>396</v>
      </c>
      <c r="O670" s="600"/>
      <c r="P670" s="600"/>
      <c r="Q670" s="111">
        <f t="shared" ref="Q670:AI670" si="776">Q671+Q672</f>
        <v>0</v>
      </c>
      <c r="R670" s="111">
        <f t="shared" si="776"/>
        <v>0</v>
      </c>
      <c r="S670" s="111">
        <f t="shared" si="776"/>
        <v>0</v>
      </c>
      <c r="T670" s="111">
        <f t="shared" si="776"/>
        <v>0</v>
      </c>
      <c r="U670" s="111">
        <f t="shared" si="776"/>
        <v>0</v>
      </c>
      <c r="V670" s="111">
        <f t="shared" si="776"/>
        <v>0</v>
      </c>
      <c r="W670" s="111">
        <f t="shared" si="776"/>
        <v>0</v>
      </c>
      <c r="X670" s="111">
        <f t="shared" si="776"/>
        <v>0</v>
      </c>
      <c r="Y670" s="111">
        <f t="shared" si="776"/>
        <v>0</v>
      </c>
      <c r="Z670" s="111">
        <f t="shared" si="776"/>
        <v>0</v>
      </c>
      <c r="AA670" s="111">
        <f t="shared" si="776"/>
        <v>0</v>
      </c>
      <c r="AB670" s="111">
        <f t="shared" si="776"/>
        <v>0</v>
      </c>
      <c r="AC670" s="111">
        <f t="shared" si="776"/>
        <v>0</v>
      </c>
      <c r="AD670" s="111">
        <f t="shared" si="776"/>
        <v>0</v>
      </c>
      <c r="AE670" s="111">
        <f t="shared" si="776"/>
        <v>0</v>
      </c>
      <c r="AF670" s="111">
        <f t="shared" si="776"/>
        <v>0</v>
      </c>
      <c r="AG670" s="111">
        <f t="shared" si="776"/>
        <v>0</v>
      </c>
      <c r="AH670" s="111">
        <f t="shared" si="776"/>
        <v>0</v>
      </c>
      <c r="AI670" s="111">
        <f t="shared" si="776"/>
        <v>0</v>
      </c>
      <c r="AK670" s="111">
        <f ca="1">SUM((INDIRECT(AK$2&amp;(ROW())):INDIRECT(AK$3&amp;(ROW()))))</f>
        <v>0</v>
      </c>
      <c r="AL670" s="111">
        <f ca="1">SUM(INDIRECT(AL$1&amp;AL$2&amp;$C670):INDIRECT(AL$1&amp;AL$3&amp;$C670))</f>
        <v>0</v>
      </c>
      <c r="AM670" s="1731">
        <f t="shared" ca="1" si="756"/>
        <v>0</v>
      </c>
      <c r="AN670" s="1834">
        <f t="shared" ca="1" si="742"/>
        <v>0</v>
      </c>
      <c r="AO670" s="111">
        <f ca="1">SUM(INDIRECT(AO$1&amp;AO$2&amp;$A670):INDIRECT(AO$1&amp;AO$3&amp;$A670))</f>
        <v>0</v>
      </c>
      <c r="AP670" s="1731">
        <f t="shared" ca="1" si="757"/>
        <v>0</v>
      </c>
      <c r="AQ670" s="1834">
        <f t="shared" ca="1" si="743"/>
        <v>0</v>
      </c>
      <c r="AS670" s="111">
        <f ca="1">SUM((INDIRECT(AS$2&amp;(ROW())):INDIRECT(AS$3&amp;(ROW()))))</f>
        <v>0</v>
      </c>
      <c r="AT670" s="111">
        <f ca="1">SUM(INDIRECT(AT$1&amp;AT$2&amp;$C670):INDIRECT(AT$1&amp;AT$3&amp;$C670))</f>
        <v>0</v>
      </c>
      <c r="AU670" s="1731">
        <f t="shared" ca="1" si="744"/>
        <v>0</v>
      </c>
      <c r="AV670" s="1834">
        <f t="shared" ca="1" si="745"/>
        <v>0</v>
      </c>
      <c r="AW670" s="111">
        <f ca="1">SUM(INDIRECT(AW$1&amp;AW$2&amp;$A670):INDIRECT(AW$1&amp;AW$3&amp;$A670))</f>
        <v>0</v>
      </c>
      <c r="AX670" s="1731">
        <f t="shared" ca="1" si="746"/>
        <v>0</v>
      </c>
      <c r="AY670" s="1834">
        <f t="shared" ca="1" si="747"/>
        <v>0</v>
      </c>
      <c r="BA670" s="111">
        <f ca="1">SUM((INDIRECT(BA$2&amp;(ROW())):INDIRECT(BA$3&amp;(ROW()))))</f>
        <v>0</v>
      </c>
      <c r="BB670" s="111">
        <f ca="1">SUM(INDIRECT(BB$1&amp;BB$2&amp;$C670):INDIRECT(BB$1&amp;BB$3&amp;$C670))</f>
        <v>0</v>
      </c>
      <c r="BC670" s="1731">
        <f t="shared" ca="1" si="748"/>
        <v>0</v>
      </c>
      <c r="BD670" s="1834">
        <f t="shared" ca="1" si="749"/>
        <v>0</v>
      </c>
      <c r="BE670" s="111">
        <f ca="1">SUM(INDIRECT(BE$1&amp;BE$2&amp;$A670):INDIRECT(BE$1&amp;BE$3&amp;$A670))</f>
        <v>0</v>
      </c>
      <c r="BF670" s="1731">
        <f t="shared" ca="1" si="750"/>
        <v>0</v>
      </c>
      <c r="BG670" s="1834">
        <f t="shared" ca="1" si="751"/>
        <v>0</v>
      </c>
    </row>
    <row r="671" spans="1:59">
      <c r="A671" s="1887">
        <v>624</v>
      </c>
      <c r="B671" s="1887">
        <v>1</v>
      </c>
      <c r="C671" s="1887">
        <f>ROW()</f>
        <v>671</v>
      </c>
      <c r="E671" s="2540">
        <v>1</v>
      </c>
      <c r="I671" s="677"/>
      <c r="J671" s="678"/>
      <c r="K671" s="123"/>
      <c r="L671" s="123"/>
      <c r="M671" s="125"/>
      <c r="N671" s="125"/>
      <c r="O671" s="604" t="s">
        <v>409</v>
      </c>
      <c r="P671" s="604"/>
      <c r="Q671" s="605"/>
      <c r="R671" s="605"/>
      <c r="S671" s="605"/>
      <c r="T671" s="605"/>
      <c r="U671" s="605"/>
      <c r="V671" s="605"/>
      <c r="W671" s="605"/>
      <c r="X671" s="605"/>
      <c r="Y671" s="605"/>
      <c r="Z671" s="605"/>
      <c r="AA671" s="605"/>
      <c r="AB671" s="605"/>
      <c r="AC671" s="111">
        <f>SUM(Q671,R671,S671)</f>
        <v>0</v>
      </c>
      <c r="AD671" s="111">
        <f>SUM(T671,U671,V671)</f>
        <v>0</v>
      </c>
      <c r="AE671" s="111">
        <f>SUM(W671,X671,Y671)</f>
        <v>0</v>
      </c>
      <c r="AF671" s="111">
        <f>SUM(Z671,AA671,AB671)</f>
        <v>0</v>
      </c>
      <c r="AG671" s="111">
        <f>AC671+AD671</f>
        <v>0</v>
      </c>
      <c r="AH671" s="111">
        <f>AF671+AE671</f>
        <v>0</v>
      </c>
      <c r="AI671" s="111">
        <f>AG671+AH671</f>
        <v>0</v>
      </c>
      <c r="AK671" s="111">
        <f ca="1">SUM((INDIRECT(AK$2&amp;(ROW())):INDIRECT(AK$3&amp;(ROW()))))</f>
        <v>0</v>
      </c>
      <c r="AL671" s="111">
        <f ca="1">SUM(INDIRECT(AL$1&amp;AL$2&amp;$C671):INDIRECT(AL$1&amp;AL$3&amp;$C671))</f>
        <v>0</v>
      </c>
      <c r="AM671" s="1731">
        <f t="shared" ca="1" si="756"/>
        <v>0</v>
      </c>
      <c r="AN671" s="1834">
        <f t="shared" ca="1" si="742"/>
        <v>0</v>
      </c>
      <c r="AO671" s="111">
        <f ca="1">SUM(INDIRECT(AO$1&amp;AO$2&amp;$A671):INDIRECT(AO$1&amp;AO$3&amp;$A671))</f>
        <v>0</v>
      </c>
      <c r="AP671" s="1731">
        <f t="shared" ca="1" si="757"/>
        <v>0</v>
      </c>
      <c r="AQ671" s="1834">
        <f t="shared" ca="1" si="743"/>
        <v>0</v>
      </c>
      <c r="AS671" s="111">
        <f ca="1">SUM((INDIRECT(AS$2&amp;(ROW())):INDIRECT(AS$3&amp;(ROW()))))</f>
        <v>0</v>
      </c>
      <c r="AT671" s="111">
        <f ca="1">SUM(INDIRECT(AT$1&amp;AT$2&amp;$C671):INDIRECT(AT$1&amp;AT$3&amp;$C671))</f>
        <v>0</v>
      </c>
      <c r="AU671" s="1731">
        <f t="shared" ca="1" si="744"/>
        <v>0</v>
      </c>
      <c r="AV671" s="1834">
        <f t="shared" ca="1" si="745"/>
        <v>0</v>
      </c>
      <c r="AW671" s="111">
        <f ca="1">SUM(INDIRECT(AW$1&amp;AW$2&amp;$A671):INDIRECT(AW$1&amp;AW$3&amp;$A671))</f>
        <v>0</v>
      </c>
      <c r="AX671" s="1731">
        <f t="shared" ca="1" si="746"/>
        <v>0</v>
      </c>
      <c r="AY671" s="1834">
        <f t="shared" ca="1" si="747"/>
        <v>0</v>
      </c>
      <c r="BA671" s="111">
        <f ca="1">SUM((INDIRECT(BA$2&amp;(ROW())):INDIRECT(BA$3&amp;(ROW()))))</f>
        <v>0</v>
      </c>
      <c r="BB671" s="111">
        <f ca="1">SUM(INDIRECT(BB$1&amp;BB$2&amp;$C671):INDIRECT(BB$1&amp;BB$3&amp;$C671))</f>
        <v>0</v>
      </c>
      <c r="BC671" s="1731">
        <f t="shared" ca="1" si="748"/>
        <v>0</v>
      </c>
      <c r="BD671" s="1834">
        <f t="shared" ca="1" si="749"/>
        <v>0</v>
      </c>
      <c r="BE671" s="111">
        <f ca="1">SUM(INDIRECT(BE$1&amp;BE$2&amp;$A671):INDIRECT(BE$1&amp;BE$3&amp;$A671))</f>
        <v>0</v>
      </c>
      <c r="BF671" s="1731">
        <f t="shared" ca="1" si="750"/>
        <v>0</v>
      </c>
      <c r="BG671" s="1834">
        <f t="shared" ca="1" si="751"/>
        <v>0</v>
      </c>
    </row>
    <row r="672" spans="1:59" s="256" customFormat="1">
      <c r="A672" s="1887">
        <v>625</v>
      </c>
      <c r="B672" s="1887">
        <v>1</v>
      </c>
      <c r="C672" s="1887">
        <f>ROW()</f>
        <v>672</v>
      </c>
      <c r="D672" s="326"/>
      <c r="E672" s="2540">
        <v>1</v>
      </c>
      <c r="F672" s="26"/>
      <c r="G672" s="26"/>
      <c r="H672" s="33"/>
      <c r="I672" s="677"/>
      <c r="J672" s="678"/>
      <c r="K672" s="123"/>
      <c r="L672" s="123"/>
      <c r="M672" s="125"/>
      <c r="N672" s="125"/>
      <c r="O672" s="606" t="s">
        <v>393</v>
      </c>
      <c r="P672" s="606"/>
      <c r="Q672" s="591">
        <f t="shared" ref="Q672:AB672" si="777">SUM(Q673:Q675)</f>
        <v>0</v>
      </c>
      <c r="R672" s="591">
        <f t="shared" si="777"/>
        <v>0</v>
      </c>
      <c r="S672" s="591">
        <f t="shared" si="777"/>
        <v>0</v>
      </c>
      <c r="T672" s="591">
        <f t="shared" si="777"/>
        <v>0</v>
      </c>
      <c r="U672" s="591">
        <f t="shared" si="777"/>
        <v>0</v>
      </c>
      <c r="V672" s="591">
        <f t="shared" si="777"/>
        <v>0</v>
      </c>
      <c r="W672" s="591">
        <f t="shared" si="777"/>
        <v>0</v>
      </c>
      <c r="X672" s="591">
        <f t="shared" si="777"/>
        <v>0</v>
      </c>
      <c r="Y672" s="591">
        <f t="shared" si="777"/>
        <v>0</v>
      </c>
      <c r="Z672" s="591">
        <f t="shared" si="777"/>
        <v>0</v>
      </c>
      <c r="AA672" s="591">
        <f t="shared" si="777"/>
        <v>0</v>
      </c>
      <c r="AB672" s="591">
        <f t="shared" si="777"/>
        <v>0</v>
      </c>
      <c r="AC672" s="591">
        <f>SUM(Q672:S672)</f>
        <v>0</v>
      </c>
      <c r="AD672" s="591">
        <f>SUM(T672:V672)</f>
        <v>0</v>
      </c>
      <c r="AE672" s="591">
        <f>SUM(W672:Y672)</f>
        <v>0</v>
      </c>
      <c r="AF672" s="591">
        <f>SUM(Z672:AB672)</f>
        <v>0</v>
      </c>
      <c r="AG672" s="591">
        <f>AC672+AD672</f>
        <v>0</v>
      </c>
      <c r="AH672" s="591">
        <f>AF672+AE672</f>
        <v>0</v>
      </c>
      <c r="AI672" s="591">
        <f>AG672+AH672</f>
        <v>0</v>
      </c>
      <c r="AK672" s="591">
        <f ca="1">SUM((INDIRECT(AK$2&amp;(ROW())):INDIRECT(AK$3&amp;(ROW()))))</f>
        <v>0</v>
      </c>
      <c r="AL672" s="591">
        <f ca="1">SUM(INDIRECT(AL$1&amp;AL$2&amp;$C672):INDIRECT(AL$1&amp;AL$3&amp;$C672))</f>
        <v>0</v>
      </c>
      <c r="AM672" s="1722">
        <f t="shared" ca="1" si="756"/>
        <v>0</v>
      </c>
      <c r="AN672" s="1826">
        <f t="shared" ca="1" si="742"/>
        <v>0</v>
      </c>
      <c r="AO672" s="591">
        <f ca="1">SUM(INDIRECT(AO$1&amp;AO$2&amp;$A672):INDIRECT(AO$1&amp;AO$3&amp;$A672))</f>
        <v>0</v>
      </c>
      <c r="AP672" s="1722">
        <f t="shared" ca="1" si="757"/>
        <v>0</v>
      </c>
      <c r="AQ672" s="1826">
        <f t="shared" ca="1" si="743"/>
        <v>0</v>
      </c>
      <c r="AS672" s="591">
        <f ca="1">SUM((INDIRECT(AS$2&amp;(ROW())):INDIRECT(AS$3&amp;(ROW()))))</f>
        <v>0</v>
      </c>
      <c r="AT672" s="591">
        <f ca="1">SUM(INDIRECT(AT$1&amp;AT$2&amp;$C672):INDIRECT(AT$1&amp;AT$3&amp;$C672))</f>
        <v>0</v>
      </c>
      <c r="AU672" s="1722">
        <f t="shared" ca="1" si="744"/>
        <v>0</v>
      </c>
      <c r="AV672" s="1826">
        <f t="shared" ca="1" si="745"/>
        <v>0</v>
      </c>
      <c r="AW672" s="591">
        <f ca="1">SUM(INDIRECT(AW$1&amp;AW$2&amp;$A672):INDIRECT(AW$1&amp;AW$3&amp;$A672))</f>
        <v>0</v>
      </c>
      <c r="AX672" s="1722">
        <f t="shared" ca="1" si="746"/>
        <v>0</v>
      </c>
      <c r="AY672" s="1826">
        <f t="shared" ca="1" si="747"/>
        <v>0</v>
      </c>
      <c r="BA672" s="591">
        <f ca="1">SUM((INDIRECT(BA$2&amp;(ROW())):INDIRECT(BA$3&amp;(ROW()))))</f>
        <v>0</v>
      </c>
      <c r="BB672" s="591">
        <f ca="1">SUM(INDIRECT(BB$1&amp;BB$2&amp;$C672):INDIRECT(BB$1&amp;BB$3&amp;$C672))</f>
        <v>0</v>
      </c>
      <c r="BC672" s="1722">
        <f t="shared" ca="1" si="748"/>
        <v>0</v>
      </c>
      <c r="BD672" s="1826">
        <f t="shared" ca="1" si="749"/>
        <v>0</v>
      </c>
      <c r="BE672" s="591">
        <f ca="1">SUM(INDIRECT(BE$1&amp;BE$2&amp;$A672):INDIRECT(BE$1&amp;BE$3&amp;$A672))</f>
        <v>0</v>
      </c>
      <c r="BF672" s="1722">
        <f t="shared" ca="1" si="750"/>
        <v>0</v>
      </c>
      <c r="BG672" s="1826">
        <f t="shared" ca="1" si="751"/>
        <v>0</v>
      </c>
    </row>
    <row r="673" spans="1:59" s="256" customFormat="1">
      <c r="A673" s="1887">
        <v>626</v>
      </c>
      <c r="B673" s="1887">
        <v>1</v>
      </c>
      <c r="C673" s="1887">
        <f>ROW()</f>
        <v>673</v>
      </c>
      <c r="D673" s="326"/>
      <c r="E673" s="2540">
        <v>1</v>
      </c>
      <c r="F673" s="26"/>
      <c r="G673" s="26"/>
      <c r="H673" s="33"/>
      <c r="I673" s="677"/>
      <c r="J673" s="678"/>
      <c r="K673" s="123"/>
      <c r="L673" s="123"/>
      <c r="M673" s="125"/>
      <c r="N673" s="125"/>
      <c r="O673" s="607"/>
      <c r="P673" s="588" t="s">
        <v>404</v>
      </c>
      <c r="Q673" s="177"/>
      <c r="R673" s="177"/>
      <c r="S673" s="177"/>
      <c r="T673" s="177"/>
      <c r="U673" s="177"/>
      <c r="V673" s="177"/>
      <c r="W673" s="177"/>
      <c r="X673" s="177"/>
      <c r="Y673" s="177"/>
      <c r="Z673" s="177"/>
      <c r="AA673" s="177"/>
      <c r="AB673" s="177"/>
      <c r="AC673" s="172">
        <f>SUM(Q673,R673,S673)</f>
        <v>0</v>
      </c>
      <c r="AD673" s="172">
        <f>SUM(T673,U673,V673)</f>
        <v>0</v>
      </c>
      <c r="AE673" s="172">
        <f>SUM(W673,X673,Y673)</f>
        <v>0</v>
      </c>
      <c r="AF673" s="172">
        <f>SUM(Z673,AA673,AB673)</f>
        <v>0</v>
      </c>
      <c r="AG673" s="172">
        <f>AC673+AD673</f>
        <v>0</v>
      </c>
      <c r="AH673" s="172">
        <f>AF673+AE673</f>
        <v>0</v>
      </c>
      <c r="AI673" s="172">
        <f>AG673+AH673</f>
        <v>0</v>
      </c>
      <c r="AK673" s="172">
        <f ca="1">SUM((INDIRECT(AK$2&amp;(ROW())):INDIRECT(AK$3&amp;(ROW()))))</f>
        <v>0</v>
      </c>
      <c r="AL673" s="172">
        <f ca="1">SUM(INDIRECT(AL$1&amp;AL$2&amp;$C673):INDIRECT(AL$1&amp;AL$3&amp;$C673))</f>
        <v>0</v>
      </c>
      <c r="AM673" s="1718">
        <f t="shared" ca="1" si="756"/>
        <v>0</v>
      </c>
      <c r="AN673" s="1822">
        <f t="shared" ca="1" si="742"/>
        <v>0</v>
      </c>
      <c r="AO673" s="172">
        <f ca="1">SUM(INDIRECT(AO$1&amp;AO$2&amp;$A673):INDIRECT(AO$1&amp;AO$3&amp;$A673))</f>
        <v>0</v>
      </c>
      <c r="AP673" s="1718">
        <f t="shared" ca="1" si="757"/>
        <v>0</v>
      </c>
      <c r="AQ673" s="1822">
        <f t="shared" ca="1" si="743"/>
        <v>0</v>
      </c>
      <c r="AS673" s="172">
        <f ca="1">SUM((INDIRECT(AS$2&amp;(ROW())):INDIRECT(AS$3&amp;(ROW()))))</f>
        <v>0</v>
      </c>
      <c r="AT673" s="172">
        <f ca="1">SUM(INDIRECT(AT$1&amp;AT$2&amp;$C673):INDIRECT(AT$1&amp;AT$3&amp;$C673))</f>
        <v>0</v>
      </c>
      <c r="AU673" s="1718">
        <f t="shared" ca="1" si="744"/>
        <v>0</v>
      </c>
      <c r="AV673" s="1822">
        <f t="shared" ca="1" si="745"/>
        <v>0</v>
      </c>
      <c r="AW673" s="172">
        <f ca="1">SUM(INDIRECT(AW$1&amp;AW$2&amp;$A673):INDIRECT(AW$1&amp;AW$3&amp;$A673))</f>
        <v>0</v>
      </c>
      <c r="AX673" s="1718">
        <f t="shared" ca="1" si="746"/>
        <v>0</v>
      </c>
      <c r="AY673" s="1822">
        <f t="shared" ca="1" si="747"/>
        <v>0</v>
      </c>
      <c r="BA673" s="172">
        <f ca="1">SUM((INDIRECT(BA$2&amp;(ROW())):INDIRECT(BA$3&amp;(ROW()))))</f>
        <v>0</v>
      </c>
      <c r="BB673" s="172">
        <f ca="1">SUM(INDIRECT(BB$1&amp;BB$2&amp;$C673):INDIRECT(BB$1&amp;BB$3&amp;$C673))</f>
        <v>0</v>
      </c>
      <c r="BC673" s="1718">
        <f t="shared" ca="1" si="748"/>
        <v>0</v>
      </c>
      <c r="BD673" s="1822">
        <f t="shared" ca="1" si="749"/>
        <v>0</v>
      </c>
      <c r="BE673" s="172">
        <f ca="1">SUM(INDIRECT(BE$1&amp;BE$2&amp;$A673):INDIRECT(BE$1&amp;BE$3&amp;$A673))</f>
        <v>0</v>
      </c>
      <c r="BF673" s="1718">
        <f t="shared" ca="1" si="750"/>
        <v>0</v>
      </c>
      <c r="BG673" s="1822">
        <f t="shared" ca="1" si="751"/>
        <v>0</v>
      </c>
    </row>
    <row r="674" spans="1:59" s="256" customFormat="1">
      <c r="A674" s="1887">
        <v>627</v>
      </c>
      <c r="B674" s="1887">
        <v>1</v>
      </c>
      <c r="C674" s="1887">
        <f>ROW()</f>
        <v>674</v>
      </c>
      <c r="D674" s="326"/>
      <c r="E674" s="2540">
        <v>1</v>
      </c>
      <c r="F674" s="26"/>
      <c r="G674" s="26"/>
      <c r="H674" s="33"/>
      <c r="I674" s="677"/>
      <c r="J674" s="678"/>
      <c r="K674" s="123"/>
      <c r="L674" s="123"/>
      <c r="M674" s="125"/>
      <c r="N674" s="125"/>
      <c r="O674" s="465"/>
      <c r="P674" s="621" t="s">
        <v>405</v>
      </c>
      <c r="Q674" s="117"/>
      <c r="R674" s="117"/>
      <c r="S674" s="117"/>
      <c r="T674" s="117"/>
      <c r="U674" s="117"/>
      <c r="V674" s="117"/>
      <c r="W674" s="117"/>
      <c r="X674" s="117"/>
      <c r="Y674" s="117"/>
      <c r="Z674" s="117"/>
      <c r="AA674" s="117"/>
      <c r="AB674" s="117"/>
      <c r="AC674" s="171">
        <f>SUM(Q674,R674,S674)</f>
        <v>0</v>
      </c>
      <c r="AD674" s="171">
        <f>SUM(T674,U674,V674)</f>
        <v>0</v>
      </c>
      <c r="AE674" s="171">
        <f>SUM(W674,X674,Y674)</f>
        <v>0</v>
      </c>
      <c r="AF674" s="171">
        <f>SUM(Z674,AA674,AB674)</f>
        <v>0</v>
      </c>
      <c r="AG674" s="171">
        <f>AC674+AD674</f>
        <v>0</v>
      </c>
      <c r="AH674" s="171">
        <f>AF674+AE674</f>
        <v>0</v>
      </c>
      <c r="AI674" s="171">
        <f>AG674+AH674</f>
        <v>0</v>
      </c>
      <c r="AK674" s="171">
        <f ca="1">SUM((INDIRECT(AK$2&amp;(ROW())):INDIRECT(AK$3&amp;(ROW()))))</f>
        <v>0</v>
      </c>
      <c r="AL674" s="171">
        <f ca="1">SUM(INDIRECT(AL$1&amp;AL$2&amp;$C674):INDIRECT(AL$1&amp;AL$3&amp;$C674))</f>
        <v>0</v>
      </c>
      <c r="AM674" s="1723">
        <f t="shared" ca="1" si="756"/>
        <v>0</v>
      </c>
      <c r="AN674" s="1827">
        <f t="shared" ca="1" si="742"/>
        <v>0</v>
      </c>
      <c r="AO674" s="171">
        <f ca="1">SUM(INDIRECT(AO$1&amp;AO$2&amp;$A674):INDIRECT(AO$1&amp;AO$3&amp;$A674))</f>
        <v>0</v>
      </c>
      <c r="AP674" s="1723">
        <f t="shared" ca="1" si="757"/>
        <v>0</v>
      </c>
      <c r="AQ674" s="1827">
        <f t="shared" ca="1" si="743"/>
        <v>0</v>
      </c>
      <c r="AS674" s="171">
        <f ca="1">SUM((INDIRECT(AS$2&amp;(ROW())):INDIRECT(AS$3&amp;(ROW()))))</f>
        <v>0</v>
      </c>
      <c r="AT674" s="171">
        <f ca="1">SUM(INDIRECT(AT$1&amp;AT$2&amp;$C674):INDIRECT(AT$1&amp;AT$3&amp;$C674))</f>
        <v>0</v>
      </c>
      <c r="AU674" s="1723">
        <f t="shared" ca="1" si="744"/>
        <v>0</v>
      </c>
      <c r="AV674" s="1827">
        <f t="shared" ca="1" si="745"/>
        <v>0</v>
      </c>
      <c r="AW674" s="171">
        <f ca="1">SUM(INDIRECT(AW$1&amp;AW$2&amp;$A674):INDIRECT(AW$1&amp;AW$3&amp;$A674))</f>
        <v>0</v>
      </c>
      <c r="AX674" s="1723">
        <f t="shared" ca="1" si="746"/>
        <v>0</v>
      </c>
      <c r="AY674" s="1827">
        <f t="shared" ca="1" si="747"/>
        <v>0</v>
      </c>
      <c r="BA674" s="171">
        <f ca="1">SUM((INDIRECT(BA$2&amp;(ROW())):INDIRECT(BA$3&amp;(ROW()))))</f>
        <v>0</v>
      </c>
      <c r="BB674" s="171">
        <f ca="1">SUM(INDIRECT(BB$1&amp;BB$2&amp;$C674):INDIRECT(BB$1&amp;BB$3&amp;$C674))</f>
        <v>0</v>
      </c>
      <c r="BC674" s="1723">
        <f t="shared" ca="1" si="748"/>
        <v>0</v>
      </c>
      <c r="BD674" s="1827">
        <f t="shared" ca="1" si="749"/>
        <v>0</v>
      </c>
      <c r="BE674" s="171">
        <f ca="1">SUM(INDIRECT(BE$1&amp;BE$2&amp;$A674):INDIRECT(BE$1&amp;BE$3&amp;$A674))</f>
        <v>0</v>
      </c>
      <c r="BF674" s="1723">
        <f t="shared" ca="1" si="750"/>
        <v>0</v>
      </c>
      <c r="BG674" s="1827">
        <f t="shared" ca="1" si="751"/>
        <v>0</v>
      </c>
    </row>
    <row r="675" spans="1:59" s="256" customFormat="1">
      <c r="A675" s="1887">
        <v>628</v>
      </c>
      <c r="B675" s="1887">
        <v>1</v>
      </c>
      <c r="C675" s="1887">
        <f>ROW()</f>
        <v>675</v>
      </c>
      <c r="D675" s="326"/>
      <c r="E675" s="2540">
        <v>1</v>
      </c>
      <c r="F675" s="26"/>
      <c r="G675" s="26"/>
      <c r="H675" s="33"/>
      <c r="I675" s="677"/>
      <c r="J675" s="678"/>
      <c r="K675" s="123"/>
      <c r="L675" s="123"/>
      <c r="M675" s="125"/>
      <c r="N675" s="427"/>
      <c r="O675" s="466"/>
      <c r="P675" s="143" t="s">
        <v>414</v>
      </c>
      <c r="Q675" s="124"/>
      <c r="R675" s="124"/>
      <c r="S675" s="124"/>
      <c r="T675" s="124"/>
      <c r="U675" s="124"/>
      <c r="V675" s="124"/>
      <c r="W675" s="124"/>
      <c r="X675" s="124"/>
      <c r="Y675" s="124"/>
      <c r="Z675" s="124"/>
      <c r="AA675" s="124"/>
      <c r="AB675" s="124"/>
      <c r="AC675" s="171">
        <f>SUM(Q675,R675,S675)</f>
        <v>0</v>
      </c>
      <c r="AD675" s="171">
        <f>SUM(T675,U675,V675)</f>
        <v>0</v>
      </c>
      <c r="AE675" s="171">
        <f>SUM(W675,X675,Y675)</f>
        <v>0</v>
      </c>
      <c r="AF675" s="171">
        <f>SUM(Z675,AA675,AB675)</f>
        <v>0</v>
      </c>
      <c r="AG675" s="171">
        <f>AC675+AD675</f>
        <v>0</v>
      </c>
      <c r="AH675" s="171">
        <f>AF675+AE675</f>
        <v>0</v>
      </c>
      <c r="AI675" s="171">
        <f>AG675+AH675</f>
        <v>0</v>
      </c>
      <c r="AK675" s="171">
        <f ca="1">SUM((INDIRECT(AK$2&amp;(ROW())):INDIRECT(AK$3&amp;(ROW()))))</f>
        <v>0</v>
      </c>
      <c r="AL675" s="171">
        <f ca="1">SUM(INDIRECT(AL$1&amp;AL$2&amp;$C675):INDIRECT(AL$1&amp;AL$3&amp;$C675))</f>
        <v>0</v>
      </c>
      <c r="AM675" s="1723">
        <f t="shared" ca="1" si="756"/>
        <v>0</v>
      </c>
      <c r="AN675" s="1827">
        <f t="shared" ca="1" si="742"/>
        <v>0</v>
      </c>
      <c r="AO675" s="171">
        <f ca="1">SUM(INDIRECT(AO$1&amp;AO$2&amp;$A675):INDIRECT(AO$1&amp;AO$3&amp;$A675))</f>
        <v>0</v>
      </c>
      <c r="AP675" s="1723">
        <f t="shared" ca="1" si="757"/>
        <v>0</v>
      </c>
      <c r="AQ675" s="1827">
        <f t="shared" ca="1" si="743"/>
        <v>0</v>
      </c>
      <c r="AS675" s="171">
        <f ca="1">SUM((INDIRECT(AS$2&amp;(ROW())):INDIRECT(AS$3&amp;(ROW()))))</f>
        <v>0</v>
      </c>
      <c r="AT675" s="171">
        <f ca="1">SUM(INDIRECT(AT$1&amp;AT$2&amp;$C675):INDIRECT(AT$1&amp;AT$3&amp;$C675))</f>
        <v>0</v>
      </c>
      <c r="AU675" s="1723">
        <f t="shared" ca="1" si="744"/>
        <v>0</v>
      </c>
      <c r="AV675" s="1827">
        <f t="shared" ca="1" si="745"/>
        <v>0</v>
      </c>
      <c r="AW675" s="171">
        <f ca="1">SUM(INDIRECT(AW$1&amp;AW$2&amp;$A675):INDIRECT(AW$1&amp;AW$3&amp;$A675))</f>
        <v>0</v>
      </c>
      <c r="AX675" s="1723">
        <f t="shared" ca="1" si="746"/>
        <v>0</v>
      </c>
      <c r="AY675" s="1827">
        <f t="shared" ca="1" si="747"/>
        <v>0</v>
      </c>
      <c r="BA675" s="171">
        <f ca="1">SUM((INDIRECT(BA$2&amp;(ROW())):INDIRECT(BA$3&amp;(ROW()))))</f>
        <v>0</v>
      </c>
      <c r="BB675" s="171">
        <f ca="1">SUM(INDIRECT(BB$1&amp;BB$2&amp;$C675):INDIRECT(BB$1&amp;BB$3&amp;$C675))</f>
        <v>0</v>
      </c>
      <c r="BC675" s="1723">
        <f t="shared" ca="1" si="748"/>
        <v>0</v>
      </c>
      <c r="BD675" s="1827">
        <f t="shared" ca="1" si="749"/>
        <v>0</v>
      </c>
      <c r="BE675" s="171">
        <f ca="1">SUM(INDIRECT(BE$1&amp;BE$2&amp;$A675):INDIRECT(BE$1&amp;BE$3&amp;$A675))</f>
        <v>0</v>
      </c>
      <c r="BF675" s="1723">
        <f t="shared" ca="1" si="750"/>
        <v>0</v>
      </c>
      <c r="BG675" s="1827">
        <f t="shared" ca="1" si="751"/>
        <v>0</v>
      </c>
    </row>
    <row r="676" spans="1:59">
      <c r="A676" s="1887">
        <v>629</v>
      </c>
      <c r="B676" s="1887">
        <v>1</v>
      </c>
      <c r="C676" s="1887">
        <f>ROW()</f>
        <v>676</v>
      </c>
      <c r="E676" s="2540">
        <v>1</v>
      </c>
      <c r="I676" s="677"/>
      <c r="J676" s="678"/>
      <c r="K676" s="123"/>
      <c r="L676" s="123"/>
      <c r="M676" s="125"/>
      <c r="N676" s="125" t="s">
        <v>397</v>
      </c>
      <c r="O676" s="600"/>
      <c r="P676" s="600"/>
      <c r="Q676" s="111">
        <f t="shared" ref="Q676:AI676" si="778">Q677+Q678</f>
        <v>0</v>
      </c>
      <c r="R676" s="111">
        <f t="shared" si="778"/>
        <v>0</v>
      </c>
      <c r="S676" s="111">
        <f t="shared" si="778"/>
        <v>0</v>
      </c>
      <c r="T676" s="111">
        <f t="shared" si="778"/>
        <v>0</v>
      </c>
      <c r="U676" s="111">
        <f t="shared" si="778"/>
        <v>0</v>
      </c>
      <c r="V676" s="111">
        <f t="shared" si="778"/>
        <v>0</v>
      </c>
      <c r="W676" s="111">
        <f t="shared" si="778"/>
        <v>0</v>
      </c>
      <c r="X676" s="111">
        <f t="shared" si="778"/>
        <v>0</v>
      </c>
      <c r="Y676" s="111">
        <f t="shared" si="778"/>
        <v>0</v>
      </c>
      <c r="Z676" s="111">
        <f t="shared" si="778"/>
        <v>0</v>
      </c>
      <c r="AA676" s="111">
        <f t="shared" si="778"/>
        <v>0</v>
      </c>
      <c r="AB676" s="111">
        <f t="shared" si="778"/>
        <v>0</v>
      </c>
      <c r="AC676" s="111">
        <f t="shared" si="778"/>
        <v>0</v>
      </c>
      <c r="AD676" s="111">
        <f t="shared" si="778"/>
        <v>0</v>
      </c>
      <c r="AE676" s="111">
        <f t="shared" si="778"/>
        <v>0</v>
      </c>
      <c r="AF676" s="111">
        <f t="shared" si="778"/>
        <v>0</v>
      </c>
      <c r="AG676" s="111">
        <f t="shared" si="778"/>
        <v>0</v>
      </c>
      <c r="AH676" s="111">
        <f t="shared" si="778"/>
        <v>0</v>
      </c>
      <c r="AI676" s="111">
        <f t="shared" si="778"/>
        <v>0</v>
      </c>
      <c r="AK676" s="111">
        <f ca="1">SUM((INDIRECT(AK$2&amp;(ROW())):INDIRECT(AK$3&amp;(ROW()))))</f>
        <v>0</v>
      </c>
      <c r="AL676" s="111">
        <f ca="1">SUM(INDIRECT(AL$1&amp;AL$2&amp;$C676):INDIRECT(AL$1&amp;AL$3&amp;$C676))</f>
        <v>0</v>
      </c>
      <c r="AM676" s="1731">
        <f t="shared" ca="1" si="756"/>
        <v>0</v>
      </c>
      <c r="AN676" s="1834">
        <f t="shared" ca="1" si="742"/>
        <v>0</v>
      </c>
      <c r="AO676" s="111">
        <f ca="1">SUM(INDIRECT(AO$1&amp;AO$2&amp;$A676):INDIRECT(AO$1&amp;AO$3&amp;$A676))</f>
        <v>0</v>
      </c>
      <c r="AP676" s="1731">
        <f t="shared" ca="1" si="757"/>
        <v>0</v>
      </c>
      <c r="AQ676" s="1834">
        <f t="shared" ca="1" si="743"/>
        <v>0</v>
      </c>
      <c r="AS676" s="111">
        <f ca="1">SUM((INDIRECT(AS$2&amp;(ROW())):INDIRECT(AS$3&amp;(ROW()))))</f>
        <v>0</v>
      </c>
      <c r="AT676" s="111">
        <f ca="1">SUM(INDIRECT(AT$1&amp;AT$2&amp;$C676):INDIRECT(AT$1&amp;AT$3&amp;$C676))</f>
        <v>0</v>
      </c>
      <c r="AU676" s="1731">
        <f t="shared" ca="1" si="744"/>
        <v>0</v>
      </c>
      <c r="AV676" s="1834">
        <f t="shared" ca="1" si="745"/>
        <v>0</v>
      </c>
      <c r="AW676" s="111">
        <f ca="1">SUM(INDIRECT(AW$1&amp;AW$2&amp;$A676):INDIRECT(AW$1&amp;AW$3&amp;$A676))</f>
        <v>0</v>
      </c>
      <c r="AX676" s="1731">
        <f t="shared" ca="1" si="746"/>
        <v>0</v>
      </c>
      <c r="AY676" s="1834">
        <f t="shared" ca="1" si="747"/>
        <v>0</v>
      </c>
      <c r="BA676" s="111">
        <f ca="1">SUM((INDIRECT(BA$2&amp;(ROW())):INDIRECT(BA$3&amp;(ROW()))))</f>
        <v>0</v>
      </c>
      <c r="BB676" s="111">
        <f ca="1">SUM(INDIRECT(BB$1&amp;BB$2&amp;$C676):INDIRECT(BB$1&amp;BB$3&amp;$C676))</f>
        <v>0</v>
      </c>
      <c r="BC676" s="1731">
        <f t="shared" ca="1" si="748"/>
        <v>0</v>
      </c>
      <c r="BD676" s="1834">
        <f t="shared" ca="1" si="749"/>
        <v>0</v>
      </c>
      <c r="BE676" s="111">
        <f ca="1">SUM(INDIRECT(BE$1&amp;BE$2&amp;$A676):INDIRECT(BE$1&amp;BE$3&amp;$A676))</f>
        <v>0</v>
      </c>
      <c r="BF676" s="1731">
        <f t="shared" ca="1" si="750"/>
        <v>0</v>
      </c>
      <c r="BG676" s="1834">
        <f t="shared" ca="1" si="751"/>
        <v>0</v>
      </c>
    </row>
    <row r="677" spans="1:59">
      <c r="A677" s="1887">
        <v>630</v>
      </c>
      <c r="B677" s="1887">
        <v>1</v>
      </c>
      <c r="C677" s="1887">
        <f>ROW()</f>
        <v>677</v>
      </c>
      <c r="E677" s="2540">
        <v>1</v>
      </c>
      <c r="I677" s="677"/>
      <c r="J677" s="678"/>
      <c r="K677" s="123"/>
      <c r="L677" s="123"/>
      <c r="M677" s="125"/>
      <c r="N677" s="125"/>
      <c r="O677" s="604" t="s">
        <v>413</v>
      </c>
      <c r="P677" s="604"/>
      <c r="Q677" s="605"/>
      <c r="R677" s="605"/>
      <c r="S677" s="605"/>
      <c r="T677" s="605"/>
      <c r="U677" s="605"/>
      <c r="V677" s="605"/>
      <c r="W677" s="605"/>
      <c r="X677" s="605"/>
      <c r="Y677" s="605"/>
      <c r="Z677" s="605"/>
      <c r="AA677" s="605"/>
      <c r="AB677" s="605"/>
      <c r="AC677" s="111">
        <f>SUM(Q677,R677,S677)</f>
        <v>0</v>
      </c>
      <c r="AD677" s="111">
        <f>SUM(T677,U677,V677)</f>
        <v>0</v>
      </c>
      <c r="AE677" s="111">
        <f>SUM(W677,X677,Y677)</f>
        <v>0</v>
      </c>
      <c r="AF677" s="111">
        <f>SUM(Z677,AA677,AB677)</f>
        <v>0</v>
      </c>
      <c r="AG677" s="111">
        <f t="shared" ref="AG677:AG686" si="779">AC677+AD677</f>
        <v>0</v>
      </c>
      <c r="AH677" s="111">
        <f t="shared" ref="AH677:AH686" si="780">AF677+AE677</f>
        <v>0</v>
      </c>
      <c r="AI677" s="111">
        <f t="shared" ref="AI677:AI686" si="781">AG677+AH677</f>
        <v>0</v>
      </c>
      <c r="AK677" s="111">
        <f ca="1">SUM((INDIRECT(AK$2&amp;(ROW())):INDIRECT(AK$3&amp;(ROW()))))</f>
        <v>0</v>
      </c>
      <c r="AL677" s="111">
        <f ca="1">SUM(INDIRECT(AL$1&amp;AL$2&amp;$C677):INDIRECT(AL$1&amp;AL$3&amp;$C677))</f>
        <v>0</v>
      </c>
      <c r="AM677" s="1731">
        <f t="shared" ca="1" si="756"/>
        <v>0</v>
      </c>
      <c r="AN677" s="1834">
        <f t="shared" ca="1" si="742"/>
        <v>0</v>
      </c>
      <c r="AO677" s="111">
        <f ca="1">SUM(INDIRECT(AO$1&amp;AO$2&amp;$A677):INDIRECT(AO$1&amp;AO$3&amp;$A677))</f>
        <v>0</v>
      </c>
      <c r="AP677" s="1731">
        <f t="shared" ca="1" si="757"/>
        <v>0</v>
      </c>
      <c r="AQ677" s="1834">
        <f t="shared" ca="1" si="743"/>
        <v>0</v>
      </c>
      <c r="AS677" s="111">
        <f ca="1">SUM((INDIRECT(AS$2&amp;(ROW())):INDIRECT(AS$3&amp;(ROW()))))</f>
        <v>0</v>
      </c>
      <c r="AT677" s="111">
        <f ca="1">SUM(INDIRECT(AT$1&amp;AT$2&amp;$C677):INDIRECT(AT$1&amp;AT$3&amp;$C677))</f>
        <v>0</v>
      </c>
      <c r="AU677" s="1731">
        <f t="shared" ca="1" si="744"/>
        <v>0</v>
      </c>
      <c r="AV677" s="1834">
        <f t="shared" ca="1" si="745"/>
        <v>0</v>
      </c>
      <c r="AW677" s="111">
        <f ca="1">SUM(INDIRECT(AW$1&amp;AW$2&amp;$A677):INDIRECT(AW$1&amp;AW$3&amp;$A677))</f>
        <v>0</v>
      </c>
      <c r="AX677" s="1731">
        <f t="shared" ca="1" si="746"/>
        <v>0</v>
      </c>
      <c r="AY677" s="1834">
        <f t="shared" ca="1" si="747"/>
        <v>0</v>
      </c>
      <c r="BA677" s="111">
        <f ca="1">SUM((INDIRECT(BA$2&amp;(ROW())):INDIRECT(BA$3&amp;(ROW()))))</f>
        <v>0</v>
      </c>
      <c r="BB677" s="111">
        <f ca="1">SUM(INDIRECT(BB$1&amp;BB$2&amp;$C677):INDIRECT(BB$1&amp;BB$3&amp;$C677))</f>
        <v>0</v>
      </c>
      <c r="BC677" s="1731">
        <f t="shared" ca="1" si="748"/>
        <v>0</v>
      </c>
      <c r="BD677" s="1834">
        <f t="shared" ca="1" si="749"/>
        <v>0</v>
      </c>
      <c r="BE677" s="111">
        <f ca="1">SUM(INDIRECT(BE$1&amp;BE$2&amp;$A677):INDIRECT(BE$1&amp;BE$3&amp;$A677))</f>
        <v>0</v>
      </c>
      <c r="BF677" s="1731">
        <f t="shared" ca="1" si="750"/>
        <v>0</v>
      </c>
      <c r="BG677" s="1834">
        <f t="shared" ca="1" si="751"/>
        <v>0</v>
      </c>
    </row>
    <row r="678" spans="1:59" s="256" customFormat="1">
      <c r="A678" s="1887">
        <v>631</v>
      </c>
      <c r="B678" s="1887">
        <v>1</v>
      </c>
      <c r="C678" s="1887">
        <f>ROW()</f>
        <v>678</v>
      </c>
      <c r="D678" s="326"/>
      <c r="E678" s="2540">
        <v>1</v>
      </c>
      <c r="F678" s="26"/>
      <c r="G678" s="26"/>
      <c r="H678" s="33"/>
      <c r="I678" s="677"/>
      <c r="J678" s="678"/>
      <c r="K678" s="123"/>
      <c r="L678" s="123"/>
      <c r="M678" s="125"/>
      <c r="N678" s="125"/>
      <c r="O678" s="606" t="s">
        <v>393</v>
      </c>
      <c r="P678" s="606"/>
      <c r="Q678" s="591">
        <f t="shared" ref="Q678:AB678" si="782">SUM(Q679:Q681)</f>
        <v>0</v>
      </c>
      <c r="R678" s="591">
        <f t="shared" si="782"/>
        <v>0</v>
      </c>
      <c r="S678" s="591">
        <f t="shared" si="782"/>
        <v>0</v>
      </c>
      <c r="T678" s="591">
        <f t="shared" si="782"/>
        <v>0</v>
      </c>
      <c r="U678" s="591">
        <f t="shared" si="782"/>
        <v>0</v>
      </c>
      <c r="V678" s="591">
        <f t="shared" si="782"/>
        <v>0</v>
      </c>
      <c r="W678" s="591">
        <f t="shared" si="782"/>
        <v>0</v>
      </c>
      <c r="X678" s="591">
        <f t="shared" si="782"/>
        <v>0</v>
      </c>
      <c r="Y678" s="591">
        <f t="shared" si="782"/>
        <v>0</v>
      </c>
      <c r="Z678" s="591">
        <f t="shared" si="782"/>
        <v>0</v>
      </c>
      <c r="AA678" s="591">
        <f t="shared" si="782"/>
        <v>0</v>
      </c>
      <c r="AB678" s="591">
        <f t="shared" si="782"/>
        <v>0</v>
      </c>
      <c r="AC678" s="591">
        <f>SUM(Q678:S678)</f>
        <v>0</v>
      </c>
      <c r="AD678" s="591">
        <f>SUM(T678:V678)</f>
        <v>0</v>
      </c>
      <c r="AE678" s="591">
        <f>SUM(W678:Y678)</f>
        <v>0</v>
      </c>
      <c r="AF678" s="591">
        <f>SUM(Z678:AB678)</f>
        <v>0</v>
      </c>
      <c r="AG678" s="591">
        <f t="shared" si="779"/>
        <v>0</v>
      </c>
      <c r="AH678" s="591">
        <f t="shared" si="780"/>
        <v>0</v>
      </c>
      <c r="AI678" s="591">
        <f t="shared" si="781"/>
        <v>0</v>
      </c>
      <c r="AK678" s="591">
        <f ca="1">SUM((INDIRECT(AK$2&amp;(ROW())):INDIRECT(AK$3&amp;(ROW()))))</f>
        <v>0</v>
      </c>
      <c r="AL678" s="591">
        <f ca="1">SUM(INDIRECT(AL$1&amp;AL$2&amp;$C678):INDIRECT(AL$1&amp;AL$3&amp;$C678))</f>
        <v>0</v>
      </c>
      <c r="AM678" s="1722">
        <f t="shared" ca="1" si="756"/>
        <v>0</v>
      </c>
      <c r="AN678" s="1826">
        <f t="shared" ca="1" si="742"/>
        <v>0</v>
      </c>
      <c r="AO678" s="591">
        <f ca="1">SUM(INDIRECT(AO$1&amp;AO$2&amp;$A678):INDIRECT(AO$1&amp;AO$3&amp;$A678))</f>
        <v>0</v>
      </c>
      <c r="AP678" s="1722">
        <f t="shared" ca="1" si="757"/>
        <v>0</v>
      </c>
      <c r="AQ678" s="1826">
        <f t="shared" ca="1" si="743"/>
        <v>0</v>
      </c>
      <c r="AS678" s="591">
        <f ca="1">SUM((INDIRECT(AS$2&amp;(ROW())):INDIRECT(AS$3&amp;(ROW()))))</f>
        <v>0</v>
      </c>
      <c r="AT678" s="591">
        <f ca="1">SUM(INDIRECT(AT$1&amp;AT$2&amp;$C678):INDIRECT(AT$1&amp;AT$3&amp;$C678))</f>
        <v>0</v>
      </c>
      <c r="AU678" s="1722">
        <f t="shared" ca="1" si="744"/>
        <v>0</v>
      </c>
      <c r="AV678" s="1826">
        <f t="shared" ca="1" si="745"/>
        <v>0</v>
      </c>
      <c r="AW678" s="591">
        <f ca="1">SUM(INDIRECT(AW$1&amp;AW$2&amp;$A678):INDIRECT(AW$1&amp;AW$3&amp;$A678))</f>
        <v>0</v>
      </c>
      <c r="AX678" s="1722">
        <f t="shared" ca="1" si="746"/>
        <v>0</v>
      </c>
      <c r="AY678" s="1826">
        <f t="shared" ca="1" si="747"/>
        <v>0</v>
      </c>
      <c r="BA678" s="591">
        <f ca="1">SUM((INDIRECT(BA$2&amp;(ROW())):INDIRECT(BA$3&amp;(ROW()))))</f>
        <v>0</v>
      </c>
      <c r="BB678" s="591">
        <f ca="1">SUM(INDIRECT(BB$1&amp;BB$2&amp;$C678):INDIRECT(BB$1&amp;BB$3&amp;$C678))</f>
        <v>0</v>
      </c>
      <c r="BC678" s="1722">
        <f t="shared" ca="1" si="748"/>
        <v>0</v>
      </c>
      <c r="BD678" s="1826">
        <f t="shared" ca="1" si="749"/>
        <v>0</v>
      </c>
      <c r="BE678" s="591">
        <f ca="1">SUM(INDIRECT(BE$1&amp;BE$2&amp;$A678):INDIRECT(BE$1&amp;BE$3&amp;$A678))</f>
        <v>0</v>
      </c>
      <c r="BF678" s="1722">
        <f t="shared" ca="1" si="750"/>
        <v>0</v>
      </c>
      <c r="BG678" s="1826">
        <f t="shared" ca="1" si="751"/>
        <v>0</v>
      </c>
    </row>
    <row r="679" spans="1:59" s="256" customFormat="1">
      <c r="A679" s="1887">
        <v>632</v>
      </c>
      <c r="B679" s="1887">
        <v>1</v>
      </c>
      <c r="C679" s="1887">
        <f>ROW()</f>
        <v>679</v>
      </c>
      <c r="D679" s="326"/>
      <c r="E679" s="2540">
        <v>1</v>
      </c>
      <c r="F679" s="26"/>
      <c r="G679" s="26"/>
      <c r="H679" s="33"/>
      <c r="I679" s="677"/>
      <c r="J679" s="678"/>
      <c r="K679" s="123"/>
      <c r="L679" s="123"/>
      <c r="M679" s="125"/>
      <c r="N679" s="125"/>
      <c r="O679" s="607"/>
      <c r="P679" s="588" t="s">
        <v>404</v>
      </c>
      <c r="Q679" s="177"/>
      <c r="R679" s="177"/>
      <c r="S679" s="177"/>
      <c r="T679" s="177"/>
      <c r="U679" s="177"/>
      <c r="V679" s="177"/>
      <c r="W679" s="177"/>
      <c r="X679" s="177"/>
      <c r="Y679" s="177"/>
      <c r="Z679" s="177"/>
      <c r="AA679" s="177"/>
      <c r="AB679" s="177"/>
      <c r="AC679" s="172">
        <f>SUM(Q679,R679,S679)</f>
        <v>0</v>
      </c>
      <c r="AD679" s="172">
        <f>SUM(T679,U679,V679)</f>
        <v>0</v>
      </c>
      <c r="AE679" s="172">
        <f>SUM(W679,X679,Y679)</f>
        <v>0</v>
      </c>
      <c r="AF679" s="172">
        <f>SUM(Z679,AA679,AB679)</f>
        <v>0</v>
      </c>
      <c r="AG679" s="172">
        <f t="shared" si="779"/>
        <v>0</v>
      </c>
      <c r="AH679" s="172">
        <f t="shared" si="780"/>
        <v>0</v>
      </c>
      <c r="AI679" s="172">
        <f t="shared" si="781"/>
        <v>0</v>
      </c>
      <c r="AK679" s="172">
        <f ca="1">SUM((INDIRECT(AK$2&amp;(ROW())):INDIRECT(AK$3&amp;(ROW()))))</f>
        <v>0</v>
      </c>
      <c r="AL679" s="172">
        <f ca="1">SUM(INDIRECT(AL$1&amp;AL$2&amp;$C679):INDIRECT(AL$1&amp;AL$3&amp;$C679))</f>
        <v>0</v>
      </c>
      <c r="AM679" s="1718">
        <f t="shared" ca="1" si="756"/>
        <v>0</v>
      </c>
      <c r="AN679" s="1822">
        <f t="shared" ca="1" si="742"/>
        <v>0</v>
      </c>
      <c r="AO679" s="172">
        <f ca="1">SUM(INDIRECT(AO$1&amp;AO$2&amp;$A679):INDIRECT(AO$1&amp;AO$3&amp;$A679))</f>
        <v>0</v>
      </c>
      <c r="AP679" s="1718">
        <f t="shared" ca="1" si="757"/>
        <v>0</v>
      </c>
      <c r="AQ679" s="1822">
        <f t="shared" ca="1" si="743"/>
        <v>0</v>
      </c>
      <c r="AS679" s="172">
        <f ca="1">SUM((INDIRECT(AS$2&amp;(ROW())):INDIRECT(AS$3&amp;(ROW()))))</f>
        <v>0</v>
      </c>
      <c r="AT679" s="172">
        <f ca="1">SUM(INDIRECT(AT$1&amp;AT$2&amp;$C679):INDIRECT(AT$1&amp;AT$3&amp;$C679))</f>
        <v>0</v>
      </c>
      <c r="AU679" s="1718">
        <f t="shared" ca="1" si="744"/>
        <v>0</v>
      </c>
      <c r="AV679" s="1822">
        <f t="shared" ca="1" si="745"/>
        <v>0</v>
      </c>
      <c r="AW679" s="172">
        <f ca="1">SUM(INDIRECT(AW$1&amp;AW$2&amp;$A679):INDIRECT(AW$1&amp;AW$3&amp;$A679))</f>
        <v>0</v>
      </c>
      <c r="AX679" s="1718">
        <f t="shared" ca="1" si="746"/>
        <v>0</v>
      </c>
      <c r="AY679" s="1822">
        <f t="shared" ca="1" si="747"/>
        <v>0</v>
      </c>
      <c r="BA679" s="172">
        <f ca="1">SUM((INDIRECT(BA$2&amp;(ROW())):INDIRECT(BA$3&amp;(ROW()))))</f>
        <v>0</v>
      </c>
      <c r="BB679" s="172">
        <f ca="1">SUM(INDIRECT(BB$1&amp;BB$2&amp;$C679):INDIRECT(BB$1&amp;BB$3&amp;$C679))</f>
        <v>0</v>
      </c>
      <c r="BC679" s="1718">
        <f t="shared" ca="1" si="748"/>
        <v>0</v>
      </c>
      <c r="BD679" s="1822">
        <f t="shared" ca="1" si="749"/>
        <v>0</v>
      </c>
      <c r="BE679" s="172">
        <f ca="1">SUM(INDIRECT(BE$1&amp;BE$2&amp;$A679):INDIRECT(BE$1&amp;BE$3&amp;$A679))</f>
        <v>0</v>
      </c>
      <c r="BF679" s="1718">
        <f t="shared" ca="1" si="750"/>
        <v>0</v>
      </c>
      <c r="BG679" s="1822">
        <f t="shared" ca="1" si="751"/>
        <v>0</v>
      </c>
    </row>
    <row r="680" spans="1:59" s="256" customFormat="1">
      <c r="A680" s="1887">
        <v>633</v>
      </c>
      <c r="B680" s="1887">
        <v>1</v>
      </c>
      <c r="C680" s="1887">
        <f>ROW()</f>
        <v>680</v>
      </c>
      <c r="D680" s="326"/>
      <c r="E680" s="2540">
        <v>1</v>
      </c>
      <c r="F680" s="26"/>
      <c r="G680" s="26"/>
      <c r="H680" s="33"/>
      <c r="I680" s="677"/>
      <c r="J680" s="678"/>
      <c r="K680" s="123"/>
      <c r="L680" s="123"/>
      <c r="M680" s="125"/>
      <c r="N680" s="125"/>
      <c r="O680" s="465"/>
      <c r="P680" s="621" t="s">
        <v>405</v>
      </c>
      <c r="Q680" s="117"/>
      <c r="R680" s="117"/>
      <c r="S680" s="117"/>
      <c r="T680" s="117"/>
      <c r="U680" s="117"/>
      <c r="V680" s="117"/>
      <c r="W680" s="117"/>
      <c r="X680" s="117"/>
      <c r="Y680" s="117"/>
      <c r="Z680" s="117"/>
      <c r="AA680" s="117"/>
      <c r="AB680" s="117"/>
      <c r="AC680" s="171">
        <f>SUM(Q680,R680,S680)</f>
        <v>0</v>
      </c>
      <c r="AD680" s="171">
        <f>SUM(T680,U680,V680)</f>
        <v>0</v>
      </c>
      <c r="AE680" s="171">
        <f>SUM(W680,X680,Y680)</f>
        <v>0</v>
      </c>
      <c r="AF680" s="171">
        <f>SUM(Z680,AA680,AB680)</f>
        <v>0</v>
      </c>
      <c r="AG680" s="171">
        <f t="shared" si="779"/>
        <v>0</v>
      </c>
      <c r="AH680" s="171">
        <f t="shared" si="780"/>
        <v>0</v>
      </c>
      <c r="AI680" s="171">
        <f t="shared" si="781"/>
        <v>0</v>
      </c>
      <c r="AK680" s="171">
        <f ca="1">SUM((INDIRECT(AK$2&amp;(ROW())):INDIRECT(AK$3&amp;(ROW()))))</f>
        <v>0</v>
      </c>
      <c r="AL680" s="171">
        <f ca="1">SUM(INDIRECT(AL$1&amp;AL$2&amp;$C680):INDIRECT(AL$1&amp;AL$3&amp;$C680))</f>
        <v>0</v>
      </c>
      <c r="AM680" s="1723">
        <f t="shared" ca="1" si="756"/>
        <v>0</v>
      </c>
      <c r="AN680" s="1827">
        <f t="shared" ca="1" si="742"/>
        <v>0</v>
      </c>
      <c r="AO680" s="171">
        <f ca="1">SUM(INDIRECT(AO$1&amp;AO$2&amp;$A680):INDIRECT(AO$1&amp;AO$3&amp;$A680))</f>
        <v>0</v>
      </c>
      <c r="AP680" s="1723">
        <f t="shared" ca="1" si="757"/>
        <v>0</v>
      </c>
      <c r="AQ680" s="1827">
        <f t="shared" ca="1" si="743"/>
        <v>0</v>
      </c>
      <c r="AS680" s="171">
        <f ca="1">SUM((INDIRECT(AS$2&amp;(ROW())):INDIRECT(AS$3&amp;(ROW()))))</f>
        <v>0</v>
      </c>
      <c r="AT680" s="171">
        <f ca="1">SUM(INDIRECT(AT$1&amp;AT$2&amp;$C680):INDIRECT(AT$1&amp;AT$3&amp;$C680))</f>
        <v>0</v>
      </c>
      <c r="AU680" s="1723">
        <f t="shared" ca="1" si="744"/>
        <v>0</v>
      </c>
      <c r="AV680" s="1827">
        <f t="shared" ca="1" si="745"/>
        <v>0</v>
      </c>
      <c r="AW680" s="171">
        <f ca="1">SUM(INDIRECT(AW$1&amp;AW$2&amp;$A680):INDIRECT(AW$1&amp;AW$3&amp;$A680))</f>
        <v>0</v>
      </c>
      <c r="AX680" s="1723">
        <f t="shared" ca="1" si="746"/>
        <v>0</v>
      </c>
      <c r="AY680" s="1827">
        <f t="shared" ca="1" si="747"/>
        <v>0</v>
      </c>
      <c r="BA680" s="171">
        <f ca="1">SUM((INDIRECT(BA$2&amp;(ROW())):INDIRECT(BA$3&amp;(ROW()))))</f>
        <v>0</v>
      </c>
      <c r="BB680" s="171">
        <f ca="1">SUM(INDIRECT(BB$1&amp;BB$2&amp;$C680):INDIRECT(BB$1&amp;BB$3&amp;$C680))</f>
        <v>0</v>
      </c>
      <c r="BC680" s="1723">
        <f t="shared" ca="1" si="748"/>
        <v>0</v>
      </c>
      <c r="BD680" s="1827">
        <f t="shared" ca="1" si="749"/>
        <v>0</v>
      </c>
      <c r="BE680" s="171">
        <f ca="1">SUM(INDIRECT(BE$1&amp;BE$2&amp;$A680):INDIRECT(BE$1&amp;BE$3&amp;$A680))</f>
        <v>0</v>
      </c>
      <c r="BF680" s="1723">
        <f t="shared" ca="1" si="750"/>
        <v>0</v>
      </c>
      <c r="BG680" s="1827">
        <f t="shared" ca="1" si="751"/>
        <v>0</v>
      </c>
    </row>
    <row r="681" spans="1:59" s="256" customFormat="1">
      <c r="A681" s="1887">
        <v>634</v>
      </c>
      <c r="B681" s="1887">
        <v>1</v>
      </c>
      <c r="C681" s="1887">
        <f>ROW()</f>
        <v>681</v>
      </c>
      <c r="D681" s="326"/>
      <c r="E681" s="2540">
        <v>1</v>
      </c>
      <c r="F681" s="26"/>
      <c r="G681" s="26"/>
      <c r="H681" s="33"/>
      <c r="I681" s="677"/>
      <c r="J681" s="678"/>
      <c r="K681" s="123"/>
      <c r="L681" s="123"/>
      <c r="M681" s="125"/>
      <c r="N681" s="427"/>
      <c r="O681" s="466"/>
      <c r="P681" s="143" t="s">
        <v>414</v>
      </c>
      <c r="Q681" s="124"/>
      <c r="R681" s="124"/>
      <c r="S681" s="124"/>
      <c r="T681" s="124"/>
      <c r="U681" s="124"/>
      <c r="V681" s="124"/>
      <c r="W681" s="124"/>
      <c r="X681" s="124"/>
      <c r="Y681" s="124"/>
      <c r="Z681" s="124"/>
      <c r="AA681" s="124"/>
      <c r="AB681" s="124"/>
      <c r="AC681" s="171">
        <f>SUM(Q681,R681,S681)</f>
        <v>0</v>
      </c>
      <c r="AD681" s="171">
        <f>SUM(T681,U681,V681)</f>
        <v>0</v>
      </c>
      <c r="AE681" s="171">
        <f>SUM(W681,X681,Y681)</f>
        <v>0</v>
      </c>
      <c r="AF681" s="171">
        <f>SUM(Z681,AA681,AB681)</f>
        <v>0</v>
      </c>
      <c r="AG681" s="171">
        <f t="shared" si="779"/>
        <v>0</v>
      </c>
      <c r="AH681" s="171">
        <f t="shared" si="780"/>
        <v>0</v>
      </c>
      <c r="AI681" s="171">
        <f t="shared" si="781"/>
        <v>0</v>
      </c>
      <c r="AK681" s="171">
        <f ca="1">SUM((INDIRECT(AK$2&amp;(ROW())):INDIRECT(AK$3&amp;(ROW()))))</f>
        <v>0</v>
      </c>
      <c r="AL681" s="171">
        <f ca="1">SUM(INDIRECT(AL$1&amp;AL$2&amp;$C681):INDIRECT(AL$1&amp;AL$3&amp;$C681))</f>
        <v>0</v>
      </c>
      <c r="AM681" s="1723">
        <f t="shared" ca="1" si="756"/>
        <v>0</v>
      </c>
      <c r="AN681" s="1827">
        <f t="shared" ca="1" si="742"/>
        <v>0</v>
      </c>
      <c r="AO681" s="171">
        <f ca="1">SUM(INDIRECT(AO$1&amp;AO$2&amp;$A681):INDIRECT(AO$1&amp;AO$3&amp;$A681))</f>
        <v>0</v>
      </c>
      <c r="AP681" s="1723">
        <f t="shared" ca="1" si="757"/>
        <v>0</v>
      </c>
      <c r="AQ681" s="1827">
        <f t="shared" ca="1" si="743"/>
        <v>0</v>
      </c>
      <c r="AS681" s="171">
        <f ca="1">SUM((INDIRECT(AS$2&amp;(ROW())):INDIRECT(AS$3&amp;(ROW()))))</f>
        <v>0</v>
      </c>
      <c r="AT681" s="171">
        <f ca="1">SUM(INDIRECT(AT$1&amp;AT$2&amp;$C681):INDIRECT(AT$1&amp;AT$3&amp;$C681))</f>
        <v>0</v>
      </c>
      <c r="AU681" s="1723">
        <f t="shared" ca="1" si="744"/>
        <v>0</v>
      </c>
      <c r="AV681" s="1827">
        <f t="shared" ca="1" si="745"/>
        <v>0</v>
      </c>
      <c r="AW681" s="171">
        <f ca="1">SUM(INDIRECT(AW$1&amp;AW$2&amp;$A681):INDIRECT(AW$1&amp;AW$3&amp;$A681))</f>
        <v>0</v>
      </c>
      <c r="AX681" s="1723">
        <f t="shared" ca="1" si="746"/>
        <v>0</v>
      </c>
      <c r="AY681" s="1827">
        <f t="shared" ca="1" si="747"/>
        <v>0</v>
      </c>
      <c r="BA681" s="171">
        <f ca="1">SUM((INDIRECT(BA$2&amp;(ROW())):INDIRECT(BA$3&amp;(ROW()))))</f>
        <v>0</v>
      </c>
      <c r="BB681" s="171">
        <f ca="1">SUM(INDIRECT(BB$1&amp;BB$2&amp;$C681):INDIRECT(BB$1&amp;BB$3&amp;$C681))</f>
        <v>0</v>
      </c>
      <c r="BC681" s="1723">
        <f t="shared" ca="1" si="748"/>
        <v>0</v>
      </c>
      <c r="BD681" s="1827">
        <f t="shared" ca="1" si="749"/>
        <v>0</v>
      </c>
      <c r="BE681" s="171">
        <f ca="1">SUM(INDIRECT(BE$1&amp;BE$2&amp;$A681):INDIRECT(BE$1&amp;BE$3&amp;$A681))</f>
        <v>0</v>
      </c>
      <c r="BF681" s="1723">
        <f t="shared" ca="1" si="750"/>
        <v>0</v>
      </c>
      <c r="BG681" s="1827">
        <f t="shared" ca="1" si="751"/>
        <v>0</v>
      </c>
    </row>
    <row r="682" spans="1:59" s="256" customFormat="1">
      <c r="A682" s="1887">
        <v>635</v>
      </c>
      <c r="B682" s="1887">
        <v>1</v>
      </c>
      <c r="C682" s="1887">
        <f>ROW()</f>
        <v>682</v>
      </c>
      <c r="D682" s="326"/>
      <c r="E682" s="2540">
        <v>1</v>
      </c>
      <c r="F682" s="26"/>
      <c r="G682" s="26"/>
      <c r="H682" s="33"/>
      <c r="I682" s="677"/>
      <c r="J682" s="678"/>
      <c r="K682" s="123"/>
      <c r="L682" s="123"/>
      <c r="M682" s="125"/>
      <c r="N682" s="499" t="s">
        <v>507</v>
      </c>
      <c r="O682" s="574"/>
      <c r="P682" s="574"/>
      <c r="Q682" s="586">
        <f>SUM(Q683:Q684)</f>
        <v>0</v>
      </c>
      <c r="R682" s="586">
        <f t="shared" ref="R682:AB682" si="783">SUM(R683:R684)</f>
        <v>0</v>
      </c>
      <c r="S682" s="586">
        <f t="shared" si="783"/>
        <v>0</v>
      </c>
      <c r="T682" s="586">
        <f t="shared" si="783"/>
        <v>0</v>
      </c>
      <c r="U682" s="586">
        <f t="shared" si="783"/>
        <v>0</v>
      </c>
      <c r="V682" s="586">
        <f t="shared" si="783"/>
        <v>0</v>
      </c>
      <c r="W682" s="586">
        <f t="shared" si="783"/>
        <v>0</v>
      </c>
      <c r="X682" s="586">
        <f t="shared" si="783"/>
        <v>0</v>
      </c>
      <c r="Y682" s="586">
        <f t="shared" si="783"/>
        <v>0</v>
      </c>
      <c r="Z682" s="586">
        <f t="shared" si="783"/>
        <v>0</v>
      </c>
      <c r="AA682" s="586">
        <f t="shared" si="783"/>
        <v>0</v>
      </c>
      <c r="AB682" s="586">
        <f t="shared" si="783"/>
        <v>0</v>
      </c>
      <c r="AC682" s="586">
        <f>SUM(Q682:S682)</f>
        <v>0</v>
      </c>
      <c r="AD682" s="586">
        <f>SUM(T682:V682)</f>
        <v>0</v>
      </c>
      <c r="AE682" s="586">
        <f>SUM(W682:Y682)</f>
        <v>0</v>
      </c>
      <c r="AF682" s="586">
        <f>SUM(Z682:AB682)</f>
        <v>0</v>
      </c>
      <c r="AG682" s="586">
        <f t="shared" si="779"/>
        <v>0</v>
      </c>
      <c r="AH682" s="586">
        <f t="shared" si="780"/>
        <v>0</v>
      </c>
      <c r="AI682" s="586">
        <f t="shared" si="781"/>
        <v>0</v>
      </c>
      <c r="AK682" s="586">
        <f ca="1">SUM((INDIRECT(AK$2&amp;(ROW())):INDIRECT(AK$3&amp;(ROW()))))</f>
        <v>0</v>
      </c>
      <c r="AL682" s="586">
        <f ca="1">SUM(INDIRECT(AL$1&amp;AL$2&amp;$C682):INDIRECT(AL$1&amp;AL$3&amp;$C682))</f>
        <v>0</v>
      </c>
      <c r="AM682" s="1721">
        <f t="shared" ca="1" si="756"/>
        <v>0</v>
      </c>
      <c r="AN682" s="1825">
        <f t="shared" ca="1" si="742"/>
        <v>0</v>
      </c>
      <c r="AO682" s="586">
        <f ca="1">SUM(INDIRECT(AO$1&amp;AO$2&amp;$A682):INDIRECT(AO$1&amp;AO$3&amp;$A682))</f>
        <v>0</v>
      </c>
      <c r="AP682" s="1721">
        <f t="shared" ca="1" si="757"/>
        <v>0</v>
      </c>
      <c r="AQ682" s="1825">
        <f t="shared" ca="1" si="743"/>
        <v>0</v>
      </c>
      <c r="AS682" s="586">
        <f ca="1">SUM((INDIRECT(AS$2&amp;(ROW())):INDIRECT(AS$3&amp;(ROW()))))</f>
        <v>0</v>
      </c>
      <c r="AT682" s="586">
        <f ca="1">SUM(INDIRECT(AT$1&amp;AT$2&amp;$C682):INDIRECT(AT$1&amp;AT$3&amp;$C682))</f>
        <v>0</v>
      </c>
      <c r="AU682" s="1721">
        <f t="shared" ca="1" si="744"/>
        <v>0</v>
      </c>
      <c r="AV682" s="1825">
        <f t="shared" ca="1" si="745"/>
        <v>0</v>
      </c>
      <c r="AW682" s="586">
        <f ca="1">SUM(INDIRECT(AW$1&amp;AW$2&amp;$A682):INDIRECT(AW$1&amp;AW$3&amp;$A682))</f>
        <v>0</v>
      </c>
      <c r="AX682" s="1721">
        <f t="shared" ca="1" si="746"/>
        <v>0</v>
      </c>
      <c r="AY682" s="1825">
        <f t="shared" ca="1" si="747"/>
        <v>0</v>
      </c>
      <c r="BA682" s="586">
        <f ca="1">SUM((INDIRECT(BA$2&amp;(ROW())):INDIRECT(BA$3&amp;(ROW()))))</f>
        <v>0</v>
      </c>
      <c r="BB682" s="586">
        <f ca="1">SUM(INDIRECT(BB$1&amp;BB$2&amp;$C682):INDIRECT(BB$1&amp;BB$3&amp;$C682))</f>
        <v>0</v>
      </c>
      <c r="BC682" s="1721">
        <f t="shared" ca="1" si="748"/>
        <v>0</v>
      </c>
      <c r="BD682" s="1825">
        <f t="shared" ca="1" si="749"/>
        <v>0</v>
      </c>
      <c r="BE682" s="586">
        <f ca="1">SUM(INDIRECT(BE$1&amp;BE$2&amp;$A682):INDIRECT(BE$1&amp;BE$3&amp;$A682))</f>
        <v>0</v>
      </c>
      <c r="BF682" s="1721">
        <f t="shared" ca="1" si="750"/>
        <v>0</v>
      </c>
      <c r="BG682" s="1825">
        <f t="shared" ca="1" si="751"/>
        <v>0</v>
      </c>
    </row>
    <row r="683" spans="1:59" s="256" customFormat="1">
      <c r="A683" s="1887">
        <v>636</v>
      </c>
      <c r="B683" s="1887">
        <v>1</v>
      </c>
      <c r="C683" s="1887">
        <f>ROW()</f>
        <v>683</v>
      </c>
      <c r="D683" s="326"/>
      <c r="E683" s="2540">
        <v>1</v>
      </c>
      <c r="F683" s="26"/>
      <c r="G683" s="26"/>
      <c r="H683" s="33"/>
      <c r="I683" s="677"/>
      <c r="J683" s="678"/>
      <c r="K683" s="123"/>
      <c r="L683" s="123"/>
      <c r="M683" s="125"/>
      <c r="N683" s="465"/>
      <c r="O683" s="607"/>
      <c r="P683" s="607" t="s">
        <v>419</v>
      </c>
      <c r="Q683" s="177"/>
      <c r="R683" s="177"/>
      <c r="S683" s="177"/>
      <c r="T683" s="177"/>
      <c r="U683" s="177"/>
      <c r="V683" s="177"/>
      <c r="W683" s="177"/>
      <c r="X683" s="177"/>
      <c r="Y683" s="177"/>
      <c r="Z683" s="177"/>
      <c r="AA683" s="177"/>
      <c r="AB683" s="177"/>
      <c r="AC683" s="172">
        <f>SUM(Q683,R683,S683)</f>
        <v>0</v>
      </c>
      <c r="AD683" s="172">
        <f>SUM(T683,U683,V683)</f>
        <v>0</v>
      </c>
      <c r="AE683" s="172">
        <f>SUM(W683,X683,Y683)</f>
        <v>0</v>
      </c>
      <c r="AF683" s="172">
        <f>SUM(Z683,AA683,AB683)</f>
        <v>0</v>
      </c>
      <c r="AG683" s="172">
        <f t="shared" si="779"/>
        <v>0</v>
      </c>
      <c r="AH683" s="172">
        <f t="shared" si="780"/>
        <v>0</v>
      </c>
      <c r="AI683" s="172">
        <f t="shared" si="781"/>
        <v>0</v>
      </c>
      <c r="AK683" s="172">
        <f ca="1">SUM((INDIRECT(AK$2&amp;(ROW())):INDIRECT(AK$3&amp;(ROW()))))</f>
        <v>0</v>
      </c>
      <c r="AL683" s="172">
        <f ca="1">SUM(INDIRECT(AL$1&amp;AL$2&amp;$C683):INDIRECT(AL$1&amp;AL$3&amp;$C683))</f>
        <v>0</v>
      </c>
      <c r="AM683" s="1718">
        <f t="shared" ca="1" si="756"/>
        <v>0</v>
      </c>
      <c r="AN683" s="1822">
        <f t="shared" ca="1" si="742"/>
        <v>0</v>
      </c>
      <c r="AO683" s="172">
        <f ca="1">SUM(INDIRECT(AO$1&amp;AO$2&amp;$A683):INDIRECT(AO$1&amp;AO$3&amp;$A683))</f>
        <v>0</v>
      </c>
      <c r="AP683" s="1718">
        <f t="shared" ca="1" si="757"/>
        <v>0</v>
      </c>
      <c r="AQ683" s="1822">
        <f t="shared" ca="1" si="743"/>
        <v>0</v>
      </c>
      <c r="AS683" s="172">
        <f ca="1">SUM((INDIRECT(AS$2&amp;(ROW())):INDIRECT(AS$3&amp;(ROW()))))</f>
        <v>0</v>
      </c>
      <c r="AT683" s="172">
        <f ca="1">SUM(INDIRECT(AT$1&amp;AT$2&amp;$C683):INDIRECT(AT$1&amp;AT$3&amp;$C683))</f>
        <v>0</v>
      </c>
      <c r="AU683" s="1718">
        <f t="shared" ca="1" si="744"/>
        <v>0</v>
      </c>
      <c r="AV683" s="1822">
        <f t="shared" ca="1" si="745"/>
        <v>0</v>
      </c>
      <c r="AW683" s="172">
        <f ca="1">SUM(INDIRECT(AW$1&amp;AW$2&amp;$A683):INDIRECT(AW$1&amp;AW$3&amp;$A683))</f>
        <v>0</v>
      </c>
      <c r="AX683" s="1718">
        <f t="shared" ca="1" si="746"/>
        <v>0</v>
      </c>
      <c r="AY683" s="1822">
        <f t="shared" ca="1" si="747"/>
        <v>0</v>
      </c>
      <c r="BA683" s="172">
        <f ca="1">SUM((INDIRECT(BA$2&amp;(ROW())):INDIRECT(BA$3&amp;(ROW()))))</f>
        <v>0</v>
      </c>
      <c r="BB683" s="172">
        <f ca="1">SUM(INDIRECT(BB$1&amp;BB$2&amp;$C683):INDIRECT(BB$1&amp;BB$3&amp;$C683))</f>
        <v>0</v>
      </c>
      <c r="BC683" s="1718">
        <f t="shared" ca="1" si="748"/>
        <v>0</v>
      </c>
      <c r="BD683" s="1822">
        <f t="shared" ca="1" si="749"/>
        <v>0</v>
      </c>
      <c r="BE683" s="172">
        <f ca="1">SUM(INDIRECT(BE$1&amp;BE$2&amp;$A683):INDIRECT(BE$1&amp;BE$3&amp;$A683))</f>
        <v>0</v>
      </c>
      <c r="BF683" s="1718">
        <f t="shared" ca="1" si="750"/>
        <v>0</v>
      </c>
      <c r="BG683" s="1822">
        <f t="shared" ca="1" si="751"/>
        <v>0</v>
      </c>
    </row>
    <row r="684" spans="1:59" s="256" customFormat="1">
      <c r="A684" s="1887">
        <v>637</v>
      </c>
      <c r="B684" s="1887">
        <v>1</v>
      </c>
      <c r="C684" s="1887">
        <f>ROW()</f>
        <v>684</v>
      </c>
      <c r="D684" s="326"/>
      <c r="E684" s="2540">
        <v>1</v>
      </c>
      <c r="F684" s="26"/>
      <c r="G684" s="26"/>
      <c r="H684" s="33"/>
      <c r="I684" s="677"/>
      <c r="J684" s="678"/>
      <c r="K684" s="123"/>
      <c r="L684" s="123"/>
      <c r="M684" s="125"/>
      <c r="N684" s="466"/>
      <c r="O684" s="466"/>
      <c r="P684" s="466" t="s">
        <v>421</v>
      </c>
      <c r="Q684" s="124"/>
      <c r="R684" s="124"/>
      <c r="S684" s="124"/>
      <c r="T684" s="124"/>
      <c r="U684" s="124"/>
      <c r="V684" s="124"/>
      <c r="W684" s="124"/>
      <c r="X684" s="124"/>
      <c r="Y684" s="124"/>
      <c r="Z684" s="124"/>
      <c r="AA684" s="124"/>
      <c r="AB684" s="124"/>
      <c r="AC684" s="171">
        <f>SUM(Q684,R684,S684)</f>
        <v>0</v>
      </c>
      <c r="AD684" s="171">
        <f>SUM(T684,U684,V684)</f>
        <v>0</v>
      </c>
      <c r="AE684" s="171">
        <f>SUM(W684,X684,Y684)</f>
        <v>0</v>
      </c>
      <c r="AF684" s="171">
        <f>SUM(Z684,AA684,AB684)</f>
        <v>0</v>
      </c>
      <c r="AG684" s="171">
        <f t="shared" si="779"/>
        <v>0</v>
      </c>
      <c r="AH684" s="171">
        <f t="shared" si="780"/>
        <v>0</v>
      </c>
      <c r="AI684" s="171">
        <f t="shared" si="781"/>
        <v>0</v>
      </c>
      <c r="AK684" s="171">
        <f ca="1">SUM((INDIRECT(AK$2&amp;(ROW())):INDIRECT(AK$3&amp;(ROW()))))</f>
        <v>0</v>
      </c>
      <c r="AL684" s="171">
        <f ca="1">SUM(INDIRECT(AL$1&amp;AL$2&amp;$C684):INDIRECT(AL$1&amp;AL$3&amp;$C684))</f>
        <v>0</v>
      </c>
      <c r="AM684" s="1723">
        <f t="shared" ca="1" si="756"/>
        <v>0</v>
      </c>
      <c r="AN684" s="1827">
        <f t="shared" ca="1" si="742"/>
        <v>0</v>
      </c>
      <c r="AO684" s="171">
        <f ca="1">SUM(INDIRECT(AO$1&amp;AO$2&amp;$A684):INDIRECT(AO$1&amp;AO$3&amp;$A684))</f>
        <v>0</v>
      </c>
      <c r="AP684" s="1723">
        <f t="shared" ca="1" si="757"/>
        <v>0</v>
      </c>
      <c r="AQ684" s="1827">
        <f t="shared" ca="1" si="743"/>
        <v>0</v>
      </c>
      <c r="AS684" s="171">
        <f ca="1">SUM((INDIRECT(AS$2&amp;(ROW())):INDIRECT(AS$3&amp;(ROW()))))</f>
        <v>0</v>
      </c>
      <c r="AT684" s="171">
        <f ca="1">SUM(INDIRECT(AT$1&amp;AT$2&amp;$C684):INDIRECT(AT$1&amp;AT$3&amp;$C684))</f>
        <v>0</v>
      </c>
      <c r="AU684" s="1723">
        <f t="shared" ca="1" si="744"/>
        <v>0</v>
      </c>
      <c r="AV684" s="1827">
        <f t="shared" ca="1" si="745"/>
        <v>0</v>
      </c>
      <c r="AW684" s="171">
        <f ca="1">SUM(INDIRECT(AW$1&amp;AW$2&amp;$A684):INDIRECT(AW$1&amp;AW$3&amp;$A684))</f>
        <v>0</v>
      </c>
      <c r="AX684" s="1723">
        <f t="shared" ca="1" si="746"/>
        <v>0</v>
      </c>
      <c r="AY684" s="1827">
        <f t="shared" ca="1" si="747"/>
        <v>0</v>
      </c>
      <c r="BA684" s="171">
        <f ca="1">SUM((INDIRECT(BA$2&amp;(ROW())):INDIRECT(BA$3&amp;(ROW()))))</f>
        <v>0</v>
      </c>
      <c r="BB684" s="171">
        <f ca="1">SUM(INDIRECT(BB$1&amp;BB$2&amp;$C684):INDIRECT(BB$1&amp;BB$3&amp;$C684))</f>
        <v>0</v>
      </c>
      <c r="BC684" s="1723">
        <f t="shared" ca="1" si="748"/>
        <v>0</v>
      </c>
      <c r="BD684" s="1827">
        <f t="shared" ca="1" si="749"/>
        <v>0</v>
      </c>
      <c r="BE684" s="171">
        <f ca="1">SUM(INDIRECT(BE$1&amp;BE$2&amp;$A684):INDIRECT(BE$1&amp;BE$3&amp;$A684))</f>
        <v>0</v>
      </c>
      <c r="BF684" s="1723">
        <f t="shared" ca="1" si="750"/>
        <v>0</v>
      </c>
      <c r="BG684" s="1827">
        <f t="shared" ca="1" si="751"/>
        <v>0</v>
      </c>
    </row>
    <row r="685" spans="1:59" s="256" customFormat="1">
      <c r="A685" s="1887">
        <v>638</v>
      </c>
      <c r="B685" s="1887">
        <v>1</v>
      </c>
      <c r="C685" s="1887">
        <f>ROW()</f>
        <v>685</v>
      </c>
      <c r="D685" s="326"/>
      <c r="E685" s="2540">
        <v>1</v>
      </c>
      <c r="F685" s="26"/>
      <c r="G685" s="26"/>
      <c r="H685" s="33"/>
      <c r="I685" s="677"/>
      <c r="J685" s="678"/>
      <c r="K685" s="123"/>
      <c r="L685" s="123"/>
      <c r="M685" s="125"/>
      <c r="N685" s="465" t="s">
        <v>577</v>
      </c>
      <c r="O685" s="465"/>
      <c r="P685" s="607"/>
      <c r="Q685" s="177"/>
      <c r="R685" s="177"/>
      <c r="S685" s="177"/>
      <c r="T685" s="177"/>
      <c r="U685" s="177"/>
      <c r="V685" s="177"/>
      <c r="W685" s="177"/>
      <c r="X685" s="177"/>
      <c r="Y685" s="177"/>
      <c r="Z685" s="177"/>
      <c r="AA685" s="177"/>
      <c r="AB685" s="177"/>
      <c r="AC685" s="172">
        <f>SUM(Q685,R685,S685)</f>
        <v>0</v>
      </c>
      <c r="AD685" s="172">
        <f>SUM(T685,U685,V685)</f>
        <v>0</v>
      </c>
      <c r="AE685" s="172">
        <f>SUM(W685,X685,Y685)</f>
        <v>0</v>
      </c>
      <c r="AF685" s="172">
        <f>SUM(Z685,AA685,AB685)</f>
        <v>0</v>
      </c>
      <c r="AG685" s="172">
        <f>AC685+AD685</f>
        <v>0</v>
      </c>
      <c r="AH685" s="172">
        <f>AF685+AE685</f>
        <v>0</v>
      </c>
      <c r="AI685" s="172">
        <f>AG685+AH685</f>
        <v>0</v>
      </c>
      <c r="AK685" s="172">
        <f ca="1">SUM((INDIRECT(AK$2&amp;(ROW())):INDIRECT(AK$3&amp;(ROW()))))</f>
        <v>0</v>
      </c>
      <c r="AL685" s="172">
        <f ca="1">SUM(INDIRECT(AL$1&amp;AL$2&amp;$C685):INDIRECT(AL$1&amp;AL$3&amp;$C685))</f>
        <v>0</v>
      </c>
      <c r="AM685" s="1718">
        <f t="shared" ca="1" si="756"/>
        <v>0</v>
      </c>
      <c r="AN685" s="1822">
        <f t="shared" ca="1" si="742"/>
        <v>0</v>
      </c>
      <c r="AO685" s="172">
        <f ca="1">SUM(INDIRECT(AO$1&amp;AO$2&amp;$A685):INDIRECT(AO$1&amp;AO$3&amp;$A685))</f>
        <v>0</v>
      </c>
      <c r="AP685" s="1718">
        <f t="shared" ca="1" si="757"/>
        <v>0</v>
      </c>
      <c r="AQ685" s="1822">
        <f t="shared" ca="1" si="743"/>
        <v>0</v>
      </c>
      <c r="AS685" s="172">
        <f ca="1">SUM((INDIRECT(AS$2&amp;(ROW())):INDIRECT(AS$3&amp;(ROW()))))</f>
        <v>0</v>
      </c>
      <c r="AT685" s="172">
        <f ca="1">SUM(INDIRECT(AT$1&amp;AT$2&amp;$C685):INDIRECT(AT$1&amp;AT$3&amp;$C685))</f>
        <v>0</v>
      </c>
      <c r="AU685" s="1718">
        <f t="shared" ca="1" si="744"/>
        <v>0</v>
      </c>
      <c r="AV685" s="1822">
        <f t="shared" ca="1" si="745"/>
        <v>0</v>
      </c>
      <c r="AW685" s="172">
        <f ca="1">SUM(INDIRECT(AW$1&amp;AW$2&amp;$A685):INDIRECT(AW$1&amp;AW$3&amp;$A685))</f>
        <v>0</v>
      </c>
      <c r="AX685" s="1718">
        <f t="shared" ca="1" si="746"/>
        <v>0</v>
      </c>
      <c r="AY685" s="1822">
        <f t="shared" ca="1" si="747"/>
        <v>0</v>
      </c>
      <c r="BA685" s="172">
        <f ca="1">SUM((INDIRECT(BA$2&amp;(ROW())):INDIRECT(BA$3&amp;(ROW()))))</f>
        <v>0</v>
      </c>
      <c r="BB685" s="172">
        <f ca="1">SUM(INDIRECT(BB$1&amp;BB$2&amp;$C685):INDIRECT(BB$1&amp;BB$3&amp;$C685))</f>
        <v>0</v>
      </c>
      <c r="BC685" s="1718">
        <f t="shared" ca="1" si="748"/>
        <v>0</v>
      </c>
      <c r="BD685" s="1822">
        <f t="shared" ca="1" si="749"/>
        <v>0</v>
      </c>
      <c r="BE685" s="172">
        <f ca="1">SUM(INDIRECT(BE$1&amp;BE$2&amp;$A685):INDIRECT(BE$1&amp;BE$3&amp;$A685))</f>
        <v>0</v>
      </c>
      <c r="BF685" s="1718">
        <f t="shared" ca="1" si="750"/>
        <v>0</v>
      </c>
      <c r="BG685" s="1822">
        <f t="shared" ca="1" si="751"/>
        <v>0</v>
      </c>
    </row>
    <row r="686" spans="1:59">
      <c r="A686" s="1887">
        <v>639</v>
      </c>
      <c r="B686" s="1887">
        <v>1</v>
      </c>
      <c r="C686" s="1887">
        <f>ROW()</f>
        <v>686</v>
      </c>
      <c r="E686" s="2540">
        <v>1</v>
      </c>
      <c r="I686" s="679"/>
      <c r="J686" s="680"/>
      <c r="K686" s="122"/>
      <c r="L686" s="122"/>
      <c r="M686" s="427"/>
      <c r="N686" s="32" t="s">
        <v>136</v>
      </c>
      <c r="O686" s="32"/>
      <c r="P686" s="31"/>
      <c r="Q686" s="115"/>
      <c r="R686" s="115"/>
      <c r="S686" s="115"/>
      <c r="T686" s="115"/>
      <c r="U686" s="115"/>
      <c r="V686" s="115"/>
      <c r="W686" s="115"/>
      <c r="X686" s="115"/>
      <c r="Y686" s="115"/>
      <c r="Z686" s="115"/>
      <c r="AA686" s="115"/>
      <c r="AB686" s="115"/>
      <c r="AC686" s="27">
        <f>SUM(Q686,R686,S686)</f>
        <v>0</v>
      </c>
      <c r="AD686" s="27">
        <f>SUM(T686,U686,V686)</f>
        <v>0</v>
      </c>
      <c r="AE686" s="27">
        <f>SUM(W686,X686,Y686)</f>
        <v>0</v>
      </c>
      <c r="AF686" s="27">
        <f>SUM(Z686,AA686,AB686)</f>
        <v>0</v>
      </c>
      <c r="AG686" s="27">
        <f t="shared" si="779"/>
        <v>0</v>
      </c>
      <c r="AH686" s="27">
        <f t="shared" si="780"/>
        <v>0</v>
      </c>
      <c r="AI686" s="27">
        <f t="shared" si="781"/>
        <v>0</v>
      </c>
      <c r="AK686" s="27">
        <f ca="1">SUM((INDIRECT(AK$2&amp;(ROW())):INDIRECT(AK$3&amp;(ROW()))))</f>
        <v>0</v>
      </c>
      <c r="AL686" s="27">
        <f ca="1">SUM(INDIRECT(AL$1&amp;AL$2&amp;$C686):INDIRECT(AL$1&amp;AL$3&amp;$C686))</f>
        <v>0</v>
      </c>
      <c r="AM686" s="1686">
        <f t="shared" ca="1" si="756"/>
        <v>0</v>
      </c>
      <c r="AN686" s="1780">
        <f t="shared" ca="1" si="742"/>
        <v>0</v>
      </c>
      <c r="AO686" s="27">
        <f ca="1">SUM(INDIRECT(AO$1&amp;AO$2&amp;$A686):INDIRECT(AO$1&amp;AO$3&amp;$A686))</f>
        <v>0</v>
      </c>
      <c r="AP686" s="1686">
        <f t="shared" ca="1" si="757"/>
        <v>0</v>
      </c>
      <c r="AQ686" s="1780">
        <f t="shared" ca="1" si="743"/>
        <v>0</v>
      </c>
      <c r="AS686" s="27">
        <f ca="1">SUM((INDIRECT(AS$2&amp;(ROW())):INDIRECT(AS$3&amp;(ROW()))))</f>
        <v>0</v>
      </c>
      <c r="AT686" s="27">
        <f ca="1">SUM(INDIRECT(AT$1&amp;AT$2&amp;$C686):INDIRECT(AT$1&amp;AT$3&amp;$C686))</f>
        <v>0</v>
      </c>
      <c r="AU686" s="1686">
        <f t="shared" ca="1" si="744"/>
        <v>0</v>
      </c>
      <c r="AV686" s="1780">
        <f t="shared" ca="1" si="745"/>
        <v>0</v>
      </c>
      <c r="AW686" s="27">
        <f ca="1">SUM(INDIRECT(AW$1&amp;AW$2&amp;$A686):INDIRECT(AW$1&amp;AW$3&amp;$A686))</f>
        <v>0</v>
      </c>
      <c r="AX686" s="1686">
        <f t="shared" ca="1" si="746"/>
        <v>0</v>
      </c>
      <c r="AY686" s="1780">
        <f t="shared" ca="1" si="747"/>
        <v>0</v>
      </c>
      <c r="BA686" s="27">
        <f ca="1">SUM((INDIRECT(BA$2&amp;(ROW())):INDIRECT(BA$3&amp;(ROW()))))</f>
        <v>0</v>
      </c>
      <c r="BB686" s="27">
        <f ca="1">SUM(INDIRECT(BB$1&amp;BB$2&amp;$C686):INDIRECT(BB$1&amp;BB$3&amp;$C686))</f>
        <v>0</v>
      </c>
      <c r="BC686" s="1686">
        <f t="shared" ca="1" si="748"/>
        <v>0</v>
      </c>
      <c r="BD686" s="1780">
        <f t="shared" ca="1" si="749"/>
        <v>0</v>
      </c>
      <c r="BE686" s="27">
        <f ca="1">SUM(INDIRECT(BE$1&amp;BE$2&amp;$A686):INDIRECT(BE$1&amp;BE$3&amp;$A686))</f>
        <v>0</v>
      </c>
      <c r="BF686" s="1686">
        <f t="shared" ca="1" si="750"/>
        <v>0</v>
      </c>
      <c r="BG686" s="1780">
        <f t="shared" ca="1" si="751"/>
        <v>0</v>
      </c>
    </row>
    <row r="687" spans="1:59" s="125" customFormat="1">
      <c r="A687" s="1887">
        <v>640</v>
      </c>
      <c r="B687" s="1887"/>
      <c r="C687" s="1887">
        <f>ROW()</f>
        <v>687</v>
      </c>
      <c r="D687" s="326"/>
      <c r="E687" s="2540">
        <v>1</v>
      </c>
      <c r="F687" s="87"/>
      <c r="G687" s="87"/>
      <c r="H687" s="87"/>
      <c r="I687" s="20"/>
      <c r="J687" s="45"/>
      <c r="K687" s="126"/>
      <c r="L687" s="126"/>
      <c r="M687" s="45"/>
      <c r="N687" s="63"/>
      <c r="O687" s="63"/>
      <c r="P687" s="63"/>
      <c r="Q687" s="142"/>
      <c r="R687" s="142"/>
      <c r="S687" s="142"/>
      <c r="T687" s="142"/>
      <c r="U687" s="142"/>
      <c r="V687" s="142"/>
      <c r="W687" s="142"/>
      <c r="X687" s="142"/>
      <c r="Y687" s="142"/>
      <c r="Z687" s="142"/>
      <c r="AA687" s="142"/>
      <c r="AB687" s="142"/>
      <c r="AC687" s="142"/>
      <c r="AD687" s="142"/>
      <c r="AE687" s="142"/>
      <c r="AF687" s="142"/>
      <c r="AG687" s="142"/>
      <c r="AH687" s="142"/>
      <c r="AI687" s="142"/>
      <c r="AK687" s="142"/>
      <c r="AL687" s="142"/>
      <c r="AM687" s="142"/>
      <c r="AN687" s="142"/>
      <c r="AO687" s="142"/>
      <c r="AP687" s="142"/>
      <c r="AQ687" s="142"/>
      <c r="AS687" s="142"/>
      <c r="AT687" s="142"/>
      <c r="AU687" s="142"/>
      <c r="AV687" s="142"/>
      <c r="AW687" s="142"/>
      <c r="AX687" s="142"/>
      <c r="AY687" s="142"/>
      <c r="BA687" s="142"/>
      <c r="BB687" s="142"/>
      <c r="BC687" s="142"/>
      <c r="BD687" s="142"/>
      <c r="BE687" s="142"/>
      <c r="BF687" s="142"/>
      <c r="BG687" s="142"/>
    </row>
    <row r="688" spans="1:59">
      <c r="A688" s="1887">
        <v>669</v>
      </c>
      <c r="B688" s="1887">
        <v>641</v>
      </c>
      <c r="C688" s="1887">
        <f>ROW()</f>
        <v>688</v>
      </c>
      <c r="E688" s="2549" t="s">
        <v>1040</v>
      </c>
      <c r="F688" s="1076"/>
      <c r="G688" s="126"/>
      <c r="H688" s="2502" t="s">
        <v>1058</v>
      </c>
      <c r="P688" s="447"/>
      <c r="AA688" s="1"/>
      <c r="AB688" s="1"/>
      <c r="AC688" s="1"/>
      <c r="AD688" s="1"/>
      <c r="AE688" s="1"/>
      <c r="AF688" s="1"/>
      <c r="AG688" s="1"/>
      <c r="AH688" s="1"/>
      <c r="AI688" s="1"/>
      <c r="AK688" s="1"/>
      <c r="AL688" s="1"/>
      <c r="AM688" s="1"/>
      <c r="AN688" s="1"/>
      <c r="AO688" s="1"/>
      <c r="AP688" s="1"/>
      <c r="AQ688" s="1"/>
      <c r="AS688" s="1"/>
      <c r="AT688" s="1"/>
      <c r="AU688" s="1"/>
      <c r="AV688" s="1"/>
      <c r="AW688" s="1"/>
      <c r="AX688" s="1"/>
      <c r="AY688" s="1"/>
      <c r="BA688" s="1"/>
      <c r="BB688" s="1"/>
      <c r="BC688" s="1"/>
      <c r="BD688" s="1"/>
      <c r="BE688" s="1"/>
      <c r="BF688" s="1"/>
      <c r="BG688" s="1"/>
    </row>
    <row r="689" spans="1:59">
      <c r="A689" s="1887">
        <v>670</v>
      </c>
      <c r="B689" s="1887">
        <v>642</v>
      </c>
      <c r="C689" s="1887">
        <f>ROW()</f>
        <v>689</v>
      </c>
      <c r="E689" s="2540">
        <v>1</v>
      </c>
      <c r="I689" s="22" t="s">
        <v>220</v>
      </c>
      <c r="J689" s="166"/>
      <c r="K689" s="628"/>
      <c r="L689" s="628"/>
      <c r="M689" s="628"/>
      <c r="N689" s="628"/>
      <c r="O689" s="628"/>
      <c r="P689" s="628"/>
      <c r="Q689" s="629">
        <f t="shared" ref="Q689:AI689" si="784">Q690+Q716</f>
        <v>1597</v>
      </c>
      <c r="R689" s="630">
        <f t="shared" si="784"/>
        <v>1515</v>
      </c>
      <c r="S689" s="629">
        <f t="shared" si="784"/>
        <v>1262</v>
      </c>
      <c r="T689" s="629">
        <f t="shared" si="784"/>
        <v>2860</v>
      </c>
      <c r="U689" s="629">
        <f t="shared" si="784"/>
        <v>2424</v>
      </c>
      <c r="V689" s="629">
        <f t="shared" si="784"/>
        <v>1435</v>
      </c>
      <c r="W689" s="629">
        <f t="shared" si="784"/>
        <v>1450</v>
      </c>
      <c r="X689" s="629">
        <f t="shared" si="784"/>
        <v>2038</v>
      </c>
      <c r="Y689" s="629">
        <f t="shared" si="784"/>
        <v>3084</v>
      </c>
      <c r="Z689" s="629">
        <f t="shared" si="784"/>
        <v>1775</v>
      </c>
      <c r="AA689" s="629">
        <f t="shared" si="784"/>
        <v>1596</v>
      </c>
      <c r="AB689" s="629">
        <f t="shared" si="784"/>
        <v>1356</v>
      </c>
      <c r="AC689" s="629">
        <f t="shared" si="784"/>
        <v>4374</v>
      </c>
      <c r="AD689" s="629">
        <f t="shared" si="784"/>
        <v>6719</v>
      </c>
      <c r="AE689" s="629">
        <f t="shared" si="784"/>
        <v>6572</v>
      </c>
      <c r="AF689" s="629">
        <f t="shared" si="784"/>
        <v>4727</v>
      </c>
      <c r="AG689" s="629">
        <f t="shared" si="784"/>
        <v>11093</v>
      </c>
      <c r="AH689" s="629">
        <f t="shared" si="784"/>
        <v>11299</v>
      </c>
      <c r="AI689" s="165">
        <f t="shared" si="784"/>
        <v>22392</v>
      </c>
      <c r="AK689" s="629">
        <f ca="1">SUM((INDIRECT(AK$2&amp;(ROW())):INDIRECT(AK$3&amp;(ROW()))))</f>
        <v>1597</v>
      </c>
      <c r="AL689" s="1649">
        <f ca="1">SUM(INDIRECT(AL$1&amp;AL$2&amp;$C689):INDIRECT(AL$1&amp;AL$3&amp;$C689))</f>
        <v>2300</v>
      </c>
      <c r="AM689" s="1712">
        <f t="shared" ref="AM689:AM743" ca="1" si="785">AK689-AL689</f>
        <v>-703</v>
      </c>
      <c r="AN689" s="1816">
        <f t="shared" ref="AN689:AN754" ca="1" si="786">IFERROR(AK689/AL689,0)</f>
        <v>0.69434782608695655</v>
      </c>
      <c r="AO689" s="1649">
        <f ca="1">SUM(INDIRECT(AO$1&amp;AO$2&amp;$A689):INDIRECT(AO$1&amp;AO$3&amp;$A689))+SUM(INDIRECT(AO$1&amp;AO$2&amp;$B689):INDIRECT(AO$1&amp;AO$3&amp;$B689))</f>
        <v>702</v>
      </c>
      <c r="AP689" s="1712">
        <f t="shared" ref="AP689:AP743" ca="1" si="787">AK689-AO689</f>
        <v>895</v>
      </c>
      <c r="AQ689" s="1816">
        <f t="shared" ref="AQ689:AQ754" ca="1" si="788">IFERROR(AK689/AO689,0)</f>
        <v>2.274928774928775</v>
      </c>
      <c r="AS689" s="629">
        <f ca="1">SUM((INDIRECT(AS$2&amp;(ROW())):INDIRECT(AS$3&amp;(ROW()))))</f>
        <v>1597</v>
      </c>
      <c r="AT689" s="1649">
        <f ca="1">SUM(INDIRECT(AT$1&amp;AT$2&amp;$C689):INDIRECT(AT$1&amp;AT$3&amp;$C689))</f>
        <v>2300</v>
      </c>
      <c r="AU689" s="1712">
        <f t="shared" ref="AU689:AU754" ca="1" si="789">AS689-AT689</f>
        <v>-703</v>
      </c>
      <c r="AV689" s="1816">
        <f t="shared" ref="AV689:AV754" ca="1" si="790">IFERROR(AS689/AT689,0)</f>
        <v>0.69434782608695655</v>
      </c>
      <c r="AW689" s="1649">
        <f ca="1">SUM(INDIRECT(AW$1&amp;AW$2&amp;$A689):INDIRECT(AW$1&amp;AW$3&amp;$A689))+SUM(INDIRECT(AW$1&amp;AW$2&amp;$B689):INDIRECT(AW$1&amp;AW$3&amp;$B689))</f>
        <v>702</v>
      </c>
      <c r="AX689" s="1712">
        <f t="shared" ref="AX689:AX754" ca="1" si="791">AS689-AW689</f>
        <v>895</v>
      </c>
      <c r="AY689" s="1816">
        <f t="shared" ref="AY689:AY754" ca="1" si="792">IFERROR(AS689/AW689,0)</f>
        <v>2.274928774928775</v>
      </c>
      <c r="BA689" s="629">
        <f ca="1">SUM((INDIRECT(BA$2&amp;(ROW())):INDIRECT(BA$3&amp;(ROW()))))</f>
        <v>1597</v>
      </c>
      <c r="BB689" s="1649">
        <f ca="1">SUM(INDIRECT(BB$1&amp;BB$2&amp;$C689):INDIRECT(BB$1&amp;BB$3&amp;$C689))</f>
        <v>2300</v>
      </c>
      <c r="BC689" s="1712">
        <f t="shared" ref="BC689:BC754" ca="1" si="793">BA689-BB689</f>
        <v>-703</v>
      </c>
      <c r="BD689" s="1816">
        <f t="shared" ref="BD689:BD754" ca="1" si="794">IFERROR(BA689/BB689,0)</f>
        <v>0.69434782608695655</v>
      </c>
      <c r="BE689" s="1649">
        <f ca="1">SUM(INDIRECT(BE$1&amp;BE$2&amp;$A689):INDIRECT(BE$1&amp;BE$3&amp;$A689))+SUM(INDIRECT(BE$1&amp;BE$2&amp;$B689):INDIRECT(BE$1&amp;BE$3&amp;$B689))</f>
        <v>702</v>
      </c>
      <c r="BF689" s="1712">
        <f t="shared" ref="BF689:BF754" ca="1" si="795">BA689-BE689</f>
        <v>895</v>
      </c>
      <c r="BG689" s="1816">
        <f t="shared" ref="BG689:BG754" ca="1" si="796">IFERROR(BA689/BE689,0)</f>
        <v>2.274928774928775</v>
      </c>
    </row>
    <row r="690" spans="1:59">
      <c r="A690" s="1887">
        <v>671</v>
      </c>
      <c r="B690" s="1887">
        <v>643</v>
      </c>
      <c r="C690" s="1887">
        <f>ROW()</f>
        <v>690</v>
      </c>
      <c r="E690" s="2540">
        <v>1</v>
      </c>
      <c r="I690" s="159"/>
      <c r="J690" s="158"/>
      <c r="K690" s="123" t="s">
        <v>221</v>
      </c>
      <c r="L690" s="123"/>
      <c r="M690" s="935"/>
      <c r="N690" s="549"/>
      <c r="O690" s="549"/>
      <c r="P690" s="549"/>
      <c r="Q690" s="552">
        <f t="shared" ref="Q690:AI690" si="797">Q696+Q691+Q701+Q706+Q711</f>
        <v>1455</v>
      </c>
      <c r="R690" s="631">
        <f t="shared" si="797"/>
        <v>1478</v>
      </c>
      <c r="S690" s="552">
        <f t="shared" si="797"/>
        <v>1154</v>
      </c>
      <c r="T690" s="552">
        <f t="shared" si="797"/>
        <v>2264</v>
      </c>
      <c r="U690" s="552">
        <f t="shared" si="797"/>
        <v>2239</v>
      </c>
      <c r="V690" s="552">
        <f t="shared" si="797"/>
        <v>1172</v>
      </c>
      <c r="W690" s="552">
        <f t="shared" si="797"/>
        <v>1450</v>
      </c>
      <c r="X690" s="552">
        <f t="shared" si="797"/>
        <v>1416</v>
      </c>
      <c r="Y690" s="552">
        <f t="shared" si="797"/>
        <v>2508</v>
      </c>
      <c r="Z690" s="552">
        <f t="shared" si="797"/>
        <v>1489</v>
      </c>
      <c r="AA690" s="552">
        <f t="shared" si="797"/>
        <v>1495</v>
      </c>
      <c r="AB690" s="552">
        <f t="shared" si="797"/>
        <v>1223</v>
      </c>
      <c r="AC690" s="552">
        <f t="shared" si="797"/>
        <v>4087</v>
      </c>
      <c r="AD690" s="552">
        <f t="shared" si="797"/>
        <v>5675</v>
      </c>
      <c r="AE690" s="552">
        <f t="shared" si="797"/>
        <v>5374</v>
      </c>
      <c r="AF690" s="552">
        <f t="shared" si="797"/>
        <v>4207</v>
      </c>
      <c r="AG690" s="552">
        <f t="shared" si="797"/>
        <v>9762</v>
      </c>
      <c r="AH690" s="552">
        <f t="shared" si="797"/>
        <v>9581</v>
      </c>
      <c r="AI690" s="632">
        <f t="shared" si="797"/>
        <v>19343</v>
      </c>
      <c r="AK690" s="552">
        <f ca="1">SUM((INDIRECT(AK$2&amp;(ROW())):INDIRECT(AK$3&amp;(ROW()))))</f>
        <v>1455</v>
      </c>
      <c r="AL690" s="632">
        <f ca="1">SUM(INDIRECT(AL$1&amp;AL$2&amp;$C690):INDIRECT(AL$1&amp;AL$3&amp;$C690))</f>
        <v>2100</v>
      </c>
      <c r="AM690" s="1742">
        <f t="shared" ca="1" si="785"/>
        <v>-645</v>
      </c>
      <c r="AN690" s="1845">
        <f t="shared" ca="1" si="786"/>
        <v>0.69285714285714284</v>
      </c>
      <c r="AO690" s="632">
        <f ca="1">SUM(INDIRECT(AO$1&amp;AO$2&amp;$A690):INDIRECT(AO$1&amp;AO$3&amp;$A690))+SUM(INDIRECT(AO$1&amp;AO$2&amp;$B690):INDIRECT(AO$1&amp;AO$3&amp;$B690))</f>
        <v>702</v>
      </c>
      <c r="AP690" s="1742">
        <f t="shared" ca="1" si="787"/>
        <v>753</v>
      </c>
      <c r="AQ690" s="1845">
        <f t="shared" ca="1" si="788"/>
        <v>2.0726495726495728</v>
      </c>
      <c r="AS690" s="552">
        <f ca="1">SUM((INDIRECT(AS$2&amp;(ROW())):INDIRECT(AS$3&amp;(ROW()))))</f>
        <v>1455</v>
      </c>
      <c r="AT690" s="632">
        <f ca="1">SUM(INDIRECT(AT$1&amp;AT$2&amp;$C690):INDIRECT(AT$1&amp;AT$3&amp;$C690))</f>
        <v>2100</v>
      </c>
      <c r="AU690" s="1742">
        <f t="shared" ca="1" si="789"/>
        <v>-645</v>
      </c>
      <c r="AV690" s="1845">
        <f t="shared" ca="1" si="790"/>
        <v>0.69285714285714284</v>
      </c>
      <c r="AW690" s="632">
        <f ca="1">SUM(INDIRECT(AW$1&amp;AW$2&amp;$A690):INDIRECT(AW$1&amp;AW$3&amp;$A690))+SUM(INDIRECT(AW$1&amp;AW$2&amp;$B690):INDIRECT(AW$1&amp;AW$3&amp;$B690))</f>
        <v>702</v>
      </c>
      <c r="AX690" s="1742">
        <f t="shared" ca="1" si="791"/>
        <v>753</v>
      </c>
      <c r="AY690" s="1845">
        <f t="shared" ca="1" si="792"/>
        <v>2.0726495726495728</v>
      </c>
      <c r="BA690" s="552">
        <f ca="1">SUM((INDIRECT(BA$2&amp;(ROW())):INDIRECT(BA$3&amp;(ROW()))))</f>
        <v>1455</v>
      </c>
      <c r="BB690" s="632">
        <f ca="1">SUM(INDIRECT(BB$1&amp;BB$2&amp;$C690):INDIRECT(BB$1&amp;BB$3&amp;$C690))</f>
        <v>2100</v>
      </c>
      <c r="BC690" s="1742">
        <f t="shared" ca="1" si="793"/>
        <v>-645</v>
      </c>
      <c r="BD690" s="1845">
        <f t="shared" ca="1" si="794"/>
        <v>0.69285714285714284</v>
      </c>
      <c r="BE690" s="632">
        <f ca="1">SUM(INDIRECT(BE$1&amp;BE$2&amp;$A690):INDIRECT(BE$1&amp;BE$3&amp;$A690))+SUM(INDIRECT(BE$1&amp;BE$2&amp;$B690):INDIRECT(BE$1&amp;BE$3&amp;$B690))</f>
        <v>702</v>
      </c>
      <c r="BF690" s="1742">
        <f t="shared" ca="1" si="795"/>
        <v>753</v>
      </c>
      <c r="BG690" s="1845">
        <f t="shared" ca="1" si="796"/>
        <v>2.0726495726495728</v>
      </c>
    </row>
    <row r="691" spans="1:59">
      <c r="A691" s="1887">
        <v>672</v>
      </c>
      <c r="B691" s="1887">
        <v>1</v>
      </c>
      <c r="C691" s="1887">
        <f>ROW()</f>
        <v>691</v>
      </c>
      <c r="E691" s="2540">
        <v>1</v>
      </c>
      <c r="G691" s="126"/>
      <c r="I691" s="159"/>
      <c r="J691" s="158"/>
      <c r="K691" s="123"/>
      <c r="L691" s="123"/>
      <c r="M691" s="18" t="s">
        <v>895</v>
      </c>
      <c r="N691" s="557"/>
      <c r="O691" s="557"/>
      <c r="P691" s="557"/>
      <c r="Q691" s="555">
        <f>SUM(Q692:Q695)</f>
        <v>0</v>
      </c>
      <c r="R691" s="576">
        <f t="shared" ref="R691:AI691" si="798">SUM(R692:R695)</f>
        <v>0</v>
      </c>
      <c r="S691" s="555">
        <f t="shared" si="798"/>
        <v>0</v>
      </c>
      <c r="T691" s="555">
        <f t="shared" si="798"/>
        <v>60</v>
      </c>
      <c r="U691" s="555">
        <f t="shared" si="798"/>
        <v>0</v>
      </c>
      <c r="V691" s="555">
        <f t="shared" si="798"/>
        <v>0</v>
      </c>
      <c r="W691" s="555">
        <f t="shared" si="798"/>
        <v>0</v>
      </c>
      <c r="X691" s="555">
        <f t="shared" si="798"/>
        <v>0</v>
      </c>
      <c r="Y691" s="555">
        <f t="shared" si="798"/>
        <v>0</v>
      </c>
      <c r="Z691" s="555">
        <f t="shared" si="798"/>
        <v>0</v>
      </c>
      <c r="AA691" s="555">
        <f t="shared" si="798"/>
        <v>0</v>
      </c>
      <c r="AB691" s="555">
        <f t="shared" si="798"/>
        <v>0</v>
      </c>
      <c r="AC691" s="555">
        <f t="shared" si="798"/>
        <v>0</v>
      </c>
      <c r="AD691" s="555">
        <f t="shared" si="798"/>
        <v>60</v>
      </c>
      <c r="AE691" s="555">
        <f t="shared" si="798"/>
        <v>0</v>
      </c>
      <c r="AF691" s="555">
        <f t="shared" si="798"/>
        <v>0</v>
      </c>
      <c r="AG691" s="555">
        <f t="shared" si="798"/>
        <v>60</v>
      </c>
      <c r="AH691" s="555">
        <f t="shared" si="798"/>
        <v>0</v>
      </c>
      <c r="AI691" s="577">
        <f t="shared" si="798"/>
        <v>60</v>
      </c>
      <c r="AK691" s="555">
        <f ca="1">SUM((INDIRECT(AK$2&amp;(ROW())):INDIRECT(AK$3&amp;(ROW()))))</f>
        <v>0</v>
      </c>
      <c r="AL691" s="577">
        <f ca="1">SUM(INDIRECT(AL$1&amp;AL$2&amp;$C691):INDIRECT(AL$1&amp;AL$3&amp;$C691))</f>
        <v>0</v>
      </c>
      <c r="AM691" s="1743">
        <f t="shared" ca="1" si="785"/>
        <v>0</v>
      </c>
      <c r="AN691" s="1846">
        <f t="shared" ca="1" si="786"/>
        <v>0</v>
      </c>
      <c r="AO691" s="577">
        <f ca="1">SUM(INDIRECT(AO$1&amp;AO$2&amp;$A691):INDIRECT(AO$1&amp;AO$3&amp;$A691))+SUM(INDIRECT(AO$1&amp;AO$2&amp;$B691):INDIRECT(AO$1&amp;AO$3&amp;$B691))</f>
        <v>0</v>
      </c>
      <c r="AP691" s="1743">
        <f t="shared" ca="1" si="787"/>
        <v>0</v>
      </c>
      <c r="AQ691" s="1846">
        <f t="shared" ca="1" si="788"/>
        <v>0</v>
      </c>
      <c r="AS691" s="555">
        <f ca="1">SUM((INDIRECT(AS$2&amp;(ROW())):INDIRECT(AS$3&amp;(ROW()))))</f>
        <v>0</v>
      </c>
      <c r="AT691" s="577">
        <f ca="1">SUM(INDIRECT(AT$1&amp;AT$2&amp;$C691):INDIRECT(AT$1&amp;AT$3&amp;$C691))</f>
        <v>0</v>
      </c>
      <c r="AU691" s="1743">
        <f t="shared" ca="1" si="789"/>
        <v>0</v>
      </c>
      <c r="AV691" s="1846">
        <f t="shared" ca="1" si="790"/>
        <v>0</v>
      </c>
      <c r="AW691" s="577">
        <f ca="1">SUM(INDIRECT(AW$1&amp;AW$2&amp;$A691):INDIRECT(AW$1&amp;AW$3&amp;$A691))+SUM(INDIRECT(AW$1&amp;AW$2&amp;$B691):INDIRECT(AW$1&amp;AW$3&amp;$B691))</f>
        <v>0</v>
      </c>
      <c r="AX691" s="1743">
        <f t="shared" ca="1" si="791"/>
        <v>0</v>
      </c>
      <c r="AY691" s="1846">
        <f t="shared" ca="1" si="792"/>
        <v>0</v>
      </c>
      <c r="BA691" s="555">
        <f ca="1">SUM((INDIRECT(BA$2&amp;(ROW())):INDIRECT(BA$3&amp;(ROW()))))</f>
        <v>0</v>
      </c>
      <c r="BB691" s="577">
        <f ca="1">SUM(INDIRECT(BB$1&amp;BB$2&amp;$C691):INDIRECT(BB$1&amp;BB$3&amp;$C691))</f>
        <v>0</v>
      </c>
      <c r="BC691" s="1743">
        <f t="shared" ca="1" si="793"/>
        <v>0</v>
      </c>
      <c r="BD691" s="1846">
        <f t="shared" ca="1" si="794"/>
        <v>0</v>
      </c>
      <c r="BE691" s="577">
        <f ca="1">SUM(INDIRECT(BE$1&amp;BE$2&amp;$A691):INDIRECT(BE$1&amp;BE$3&amp;$A691))+SUM(INDIRECT(BE$1&amp;BE$2&amp;$B691):INDIRECT(BE$1&amp;BE$3&amp;$B691))</f>
        <v>0</v>
      </c>
      <c r="BF691" s="1743">
        <f t="shared" ca="1" si="795"/>
        <v>0</v>
      </c>
      <c r="BG691" s="1846">
        <f t="shared" ca="1" si="796"/>
        <v>0</v>
      </c>
    </row>
    <row r="692" spans="1:59">
      <c r="A692" s="1887">
        <v>673</v>
      </c>
      <c r="B692" s="1887">
        <v>1</v>
      </c>
      <c r="C692" s="1887">
        <f>ROW()</f>
        <v>692</v>
      </c>
      <c r="E692" s="2549" t="s">
        <v>1040</v>
      </c>
      <c r="F692" s="1076"/>
      <c r="G692" s="126"/>
      <c r="I692" s="159"/>
      <c r="J692" s="158"/>
      <c r="K692" s="123"/>
      <c r="L692" s="123"/>
      <c r="M692" s="18"/>
      <c r="N692" s="587" t="s">
        <v>1036</v>
      </c>
      <c r="O692" s="175"/>
      <c r="P692" s="175"/>
      <c r="Q692" s="177"/>
      <c r="R692" s="578"/>
      <c r="S692" s="177"/>
      <c r="T692" s="177"/>
      <c r="U692" s="177"/>
      <c r="V692" s="177"/>
      <c r="W692" s="177"/>
      <c r="X692" s="177"/>
      <c r="Y692" s="177"/>
      <c r="Z692" s="177"/>
      <c r="AA692" s="177"/>
      <c r="AB692" s="177"/>
      <c r="AC692" s="173">
        <f>SUM(Q692,R692,S692)</f>
        <v>0</v>
      </c>
      <c r="AD692" s="173">
        <f>SUM(T692,U692,V692)</f>
        <v>0</v>
      </c>
      <c r="AE692" s="173">
        <f>SUM(W692,X692,Y692)</f>
        <v>0</v>
      </c>
      <c r="AF692" s="173">
        <f>SUM(Z692,AA692,AB692)</f>
        <v>0</v>
      </c>
      <c r="AG692" s="173">
        <f>AC692+AD692</f>
        <v>0</v>
      </c>
      <c r="AH692" s="173">
        <f>AF692+AE692</f>
        <v>0</v>
      </c>
      <c r="AI692" s="579">
        <f>AG692+AH692</f>
        <v>0</v>
      </c>
      <c r="AK692" s="173">
        <f ca="1">SUM((INDIRECT(AK$2&amp;(ROW())):INDIRECT(AK$3&amp;(ROW()))))</f>
        <v>0</v>
      </c>
      <c r="AL692" s="579">
        <f ca="1">SUM(INDIRECT(AL$1&amp;AL$2&amp;$C692):INDIRECT(AL$1&amp;AL$3&amp;$C692))</f>
        <v>0</v>
      </c>
      <c r="AM692" s="1737">
        <f t="shared" ca="1" si="785"/>
        <v>0</v>
      </c>
      <c r="AN692" s="1840">
        <f t="shared" ca="1" si="786"/>
        <v>0</v>
      </c>
      <c r="AO692" s="579">
        <f ca="1">SUM(INDIRECT(AO$1&amp;AO$2&amp;$A692):INDIRECT(AO$1&amp;AO$3&amp;$A692))+SUM(INDIRECT(AO$1&amp;AO$2&amp;$B692):INDIRECT(AO$1&amp;AO$3&amp;$B692))</f>
        <v>0</v>
      </c>
      <c r="AP692" s="1737">
        <f t="shared" ca="1" si="787"/>
        <v>0</v>
      </c>
      <c r="AQ692" s="1840">
        <f t="shared" ca="1" si="788"/>
        <v>0</v>
      </c>
      <c r="AS692" s="173">
        <f ca="1">SUM((INDIRECT(AS$2&amp;(ROW())):INDIRECT(AS$3&amp;(ROW()))))</f>
        <v>0</v>
      </c>
      <c r="AT692" s="579">
        <f ca="1">SUM(INDIRECT(AT$1&amp;AT$2&amp;$C692):INDIRECT(AT$1&amp;AT$3&amp;$C692))</f>
        <v>0</v>
      </c>
      <c r="AU692" s="1737">
        <f t="shared" ca="1" si="789"/>
        <v>0</v>
      </c>
      <c r="AV692" s="1840">
        <f t="shared" ca="1" si="790"/>
        <v>0</v>
      </c>
      <c r="AW692" s="579">
        <f ca="1">SUM(INDIRECT(AW$1&amp;AW$2&amp;$A692):INDIRECT(AW$1&amp;AW$3&amp;$A692))+SUM(INDIRECT(AW$1&amp;AW$2&amp;$B692):INDIRECT(AW$1&amp;AW$3&amp;$B692))</f>
        <v>0</v>
      </c>
      <c r="AX692" s="1737">
        <f t="shared" ca="1" si="791"/>
        <v>0</v>
      </c>
      <c r="AY692" s="1840">
        <f t="shared" ca="1" si="792"/>
        <v>0</v>
      </c>
      <c r="BA692" s="173">
        <f ca="1">SUM((INDIRECT(BA$2&amp;(ROW())):INDIRECT(BA$3&amp;(ROW()))))</f>
        <v>0</v>
      </c>
      <c r="BB692" s="579">
        <f ca="1">SUM(INDIRECT(BB$1&amp;BB$2&amp;$C692):INDIRECT(BB$1&amp;BB$3&amp;$C692))</f>
        <v>0</v>
      </c>
      <c r="BC692" s="1737">
        <f t="shared" ca="1" si="793"/>
        <v>0</v>
      </c>
      <c r="BD692" s="1840">
        <f t="shared" ca="1" si="794"/>
        <v>0</v>
      </c>
      <c r="BE692" s="579">
        <f ca="1">SUM(INDIRECT(BE$1&amp;BE$2&amp;$A692):INDIRECT(BE$1&amp;BE$3&amp;$A692))+SUM(INDIRECT(BE$1&amp;BE$2&amp;$B692):INDIRECT(BE$1&amp;BE$3&amp;$B692))</f>
        <v>0</v>
      </c>
      <c r="BF692" s="1737">
        <f t="shared" ca="1" si="795"/>
        <v>0</v>
      </c>
      <c r="BG692" s="1840">
        <f t="shared" ca="1" si="796"/>
        <v>0</v>
      </c>
    </row>
    <row r="693" spans="1:59">
      <c r="A693" s="1887">
        <v>674</v>
      </c>
      <c r="B693" s="1887">
        <v>1</v>
      </c>
      <c r="C693" s="1887">
        <f>ROW()</f>
        <v>693</v>
      </c>
      <c r="E693" s="2549" t="s">
        <v>1040</v>
      </c>
      <c r="F693" s="1076"/>
      <c r="G693" s="126"/>
      <c r="I693" s="159"/>
      <c r="J693" s="158"/>
      <c r="K693" s="123"/>
      <c r="L693" s="123"/>
      <c r="M693" s="18"/>
      <c r="N693" s="620" t="s">
        <v>1037</v>
      </c>
      <c r="O693" s="18"/>
      <c r="P693" s="18"/>
      <c r="Q693" s="117"/>
      <c r="R693" s="161"/>
      <c r="S693" s="117"/>
      <c r="T693" s="117">
        <v>60</v>
      </c>
      <c r="U693" s="117"/>
      <c r="V693" s="117"/>
      <c r="W693" s="117"/>
      <c r="X693" s="117"/>
      <c r="Y693" s="117"/>
      <c r="Z693" s="117"/>
      <c r="AA693" s="117"/>
      <c r="AB693" s="117"/>
      <c r="AC693" s="25">
        <f>SUM(Q693,R693,S693)</f>
        <v>0</v>
      </c>
      <c r="AD693" s="25">
        <f>SUM(T693,U693,V693)</f>
        <v>60</v>
      </c>
      <c r="AE693" s="25">
        <f>SUM(W693,X693,Y693)</f>
        <v>0</v>
      </c>
      <c r="AF693" s="25">
        <f>SUM(Z693,AA693,AB693)</f>
        <v>0</v>
      </c>
      <c r="AG693" s="25">
        <f>AC693+AD693</f>
        <v>60</v>
      </c>
      <c r="AH693" s="25">
        <f>AF693+AE693</f>
        <v>0</v>
      </c>
      <c r="AI693" s="162">
        <f>AG693+AH693</f>
        <v>60</v>
      </c>
      <c r="AK693" s="25">
        <f ca="1">SUM((INDIRECT(AK$2&amp;(ROW())):INDIRECT(AK$3&amp;(ROW()))))</f>
        <v>0</v>
      </c>
      <c r="AL693" s="162">
        <f ca="1">SUM(INDIRECT(AL$1&amp;AL$2&amp;$C693):INDIRECT(AL$1&amp;AL$3&amp;$C693))</f>
        <v>0</v>
      </c>
      <c r="AM693" s="1739">
        <f t="shared" ca="1" si="785"/>
        <v>0</v>
      </c>
      <c r="AN693" s="1842">
        <f t="shared" ca="1" si="786"/>
        <v>0</v>
      </c>
      <c r="AO693" s="162">
        <f ca="1">SUM(INDIRECT(AO$1&amp;AO$2&amp;$A693):INDIRECT(AO$1&amp;AO$3&amp;$A693))+SUM(INDIRECT(AO$1&amp;AO$2&amp;$B693):INDIRECT(AO$1&amp;AO$3&amp;$B693))</f>
        <v>0</v>
      </c>
      <c r="AP693" s="1739">
        <f t="shared" ca="1" si="787"/>
        <v>0</v>
      </c>
      <c r="AQ693" s="1842">
        <f t="shared" ca="1" si="788"/>
        <v>0</v>
      </c>
      <c r="AS693" s="25">
        <f ca="1">SUM((INDIRECT(AS$2&amp;(ROW())):INDIRECT(AS$3&amp;(ROW()))))</f>
        <v>0</v>
      </c>
      <c r="AT693" s="162">
        <f ca="1">SUM(INDIRECT(AT$1&amp;AT$2&amp;$C693):INDIRECT(AT$1&amp;AT$3&amp;$C693))</f>
        <v>0</v>
      </c>
      <c r="AU693" s="1739">
        <f t="shared" ca="1" si="789"/>
        <v>0</v>
      </c>
      <c r="AV693" s="1842">
        <f t="shared" ca="1" si="790"/>
        <v>0</v>
      </c>
      <c r="AW693" s="162">
        <f ca="1">SUM(INDIRECT(AW$1&amp;AW$2&amp;$A693):INDIRECT(AW$1&amp;AW$3&amp;$A693))+SUM(INDIRECT(AW$1&amp;AW$2&amp;$B693):INDIRECT(AW$1&amp;AW$3&amp;$B693))</f>
        <v>0</v>
      </c>
      <c r="AX693" s="1739">
        <f t="shared" ca="1" si="791"/>
        <v>0</v>
      </c>
      <c r="AY693" s="1842">
        <f t="shared" ca="1" si="792"/>
        <v>0</v>
      </c>
      <c r="BA693" s="25">
        <f ca="1">SUM((INDIRECT(BA$2&amp;(ROW())):INDIRECT(BA$3&amp;(ROW()))))</f>
        <v>0</v>
      </c>
      <c r="BB693" s="162">
        <f ca="1">SUM(INDIRECT(BB$1&amp;BB$2&amp;$C693):INDIRECT(BB$1&amp;BB$3&amp;$C693))</f>
        <v>0</v>
      </c>
      <c r="BC693" s="1739">
        <f t="shared" ca="1" si="793"/>
        <v>0</v>
      </c>
      <c r="BD693" s="1842">
        <f t="shared" ca="1" si="794"/>
        <v>0</v>
      </c>
      <c r="BE693" s="162">
        <f ca="1">SUM(INDIRECT(BE$1&amp;BE$2&amp;$A693):INDIRECT(BE$1&amp;BE$3&amp;$A693))+SUM(INDIRECT(BE$1&amp;BE$2&amp;$B693):INDIRECT(BE$1&amp;BE$3&amp;$B693))</f>
        <v>0</v>
      </c>
      <c r="BF693" s="1739">
        <f t="shared" ca="1" si="795"/>
        <v>0</v>
      </c>
      <c r="BG693" s="1842">
        <f t="shared" ca="1" si="796"/>
        <v>0</v>
      </c>
    </row>
    <row r="694" spans="1:59">
      <c r="A694" s="1887">
        <v>675</v>
      </c>
      <c r="B694" s="1887">
        <v>1</v>
      </c>
      <c r="C694" s="1887">
        <f>ROW()</f>
        <v>694</v>
      </c>
      <c r="E694" s="2549" t="s">
        <v>1040</v>
      </c>
      <c r="F694" s="1076"/>
      <c r="G694" s="126"/>
      <c r="I694" s="159"/>
      <c r="J694" s="158"/>
      <c r="K694" s="123"/>
      <c r="L694" s="123"/>
      <c r="M694" s="18"/>
      <c r="N694" s="620" t="s">
        <v>1038</v>
      </c>
      <c r="O694" s="18"/>
      <c r="P694" s="18"/>
      <c r="Q694" s="117"/>
      <c r="R694" s="161"/>
      <c r="S694" s="117"/>
      <c r="T694" s="117"/>
      <c r="U694" s="117"/>
      <c r="V694" s="117"/>
      <c r="W694" s="117"/>
      <c r="X694" s="117"/>
      <c r="Y694" s="117"/>
      <c r="Z694" s="117"/>
      <c r="AA694" s="117"/>
      <c r="AB694" s="117"/>
      <c r="AC694" s="25">
        <f>SUM(Q694,R694,S694)</f>
        <v>0</v>
      </c>
      <c r="AD694" s="25">
        <f>SUM(T694,U694,V694)</f>
        <v>0</v>
      </c>
      <c r="AE694" s="25">
        <f>SUM(W694,X694,Y694)</f>
        <v>0</v>
      </c>
      <c r="AF694" s="25">
        <f>SUM(Z694,AA694,AB694)</f>
        <v>0</v>
      </c>
      <c r="AG694" s="25">
        <f>AC694+AD694</f>
        <v>0</v>
      </c>
      <c r="AH694" s="25">
        <f>AF694+AE694</f>
        <v>0</v>
      </c>
      <c r="AI694" s="162">
        <f>AG694+AH694</f>
        <v>0</v>
      </c>
      <c r="AK694" s="25">
        <f ca="1">SUM((INDIRECT(AK$2&amp;(ROW())):INDIRECT(AK$3&amp;(ROW()))))</f>
        <v>0</v>
      </c>
      <c r="AL694" s="162">
        <f ca="1">SUM(INDIRECT(AL$1&amp;AL$2&amp;$C694):INDIRECT(AL$1&amp;AL$3&amp;$C694))</f>
        <v>0</v>
      </c>
      <c r="AM694" s="1739">
        <f t="shared" ca="1" si="785"/>
        <v>0</v>
      </c>
      <c r="AN694" s="1842">
        <f t="shared" ca="1" si="786"/>
        <v>0</v>
      </c>
      <c r="AO694" s="162">
        <f ca="1">SUM(INDIRECT(AO$1&amp;AO$2&amp;$A694):INDIRECT(AO$1&amp;AO$3&amp;$A694))+SUM(INDIRECT(AO$1&amp;AO$2&amp;$B694):INDIRECT(AO$1&amp;AO$3&amp;$B694))</f>
        <v>0</v>
      </c>
      <c r="AP694" s="1739">
        <f t="shared" ca="1" si="787"/>
        <v>0</v>
      </c>
      <c r="AQ694" s="1842">
        <f t="shared" ca="1" si="788"/>
        <v>0</v>
      </c>
      <c r="AS694" s="25">
        <f ca="1">SUM((INDIRECT(AS$2&amp;(ROW())):INDIRECT(AS$3&amp;(ROW()))))</f>
        <v>0</v>
      </c>
      <c r="AT694" s="162">
        <f ca="1">SUM(INDIRECT(AT$1&amp;AT$2&amp;$C694):INDIRECT(AT$1&amp;AT$3&amp;$C694))</f>
        <v>0</v>
      </c>
      <c r="AU694" s="1739">
        <f t="shared" ca="1" si="789"/>
        <v>0</v>
      </c>
      <c r="AV694" s="1842">
        <f t="shared" ca="1" si="790"/>
        <v>0</v>
      </c>
      <c r="AW694" s="162">
        <f ca="1">SUM(INDIRECT(AW$1&amp;AW$2&amp;$A694):INDIRECT(AW$1&amp;AW$3&amp;$A694))+SUM(INDIRECT(AW$1&amp;AW$2&amp;$B694):INDIRECT(AW$1&amp;AW$3&amp;$B694))</f>
        <v>0</v>
      </c>
      <c r="AX694" s="1739">
        <f t="shared" ca="1" si="791"/>
        <v>0</v>
      </c>
      <c r="AY694" s="1842">
        <f t="shared" ca="1" si="792"/>
        <v>0</v>
      </c>
      <c r="BA694" s="25">
        <f ca="1">SUM((INDIRECT(BA$2&amp;(ROW())):INDIRECT(BA$3&amp;(ROW()))))</f>
        <v>0</v>
      </c>
      <c r="BB694" s="162">
        <f ca="1">SUM(INDIRECT(BB$1&amp;BB$2&amp;$C694):INDIRECT(BB$1&amp;BB$3&amp;$C694))</f>
        <v>0</v>
      </c>
      <c r="BC694" s="1739">
        <f t="shared" ca="1" si="793"/>
        <v>0</v>
      </c>
      <c r="BD694" s="1842">
        <f t="shared" ca="1" si="794"/>
        <v>0</v>
      </c>
      <c r="BE694" s="162">
        <f ca="1">SUM(INDIRECT(BE$1&amp;BE$2&amp;$A694):INDIRECT(BE$1&amp;BE$3&amp;$A694))+SUM(INDIRECT(BE$1&amp;BE$2&amp;$B694):INDIRECT(BE$1&amp;BE$3&amp;$B694))</f>
        <v>0</v>
      </c>
      <c r="BF694" s="1739">
        <f t="shared" ca="1" si="795"/>
        <v>0</v>
      </c>
      <c r="BG694" s="1842">
        <f t="shared" ca="1" si="796"/>
        <v>0</v>
      </c>
    </row>
    <row r="695" spans="1:59">
      <c r="A695" s="1887">
        <v>676</v>
      </c>
      <c r="B695" s="1887">
        <v>1</v>
      </c>
      <c r="C695" s="1887">
        <f>ROW()</f>
        <v>695</v>
      </c>
      <c r="E695" s="2549" t="s">
        <v>1040</v>
      </c>
      <c r="F695" s="1076"/>
      <c r="G695" s="126"/>
      <c r="I695" s="159"/>
      <c r="J695" s="158"/>
      <c r="K695" s="123"/>
      <c r="L695" s="123"/>
      <c r="M695" s="18"/>
      <c r="N695" s="620" t="s">
        <v>1039</v>
      </c>
      <c r="O695" s="18"/>
      <c r="P695" s="18"/>
      <c r="Q695" s="117"/>
      <c r="R695" s="161"/>
      <c r="S695" s="117"/>
      <c r="T695" s="117"/>
      <c r="U695" s="117"/>
      <c r="V695" s="117"/>
      <c r="W695" s="117"/>
      <c r="X695" s="117"/>
      <c r="Y695" s="117"/>
      <c r="Z695" s="117"/>
      <c r="AA695" s="117"/>
      <c r="AB695" s="117"/>
      <c r="AC695" s="25">
        <f>SUM(Q695,R695,S695)</f>
        <v>0</v>
      </c>
      <c r="AD695" s="25">
        <f>SUM(T695,U695,V695)</f>
        <v>0</v>
      </c>
      <c r="AE695" s="25">
        <f>SUM(W695,X695,Y695)</f>
        <v>0</v>
      </c>
      <c r="AF695" s="25">
        <f>SUM(Z695,AA695,AB695)</f>
        <v>0</v>
      </c>
      <c r="AG695" s="25">
        <f>AC695+AD695</f>
        <v>0</v>
      </c>
      <c r="AH695" s="25">
        <f>AF695+AE695</f>
        <v>0</v>
      </c>
      <c r="AI695" s="162">
        <f>AG695+AH695</f>
        <v>0</v>
      </c>
      <c r="AK695" s="25">
        <f ca="1">SUM((INDIRECT(AK$2&amp;(ROW())):INDIRECT(AK$3&amp;(ROW()))))</f>
        <v>0</v>
      </c>
      <c r="AL695" s="162">
        <f ca="1">SUM(INDIRECT(AL$1&amp;AL$2&amp;$C695):INDIRECT(AL$1&amp;AL$3&amp;$C695))</f>
        <v>0</v>
      </c>
      <c r="AM695" s="1739">
        <f t="shared" ca="1" si="785"/>
        <v>0</v>
      </c>
      <c r="AN695" s="1842">
        <f t="shared" ca="1" si="786"/>
        <v>0</v>
      </c>
      <c r="AO695" s="162">
        <f ca="1">SUM(INDIRECT(AO$1&amp;AO$2&amp;$A695):INDIRECT(AO$1&amp;AO$3&amp;$A695))+SUM(INDIRECT(AO$1&amp;AO$2&amp;$B695):INDIRECT(AO$1&amp;AO$3&amp;$B695))</f>
        <v>0</v>
      </c>
      <c r="AP695" s="1739">
        <f t="shared" ca="1" si="787"/>
        <v>0</v>
      </c>
      <c r="AQ695" s="1842">
        <f t="shared" ca="1" si="788"/>
        <v>0</v>
      </c>
      <c r="AS695" s="25">
        <f ca="1">SUM((INDIRECT(AS$2&amp;(ROW())):INDIRECT(AS$3&amp;(ROW()))))</f>
        <v>0</v>
      </c>
      <c r="AT695" s="162">
        <f ca="1">SUM(INDIRECT(AT$1&amp;AT$2&amp;$C695):INDIRECT(AT$1&amp;AT$3&amp;$C695))</f>
        <v>0</v>
      </c>
      <c r="AU695" s="1739">
        <f t="shared" ca="1" si="789"/>
        <v>0</v>
      </c>
      <c r="AV695" s="1842">
        <f t="shared" ca="1" si="790"/>
        <v>0</v>
      </c>
      <c r="AW695" s="162">
        <f ca="1">SUM(INDIRECT(AW$1&amp;AW$2&amp;$A695):INDIRECT(AW$1&amp;AW$3&amp;$A695))+SUM(INDIRECT(AW$1&amp;AW$2&amp;$B695):INDIRECT(AW$1&amp;AW$3&amp;$B695))</f>
        <v>0</v>
      </c>
      <c r="AX695" s="1739">
        <f t="shared" ca="1" si="791"/>
        <v>0</v>
      </c>
      <c r="AY695" s="1842">
        <f t="shared" ca="1" si="792"/>
        <v>0</v>
      </c>
      <c r="BA695" s="25">
        <f ca="1">SUM((INDIRECT(BA$2&amp;(ROW())):INDIRECT(BA$3&amp;(ROW()))))</f>
        <v>0</v>
      </c>
      <c r="BB695" s="162">
        <f ca="1">SUM(INDIRECT(BB$1&amp;BB$2&amp;$C695):INDIRECT(BB$1&amp;BB$3&amp;$C695))</f>
        <v>0</v>
      </c>
      <c r="BC695" s="1739">
        <f t="shared" ca="1" si="793"/>
        <v>0</v>
      </c>
      <c r="BD695" s="1842">
        <f t="shared" ca="1" si="794"/>
        <v>0</v>
      </c>
      <c r="BE695" s="162">
        <f ca="1">SUM(INDIRECT(BE$1&amp;BE$2&amp;$A695):INDIRECT(BE$1&amp;BE$3&amp;$A695))+SUM(INDIRECT(BE$1&amp;BE$2&amp;$B695):INDIRECT(BE$1&amp;BE$3&amp;$B695))</f>
        <v>0</v>
      </c>
      <c r="BF695" s="1739">
        <f t="shared" ca="1" si="795"/>
        <v>0</v>
      </c>
      <c r="BG695" s="1842">
        <f t="shared" ca="1" si="796"/>
        <v>0</v>
      </c>
    </row>
    <row r="696" spans="1:59">
      <c r="A696" s="1887">
        <v>1</v>
      </c>
      <c r="B696" s="1887">
        <v>644</v>
      </c>
      <c r="C696" s="1887">
        <f>ROW()</f>
        <v>696</v>
      </c>
      <c r="E696" s="2531" t="s">
        <v>1080</v>
      </c>
      <c r="F696" s="2532"/>
      <c r="G696" s="2534"/>
      <c r="I696" s="159"/>
      <c r="J696" s="158"/>
      <c r="K696" s="123"/>
      <c r="L696" s="123"/>
      <c r="M696" s="2161" t="s">
        <v>1056</v>
      </c>
      <c r="N696" s="557"/>
      <c r="O696" s="557"/>
      <c r="P696" s="557"/>
      <c r="Q696" s="555">
        <f>SUM(Q697:Q700)</f>
        <v>0</v>
      </c>
      <c r="R696" s="576">
        <f t="shared" ref="R696:AI696" si="799">SUM(R697:R700)</f>
        <v>0</v>
      </c>
      <c r="S696" s="555">
        <f t="shared" si="799"/>
        <v>0</v>
      </c>
      <c r="T696" s="555">
        <f t="shared" si="799"/>
        <v>0</v>
      </c>
      <c r="U696" s="555">
        <f t="shared" si="799"/>
        <v>0</v>
      </c>
      <c r="V696" s="555">
        <f t="shared" si="799"/>
        <v>0</v>
      </c>
      <c r="W696" s="555">
        <f t="shared" si="799"/>
        <v>0</v>
      </c>
      <c r="X696" s="555">
        <f t="shared" si="799"/>
        <v>0</v>
      </c>
      <c r="Y696" s="555">
        <f t="shared" si="799"/>
        <v>0</v>
      </c>
      <c r="Z696" s="555">
        <f t="shared" si="799"/>
        <v>0</v>
      </c>
      <c r="AA696" s="555">
        <f t="shared" si="799"/>
        <v>0</v>
      </c>
      <c r="AB696" s="555">
        <f t="shared" si="799"/>
        <v>0</v>
      </c>
      <c r="AC696" s="555">
        <f t="shared" si="799"/>
        <v>0</v>
      </c>
      <c r="AD696" s="555">
        <f t="shared" si="799"/>
        <v>0</v>
      </c>
      <c r="AE696" s="555">
        <f t="shared" si="799"/>
        <v>0</v>
      </c>
      <c r="AF696" s="555">
        <f t="shared" si="799"/>
        <v>0</v>
      </c>
      <c r="AG696" s="555">
        <f t="shared" si="799"/>
        <v>0</v>
      </c>
      <c r="AH696" s="555">
        <f t="shared" si="799"/>
        <v>0</v>
      </c>
      <c r="AI696" s="577">
        <f t="shared" si="799"/>
        <v>0</v>
      </c>
      <c r="AK696" s="555">
        <f ca="1">SUM((INDIRECT(AK$2&amp;(ROW())):INDIRECT(AK$3&amp;(ROW()))))</f>
        <v>0</v>
      </c>
      <c r="AL696" s="577">
        <f ca="1">SUM(INDIRECT(AL$1&amp;AL$2&amp;$C696):INDIRECT(AL$1&amp;AL$3&amp;$C696))</f>
        <v>0</v>
      </c>
      <c r="AM696" s="1743">
        <f ca="1">AK696-AL696</f>
        <v>0</v>
      </c>
      <c r="AN696" s="1846">
        <f ca="1">IFERROR(AK696/AL696,0)</f>
        <v>0</v>
      </c>
      <c r="AO696" s="577">
        <f ca="1">SUM(INDIRECT(AO$1&amp;AO$2&amp;$A696):INDIRECT(AO$1&amp;AO$3&amp;$A696))+SUM(INDIRECT(AO$1&amp;AO$2&amp;$B696):INDIRECT(AO$1&amp;AO$3&amp;$B696))</f>
        <v>0</v>
      </c>
      <c r="AP696" s="1743">
        <f ca="1">AK696-AO696</f>
        <v>0</v>
      </c>
      <c r="AQ696" s="1846">
        <f ca="1">IFERROR(AK696/AO696,0)</f>
        <v>0</v>
      </c>
      <c r="AS696" s="555">
        <f ca="1">SUM((INDIRECT(AS$2&amp;(ROW())):INDIRECT(AS$3&amp;(ROW()))))</f>
        <v>0</v>
      </c>
      <c r="AT696" s="577">
        <f ca="1">SUM(INDIRECT(AT$1&amp;AT$2&amp;$C696):INDIRECT(AT$1&amp;AT$3&amp;$C696))</f>
        <v>0</v>
      </c>
      <c r="AU696" s="1743">
        <f ca="1">AS696-AT696</f>
        <v>0</v>
      </c>
      <c r="AV696" s="1846">
        <f ca="1">IFERROR(AS696/AT696,0)</f>
        <v>0</v>
      </c>
      <c r="AW696" s="577">
        <f ca="1">SUM(INDIRECT(AW$1&amp;AW$2&amp;$A696):INDIRECT(AW$1&amp;AW$3&amp;$A696))+SUM(INDIRECT(AW$1&amp;AW$2&amp;$B696):INDIRECT(AW$1&amp;AW$3&amp;$B696))</f>
        <v>0</v>
      </c>
      <c r="AX696" s="1743">
        <f ca="1">AS696-AW696</f>
        <v>0</v>
      </c>
      <c r="AY696" s="1846">
        <f ca="1">IFERROR(AS696/AW696,0)</f>
        <v>0</v>
      </c>
      <c r="BA696" s="555">
        <f ca="1">SUM((INDIRECT(BA$2&amp;(ROW())):INDIRECT(BA$3&amp;(ROW()))))</f>
        <v>0</v>
      </c>
      <c r="BB696" s="577">
        <f ca="1">SUM(INDIRECT(BB$1&amp;BB$2&amp;$C696):INDIRECT(BB$1&amp;BB$3&amp;$C696))</f>
        <v>0</v>
      </c>
      <c r="BC696" s="1743">
        <f ca="1">BA696-BB696</f>
        <v>0</v>
      </c>
      <c r="BD696" s="1846">
        <f ca="1">IFERROR(BA696/BB696,0)</f>
        <v>0</v>
      </c>
      <c r="BE696" s="577">
        <f ca="1">SUM(INDIRECT(BE$1&amp;BE$2&amp;$A696):INDIRECT(BE$1&amp;BE$3&amp;$A696))+SUM(INDIRECT(BE$1&amp;BE$2&amp;$B696):INDIRECT(BE$1&amp;BE$3&amp;$B696))</f>
        <v>0</v>
      </c>
      <c r="BF696" s="1743">
        <f ca="1">BA696-BE696</f>
        <v>0</v>
      </c>
      <c r="BG696" s="1846">
        <f ca="1">IFERROR(BA696/BE696,0)</f>
        <v>0</v>
      </c>
    </row>
    <row r="697" spans="1:59">
      <c r="A697" s="1887">
        <v>1</v>
      </c>
      <c r="B697" s="1887">
        <v>645</v>
      </c>
      <c r="C697" s="1887">
        <f>ROW()</f>
        <v>697</v>
      </c>
      <c r="E697" s="2531" t="s">
        <v>1080</v>
      </c>
      <c r="F697" s="2532"/>
      <c r="G697" s="2534"/>
      <c r="I697" s="159"/>
      <c r="J697" s="158"/>
      <c r="K697" s="123"/>
      <c r="L697" s="123"/>
      <c r="M697" s="18"/>
      <c r="N697" s="587" t="s">
        <v>1036</v>
      </c>
      <c r="O697" s="175"/>
      <c r="P697" s="175"/>
      <c r="Q697" s="177"/>
      <c r="R697" s="578"/>
      <c r="S697" s="177"/>
      <c r="T697" s="177"/>
      <c r="U697" s="177"/>
      <c r="V697" s="177"/>
      <c r="W697" s="177"/>
      <c r="X697" s="177"/>
      <c r="Y697" s="177"/>
      <c r="Z697" s="177"/>
      <c r="AA697" s="177"/>
      <c r="AB697" s="177"/>
      <c r="AC697" s="173">
        <f>SUM(Q697,R697,S697)</f>
        <v>0</v>
      </c>
      <c r="AD697" s="173">
        <f>SUM(T697,U697,V697)</f>
        <v>0</v>
      </c>
      <c r="AE697" s="173">
        <f>SUM(W697,X697,Y697)</f>
        <v>0</v>
      </c>
      <c r="AF697" s="173">
        <f>SUM(Z697,AA697,AB697)</f>
        <v>0</v>
      </c>
      <c r="AG697" s="173">
        <f>AC697+AD697</f>
        <v>0</v>
      </c>
      <c r="AH697" s="173">
        <f>AF697+AE697</f>
        <v>0</v>
      </c>
      <c r="AI697" s="579">
        <f>AG697+AH697</f>
        <v>0</v>
      </c>
      <c r="AK697" s="173">
        <f ca="1">SUM((INDIRECT(AK$2&amp;(ROW())):INDIRECT(AK$3&amp;(ROW()))))</f>
        <v>0</v>
      </c>
      <c r="AL697" s="579">
        <f ca="1">SUM(INDIRECT(AL$1&amp;AL$2&amp;$C697):INDIRECT(AL$1&amp;AL$3&amp;$C697))</f>
        <v>0</v>
      </c>
      <c r="AM697" s="1737">
        <f ca="1">AK697-AL697</f>
        <v>0</v>
      </c>
      <c r="AN697" s="1840">
        <f ca="1">IFERROR(AK697/AL697,0)</f>
        <v>0</v>
      </c>
      <c r="AO697" s="579">
        <f ca="1">SUM(INDIRECT(AO$1&amp;AO$2&amp;$A697):INDIRECT(AO$1&amp;AO$3&amp;$A697))+SUM(INDIRECT(AO$1&amp;AO$2&amp;$B697):INDIRECT(AO$1&amp;AO$3&amp;$B697))</f>
        <v>0</v>
      </c>
      <c r="AP697" s="1737">
        <f ca="1">AK697-AO697</f>
        <v>0</v>
      </c>
      <c r="AQ697" s="1840">
        <f ca="1">IFERROR(AK697/AO697,0)</f>
        <v>0</v>
      </c>
      <c r="AS697" s="173">
        <f ca="1">SUM((INDIRECT(AS$2&amp;(ROW())):INDIRECT(AS$3&amp;(ROW()))))</f>
        <v>0</v>
      </c>
      <c r="AT697" s="579">
        <f ca="1">SUM(INDIRECT(AT$1&amp;AT$2&amp;$C697):INDIRECT(AT$1&amp;AT$3&amp;$C697))</f>
        <v>0</v>
      </c>
      <c r="AU697" s="1737">
        <f ca="1">AS697-AT697</f>
        <v>0</v>
      </c>
      <c r="AV697" s="1840">
        <f ca="1">IFERROR(AS697/AT697,0)</f>
        <v>0</v>
      </c>
      <c r="AW697" s="579">
        <f ca="1">SUM(INDIRECT(AW$1&amp;AW$2&amp;$A697):INDIRECT(AW$1&amp;AW$3&amp;$A697))+SUM(INDIRECT(AW$1&amp;AW$2&amp;$B697):INDIRECT(AW$1&amp;AW$3&amp;$B697))</f>
        <v>0</v>
      </c>
      <c r="AX697" s="1737">
        <f ca="1">AS697-AW697</f>
        <v>0</v>
      </c>
      <c r="AY697" s="1840">
        <f ca="1">IFERROR(AS697/AW697,0)</f>
        <v>0</v>
      </c>
      <c r="BA697" s="173">
        <f ca="1">SUM((INDIRECT(BA$2&amp;(ROW())):INDIRECT(BA$3&amp;(ROW()))))</f>
        <v>0</v>
      </c>
      <c r="BB697" s="579">
        <f ca="1">SUM(INDIRECT(BB$1&amp;BB$2&amp;$C697):INDIRECT(BB$1&amp;BB$3&amp;$C697))</f>
        <v>0</v>
      </c>
      <c r="BC697" s="1737">
        <f ca="1">BA697-BB697</f>
        <v>0</v>
      </c>
      <c r="BD697" s="1840">
        <f ca="1">IFERROR(BA697/BB697,0)</f>
        <v>0</v>
      </c>
      <c r="BE697" s="579">
        <f ca="1">SUM(INDIRECT(BE$1&amp;BE$2&amp;$A697):INDIRECT(BE$1&amp;BE$3&amp;$A697))+SUM(INDIRECT(BE$1&amp;BE$2&amp;$B697):INDIRECT(BE$1&amp;BE$3&amp;$B697))</f>
        <v>0</v>
      </c>
      <c r="BF697" s="1737">
        <f ca="1">BA697-BE697</f>
        <v>0</v>
      </c>
      <c r="BG697" s="1840">
        <f ca="1">IFERROR(BA697/BE697,0)</f>
        <v>0</v>
      </c>
    </row>
    <row r="698" spans="1:59">
      <c r="A698" s="1887">
        <v>1</v>
      </c>
      <c r="B698" s="1887">
        <v>646</v>
      </c>
      <c r="C698" s="1887">
        <f>ROW()</f>
        <v>698</v>
      </c>
      <c r="E698" s="2531" t="s">
        <v>1080</v>
      </c>
      <c r="F698" s="2532"/>
      <c r="G698" s="2534"/>
      <c r="I698" s="159"/>
      <c r="J698" s="158"/>
      <c r="K698" s="123"/>
      <c r="L698" s="123"/>
      <c r="M698" s="18"/>
      <c r="N698" s="620" t="s">
        <v>1037</v>
      </c>
      <c r="O698" s="18"/>
      <c r="P698" s="18"/>
      <c r="Q698" s="117"/>
      <c r="R698" s="161"/>
      <c r="S698" s="117"/>
      <c r="T698" s="117"/>
      <c r="U698" s="117"/>
      <c r="V698" s="117"/>
      <c r="W698" s="117"/>
      <c r="X698" s="117"/>
      <c r="Y698" s="117"/>
      <c r="Z698" s="117"/>
      <c r="AA698" s="117"/>
      <c r="AB698" s="117"/>
      <c r="AC698" s="25">
        <f>SUM(Q698,R698,S698)</f>
        <v>0</v>
      </c>
      <c r="AD698" s="25">
        <f>SUM(T698,U698,V698)</f>
        <v>0</v>
      </c>
      <c r="AE698" s="25">
        <f>SUM(W698,X698,Y698)</f>
        <v>0</v>
      </c>
      <c r="AF698" s="25">
        <f>SUM(Z698,AA698,AB698)</f>
        <v>0</v>
      </c>
      <c r="AG698" s="25">
        <f>AC698+AD698</f>
        <v>0</v>
      </c>
      <c r="AH698" s="25">
        <f>AF698+AE698</f>
        <v>0</v>
      </c>
      <c r="AI698" s="162">
        <f>AG698+AH698</f>
        <v>0</v>
      </c>
      <c r="AK698" s="25">
        <f ca="1">SUM((INDIRECT(AK$2&amp;(ROW())):INDIRECT(AK$3&amp;(ROW()))))</f>
        <v>0</v>
      </c>
      <c r="AL698" s="162">
        <f ca="1">SUM(INDIRECT(AL$1&amp;AL$2&amp;$C698):INDIRECT(AL$1&amp;AL$3&amp;$C698))</f>
        <v>0</v>
      </c>
      <c r="AM698" s="1739">
        <f ca="1">AK698-AL698</f>
        <v>0</v>
      </c>
      <c r="AN698" s="1842">
        <f ca="1">IFERROR(AK698/AL698,0)</f>
        <v>0</v>
      </c>
      <c r="AO698" s="162">
        <f ca="1">SUM(INDIRECT(AO$1&amp;AO$2&amp;$A698):INDIRECT(AO$1&amp;AO$3&amp;$A698))+SUM(INDIRECT(AO$1&amp;AO$2&amp;$B698):INDIRECT(AO$1&amp;AO$3&amp;$B698))</f>
        <v>0</v>
      </c>
      <c r="AP698" s="1739">
        <f ca="1">AK698-AO698</f>
        <v>0</v>
      </c>
      <c r="AQ698" s="1842">
        <f ca="1">IFERROR(AK698/AO698,0)</f>
        <v>0</v>
      </c>
      <c r="AS698" s="25">
        <f ca="1">SUM((INDIRECT(AS$2&amp;(ROW())):INDIRECT(AS$3&amp;(ROW()))))</f>
        <v>0</v>
      </c>
      <c r="AT698" s="162">
        <f ca="1">SUM(INDIRECT(AT$1&amp;AT$2&amp;$C698):INDIRECT(AT$1&amp;AT$3&amp;$C698))</f>
        <v>0</v>
      </c>
      <c r="AU698" s="1739">
        <f ca="1">AS698-AT698</f>
        <v>0</v>
      </c>
      <c r="AV698" s="1842">
        <f ca="1">IFERROR(AS698/AT698,0)</f>
        <v>0</v>
      </c>
      <c r="AW698" s="162">
        <f ca="1">SUM(INDIRECT(AW$1&amp;AW$2&amp;$A698):INDIRECT(AW$1&amp;AW$3&amp;$A698))+SUM(INDIRECT(AW$1&amp;AW$2&amp;$B698):INDIRECT(AW$1&amp;AW$3&amp;$B698))</f>
        <v>0</v>
      </c>
      <c r="AX698" s="1739">
        <f ca="1">AS698-AW698</f>
        <v>0</v>
      </c>
      <c r="AY698" s="1842">
        <f ca="1">IFERROR(AS698/AW698,0)</f>
        <v>0</v>
      </c>
      <c r="BA698" s="25">
        <f ca="1">SUM((INDIRECT(BA$2&amp;(ROW())):INDIRECT(BA$3&amp;(ROW()))))</f>
        <v>0</v>
      </c>
      <c r="BB698" s="162">
        <f ca="1">SUM(INDIRECT(BB$1&amp;BB$2&amp;$C698):INDIRECT(BB$1&amp;BB$3&amp;$C698))</f>
        <v>0</v>
      </c>
      <c r="BC698" s="1739">
        <f ca="1">BA698-BB698</f>
        <v>0</v>
      </c>
      <c r="BD698" s="1842">
        <f ca="1">IFERROR(BA698/BB698,0)</f>
        <v>0</v>
      </c>
      <c r="BE698" s="162">
        <f ca="1">SUM(INDIRECT(BE$1&amp;BE$2&amp;$A698):INDIRECT(BE$1&amp;BE$3&amp;$A698))+SUM(INDIRECT(BE$1&amp;BE$2&amp;$B698):INDIRECT(BE$1&amp;BE$3&amp;$B698))</f>
        <v>0</v>
      </c>
      <c r="BF698" s="1739">
        <f ca="1">BA698-BE698</f>
        <v>0</v>
      </c>
      <c r="BG698" s="1842">
        <f ca="1">IFERROR(BA698/BE698,0)</f>
        <v>0</v>
      </c>
    </row>
    <row r="699" spans="1:59">
      <c r="A699" s="1887">
        <v>1</v>
      </c>
      <c r="B699" s="1887">
        <v>1</v>
      </c>
      <c r="C699" s="1887">
        <f>ROW()</f>
        <v>699</v>
      </c>
      <c r="E699" s="2531" t="s">
        <v>1080</v>
      </c>
      <c r="F699" s="2532"/>
      <c r="G699" s="2534"/>
      <c r="I699" s="159"/>
      <c r="J699" s="158"/>
      <c r="K699" s="123"/>
      <c r="L699" s="123"/>
      <c r="M699" s="18"/>
      <c r="N699" s="620" t="s">
        <v>1038</v>
      </c>
      <c r="O699" s="18"/>
      <c r="P699" s="18"/>
      <c r="Q699" s="117"/>
      <c r="R699" s="161"/>
      <c r="S699" s="117"/>
      <c r="T699" s="117"/>
      <c r="U699" s="117"/>
      <c r="V699" s="117"/>
      <c r="W699" s="117"/>
      <c r="X699" s="117"/>
      <c r="Y699" s="117"/>
      <c r="Z699" s="117"/>
      <c r="AA699" s="117"/>
      <c r="AB699" s="117"/>
      <c r="AC699" s="25">
        <f>SUM(Q699,R699,S699)</f>
        <v>0</v>
      </c>
      <c r="AD699" s="25">
        <f>SUM(T699,U699,V699)</f>
        <v>0</v>
      </c>
      <c r="AE699" s="25">
        <f>SUM(W699,X699,Y699)</f>
        <v>0</v>
      </c>
      <c r="AF699" s="25">
        <f>SUM(Z699,AA699,AB699)</f>
        <v>0</v>
      </c>
      <c r="AG699" s="25">
        <f>AC699+AD699</f>
        <v>0</v>
      </c>
      <c r="AH699" s="25">
        <f>AF699+AE699</f>
        <v>0</v>
      </c>
      <c r="AI699" s="162">
        <f>AG699+AH699</f>
        <v>0</v>
      </c>
      <c r="AK699" s="25">
        <f ca="1">SUM((INDIRECT(AK$2&amp;(ROW())):INDIRECT(AK$3&amp;(ROW()))))</f>
        <v>0</v>
      </c>
      <c r="AL699" s="162">
        <f ca="1">SUM(INDIRECT(AL$1&amp;AL$2&amp;$C699):INDIRECT(AL$1&amp;AL$3&amp;$C699))</f>
        <v>0</v>
      </c>
      <c r="AM699" s="1739">
        <f ca="1">AK699-AL699</f>
        <v>0</v>
      </c>
      <c r="AN699" s="1842">
        <f ca="1">IFERROR(AK699/AL699,0)</f>
        <v>0</v>
      </c>
      <c r="AO699" s="2496">
        <f ca="1">SUM(INDIRECT(AO$1&amp;AO$2&amp;$A699):INDIRECT(AO$1&amp;AO$3&amp;$A699))+SUM(INDIRECT(AO$1&amp;AO$2&amp;$B699):INDIRECT(AO$1&amp;AO$3&amp;$B699))</f>
        <v>0</v>
      </c>
      <c r="AP699" s="2497">
        <f ca="1">AK699-AO699</f>
        <v>0</v>
      </c>
      <c r="AQ699" s="2498">
        <f ca="1">IFERROR(AK699/AO699,0)</f>
        <v>0</v>
      </c>
      <c r="AS699" s="25">
        <f ca="1">SUM((INDIRECT(AS$2&amp;(ROW())):INDIRECT(AS$3&amp;(ROW()))))</f>
        <v>0</v>
      </c>
      <c r="AT699" s="162">
        <f ca="1">SUM(INDIRECT(AT$1&amp;AT$2&amp;$C699):INDIRECT(AT$1&amp;AT$3&amp;$C699))</f>
        <v>0</v>
      </c>
      <c r="AU699" s="1739">
        <f ca="1">AS699-AT699</f>
        <v>0</v>
      </c>
      <c r="AV699" s="1842">
        <f ca="1">IFERROR(AS699/AT699,0)</f>
        <v>0</v>
      </c>
      <c r="AW699" s="2496">
        <f ca="1">SUM(INDIRECT(AW$1&amp;AW$2&amp;$A699):INDIRECT(AW$1&amp;AW$3&amp;$A699))+SUM(INDIRECT(AW$1&amp;AW$2&amp;$B699):INDIRECT(AW$1&amp;AW$3&amp;$B699))</f>
        <v>0</v>
      </c>
      <c r="AX699" s="2497">
        <f ca="1">AS699-AW699</f>
        <v>0</v>
      </c>
      <c r="AY699" s="2498">
        <f ca="1">IFERROR(AS699/AW699,0)</f>
        <v>0</v>
      </c>
      <c r="BA699" s="25">
        <f ca="1">SUM((INDIRECT(BA$2&amp;(ROW())):INDIRECT(BA$3&amp;(ROW()))))</f>
        <v>0</v>
      </c>
      <c r="BB699" s="162">
        <f ca="1">SUM(INDIRECT(BB$1&amp;BB$2&amp;$C699):INDIRECT(BB$1&amp;BB$3&amp;$C699))</f>
        <v>0</v>
      </c>
      <c r="BC699" s="1739">
        <f ca="1">BA699-BB699</f>
        <v>0</v>
      </c>
      <c r="BD699" s="1842">
        <f ca="1">IFERROR(BA699/BB699,0)</f>
        <v>0</v>
      </c>
      <c r="BE699" s="2496">
        <f ca="1">SUM(INDIRECT(BE$1&amp;BE$2&amp;$A699):INDIRECT(BE$1&amp;BE$3&amp;$A699))+SUM(INDIRECT(BE$1&amp;BE$2&amp;$B699):INDIRECT(BE$1&amp;BE$3&amp;$B699))</f>
        <v>0</v>
      </c>
      <c r="BF699" s="2497">
        <f ca="1">BA699-BE699</f>
        <v>0</v>
      </c>
      <c r="BG699" s="2498">
        <f ca="1">IFERROR(BA699/BE699,0)</f>
        <v>0</v>
      </c>
    </row>
    <row r="700" spans="1:59">
      <c r="A700" s="1887">
        <v>1</v>
      </c>
      <c r="B700" s="1887">
        <v>1</v>
      </c>
      <c r="C700" s="1887">
        <f>ROW()</f>
        <v>700</v>
      </c>
      <c r="E700" s="2531" t="s">
        <v>1080</v>
      </c>
      <c r="F700" s="2532"/>
      <c r="G700" s="2534"/>
      <c r="I700" s="159"/>
      <c r="J700" s="158"/>
      <c r="K700" s="123"/>
      <c r="L700" s="123"/>
      <c r="M700" s="18"/>
      <c r="N700" s="620" t="s">
        <v>1039</v>
      </c>
      <c r="O700" s="18"/>
      <c r="P700" s="18"/>
      <c r="Q700" s="117"/>
      <c r="R700" s="161"/>
      <c r="S700" s="117"/>
      <c r="T700" s="117"/>
      <c r="U700" s="117"/>
      <c r="V700" s="117"/>
      <c r="W700" s="117"/>
      <c r="X700" s="117"/>
      <c r="Y700" s="117"/>
      <c r="Z700" s="117"/>
      <c r="AA700" s="117"/>
      <c r="AB700" s="117"/>
      <c r="AC700" s="25">
        <f>SUM(Q700,R700,S700)</f>
        <v>0</v>
      </c>
      <c r="AD700" s="25">
        <f>SUM(T700,U700,V700)</f>
        <v>0</v>
      </c>
      <c r="AE700" s="25">
        <f>SUM(W700,X700,Y700)</f>
        <v>0</v>
      </c>
      <c r="AF700" s="25">
        <f>SUM(Z700,AA700,AB700)</f>
        <v>0</v>
      </c>
      <c r="AG700" s="25">
        <f>AC700+AD700</f>
        <v>0</v>
      </c>
      <c r="AH700" s="25">
        <f>AF700+AE700</f>
        <v>0</v>
      </c>
      <c r="AI700" s="162">
        <f>AG700+AH700</f>
        <v>0</v>
      </c>
      <c r="AK700" s="25">
        <f ca="1">SUM((INDIRECT(AK$2&amp;(ROW())):INDIRECT(AK$3&amp;(ROW()))))</f>
        <v>0</v>
      </c>
      <c r="AL700" s="162">
        <f ca="1">SUM(INDIRECT(AL$1&amp;AL$2&amp;$C700):INDIRECT(AL$1&amp;AL$3&amp;$C700))</f>
        <v>0</v>
      </c>
      <c r="AM700" s="1739">
        <f ca="1">AK700-AL700</f>
        <v>0</v>
      </c>
      <c r="AN700" s="1842">
        <f ca="1">IFERROR(AK700/AL700,0)</f>
        <v>0</v>
      </c>
      <c r="AO700" s="2496">
        <f ca="1">SUM(INDIRECT(AO$1&amp;AO$2&amp;$A700):INDIRECT(AO$1&amp;AO$3&amp;$A700))+SUM(INDIRECT(AO$1&amp;AO$2&amp;$B700):INDIRECT(AO$1&amp;AO$3&amp;$B700))</f>
        <v>0</v>
      </c>
      <c r="AP700" s="2497">
        <f ca="1">AK700-AO700</f>
        <v>0</v>
      </c>
      <c r="AQ700" s="2498">
        <f ca="1">IFERROR(AK700/AO700,0)</f>
        <v>0</v>
      </c>
      <c r="AS700" s="25">
        <f ca="1">SUM((INDIRECT(AS$2&amp;(ROW())):INDIRECT(AS$3&amp;(ROW()))))</f>
        <v>0</v>
      </c>
      <c r="AT700" s="162">
        <f ca="1">SUM(INDIRECT(AT$1&amp;AT$2&amp;$C700):INDIRECT(AT$1&amp;AT$3&amp;$C700))</f>
        <v>0</v>
      </c>
      <c r="AU700" s="1739">
        <f ca="1">AS700-AT700</f>
        <v>0</v>
      </c>
      <c r="AV700" s="1842">
        <f ca="1">IFERROR(AS700/AT700,0)</f>
        <v>0</v>
      </c>
      <c r="AW700" s="2496">
        <f ca="1">SUM(INDIRECT(AW$1&amp;AW$2&amp;$A700):INDIRECT(AW$1&amp;AW$3&amp;$A700))+SUM(INDIRECT(AW$1&amp;AW$2&amp;$B700):INDIRECT(AW$1&amp;AW$3&amp;$B700))</f>
        <v>0</v>
      </c>
      <c r="AX700" s="2497">
        <f ca="1">AS700-AW700</f>
        <v>0</v>
      </c>
      <c r="AY700" s="2498">
        <f ca="1">IFERROR(AS700/AW700,0)</f>
        <v>0</v>
      </c>
      <c r="BA700" s="25">
        <f ca="1">SUM((INDIRECT(BA$2&amp;(ROW())):INDIRECT(BA$3&amp;(ROW()))))</f>
        <v>0</v>
      </c>
      <c r="BB700" s="162">
        <f ca="1">SUM(INDIRECT(BB$1&amp;BB$2&amp;$C700):INDIRECT(BB$1&amp;BB$3&amp;$C700))</f>
        <v>0</v>
      </c>
      <c r="BC700" s="1739">
        <f ca="1">BA700-BB700</f>
        <v>0</v>
      </c>
      <c r="BD700" s="1842">
        <f ca="1">IFERROR(BA700/BB700,0)</f>
        <v>0</v>
      </c>
      <c r="BE700" s="2496">
        <f ca="1">SUM(INDIRECT(BE$1&amp;BE$2&amp;$A700):INDIRECT(BE$1&amp;BE$3&amp;$A700))+SUM(INDIRECT(BE$1&amp;BE$2&amp;$B700):INDIRECT(BE$1&amp;BE$3&amp;$B700))</f>
        <v>0</v>
      </c>
      <c r="BF700" s="2497">
        <f ca="1">BA700-BE700</f>
        <v>0</v>
      </c>
      <c r="BG700" s="2498">
        <f ca="1">IFERROR(BA700/BE700,0)</f>
        <v>0</v>
      </c>
    </row>
    <row r="701" spans="1:59">
      <c r="A701" s="1887">
        <v>677</v>
      </c>
      <c r="B701" s="1887">
        <v>1</v>
      </c>
      <c r="C701" s="1887">
        <f>ROW()</f>
        <v>701</v>
      </c>
      <c r="E701" s="2540">
        <v>1</v>
      </c>
      <c r="G701" s="126"/>
      <c r="I701" s="159"/>
      <c r="J701" s="158"/>
      <c r="K701" s="123"/>
      <c r="L701" s="123"/>
      <c r="M701" s="120" t="s">
        <v>896</v>
      </c>
      <c r="N701" s="557"/>
      <c r="O701" s="557"/>
      <c r="P701" s="557"/>
      <c r="Q701" s="555">
        <f>SUM(Q702:Q705)</f>
        <v>0</v>
      </c>
      <c r="R701" s="576">
        <f t="shared" ref="R701:AI701" si="800">SUM(R702:R705)</f>
        <v>384</v>
      </c>
      <c r="S701" s="555">
        <f t="shared" si="800"/>
        <v>0</v>
      </c>
      <c r="T701" s="555">
        <f t="shared" si="800"/>
        <v>1058</v>
      </c>
      <c r="U701" s="555">
        <f t="shared" si="800"/>
        <v>0</v>
      </c>
      <c r="V701" s="555">
        <f t="shared" si="800"/>
        <v>194</v>
      </c>
      <c r="W701" s="555">
        <f t="shared" si="800"/>
        <v>584</v>
      </c>
      <c r="X701" s="555">
        <f t="shared" si="800"/>
        <v>166</v>
      </c>
      <c r="Y701" s="555">
        <f t="shared" si="800"/>
        <v>353</v>
      </c>
      <c r="Z701" s="555">
        <f t="shared" si="800"/>
        <v>266</v>
      </c>
      <c r="AA701" s="555">
        <f t="shared" si="800"/>
        <v>72</v>
      </c>
      <c r="AB701" s="555">
        <f t="shared" si="800"/>
        <v>62</v>
      </c>
      <c r="AC701" s="555">
        <f t="shared" si="800"/>
        <v>384</v>
      </c>
      <c r="AD701" s="555">
        <f t="shared" si="800"/>
        <v>1252</v>
      </c>
      <c r="AE701" s="555">
        <f t="shared" si="800"/>
        <v>1103</v>
      </c>
      <c r="AF701" s="555">
        <f t="shared" si="800"/>
        <v>400</v>
      </c>
      <c r="AG701" s="555">
        <f t="shared" si="800"/>
        <v>1636</v>
      </c>
      <c r="AH701" s="555">
        <f t="shared" si="800"/>
        <v>1503</v>
      </c>
      <c r="AI701" s="577">
        <f t="shared" si="800"/>
        <v>3139</v>
      </c>
      <c r="AK701" s="555">
        <f ca="1">SUM((INDIRECT(AK$2&amp;(ROW())):INDIRECT(AK$3&amp;(ROW()))))</f>
        <v>0</v>
      </c>
      <c r="AL701" s="577">
        <f ca="1">SUM(INDIRECT(AL$1&amp;AL$2&amp;$C701):INDIRECT(AL$1&amp;AL$3&amp;$C701))</f>
        <v>1000</v>
      </c>
      <c r="AM701" s="1743">
        <f t="shared" ca="1" si="785"/>
        <v>-1000</v>
      </c>
      <c r="AN701" s="1846">
        <f t="shared" ca="1" si="786"/>
        <v>0</v>
      </c>
      <c r="AO701" s="577">
        <f ca="1">SUM(INDIRECT(AO$1&amp;AO$2&amp;$A701):INDIRECT(AO$1&amp;AO$3&amp;$A701))+SUM(INDIRECT(AO$1&amp;AO$2&amp;$B701):INDIRECT(AO$1&amp;AO$3&amp;$B701))</f>
        <v>109</v>
      </c>
      <c r="AP701" s="1743">
        <f t="shared" ca="1" si="787"/>
        <v>-109</v>
      </c>
      <c r="AQ701" s="1846">
        <f t="shared" ca="1" si="788"/>
        <v>0</v>
      </c>
      <c r="AS701" s="555">
        <f ca="1">SUM((INDIRECT(AS$2&amp;(ROW())):INDIRECT(AS$3&amp;(ROW()))))</f>
        <v>0</v>
      </c>
      <c r="AT701" s="577">
        <f ca="1">SUM(INDIRECT(AT$1&amp;AT$2&amp;$C701):INDIRECT(AT$1&amp;AT$3&amp;$C701))</f>
        <v>1000</v>
      </c>
      <c r="AU701" s="1743">
        <f t="shared" ca="1" si="789"/>
        <v>-1000</v>
      </c>
      <c r="AV701" s="1846">
        <f t="shared" ca="1" si="790"/>
        <v>0</v>
      </c>
      <c r="AW701" s="577">
        <f ca="1">SUM(INDIRECT(AW$1&amp;AW$2&amp;$A701):INDIRECT(AW$1&amp;AW$3&amp;$A701))+SUM(INDIRECT(AW$1&amp;AW$2&amp;$B701):INDIRECT(AW$1&amp;AW$3&amp;$B701))</f>
        <v>109</v>
      </c>
      <c r="AX701" s="1743">
        <f t="shared" ca="1" si="791"/>
        <v>-109</v>
      </c>
      <c r="AY701" s="1846">
        <f t="shared" ca="1" si="792"/>
        <v>0</v>
      </c>
      <c r="BA701" s="555">
        <f ca="1">SUM((INDIRECT(BA$2&amp;(ROW())):INDIRECT(BA$3&amp;(ROW()))))</f>
        <v>0</v>
      </c>
      <c r="BB701" s="577">
        <f ca="1">SUM(INDIRECT(BB$1&amp;BB$2&amp;$C701):INDIRECT(BB$1&amp;BB$3&amp;$C701))</f>
        <v>1000</v>
      </c>
      <c r="BC701" s="1743">
        <f t="shared" ca="1" si="793"/>
        <v>-1000</v>
      </c>
      <c r="BD701" s="1846">
        <f t="shared" ca="1" si="794"/>
        <v>0</v>
      </c>
      <c r="BE701" s="577">
        <f ca="1">SUM(INDIRECT(BE$1&amp;BE$2&amp;$A701):INDIRECT(BE$1&amp;BE$3&amp;$A701))+SUM(INDIRECT(BE$1&amp;BE$2&amp;$B701):INDIRECT(BE$1&amp;BE$3&amp;$B701))</f>
        <v>109</v>
      </c>
      <c r="BF701" s="1743">
        <f t="shared" ca="1" si="795"/>
        <v>-109</v>
      </c>
      <c r="BG701" s="1846">
        <f t="shared" ca="1" si="796"/>
        <v>0</v>
      </c>
    </row>
    <row r="702" spans="1:59">
      <c r="A702" s="1887">
        <v>678</v>
      </c>
      <c r="B702" s="1887">
        <v>1</v>
      </c>
      <c r="C702" s="1887">
        <f>ROW()</f>
        <v>702</v>
      </c>
      <c r="E702" s="2549" t="s">
        <v>1040</v>
      </c>
      <c r="F702" s="1076"/>
      <c r="G702" s="126"/>
      <c r="I702" s="159"/>
      <c r="J702" s="158"/>
      <c r="K702" s="123"/>
      <c r="L702" s="123"/>
      <c r="M702" s="18"/>
      <c r="N702" s="587" t="s">
        <v>1036</v>
      </c>
      <c r="O702" s="175"/>
      <c r="P702" s="175"/>
      <c r="Q702" s="177"/>
      <c r="R702" s="578"/>
      <c r="S702" s="177"/>
      <c r="T702" s="177"/>
      <c r="U702" s="177"/>
      <c r="V702" s="177"/>
      <c r="W702" s="177"/>
      <c r="X702" s="177"/>
      <c r="Y702" s="177"/>
      <c r="Z702" s="177"/>
      <c r="AA702" s="177"/>
      <c r="AB702" s="177"/>
      <c r="AC702" s="173">
        <f>SUM(Q702,R702,S702)</f>
        <v>0</v>
      </c>
      <c r="AD702" s="173">
        <f>SUM(T702,U702,V702)</f>
        <v>0</v>
      </c>
      <c r="AE702" s="173">
        <f>SUM(W702,X702,Y702)</f>
        <v>0</v>
      </c>
      <c r="AF702" s="173">
        <f>SUM(Z702,AA702,AB702)</f>
        <v>0</v>
      </c>
      <c r="AG702" s="173">
        <f>AC702+AD702</f>
        <v>0</v>
      </c>
      <c r="AH702" s="173">
        <f>AF702+AE702</f>
        <v>0</v>
      </c>
      <c r="AI702" s="579">
        <f>AG702+AH702</f>
        <v>0</v>
      </c>
      <c r="AK702" s="173">
        <f ca="1">SUM((INDIRECT(AK$2&amp;(ROW())):INDIRECT(AK$3&amp;(ROW()))))</f>
        <v>0</v>
      </c>
      <c r="AL702" s="579">
        <f ca="1">SUM(INDIRECT(AL$1&amp;AL$2&amp;$C702):INDIRECT(AL$1&amp;AL$3&amp;$C702))</f>
        <v>1000</v>
      </c>
      <c r="AM702" s="1737">
        <f t="shared" ca="1" si="785"/>
        <v>-1000</v>
      </c>
      <c r="AN702" s="1840">
        <f t="shared" ca="1" si="786"/>
        <v>0</v>
      </c>
      <c r="AO702" s="579">
        <f ca="1">SUM(INDIRECT(AO$1&amp;AO$2&amp;$A702):INDIRECT(AO$1&amp;AO$3&amp;$A702))+SUM(INDIRECT(AO$1&amp;AO$2&amp;$B702):INDIRECT(AO$1&amp;AO$3&amp;$B702))</f>
        <v>109</v>
      </c>
      <c r="AP702" s="1737">
        <f t="shared" ca="1" si="787"/>
        <v>-109</v>
      </c>
      <c r="AQ702" s="1840">
        <f t="shared" ca="1" si="788"/>
        <v>0</v>
      </c>
      <c r="AS702" s="173">
        <f ca="1">SUM((INDIRECT(AS$2&amp;(ROW())):INDIRECT(AS$3&amp;(ROW()))))</f>
        <v>0</v>
      </c>
      <c r="AT702" s="579">
        <f ca="1">SUM(INDIRECT(AT$1&amp;AT$2&amp;$C702):INDIRECT(AT$1&amp;AT$3&amp;$C702))</f>
        <v>1000</v>
      </c>
      <c r="AU702" s="1737">
        <f t="shared" ca="1" si="789"/>
        <v>-1000</v>
      </c>
      <c r="AV702" s="1840">
        <f t="shared" ca="1" si="790"/>
        <v>0</v>
      </c>
      <c r="AW702" s="579">
        <f ca="1">SUM(INDIRECT(AW$1&amp;AW$2&amp;$A702):INDIRECT(AW$1&amp;AW$3&amp;$A702))+SUM(INDIRECT(AW$1&amp;AW$2&amp;$B702):INDIRECT(AW$1&amp;AW$3&amp;$B702))</f>
        <v>109</v>
      </c>
      <c r="AX702" s="1737">
        <f t="shared" ca="1" si="791"/>
        <v>-109</v>
      </c>
      <c r="AY702" s="1840">
        <f t="shared" ca="1" si="792"/>
        <v>0</v>
      </c>
      <c r="BA702" s="173">
        <f ca="1">SUM((INDIRECT(BA$2&amp;(ROW())):INDIRECT(BA$3&amp;(ROW()))))</f>
        <v>0</v>
      </c>
      <c r="BB702" s="579">
        <f ca="1">SUM(INDIRECT(BB$1&amp;BB$2&amp;$C702):INDIRECT(BB$1&amp;BB$3&amp;$C702))</f>
        <v>1000</v>
      </c>
      <c r="BC702" s="1737">
        <f t="shared" ca="1" si="793"/>
        <v>-1000</v>
      </c>
      <c r="BD702" s="1840">
        <f t="shared" ca="1" si="794"/>
        <v>0</v>
      </c>
      <c r="BE702" s="579">
        <f ca="1">SUM(INDIRECT(BE$1&amp;BE$2&amp;$A702):INDIRECT(BE$1&amp;BE$3&amp;$A702))+SUM(INDIRECT(BE$1&amp;BE$2&amp;$B702):INDIRECT(BE$1&amp;BE$3&amp;$B702))</f>
        <v>109</v>
      </c>
      <c r="BF702" s="1737">
        <f t="shared" ca="1" si="795"/>
        <v>-109</v>
      </c>
      <c r="BG702" s="1840">
        <f t="shared" ca="1" si="796"/>
        <v>0</v>
      </c>
    </row>
    <row r="703" spans="1:59">
      <c r="A703" s="1887">
        <v>679</v>
      </c>
      <c r="B703" s="1887">
        <v>1</v>
      </c>
      <c r="C703" s="1887">
        <f>ROW()</f>
        <v>703</v>
      </c>
      <c r="E703" s="2549" t="s">
        <v>1040</v>
      </c>
      <c r="F703" s="1076"/>
      <c r="G703" s="126"/>
      <c r="I703" s="159"/>
      <c r="J703" s="158"/>
      <c r="K703" s="123"/>
      <c r="L703" s="123"/>
      <c r="M703" s="18"/>
      <c r="N703" s="620" t="s">
        <v>1037</v>
      </c>
      <c r="O703" s="18"/>
      <c r="P703" s="18"/>
      <c r="Q703" s="117"/>
      <c r="R703" s="161">
        <v>384</v>
      </c>
      <c r="S703" s="117"/>
      <c r="T703" s="117">
        <v>1058</v>
      </c>
      <c r="U703" s="117"/>
      <c r="V703" s="117">
        <v>194</v>
      </c>
      <c r="W703" s="117">
        <v>584</v>
      </c>
      <c r="X703" s="117">
        <v>166</v>
      </c>
      <c r="Y703" s="117">
        <v>353</v>
      </c>
      <c r="Z703" s="117">
        <v>266</v>
      </c>
      <c r="AA703" s="117">
        <v>72</v>
      </c>
      <c r="AB703" s="117">
        <v>62</v>
      </c>
      <c r="AC703" s="25">
        <f>SUM(Q703,R703,S703)</f>
        <v>384</v>
      </c>
      <c r="AD703" s="25">
        <f>SUM(T703,U703,V703)</f>
        <v>1252</v>
      </c>
      <c r="AE703" s="25">
        <f>SUM(W703,X703,Y703)</f>
        <v>1103</v>
      </c>
      <c r="AF703" s="25">
        <f>SUM(Z703,AA703,AB703)</f>
        <v>400</v>
      </c>
      <c r="AG703" s="25">
        <f>AC703+AD703</f>
        <v>1636</v>
      </c>
      <c r="AH703" s="25">
        <f>AF703+AE703</f>
        <v>1503</v>
      </c>
      <c r="AI703" s="162">
        <f>AG703+AH703</f>
        <v>3139</v>
      </c>
      <c r="AK703" s="25">
        <f ca="1">SUM((INDIRECT(AK$2&amp;(ROW())):INDIRECT(AK$3&amp;(ROW()))))</f>
        <v>0</v>
      </c>
      <c r="AL703" s="162">
        <f ca="1">SUM(INDIRECT(AL$1&amp;AL$2&amp;$C703):INDIRECT(AL$1&amp;AL$3&amp;$C703))</f>
        <v>0</v>
      </c>
      <c r="AM703" s="1739">
        <f t="shared" ca="1" si="785"/>
        <v>0</v>
      </c>
      <c r="AN703" s="1842">
        <f t="shared" ca="1" si="786"/>
        <v>0</v>
      </c>
      <c r="AO703" s="162">
        <f ca="1">SUM(INDIRECT(AO$1&amp;AO$2&amp;$A703):INDIRECT(AO$1&amp;AO$3&amp;$A703))+SUM(INDIRECT(AO$1&amp;AO$2&amp;$B703):INDIRECT(AO$1&amp;AO$3&amp;$B703))</f>
        <v>0</v>
      </c>
      <c r="AP703" s="1739">
        <f t="shared" ca="1" si="787"/>
        <v>0</v>
      </c>
      <c r="AQ703" s="1842">
        <f t="shared" ca="1" si="788"/>
        <v>0</v>
      </c>
      <c r="AS703" s="25">
        <f ca="1">SUM((INDIRECT(AS$2&amp;(ROW())):INDIRECT(AS$3&amp;(ROW()))))</f>
        <v>0</v>
      </c>
      <c r="AT703" s="162">
        <f ca="1">SUM(INDIRECT(AT$1&amp;AT$2&amp;$C703):INDIRECT(AT$1&amp;AT$3&amp;$C703))</f>
        <v>0</v>
      </c>
      <c r="AU703" s="1739">
        <f t="shared" ca="1" si="789"/>
        <v>0</v>
      </c>
      <c r="AV703" s="1842">
        <f t="shared" ca="1" si="790"/>
        <v>0</v>
      </c>
      <c r="AW703" s="162">
        <f ca="1">SUM(INDIRECT(AW$1&amp;AW$2&amp;$A703):INDIRECT(AW$1&amp;AW$3&amp;$A703))+SUM(INDIRECT(AW$1&amp;AW$2&amp;$B703):INDIRECT(AW$1&amp;AW$3&amp;$B703))</f>
        <v>0</v>
      </c>
      <c r="AX703" s="1739">
        <f t="shared" ca="1" si="791"/>
        <v>0</v>
      </c>
      <c r="AY703" s="1842">
        <f t="shared" ca="1" si="792"/>
        <v>0</v>
      </c>
      <c r="BA703" s="25">
        <f ca="1">SUM((INDIRECT(BA$2&amp;(ROW())):INDIRECT(BA$3&amp;(ROW()))))</f>
        <v>0</v>
      </c>
      <c r="BB703" s="162">
        <f ca="1">SUM(INDIRECT(BB$1&amp;BB$2&amp;$C703):INDIRECT(BB$1&amp;BB$3&amp;$C703))</f>
        <v>0</v>
      </c>
      <c r="BC703" s="1739">
        <f t="shared" ca="1" si="793"/>
        <v>0</v>
      </c>
      <c r="BD703" s="1842">
        <f t="shared" ca="1" si="794"/>
        <v>0</v>
      </c>
      <c r="BE703" s="162">
        <f ca="1">SUM(INDIRECT(BE$1&amp;BE$2&amp;$A703):INDIRECT(BE$1&amp;BE$3&amp;$A703))+SUM(INDIRECT(BE$1&amp;BE$2&amp;$B703):INDIRECT(BE$1&amp;BE$3&amp;$B703))</f>
        <v>0</v>
      </c>
      <c r="BF703" s="1739">
        <f t="shared" ca="1" si="795"/>
        <v>0</v>
      </c>
      <c r="BG703" s="1842">
        <f t="shared" ca="1" si="796"/>
        <v>0</v>
      </c>
    </row>
    <row r="704" spans="1:59">
      <c r="A704" s="1887">
        <v>680</v>
      </c>
      <c r="B704" s="1887">
        <v>1</v>
      </c>
      <c r="C704" s="1887">
        <f>ROW()</f>
        <v>704</v>
      </c>
      <c r="E704" s="2549" t="s">
        <v>1040</v>
      </c>
      <c r="F704" s="1076"/>
      <c r="G704" s="126"/>
      <c r="I704" s="159"/>
      <c r="J704" s="158"/>
      <c r="K704" s="123"/>
      <c r="L704" s="123"/>
      <c r="M704" s="18"/>
      <c r="N704" s="620" t="s">
        <v>1038</v>
      </c>
      <c r="O704" s="18"/>
      <c r="P704" s="18"/>
      <c r="Q704" s="117"/>
      <c r="R704" s="161"/>
      <c r="S704" s="117"/>
      <c r="T704" s="117"/>
      <c r="U704" s="117"/>
      <c r="V704" s="117"/>
      <c r="W704" s="117"/>
      <c r="X704" s="117"/>
      <c r="Y704" s="117"/>
      <c r="Z704" s="117"/>
      <c r="AA704" s="117"/>
      <c r="AB704" s="117"/>
      <c r="AC704" s="25">
        <f>SUM(Q704,R704,S704)</f>
        <v>0</v>
      </c>
      <c r="AD704" s="25">
        <f>SUM(T704,U704,V704)</f>
        <v>0</v>
      </c>
      <c r="AE704" s="25">
        <f>SUM(W704,X704,Y704)</f>
        <v>0</v>
      </c>
      <c r="AF704" s="25">
        <f>SUM(Z704,AA704,AB704)</f>
        <v>0</v>
      </c>
      <c r="AG704" s="25">
        <f>AC704+AD704</f>
        <v>0</v>
      </c>
      <c r="AH704" s="25">
        <f>AF704+AE704</f>
        <v>0</v>
      </c>
      <c r="AI704" s="162">
        <f>AG704+AH704</f>
        <v>0</v>
      </c>
      <c r="AK704" s="25">
        <f ca="1">SUM((INDIRECT(AK$2&amp;(ROW())):INDIRECT(AK$3&amp;(ROW()))))</f>
        <v>0</v>
      </c>
      <c r="AL704" s="162">
        <f ca="1">SUM(INDIRECT(AL$1&amp;AL$2&amp;$C704):INDIRECT(AL$1&amp;AL$3&amp;$C704))</f>
        <v>0</v>
      </c>
      <c r="AM704" s="1739">
        <f t="shared" ca="1" si="785"/>
        <v>0</v>
      </c>
      <c r="AN704" s="1842">
        <f t="shared" ca="1" si="786"/>
        <v>0</v>
      </c>
      <c r="AO704" s="162">
        <f ca="1">SUM(INDIRECT(AO$1&amp;AO$2&amp;$A704):INDIRECT(AO$1&amp;AO$3&amp;$A704))+SUM(INDIRECT(AO$1&amp;AO$2&amp;$B704):INDIRECT(AO$1&amp;AO$3&amp;$B704))</f>
        <v>0</v>
      </c>
      <c r="AP704" s="1739">
        <f t="shared" ca="1" si="787"/>
        <v>0</v>
      </c>
      <c r="AQ704" s="1842">
        <f t="shared" ca="1" si="788"/>
        <v>0</v>
      </c>
      <c r="AS704" s="25">
        <f ca="1">SUM((INDIRECT(AS$2&amp;(ROW())):INDIRECT(AS$3&amp;(ROW()))))</f>
        <v>0</v>
      </c>
      <c r="AT704" s="162">
        <f ca="1">SUM(INDIRECT(AT$1&amp;AT$2&amp;$C704):INDIRECT(AT$1&amp;AT$3&amp;$C704))</f>
        <v>0</v>
      </c>
      <c r="AU704" s="1739">
        <f t="shared" ca="1" si="789"/>
        <v>0</v>
      </c>
      <c r="AV704" s="1842">
        <f t="shared" ca="1" si="790"/>
        <v>0</v>
      </c>
      <c r="AW704" s="162">
        <f ca="1">SUM(INDIRECT(AW$1&amp;AW$2&amp;$A704):INDIRECT(AW$1&amp;AW$3&amp;$A704))+SUM(INDIRECT(AW$1&amp;AW$2&amp;$B704):INDIRECT(AW$1&amp;AW$3&amp;$B704))</f>
        <v>0</v>
      </c>
      <c r="AX704" s="1739">
        <f t="shared" ca="1" si="791"/>
        <v>0</v>
      </c>
      <c r="AY704" s="1842">
        <f t="shared" ca="1" si="792"/>
        <v>0</v>
      </c>
      <c r="BA704" s="25">
        <f ca="1">SUM((INDIRECT(BA$2&amp;(ROW())):INDIRECT(BA$3&amp;(ROW()))))</f>
        <v>0</v>
      </c>
      <c r="BB704" s="162">
        <f ca="1">SUM(INDIRECT(BB$1&amp;BB$2&amp;$C704):INDIRECT(BB$1&amp;BB$3&amp;$C704))</f>
        <v>0</v>
      </c>
      <c r="BC704" s="1739">
        <f t="shared" ca="1" si="793"/>
        <v>0</v>
      </c>
      <c r="BD704" s="1842">
        <f t="shared" ca="1" si="794"/>
        <v>0</v>
      </c>
      <c r="BE704" s="162">
        <f ca="1">SUM(INDIRECT(BE$1&amp;BE$2&amp;$A704):INDIRECT(BE$1&amp;BE$3&amp;$A704))+SUM(INDIRECT(BE$1&amp;BE$2&amp;$B704):INDIRECT(BE$1&amp;BE$3&amp;$B704))</f>
        <v>0</v>
      </c>
      <c r="BF704" s="1739">
        <f t="shared" ca="1" si="795"/>
        <v>0</v>
      </c>
      <c r="BG704" s="1842">
        <f t="shared" ca="1" si="796"/>
        <v>0</v>
      </c>
    </row>
    <row r="705" spans="1:59">
      <c r="A705" s="1887">
        <v>681</v>
      </c>
      <c r="B705" s="1887">
        <v>1</v>
      </c>
      <c r="C705" s="1887">
        <f>ROW()</f>
        <v>705</v>
      </c>
      <c r="E705" s="2549" t="s">
        <v>1040</v>
      </c>
      <c r="F705" s="1076"/>
      <c r="G705" s="126"/>
      <c r="I705" s="159"/>
      <c r="J705" s="158"/>
      <c r="K705" s="123"/>
      <c r="L705" s="123"/>
      <c r="M705" s="18"/>
      <c r="N705" s="620" t="s">
        <v>1039</v>
      </c>
      <c r="O705" s="18"/>
      <c r="P705" s="18"/>
      <c r="Q705" s="117"/>
      <c r="R705" s="161"/>
      <c r="S705" s="117"/>
      <c r="T705" s="117"/>
      <c r="U705" s="117"/>
      <c r="V705" s="117"/>
      <c r="W705" s="117"/>
      <c r="X705" s="117"/>
      <c r="Y705" s="117"/>
      <c r="Z705" s="117"/>
      <c r="AA705" s="117"/>
      <c r="AB705" s="117"/>
      <c r="AC705" s="25">
        <f>SUM(Q705,R705,S705)</f>
        <v>0</v>
      </c>
      <c r="AD705" s="25">
        <f>SUM(T705,U705,V705)</f>
        <v>0</v>
      </c>
      <c r="AE705" s="25">
        <f>SUM(W705,X705,Y705)</f>
        <v>0</v>
      </c>
      <c r="AF705" s="25">
        <f>SUM(Z705,AA705,AB705)</f>
        <v>0</v>
      </c>
      <c r="AG705" s="25">
        <f>AC705+AD705</f>
        <v>0</v>
      </c>
      <c r="AH705" s="25">
        <f>AF705+AE705</f>
        <v>0</v>
      </c>
      <c r="AI705" s="162">
        <f>AG705+AH705</f>
        <v>0</v>
      </c>
      <c r="AK705" s="25">
        <f ca="1">SUM((INDIRECT(AK$2&amp;(ROW())):INDIRECT(AK$3&amp;(ROW()))))</f>
        <v>0</v>
      </c>
      <c r="AL705" s="162">
        <f ca="1">SUM(INDIRECT(AL$1&amp;AL$2&amp;$C705):INDIRECT(AL$1&amp;AL$3&amp;$C705))</f>
        <v>0</v>
      </c>
      <c r="AM705" s="1739">
        <f t="shared" ca="1" si="785"/>
        <v>0</v>
      </c>
      <c r="AN705" s="1842">
        <f t="shared" ca="1" si="786"/>
        <v>0</v>
      </c>
      <c r="AO705" s="162">
        <f ca="1">SUM(INDIRECT(AO$1&amp;AO$2&amp;$A705):INDIRECT(AO$1&amp;AO$3&amp;$A705))+SUM(INDIRECT(AO$1&amp;AO$2&amp;$B705):INDIRECT(AO$1&amp;AO$3&amp;$B705))</f>
        <v>0</v>
      </c>
      <c r="AP705" s="1739">
        <f t="shared" ca="1" si="787"/>
        <v>0</v>
      </c>
      <c r="AQ705" s="1842">
        <f t="shared" ca="1" si="788"/>
        <v>0</v>
      </c>
      <c r="AS705" s="25">
        <f ca="1">SUM((INDIRECT(AS$2&amp;(ROW())):INDIRECT(AS$3&amp;(ROW()))))</f>
        <v>0</v>
      </c>
      <c r="AT705" s="162">
        <f ca="1">SUM(INDIRECT(AT$1&amp;AT$2&amp;$C705):INDIRECT(AT$1&amp;AT$3&amp;$C705))</f>
        <v>0</v>
      </c>
      <c r="AU705" s="1739">
        <f t="shared" ca="1" si="789"/>
        <v>0</v>
      </c>
      <c r="AV705" s="1842">
        <f t="shared" ca="1" si="790"/>
        <v>0</v>
      </c>
      <c r="AW705" s="162">
        <f ca="1">SUM(INDIRECT(AW$1&amp;AW$2&amp;$A705):INDIRECT(AW$1&amp;AW$3&amp;$A705))+SUM(INDIRECT(AW$1&amp;AW$2&amp;$B705):INDIRECT(AW$1&amp;AW$3&amp;$B705))</f>
        <v>0</v>
      </c>
      <c r="AX705" s="1739">
        <f t="shared" ca="1" si="791"/>
        <v>0</v>
      </c>
      <c r="AY705" s="1842">
        <f t="shared" ca="1" si="792"/>
        <v>0</v>
      </c>
      <c r="BA705" s="25">
        <f ca="1">SUM((INDIRECT(BA$2&amp;(ROW())):INDIRECT(BA$3&amp;(ROW()))))</f>
        <v>0</v>
      </c>
      <c r="BB705" s="162">
        <f ca="1">SUM(INDIRECT(BB$1&amp;BB$2&amp;$C705):INDIRECT(BB$1&amp;BB$3&amp;$C705))</f>
        <v>0</v>
      </c>
      <c r="BC705" s="1739">
        <f t="shared" ca="1" si="793"/>
        <v>0</v>
      </c>
      <c r="BD705" s="1842">
        <f t="shared" ca="1" si="794"/>
        <v>0</v>
      </c>
      <c r="BE705" s="162">
        <f ca="1">SUM(INDIRECT(BE$1&amp;BE$2&amp;$A705):INDIRECT(BE$1&amp;BE$3&amp;$A705))+SUM(INDIRECT(BE$1&amp;BE$2&amp;$B705):INDIRECT(BE$1&amp;BE$3&amp;$B705))</f>
        <v>0</v>
      </c>
      <c r="BF705" s="1739">
        <f t="shared" ca="1" si="795"/>
        <v>0</v>
      </c>
      <c r="BG705" s="1842">
        <f t="shared" ca="1" si="796"/>
        <v>0</v>
      </c>
    </row>
    <row r="706" spans="1:59">
      <c r="A706" s="1887">
        <v>682</v>
      </c>
      <c r="B706" s="1887">
        <v>647</v>
      </c>
      <c r="C706" s="1887">
        <f>ROW()</f>
        <v>706</v>
      </c>
      <c r="E706" s="2549" t="s">
        <v>1040</v>
      </c>
      <c r="F706" s="1076"/>
      <c r="G706" s="126"/>
      <c r="I706" s="159"/>
      <c r="J706" s="158"/>
      <c r="K706" s="123"/>
      <c r="L706" s="123"/>
      <c r="M706" s="2162" t="s">
        <v>1057</v>
      </c>
      <c r="N706" s="557"/>
      <c r="O706" s="557"/>
      <c r="P706" s="557"/>
      <c r="Q706" s="555">
        <f>SUM(Q707:Q710)</f>
        <v>0</v>
      </c>
      <c r="R706" s="576">
        <f t="shared" ref="R706:AI706" si="801">SUM(R707:R710)</f>
        <v>0</v>
      </c>
      <c r="S706" s="555">
        <f t="shared" si="801"/>
        <v>0</v>
      </c>
      <c r="T706" s="555">
        <f t="shared" si="801"/>
        <v>0</v>
      </c>
      <c r="U706" s="555">
        <f t="shared" si="801"/>
        <v>0</v>
      </c>
      <c r="V706" s="555">
        <f t="shared" si="801"/>
        <v>0</v>
      </c>
      <c r="W706" s="555">
        <f t="shared" si="801"/>
        <v>0</v>
      </c>
      <c r="X706" s="555">
        <f t="shared" si="801"/>
        <v>0</v>
      </c>
      <c r="Y706" s="555">
        <f t="shared" si="801"/>
        <v>0</v>
      </c>
      <c r="Z706" s="555">
        <f t="shared" si="801"/>
        <v>0</v>
      </c>
      <c r="AA706" s="555">
        <f t="shared" si="801"/>
        <v>0</v>
      </c>
      <c r="AB706" s="555">
        <f t="shared" si="801"/>
        <v>0</v>
      </c>
      <c r="AC706" s="555">
        <f t="shared" si="801"/>
        <v>0</v>
      </c>
      <c r="AD706" s="555">
        <f t="shared" si="801"/>
        <v>0</v>
      </c>
      <c r="AE706" s="555">
        <f t="shared" si="801"/>
        <v>0</v>
      </c>
      <c r="AF706" s="555">
        <f t="shared" si="801"/>
        <v>0</v>
      </c>
      <c r="AG706" s="555">
        <f t="shared" si="801"/>
        <v>0</v>
      </c>
      <c r="AH706" s="555">
        <f t="shared" si="801"/>
        <v>0</v>
      </c>
      <c r="AI706" s="577">
        <f t="shared" si="801"/>
        <v>0</v>
      </c>
      <c r="AK706" s="555">
        <f ca="1">SUM((INDIRECT(AK$2&amp;(ROW())):INDIRECT(AK$3&amp;(ROW()))))</f>
        <v>0</v>
      </c>
      <c r="AL706" s="577">
        <f ca="1">SUM(INDIRECT(AL$1&amp;AL$2&amp;$C706):INDIRECT(AL$1&amp;AL$3&amp;$C706))</f>
        <v>0</v>
      </c>
      <c r="AM706" s="1743">
        <f t="shared" ca="1" si="785"/>
        <v>0</v>
      </c>
      <c r="AN706" s="1846">
        <f t="shared" ca="1" si="786"/>
        <v>0</v>
      </c>
      <c r="AO706" s="577">
        <f ca="1">SUM(INDIRECT(AO$1&amp;AO$2&amp;$A706):INDIRECT(AO$1&amp;AO$3&amp;$A706))+SUM(INDIRECT(AO$1&amp;AO$2&amp;$B706):INDIRECT(AO$1&amp;AO$3&amp;$B706))</f>
        <v>0</v>
      </c>
      <c r="AP706" s="1743">
        <f t="shared" ca="1" si="787"/>
        <v>0</v>
      </c>
      <c r="AQ706" s="1846">
        <f t="shared" ca="1" si="788"/>
        <v>0</v>
      </c>
      <c r="AS706" s="555">
        <f ca="1">SUM((INDIRECT(AS$2&amp;(ROW())):INDIRECT(AS$3&amp;(ROW()))))</f>
        <v>0</v>
      </c>
      <c r="AT706" s="577">
        <f ca="1">SUM(INDIRECT(AT$1&amp;AT$2&amp;$C706):INDIRECT(AT$1&amp;AT$3&amp;$C706))</f>
        <v>0</v>
      </c>
      <c r="AU706" s="1743">
        <f t="shared" ca="1" si="789"/>
        <v>0</v>
      </c>
      <c r="AV706" s="1846">
        <f t="shared" ca="1" si="790"/>
        <v>0</v>
      </c>
      <c r="AW706" s="577">
        <f ca="1">SUM(INDIRECT(AW$1&amp;AW$2&amp;$A706):INDIRECT(AW$1&amp;AW$3&amp;$A706))+SUM(INDIRECT(AW$1&amp;AW$2&amp;$B706):INDIRECT(AW$1&amp;AW$3&amp;$B706))</f>
        <v>0</v>
      </c>
      <c r="AX706" s="1743">
        <f t="shared" ca="1" si="791"/>
        <v>0</v>
      </c>
      <c r="AY706" s="1846">
        <f t="shared" ca="1" si="792"/>
        <v>0</v>
      </c>
      <c r="BA706" s="555">
        <f ca="1">SUM((INDIRECT(BA$2&amp;(ROW())):INDIRECT(BA$3&amp;(ROW()))))</f>
        <v>0</v>
      </c>
      <c r="BB706" s="577">
        <f ca="1">SUM(INDIRECT(BB$1&amp;BB$2&amp;$C706):INDIRECT(BB$1&amp;BB$3&amp;$C706))</f>
        <v>0</v>
      </c>
      <c r="BC706" s="1743">
        <f t="shared" ca="1" si="793"/>
        <v>0</v>
      </c>
      <c r="BD706" s="1846">
        <f t="shared" ca="1" si="794"/>
        <v>0</v>
      </c>
      <c r="BE706" s="577">
        <f ca="1">SUM(INDIRECT(BE$1&amp;BE$2&amp;$A706):INDIRECT(BE$1&amp;BE$3&amp;$A706))+SUM(INDIRECT(BE$1&amp;BE$2&amp;$B706):INDIRECT(BE$1&amp;BE$3&amp;$B706))</f>
        <v>0</v>
      </c>
      <c r="BF706" s="1743">
        <f t="shared" ca="1" si="795"/>
        <v>0</v>
      </c>
      <c r="BG706" s="1846">
        <f t="shared" ca="1" si="796"/>
        <v>0</v>
      </c>
    </row>
    <row r="707" spans="1:59">
      <c r="A707" s="1887">
        <v>683</v>
      </c>
      <c r="B707" s="1887">
        <v>648</v>
      </c>
      <c r="C707" s="1887">
        <f>ROW()</f>
        <v>707</v>
      </c>
      <c r="E707" s="2549" t="s">
        <v>1040</v>
      </c>
      <c r="F707" s="1076"/>
      <c r="G707" s="126"/>
      <c r="I707" s="159"/>
      <c r="J707" s="158"/>
      <c r="K707" s="123"/>
      <c r="L707" s="123"/>
      <c r="M707" s="18"/>
      <c r="N707" s="587" t="s">
        <v>1036</v>
      </c>
      <c r="O707" s="175"/>
      <c r="P707" s="175"/>
      <c r="Q707" s="177"/>
      <c r="R707" s="578"/>
      <c r="S707" s="177"/>
      <c r="T707" s="177"/>
      <c r="U707" s="177"/>
      <c r="V707" s="177"/>
      <c r="W707" s="177"/>
      <c r="X707" s="177"/>
      <c r="Y707" s="177"/>
      <c r="Z707" s="177"/>
      <c r="AA707" s="177"/>
      <c r="AB707" s="177"/>
      <c r="AC707" s="173">
        <f>SUM(Q707,R707,S707)</f>
        <v>0</v>
      </c>
      <c r="AD707" s="173">
        <f>SUM(T707,U707,V707)</f>
        <v>0</v>
      </c>
      <c r="AE707" s="173">
        <f>SUM(W707,X707,Y707)</f>
        <v>0</v>
      </c>
      <c r="AF707" s="173">
        <f>SUM(Z707,AA707,AB707)</f>
        <v>0</v>
      </c>
      <c r="AG707" s="173">
        <f>AC707+AD707</f>
        <v>0</v>
      </c>
      <c r="AH707" s="173">
        <f>AF707+AE707</f>
        <v>0</v>
      </c>
      <c r="AI707" s="579">
        <f>AG707+AH707</f>
        <v>0</v>
      </c>
      <c r="AK707" s="173">
        <f ca="1">SUM((INDIRECT(AK$2&amp;(ROW())):INDIRECT(AK$3&amp;(ROW()))))</f>
        <v>0</v>
      </c>
      <c r="AL707" s="579">
        <f ca="1">SUM(INDIRECT(AL$1&amp;AL$2&amp;$C707):INDIRECT(AL$1&amp;AL$3&amp;$C707))</f>
        <v>0</v>
      </c>
      <c r="AM707" s="1737">
        <f t="shared" ca="1" si="785"/>
        <v>0</v>
      </c>
      <c r="AN707" s="1840">
        <f t="shared" ca="1" si="786"/>
        <v>0</v>
      </c>
      <c r="AO707" s="579">
        <f ca="1">SUM(INDIRECT(AO$1&amp;AO$2&amp;$A707):INDIRECT(AO$1&amp;AO$3&amp;$A707))+SUM(INDIRECT(AO$1&amp;AO$2&amp;$B707):INDIRECT(AO$1&amp;AO$3&amp;$B707))</f>
        <v>0</v>
      </c>
      <c r="AP707" s="1737">
        <f t="shared" ca="1" si="787"/>
        <v>0</v>
      </c>
      <c r="AQ707" s="1840">
        <f t="shared" ca="1" si="788"/>
        <v>0</v>
      </c>
      <c r="AS707" s="173">
        <f ca="1">SUM((INDIRECT(AS$2&amp;(ROW())):INDIRECT(AS$3&amp;(ROW()))))</f>
        <v>0</v>
      </c>
      <c r="AT707" s="579">
        <f ca="1">SUM(INDIRECT(AT$1&amp;AT$2&amp;$C707):INDIRECT(AT$1&amp;AT$3&amp;$C707))</f>
        <v>0</v>
      </c>
      <c r="AU707" s="1737">
        <f t="shared" ca="1" si="789"/>
        <v>0</v>
      </c>
      <c r="AV707" s="1840">
        <f t="shared" ca="1" si="790"/>
        <v>0</v>
      </c>
      <c r="AW707" s="579">
        <f ca="1">SUM(INDIRECT(AW$1&amp;AW$2&amp;$A707):INDIRECT(AW$1&amp;AW$3&amp;$A707))+SUM(INDIRECT(AW$1&amp;AW$2&amp;$B707):INDIRECT(AW$1&amp;AW$3&amp;$B707))</f>
        <v>0</v>
      </c>
      <c r="AX707" s="1737">
        <f t="shared" ca="1" si="791"/>
        <v>0</v>
      </c>
      <c r="AY707" s="1840">
        <f t="shared" ca="1" si="792"/>
        <v>0</v>
      </c>
      <c r="BA707" s="173">
        <f ca="1">SUM((INDIRECT(BA$2&amp;(ROW())):INDIRECT(BA$3&amp;(ROW()))))</f>
        <v>0</v>
      </c>
      <c r="BB707" s="579">
        <f ca="1">SUM(INDIRECT(BB$1&amp;BB$2&amp;$C707):INDIRECT(BB$1&amp;BB$3&amp;$C707))</f>
        <v>0</v>
      </c>
      <c r="BC707" s="1737">
        <f t="shared" ca="1" si="793"/>
        <v>0</v>
      </c>
      <c r="BD707" s="1840">
        <f t="shared" ca="1" si="794"/>
        <v>0</v>
      </c>
      <c r="BE707" s="579">
        <f ca="1">SUM(INDIRECT(BE$1&amp;BE$2&amp;$A707):INDIRECT(BE$1&amp;BE$3&amp;$A707))+SUM(INDIRECT(BE$1&amp;BE$2&amp;$B707):INDIRECT(BE$1&amp;BE$3&amp;$B707))</f>
        <v>0</v>
      </c>
      <c r="BF707" s="1737">
        <f t="shared" ca="1" si="795"/>
        <v>0</v>
      </c>
      <c r="BG707" s="1840">
        <f t="shared" ca="1" si="796"/>
        <v>0</v>
      </c>
    </row>
    <row r="708" spans="1:59">
      <c r="A708" s="1887">
        <v>684</v>
      </c>
      <c r="B708" s="1887">
        <v>649</v>
      </c>
      <c r="C708" s="1887">
        <f>ROW()</f>
        <v>708</v>
      </c>
      <c r="E708" s="2549" t="s">
        <v>1040</v>
      </c>
      <c r="F708" s="1076"/>
      <c r="G708" s="126"/>
      <c r="I708" s="159"/>
      <c r="J708" s="158"/>
      <c r="K708" s="123"/>
      <c r="L708" s="123"/>
      <c r="M708" s="18"/>
      <c r="N708" s="620" t="s">
        <v>1037</v>
      </c>
      <c r="O708" s="18"/>
      <c r="P708" s="18"/>
      <c r="Q708" s="117"/>
      <c r="R708" s="161"/>
      <c r="S708" s="117"/>
      <c r="T708" s="117"/>
      <c r="U708" s="117"/>
      <c r="V708" s="117"/>
      <c r="W708" s="117"/>
      <c r="X708" s="117"/>
      <c r="Y708" s="117"/>
      <c r="Z708" s="117"/>
      <c r="AA708" s="117"/>
      <c r="AB708" s="117"/>
      <c r="AC708" s="25">
        <f>SUM(Q708,R708,S708)</f>
        <v>0</v>
      </c>
      <c r="AD708" s="25">
        <f>SUM(T708,U708,V708)</f>
        <v>0</v>
      </c>
      <c r="AE708" s="25">
        <f>SUM(W708,X708,Y708)</f>
        <v>0</v>
      </c>
      <c r="AF708" s="25">
        <f>SUM(Z708,AA708,AB708)</f>
        <v>0</v>
      </c>
      <c r="AG708" s="25">
        <f>AC708+AD708</f>
        <v>0</v>
      </c>
      <c r="AH708" s="25">
        <f>AF708+AE708</f>
        <v>0</v>
      </c>
      <c r="AI708" s="162">
        <f>AG708+AH708</f>
        <v>0</v>
      </c>
      <c r="AK708" s="25">
        <f ca="1">SUM((INDIRECT(AK$2&amp;(ROW())):INDIRECT(AK$3&amp;(ROW()))))</f>
        <v>0</v>
      </c>
      <c r="AL708" s="162">
        <f ca="1">SUM(INDIRECT(AL$1&amp;AL$2&amp;$C708):INDIRECT(AL$1&amp;AL$3&amp;$C708))</f>
        <v>0</v>
      </c>
      <c r="AM708" s="1739">
        <f t="shared" ca="1" si="785"/>
        <v>0</v>
      </c>
      <c r="AN708" s="1842">
        <f t="shared" ca="1" si="786"/>
        <v>0</v>
      </c>
      <c r="AO708" s="162">
        <f ca="1">SUM(INDIRECT(AO$1&amp;AO$2&amp;$A708):INDIRECT(AO$1&amp;AO$3&amp;$A708))+SUM(INDIRECT(AO$1&amp;AO$2&amp;$B708):INDIRECT(AO$1&amp;AO$3&amp;$B708))</f>
        <v>0</v>
      </c>
      <c r="AP708" s="1739">
        <f t="shared" ca="1" si="787"/>
        <v>0</v>
      </c>
      <c r="AQ708" s="1842">
        <f t="shared" ca="1" si="788"/>
        <v>0</v>
      </c>
      <c r="AS708" s="25">
        <f ca="1">SUM((INDIRECT(AS$2&amp;(ROW())):INDIRECT(AS$3&amp;(ROW()))))</f>
        <v>0</v>
      </c>
      <c r="AT708" s="162">
        <f ca="1">SUM(INDIRECT(AT$1&amp;AT$2&amp;$C708):INDIRECT(AT$1&amp;AT$3&amp;$C708))</f>
        <v>0</v>
      </c>
      <c r="AU708" s="1739">
        <f t="shared" ca="1" si="789"/>
        <v>0</v>
      </c>
      <c r="AV708" s="1842">
        <f t="shared" ca="1" si="790"/>
        <v>0</v>
      </c>
      <c r="AW708" s="162">
        <f ca="1">SUM(INDIRECT(AW$1&amp;AW$2&amp;$A708):INDIRECT(AW$1&amp;AW$3&amp;$A708))+SUM(INDIRECT(AW$1&amp;AW$2&amp;$B708):INDIRECT(AW$1&amp;AW$3&amp;$B708))</f>
        <v>0</v>
      </c>
      <c r="AX708" s="1739">
        <f t="shared" ca="1" si="791"/>
        <v>0</v>
      </c>
      <c r="AY708" s="1842">
        <f t="shared" ca="1" si="792"/>
        <v>0</v>
      </c>
      <c r="BA708" s="25">
        <f ca="1">SUM((INDIRECT(BA$2&amp;(ROW())):INDIRECT(BA$3&amp;(ROW()))))</f>
        <v>0</v>
      </c>
      <c r="BB708" s="162">
        <f ca="1">SUM(INDIRECT(BB$1&amp;BB$2&amp;$C708):INDIRECT(BB$1&amp;BB$3&amp;$C708))</f>
        <v>0</v>
      </c>
      <c r="BC708" s="1739">
        <f t="shared" ca="1" si="793"/>
        <v>0</v>
      </c>
      <c r="BD708" s="1842">
        <f t="shared" ca="1" si="794"/>
        <v>0</v>
      </c>
      <c r="BE708" s="162">
        <f ca="1">SUM(INDIRECT(BE$1&amp;BE$2&amp;$A708):INDIRECT(BE$1&amp;BE$3&amp;$A708))+SUM(INDIRECT(BE$1&amp;BE$2&amp;$B708):INDIRECT(BE$1&amp;BE$3&amp;$B708))</f>
        <v>0</v>
      </c>
      <c r="BF708" s="1739">
        <f t="shared" ca="1" si="795"/>
        <v>0</v>
      </c>
      <c r="BG708" s="1842">
        <f t="shared" ca="1" si="796"/>
        <v>0</v>
      </c>
    </row>
    <row r="709" spans="1:59">
      <c r="A709" s="1887">
        <v>685</v>
      </c>
      <c r="B709" s="1887">
        <v>650</v>
      </c>
      <c r="C709" s="1887">
        <f>ROW()</f>
        <v>709</v>
      </c>
      <c r="E709" s="2549" t="s">
        <v>1040</v>
      </c>
      <c r="F709" s="1076"/>
      <c r="G709" s="126"/>
      <c r="I709" s="159"/>
      <c r="J709" s="158"/>
      <c r="K709" s="123"/>
      <c r="L709" s="123"/>
      <c r="M709" s="18"/>
      <c r="N709" s="620" t="s">
        <v>1038</v>
      </c>
      <c r="O709" s="18"/>
      <c r="P709" s="18"/>
      <c r="Q709" s="117"/>
      <c r="R709" s="161"/>
      <c r="S709" s="117"/>
      <c r="T709" s="117"/>
      <c r="U709" s="117"/>
      <c r="V709" s="117"/>
      <c r="W709" s="117"/>
      <c r="X709" s="117"/>
      <c r="Y709" s="117"/>
      <c r="Z709" s="117"/>
      <c r="AA709" s="117"/>
      <c r="AB709" s="117"/>
      <c r="AC709" s="25">
        <f>SUM(Q709,R709,S709)</f>
        <v>0</v>
      </c>
      <c r="AD709" s="25">
        <f>SUM(T709,U709,V709)</f>
        <v>0</v>
      </c>
      <c r="AE709" s="25">
        <f>SUM(W709,X709,Y709)</f>
        <v>0</v>
      </c>
      <c r="AF709" s="25">
        <f>SUM(Z709,AA709,AB709)</f>
        <v>0</v>
      </c>
      <c r="AG709" s="25">
        <f>AC709+AD709</f>
        <v>0</v>
      </c>
      <c r="AH709" s="25">
        <f>AF709+AE709</f>
        <v>0</v>
      </c>
      <c r="AI709" s="162">
        <f>AG709+AH709</f>
        <v>0</v>
      </c>
      <c r="AK709" s="25">
        <f ca="1">SUM((INDIRECT(AK$2&amp;(ROW())):INDIRECT(AK$3&amp;(ROW()))))</f>
        <v>0</v>
      </c>
      <c r="AL709" s="162">
        <f ca="1">SUM(INDIRECT(AL$1&amp;AL$2&amp;$C709):INDIRECT(AL$1&amp;AL$3&amp;$C709))</f>
        <v>0</v>
      </c>
      <c r="AM709" s="1739">
        <f t="shared" ca="1" si="785"/>
        <v>0</v>
      </c>
      <c r="AN709" s="1842">
        <f t="shared" ca="1" si="786"/>
        <v>0</v>
      </c>
      <c r="AO709" s="162">
        <f ca="1">SUM(INDIRECT(AO$1&amp;AO$2&amp;$A709):INDIRECT(AO$1&amp;AO$3&amp;$A709))+SUM(INDIRECT(AO$1&amp;AO$2&amp;$B709):INDIRECT(AO$1&amp;AO$3&amp;$B709))</f>
        <v>0</v>
      </c>
      <c r="AP709" s="1739">
        <f t="shared" ca="1" si="787"/>
        <v>0</v>
      </c>
      <c r="AQ709" s="1842">
        <f t="shared" ca="1" si="788"/>
        <v>0</v>
      </c>
      <c r="AS709" s="25">
        <f ca="1">SUM((INDIRECT(AS$2&amp;(ROW())):INDIRECT(AS$3&amp;(ROW()))))</f>
        <v>0</v>
      </c>
      <c r="AT709" s="162">
        <f ca="1">SUM(INDIRECT(AT$1&amp;AT$2&amp;$C709):INDIRECT(AT$1&amp;AT$3&amp;$C709))</f>
        <v>0</v>
      </c>
      <c r="AU709" s="1739">
        <f t="shared" ca="1" si="789"/>
        <v>0</v>
      </c>
      <c r="AV709" s="1842">
        <f t="shared" ca="1" si="790"/>
        <v>0</v>
      </c>
      <c r="AW709" s="162">
        <f ca="1">SUM(INDIRECT(AW$1&amp;AW$2&amp;$A709):INDIRECT(AW$1&amp;AW$3&amp;$A709))+SUM(INDIRECT(AW$1&amp;AW$2&amp;$B709):INDIRECT(AW$1&amp;AW$3&amp;$B709))</f>
        <v>0</v>
      </c>
      <c r="AX709" s="1739">
        <f t="shared" ca="1" si="791"/>
        <v>0</v>
      </c>
      <c r="AY709" s="1842">
        <f t="shared" ca="1" si="792"/>
        <v>0</v>
      </c>
      <c r="BA709" s="25">
        <f ca="1">SUM((INDIRECT(BA$2&amp;(ROW())):INDIRECT(BA$3&amp;(ROW()))))</f>
        <v>0</v>
      </c>
      <c r="BB709" s="162">
        <f ca="1">SUM(INDIRECT(BB$1&amp;BB$2&amp;$C709):INDIRECT(BB$1&amp;BB$3&amp;$C709))</f>
        <v>0</v>
      </c>
      <c r="BC709" s="1739">
        <f t="shared" ca="1" si="793"/>
        <v>0</v>
      </c>
      <c r="BD709" s="1842">
        <f t="shared" ca="1" si="794"/>
        <v>0</v>
      </c>
      <c r="BE709" s="162">
        <f ca="1">SUM(INDIRECT(BE$1&amp;BE$2&amp;$A709):INDIRECT(BE$1&amp;BE$3&amp;$A709))+SUM(INDIRECT(BE$1&amp;BE$2&amp;$B709):INDIRECT(BE$1&amp;BE$3&amp;$B709))</f>
        <v>0</v>
      </c>
      <c r="BF709" s="1739">
        <f t="shared" ca="1" si="795"/>
        <v>0</v>
      </c>
      <c r="BG709" s="1842">
        <f t="shared" ca="1" si="796"/>
        <v>0</v>
      </c>
    </row>
    <row r="710" spans="1:59">
      <c r="A710" s="1887">
        <v>686</v>
      </c>
      <c r="B710" s="1887">
        <v>651</v>
      </c>
      <c r="C710" s="1887">
        <f>ROW()</f>
        <v>710</v>
      </c>
      <c r="E710" s="2549" t="s">
        <v>1040</v>
      </c>
      <c r="F710" s="1076"/>
      <c r="G710" s="126"/>
      <c r="I710" s="159"/>
      <c r="J710" s="158"/>
      <c r="K710" s="123"/>
      <c r="L710" s="123"/>
      <c r="M710" s="18"/>
      <c r="N710" s="620" t="s">
        <v>1039</v>
      </c>
      <c r="O710" s="18"/>
      <c r="P710" s="18"/>
      <c r="Q710" s="117"/>
      <c r="R710" s="161"/>
      <c r="S710" s="117"/>
      <c r="T710" s="117"/>
      <c r="U710" s="117"/>
      <c r="V710" s="117"/>
      <c r="W710" s="117"/>
      <c r="X710" s="117"/>
      <c r="Y710" s="117"/>
      <c r="Z710" s="117"/>
      <c r="AA710" s="117"/>
      <c r="AB710" s="117"/>
      <c r="AC710" s="25">
        <f>SUM(Q710,R710,S710)</f>
        <v>0</v>
      </c>
      <c r="AD710" s="25">
        <f>SUM(T710,U710,V710)</f>
        <v>0</v>
      </c>
      <c r="AE710" s="25">
        <f>SUM(W710,X710,Y710)</f>
        <v>0</v>
      </c>
      <c r="AF710" s="25">
        <f>SUM(Z710,AA710,AB710)</f>
        <v>0</v>
      </c>
      <c r="AG710" s="25">
        <f>AC710+AD710</f>
        <v>0</v>
      </c>
      <c r="AH710" s="25">
        <f>AF710+AE710</f>
        <v>0</v>
      </c>
      <c r="AI710" s="162">
        <f>AG710+AH710</f>
        <v>0</v>
      </c>
      <c r="AK710" s="25">
        <f ca="1">SUM((INDIRECT(AK$2&amp;(ROW())):INDIRECT(AK$3&amp;(ROW()))))</f>
        <v>0</v>
      </c>
      <c r="AL710" s="162">
        <f ca="1">SUM(INDIRECT(AL$1&amp;AL$2&amp;$C710):INDIRECT(AL$1&amp;AL$3&amp;$C710))</f>
        <v>0</v>
      </c>
      <c r="AM710" s="1739">
        <f t="shared" ca="1" si="785"/>
        <v>0</v>
      </c>
      <c r="AN710" s="1842">
        <f t="shared" ca="1" si="786"/>
        <v>0</v>
      </c>
      <c r="AO710" s="162">
        <f ca="1">SUM(INDIRECT(AO$1&amp;AO$2&amp;$A710):INDIRECT(AO$1&amp;AO$3&amp;$A710))+SUM(INDIRECT(AO$1&amp;AO$2&amp;$B710):INDIRECT(AO$1&amp;AO$3&amp;$B710))</f>
        <v>0</v>
      </c>
      <c r="AP710" s="1739">
        <f t="shared" ca="1" si="787"/>
        <v>0</v>
      </c>
      <c r="AQ710" s="1842">
        <f t="shared" ca="1" si="788"/>
        <v>0</v>
      </c>
      <c r="AS710" s="25">
        <f ca="1">SUM((INDIRECT(AS$2&amp;(ROW())):INDIRECT(AS$3&amp;(ROW()))))</f>
        <v>0</v>
      </c>
      <c r="AT710" s="162">
        <f ca="1">SUM(INDIRECT(AT$1&amp;AT$2&amp;$C710):INDIRECT(AT$1&amp;AT$3&amp;$C710))</f>
        <v>0</v>
      </c>
      <c r="AU710" s="1739">
        <f t="shared" ca="1" si="789"/>
        <v>0</v>
      </c>
      <c r="AV710" s="1842">
        <f t="shared" ca="1" si="790"/>
        <v>0</v>
      </c>
      <c r="AW710" s="162">
        <f ca="1">SUM(INDIRECT(AW$1&amp;AW$2&amp;$A710):INDIRECT(AW$1&amp;AW$3&amp;$A710))+SUM(INDIRECT(AW$1&amp;AW$2&amp;$B710):INDIRECT(AW$1&amp;AW$3&amp;$B710))</f>
        <v>0</v>
      </c>
      <c r="AX710" s="1739">
        <f t="shared" ca="1" si="791"/>
        <v>0</v>
      </c>
      <c r="AY710" s="1842">
        <f t="shared" ca="1" si="792"/>
        <v>0</v>
      </c>
      <c r="BA710" s="25">
        <f ca="1">SUM((INDIRECT(BA$2&amp;(ROW())):INDIRECT(BA$3&amp;(ROW()))))</f>
        <v>0</v>
      </c>
      <c r="BB710" s="162">
        <f ca="1">SUM(INDIRECT(BB$1&amp;BB$2&amp;$C710):INDIRECT(BB$1&amp;BB$3&amp;$C710))</f>
        <v>0</v>
      </c>
      <c r="BC710" s="1739">
        <f t="shared" ca="1" si="793"/>
        <v>0</v>
      </c>
      <c r="BD710" s="1842">
        <f t="shared" ca="1" si="794"/>
        <v>0</v>
      </c>
      <c r="BE710" s="162">
        <f ca="1">SUM(INDIRECT(BE$1&amp;BE$2&amp;$A710):INDIRECT(BE$1&amp;BE$3&amp;$A710))+SUM(INDIRECT(BE$1&amp;BE$2&amp;$B710):INDIRECT(BE$1&amp;BE$3&amp;$B710))</f>
        <v>0</v>
      </c>
      <c r="BF710" s="1739">
        <f t="shared" ca="1" si="795"/>
        <v>0</v>
      </c>
      <c r="BG710" s="1842">
        <f t="shared" ca="1" si="796"/>
        <v>0</v>
      </c>
    </row>
    <row r="711" spans="1:59">
      <c r="A711" s="1887">
        <v>687</v>
      </c>
      <c r="B711" s="1887">
        <v>1</v>
      </c>
      <c r="C711" s="1887">
        <f>ROW()</f>
        <v>711</v>
      </c>
      <c r="E711" s="2540">
        <v>1</v>
      </c>
      <c r="G711" s="126"/>
      <c r="I711" s="159"/>
      <c r="J711" s="158"/>
      <c r="K711" s="123"/>
      <c r="L711" s="123"/>
      <c r="M711" s="442" t="s">
        <v>894</v>
      </c>
      <c r="N711" s="580"/>
      <c r="O711" s="580"/>
      <c r="P711" s="580"/>
      <c r="Q711" s="555">
        <f t="shared" ref="Q711:AI711" si="802">SUM(Q712:Q715)</f>
        <v>1455</v>
      </c>
      <c r="R711" s="555">
        <f t="shared" si="802"/>
        <v>1094</v>
      </c>
      <c r="S711" s="555">
        <f t="shared" si="802"/>
        <v>1154</v>
      </c>
      <c r="T711" s="555">
        <f t="shared" si="802"/>
        <v>1146</v>
      </c>
      <c r="U711" s="555">
        <f t="shared" si="802"/>
        <v>2239</v>
      </c>
      <c r="V711" s="555">
        <f t="shared" si="802"/>
        <v>978</v>
      </c>
      <c r="W711" s="555">
        <f t="shared" si="802"/>
        <v>866</v>
      </c>
      <c r="X711" s="555">
        <f t="shared" si="802"/>
        <v>1250</v>
      </c>
      <c r="Y711" s="555">
        <f t="shared" si="802"/>
        <v>2155</v>
      </c>
      <c r="Z711" s="555">
        <f t="shared" si="802"/>
        <v>1223</v>
      </c>
      <c r="AA711" s="555">
        <f t="shared" si="802"/>
        <v>1423</v>
      </c>
      <c r="AB711" s="555">
        <f t="shared" si="802"/>
        <v>1161</v>
      </c>
      <c r="AC711" s="555">
        <f t="shared" si="802"/>
        <v>3703</v>
      </c>
      <c r="AD711" s="555">
        <f t="shared" si="802"/>
        <v>4363</v>
      </c>
      <c r="AE711" s="555">
        <f t="shared" si="802"/>
        <v>4271</v>
      </c>
      <c r="AF711" s="555">
        <f t="shared" si="802"/>
        <v>3807</v>
      </c>
      <c r="AG711" s="555">
        <f t="shared" si="802"/>
        <v>8066</v>
      </c>
      <c r="AH711" s="555">
        <f t="shared" si="802"/>
        <v>8078</v>
      </c>
      <c r="AI711" s="577">
        <f t="shared" si="802"/>
        <v>16144</v>
      </c>
      <c r="AK711" s="555">
        <f ca="1">SUM((INDIRECT(AK$2&amp;(ROW())):INDIRECT(AK$3&amp;(ROW()))))</f>
        <v>1455</v>
      </c>
      <c r="AL711" s="577">
        <f ca="1">SUM(INDIRECT(AL$1&amp;AL$2&amp;$C711):INDIRECT(AL$1&amp;AL$3&amp;$C711))</f>
        <v>1100</v>
      </c>
      <c r="AM711" s="1743">
        <f t="shared" ca="1" si="785"/>
        <v>355</v>
      </c>
      <c r="AN711" s="1846">
        <f t="shared" ca="1" si="786"/>
        <v>1.3227272727272728</v>
      </c>
      <c r="AO711" s="577">
        <f ca="1">SUM(INDIRECT(AO$1&amp;AO$2&amp;$A711):INDIRECT(AO$1&amp;AO$3&amp;$A711))+SUM(INDIRECT(AO$1&amp;AO$2&amp;$B711):INDIRECT(AO$1&amp;AO$3&amp;$B711))</f>
        <v>593</v>
      </c>
      <c r="AP711" s="1743">
        <f t="shared" ca="1" si="787"/>
        <v>862</v>
      </c>
      <c r="AQ711" s="1846">
        <f t="shared" ca="1" si="788"/>
        <v>2.4536256323777401</v>
      </c>
      <c r="AS711" s="555">
        <f ca="1">SUM((INDIRECT(AS$2&amp;(ROW())):INDIRECT(AS$3&amp;(ROW()))))</f>
        <v>1455</v>
      </c>
      <c r="AT711" s="577">
        <f ca="1">SUM(INDIRECT(AT$1&amp;AT$2&amp;$C711):INDIRECT(AT$1&amp;AT$3&amp;$C711))</f>
        <v>1100</v>
      </c>
      <c r="AU711" s="1743">
        <f t="shared" ca="1" si="789"/>
        <v>355</v>
      </c>
      <c r="AV711" s="1846">
        <f t="shared" ca="1" si="790"/>
        <v>1.3227272727272728</v>
      </c>
      <c r="AW711" s="577">
        <f ca="1">SUM(INDIRECT(AW$1&amp;AW$2&amp;$A711):INDIRECT(AW$1&amp;AW$3&amp;$A711))+SUM(INDIRECT(AW$1&amp;AW$2&amp;$B711):INDIRECT(AW$1&amp;AW$3&amp;$B711))</f>
        <v>593</v>
      </c>
      <c r="AX711" s="1743">
        <f t="shared" ca="1" si="791"/>
        <v>862</v>
      </c>
      <c r="AY711" s="1846">
        <f t="shared" ca="1" si="792"/>
        <v>2.4536256323777401</v>
      </c>
      <c r="BA711" s="555">
        <f ca="1">SUM((INDIRECT(BA$2&amp;(ROW())):INDIRECT(BA$3&amp;(ROW()))))</f>
        <v>1455</v>
      </c>
      <c r="BB711" s="577">
        <f ca="1">SUM(INDIRECT(BB$1&amp;BB$2&amp;$C711):INDIRECT(BB$1&amp;BB$3&amp;$C711))</f>
        <v>1100</v>
      </c>
      <c r="BC711" s="1743">
        <f t="shared" ca="1" si="793"/>
        <v>355</v>
      </c>
      <c r="BD711" s="1846">
        <f t="shared" ca="1" si="794"/>
        <v>1.3227272727272728</v>
      </c>
      <c r="BE711" s="577">
        <f ca="1">SUM(INDIRECT(BE$1&amp;BE$2&amp;$A711):INDIRECT(BE$1&amp;BE$3&amp;$A711))+SUM(INDIRECT(BE$1&amp;BE$2&amp;$B711):INDIRECT(BE$1&amp;BE$3&amp;$B711))</f>
        <v>593</v>
      </c>
      <c r="BF711" s="1743">
        <f t="shared" ca="1" si="795"/>
        <v>862</v>
      </c>
      <c r="BG711" s="1846">
        <f t="shared" ca="1" si="796"/>
        <v>2.4536256323777401</v>
      </c>
    </row>
    <row r="712" spans="1:59">
      <c r="A712" s="1887">
        <v>688</v>
      </c>
      <c r="B712" s="1887">
        <v>1</v>
      </c>
      <c r="C712" s="1887">
        <f>ROW()</f>
        <v>712</v>
      </c>
      <c r="E712" s="2549" t="s">
        <v>1040</v>
      </c>
      <c r="F712" s="1076"/>
      <c r="G712" s="126"/>
      <c r="I712" s="159"/>
      <c r="J712" s="158"/>
      <c r="K712" s="123"/>
      <c r="L712" s="123"/>
      <c r="M712" s="125"/>
      <c r="N712" s="587" t="s">
        <v>1036</v>
      </c>
      <c r="O712" s="581"/>
      <c r="P712" s="175"/>
      <c r="Q712" s="177"/>
      <c r="R712" s="177"/>
      <c r="S712" s="177"/>
      <c r="T712" s="177"/>
      <c r="U712" s="177"/>
      <c r="V712" s="177"/>
      <c r="W712" s="177"/>
      <c r="X712" s="177"/>
      <c r="Y712" s="177"/>
      <c r="Z712" s="177"/>
      <c r="AA712" s="177"/>
      <c r="AB712" s="177"/>
      <c r="AC712" s="173">
        <f>SUM(Q712,R712,S712)</f>
        <v>0</v>
      </c>
      <c r="AD712" s="173">
        <f>SUM(T712,U712,V712)</f>
        <v>0</v>
      </c>
      <c r="AE712" s="173">
        <f>SUM(W712,X712,Y712)</f>
        <v>0</v>
      </c>
      <c r="AF712" s="173">
        <f>SUM(Z712,AA712,AB712)</f>
        <v>0</v>
      </c>
      <c r="AG712" s="173">
        <f>AC712+AD712</f>
        <v>0</v>
      </c>
      <c r="AH712" s="173">
        <f>AF712+AE712</f>
        <v>0</v>
      </c>
      <c r="AI712" s="579">
        <f>AG712+AH712</f>
        <v>0</v>
      </c>
      <c r="AK712" s="173">
        <f ca="1">SUM((INDIRECT(AK$2&amp;(ROW())):INDIRECT(AK$3&amp;(ROW()))))</f>
        <v>0</v>
      </c>
      <c r="AL712" s="579">
        <f ca="1">SUM(INDIRECT(AL$1&amp;AL$2&amp;$C712):INDIRECT(AL$1&amp;AL$3&amp;$C712))</f>
        <v>0</v>
      </c>
      <c r="AM712" s="1737">
        <f t="shared" ca="1" si="785"/>
        <v>0</v>
      </c>
      <c r="AN712" s="1840">
        <f t="shared" ca="1" si="786"/>
        <v>0</v>
      </c>
      <c r="AO712" s="579">
        <f ca="1">SUM(INDIRECT(AO$1&amp;AO$2&amp;$A712):INDIRECT(AO$1&amp;AO$3&amp;$A712))+SUM(INDIRECT(AO$1&amp;AO$2&amp;$B712):INDIRECT(AO$1&amp;AO$3&amp;$B712))</f>
        <v>0</v>
      </c>
      <c r="AP712" s="1737">
        <f t="shared" ca="1" si="787"/>
        <v>0</v>
      </c>
      <c r="AQ712" s="1840">
        <f t="shared" ca="1" si="788"/>
        <v>0</v>
      </c>
      <c r="AS712" s="173">
        <f ca="1">SUM((INDIRECT(AS$2&amp;(ROW())):INDIRECT(AS$3&amp;(ROW()))))</f>
        <v>0</v>
      </c>
      <c r="AT712" s="579">
        <f ca="1">SUM(INDIRECT(AT$1&amp;AT$2&amp;$C712):INDIRECT(AT$1&amp;AT$3&amp;$C712))</f>
        <v>0</v>
      </c>
      <c r="AU712" s="1737">
        <f t="shared" ca="1" si="789"/>
        <v>0</v>
      </c>
      <c r="AV712" s="1840">
        <f t="shared" ca="1" si="790"/>
        <v>0</v>
      </c>
      <c r="AW712" s="579">
        <f ca="1">SUM(INDIRECT(AW$1&amp;AW$2&amp;$A712):INDIRECT(AW$1&amp;AW$3&amp;$A712))+SUM(INDIRECT(AW$1&amp;AW$2&amp;$B712):INDIRECT(AW$1&amp;AW$3&amp;$B712))</f>
        <v>0</v>
      </c>
      <c r="AX712" s="1737">
        <f t="shared" ca="1" si="791"/>
        <v>0</v>
      </c>
      <c r="AY712" s="1840">
        <f t="shared" ca="1" si="792"/>
        <v>0</v>
      </c>
      <c r="BA712" s="173">
        <f ca="1">SUM((INDIRECT(BA$2&amp;(ROW())):INDIRECT(BA$3&amp;(ROW()))))</f>
        <v>0</v>
      </c>
      <c r="BB712" s="579">
        <f ca="1">SUM(INDIRECT(BB$1&amp;BB$2&amp;$C712):INDIRECT(BB$1&amp;BB$3&amp;$C712))</f>
        <v>0</v>
      </c>
      <c r="BC712" s="1737">
        <f t="shared" ca="1" si="793"/>
        <v>0</v>
      </c>
      <c r="BD712" s="1840">
        <f t="shared" ca="1" si="794"/>
        <v>0</v>
      </c>
      <c r="BE712" s="579">
        <f ca="1">SUM(INDIRECT(BE$1&amp;BE$2&amp;$A712):INDIRECT(BE$1&amp;BE$3&amp;$A712))+SUM(INDIRECT(BE$1&amp;BE$2&amp;$B712):INDIRECT(BE$1&amp;BE$3&amp;$B712))</f>
        <v>0</v>
      </c>
      <c r="BF712" s="1737">
        <f t="shared" ca="1" si="795"/>
        <v>0</v>
      </c>
      <c r="BG712" s="1840">
        <f t="shared" ca="1" si="796"/>
        <v>0</v>
      </c>
    </row>
    <row r="713" spans="1:59">
      <c r="A713" s="1887">
        <v>689</v>
      </c>
      <c r="B713" s="1887">
        <v>1</v>
      </c>
      <c r="C713" s="1887">
        <f>ROW()</f>
        <v>713</v>
      </c>
      <c r="E713" s="2549" t="s">
        <v>1040</v>
      </c>
      <c r="F713" s="1076"/>
      <c r="G713" s="126"/>
      <c r="I713" s="159"/>
      <c r="J713" s="158"/>
      <c r="K713" s="123"/>
      <c r="L713" s="123"/>
      <c r="M713" s="125"/>
      <c r="N713" s="620" t="s">
        <v>1037</v>
      </c>
      <c r="O713" s="125"/>
      <c r="P713" s="18"/>
      <c r="Q713" s="117">
        <v>1455</v>
      </c>
      <c r="R713" s="117">
        <v>1094</v>
      </c>
      <c r="S713" s="117">
        <v>1154</v>
      </c>
      <c r="T713" s="117">
        <f>922+224</f>
        <v>1146</v>
      </c>
      <c r="U713" s="117">
        <v>2239</v>
      </c>
      <c r="V713" s="117">
        <v>978</v>
      </c>
      <c r="W713" s="117">
        <v>866</v>
      </c>
      <c r="X713" s="117">
        <f>1026+224</f>
        <v>1250</v>
      </c>
      <c r="Y713" s="117">
        <v>2155</v>
      </c>
      <c r="Z713" s="117">
        <v>1223</v>
      </c>
      <c r="AA713" s="117">
        <v>1423</v>
      </c>
      <c r="AB713" s="117">
        <f>937+224</f>
        <v>1161</v>
      </c>
      <c r="AC713" s="25">
        <f>SUM(Q713,R713,S713)</f>
        <v>3703</v>
      </c>
      <c r="AD713" s="25">
        <f>SUM(T713,U713,V713)</f>
        <v>4363</v>
      </c>
      <c r="AE713" s="25">
        <f>SUM(W713,X713,Y713)</f>
        <v>4271</v>
      </c>
      <c r="AF713" s="25">
        <f>SUM(Z713,AA713,AB713)</f>
        <v>3807</v>
      </c>
      <c r="AG713" s="25">
        <f>AC713+AD713</f>
        <v>8066</v>
      </c>
      <c r="AH713" s="25">
        <f>AF713+AE713</f>
        <v>8078</v>
      </c>
      <c r="AI713" s="162">
        <f>AG713+AH713</f>
        <v>16144</v>
      </c>
      <c r="AK713" s="25">
        <f ca="1">SUM((INDIRECT(AK$2&amp;(ROW())):INDIRECT(AK$3&amp;(ROW()))))</f>
        <v>1455</v>
      </c>
      <c r="AL713" s="162">
        <f ca="1">SUM(INDIRECT(AL$1&amp;AL$2&amp;$C713):INDIRECT(AL$1&amp;AL$3&amp;$C713))</f>
        <v>1100</v>
      </c>
      <c r="AM713" s="1739">
        <f t="shared" ca="1" si="785"/>
        <v>355</v>
      </c>
      <c r="AN713" s="1842">
        <f t="shared" ca="1" si="786"/>
        <v>1.3227272727272728</v>
      </c>
      <c r="AO713" s="162">
        <f ca="1">SUM(INDIRECT(AO$1&amp;AO$2&amp;$A713):INDIRECT(AO$1&amp;AO$3&amp;$A713))+SUM(INDIRECT(AO$1&amp;AO$2&amp;$B713):INDIRECT(AO$1&amp;AO$3&amp;$B713))</f>
        <v>593</v>
      </c>
      <c r="AP713" s="1739">
        <f t="shared" ca="1" si="787"/>
        <v>862</v>
      </c>
      <c r="AQ713" s="1842">
        <f t="shared" ca="1" si="788"/>
        <v>2.4536256323777401</v>
      </c>
      <c r="AS713" s="25">
        <f ca="1">SUM((INDIRECT(AS$2&amp;(ROW())):INDIRECT(AS$3&amp;(ROW()))))</f>
        <v>1455</v>
      </c>
      <c r="AT713" s="162">
        <f ca="1">SUM(INDIRECT(AT$1&amp;AT$2&amp;$C713):INDIRECT(AT$1&amp;AT$3&amp;$C713))</f>
        <v>1100</v>
      </c>
      <c r="AU713" s="1739">
        <f t="shared" ca="1" si="789"/>
        <v>355</v>
      </c>
      <c r="AV713" s="1842">
        <f t="shared" ca="1" si="790"/>
        <v>1.3227272727272728</v>
      </c>
      <c r="AW713" s="162">
        <f ca="1">SUM(INDIRECT(AW$1&amp;AW$2&amp;$A713):INDIRECT(AW$1&amp;AW$3&amp;$A713))+SUM(INDIRECT(AW$1&amp;AW$2&amp;$B713):INDIRECT(AW$1&amp;AW$3&amp;$B713))</f>
        <v>593</v>
      </c>
      <c r="AX713" s="1739">
        <f t="shared" ca="1" si="791"/>
        <v>862</v>
      </c>
      <c r="AY713" s="1842">
        <f t="shared" ca="1" si="792"/>
        <v>2.4536256323777401</v>
      </c>
      <c r="BA713" s="25">
        <f ca="1">SUM((INDIRECT(BA$2&amp;(ROW())):INDIRECT(BA$3&amp;(ROW()))))</f>
        <v>1455</v>
      </c>
      <c r="BB713" s="162">
        <f ca="1">SUM(INDIRECT(BB$1&amp;BB$2&amp;$C713):INDIRECT(BB$1&amp;BB$3&amp;$C713))</f>
        <v>1100</v>
      </c>
      <c r="BC713" s="1739">
        <f t="shared" ca="1" si="793"/>
        <v>355</v>
      </c>
      <c r="BD713" s="1842">
        <f t="shared" ca="1" si="794"/>
        <v>1.3227272727272728</v>
      </c>
      <c r="BE713" s="162">
        <f ca="1">SUM(INDIRECT(BE$1&amp;BE$2&amp;$A713):INDIRECT(BE$1&amp;BE$3&amp;$A713))+SUM(INDIRECT(BE$1&amp;BE$2&amp;$B713):INDIRECT(BE$1&amp;BE$3&amp;$B713))</f>
        <v>593</v>
      </c>
      <c r="BF713" s="1739">
        <f t="shared" ca="1" si="795"/>
        <v>862</v>
      </c>
      <c r="BG713" s="1842">
        <f t="shared" ca="1" si="796"/>
        <v>2.4536256323777401</v>
      </c>
    </row>
    <row r="714" spans="1:59">
      <c r="A714" s="1887">
        <v>690</v>
      </c>
      <c r="B714" s="1887">
        <v>1</v>
      </c>
      <c r="C714" s="1887">
        <f>ROW()</f>
        <v>714</v>
      </c>
      <c r="E714" s="2549" t="s">
        <v>1040</v>
      </c>
      <c r="F714" s="1076"/>
      <c r="G714" s="126"/>
      <c r="I714" s="159"/>
      <c r="J714" s="158"/>
      <c r="K714" s="123"/>
      <c r="L714" s="123"/>
      <c r="M714" s="125"/>
      <c r="N714" s="620" t="s">
        <v>1038</v>
      </c>
      <c r="O714" s="125"/>
      <c r="P714" s="18"/>
      <c r="Q714" s="117"/>
      <c r="R714" s="117"/>
      <c r="S714" s="117"/>
      <c r="T714" s="117"/>
      <c r="U714" s="117"/>
      <c r="V714" s="117"/>
      <c r="W714" s="117"/>
      <c r="X714" s="117"/>
      <c r="Y714" s="117"/>
      <c r="Z714" s="117"/>
      <c r="AA714" s="117"/>
      <c r="AB714" s="117"/>
      <c r="AC714" s="25">
        <f>SUM(Q714,R714,S714)</f>
        <v>0</v>
      </c>
      <c r="AD714" s="25">
        <f>SUM(T714,U714,V714)</f>
        <v>0</v>
      </c>
      <c r="AE714" s="25">
        <f>SUM(W714,X714,Y714)</f>
        <v>0</v>
      </c>
      <c r="AF714" s="25">
        <f>SUM(Z714,AA714,AB714)</f>
        <v>0</v>
      </c>
      <c r="AG714" s="25">
        <f>AC714+AD714</f>
        <v>0</v>
      </c>
      <c r="AH714" s="25">
        <f>AF714+AE714</f>
        <v>0</v>
      </c>
      <c r="AI714" s="162">
        <f>AG714+AH714</f>
        <v>0</v>
      </c>
      <c r="AK714" s="25">
        <f ca="1">SUM((INDIRECT(AK$2&amp;(ROW())):INDIRECT(AK$3&amp;(ROW()))))</f>
        <v>0</v>
      </c>
      <c r="AL714" s="162">
        <f ca="1">SUM(INDIRECT(AL$1&amp;AL$2&amp;$C714):INDIRECT(AL$1&amp;AL$3&amp;$C714))</f>
        <v>0</v>
      </c>
      <c r="AM714" s="1739">
        <f t="shared" ca="1" si="785"/>
        <v>0</v>
      </c>
      <c r="AN714" s="1842">
        <f t="shared" ca="1" si="786"/>
        <v>0</v>
      </c>
      <c r="AO714" s="162">
        <f ca="1">SUM(INDIRECT(AO$1&amp;AO$2&amp;$A714):INDIRECT(AO$1&amp;AO$3&amp;$A714))+SUM(INDIRECT(AO$1&amp;AO$2&amp;$B714):INDIRECT(AO$1&amp;AO$3&amp;$B714))</f>
        <v>0</v>
      </c>
      <c r="AP714" s="1739">
        <f t="shared" ca="1" si="787"/>
        <v>0</v>
      </c>
      <c r="AQ714" s="1842">
        <f t="shared" ca="1" si="788"/>
        <v>0</v>
      </c>
      <c r="AS714" s="25">
        <f ca="1">SUM((INDIRECT(AS$2&amp;(ROW())):INDIRECT(AS$3&amp;(ROW()))))</f>
        <v>0</v>
      </c>
      <c r="AT714" s="162">
        <f ca="1">SUM(INDIRECT(AT$1&amp;AT$2&amp;$C714):INDIRECT(AT$1&amp;AT$3&amp;$C714))</f>
        <v>0</v>
      </c>
      <c r="AU714" s="1739">
        <f t="shared" ca="1" si="789"/>
        <v>0</v>
      </c>
      <c r="AV714" s="1842">
        <f t="shared" ca="1" si="790"/>
        <v>0</v>
      </c>
      <c r="AW714" s="162">
        <f ca="1">SUM(INDIRECT(AW$1&amp;AW$2&amp;$A714):INDIRECT(AW$1&amp;AW$3&amp;$A714))+SUM(INDIRECT(AW$1&amp;AW$2&amp;$B714):INDIRECT(AW$1&amp;AW$3&amp;$B714))</f>
        <v>0</v>
      </c>
      <c r="AX714" s="1739">
        <f t="shared" ca="1" si="791"/>
        <v>0</v>
      </c>
      <c r="AY714" s="1842">
        <f t="shared" ca="1" si="792"/>
        <v>0</v>
      </c>
      <c r="BA714" s="25">
        <f ca="1">SUM((INDIRECT(BA$2&amp;(ROW())):INDIRECT(BA$3&amp;(ROW()))))</f>
        <v>0</v>
      </c>
      <c r="BB714" s="162">
        <f ca="1">SUM(INDIRECT(BB$1&amp;BB$2&amp;$C714):INDIRECT(BB$1&amp;BB$3&amp;$C714))</f>
        <v>0</v>
      </c>
      <c r="BC714" s="1739">
        <f t="shared" ca="1" si="793"/>
        <v>0</v>
      </c>
      <c r="BD714" s="1842">
        <f t="shared" ca="1" si="794"/>
        <v>0</v>
      </c>
      <c r="BE714" s="162">
        <f ca="1">SUM(INDIRECT(BE$1&amp;BE$2&amp;$A714):INDIRECT(BE$1&amp;BE$3&amp;$A714))+SUM(INDIRECT(BE$1&amp;BE$2&amp;$B714):INDIRECT(BE$1&amp;BE$3&amp;$B714))</f>
        <v>0</v>
      </c>
      <c r="BF714" s="1739">
        <f t="shared" ca="1" si="795"/>
        <v>0</v>
      </c>
      <c r="BG714" s="1842">
        <f t="shared" ca="1" si="796"/>
        <v>0</v>
      </c>
    </row>
    <row r="715" spans="1:59">
      <c r="A715" s="1887">
        <v>691</v>
      </c>
      <c r="B715" s="1887">
        <v>1</v>
      </c>
      <c r="C715" s="1887">
        <f>ROW()</f>
        <v>715</v>
      </c>
      <c r="E715" s="2549" t="s">
        <v>1040</v>
      </c>
      <c r="F715" s="1076"/>
      <c r="G715" s="126"/>
      <c r="I715" s="159"/>
      <c r="J715" s="158"/>
      <c r="K715" s="122"/>
      <c r="L715" s="122"/>
      <c r="M715" s="427"/>
      <c r="N715" s="620" t="s">
        <v>1039</v>
      </c>
      <c r="O715" s="125"/>
      <c r="P715" s="18"/>
      <c r="Q715" s="117"/>
      <c r="R715" s="117"/>
      <c r="S715" s="117"/>
      <c r="T715" s="117"/>
      <c r="U715" s="117"/>
      <c r="V715" s="117"/>
      <c r="W715" s="117"/>
      <c r="X715" s="117"/>
      <c r="Y715" s="117"/>
      <c r="Z715" s="117"/>
      <c r="AA715" s="117"/>
      <c r="AB715" s="117"/>
      <c r="AC715" s="25">
        <f>SUM(Q715,R715,S715)</f>
        <v>0</v>
      </c>
      <c r="AD715" s="25">
        <f>SUM(T715,U715,V715)</f>
        <v>0</v>
      </c>
      <c r="AE715" s="25">
        <f>SUM(W715,X715,Y715)</f>
        <v>0</v>
      </c>
      <c r="AF715" s="25">
        <f>SUM(Z715,AA715,AB715)</f>
        <v>0</v>
      </c>
      <c r="AG715" s="25">
        <f>AC715+AD715</f>
        <v>0</v>
      </c>
      <c r="AH715" s="25">
        <f>AF715+AE715</f>
        <v>0</v>
      </c>
      <c r="AI715" s="162">
        <f>AG715+AH715</f>
        <v>0</v>
      </c>
      <c r="AK715" s="25">
        <f ca="1">SUM((INDIRECT(AK$2&amp;(ROW())):INDIRECT(AK$3&amp;(ROW()))))</f>
        <v>0</v>
      </c>
      <c r="AL715" s="162">
        <f ca="1">SUM(INDIRECT(AL$1&amp;AL$2&amp;$C715):INDIRECT(AL$1&amp;AL$3&amp;$C715))</f>
        <v>0</v>
      </c>
      <c r="AM715" s="1739">
        <f t="shared" ca="1" si="785"/>
        <v>0</v>
      </c>
      <c r="AN715" s="1842">
        <f t="shared" ca="1" si="786"/>
        <v>0</v>
      </c>
      <c r="AO715" s="162">
        <f ca="1">SUM(INDIRECT(AO$1&amp;AO$2&amp;$A715):INDIRECT(AO$1&amp;AO$3&amp;$A715))+SUM(INDIRECT(AO$1&amp;AO$2&amp;$B715):INDIRECT(AO$1&amp;AO$3&amp;$B715))</f>
        <v>0</v>
      </c>
      <c r="AP715" s="1739">
        <f t="shared" ca="1" si="787"/>
        <v>0</v>
      </c>
      <c r="AQ715" s="1842">
        <f t="shared" ca="1" si="788"/>
        <v>0</v>
      </c>
      <c r="AS715" s="25">
        <f ca="1">SUM((INDIRECT(AS$2&amp;(ROW())):INDIRECT(AS$3&amp;(ROW()))))</f>
        <v>0</v>
      </c>
      <c r="AT715" s="162">
        <f ca="1">SUM(INDIRECT(AT$1&amp;AT$2&amp;$C715):INDIRECT(AT$1&amp;AT$3&amp;$C715))</f>
        <v>0</v>
      </c>
      <c r="AU715" s="1739">
        <f t="shared" ca="1" si="789"/>
        <v>0</v>
      </c>
      <c r="AV715" s="1842">
        <f t="shared" ca="1" si="790"/>
        <v>0</v>
      </c>
      <c r="AW715" s="162">
        <f ca="1">SUM(INDIRECT(AW$1&amp;AW$2&amp;$A715):INDIRECT(AW$1&amp;AW$3&amp;$A715))+SUM(INDIRECT(AW$1&amp;AW$2&amp;$B715):INDIRECT(AW$1&amp;AW$3&amp;$B715))</f>
        <v>0</v>
      </c>
      <c r="AX715" s="1739">
        <f t="shared" ca="1" si="791"/>
        <v>0</v>
      </c>
      <c r="AY715" s="1842">
        <f t="shared" ca="1" si="792"/>
        <v>0</v>
      </c>
      <c r="BA715" s="25">
        <f ca="1">SUM((INDIRECT(BA$2&amp;(ROW())):INDIRECT(BA$3&amp;(ROW()))))</f>
        <v>0</v>
      </c>
      <c r="BB715" s="162">
        <f ca="1">SUM(INDIRECT(BB$1&amp;BB$2&amp;$C715):INDIRECT(BB$1&amp;BB$3&amp;$C715))</f>
        <v>0</v>
      </c>
      <c r="BC715" s="1739">
        <f t="shared" ca="1" si="793"/>
        <v>0</v>
      </c>
      <c r="BD715" s="1842">
        <f t="shared" ca="1" si="794"/>
        <v>0</v>
      </c>
      <c r="BE715" s="162">
        <f ca="1">SUM(INDIRECT(BE$1&amp;BE$2&amp;$A715):INDIRECT(BE$1&amp;BE$3&amp;$A715))+SUM(INDIRECT(BE$1&amp;BE$2&amp;$B715):INDIRECT(BE$1&amp;BE$3&amp;$B715))</f>
        <v>0</v>
      </c>
      <c r="BF715" s="1739">
        <f t="shared" ca="1" si="795"/>
        <v>0</v>
      </c>
      <c r="BG715" s="1842">
        <f t="shared" ca="1" si="796"/>
        <v>0</v>
      </c>
    </row>
    <row r="716" spans="1:59">
      <c r="A716" s="1887">
        <v>692</v>
      </c>
      <c r="B716" s="1887">
        <v>652</v>
      </c>
      <c r="C716" s="1887">
        <f>ROW()</f>
        <v>716</v>
      </c>
      <c r="E716" s="2540">
        <v>1</v>
      </c>
      <c r="I716" s="159"/>
      <c r="J716" s="158"/>
      <c r="K716" s="118" t="s">
        <v>230</v>
      </c>
      <c r="L716" s="118"/>
      <c r="M716" s="1080"/>
      <c r="N716" s="1080"/>
      <c r="O716" s="1080"/>
      <c r="P716" s="1080"/>
      <c r="Q716" s="603">
        <f t="shared" ref="Q716:AI716" si="803">SUM(Q717:Q721)</f>
        <v>142</v>
      </c>
      <c r="R716" s="1081">
        <f t="shared" si="803"/>
        <v>37</v>
      </c>
      <c r="S716" s="603">
        <f t="shared" si="803"/>
        <v>108</v>
      </c>
      <c r="T716" s="603">
        <f t="shared" si="803"/>
        <v>596</v>
      </c>
      <c r="U716" s="603">
        <f t="shared" si="803"/>
        <v>185</v>
      </c>
      <c r="V716" s="603">
        <f t="shared" si="803"/>
        <v>263</v>
      </c>
      <c r="W716" s="603">
        <f t="shared" si="803"/>
        <v>0</v>
      </c>
      <c r="X716" s="603">
        <f t="shared" si="803"/>
        <v>622</v>
      </c>
      <c r="Y716" s="603">
        <f t="shared" si="803"/>
        <v>576</v>
      </c>
      <c r="Z716" s="603">
        <f t="shared" si="803"/>
        <v>286</v>
      </c>
      <c r="AA716" s="603">
        <f t="shared" si="803"/>
        <v>101</v>
      </c>
      <c r="AB716" s="603">
        <f t="shared" si="803"/>
        <v>133</v>
      </c>
      <c r="AC716" s="603">
        <f t="shared" si="803"/>
        <v>287</v>
      </c>
      <c r="AD716" s="603">
        <f t="shared" si="803"/>
        <v>1044</v>
      </c>
      <c r="AE716" s="603">
        <f t="shared" si="803"/>
        <v>1198</v>
      </c>
      <c r="AF716" s="603">
        <f t="shared" si="803"/>
        <v>520</v>
      </c>
      <c r="AG716" s="603">
        <f t="shared" si="803"/>
        <v>1331</v>
      </c>
      <c r="AH716" s="603">
        <f t="shared" si="803"/>
        <v>1718</v>
      </c>
      <c r="AI716" s="1082">
        <f t="shared" si="803"/>
        <v>3049</v>
      </c>
      <c r="AK716" s="603">
        <f ca="1">SUM((INDIRECT(AK$2&amp;(ROW())):INDIRECT(AK$3&amp;(ROW()))))</f>
        <v>142</v>
      </c>
      <c r="AL716" s="1659">
        <f ca="1">SUM(INDIRECT(AL$1&amp;AL$2&amp;$C716):INDIRECT(AL$1&amp;AL$3&amp;$C716))</f>
        <v>200</v>
      </c>
      <c r="AM716" s="1744">
        <f t="shared" ca="1" si="785"/>
        <v>-58</v>
      </c>
      <c r="AN716" s="1847">
        <f t="shared" ca="1" si="786"/>
        <v>0.71</v>
      </c>
      <c r="AO716" s="1659">
        <f ca="1">SUM(INDIRECT(AO$1&amp;AO$2&amp;$A716):INDIRECT(AO$1&amp;AO$3&amp;$A716))+SUM(INDIRECT(AO$1&amp;AO$2&amp;$B716):INDIRECT(AO$1&amp;AO$3&amp;$B716))</f>
        <v>0</v>
      </c>
      <c r="AP716" s="1744">
        <f t="shared" ca="1" si="787"/>
        <v>142</v>
      </c>
      <c r="AQ716" s="1847">
        <f t="shared" ca="1" si="788"/>
        <v>0</v>
      </c>
      <c r="AS716" s="603">
        <f ca="1">SUM((INDIRECT(AS$2&amp;(ROW())):INDIRECT(AS$3&amp;(ROW()))))</f>
        <v>142</v>
      </c>
      <c r="AT716" s="1659">
        <f ca="1">SUM(INDIRECT(AT$1&amp;AT$2&amp;$C716):INDIRECT(AT$1&amp;AT$3&amp;$C716))</f>
        <v>200</v>
      </c>
      <c r="AU716" s="1744">
        <f t="shared" ca="1" si="789"/>
        <v>-58</v>
      </c>
      <c r="AV716" s="1847">
        <f t="shared" ca="1" si="790"/>
        <v>0.71</v>
      </c>
      <c r="AW716" s="1659">
        <f ca="1">SUM(INDIRECT(AW$1&amp;AW$2&amp;$A716):INDIRECT(AW$1&amp;AW$3&amp;$A716))+SUM(INDIRECT(AW$1&amp;AW$2&amp;$B716):INDIRECT(AW$1&amp;AW$3&amp;$B716))</f>
        <v>0</v>
      </c>
      <c r="AX716" s="1744">
        <f t="shared" ca="1" si="791"/>
        <v>142</v>
      </c>
      <c r="AY716" s="1847">
        <f t="shared" ca="1" si="792"/>
        <v>0</v>
      </c>
      <c r="BA716" s="603">
        <f ca="1">SUM((INDIRECT(BA$2&amp;(ROW())):INDIRECT(BA$3&amp;(ROW()))))</f>
        <v>142</v>
      </c>
      <c r="BB716" s="1659">
        <f ca="1">SUM(INDIRECT(BB$1&amp;BB$2&amp;$C716):INDIRECT(BB$1&amp;BB$3&amp;$C716))</f>
        <v>200</v>
      </c>
      <c r="BC716" s="1744">
        <f t="shared" ca="1" si="793"/>
        <v>-58</v>
      </c>
      <c r="BD716" s="1847">
        <f t="shared" ca="1" si="794"/>
        <v>0.71</v>
      </c>
      <c r="BE716" s="1659">
        <f ca="1">SUM(INDIRECT(BE$1&amp;BE$2&amp;$A716):INDIRECT(BE$1&amp;BE$3&amp;$A716))+SUM(INDIRECT(BE$1&amp;BE$2&amp;$B716):INDIRECT(BE$1&amp;BE$3&amp;$B716))</f>
        <v>0</v>
      </c>
      <c r="BF716" s="1744">
        <f t="shared" ca="1" si="795"/>
        <v>142</v>
      </c>
      <c r="BG716" s="1847">
        <f t="shared" ca="1" si="796"/>
        <v>0</v>
      </c>
    </row>
    <row r="717" spans="1:59">
      <c r="A717" s="1887">
        <v>693</v>
      </c>
      <c r="B717" s="1887">
        <v>1</v>
      </c>
      <c r="C717" s="1887">
        <f>ROW()</f>
        <v>717</v>
      </c>
      <c r="E717" s="2540">
        <v>1</v>
      </c>
      <c r="G717" s="126"/>
      <c r="I717" s="159"/>
      <c r="J717" s="158"/>
      <c r="K717" s="118"/>
      <c r="L717" s="118"/>
      <c r="M717" s="18" t="s">
        <v>12</v>
      </c>
      <c r="N717" s="18"/>
      <c r="O717" s="18"/>
      <c r="P717" s="18"/>
      <c r="Q717" s="117"/>
      <c r="R717" s="161"/>
      <c r="S717" s="117"/>
      <c r="T717" s="117"/>
      <c r="U717" s="117"/>
      <c r="V717" s="117"/>
      <c r="W717" s="117"/>
      <c r="X717" s="117"/>
      <c r="Y717" s="117"/>
      <c r="Z717" s="117"/>
      <c r="AA717" s="117"/>
      <c r="AB717" s="117"/>
      <c r="AC717" s="25">
        <f>SUM(Q717,R717,S717)</f>
        <v>0</v>
      </c>
      <c r="AD717" s="25">
        <f>SUM(T717,U717,V717)</f>
        <v>0</v>
      </c>
      <c r="AE717" s="25">
        <f>SUM(W717,X717,Y717)</f>
        <v>0</v>
      </c>
      <c r="AF717" s="25">
        <f>SUM(Z717,AA717,AB717)</f>
        <v>0</v>
      </c>
      <c r="AG717" s="25">
        <f>AC717+AD717</f>
        <v>0</v>
      </c>
      <c r="AH717" s="25">
        <f>AF717+AE717</f>
        <v>0</v>
      </c>
      <c r="AI717" s="162">
        <f>AG717+AH717</f>
        <v>0</v>
      </c>
      <c r="AK717" s="25">
        <f ca="1">SUM((INDIRECT(AK$2&amp;(ROW())):INDIRECT(AK$3&amp;(ROW()))))</f>
        <v>0</v>
      </c>
      <c r="AL717" s="162">
        <f ca="1">SUM(INDIRECT(AL$1&amp;AL$2&amp;$C717):INDIRECT(AL$1&amp;AL$3&amp;$C717))</f>
        <v>0</v>
      </c>
      <c r="AM717" s="1739">
        <f t="shared" ca="1" si="785"/>
        <v>0</v>
      </c>
      <c r="AN717" s="1842">
        <f t="shared" ca="1" si="786"/>
        <v>0</v>
      </c>
      <c r="AO717" s="162">
        <f ca="1">SUM(INDIRECT(AO$1&amp;AO$2&amp;$A717):INDIRECT(AO$1&amp;AO$3&amp;$A717))+SUM(INDIRECT(AO$1&amp;AO$2&amp;$B717):INDIRECT(AO$1&amp;AO$3&amp;$B717))</f>
        <v>0</v>
      </c>
      <c r="AP717" s="1739">
        <f t="shared" ca="1" si="787"/>
        <v>0</v>
      </c>
      <c r="AQ717" s="1842">
        <f t="shared" ca="1" si="788"/>
        <v>0</v>
      </c>
      <c r="AS717" s="25">
        <f ca="1">SUM((INDIRECT(AS$2&amp;(ROW())):INDIRECT(AS$3&amp;(ROW()))))</f>
        <v>0</v>
      </c>
      <c r="AT717" s="162">
        <f ca="1">SUM(INDIRECT(AT$1&amp;AT$2&amp;$C717):INDIRECT(AT$1&amp;AT$3&amp;$C717))</f>
        <v>0</v>
      </c>
      <c r="AU717" s="1739">
        <f t="shared" ca="1" si="789"/>
        <v>0</v>
      </c>
      <c r="AV717" s="1842">
        <f t="shared" ca="1" si="790"/>
        <v>0</v>
      </c>
      <c r="AW717" s="162">
        <f ca="1">SUM(INDIRECT(AW$1&amp;AW$2&amp;$A717):INDIRECT(AW$1&amp;AW$3&amp;$A717))+SUM(INDIRECT(AW$1&amp;AW$2&amp;$B717):INDIRECT(AW$1&amp;AW$3&amp;$B717))</f>
        <v>0</v>
      </c>
      <c r="AX717" s="1739">
        <f t="shared" ca="1" si="791"/>
        <v>0</v>
      </c>
      <c r="AY717" s="1842">
        <f t="shared" ca="1" si="792"/>
        <v>0</v>
      </c>
      <c r="BA717" s="25">
        <f ca="1">SUM((INDIRECT(BA$2&amp;(ROW())):INDIRECT(BA$3&amp;(ROW()))))</f>
        <v>0</v>
      </c>
      <c r="BB717" s="162">
        <f ca="1">SUM(INDIRECT(BB$1&amp;BB$2&amp;$C717):INDIRECT(BB$1&amp;BB$3&amp;$C717))</f>
        <v>0</v>
      </c>
      <c r="BC717" s="1739">
        <f t="shared" ca="1" si="793"/>
        <v>0</v>
      </c>
      <c r="BD717" s="1842">
        <f t="shared" ca="1" si="794"/>
        <v>0</v>
      </c>
      <c r="BE717" s="162">
        <f ca="1">SUM(INDIRECT(BE$1&amp;BE$2&amp;$A717):INDIRECT(BE$1&amp;BE$3&amp;$A717))+SUM(INDIRECT(BE$1&amp;BE$2&amp;$B717):INDIRECT(BE$1&amp;BE$3&amp;$B717))</f>
        <v>0</v>
      </c>
      <c r="BF717" s="1739">
        <f t="shared" ca="1" si="795"/>
        <v>0</v>
      </c>
      <c r="BG717" s="1842">
        <f t="shared" ca="1" si="796"/>
        <v>0</v>
      </c>
    </row>
    <row r="718" spans="1:59">
      <c r="A718" s="1887">
        <v>1</v>
      </c>
      <c r="B718" s="1887">
        <v>653</v>
      </c>
      <c r="C718" s="1887">
        <f>ROW()</f>
        <v>718</v>
      </c>
      <c r="E718" s="2531" t="s">
        <v>1080</v>
      </c>
      <c r="F718" s="2532"/>
      <c r="G718" s="2534"/>
      <c r="I718" s="159"/>
      <c r="J718" s="158"/>
      <c r="K718" s="118"/>
      <c r="L718" s="118"/>
      <c r="M718" s="620" t="s">
        <v>789</v>
      </c>
      <c r="N718" s="18"/>
      <c r="O718" s="18"/>
      <c r="P718" s="18"/>
      <c r="Q718" s="117"/>
      <c r="R718" s="161"/>
      <c r="S718" s="117"/>
      <c r="T718" s="117"/>
      <c r="U718" s="117"/>
      <c r="V718" s="117"/>
      <c r="W718" s="117"/>
      <c r="X718" s="117"/>
      <c r="Y718" s="117"/>
      <c r="Z718" s="117"/>
      <c r="AA718" s="117"/>
      <c r="AB718" s="117"/>
      <c r="AC718" s="25">
        <f>SUM(Q718,R718,S718)</f>
        <v>0</v>
      </c>
      <c r="AD718" s="25">
        <f>SUM(T718,U718,V718)</f>
        <v>0</v>
      </c>
      <c r="AE718" s="25">
        <f>SUM(W718,X718,Y718)</f>
        <v>0</v>
      </c>
      <c r="AF718" s="25">
        <f>SUM(Z718,AA718,AB718)</f>
        <v>0</v>
      </c>
      <c r="AG718" s="25">
        <f>AC718+AD718</f>
        <v>0</v>
      </c>
      <c r="AH718" s="25">
        <f>AF718+AE718</f>
        <v>0</v>
      </c>
      <c r="AI718" s="162">
        <f>AG718+AH718</f>
        <v>0</v>
      </c>
      <c r="AK718" s="25">
        <f ca="1">SUM((INDIRECT(AK$2&amp;(ROW())):INDIRECT(AK$3&amp;(ROW()))))</f>
        <v>0</v>
      </c>
      <c r="AL718" s="162">
        <f ca="1">SUM(INDIRECT(AL$1&amp;AL$2&amp;$C718):INDIRECT(AL$1&amp;AL$3&amp;$C718))</f>
        <v>0</v>
      </c>
      <c r="AM718" s="1739">
        <f ca="1">AK718-AL718</f>
        <v>0</v>
      </c>
      <c r="AN718" s="1842">
        <f ca="1">IFERROR(AK718/AL718,0)</f>
        <v>0</v>
      </c>
      <c r="AO718" s="162">
        <f ca="1">SUM(INDIRECT(AO$1&amp;AO$2&amp;$A718):INDIRECT(AO$1&amp;AO$3&amp;$A718))+SUM(INDIRECT(AO$1&amp;AO$2&amp;$B718):INDIRECT(AO$1&amp;AO$3&amp;$B718))</f>
        <v>0</v>
      </c>
      <c r="AP718" s="1739">
        <f ca="1">AK718-AO718</f>
        <v>0</v>
      </c>
      <c r="AQ718" s="1842">
        <f ca="1">IFERROR(AK718/AO718,0)</f>
        <v>0</v>
      </c>
      <c r="AS718" s="25">
        <f ca="1">SUM((INDIRECT(AS$2&amp;(ROW())):INDIRECT(AS$3&amp;(ROW()))))</f>
        <v>0</v>
      </c>
      <c r="AT718" s="162">
        <f ca="1">SUM(INDIRECT(AT$1&amp;AT$2&amp;$C718):INDIRECT(AT$1&amp;AT$3&amp;$C718))</f>
        <v>0</v>
      </c>
      <c r="AU718" s="1739">
        <f ca="1">AS718-AT718</f>
        <v>0</v>
      </c>
      <c r="AV718" s="1842">
        <f ca="1">IFERROR(AS718/AT718,0)</f>
        <v>0</v>
      </c>
      <c r="AW718" s="162">
        <f ca="1">SUM(INDIRECT(AW$1&amp;AW$2&amp;$A718):INDIRECT(AW$1&amp;AW$3&amp;$A718))+SUM(INDIRECT(AW$1&amp;AW$2&amp;$B718):INDIRECT(AW$1&amp;AW$3&amp;$B718))</f>
        <v>0</v>
      </c>
      <c r="AX718" s="1739">
        <f ca="1">AS718-AW718</f>
        <v>0</v>
      </c>
      <c r="AY718" s="1842">
        <f ca="1">IFERROR(AS718/AW718,0)</f>
        <v>0</v>
      </c>
      <c r="BA718" s="25">
        <f ca="1">SUM((INDIRECT(BA$2&amp;(ROW())):INDIRECT(BA$3&amp;(ROW()))))</f>
        <v>0</v>
      </c>
      <c r="BB718" s="162">
        <f ca="1">SUM(INDIRECT(BB$1&amp;BB$2&amp;$C718):INDIRECT(BB$1&amp;BB$3&amp;$C718))</f>
        <v>0</v>
      </c>
      <c r="BC718" s="1739">
        <f ca="1">BA718-BB718</f>
        <v>0</v>
      </c>
      <c r="BD718" s="1842">
        <f ca="1">IFERROR(BA718/BB718,0)</f>
        <v>0</v>
      </c>
      <c r="BE718" s="162">
        <f ca="1">SUM(INDIRECT(BE$1&amp;BE$2&amp;$A718):INDIRECT(BE$1&amp;BE$3&amp;$A718))+SUM(INDIRECT(BE$1&amp;BE$2&amp;$B718):INDIRECT(BE$1&amp;BE$3&amp;$B718))</f>
        <v>0</v>
      </c>
      <c r="BF718" s="1739">
        <f ca="1">BA718-BE718</f>
        <v>0</v>
      </c>
      <c r="BG718" s="1842">
        <f ca="1">IFERROR(BA718/BE718,0)</f>
        <v>0</v>
      </c>
    </row>
    <row r="719" spans="1:59">
      <c r="A719" s="1887">
        <v>694</v>
      </c>
      <c r="B719" s="1887">
        <v>1</v>
      </c>
      <c r="C719" s="1887">
        <f>ROW()</f>
        <v>719</v>
      </c>
      <c r="E719" s="2540">
        <v>1</v>
      </c>
      <c r="G719" s="126"/>
      <c r="I719" s="159"/>
      <c r="J719" s="158"/>
      <c r="K719" s="118"/>
      <c r="L719" s="118"/>
      <c r="M719" s="18" t="s">
        <v>13</v>
      </c>
      <c r="N719" s="18"/>
      <c r="O719" s="18"/>
      <c r="P719" s="18"/>
      <c r="Q719" s="117"/>
      <c r="R719" s="161"/>
      <c r="S719" s="117"/>
      <c r="T719" s="117">
        <v>270</v>
      </c>
      <c r="U719" s="117"/>
      <c r="V719" s="117"/>
      <c r="W719" s="117"/>
      <c r="X719" s="117"/>
      <c r="Y719" s="117"/>
      <c r="Z719" s="117"/>
      <c r="AA719" s="117"/>
      <c r="AB719" s="117"/>
      <c r="AC719" s="25">
        <f>SUM(Q719,R719,S719)</f>
        <v>0</v>
      </c>
      <c r="AD719" s="25">
        <f>SUM(T719,U719,V719)</f>
        <v>270</v>
      </c>
      <c r="AE719" s="25">
        <f>SUM(W719,X719,Y719)</f>
        <v>0</v>
      </c>
      <c r="AF719" s="25">
        <f>SUM(Z719,AA719,AB719)</f>
        <v>0</v>
      </c>
      <c r="AG719" s="25">
        <f>AC719+AD719</f>
        <v>270</v>
      </c>
      <c r="AH719" s="25">
        <f>AF719+AE719</f>
        <v>0</v>
      </c>
      <c r="AI719" s="162">
        <f>AG719+AH719</f>
        <v>270</v>
      </c>
      <c r="AK719" s="25">
        <f ca="1">SUM((INDIRECT(AK$2&amp;(ROW())):INDIRECT(AK$3&amp;(ROW()))))</f>
        <v>0</v>
      </c>
      <c r="AL719" s="162">
        <f ca="1">SUM(INDIRECT(AL$1&amp;AL$2&amp;$C719):INDIRECT(AL$1&amp;AL$3&amp;$C719))</f>
        <v>0</v>
      </c>
      <c r="AM719" s="1739">
        <f t="shared" ca="1" si="785"/>
        <v>0</v>
      </c>
      <c r="AN719" s="1842">
        <f t="shared" ca="1" si="786"/>
        <v>0</v>
      </c>
      <c r="AO719" s="162">
        <f ca="1">SUM(INDIRECT(AO$1&amp;AO$2&amp;$A719):INDIRECT(AO$1&amp;AO$3&amp;$A719))+SUM(INDIRECT(AO$1&amp;AO$2&amp;$B719):INDIRECT(AO$1&amp;AO$3&amp;$B719))</f>
        <v>0</v>
      </c>
      <c r="AP719" s="1739">
        <f t="shared" ca="1" si="787"/>
        <v>0</v>
      </c>
      <c r="AQ719" s="1842">
        <f t="shared" ca="1" si="788"/>
        <v>0</v>
      </c>
      <c r="AS719" s="25">
        <f ca="1">SUM((INDIRECT(AS$2&amp;(ROW())):INDIRECT(AS$3&amp;(ROW()))))</f>
        <v>0</v>
      </c>
      <c r="AT719" s="162">
        <f ca="1">SUM(INDIRECT(AT$1&amp;AT$2&amp;$C719):INDIRECT(AT$1&amp;AT$3&amp;$C719))</f>
        <v>0</v>
      </c>
      <c r="AU719" s="1739">
        <f t="shared" ca="1" si="789"/>
        <v>0</v>
      </c>
      <c r="AV719" s="1842">
        <f t="shared" ca="1" si="790"/>
        <v>0</v>
      </c>
      <c r="AW719" s="162">
        <f ca="1">SUM(INDIRECT(AW$1&amp;AW$2&amp;$A719):INDIRECT(AW$1&amp;AW$3&amp;$A719))+SUM(INDIRECT(AW$1&amp;AW$2&amp;$B719):INDIRECT(AW$1&amp;AW$3&amp;$B719))</f>
        <v>0</v>
      </c>
      <c r="AX719" s="1739">
        <f t="shared" ca="1" si="791"/>
        <v>0</v>
      </c>
      <c r="AY719" s="1842">
        <f t="shared" ca="1" si="792"/>
        <v>0</v>
      </c>
      <c r="BA719" s="25">
        <f ca="1">SUM((INDIRECT(BA$2&amp;(ROW())):INDIRECT(BA$3&amp;(ROW()))))</f>
        <v>0</v>
      </c>
      <c r="BB719" s="162">
        <f ca="1">SUM(INDIRECT(BB$1&amp;BB$2&amp;$C719):INDIRECT(BB$1&amp;BB$3&amp;$C719))</f>
        <v>0</v>
      </c>
      <c r="BC719" s="1739">
        <f t="shared" ca="1" si="793"/>
        <v>0</v>
      </c>
      <c r="BD719" s="1842">
        <f t="shared" ca="1" si="794"/>
        <v>0</v>
      </c>
      <c r="BE719" s="162">
        <f ca="1">SUM(INDIRECT(BE$1&amp;BE$2&amp;$A719):INDIRECT(BE$1&amp;BE$3&amp;$A719))+SUM(INDIRECT(BE$1&amp;BE$2&amp;$B719):INDIRECT(BE$1&amp;BE$3&amp;$B719))</f>
        <v>0</v>
      </c>
      <c r="BF719" s="1739">
        <f t="shared" ca="1" si="795"/>
        <v>0</v>
      </c>
      <c r="BG719" s="1842">
        <f t="shared" ca="1" si="796"/>
        <v>0</v>
      </c>
    </row>
    <row r="720" spans="1:59">
      <c r="A720" s="1887">
        <v>695</v>
      </c>
      <c r="B720" s="1887">
        <v>654</v>
      </c>
      <c r="C720" s="1887">
        <f>ROW()</f>
        <v>720</v>
      </c>
      <c r="E720" s="2549" t="s">
        <v>1040</v>
      </c>
      <c r="F720" s="1076"/>
      <c r="G720" s="126"/>
      <c r="I720" s="159"/>
      <c r="J720" s="158"/>
      <c r="K720" s="118"/>
      <c r="L720" s="118"/>
      <c r="M720" s="620" t="s">
        <v>1057</v>
      </c>
      <c r="N720" s="18"/>
      <c r="O720" s="18"/>
      <c r="P720" s="18"/>
      <c r="Q720" s="117"/>
      <c r="R720" s="161"/>
      <c r="S720" s="117"/>
      <c r="T720" s="117"/>
      <c r="U720" s="117"/>
      <c r="V720" s="117"/>
      <c r="W720" s="117"/>
      <c r="X720" s="117"/>
      <c r="Y720" s="117"/>
      <c r="Z720" s="117"/>
      <c r="AA720" s="117"/>
      <c r="AB720" s="117"/>
      <c r="AC720" s="25">
        <f>SUM(Q720,R720,S720)</f>
        <v>0</v>
      </c>
      <c r="AD720" s="25">
        <f>SUM(T720,U720,V720)</f>
        <v>0</v>
      </c>
      <c r="AE720" s="25">
        <f>SUM(W720,X720,Y720)</f>
        <v>0</v>
      </c>
      <c r="AF720" s="25">
        <f>SUM(Z720,AA720,AB720)</f>
        <v>0</v>
      </c>
      <c r="AG720" s="25">
        <f>AC720+AD720</f>
        <v>0</v>
      </c>
      <c r="AH720" s="25">
        <f>AF720+AE720</f>
        <v>0</v>
      </c>
      <c r="AI720" s="162">
        <f>AG720+AH720</f>
        <v>0</v>
      </c>
      <c r="AK720" s="25">
        <f ca="1">SUM((INDIRECT(AK$2&amp;(ROW())):INDIRECT(AK$3&amp;(ROW()))))</f>
        <v>0</v>
      </c>
      <c r="AL720" s="162">
        <f ca="1">SUM(INDIRECT(AL$1&amp;AL$2&amp;$C720):INDIRECT(AL$1&amp;AL$3&amp;$C720))</f>
        <v>0</v>
      </c>
      <c r="AM720" s="1739">
        <f t="shared" ca="1" si="785"/>
        <v>0</v>
      </c>
      <c r="AN720" s="1842">
        <f t="shared" ca="1" si="786"/>
        <v>0</v>
      </c>
      <c r="AO720" s="162">
        <f ca="1">SUM(INDIRECT(AO$1&amp;AO$2&amp;$A720):INDIRECT(AO$1&amp;AO$3&amp;$A720))+SUM(INDIRECT(AO$1&amp;AO$2&amp;$B720):INDIRECT(AO$1&amp;AO$3&amp;$B720))</f>
        <v>0</v>
      </c>
      <c r="AP720" s="1739">
        <f t="shared" ca="1" si="787"/>
        <v>0</v>
      </c>
      <c r="AQ720" s="1842">
        <f t="shared" ca="1" si="788"/>
        <v>0</v>
      </c>
      <c r="AS720" s="25">
        <f ca="1">SUM((INDIRECT(AS$2&amp;(ROW())):INDIRECT(AS$3&amp;(ROW()))))</f>
        <v>0</v>
      </c>
      <c r="AT720" s="162">
        <f ca="1">SUM(INDIRECT(AT$1&amp;AT$2&amp;$C720):INDIRECT(AT$1&amp;AT$3&amp;$C720))</f>
        <v>0</v>
      </c>
      <c r="AU720" s="1739">
        <f t="shared" ca="1" si="789"/>
        <v>0</v>
      </c>
      <c r="AV720" s="1842">
        <f t="shared" ca="1" si="790"/>
        <v>0</v>
      </c>
      <c r="AW720" s="162">
        <f ca="1">SUM(INDIRECT(AW$1&amp;AW$2&amp;$A720):INDIRECT(AW$1&amp;AW$3&amp;$A720))+SUM(INDIRECT(AW$1&amp;AW$2&amp;$B720):INDIRECT(AW$1&amp;AW$3&amp;$B720))</f>
        <v>0</v>
      </c>
      <c r="AX720" s="1739">
        <f t="shared" ca="1" si="791"/>
        <v>0</v>
      </c>
      <c r="AY720" s="1842">
        <f t="shared" ca="1" si="792"/>
        <v>0</v>
      </c>
      <c r="BA720" s="25">
        <f ca="1">SUM((INDIRECT(BA$2&amp;(ROW())):INDIRECT(BA$3&amp;(ROW()))))</f>
        <v>0</v>
      </c>
      <c r="BB720" s="162">
        <f ca="1">SUM(INDIRECT(BB$1&amp;BB$2&amp;$C720):INDIRECT(BB$1&amp;BB$3&amp;$C720))</f>
        <v>0</v>
      </c>
      <c r="BC720" s="1739">
        <f t="shared" ca="1" si="793"/>
        <v>0</v>
      </c>
      <c r="BD720" s="1842">
        <f t="shared" ca="1" si="794"/>
        <v>0</v>
      </c>
      <c r="BE720" s="162">
        <f ca="1">SUM(INDIRECT(BE$1&amp;BE$2&amp;$A720):INDIRECT(BE$1&amp;BE$3&amp;$A720))+SUM(INDIRECT(BE$1&amp;BE$2&amp;$B720):INDIRECT(BE$1&amp;BE$3&amp;$B720))</f>
        <v>0</v>
      </c>
      <c r="BF720" s="1739">
        <f t="shared" ca="1" si="795"/>
        <v>0</v>
      </c>
      <c r="BG720" s="1842">
        <f t="shared" ca="1" si="796"/>
        <v>0</v>
      </c>
    </row>
    <row r="721" spans="1:59">
      <c r="A721" s="1887">
        <v>696</v>
      </c>
      <c r="B721" s="1887">
        <v>1</v>
      </c>
      <c r="C721" s="1887">
        <f>ROW()</f>
        <v>721</v>
      </c>
      <c r="E721" s="2540">
        <v>1</v>
      </c>
      <c r="G721" s="126"/>
      <c r="I721" s="159"/>
      <c r="J721" s="158"/>
      <c r="K721" s="118"/>
      <c r="L721" s="118"/>
      <c r="M721" s="125" t="s">
        <v>290</v>
      </c>
      <c r="N721" s="125"/>
      <c r="O721" s="125"/>
      <c r="P721" s="1182"/>
      <c r="Q721" s="117">
        <v>142</v>
      </c>
      <c r="R721" s="161">
        <v>37</v>
      </c>
      <c r="S721" s="117">
        <v>108</v>
      </c>
      <c r="T721" s="117">
        <v>326</v>
      </c>
      <c r="U721" s="117">
        <v>185</v>
      </c>
      <c r="V721" s="117">
        <v>263</v>
      </c>
      <c r="W721" s="117"/>
      <c r="X721" s="117">
        <v>622</v>
      </c>
      <c r="Y721" s="117">
        <v>576</v>
      </c>
      <c r="Z721" s="117">
        <v>286</v>
      </c>
      <c r="AA721" s="117">
        <v>101</v>
      </c>
      <c r="AB721" s="117">
        <v>133</v>
      </c>
      <c r="AC721" s="25">
        <f>SUM(Q721,R721,S721)</f>
        <v>287</v>
      </c>
      <c r="AD721" s="25">
        <f>SUM(T721,U721,V721)</f>
        <v>774</v>
      </c>
      <c r="AE721" s="25">
        <f>SUM(W721,X721,Y721)</f>
        <v>1198</v>
      </c>
      <c r="AF721" s="25">
        <f>SUM(Z721,AA721,AB721)</f>
        <v>520</v>
      </c>
      <c r="AG721" s="25">
        <f>AC721+AD721</f>
        <v>1061</v>
      </c>
      <c r="AH721" s="25">
        <f>AF721+AE721</f>
        <v>1718</v>
      </c>
      <c r="AI721" s="162">
        <f>AG721+AH721</f>
        <v>2779</v>
      </c>
      <c r="AK721" s="25">
        <f ca="1">SUM((INDIRECT(AK$2&amp;(ROW())):INDIRECT(AK$3&amp;(ROW()))))</f>
        <v>142</v>
      </c>
      <c r="AL721" s="162">
        <f ca="1">SUM(INDIRECT(AL$1&amp;AL$2&amp;$C721):INDIRECT(AL$1&amp;AL$3&amp;$C721))</f>
        <v>200</v>
      </c>
      <c r="AM721" s="1739">
        <f t="shared" ca="1" si="785"/>
        <v>-58</v>
      </c>
      <c r="AN721" s="1842">
        <f t="shared" ca="1" si="786"/>
        <v>0.71</v>
      </c>
      <c r="AO721" s="162">
        <f ca="1">SUM(INDIRECT(AO$1&amp;AO$2&amp;$A721):INDIRECT(AO$1&amp;AO$3&amp;$A721))+SUM(INDIRECT(AO$1&amp;AO$2&amp;$B721):INDIRECT(AO$1&amp;AO$3&amp;$B721))</f>
        <v>0</v>
      </c>
      <c r="AP721" s="1739">
        <f t="shared" ca="1" si="787"/>
        <v>142</v>
      </c>
      <c r="AQ721" s="1842">
        <f t="shared" ca="1" si="788"/>
        <v>0</v>
      </c>
      <c r="AS721" s="25">
        <f ca="1">SUM((INDIRECT(AS$2&amp;(ROW())):INDIRECT(AS$3&amp;(ROW()))))</f>
        <v>142</v>
      </c>
      <c r="AT721" s="162">
        <f ca="1">SUM(INDIRECT(AT$1&amp;AT$2&amp;$C721):INDIRECT(AT$1&amp;AT$3&amp;$C721))</f>
        <v>200</v>
      </c>
      <c r="AU721" s="1739">
        <f t="shared" ca="1" si="789"/>
        <v>-58</v>
      </c>
      <c r="AV721" s="1842">
        <f t="shared" ca="1" si="790"/>
        <v>0.71</v>
      </c>
      <c r="AW721" s="162">
        <f ca="1">SUM(INDIRECT(AW$1&amp;AW$2&amp;$A721):INDIRECT(AW$1&amp;AW$3&amp;$A721))+SUM(INDIRECT(AW$1&amp;AW$2&amp;$B721):INDIRECT(AW$1&amp;AW$3&amp;$B721))</f>
        <v>0</v>
      </c>
      <c r="AX721" s="1739">
        <f t="shared" ca="1" si="791"/>
        <v>142</v>
      </c>
      <c r="AY721" s="1842">
        <f t="shared" ca="1" si="792"/>
        <v>0</v>
      </c>
      <c r="BA721" s="25">
        <f ca="1">SUM((INDIRECT(BA$2&amp;(ROW())):INDIRECT(BA$3&amp;(ROW()))))</f>
        <v>142</v>
      </c>
      <c r="BB721" s="162">
        <f ca="1">SUM(INDIRECT(BB$1&amp;BB$2&amp;$C721):INDIRECT(BB$1&amp;BB$3&amp;$C721))</f>
        <v>200</v>
      </c>
      <c r="BC721" s="1739">
        <f t="shared" ca="1" si="793"/>
        <v>-58</v>
      </c>
      <c r="BD721" s="1842">
        <f t="shared" ca="1" si="794"/>
        <v>0.71</v>
      </c>
      <c r="BE721" s="162">
        <f ca="1">SUM(INDIRECT(BE$1&amp;BE$2&amp;$A721):INDIRECT(BE$1&amp;BE$3&amp;$A721))+SUM(INDIRECT(BE$1&amp;BE$2&amp;$B721):INDIRECT(BE$1&amp;BE$3&amp;$B721))</f>
        <v>0</v>
      </c>
      <c r="BF721" s="1739">
        <f t="shared" ca="1" si="795"/>
        <v>142</v>
      </c>
      <c r="BG721" s="1842">
        <f t="shared" ca="1" si="796"/>
        <v>0</v>
      </c>
    </row>
    <row r="722" spans="1:59">
      <c r="A722" s="1887">
        <v>697</v>
      </c>
      <c r="B722" s="1887">
        <v>655</v>
      </c>
      <c r="C722" s="1887">
        <f>ROW()</f>
        <v>722</v>
      </c>
      <c r="E722" s="2540">
        <v>1</v>
      </c>
      <c r="I722" s="22" t="s">
        <v>233</v>
      </c>
      <c r="J722" s="166"/>
      <c r="K722" s="628"/>
      <c r="L722" s="628"/>
      <c r="M722" s="628"/>
      <c r="N722" s="628"/>
      <c r="O722" s="628"/>
      <c r="P722" s="628"/>
      <c r="Q722" s="629">
        <f t="shared" ref="Q722:AI722" si="804">+Q723+Q749</f>
        <v>1095</v>
      </c>
      <c r="R722" s="630">
        <f t="shared" si="804"/>
        <v>-1942</v>
      </c>
      <c r="S722" s="629">
        <f t="shared" si="804"/>
        <v>1023</v>
      </c>
      <c r="T722" s="629">
        <f t="shared" si="804"/>
        <v>1790</v>
      </c>
      <c r="U722" s="629">
        <f t="shared" si="804"/>
        <v>1520</v>
      </c>
      <c r="V722" s="629">
        <f t="shared" si="804"/>
        <v>3942</v>
      </c>
      <c r="W722" s="629">
        <f t="shared" si="804"/>
        <v>708</v>
      </c>
      <c r="X722" s="629">
        <f t="shared" si="804"/>
        <v>1201</v>
      </c>
      <c r="Y722" s="629">
        <f t="shared" si="804"/>
        <v>1125</v>
      </c>
      <c r="Z722" s="629">
        <f t="shared" si="804"/>
        <v>825</v>
      </c>
      <c r="AA722" s="629">
        <f t="shared" si="804"/>
        <v>1103</v>
      </c>
      <c r="AB722" s="629">
        <f t="shared" si="804"/>
        <v>864</v>
      </c>
      <c r="AC722" s="629">
        <f t="shared" si="804"/>
        <v>176</v>
      </c>
      <c r="AD722" s="629">
        <f t="shared" si="804"/>
        <v>7252</v>
      </c>
      <c r="AE722" s="629">
        <f t="shared" si="804"/>
        <v>3034</v>
      </c>
      <c r="AF722" s="629">
        <f t="shared" si="804"/>
        <v>2792</v>
      </c>
      <c r="AG722" s="629">
        <f t="shared" si="804"/>
        <v>7428</v>
      </c>
      <c r="AH722" s="629">
        <f t="shared" si="804"/>
        <v>5826</v>
      </c>
      <c r="AI722" s="165">
        <f t="shared" si="804"/>
        <v>13254</v>
      </c>
      <c r="AK722" s="629">
        <f ca="1">SUM((INDIRECT(AK$2&amp;(ROW())):INDIRECT(AK$3&amp;(ROW()))))</f>
        <v>1095</v>
      </c>
      <c r="AL722" s="1649">
        <f ca="1">SUM(INDIRECT(AL$1&amp;AL$2&amp;$C722):INDIRECT(AL$1&amp;AL$3&amp;$C722))</f>
        <v>1310</v>
      </c>
      <c r="AM722" s="1712">
        <f t="shared" ca="1" si="785"/>
        <v>-215</v>
      </c>
      <c r="AN722" s="1816">
        <f t="shared" ca="1" si="786"/>
        <v>0.83587786259541985</v>
      </c>
      <c r="AO722" s="1649">
        <f ca="1">SUM(INDIRECT(AO$1&amp;AO$2&amp;$A722):INDIRECT(AO$1&amp;AO$3&amp;$A722))+SUM(INDIRECT(AO$1&amp;AO$2&amp;$B722):INDIRECT(AO$1&amp;AO$3&amp;$B722))</f>
        <v>572</v>
      </c>
      <c r="AP722" s="1712">
        <f t="shared" ca="1" si="787"/>
        <v>523</v>
      </c>
      <c r="AQ722" s="1816">
        <f t="shared" ca="1" si="788"/>
        <v>1.9143356643356644</v>
      </c>
      <c r="AS722" s="629">
        <f ca="1">SUM((INDIRECT(AS$2&amp;(ROW())):INDIRECT(AS$3&amp;(ROW()))))</f>
        <v>1095</v>
      </c>
      <c r="AT722" s="1649">
        <f ca="1">SUM(INDIRECT(AT$1&amp;AT$2&amp;$C722):INDIRECT(AT$1&amp;AT$3&amp;$C722))</f>
        <v>1310</v>
      </c>
      <c r="AU722" s="1712">
        <f t="shared" ca="1" si="789"/>
        <v>-215</v>
      </c>
      <c r="AV722" s="1816">
        <f t="shared" ca="1" si="790"/>
        <v>0.83587786259541985</v>
      </c>
      <c r="AW722" s="1649">
        <f ca="1">SUM(INDIRECT(AW$1&amp;AW$2&amp;$A722):INDIRECT(AW$1&amp;AW$3&amp;$A722))+SUM(INDIRECT(AW$1&amp;AW$2&amp;$B722):INDIRECT(AW$1&amp;AW$3&amp;$B722))</f>
        <v>572</v>
      </c>
      <c r="AX722" s="1712">
        <f t="shared" ca="1" si="791"/>
        <v>523</v>
      </c>
      <c r="AY722" s="1816">
        <f t="shared" ca="1" si="792"/>
        <v>1.9143356643356644</v>
      </c>
      <c r="BA722" s="629">
        <f ca="1">SUM((INDIRECT(BA$2&amp;(ROW())):INDIRECT(BA$3&amp;(ROW()))))</f>
        <v>1095</v>
      </c>
      <c r="BB722" s="1649">
        <f ca="1">SUM(INDIRECT(BB$1&amp;BB$2&amp;$C722):INDIRECT(BB$1&amp;BB$3&amp;$C722))</f>
        <v>1310</v>
      </c>
      <c r="BC722" s="1712">
        <f t="shared" ca="1" si="793"/>
        <v>-215</v>
      </c>
      <c r="BD722" s="1816">
        <f t="shared" ca="1" si="794"/>
        <v>0.83587786259541985</v>
      </c>
      <c r="BE722" s="1649">
        <f ca="1">SUM(INDIRECT(BE$1&amp;BE$2&amp;$A722):INDIRECT(BE$1&amp;BE$3&amp;$A722))+SUM(INDIRECT(BE$1&amp;BE$2&amp;$B722):INDIRECT(BE$1&amp;BE$3&amp;$B722))</f>
        <v>572</v>
      </c>
      <c r="BF722" s="1712">
        <f t="shared" ca="1" si="795"/>
        <v>523</v>
      </c>
      <c r="BG722" s="1816">
        <f t="shared" ca="1" si="796"/>
        <v>1.9143356643356644</v>
      </c>
    </row>
    <row r="723" spans="1:59">
      <c r="A723" s="1887">
        <v>698</v>
      </c>
      <c r="B723" s="1887">
        <v>656</v>
      </c>
      <c r="C723" s="1887">
        <f>ROW()</f>
        <v>723</v>
      </c>
      <c r="E723" s="2540">
        <v>1</v>
      </c>
      <c r="I723" s="159"/>
      <c r="J723" s="158"/>
      <c r="K723" s="123" t="s">
        <v>221</v>
      </c>
      <c r="L723" s="123"/>
      <c r="M723" s="549"/>
      <c r="N723" s="549"/>
      <c r="O723" s="549"/>
      <c r="P723" s="549"/>
      <c r="Q723" s="552">
        <f t="shared" ref="Q723:AI723" si="805">Q729+Q724+Q734+Q739+Q744</f>
        <v>992</v>
      </c>
      <c r="R723" s="631">
        <f t="shared" si="805"/>
        <v>-1962</v>
      </c>
      <c r="S723" s="552">
        <f t="shared" si="805"/>
        <v>960</v>
      </c>
      <c r="T723" s="552">
        <f t="shared" si="805"/>
        <v>1404</v>
      </c>
      <c r="U723" s="552">
        <f t="shared" si="805"/>
        <v>1390</v>
      </c>
      <c r="V723" s="552">
        <f t="shared" si="805"/>
        <v>3708</v>
      </c>
      <c r="W723" s="552">
        <f t="shared" si="805"/>
        <v>708</v>
      </c>
      <c r="X723" s="552">
        <f t="shared" si="805"/>
        <v>827</v>
      </c>
      <c r="Y723" s="552">
        <f t="shared" si="805"/>
        <v>799</v>
      </c>
      <c r="Z723" s="552">
        <f t="shared" si="805"/>
        <v>612</v>
      </c>
      <c r="AA723" s="552">
        <f t="shared" si="805"/>
        <v>1027</v>
      </c>
      <c r="AB723" s="552">
        <f t="shared" si="805"/>
        <v>783</v>
      </c>
      <c r="AC723" s="552">
        <f t="shared" si="805"/>
        <v>-10</v>
      </c>
      <c r="AD723" s="552">
        <f t="shared" si="805"/>
        <v>6502</v>
      </c>
      <c r="AE723" s="552">
        <f t="shared" si="805"/>
        <v>2334</v>
      </c>
      <c r="AF723" s="552">
        <f t="shared" si="805"/>
        <v>2422</v>
      </c>
      <c r="AG723" s="552">
        <f t="shared" si="805"/>
        <v>6492</v>
      </c>
      <c r="AH723" s="552">
        <f t="shared" si="805"/>
        <v>4756</v>
      </c>
      <c r="AI723" s="632">
        <f t="shared" si="805"/>
        <v>11248</v>
      </c>
      <c r="AK723" s="552">
        <f ca="1">SUM((INDIRECT(AK$2&amp;(ROW())):INDIRECT(AK$3&amp;(ROW()))))</f>
        <v>992</v>
      </c>
      <c r="AL723" s="632">
        <f ca="1">SUM(INDIRECT(AL$1&amp;AL$2&amp;$C723):INDIRECT(AL$1&amp;AL$3&amp;$C723))</f>
        <v>1210</v>
      </c>
      <c r="AM723" s="1742">
        <f t="shared" ca="1" si="785"/>
        <v>-218</v>
      </c>
      <c r="AN723" s="1845">
        <f t="shared" ca="1" si="786"/>
        <v>0.81983471074380165</v>
      </c>
      <c r="AO723" s="632">
        <f ca="1">SUM(INDIRECT(AO$1&amp;AO$2&amp;$A723):INDIRECT(AO$1&amp;AO$3&amp;$A723))+SUM(INDIRECT(AO$1&amp;AO$2&amp;$B723):INDIRECT(AO$1&amp;AO$3&amp;$B723))</f>
        <v>572</v>
      </c>
      <c r="AP723" s="1742">
        <f t="shared" ca="1" si="787"/>
        <v>420</v>
      </c>
      <c r="AQ723" s="1845">
        <f t="shared" ca="1" si="788"/>
        <v>1.7342657342657342</v>
      </c>
      <c r="AS723" s="552">
        <f ca="1">SUM((INDIRECT(AS$2&amp;(ROW())):INDIRECT(AS$3&amp;(ROW()))))</f>
        <v>992</v>
      </c>
      <c r="AT723" s="632">
        <f ca="1">SUM(INDIRECT(AT$1&amp;AT$2&amp;$C723):INDIRECT(AT$1&amp;AT$3&amp;$C723))</f>
        <v>1210</v>
      </c>
      <c r="AU723" s="1742">
        <f t="shared" ca="1" si="789"/>
        <v>-218</v>
      </c>
      <c r="AV723" s="1845">
        <f t="shared" ca="1" si="790"/>
        <v>0.81983471074380165</v>
      </c>
      <c r="AW723" s="632">
        <f ca="1">SUM(INDIRECT(AW$1&amp;AW$2&amp;$A723):INDIRECT(AW$1&amp;AW$3&amp;$A723))+SUM(INDIRECT(AW$1&amp;AW$2&amp;$B723):INDIRECT(AW$1&amp;AW$3&amp;$B723))</f>
        <v>572</v>
      </c>
      <c r="AX723" s="1742">
        <f t="shared" ca="1" si="791"/>
        <v>420</v>
      </c>
      <c r="AY723" s="1845">
        <f t="shared" ca="1" si="792"/>
        <v>1.7342657342657342</v>
      </c>
      <c r="BA723" s="552">
        <f ca="1">SUM((INDIRECT(BA$2&amp;(ROW())):INDIRECT(BA$3&amp;(ROW()))))</f>
        <v>992</v>
      </c>
      <c r="BB723" s="632">
        <f ca="1">SUM(INDIRECT(BB$1&amp;BB$2&amp;$C723):INDIRECT(BB$1&amp;BB$3&amp;$C723))</f>
        <v>1210</v>
      </c>
      <c r="BC723" s="1742">
        <f t="shared" ca="1" si="793"/>
        <v>-218</v>
      </c>
      <c r="BD723" s="1845">
        <f t="shared" ca="1" si="794"/>
        <v>0.81983471074380165</v>
      </c>
      <c r="BE723" s="632">
        <f ca="1">SUM(INDIRECT(BE$1&amp;BE$2&amp;$A723):INDIRECT(BE$1&amp;BE$3&amp;$A723))+SUM(INDIRECT(BE$1&amp;BE$2&amp;$B723):INDIRECT(BE$1&amp;BE$3&amp;$B723))</f>
        <v>572</v>
      </c>
      <c r="BF723" s="1742">
        <f t="shared" ca="1" si="795"/>
        <v>420</v>
      </c>
      <c r="BG723" s="1845">
        <f t="shared" ca="1" si="796"/>
        <v>1.7342657342657342</v>
      </c>
    </row>
    <row r="724" spans="1:59">
      <c r="A724" s="1887">
        <v>699</v>
      </c>
      <c r="B724" s="1887">
        <v>1</v>
      </c>
      <c r="C724" s="1887">
        <f>ROW()</f>
        <v>724</v>
      </c>
      <c r="E724" s="2540">
        <v>1</v>
      </c>
      <c r="G724" s="126"/>
      <c r="I724" s="159"/>
      <c r="J724" s="158"/>
      <c r="K724" s="123"/>
      <c r="L724" s="123"/>
      <c r="M724" s="18" t="s">
        <v>895</v>
      </c>
      <c r="N724" s="558"/>
      <c r="O724" s="558"/>
      <c r="P724" s="558"/>
      <c r="Q724" s="562">
        <f>SUM(Q725:Q728)</f>
        <v>0</v>
      </c>
      <c r="R724" s="633">
        <f t="shared" ref="R724:AI724" si="806">SUM(R725:R728)</f>
        <v>0</v>
      </c>
      <c r="S724" s="562">
        <f t="shared" si="806"/>
        <v>0</v>
      </c>
      <c r="T724" s="562">
        <f t="shared" si="806"/>
        <v>43</v>
      </c>
      <c r="U724" s="562">
        <f t="shared" si="806"/>
        <v>0</v>
      </c>
      <c r="V724" s="562">
        <f t="shared" si="806"/>
        <v>0</v>
      </c>
      <c r="W724" s="562">
        <f t="shared" si="806"/>
        <v>0</v>
      </c>
      <c r="X724" s="562">
        <f t="shared" si="806"/>
        <v>0</v>
      </c>
      <c r="Y724" s="562">
        <f t="shared" si="806"/>
        <v>0</v>
      </c>
      <c r="Z724" s="562">
        <f t="shared" si="806"/>
        <v>0</v>
      </c>
      <c r="AA724" s="562">
        <f t="shared" si="806"/>
        <v>0</v>
      </c>
      <c r="AB724" s="562">
        <f t="shared" si="806"/>
        <v>0</v>
      </c>
      <c r="AC724" s="562">
        <f t="shared" si="806"/>
        <v>0</v>
      </c>
      <c r="AD724" s="562">
        <f t="shared" si="806"/>
        <v>43</v>
      </c>
      <c r="AE724" s="562">
        <f t="shared" si="806"/>
        <v>0</v>
      </c>
      <c r="AF724" s="562">
        <f t="shared" si="806"/>
        <v>0</v>
      </c>
      <c r="AG724" s="562">
        <f t="shared" si="806"/>
        <v>43</v>
      </c>
      <c r="AH724" s="562">
        <f t="shared" si="806"/>
        <v>0</v>
      </c>
      <c r="AI724" s="634">
        <f t="shared" si="806"/>
        <v>43</v>
      </c>
      <c r="AK724" s="562">
        <f ca="1">SUM((INDIRECT(AK$2&amp;(ROW())):INDIRECT(AK$3&amp;(ROW()))))</f>
        <v>0</v>
      </c>
      <c r="AL724" s="634">
        <f ca="1">SUM(INDIRECT(AL$1&amp;AL$2&amp;$C724):INDIRECT(AL$1&amp;AL$3&amp;$C724))</f>
        <v>0</v>
      </c>
      <c r="AM724" s="1745">
        <f t="shared" ca="1" si="785"/>
        <v>0</v>
      </c>
      <c r="AN724" s="1848">
        <f t="shared" ca="1" si="786"/>
        <v>0</v>
      </c>
      <c r="AO724" s="634">
        <f ca="1">SUM(INDIRECT(AO$1&amp;AO$2&amp;$A724):INDIRECT(AO$1&amp;AO$3&amp;$A724))+SUM(INDIRECT(AO$1&amp;AO$2&amp;$B724):INDIRECT(AO$1&amp;AO$3&amp;$B724))</f>
        <v>0</v>
      </c>
      <c r="AP724" s="1745">
        <f t="shared" ca="1" si="787"/>
        <v>0</v>
      </c>
      <c r="AQ724" s="1848">
        <f t="shared" ca="1" si="788"/>
        <v>0</v>
      </c>
      <c r="AS724" s="562">
        <f ca="1">SUM((INDIRECT(AS$2&amp;(ROW())):INDIRECT(AS$3&amp;(ROW()))))</f>
        <v>0</v>
      </c>
      <c r="AT724" s="634">
        <f ca="1">SUM(INDIRECT(AT$1&amp;AT$2&amp;$C724):INDIRECT(AT$1&amp;AT$3&amp;$C724))</f>
        <v>0</v>
      </c>
      <c r="AU724" s="1745">
        <f t="shared" ca="1" si="789"/>
        <v>0</v>
      </c>
      <c r="AV724" s="1848">
        <f t="shared" ca="1" si="790"/>
        <v>0</v>
      </c>
      <c r="AW724" s="634">
        <f ca="1">SUM(INDIRECT(AW$1&amp;AW$2&amp;$A724):INDIRECT(AW$1&amp;AW$3&amp;$A724))+SUM(INDIRECT(AW$1&amp;AW$2&amp;$B724):INDIRECT(AW$1&amp;AW$3&amp;$B724))</f>
        <v>0</v>
      </c>
      <c r="AX724" s="1745">
        <f t="shared" ca="1" si="791"/>
        <v>0</v>
      </c>
      <c r="AY724" s="1848">
        <f t="shared" ca="1" si="792"/>
        <v>0</v>
      </c>
      <c r="BA724" s="562">
        <f ca="1">SUM((INDIRECT(BA$2&amp;(ROW())):INDIRECT(BA$3&amp;(ROW()))))</f>
        <v>0</v>
      </c>
      <c r="BB724" s="634">
        <f ca="1">SUM(INDIRECT(BB$1&amp;BB$2&amp;$C724):INDIRECT(BB$1&amp;BB$3&amp;$C724))</f>
        <v>0</v>
      </c>
      <c r="BC724" s="1745">
        <f t="shared" ca="1" si="793"/>
        <v>0</v>
      </c>
      <c r="BD724" s="1848">
        <f t="shared" ca="1" si="794"/>
        <v>0</v>
      </c>
      <c r="BE724" s="634">
        <f ca="1">SUM(INDIRECT(BE$1&amp;BE$2&amp;$A724):INDIRECT(BE$1&amp;BE$3&amp;$A724))+SUM(INDIRECT(BE$1&amp;BE$2&amp;$B724):INDIRECT(BE$1&amp;BE$3&amp;$B724))</f>
        <v>0</v>
      </c>
      <c r="BF724" s="1745">
        <f t="shared" ca="1" si="795"/>
        <v>0</v>
      </c>
      <c r="BG724" s="1848">
        <f t="shared" ca="1" si="796"/>
        <v>0</v>
      </c>
    </row>
    <row r="725" spans="1:59">
      <c r="A725" s="1887">
        <v>700</v>
      </c>
      <c r="B725" s="1887">
        <v>1</v>
      </c>
      <c r="C725" s="1887">
        <f>ROW()</f>
        <v>725</v>
      </c>
      <c r="E725" s="2549" t="s">
        <v>1040</v>
      </c>
      <c r="F725" s="1076"/>
      <c r="G725" s="126"/>
      <c r="I725" s="159"/>
      <c r="J725" s="158"/>
      <c r="K725" s="123"/>
      <c r="L725" s="123"/>
      <c r="M725" s="18"/>
      <c r="N725" s="587" t="s">
        <v>1036</v>
      </c>
      <c r="O725" s="175"/>
      <c r="P725" s="175"/>
      <c r="Q725" s="177"/>
      <c r="R725" s="578"/>
      <c r="S725" s="177"/>
      <c r="T725" s="177"/>
      <c r="U725" s="177"/>
      <c r="V725" s="177"/>
      <c r="W725" s="177"/>
      <c r="X725" s="177"/>
      <c r="Y725" s="177"/>
      <c r="Z725" s="177"/>
      <c r="AA725" s="177"/>
      <c r="AB725" s="177"/>
      <c r="AC725" s="173">
        <f>SUM(Q725,R725,S725)</f>
        <v>0</v>
      </c>
      <c r="AD725" s="173">
        <f>SUM(T725,U725,V725)</f>
        <v>0</v>
      </c>
      <c r="AE725" s="173">
        <f>SUM(W725,X725,Y725)</f>
        <v>0</v>
      </c>
      <c r="AF725" s="173">
        <f>SUM(Z725,AA725,AB725)</f>
        <v>0</v>
      </c>
      <c r="AG725" s="173">
        <f>AC725+AD725</f>
        <v>0</v>
      </c>
      <c r="AH725" s="173">
        <f>AF725+AE725</f>
        <v>0</v>
      </c>
      <c r="AI725" s="579">
        <f>AG725+AH725</f>
        <v>0</v>
      </c>
      <c r="AK725" s="173">
        <f ca="1">SUM((INDIRECT(AK$2&amp;(ROW())):INDIRECT(AK$3&amp;(ROW()))))</f>
        <v>0</v>
      </c>
      <c r="AL725" s="579">
        <f ca="1">SUM(INDIRECT(AL$1&amp;AL$2&amp;$C725):INDIRECT(AL$1&amp;AL$3&amp;$C725))</f>
        <v>0</v>
      </c>
      <c r="AM725" s="1737">
        <f t="shared" ca="1" si="785"/>
        <v>0</v>
      </c>
      <c r="AN725" s="1840">
        <f t="shared" ca="1" si="786"/>
        <v>0</v>
      </c>
      <c r="AO725" s="579">
        <f ca="1">SUM(INDIRECT(AO$1&amp;AO$2&amp;$A725):INDIRECT(AO$1&amp;AO$3&amp;$A725))+SUM(INDIRECT(AO$1&amp;AO$2&amp;$B725):INDIRECT(AO$1&amp;AO$3&amp;$B725))</f>
        <v>0</v>
      </c>
      <c r="AP725" s="1737">
        <f t="shared" ca="1" si="787"/>
        <v>0</v>
      </c>
      <c r="AQ725" s="1840">
        <f t="shared" ca="1" si="788"/>
        <v>0</v>
      </c>
      <c r="AS725" s="173">
        <f ca="1">SUM((INDIRECT(AS$2&amp;(ROW())):INDIRECT(AS$3&amp;(ROW()))))</f>
        <v>0</v>
      </c>
      <c r="AT725" s="579">
        <f ca="1">SUM(INDIRECT(AT$1&amp;AT$2&amp;$C725):INDIRECT(AT$1&amp;AT$3&amp;$C725))</f>
        <v>0</v>
      </c>
      <c r="AU725" s="1737">
        <f t="shared" ca="1" si="789"/>
        <v>0</v>
      </c>
      <c r="AV725" s="1840">
        <f t="shared" ca="1" si="790"/>
        <v>0</v>
      </c>
      <c r="AW725" s="579">
        <f ca="1">SUM(INDIRECT(AW$1&amp;AW$2&amp;$A725):INDIRECT(AW$1&amp;AW$3&amp;$A725))+SUM(INDIRECT(AW$1&amp;AW$2&amp;$B725):INDIRECT(AW$1&amp;AW$3&amp;$B725))</f>
        <v>0</v>
      </c>
      <c r="AX725" s="1737">
        <f t="shared" ca="1" si="791"/>
        <v>0</v>
      </c>
      <c r="AY725" s="1840">
        <f t="shared" ca="1" si="792"/>
        <v>0</v>
      </c>
      <c r="BA725" s="173">
        <f ca="1">SUM((INDIRECT(BA$2&amp;(ROW())):INDIRECT(BA$3&amp;(ROW()))))</f>
        <v>0</v>
      </c>
      <c r="BB725" s="579">
        <f ca="1">SUM(INDIRECT(BB$1&amp;BB$2&amp;$C725):INDIRECT(BB$1&amp;BB$3&amp;$C725))</f>
        <v>0</v>
      </c>
      <c r="BC725" s="1737">
        <f t="shared" ca="1" si="793"/>
        <v>0</v>
      </c>
      <c r="BD725" s="1840">
        <f t="shared" ca="1" si="794"/>
        <v>0</v>
      </c>
      <c r="BE725" s="579">
        <f ca="1">SUM(INDIRECT(BE$1&amp;BE$2&amp;$A725):INDIRECT(BE$1&amp;BE$3&amp;$A725))+SUM(INDIRECT(BE$1&amp;BE$2&amp;$B725):INDIRECT(BE$1&amp;BE$3&amp;$B725))</f>
        <v>0</v>
      </c>
      <c r="BF725" s="1737">
        <f t="shared" ca="1" si="795"/>
        <v>0</v>
      </c>
      <c r="BG725" s="1840">
        <f t="shared" ca="1" si="796"/>
        <v>0</v>
      </c>
    </row>
    <row r="726" spans="1:59">
      <c r="A726" s="1887">
        <v>701</v>
      </c>
      <c r="B726" s="1887">
        <v>1</v>
      </c>
      <c r="C726" s="1887">
        <f>ROW()</f>
        <v>726</v>
      </c>
      <c r="E726" s="2549" t="s">
        <v>1040</v>
      </c>
      <c r="F726" s="1076"/>
      <c r="G726" s="126"/>
      <c r="I726" s="159"/>
      <c r="J726" s="158"/>
      <c r="K726" s="123"/>
      <c r="L726" s="123"/>
      <c r="M726" s="18"/>
      <c r="N726" s="620" t="s">
        <v>1037</v>
      </c>
      <c r="O726" s="18"/>
      <c r="P726" s="18"/>
      <c r="Q726" s="117"/>
      <c r="R726" s="161"/>
      <c r="S726" s="117"/>
      <c r="T726" s="117">
        <v>43</v>
      </c>
      <c r="U726" s="117"/>
      <c r="V726" s="117"/>
      <c r="W726" s="117"/>
      <c r="X726" s="117"/>
      <c r="Y726" s="117"/>
      <c r="Z726" s="117"/>
      <c r="AA726" s="117"/>
      <c r="AB726" s="117"/>
      <c r="AC726" s="25">
        <f>SUM(Q726,R726,S726)</f>
        <v>0</v>
      </c>
      <c r="AD726" s="25">
        <f>SUM(T726,U726,V726)</f>
        <v>43</v>
      </c>
      <c r="AE726" s="25">
        <f>SUM(W726,X726,Y726)</f>
        <v>0</v>
      </c>
      <c r="AF726" s="25">
        <f>SUM(Z726,AA726,AB726)</f>
        <v>0</v>
      </c>
      <c r="AG726" s="25">
        <f>AC726+AD726</f>
        <v>43</v>
      </c>
      <c r="AH726" s="25">
        <f>AF726+AE726</f>
        <v>0</v>
      </c>
      <c r="AI726" s="162">
        <f>AG726+AH726</f>
        <v>43</v>
      </c>
      <c r="AK726" s="25">
        <f ca="1">SUM((INDIRECT(AK$2&amp;(ROW())):INDIRECT(AK$3&amp;(ROW()))))</f>
        <v>0</v>
      </c>
      <c r="AL726" s="162">
        <f ca="1">SUM(INDIRECT(AL$1&amp;AL$2&amp;$C726):INDIRECT(AL$1&amp;AL$3&amp;$C726))</f>
        <v>0</v>
      </c>
      <c r="AM726" s="1739">
        <f t="shared" ca="1" si="785"/>
        <v>0</v>
      </c>
      <c r="AN726" s="1842">
        <f t="shared" ca="1" si="786"/>
        <v>0</v>
      </c>
      <c r="AO726" s="162">
        <f ca="1">SUM(INDIRECT(AO$1&amp;AO$2&amp;$A726):INDIRECT(AO$1&amp;AO$3&amp;$A726))+SUM(INDIRECT(AO$1&amp;AO$2&amp;$B726):INDIRECT(AO$1&amp;AO$3&amp;$B726))</f>
        <v>0</v>
      </c>
      <c r="AP726" s="1739">
        <f t="shared" ca="1" si="787"/>
        <v>0</v>
      </c>
      <c r="AQ726" s="1842">
        <f t="shared" ca="1" si="788"/>
        <v>0</v>
      </c>
      <c r="AS726" s="25">
        <f ca="1">SUM((INDIRECT(AS$2&amp;(ROW())):INDIRECT(AS$3&amp;(ROW()))))</f>
        <v>0</v>
      </c>
      <c r="AT726" s="162">
        <f ca="1">SUM(INDIRECT(AT$1&amp;AT$2&amp;$C726):INDIRECT(AT$1&amp;AT$3&amp;$C726))</f>
        <v>0</v>
      </c>
      <c r="AU726" s="1739">
        <f t="shared" ca="1" si="789"/>
        <v>0</v>
      </c>
      <c r="AV726" s="1842">
        <f t="shared" ca="1" si="790"/>
        <v>0</v>
      </c>
      <c r="AW726" s="162">
        <f ca="1">SUM(INDIRECT(AW$1&amp;AW$2&amp;$A726):INDIRECT(AW$1&amp;AW$3&amp;$A726))+SUM(INDIRECT(AW$1&amp;AW$2&amp;$B726):INDIRECT(AW$1&amp;AW$3&amp;$B726))</f>
        <v>0</v>
      </c>
      <c r="AX726" s="1739">
        <f t="shared" ca="1" si="791"/>
        <v>0</v>
      </c>
      <c r="AY726" s="1842">
        <f t="shared" ca="1" si="792"/>
        <v>0</v>
      </c>
      <c r="BA726" s="25">
        <f ca="1">SUM((INDIRECT(BA$2&amp;(ROW())):INDIRECT(BA$3&amp;(ROW()))))</f>
        <v>0</v>
      </c>
      <c r="BB726" s="162">
        <f ca="1">SUM(INDIRECT(BB$1&amp;BB$2&amp;$C726):INDIRECT(BB$1&amp;BB$3&amp;$C726))</f>
        <v>0</v>
      </c>
      <c r="BC726" s="1739">
        <f t="shared" ca="1" si="793"/>
        <v>0</v>
      </c>
      <c r="BD726" s="1842">
        <f t="shared" ca="1" si="794"/>
        <v>0</v>
      </c>
      <c r="BE726" s="162">
        <f ca="1">SUM(INDIRECT(BE$1&amp;BE$2&amp;$A726):INDIRECT(BE$1&amp;BE$3&amp;$A726))+SUM(INDIRECT(BE$1&amp;BE$2&amp;$B726):INDIRECT(BE$1&amp;BE$3&amp;$B726))</f>
        <v>0</v>
      </c>
      <c r="BF726" s="1739">
        <f t="shared" ca="1" si="795"/>
        <v>0</v>
      </c>
      <c r="BG726" s="1842">
        <f t="shared" ca="1" si="796"/>
        <v>0</v>
      </c>
    </row>
    <row r="727" spans="1:59">
      <c r="A727" s="1887">
        <v>702</v>
      </c>
      <c r="B727" s="1887">
        <v>1</v>
      </c>
      <c r="C727" s="1887">
        <f>ROW()</f>
        <v>727</v>
      </c>
      <c r="E727" s="2549" t="s">
        <v>1040</v>
      </c>
      <c r="F727" s="1076"/>
      <c r="G727" s="126"/>
      <c r="I727" s="159"/>
      <c r="J727" s="158"/>
      <c r="K727" s="123"/>
      <c r="L727" s="123"/>
      <c r="M727" s="18"/>
      <c r="N727" s="620" t="s">
        <v>1038</v>
      </c>
      <c r="O727" s="462"/>
      <c r="P727" s="462"/>
      <c r="Q727" s="117"/>
      <c r="R727" s="117"/>
      <c r="S727" s="117"/>
      <c r="T727" s="117"/>
      <c r="U727" s="117"/>
      <c r="V727" s="117"/>
      <c r="W727" s="117"/>
      <c r="X727" s="117"/>
      <c r="Y727" s="117"/>
      <c r="Z727" s="117"/>
      <c r="AA727" s="117"/>
      <c r="AB727" s="117"/>
      <c r="AC727" s="25">
        <f>SUM(Q727,R727,S727)</f>
        <v>0</v>
      </c>
      <c r="AD727" s="25">
        <f>SUM(T727,U727,V727)</f>
        <v>0</v>
      </c>
      <c r="AE727" s="25">
        <f>SUM(W727,X727,Y727)</f>
        <v>0</v>
      </c>
      <c r="AF727" s="25">
        <f>SUM(Z727,AA727,AB727)</f>
        <v>0</v>
      </c>
      <c r="AG727" s="25">
        <f>AC727+AD727</f>
        <v>0</v>
      </c>
      <c r="AH727" s="25">
        <f>AF727+AE727</f>
        <v>0</v>
      </c>
      <c r="AI727" s="162">
        <f>AG727+AH727</f>
        <v>0</v>
      </c>
      <c r="AK727" s="25">
        <f ca="1">SUM((INDIRECT(AK$2&amp;(ROW())):INDIRECT(AK$3&amp;(ROW()))))</f>
        <v>0</v>
      </c>
      <c r="AL727" s="162">
        <f ca="1">SUM(INDIRECT(AL$1&amp;AL$2&amp;$C727):INDIRECT(AL$1&amp;AL$3&amp;$C727))</f>
        <v>0</v>
      </c>
      <c r="AM727" s="1739">
        <f t="shared" ca="1" si="785"/>
        <v>0</v>
      </c>
      <c r="AN727" s="1842">
        <f t="shared" ca="1" si="786"/>
        <v>0</v>
      </c>
      <c r="AO727" s="162">
        <f ca="1">SUM(INDIRECT(AO$1&amp;AO$2&amp;$A727):INDIRECT(AO$1&amp;AO$3&amp;$A727))+SUM(INDIRECT(AO$1&amp;AO$2&amp;$B727):INDIRECT(AO$1&amp;AO$3&amp;$B727))</f>
        <v>0</v>
      </c>
      <c r="AP727" s="1739">
        <f t="shared" ca="1" si="787"/>
        <v>0</v>
      </c>
      <c r="AQ727" s="1842">
        <f t="shared" ca="1" si="788"/>
        <v>0</v>
      </c>
      <c r="AS727" s="25">
        <f ca="1">SUM((INDIRECT(AS$2&amp;(ROW())):INDIRECT(AS$3&amp;(ROW()))))</f>
        <v>0</v>
      </c>
      <c r="AT727" s="162">
        <f ca="1">SUM(INDIRECT(AT$1&amp;AT$2&amp;$C727):INDIRECT(AT$1&amp;AT$3&amp;$C727))</f>
        <v>0</v>
      </c>
      <c r="AU727" s="1739">
        <f t="shared" ca="1" si="789"/>
        <v>0</v>
      </c>
      <c r="AV727" s="1842">
        <f t="shared" ca="1" si="790"/>
        <v>0</v>
      </c>
      <c r="AW727" s="162">
        <f ca="1">SUM(INDIRECT(AW$1&amp;AW$2&amp;$A727):INDIRECT(AW$1&amp;AW$3&amp;$A727))+SUM(INDIRECT(AW$1&amp;AW$2&amp;$B727):INDIRECT(AW$1&amp;AW$3&amp;$B727))</f>
        <v>0</v>
      </c>
      <c r="AX727" s="1739">
        <f t="shared" ca="1" si="791"/>
        <v>0</v>
      </c>
      <c r="AY727" s="1842">
        <f t="shared" ca="1" si="792"/>
        <v>0</v>
      </c>
      <c r="BA727" s="25">
        <f ca="1">SUM((INDIRECT(BA$2&amp;(ROW())):INDIRECT(BA$3&amp;(ROW()))))</f>
        <v>0</v>
      </c>
      <c r="BB727" s="162">
        <f ca="1">SUM(INDIRECT(BB$1&amp;BB$2&amp;$C727):INDIRECT(BB$1&amp;BB$3&amp;$C727))</f>
        <v>0</v>
      </c>
      <c r="BC727" s="1739">
        <f t="shared" ca="1" si="793"/>
        <v>0</v>
      </c>
      <c r="BD727" s="1842">
        <f t="shared" ca="1" si="794"/>
        <v>0</v>
      </c>
      <c r="BE727" s="162">
        <f ca="1">SUM(INDIRECT(BE$1&amp;BE$2&amp;$A727):INDIRECT(BE$1&amp;BE$3&amp;$A727))+SUM(INDIRECT(BE$1&amp;BE$2&amp;$B727):INDIRECT(BE$1&amp;BE$3&amp;$B727))</f>
        <v>0</v>
      </c>
      <c r="BF727" s="1739">
        <f t="shared" ca="1" si="795"/>
        <v>0</v>
      </c>
      <c r="BG727" s="1842">
        <f t="shared" ca="1" si="796"/>
        <v>0</v>
      </c>
    </row>
    <row r="728" spans="1:59">
      <c r="A728" s="1887">
        <v>703</v>
      </c>
      <c r="B728" s="1887">
        <v>1</v>
      </c>
      <c r="C728" s="1887">
        <f>ROW()</f>
        <v>728</v>
      </c>
      <c r="E728" s="2549" t="s">
        <v>1040</v>
      </c>
      <c r="F728" s="1076"/>
      <c r="G728" s="126"/>
      <c r="I728" s="159"/>
      <c r="J728" s="158"/>
      <c r="K728" s="123"/>
      <c r="L728" s="123"/>
      <c r="M728" s="18"/>
      <c r="N728" s="620" t="s">
        <v>1039</v>
      </c>
      <c r="O728" s="16"/>
      <c r="P728" s="16"/>
      <c r="Q728" s="124"/>
      <c r="R728" s="124"/>
      <c r="S728" s="124"/>
      <c r="T728" s="124"/>
      <c r="U728" s="124"/>
      <c r="V728" s="124"/>
      <c r="W728" s="124"/>
      <c r="X728" s="124"/>
      <c r="Y728" s="124"/>
      <c r="Z728" s="124"/>
      <c r="AA728" s="124"/>
      <c r="AB728" s="124"/>
      <c r="AC728" s="23">
        <f>SUM(Q728,R728,S728)</f>
        <v>0</v>
      </c>
      <c r="AD728" s="23">
        <f>SUM(T728,U728,V728)</f>
        <v>0</v>
      </c>
      <c r="AE728" s="23">
        <f>SUM(W728,X728,Y728)</f>
        <v>0</v>
      </c>
      <c r="AF728" s="23">
        <f>SUM(Z728,AA728,AB728)</f>
        <v>0</v>
      </c>
      <c r="AG728" s="23">
        <f>AC728+AD728</f>
        <v>0</v>
      </c>
      <c r="AH728" s="23">
        <f>AF728+AE728</f>
        <v>0</v>
      </c>
      <c r="AI728" s="160">
        <f>AG728+AH728</f>
        <v>0</v>
      </c>
      <c r="AK728" s="23">
        <f ca="1">SUM((INDIRECT(AK$2&amp;(ROW())):INDIRECT(AK$3&amp;(ROW()))))</f>
        <v>0</v>
      </c>
      <c r="AL728" s="160">
        <f ca="1">SUM(INDIRECT(AL$1&amp;AL$2&amp;$C728):INDIRECT(AL$1&amp;AL$3&amp;$C728))</f>
        <v>0</v>
      </c>
      <c r="AM728" s="1738">
        <f t="shared" ca="1" si="785"/>
        <v>0</v>
      </c>
      <c r="AN728" s="1841">
        <f t="shared" ca="1" si="786"/>
        <v>0</v>
      </c>
      <c r="AO728" s="160">
        <f ca="1">SUM(INDIRECT(AO$1&amp;AO$2&amp;$A728):INDIRECT(AO$1&amp;AO$3&amp;$A728))+SUM(INDIRECT(AO$1&amp;AO$2&amp;$B728):INDIRECT(AO$1&amp;AO$3&amp;$B728))</f>
        <v>0</v>
      </c>
      <c r="AP728" s="1738">
        <f t="shared" ca="1" si="787"/>
        <v>0</v>
      </c>
      <c r="AQ728" s="1841">
        <f t="shared" ca="1" si="788"/>
        <v>0</v>
      </c>
      <c r="AS728" s="23">
        <f ca="1">SUM((INDIRECT(AS$2&amp;(ROW())):INDIRECT(AS$3&amp;(ROW()))))</f>
        <v>0</v>
      </c>
      <c r="AT728" s="160">
        <f ca="1">SUM(INDIRECT(AT$1&amp;AT$2&amp;$C728):INDIRECT(AT$1&amp;AT$3&amp;$C728))</f>
        <v>0</v>
      </c>
      <c r="AU728" s="1738">
        <f t="shared" ca="1" si="789"/>
        <v>0</v>
      </c>
      <c r="AV728" s="1841">
        <f t="shared" ca="1" si="790"/>
        <v>0</v>
      </c>
      <c r="AW728" s="160">
        <f ca="1">SUM(INDIRECT(AW$1&amp;AW$2&amp;$A728):INDIRECT(AW$1&amp;AW$3&amp;$A728))+SUM(INDIRECT(AW$1&amp;AW$2&amp;$B728):INDIRECT(AW$1&amp;AW$3&amp;$B728))</f>
        <v>0</v>
      </c>
      <c r="AX728" s="1738">
        <f t="shared" ca="1" si="791"/>
        <v>0</v>
      </c>
      <c r="AY728" s="1841">
        <f t="shared" ca="1" si="792"/>
        <v>0</v>
      </c>
      <c r="BA728" s="23">
        <f ca="1">SUM((INDIRECT(BA$2&amp;(ROW())):INDIRECT(BA$3&amp;(ROW()))))</f>
        <v>0</v>
      </c>
      <c r="BB728" s="160">
        <f ca="1">SUM(INDIRECT(BB$1&amp;BB$2&amp;$C728):INDIRECT(BB$1&amp;BB$3&amp;$C728))</f>
        <v>0</v>
      </c>
      <c r="BC728" s="1738">
        <f t="shared" ca="1" si="793"/>
        <v>0</v>
      </c>
      <c r="BD728" s="1841">
        <f t="shared" ca="1" si="794"/>
        <v>0</v>
      </c>
      <c r="BE728" s="160">
        <f ca="1">SUM(INDIRECT(BE$1&amp;BE$2&amp;$A728):INDIRECT(BE$1&amp;BE$3&amp;$A728))+SUM(INDIRECT(BE$1&amp;BE$2&amp;$B728):INDIRECT(BE$1&amp;BE$3&amp;$B728))</f>
        <v>0</v>
      </c>
      <c r="BF728" s="1738">
        <f t="shared" ca="1" si="795"/>
        <v>0</v>
      </c>
      <c r="BG728" s="1841">
        <f t="shared" ca="1" si="796"/>
        <v>0</v>
      </c>
    </row>
    <row r="729" spans="1:59">
      <c r="A729" s="1887">
        <v>1</v>
      </c>
      <c r="B729" s="1887">
        <v>657</v>
      </c>
      <c r="C729" s="1887">
        <f>ROW()</f>
        <v>729</v>
      </c>
      <c r="E729" s="2531" t="s">
        <v>1080</v>
      </c>
      <c r="F729" s="2532"/>
      <c r="G729" s="2534"/>
      <c r="I729" s="159"/>
      <c r="J729" s="158"/>
      <c r="K729" s="123"/>
      <c r="L729" s="123"/>
      <c r="M729" s="2161" t="s">
        <v>1056</v>
      </c>
      <c r="N729" s="557"/>
      <c r="O729" s="557"/>
      <c r="P729" s="557"/>
      <c r="Q729" s="555">
        <f>SUM(Q730:Q733)</f>
        <v>0</v>
      </c>
      <c r="R729" s="576">
        <f t="shared" ref="R729:AI729" si="807">SUM(R730:R733)</f>
        <v>0</v>
      </c>
      <c r="S729" s="555">
        <f t="shared" si="807"/>
        <v>0</v>
      </c>
      <c r="T729" s="555">
        <f t="shared" si="807"/>
        <v>0</v>
      </c>
      <c r="U729" s="555">
        <f t="shared" si="807"/>
        <v>0</v>
      </c>
      <c r="V729" s="555">
        <f t="shared" si="807"/>
        <v>0</v>
      </c>
      <c r="W729" s="555">
        <f t="shared" si="807"/>
        <v>0</v>
      </c>
      <c r="X729" s="555">
        <f t="shared" si="807"/>
        <v>0</v>
      </c>
      <c r="Y729" s="555">
        <f t="shared" si="807"/>
        <v>0</v>
      </c>
      <c r="Z729" s="555">
        <f t="shared" si="807"/>
        <v>0</v>
      </c>
      <c r="AA729" s="555">
        <f t="shared" si="807"/>
        <v>0</v>
      </c>
      <c r="AB729" s="555">
        <f t="shared" si="807"/>
        <v>0</v>
      </c>
      <c r="AC729" s="555">
        <f t="shared" si="807"/>
        <v>0</v>
      </c>
      <c r="AD729" s="555">
        <f t="shared" si="807"/>
        <v>0</v>
      </c>
      <c r="AE729" s="555">
        <f t="shared" si="807"/>
        <v>0</v>
      </c>
      <c r="AF729" s="555">
        <f t="shared" si="807"/>
        <v>0</v>
      </c>
      <c r="AG729" s="555">
        <f t="shared" si="807"/>
        <v>0</v>
      </c>
      <c r="AH729" s="555">
        <f t="shared" si="807"/>
        <v>0</v>
      </c>
      <c r="AI729" s="577">
        <f t="shared" si="807"/>
        <v>0</v>
      </c>
      <c r="AK729" s="555">
        <f ca="1">SUM((INDIRECT(AK$2&amp;(ROW())):INDIRECT(AK$3&amp;(ROW()))))</f>
        <v>0</v>
      </c>
      <c r="AL729" s="577">
        <f ca="1">SUM(INDIRECT(AL$1&amp;AL$2&amp;$C729):INDIRECT(AL$1&amp;AL$3&amp;$C729))</f>
        <v>0</v>
      </c>
      <c r="AM729" s="1743">
        <f ca="1">AK729-AL729</f>
        <v>0</v>
      </c>
      <c r="AN729" s="1846">
        <f ca="1">IFERROR(AK729/AL729,0)</f>
        <v>0</v>
      </c>
      <c r="AO729" s="577">
        <f ca="1">SUM(INDIRECT(AO$1&amp;AO$2&amp;$A729):INDIRECT(AO$1&amp;AO$3&amp;$A729))+SUM(INDIRECT(AO$1&amp;AO$2&amp;$B729):INDIRECT(AO$1&amp;AO$3&amp;$B729))</f>
        <v>0</v>
      </c>
      <c r="AP729" s="1743">
        <f ca="1">AK729-AO729</f>
        <v>0</v>
      </c>
      <c r="AQ729" s="1846">
        <f ca="1">IFERROR(AK729/AO729,0)</f>
        <v>0</v>
      </c>
      <c r="AS729" s="555">
        <f ca="1">SUM((INDIRECT(AS$2&amp;(ROW())):INDIRECT(AS$3&amp;(ROW()))))</f>
        <v>0</v>
      </c>
      <c r="AT729" s="577">
        <f ca="1">SUM(INDIRECT(AT$1&amp;AT$2&amp;$C729):INDIRECT(AT$1&amp;AT$3&amp;$C729))</f>
        <v>0</v>
      </c>
      <c r="AU729" s="1743">
        <f ca="1">AS729-AT729</f>
        <v>0</v>
      </c>
      <c r="AV729" s="1846">
        <f ca="1">IFERROR(AS729/AT729,0)</f>
        <v>0</v>
      </c>
      <c r="AW729" s="577">
        <f ca="1">SUM(INDIRECT(AW$1&amp;AW$2&amp;$A729):INDIRECT(AW$1&amp;AW$3&amp;$A729))+SUM(INDIRECT(AW$1&amp;AW$2&amp;$B729):INDIRECT(AW$1&amp;AW$3&amp;$B729))</f>
        <v>0</v>
      </c>
      <c r="AX729" s="1743">
        <f ca="1">AS729-AW729</f>
        <v>0</v>
      </c>
      <c r="AY729" s="1846">
        <f ca="1">IFERROR(AS729/AW729,0)</f>
        <v>0</v>
      </c>
      <c r="BA729" s="555">
        <f ca="1">SUM((INDIRECT(BA$2&amp;(ROW())):INDIRECT(BA$3&amp;(ROW()))))</f>
        <v>0</v>
      </c>
      <c r="BB729" s="577">
        <f ca="1">SUM(INDIRECT(BB$1&amp;BB$2&amp;$C729):INDIRECT(BB$1&amp;BB$3&amp;$C729))</f>
        <v>0</v>
      </c>
      <c r="BC729" s="1743">
        <f ca="1">BA729-BB729</f>
        <v>0</v>
      </c>
      <c r="BD729" s="1846">
        <f ca="1">IFERROR(BA729/BB729,0)</f>
        <v>0</v>
      </c>
      <c r="BE729" s="577">
        <f ca="1">SUM(INDIRECT(BE$1&amp;BE$2&amp;$A729):INDIRECT(BE$1&amp;BE$3&amp;$A729))+SUM(INDIRECT(BE$1&amp;BE$2&amp;$B729):INDIRECT(BE$1&amp;BE$3&amp;$B729))</f>
        <v>0</v>
      </c>
      <c r="BF729" s="1743">
        <f ca="1">BA729-BE729</f>
        <v>0</v>
      </c>
      <c r="BG729" s="1846">
        <f ca="1">IFERROR(BA729/BE729,0)</f>
        <v>0</v>
      </c>
    </row>
    <row r="730" spans="1:59">
      <c r="A730" s="1887">
        <v>1</v>
      </c>
      <c r="B730" s="1887">
        <v>658</v>
      </c>
      <c r="C730" s="1887">
        <f>ROW()</f>
        <v>730</v>
      </c>
      <c r="E730" s="2531" t="s">
        <v>1080</v>
      </c>
      <c r="F730" s="2532"/>
      <c r="G730" s="2534"/>
      <c r="I730" s="159"/>
      <c r="J730" s="158"/>
      <c r="K730" s="123"/>
      <c r="L730" s="123"/>
      <c r="M730" s="18"/>
      <c r="N730" s="587" t="s">
        <v>1036</v>
      </c>
      <c r="O730" s="175"/>
      <c r="P730" s="175"/>
      <c r="Q730" s="177"/>
      <c r="R730" s="578"/>
      <c r="S730" s="177"/>
      <c r="T730" s="177"/>
      <c r="U730" s="177"/>
      <c r="V730" s="177"/>
      <c r="W730" s="177"/>
      <c r="X730" s="177"/>
      <c r="Y730" s="177"/>
      <c r="Z730" s="177"/>
      <c r="AA730" s="177"/>
      <c r="AB730" s="177"/>
      <c r="AC730" s="173">
        <f>SUM(Q730,R730,S730)</f>
        <v>0</v>
      </c>
      <c r="AD730" s="173">
        <f>SUM(T730,U730,V730)</f>
        <v>0</v>
      </c>
      <c r="AE730" s="173">
        <f>SUM(W730,X730,Y730)</f>
        <v>0</v>
      </c>
      <c r="AF730" s="173">
        <f>SUM(Z730,AA730,AB730)</f>
        <v>0</v>
      </c>
      <c r="AG730" s="173">
        <f>AC730+AD730</f>
        <v>0</v>
      </c>
      <c r="AH730" s="173">
        <f>AF730+AE730</f>
        <v>0</v>
      </c>
      <c r="AI730" s="579">
        <f>AG730+AH730</f>
        <v>0</v>
      </c>
      <c r="AK730" s="173">
        <f ca="1">SUM((INDIRECT(AK$2&amp;(ROW())):INDIRECT(AK$3&amp;(ROW()))))</f>
        <v>0</v>
      </c>
      <c r="AL730" s="579">
        <f ca="1">SUM(INDIRECT(AL$1&amp;AL$2&amp;$C730):INDIRECT(AL$1&amp;AL$3&amp;$C730))</f>
        <v>0</v>
      </c>
      <c r="AM730" s="1737">
        <f ca="1">AK730-AL730</f>
        <v>0</v>
      </c>
      <c r="AN730" s="1840">
        <f ca="1">IFERROR(AK730/AL730,0)</f>
        <v>0</v>
      </c>
      <c r="AO730" s="579">
        <f ca="1">SUM(INDIRECT(AO$1&amp;AO$2&amp;$A730):INDIRECT(AO$1&amp;AO$3&amp;$A730))+SUM(INDIRECT(AO$1&amp;AO$2&amp;$B730):INDIRECT(AO$1&amp;AO$3&amp;$B730))</f>
        <v>0</v>
      </c>
      <c r="AP730" s="1737">
        <f ca="1">AK730-AO730</f>
        <v>0</v>
      </c>
      <c r="AQ730" s="1840">
        <f ca="1">IFERROR(AK730/AO730,0)</f>
        <v>0</v>
      </c>
      <c r="AS730" s="173">
        <f ca="1">SUM((INDIRECT(AS$2&amp;(ROW())):INDIRECT(AS$3&amp;(ROW()))))</f>
        <v>0</v>
      </c>
      <c r="AT730" s="579">
        <f ca="1">SUM(INDIRECT(AT$1&amp;AT$2&amp;$C730):INDIRECT(AT$1&amp;AT$3&amp;$C730))</f>
        <v>0</v>
      </c>
      <c r="AU730" s="1737">
        <f ca="1">AS730-AT730</f>
        <v>0</v>
      </c>
      <c r="AV730" s="1840">
        <f ca="1">IFERROR(AS730/AT730,0)</f>
        <v>0</v>
      </c>
      <c r="AW730" s="579">
        <f ca="1">SUM(INDIRECT(AW$1&amp;AW$2&amp;$A730):INDIRECT(AW$1&amp;AW$3&amp;$A730))+SUM(INDIRECT(AW$1&amp;AW$2&amp;$B730):INDIRECT(AW$1&amp;AW$3&amp;$B730))</f>
        <v>0</v>
      </c>
      <c r="AX730" s="1737">
        <f ca="1">AS730-AW730</f>
        <v>0</v>
      </c>
      <c r="AY730" s="1840">
        <f ca="1">IFERROR(AS730/AW730,0)</f>
        <v>0</v>
      </c>
      <c r="BA730" s="173">
        <f ca="1">SUM((INDIRECT(BA$2&amp;(ROW())):INDIRECT(BA$3&amp;(ROW()))))</f>
        <v>0</v>
      </c>
      <c r="BB730" s="579">
        <f ca="1">SUM(INDIRECT(BB$1&amp;BB$2&amp;$C730):INDIRECT(BB$1&amp;BB$3&amp;$C730))</f>
        <v>0</v>
      </c>
      <c r="BC730" s="1737">
        <f ca="1">BA730-BB730</f>
        <v>0</v>
      </c>
      <c r="BD730" s="1840">
        <f ca="1">IFERROR(BA730/BB730,0)</f>
        <v>0</v>
      </c>
      <c r="BE730" s="579">
        <f ca="1">SUM(INDIRECT(BE$1&amp;BE$2&amp;$A730):INDIRECT(BE$1&amp;BE$3&amp;$A730))+SUM(INDIRECT(BE$1&amp;BE$2&amp;$B730):INDIRECT(BE$1&amp;BE$3&amp;$B730))</f>
        <v>0</v>
      </c>
      <c r="BF730" s="1737">
        <f ca="1">BA730-BE730</f>
        <v>0</v>
      </c>
      <c r="BG730" s="1840">
        <f ca="1">IFERROR(BA730/BE730,0)</f>
        <v>0</v>
      </c>
    </row>
    <row r="731" spans="1:59">
      <c r="A731" s="1887">
        <v>1</v>
      </c>
      <c r="B731" s="1887">
        <v>659</v>
      </c>
      <c r="C731" s="1887">
        <f>ROW()</f>
        <v>731</v>
      </c>
      <c r="E731" s="2531" t="s">
        <v>1080</v>
      </c>
      <c r="F731" s="2532"/>
      <c r="G731" s="2534"/>
      <c r="I731" s="159"/>
      <c r="J731" s="158"/>
      <c r="K731" s="123"/>
      <c r="L731" s="123"/>
      <c r="M731" s="18"/>
      <c r="N731" s="620" t="s">
        <v>1037</v>
      </c>
      <c r="O731" s="18"/>
      <c r="P731" s="18"/>
      <c r="Q731" s="117"/>
      <c r="R731" s="161"/>
      <c r="S731" s="117"/>
      <c r="T731" s="117"/>
      <c r="U731" s="117"/>
      <c r="V731" s="117"/>
      <c r="W731" s="117"/>
      <c r="X731" s="117"/>
      <c r="Y731" s="117"/>
      <c r="Z731" s="117"/>
      <c r="AA731" s="117"/>
      <c r="AB731" s="117"/>
      <c r="AC731" s="25">
        <f>SUM(Q731,R731,S731)</f>
        <v>0</v>
      </c>
      <c r="AD731" s="25">
        <f>SUM(T731,U731,V731)</f>
        <v>0</v>
      </c>
      <c r="AE731" s="25">
        <f>SUM(W731,X731,Y731)</f>
        <v>0</v>
      </c>
      <c r="AF731" s="25">
        <f>SUM(Z731,AA731,AB731)</f>
        <v>0</v>
      </c>
      <c r="AG731" s="25">
        <f>AC731+AD731</f>
        <v>0</v>
      </c>
      <c r="AH731" s="25">
        <f>AF731+AE731</f>
        <v>0</v>
      </c>
      <c r="AI731" s="162">
        <f>AG731+AH731</f>
        <v>0</v>
      </c>
      <c r="AK731" s="25">
        <f ca="1">SUM((INDIRECT(AK$2&amp;(ROW())):INDIRECT(AK$3&amp;(ROW()))))</f>
        <v>0</v>
      </c>
      <c r="AL731" s="162">
        <f ca="1">SUM(INDIRECT(AL$1&amp;AL$2&amp;$C731):INDIRECT(AL$1&amp;AL$3&amp;$C731))</f>
        <v>0</v>
      </c>
      <c r="AM731" s="1739">
        <f ca="1">AK731-AL731</f>
        <v>0</v>
      </c>
      <c r="AN731" s="1842">
        <f ca="1">IFERROR(AK731/AL731,0)</f>
        <v>0</v>
      </c>
      <c r="AO731" s="162">
        <f ca="1">SUM(INDIRECT(AO$1&amp;AO$2&amp;$A731):INDIRECT(AO$1&amp;AO$3&amp;$A731))+SUM(INDIRECT(AO$1&amp;AO$2&amp;$B731):INDIRECT(AO$1&amp;AO$3&amp;$B731))</f>
        <v>0</v>
      </c>
      <c r="AP731" s="1739">
        <f ca="1">AK731-AO731</f>
        <v>0</v>
      </c>
      <c r="AQ731" s="1842">
        <f ca="1">IFERROR(AK731/AO731,0)</f>
        <v>0</v>
      </c>
      <c r="AS731" s="25">
        <f ca="1">SUM((INDIRECT(AS$2&amp;(ROW())):INDIRECT(AS$3&amp;(ROW()))))</f>
        <v>0</v>
      </c>
      <c r="AT731" s="162">
        <f ca="1">SUM(INDIRECT(AT$1&amp;AT$2&amp;$C731):INDIRECT(AT$1&amp;AT$3&amp;$C731))</f>
        <v>0</v>
      </c>
      <c r="AU731" s="1739">
        <f ca="1">AS731-AT731</f>
        <v>0</v>
      </c>
      <c r="AV731" s="1842">
        <f ca="1">IFERROR(AS731/AT731,0)</f>
        <v>0</v>
      </c>
      <c r="AW731" s="162">
        <f ca="1">SUM(INDIRECT(AW$1&amp;AW$2&amp;$A731):INDIRECT(AW$1&amp;AW$3&amp;$A731))+SUM(INDIRECT(AW$1&amp;AW$2&amp;$B731):INDIRECT(AW$1&amp;AW$3&amp;$B731))</f>
        <v>0</v>
      </c>
      <c r="AX731" s="1739">
        <f ca="1">AS731-AW731</f>
        <v>0</v>
      </c>
      <c r="AY731" s="1842">
        <f ca="1">IFERROR(AS731/AW731,0)</f>
        <v>0</v>
      </c>
      <c r="BA731" s="25">
        <f ca="1">SUM((INDIRECT(BA$2&amp;(ROW())):INDIRECT(BA$3&amp;(ROW()))))</f>
        <v>0</v>
      </c>
      <c r="BB731" s="162">
        <f ca="1">SUM(INDIRECT(BB$1&amp;BB$2&amp;$C731):INDIRECT(BB$1&amp;BB$3&amp;$C731))</f>
        <v>0</v>
      </c>
      <c r="BC731" s="1739">
        <f ca="1">BA731-BB731</f>
        <v>0</v>
      </c>
      <c r="BD731" s="1842">
        <f ca="1">IFERROR(BA731/BB731,0)</f>
        <v>0</v>
      </c>
      <c r="BE731" s="162">
        <f ca="1">SUM(INDIRECT(BE$1&amp;BE$2&amp;$A731):INDIRECT(BE$1&amp;BE$3&amp;$A731))+SUM(INDIRECT(BE$1&amp;BE$2&amp;$B731):INDIRECT(BE$1&amp;BE$3&amp;$B731))</f>
        <v>0</v>
      </c>
      <c r="BF731" s="1739">
        <f ca="1">BA731-BE731</f>
        <v>0</v>
      </c>
      <c r="BG731" s="1842">
        <f ca="1">IFERROR(BA731/BE731,0)</f>
        <v>0</v>
      </c>
    </row>
    <row r="732" spans="1:59">
      <c r="A732" s="1887">
        <v>1</v>
      </c>
      <c r="B732" s="1887">
        <v>1</v>
      </c>
      <c r="C732" s="1887">
        <f>ROW()</f>
        <v>732</v>
      </c>
      <c r="E732" s="2531" t="s">
        <v>1080</v>
      </c>
      <c r="F732" s="2532"/>
      <c r="G732" s="2534"/>
      <c r="I732" s="159"/>
      <c r="J732" s="158"/>
      <c r="K732" s="123"/>
      <c r="L732" s="123"/>
      <c r="M732" s="18"/>
      <c r="N732" s="620" t="s">
        <v>1038</v>
      </c>
      <c r="O732" s="18"/>
      <c r="P732" s="18"/>
      <c r="Q732" s="117"/>
      <c r="R732" s="161"/>
      <c r="S732" s="117"/>
      <c r="T732" s="117"/>
      <c r="U732" s="117"/>
      <c r="V732" s="117"/>
      <c r="W732" s="117"/>
      <c r="X732" s="117"/>
      <c r="Y732" s="117"/>
      <c r="Z732" s="117"/>
      <c r="AA732" s="117"/>
      <c r="AB732" s="117"/>
      <c r="AC732" s="25">
        <f>SUM(Q732,R732,S732)</f>
        <v>0</v>
      </c>
      <c r="AD732" s="25">
        <f>SUM(T732,U732,V732)</f>
        <v>0</v>
      </c>
      <c r="AE732" s="25">
        <f>SUM(W732,X732,Y732)</f>
        <v>0</v>
      </c>
      <c r="AF732" s="25">
        <f>SUM(Z732,AA732,AB732)</f>
        <v>0</v>
      </c>
      <c r="AG732" s="25">
        <f>AC732+AD732</f>
        <v>0</v>
      </c>
      <c r="AH732" s="25">
        <f>AF732+AE732</f>
        <v>0</v>
      </c>
      <c r="AI732" s="162">
        <f>AG732+AH732</f>
        <v>0</v>
      </c>
      <c r="AK732" s="25">
        <f ca="1">SUM((INDIRECT(AK$2&amp;(ROW())):INDIRECT(AK$3&amp;(ROW()))))</f>
        <v>0</v>
      </c>
      <c r="AL732" s="162">
        <f ca="1">SUM(INDIRECT(AL$1&amp;AL$2&amp;$C732):INDIRECT(AL$1&amp;AL$3&amp;$C732))</f>
        <v>0</v>
      </c>
      <c r="AM732" s="1739">
        <f ca="1">AK732-AL732</f>
        <v>0</v>
      </c>
      <c r="AN732" s="1842">
        <f ca="1">IFERROR(AK732/AL732,0)</f>
        <v>0</v>
      </c>
      <c r="AO732" s="2496">
        <f ca="1">SUM(INDIRECT(AO$1&amp;AO$2&amp;$A732):INDIRECT(AO$1&amp;AO$3&amp;$A732))+SUM(INDIRECT(AO$1&amp;AO$2&amp;$B732):INDIRECT(AO$1&amp;AO$3&amp;$B732))</f>
        <v>0</v>
      </c>
      <c r="AP732" s="2497">
        <f ca="1">AK732-AO732</f>
        <v>0</v>
      </c>
      <c r="AQ732" s="2498">
        <f ca="1">IFERROR(AK732/AO732,0)</f>
        <v>0</v>
      </c>
      <c r="AS732" s="25">
        <f ca="1">SUM((INDIRECT(AS$2&amp;(ROW())):INDIRECT(AS$3&amp;(ROW()))))</f>
        <v>0</v>
      </c>
      <c r="AT732" s="162">
        <f ca="1">SUM(INDIRECT(AT$1&amp;AT$2&amp;$C732):INDIRECT(AT$1&amp;AT$3&amp;$C732))</f>
        <v>0</v>
      </c>
      <c r="AU732" s="1739">
        <f ca="1">AS732-AT732</f>
        <v>0</v>
      </c>
      <c r="AV732" s="1842">
        <f ca="1">IFERROR(AS732/AT732,0)</f>
        <v>0</v>
      </c>
      <c r="AW732" s="2496">
        <f ca="1">SUM(INDIRECT(AW$1&amp;AW$2&amp;$A732):INDIRECT(AW$1&amp;AW$3&amp;$A732))+SUM(INDIRECT(AW$1&amp;AW$2&amp;$B732):INDIRECT(AW$1&amp;AW$3&amp;$B732))</f>
        <v>0</v>
      </c>
      <c r="AX732" s="2497">
        <f ca="1">AS732-AW732</f>
        <v>0</v>
      </c>
      <c r="AY732" s="2498">
        <f ca="1">IFERROR(AS732/AW732,0)</f>
        <v>0</v>
      </c>
      <c r="BA732" s="25">
        <f ca="1">SUM((INDIRECT(BA$2&amp;(ROW())):INDIRECT(BA$3&amp;(ROW()))))</f>
        <v>0</v>
      </c>
      <c r="BB732" s="162">
        <f ca="1">SUM(INDIRECT(BB$1&amp;BB$2&amp;$C732):INDIRECT(BB$1&amp;BB$3&amp;$C732))</f>
        <v>0</v>
      </c>
      <c r="BC732" s="1739">
        <f ca="1">BA732-BB732</f>
        <v>0</v>
      </c>
      <c r="BD732" s="1842">
        <f ca="1">IFERROR(BA732/BB732,0)</f>
        <v>0</v>
      </c>
      <c r="BE732" s="2496">
        <f ca="1">SUM(INDIRECT(BE$1&amp;BE$2&amp;$A732):INDIRECT(BE$1&amp;BE$3&amp;$A732))+SUM(INDIRECT(BE$1&amp;BE$2&amp;$B732):INDIRECT(BE$1&amp;BE$3&amp;$B732))</f>
        <v>0</v>
      </c>
      <c r="BF732" s="2497">
        <f ca="1">BA732-BE732</f>
        <v>0</v>
      </c>
      <c r="BG732" s="2498">
        <f ca="1">IFERROR(BA732/BE732,0)</f>
        <v>0</v>
      </c>
    </row>
    <row r="733" spans="1:59">
      <c r="A733" s="1887">
        <v>1</v>
      </c>
      <c r="B733" s="1887">
        <v>1</v>
      </c>
      <c r="C733" s="1887">
        <f>ROW()</f>
        <v>733</v>
      </c>
      <c r="E733" s="2531" t="s">
        <v>1080</v>
      </c>
      <c r="F733" s="2532"/>
      <c r="G733" s="2534"/>
      <c r="I733" s="159"/>
      <c r="J733" s="158"/>
      <c r="K733" s="123"/>
      <c r="L733" s="123"/>
      <c r="M733" s="18"/>
      <c r="N733" s="620" t="s">
        <v>1039</v>
      </c>
      <c r="O733" s="18"/>
      <c r="P733" s="16"/>
      <c r="Q733" s="124"/>
      <c r="R733" s="164"/>
      <c r="S733" s="124"/>
      <c r="T733" s="124"/>
      <c r="U733" s="124"/>
      <c r="V733" s="124"/>
      <c r="W733" s="124"/>
      <c r="X733" s="124"/>
      <c r="Y733" s="124"/>
      <c r="Z733" s="124"/>
      <c r="AA733" s="124"/>
      <c r="AB733" s="124"/>
      <c r="AC733" s="23">
        <f>SUM(Q733,R733,S733)</f>
        <v>0</v>
      </c>
      <c r="AD733" s="23">
        <f>SUM(T733,U733,V733)</f>
        <v>0</v>
      </c>
      <c r="AE733" s="23">
        <f>SUM(W733,X733,Y733)</f>
        <v>0</v>
      </c>
      <c r="AF733" s="23">
        <f>SUM(Z733,AA733,AB733)</f>
        <v>0</v>
      </c>
      <c r="AG733" s="23">
        <f>AC733+AD733</f>
        <v>0</v>
      </c>
      <c r="AH733" s="23">
        <f>AF733+AE733</f>
        <v>0</v>
      </c>
      <c r="AI733" s="160">
        <f>AG733+AH733</f>
        <v>0</v>
      </c>
      <c r="AK733" s="160">
        <f ca="1">SUM((INDIRECT(AK$2&amp;(ROW())):INDIRECT(AK$3&amp;(ROW()))))</f>
        <v>0</v>
      </c>
      <c r="AL733" s="160">
        <f ca="1">SUM(INDIRECT(AL$1&amp;AL$2&amp;$C733):INDIRECT(AL$1&amp;AL$3&amp;$C733))</f>
        <v>0</v>
      </c>
      <c r="AM733" s="1738">
        <f ca="1">AK733-AL733</f>
        <v>0</v>
      </c>
      <c r="AN733" s="1841">
        <f ca="1">IFERROR(AK733/AL733,0)</f>
        <v>0</v>
      </c>
      <c r="AO733" s="2499">
        <f ca="1">SUM(INDIRECT(AO$1&amp;AO$2&amp;$A733):INDIRECT(AO$1&amp;AO$3&amp;$A733))+SUM(INDIRECT(AO$1&amp;AO$2&amp;$B733):INDIRECT(AO$1&amp;AO$3&amp;$B733))</f>
        <v>0</v>
      </c>
      <c r="AP733" s="2500">
        <f ca="1">AK733-AO733</f>
        <v>0</v>
      </c>
      <c r="AQ733" s="2501">
        <f ca="1">IFERROR(AK733/AO733,0)</f>
        <v>0</v>
      </c>
      <c r="AS733" s="160">
        <f ca="1">SUM((INDIRECT(AS$2&amp;(ROW())):INDIRECT(AS$3&amp;(ROW()))))</f>
        <v>0</v>
      </c>
      <c r="AT733" s="160">
        <f ca="1">SUM(INDIRECT(AT$1&amp;AT$2&amp;$C733):INDIRECT(AT$1&amp;AT$3&amp;$C733))</f>
        <v>0</v>
      </c>
      <c r="AU733" s="1738">
        <f ca="1">AS733-AT733</f>
        <v>0</v>
      </c>
      <c r="AV733" s="1841">
        <f ca="1">IFERROR(AS733/AT733,0)</f>
        <v>0</v>
      </c>
      <c r="AW733" s="2499">
        <f ca="1">SUM(INDIRECT(AW$1&amp;AW$2&amp;$A733):INDIRECT(AW$1&amp;AW$3&amp;$A733))+SUM(INDIRECT(AW$1&amp;AW$2&amp;$B733):INDIRECT(AW$1&amp;AW$3&amp;$B733))</f>
        <v>0</v>
      </c>
      <c r="AX733" s="2500">
        <f ca="1">AS733-AW733</f>
        <v>0</v>
      </c>
      <c r="AY733" s="2501">
        <f ca="1">IFERROR(AS733/AW733,0)</f>
        <v>0</v>
      </c>
      <c r="BA733" s="160">
        <f ca="1">SUM((INDIRECT(BA$2&amp;(ROW())):INDIRECT(BA$3&amp;(ROW()))))</f>
        <v>0</v>
      </c>
      <c r="BB733" s="160">
        <f ca="1">SUM(INDIRECT(BB$1&amp;BB$2&amp;$C733):INDIRECT(BB$1&amp;BB$3&amp;$C733))</f>
        <v>0</v>
      </c>
      <c r="BC733" s="1738">
        <f ca="1">BA733-BB733</f>
        <v>0</v>
      </c>
      <c r="BD733" s="1841">
        <f ca="1">IFERROR(BA733/BB733,0)</f>
        <v>0</v>
      </c>
      <c r="BE733" s="2499">
        <f ca="1">SUM(INDIRECT(BE$1&amp;BE$2&amp;$A733):INDIRECT(BE$1&amp;BE$3&amp;$A733))+SUM(INDIRECT(BE$1&amp;BE$2&amp;$B733):INDIRECT(BE$1&amp;BE$3&amp;$B733))</f>
        <v>0</v>
      </c>
      <c r="BF733" s="2500">
        <f ca="1">BA733-BE733</f>
        <v>0</v>
      </c>
      <c r="BG733" s="2501">
        <f ca="1">IFERROR(BA733/BE733,0)</f>
        <v>0</v>
      </c>
    </row>
    <row r="734" spans="1:59">
      <c r="A734" s="1887">
        <v>704</v>
      </c>
      <c r="B734" s="1887">
        <v>1</v>
      </c>
      <c r="C734" s="1887">
        <f>ROW()</f>
        <v>734</v>
      </c>
      <c r="E734" s="2540">
        <v>1</v>
      </c>
      <c r="G734" s="126"/>
      <c r="I734" s="159"/>
      <c r="J734" s="158"/>
      <c r="K734" s="123"/>
      <c r="L734" s="123"/>
      <c r="M734" s="120" t="s">
        <v>896</v>
      </c>
      <c r="N734" s="557"/>
      <c r="O734" s="557"/>
      <c r="P734" s="558"/>
      <c r="Q734" s="562">
        <f t="shared" ref="Q734:AI734" si="808">SUM(Q735:Q738)</f>
        <v>0</v>
      </c>
      <c r="R734" s="633">
        <f t="shared" si="808"/>
        <v>242</v>
      </c>
      <c r="S734" s="562">
        <f t="shared" si="808"/>
        <v>0</v>
      </c>
      <c r="T734" s="562">
        <f t="shared" si="808"/>
        <v>650</v>
      </c>
      <c r="U734" s="562">
        <f t="shared" si="808"/>
        <v>0</v>
      </c>
      <c r="V734" s="562">
        <f t="shared" si="808"/>
        <v>186</v>
      </c>
      <c r="W734" s="562">
        <f t="shared" si="808"/>
        <v>559</v>
      </c>
      <c r="X734" s="562">
        <f t="shared" si="808"/>
        <v>167</v>
      </c>
      <c r="Y734" s="562">
        <f t="shared" si="808"/>
        <v>299</v>
      </c>
      <c r="Z734" s="562">
        <f t="shared" si="808"/>
        <v>227</v>
      </c>
      <c r="AA734" s="562">
        <f t="shared" si="808"/>
        <v>64</v>
      </c>
      <c r="AB734" s="562">
        <f t="shared" si="808"/>
        <v>59</v>
      </c>
      <c r="AC734" s="562">
        <f t="shared" si="808"/>
        <v>242</v>
      </c>
      <c r="AD734" s="562">
        <f t="shared" si="808"/>
        <v>836</v>
      </c>
      <c r="AE734" s="562">
        <f t="shared" si="808"/>
        <v>1025</v>
      </c>
      <c r="AF734" s="562">
        <f t="shared" si="808"/>
        <v>350</v>
      </c>
      <c r="AG734" s="562">
        <f t="shared" si="808"/>
        <v>1078</v>
      </c>
      <c r="AH734" s="562">
        <f t="shared" si="808"/>
        <v>1375</v>
      </c>
      <c r="AI734" s="634">
        <f t="shared" si="808"/>
        <v>2453</v>
      </c>
      <c r="AK734" s="562">
        <f ca="1">SUM((INDIRECT(AK$2&amp;(ROW())):INDIRECT(AK$3&amp;(ROW()))))</f>
        <v>0</v>
      </c>
      <c r="AL734" s="634">
        <f ca="1">SUM(INDIRECT(AL$1&amp;AL$2&amp;$C734):INDIRECT(AL$1&amp;AL$3&amp;$C734))</f>
        <v>550</v>
      </c>
      <c r="AM734" s="1745">
        <f t="shared" ca="1" si="785"/>
        <v>-550</v>
      </c>
      <c r="AN734" s="1848">
        <f t="shared" ca="1" si="786"/>
        <v>0</v>
      </c>
      <c r="AO734" s="634">
        <f ca="1">SUM(INDIRECT(AO$1&amp;AO$2&amp;$A734):INDIRECT(AO$1&amp;AO$3&amp;$A734))+SUM(INDIRECT(AO$1&amp;AO$2&amp;$B734):INDIRECT(AO$1&amp;AO$3&amp;$B734))</f>
        <v>91</v>
      </c>
      <c r="AP734" s="1745">
        <f t="shared" ca="1" si="787"/>
        <v>-91</v>
      </c>
      <c r="AQ734" s="1848">
        <f t="shared" ca="1" si="788"/>
        <v>0</v>
      </c>
      <c r="AS734" s="562">
        <f ca="1">SUM((INDIRECT(AS$2&amp;(ROW())):INDIRECT(AS$3&amp;(ROW()))))</f>
        <v>0</v>
      </c>
      <c r="AT734" s="634">
        <f ca="1">SUM(INDIRECT(AT$1&amp;AT$2&amp;$C734):INDIRECT(AT$1&amp;AT$3&amp;$C734))</f>
        <v>550</v>
      </c>
      <c r="AU734" s="1745">
        <f t="shared" ca="1" si="789"/>
        <v>-550</v>
      </c>
      <c r="AV734" s="1848">
        <f t="shared" ca="1" si="790"/>
        <v>0</v>
      </c>
      <c r="AW734" s="634">
        <f ca="1">SUM(INDIRECT(AW$1&amp;AW$2&amp;$A734):INDIRECT(AW$1&amp;AW$3&amp;$A734))+SUM(INDIRECT(AW$1&amp;AW$2&amp;$B734):INDIRECT(AW$1&amp;AW$3&amp;$B734))</f>
        <v>91</v>
      </c>
      <c r="AX734" s="1745">
        <f t="shared" ca="1" si="791"/>
        <v>-91</v>
      </c>
      <c r="AY734" s="1848">
        <f t="shared" ca="1" si="792"/>
        <v>0</v>
      </c>
      <c r="BA734" s="562">
        <f ca="1">SUM((INDIRECT(BA$2&amp;(ROW())):INDIRECT(BA$3&amp;(ROW()))))</f>
        <v>0</v>
      </c>
      <c r="BB734" s="634">
        <f ca="1">SUM(INDIRECT(BB$1&amp;BB$2&amp;$C734):INDIRECT(BB$1&amp;BB$3&amp;$C734))</f>
        <v>550</v>
      </c>
      <c r="BC734" s="1745">
        <f t="shared" ca="1" si="793"/>
        <v>-550</v>
      </c>
      <c r="BD734" s="1848">
        <f t="shared" ca="1" si="794"/>
        <v>0</v>
      </c>
      <c r="BE734" s="634">
        <f ca="1">SUM(INDIRECT(BE$1&amp;BE$2&amp;$A734):INDIRECT(BE$1&amp;BE$3&amp;$A734))+SUM(INDIRECT(BE$1&amp;BE$2&amp;$B734):INDIRECT(BE$1&amp;BE$3&amp;$B734))</f>
        <v>91</v>
      </c>
      <c r="BF734" s="1745">
        <f t="shared" ca="1" si="795"/>
        <v>-91</v>
      </c>
      <c r="BG734" s="1848">
        <f t="shared" ca="1" si="796"/>
        <v>0</v>
      </c>
    </row>
    <row r="735" spans="1:59">
      <c r="A735" s="1887">
        <v>705</v>
      </c>
      <c r="B735" s="1887">
        <v>1</v>
      </c>
      <c r="C735" s="1887">
        <f>ROW()</f>
        <v>735</v>
      </c>
      <c r="E735" s="2549" t="s">
        <v>1040</v>
      </c>
      <c r="F735" s="1076"/>
      <c r="G735" s="126"/>
      <c r="I735" s="159"/>
      <c r="J735" s="158"/>
      <c r="K735" s="123"/>
      <c r="L735" s="123"/>
      <c r="M735" s="18"/>
      <c r="N735" s="587" t="s">
        <v>1036</v>
      </c>
      <c r="O735" s="175"/>
      <c r="P735" s="175"/>
      <c r="Q735" s="177"/>
      <c r="R735" s="578"/>
      <c r="S735" s="177"/>
      <c r="T735" s="177"/>
      <c r="U735" s="177"/>
      <c r="V735" s="177"/>
      <c r="W735" s="177"/>
      <c r="X735" s="177"/>
      <c r="Y735" s="177"/>
      <c r="Z735" s="177"/>
      <c r="AA735" s="177"/>
      <c r="AB735" s="177"/>
      <c r="AC735" s="173">
        <f>SUM(Q735,R735,S735)</f>
        <v>0</v>
      </c>
      <c r="AD735" s="173">
        <f>SUM(T735,U735,V735)</f>
        <v>0</v>
      </c>
      <c r="AE735" s="173">
        <f>SUM(W735,X735,Y735)</f>
        <v>0</v>
      </c>
      <c r="AF735" s="173">
        <f>SUM(Z735,AA735,AB735)</f>
        <v>0</v>
      </c>
      <c r="AG735" s="173">
        <f>AC735+AD735</f>
        <v>0</v>
      </c>
      <c r="AH735" s="173">
        <f>AF735+AE735</f>
        <v>0</v>
      </c>
      <c r="AI735" s="579">
        <f>AG735+AH735</f>
        <v>0</v>
      </c>
      <c r="AK735" s="173">
        <f ca="1">SUM((INDIRECT(AK$2&amp;(ROW())):INDIRECT(AK$3&amp;(ROW()))))</f>
        <v>0</v>
      </c>
      <c r="AL735" s="579">
        <f ca="1">SUM(INDIRECT(AL$1&amp;AL$2&amp;$C735):INDIRECT(AL$1&amp;AL$3&amp;$C735))</f>
        <v>550</v>
      </c>
      <c r="AM735" s="1737">
        <f t="shared" ca="1" si="785"/>
        <v>-550</v>
      </c>
      <c r="AN735" s="1840">
        <f t="shared" ca="1" si="786"/>
        <v>0</v>
      </c>
      <c r="AO735" s="579">
        <f ca="1">SUM(INDIRECT(AO$1&amp;AO$2&amp;$A735):INDIRECT(AO$1&amp;AO$3&amp;$A735))+SUM(INDIRECT(AO$1&amp;AO$2&amp;$B735):INDIRECT(AO$1&amp;AO$3&amp;$B735))</f>
        <v>91</v>
      </c>
      <c r="AP735" s="1737">
        <f t="shared" ca="1" si="787"/>
        <v>-91</v>
      </c>
      <c r="AQ735" s="1840">
        <f t="shared" ca="1" si="788"/>
        <v>0</v>
      </c>
      <c r="AS735" s="173">
        <f ca="1">SUM((INDIRECT(AS$2&amp;(ROW())):INDIRECT(AS$3&amp;(ROW()))))</f>
        <v>0</v>
      </c>
      <c r="AT735" s="579">
        <f ca="1">SUM(INDIRECT(AT$1&amp;AT$2&amp;$C735):INDIRECT(AT$1&amp;AT$3&amp;$C735))</f>
        <v>550</v>
      </c>
      <c r="AU735" s="1737">
        <f t="shared" ca="1" si="789"/>
        <v>-550</v>
      </c>
      <c r="AV735" s="1840">
        <f t="shared" ca="1" si="790"/>
        <v>0</v>
      </c>
      <c r="AW735" s="579">
        <f ca="1">SUM(INDIRECT(AW$1&amp;AW$2&amp;$A735):INDIRECT(AW$1&amp;AW$3&amp;$A735))+SUM(INDIRECT(AW$1&amp;AW$2&amp;$B735):INDIRECT(AW$1&amp;AW$3&amp;$B735))</f>
        <v>91</v>
      </c>
      <c r="AX735" s="1737">
        <f t="shared" ca="1" si="791"/>
        <v>-91</v>
      </c>
      <c r="AY735" s="1840">
        <f t="shared" ca="1" si="792"/>
        <v>0</v>
      </c>
      <c r="BA735" s="173">
        <f ca="1">SUM((INDIRECT(BA$2&amp;(ROW())):INDIRECT(BA$3&amp;(ROW()))))</f>
        <v>0</v>
      </c>
      <c r="BB735" s="579">
        <f ca="1">SUM(INDIRECT(BB$1&amp;BB$2&amp;$C735):INDIRECT(BB$1&amp;BB$3&amp;$C735))</f>
        <v>550</v>
      </c>
      <c r="BC735" s="1737">
        <f t="shared" ca="1" si="793"/>
        <v>-550</v>
      </c>
      <c r="BD735" s="1840">
        <f t="shared" ca="1" si="794"/>
        <v>0</v>
      </c>
      <c r="BE735" s="579">
        <f ca="1">SUM(INDIRECT(BE$1&amp;BE$2&amp;$A735):INDIRECT(BE$1&amp;BE$3&amp;$A735))+SUM(INDIRECT(BE$1&amp;BE$2&amp;$B735):INDIRECT(BE$1&amp;BE$3&amp;$B735))</f>
        <v>91</v>
      </c>
      <c r="BF735" s="1737">
        <f t="shared" ca="1" si="795"/>
        <v>-91</v>
      </c>
      <c r="BG735" s="1840">
        <f t="shared" ca="1" si="796"/>
        <v>0</v>
      </c>
    </row>
    <row r="736" spans="1:59">
      <c r="A736" s="1887">
        <v>706</v>
      </c>
      <c r="B736" s="1887">
        <v>1</v>
      </c>
      <c r="C736" s="1887">
        <f>ROW()</f>
        <v>736</v>
      </c>
      <c r="E736" s="2549" t="s">
        <v>1040</v>
      </c>
      <c r="F736" s="1076"/>
      <c r="G736" s="126"/>
      <c r="I736" s="159"/>
      <c r="J736" s="158"/>
      <c r="K736" s="123"/>
      <c r="L736" s="123"/>
      <c r="M736" s="18"/>
      <c r="N736" s="620" t="s">
        <v>1037</v>
      </c>
      <c r="O736" s="18"/>
      <c r="P736" s="18"/>
      <c r="Q736" s="117"/>
      <c r="R736" s="161">
        <v>242</v>
      </c>
      <c r="S736" s="117"/>
      <c r="T736" s="117">
        <v>650</v>
      </c>
      <c r="U736" s="117"/>
      <c r="V736" s="117">
        <v>186</v>
      </c>
      <c r="W736" s="117">
        <v>559</v>
      </c>
      <c r="X736" s="117">
        <v>167</v>
      </c>
      <c r="Y736" s="117">
        <v>299</v>
      </c>
      <c r="Z736" s="117">
        <v>227</v>
      </c>
      <c r="AA736" s="117">
        <v>64</v>
      </c>
      <c r="AB736" s="117">
        <v>59</v>
      </c>
      <c r="AC736" s="25">
        <f>SUM(Q736,R736,S736)</f>
        <v>242</v>
      </c>
      <c r="AD736" s="25">
        <f>SUM(T736,U736,V736)</f>
        <v>836</v>
      </c>
      <c r="AE736" s="25">
        <f>SUM(W736,X736,Y736)</f>
        <v>1025</v>
      </c>
      <c r="AF736" s="25">
        <f>SUM(Z736,AA736,AB736)</f>
        <v>350</v>
      </c>
      <c r="AG736" s="25">
        <f>AC736+AD736</f>
        <v>1078</v>
      </c>
      <c r="AH736" s="25">
        <f>AF736+AE736</f>
        <v>1375</v>
      </c>
      <c r="AI736" s="162">
        <f>AG736+AH736</f>
        <v>2453</v>
      </c>
      <c r="AK736" s="25">
        <f ca="1">SUM((INDIRECT(AK$2&amp;(ROW())):INDIRECT(AK$3&amp;(ROW()))))</f>
        <v>0</v>
      </c>
      <c r="AL736" s="162">
        <f ca="1">SUM(INDIRECT(AL$1&amp;AL$2&amp;$C736):INDIRECT(AL$1&amp;AL$3&amp;$C736))</f>
        <v>0</v>
      </c>
      <c r="AM736" s="1739">
        <f t="shared" ca="1" si="785"/>
        <v>0</v>
      </c>
      <c r="AN736" s="1842">
        <f t="shared" ca="1" si="786"/>
        <v>0</v>
      </c>
      <c r="AO736" s="162">
        <f ca="1">SUM(INDIRECT(AO$1&amp;AO$2&amp;$A736):INDIRECT(AO$1&amp;AO$3&amp;$A736))+SUM(INDIRECT(AO$1&amp;AO$2&amp;$B736):INDIRECT(AO$1&amp;AO$3&amp;$B736))</f>
        <v>0</v>
      </c>
      <c r="AP736" s="1739">
        <f t="shared" ca="1" si="787"/>
        <v>0</v>
      </c>
      <c r="AQ736" s="1842">
        <f t="shared" ca="1" si="788"/>
        <v>0</v>
      </c>
      <c r="AS736" s="25">
        <f ca="1">SUM((INDIRECT(AS$2&amp;(ROW())):INDIRECT(AS$3&amp;(ROW()))))</f>
        <v>0</v>
      </c>
      <c r="AT736" s="162">
        <f ca="1">SUM(INDIRECT(AT$1&amp;AT$2&amp;$C736):INDIRECT(AT$1&amp;AT$3&amp;$C736))</f>
        <v>0</v>
      </c>
      <c r="AU736" s="1739">
        <f t="shared" ca="1" si="789"/>
        <v>0</v>
      </c>
      <c r="AV736" s="1842">
        <f t="shared" ca="1" si="790"/>
        <v>0</v>
      </c>
      <c r="AW736" s="162">
        <f ca="1">SUM(INDIRECT(AW$1&amp;AW$2&amp;$A736):INDIRECT(AW$1&amp;AW$3&amp;$A736))+SUM(INDIRECT(AW$1&amp;AW$2&amp;$B736):INDIRECT(AW$1&amp;AW$3&amp;$B736))</f>
        <v>0</v>
      </c>
      <c r="AX736" s="1739">
        <f t="shared" ca="1" si="791"/>
        <v>0</v>
      </c>
      <c r="AY736" s="1842">
        <f t="shared" ca="1" si="792"/>
        <v>0</v>
      </c>
      <c r="BA736" s="25">
        <f ca="1">SUM((INDIRECT(BA$2&amp;(ROW())):INDIRECT(BA$3&amp;(ROW()))))</f>
        <v>0</v>
      </c>
      <c r="BB736" s="162">
        <f ca="1">SUM(INDIRECT(BB$1&amp;BB$2&amp;$C736):INDIRECT(BB$1&amp;BB$3&amp;$C736))</f>
        <v>0</v>
      </c>
      <c r="BC736" s="1739">
        <f t="shared" ca="1" si="793"/>
        <v>0</v>
      </c>
      <c r="BD736" s="1842">
        <f t="shared" ca="1" si="794"/>
        <v>0</v>
      </c>
      <c r="BE736" s="162">
        <f ca="1">SUM(INDIRECT(BE$1&amp;BE$2&amp;$A736):INDIRECT(BE$1&amp;BE$3&amp;$A736))+SUM(INDIRECT(BE$1&amp;BE$2&amp;$B736):INDIRECT(BE$1&amp;BE$3&amp;$B736))</f>
        <v>0</v>
      </c>
      <c r="BF736" s="1739">
        <f t="shared" ca="1" si="795"/>
        <v>0</v>
      </c>
      <c r="BG736" s="1842">
        <f t="shared" ca="1" si="796"/>
        <v>0</v>
      </c>
    </row>
    <row r="737" spans="1:59">
      <c r="A737" s="1887">
        <v>707</v>
      </c>
      <c r="B737" s="1887">
        <v>1</v>
      </c>
      <c r="C737" s="1887">
        <f>ROW()</f>
        <v>737</v>
      </c>
      <c r="E737" s="2549" t="s">
        <v>1040</v>
      </c>
      <c r="F737" s="1076"/>
      <c r="G737" s="126"/>
      <c r="I737" s="159"/>
      <c r="J737" s="158"/>
      <c r="K737" s="123"/>
      <c r="L737" s="123"/>
      <c r="M737" s="18"/>
      <c r="N737" s="620" t="s">
        <v>1038</v>
      </c>
      <c r="O737" s="462"/>
      <c r="P737" s="462"/>
      <c r="Q737" s="117"/>
      <c r="R737" s="117"/>
      <c r="S737" s="117"/>
      <c r="T737" s="117"/>
      <c r="U737" s="117"/>
      <c r="V737" s="117"/>
      <c r="W737" s="117"/>
      <c r="X737" s="117"/>
      <c r="Y737" s="117"/>
      <c r="Z737" s="117"/>
      <c r="AA737" s="117"/>
      <c r="AB737" s="117"/>
      <c r="AC737" s="25">
        <f>SUM(Q737,R737,S737)</f>
        <v>0</v>
      </c>
      <c r="AD737" s="25">
        <f>SUM(T737,U737,V737)</f>
        <v>0</v>
      </c>
      <c r="AE737" s="25">
        <f>SUM(W737,X737,Y737)</f>
        <v>0</v>
      </c>
      <c r="AF737" s="25">
        <f>SUM(Z737,AA737,AB737)</f>
        <v>0</v>
      </c>
      <c r="AG737" s="25">
        <f>AC737+AD737</f>
        <v>0</v>
      </c>
      <c r="AH737" s="25">
        <f>AF737+AE737</f>
        <v>0</v>
      </c>
      <c r="AI737" s="162">
        <f>AG737+AH737</f>
        <v>0</v>
      </c>
      <c r="AK737" s="25">
        <f ca="1">SUM((INDIRECT(AK$2&amp;(ROW())):INDIRECT(AK$3&amp;(ROW()))))</f>
        <v>0</v>
      </c>
      <c r="AL737" s="162">
        <f ca="1">SUM(INDIRECT(AL$1&amp;AL$2&amp;$C737):INDIRECT(AL$1&amp;AL$3&amp;$C737))</f>
        <v>0</v>
      </c>
      <c r="AM737" s="1739">
        <f t="shared" ca="1" si="785"/>
        <v>0</v>
      </c>
      <c r="AN737" s="1842">
        <f t="shared" ca="1" si="786"/>
        <v>0</v>
      </c>
      <c r="AO737" s="162">
        <f ca="1">SUM(INDIRECT(AO$1&amp;AO$2&amp;$A737):INDIRECT(AO$1&amp;AO$3&amp;$A737))+SUM(INDIRECT(AO$1&amp;AO$2&amp;$B737):INDIRECT(AO$1&amp;AO$3&amp;$B737))</f>
        <v>0</v>
      </c>
      <c r="AP737" s="1739">
        <f t="shared" ca="1" si="787"/>
        <v>0</v>
      </c>
      <c r="AQ737" s="1842">
        <f t="shared" ca="1" si="788"/>
        <v>0</v>
      </c>
      <c r="AS737" s="25">
        <f ca="1">SUM((INDIRECT(AS$2&amp;(ROW())):INDIRECT(AS$3&amp;(ROW()))))</f>
        <v>0</v>
      </c>
      <c r="AT737" s="162">
        <f ca="1">SUM(INDIRECT(AT$1&amp;AT$2&amp;$C737):INDIRECT(AT$1&amp;AT$3&amp;$C737))</f>
        <v>0</v>
      </c>
      <c r="AU737" s="1739">
        <f t="shared" ca="1" si="789"/>
        <v>0</v>
      </c>
      <c r="AV737" s="1842">
        <f t="shared" ca="1" si="790"/>
        <v>0</v>
      </c>
      <c r="AW737" s="162">
        <f ca="1">SUM(INDIRECT(AW$1&amp;AW$2&amp;$A737):INDIRECT(AW$1&amp;AW$3&amp;$A737))+SUM(INDIRECT(AW$1&amp;AW$2&amp;$B737):INDIRECT(AW$1&amp;AW$3&amp;$B737))</f>
        <v>0</v>
      </c>
      <c r="AX737" s="1739">
        <f t="shared" ca="1" si="791"/>
        <v>0</v>
      </c>
      <c r="AY737" s="1842">
        <f t="shared" ca="1" si="792"/>
        <v>0</v>
      </c>
      <c r="BA737" s="25">
        <f ca="1">SUM((INDIRECT(BA$2&amp;(ROW())):INDIRECT(BA$3&amp;(ROW()))))</f>
        <v>0</v>
      </c>
      <c r="BB737" s="162">
        <f ca="1">SUM(INDIRECT(BB$1&amp;BB$2&amp;$C737):INDIRECT(BB$1&amp;BB$3&amp;$C737))</f>
        <v>0</v>
      </c>
      <c r="BC737" s="1739">
        <f t="shared" ca="1" si="793"/>
        <v>0</v>
      </c>
      <c r="BD737" s="1842">
        <f t="shared" ca="1" si="794"/>
        <v>0</v>
      </c>
      <c r="BE737" s="162">
        <f ca="1">SUM(INDIRECT(BE$1&amp;BE$2&amp;$A737):INDIRECT(BE$1&amp;BE$3&amp;$A737))+SUM(INDIRECT(BE$1&amp;BE$2&amp;$B737):INDIRECT(BE$1&amp;BE$3&amp;$B737))</f>
        <v>0</v>
      </c>
      <c r="BF737" s="1739">
        <f t="shared" ca="1" si="795"/>
        <v>0</v>
      </c>
      <c r="BG737" s="1842">
        <f t="shared" ca="1" si="796"/>
        <v>0</v>
      </c>
    </row>
    <row r="738" spans="1:59">
      <c r="A738" s="1887">
        <v>708</v>
      </c>
      <c r="B738" s="1887">
        <v>1</v>
      </c>
      <c r="C738" s="1887">
        <f>ROW()</f>
        <v>738</v>
      </c>
      <c r="E738" s="2549" t="s">
        <v>1040</v>
      </c>
      <c r="F738" s="1076"/>
      <c r="G738" s="126"/>
      <c r="I738" s="159"/>
      <c r="J738" s="158"/>
      <c r="K738" s="123"/>
      <c r="L738" s="123"/>
      <c r="M738" s="18"/>
      <c r="N738" s="620" t="s">
        <v>1039</v>
      </c>
      <c r="O738" s="16"/>
      <c r="P738" s="16"/>
      <c r="Q738" s="124"/>
      <c r="R738" s="124"/>
      <c r="S738" s="124"/>
      <c r="T738" s="124"/>
      <c r="U738" s="124"/>
      <c r="V738" s="124"/>
      <c r="W738" s="124"/>
      <c r="X738" s="124"/>
      <c r="Y738" s="124"/>
      <c r="Z738" s="124"/>
      <c r="AA738" s="124"/>
      <c r="AB738" s="124"/>
      <c r="AC738" s="23">
        <f>SUM(Q738,R738,S738)</f>
        <v>0</v>
      </c>
      <c r="AD738" s="23">
        <f>SUM(T738,U738,V738)</f>
        <v>0</v>
      </c>
      <c r="AE738" s="23">
        <f>SUM(W738,X738,Y738)</f>
        <v>0</v>
      </c>
      <c r="AF738" s="23">
        <f>SUM(Z738,AA738,AB738)</f>
        <v>0</v>
      </c>
      <c r="AG738" s="23">
        <f>AC738+AD738</f>
        <v>0</v>
      </c>
      <c r="AH738" s="23">
        <f>AF738+AE738</f>
        <v>0</v>
      </c>
      <c r="AI738" s="160">
        <f>AG738+AH738</f>
        <v>0</v>
      </c>
      <c r="AK738" s="23">
        <f ca="1">SUM((INDIRECT(AK$2&amp;(ROW())):INDIRECT(AK$3&amp;(ROW()))))</f>
        <v>0</v>
      </c>
      <c r="AL738" s="160">
        <f ca="1">SUM(INDIRECT(AL$1&amp;AL$2&amp;$C738):INDIRECT(AL$1&amp;AL$3&amp;$C738))</f>
        <v>0</v>
      </c>
      <c r="AM738" s="1738">
        <f t="shared" ca="1" si="785"/>
        <v>0</v>
      </c>
      <c r="AN738" s="1841">
        <f t="shared" ca="1" si="786"/>
        <v>0</v>
      </c>
      <c r="AO738" s="160">
        <f ca="1">SUM(INDIRECT(AO$1&amp;AO$2&amp;$A738):INDIRECT(AO$1&amp;AO$3&amp;$A738))+SUM(INDIRECT(AO$1&amp;AO$2&amp;$B738):INDIRECT(AO$1&amp;AO$3&amp;$B738))</f>
        <v>0</v>
      </c>
      <c r="AP738" s="1738">
        <f t="shared" ca="1" si="787"/>
        <v>0</v>
      </c>
      <c r="AQ738" s="1841">
        <f t="shared" ca="1" si="788"/>
        <v>0</v>
      </c>
      <c r="AS738" s="23">
        <f ca="1">SUM((INDIRECT(AS$2&amp;(ROW())):INDIRECT(AS$3&amp;(ROW()))))</f>
        <v>0</v>
      </c>
      <c r="AT738" s="160">
        <f ca="1">SUM(INDIRECT(AT$1&amp;AT$2&amp;$C738):INDIRECT(AT$1&amp;AT$3&amp;$C738))</f>
        <v>0</v>
      </c>
      <c r="AU738" s="1738">
        <f t="shared" ca="1" si="789"/>
        <v>0</v>
      </c>
      <c r="AV738" s="1841">
        <f t="shared" ca="1" si="790"/>
        <v>0</v>
      </c>
      <c r="AW738" s="160">
        <f ca="1">SUM(INDIRECT(AW$1&amp;AW$2&amp;$A738):INDIRECT(AW$1&amp;AW$3&amp;$A738))+SUM(INDIRECT(AW$1&amp;AW$2&amp;$B738):INDIRECT(AW$1&amp;AW$3&amp;$B738))</f>
        <v>0</v>
      </c>
      <c r="AX738" s="1738">
        <f t="shared" ca="1" si="791"/>
        <v>0</v>
      </c>
      <c r="AY738" s="1841">
        <f t="shared" ca="1" si="792"/>
        <v>0</v>
      </c>
      <c r="BA738" s="23">
        <f ca="1">SUM((INDIRECT(BA$2&amp;(ROW())):INDIRECT(BA$3&amp;(ROW()))))</f>
        <v>0</v>
      </c>
      <c r="BB738" s="160">
        <f ca="1">SUM(INDIRECT(BB$1&amp;BB$2&amp;$C738):INDIRECT(BB$1&amp;BB$3&amp;$C738))</f>
        <v>0</v>
      </c>
      <c r="BC738" s="1738">
        <f t="shared" ca="1" si="793"/>
        <v>0</v>
      </c>
      <c r="BD738" s="1841">
        <f t="shared" ca="1" si="794"/>
        <v>0</v>
      </c>
      <c r="BE738" s="160">
        <f ca="1">SUM(INDIRECT(BE$1&amp;BE$2&amp;$A738):INDIRECT(BE$1&amp;BE$3&amp;$A738))+SUM(INDIRECT(BE$1&amp;BE$2&amp;$B738):INDIRECT(BE$1&amp;BE$3&amp;$B738))</f>
        <v>0</v>
      </c>
      <c r="BF738" s="1738">
        <f t="shared" ca="1" si="795"/>
        <v>0</v>
      </c>
      <c r="BG738" s="1841">
        <f t="shared" ca="1" si="796"/>
        <v>0</v>
      </c>
    </row>
    <row r="739" spans="1:59">
      <c r="A739" s="1887">
        <v>709</v>
      </c>
      <c r="B739" s="1887">
        <v>660</v>
      </c>
      <c r="C739" s="1887">
        <f>ROW()</f>
        <v>739</v>
      </c>
      <c r="E739" s="2549" t="s">
        <v>1040</v>
      </c>
      <c r="F739" s="1076"/>
      <c r="G739" s="126"/>
      <c r="I739" s="159"/>
      <c r="J739" s="158"/>
      <c r="K739" s="123"/>
      <c r="L739" s="123"/>
      <c r="M739" s="2162" t="s">
        <v>1122</v>
      </c>
      <c r="N739" s="557"/>
      <c r="O739" s="557"/>
      <c r="P739" s="557"/>
      <c r="Q739" s="562">
        <f t="shared" ref="Q739:AI739" si="809">SUM(Q740:Q743)</f>
        <v>0</v>
      </c>
      <c r="R739" s="633">
        <f t="shared" si="809"/>
        <v>0</v>
      </c>
      <c r="S739" s="562">
        <f t="shared" si="809"/>
        <v>0</v>
      </c>
      <c r="T739" s="562">
        <f t="shared" si="809"/>
        <v>0</v>
      </c>
      <c r="U739" s="562">
        <f t="shared" si="809"/>
        <v>0</v>
      </c>
      <c r="V739" s="562">
        <f t="shared" si="809"/>
        <v>0</v>
      </c>
      <c r="W739" s="562">
        <f t="shared" si="809"/>
        <v>0</v>
      </c>
      <c r="X739" s="562">
        <f t="shared" si="809"/>
        <v>0</v>
      </c>
      <c r="Y739" s="562">
        <f t="shared" si="809"/>
        <v>0</v>
      </c>
      <c r="Z739" s="562">
        <f t="shared" si="809"/>
        <v>0</v>
      </c>
      <c r="AA739" s="562">
        <f t="shared" si="809"/>
        <v>0</v>
      </c>
      <c r="AB739" s="562">
        <f t="shared" si="809"/>
        <v>0</v>
      </c>
      <c r="AC739" s="562">
        <f t="shared" si="809"/>
        <v>0</v>
      </c>
      <c r="AD739" s="562">
        <f t="shared" si="809"/>
        <v>0</v>
      </c>
      <c r="AE739" s="562">
        <f t="shared" si="809"/>
        <v>0</v>
      </c>
      <c r="AF739" s="562">
        <f t="shared" si="809"/>
        <v>0</v>
      </c>
      <c r="AG739" s="562">
        <f t="shared" si="809"/>
        <v>0</v>
      </c>
      <c r="AH739" s="562">
        <f t="shared" si="809"/>
        <v>0</v>
      </c>
      <c r="AI739" s="634">
        <f t="shared" si="809"/>
        <v>0</v>
      </c>
      <c r="AK739" s="562">
        <f ca="1">SUM((INDIRECT(AK$2&amp;(ROW())):INDIRECT(AK$3&amp;(ROW()))))</f>
        <v>0</v>
      </c>
      <c r="AL739" s="634">
        <f ca="1">SUM(INDIRECT(AL$1&amp;AL$2&amp;$C739):INDIRECT(AL$1&amp;AL$3&amp;$C739))</f>
        <v>0</v>
      </c>
      <c r="AM739" s="1745">
        <f t="shared" ca="1" si="785"/>
        <v>0</v>
      </c>
      <c r="AN739" s="1848">
        <f t="shared" ca="1" si="786"/>
        <v>0</v>
      </c>
      <c r="AO739" s="634">
        <f ca="1">SUM(INDIRECT(AO$1&amp;AO$2&amp;$A739):INDIRECT(AO$1&amp;AO$3&amp;$A739))+SUM(INDIRECT(AO$1&amp;AO$2&amp;$B739):INDIRECT(AO$1&amp;AO$3&amp;$B739))</f>
        <v>0</v>
      </c>
      <c r="AP739" s="1745">
        <f t="shared" ca="1" si="787"/>
        <v>0</v>
      </c>
      <c r="AQ739" s="1848">
        <f t="shared" ca="1" si="788"/>
        <v>0</v>
      </c>
      <c r="AS739" s="562">
        <f ca="1">SUM((INDIRECT(AS$2&amp;(ROW())):INDIRECT(AS$3&amp;(ROW()))))</f>
        <v>0</v>
      </c>
      <c r="AT739" s="634">
        <f ca="1">SUM(INDIRECT(AT$1&amp;AT$2&amp;$C739):INDIRECT(AT$1&amp;AT$3&amp;$C739))</f>
        <v>0</v>
      </c>
      <c r="AU739" s="1745">
        <f t="shared" ca="1" si="789"/>
        <v>0</v>
      </c>
      <c r="AV739" s="1848">
        <f t="shared" ca="1" si="790"/>
        <v>0</v>
      </c>
      <c r="AW739" s="634">
        <f ca="1">SUM(INDIRECT(AW$1&amp;AW$2&amp;$A739):INDIRECT(AW$1&amp;AW$3&amp;$A739))+SUM(INDIRECT(AW$1&amp;AW$2&amp;$B739):INDIRECT(AW$1&amp;AW$3&amp;$B739))</f>
        <v>0</v>
      </c>
      <c r="AX739" s="1745">
        <f t="shared" ca="1" si="791"/>
        <v>0</v>
      </c>
      <c r="AY739" s="1848">
        <f t="shared" ca="1" si="792"/>
        <v>0</v>
      </c>
      <c r="BA739" s="562">
        <f ca="1">SUM((INDIRECT(BA$2&amp;(ROW())):INDIRECT(BA$3&amp;(ROW()))))</f>
        <v>0</v>
      </c>
      <c r="BB739" s="634">
        <f ca="1">SUM(INDIRECT(BB$1&amp;BB$2&amp;$C739):INDIRECT(BB$1&amp;BB$3&amp;$C739))</f>
        <v>0</v>
      </c>
      <c r="BC739" s="1745">
        <f t="shared" ca="1" si="793"/>
        <v>0</v>
      </c>
      <c r="BD739" s="1848">
        <f t="shared" ca="1" si="794"/>
        <v>0</v>
      </c>
      <c r="BE739" s="634">
        <f ca="1">SUM(INDIRECT(BE$1&amp;BE$2&amp;$A739):INDIRECT(BE$1&amp;BE$3&amp;$A739))+SUM(INDIRECT(BE$1&amp;BE$2&amp;$B739):INDIRECT(BE$1&amp;BE$3&amp;$B739))</f>
        <v>0</v>
      </c>
      <c r="BF739" s="1745">
        <f t="shared" ca="1" si="795"/>
        <v>0</v>
      </c>
      <c r="BG739" s="1848">
        <f t="shared" ca="1" si="796"/>
        <v>0</v>
      </c>
    </row>
    <row r="740" spans="1:59">
      <c r="A740" s="1887">
        <v>710</v>
      </c>
      <c r="B740" s="1887">
        <v>661</v>
      </c>
      <c r="C740" s="1887">
        <f>ROW()</f>
        <v>740</v>
      </c>
      <c r="E740" s="2549" t="s">
        <v>1040</v>
      </c>
      <c r="F740" s="1076"/>
      <c r="G740" s="126"/>
      <c r="I740" s="159"/>
      <c r="J740" s="158"/>
      <c r="K740" s="123"/>
      <c r="L740" s="123"/>
      <c r="M740" s="18"/>
      <c r="N740" s="587" t="s">
        <v>1036</v>
      </c>
      <c r="O740" s="175"/>
      <c r="P740" s="175"/>
      <c r="Q740" s="177"/>
      <c r="R740" s="578"/>
      <c r="S740" s="177"/>
      <c r="T740" s="177"/>
      <c r="U740" s="177"/>
      <c r="V740" s="177"/>
      <c r="W740" s="177"/>
      <c r="X740" s="177"/>
      <c r="Y740" s="177"/>
      <c r="Z740" s="177"/>
      <c r="AA740" s="177"/>
      <c r="AB740" s="177"/>
      <c r="AC740" s="173">
        <f>SUM(Q740,R740,S740)</f>
        <v>0</v>
      </c>
      <c r="AD740" s="173">
        <f>SUM(T740,U740,V740)</f>
        <v>0</v>
      </c>
      <c r="AE740" s="173">
        <f>SUM(W740,X740,Y740)</f>
        <v>0</v>
      </c>
      <c r="AF740" s="173">
        <f>SUM(Z740,AA740,AB740)</f>
        <v>0</v>
      </c>
      <c r="AG740" s="173">
        <f>AC740+AD740</f>
        <v>0</v>
      </c>
      <c r="AH740" s="173">
        <f>AF740+AE740</f>
        <v>0</v>
      </c>
      <c r="AI740" s="579">
        <f>AG740+AH740</f>
        <v>0</v>
      </c>
      <c r="AK740" s="173">
        <f ca="1">SUM((INDIRECT(AK$2&amp;(ROW())):INDIRECT(AK$3&amp;(ROW()))))</f>
        <v>0</v>
      </c>
      <c r="AL740" s="579">
        <f ca="1">SUM(INDIRECT(AL$1&amp;AL$2&amp;$C740):INDIRECT(AL$1&amp;AL$3&amp;$C740))</f>
        <v>0</v>
      </c>
      <c r="AM740" s="1737">
        <f t="shared" ca="1" si="785"/>
        <v>0</v>
      </c>
      <c r="AN740" s="1840">
        <f t="shared" ca="1" si="786"/>
        <v>0</v>
      </c>
      <c r="AO740" s="579">
        <f ca="1">SUM(INDIRECT(AO$1&amp;AO$2&amp;$A740):INDIRECT(AO$1&amp;AO$3&amp;$A740))+SUM(INDIRECT(AO$1&amp;AO$2&amp;$B740):INDIRECT(AO$1&amp;AO$3&amp;$B740))</f>
        <v>0</v>
      </c>
      <c r="AP740" s="1737">
        <f t="shared" ca="1" si="787"/>
        <v>0</v>
      </c>
      <c r="AQ740" s="1840">
        <f t="shared" ca="1" si="788"/>
        <v>0</v>
      </c>
      <c r="AS740" s="173">
        <f ca="1">SUM((INDIRECT(AS$2&amp;(ROW())):INDIRECT(AS$3&amp;(ROW()))))</f>
        <v>0</v>
      </c>
      <c r="AT740" s="579">
        <f ca="1">SUM(INDIRECT(AT$1&amp;AT$2&amp;$C740):INDIRECT(AT$1&amp;AT$3&amp;$C740))</f>
        <v>0</v>
      </c>
      <c r="AU740" s="1737">
        <f t="shared" ca="1" si="789"/>
        <v>0</v>
      </c>
      <c r="AV740" s="1840">
        <f t="shared" ca="1" si="790"/>
        <v>0</v>
      </c>
      <c r="AW740" s="579">
        <f ca="1">SUM(INDIRECT(AW$1&amp;AW$2&amp;$A740):INDIRECT(AW$1&amp;AW$3&amp;$A740))+SUM(INDIRECT(AW$1&amp;AW$2&amp;$B740):INDIRECT(AW$1&amp;AW$3&amp;$B740))</f>
        <v>0</v>
      </c>
      <c r="AX740" s="1737">
        <f t="shared" ca="1" si="791"/>
        <v>0</v>
      </c>
      <c r="AY740" s="1840">
        <f t="shared" ca="1" si="792"/>
        <v>0</v>
      </c>
      <c r="BA740" s="173">
        <f ca="1">SUM((INDIRECT(BA$2&amp;(ROW())):INDIRECT(BA$3&amp;(ROW()))))</f>
        <v>0</v>
      </c>
      <c r="BB740" s="579">
        <f ca="1">SUM(INDIRECT(BB$1&amp;BB$2&amp;$C740):INDIRECT(BB$1&amp;BB$3&amp;$C740))</f>
        <v>0</v>
      </c>
      <c r="BC740" s="1737">
        <f t="shared" ca="1" si="793"/>
        <v>0</v>
      </c>
      <c r="BD740" s="1840">
        <f t="shared" ca="1" si="794"/>
        <v>0</v>
      </c>
      <c r="BE740" s="579">
        <f ca="1">SUM(INDIRECT(BE$1&amp;BE$2&amp;$A740):INDIRECT(BE$1&amp;BE$3&amp;$A740))+SUM(INDIRECT(BE$1&amp;BE$2&amp;$B740):INDIRECT(BE$1&amp;BE$3&amp;$B740))</f>
        <v>0</v>
      </c>
      <c r="BF740" s="1737">
        <f t="shared" ca="1" si="795"/>
        <v>0</v>
      </c>
      <c r="BG740" s="1840">
        <f t="shared" ca="1" si="796"/>
        <v>0</v>
      </c>
    </row>
    <row r="741" spans="1:59">
      <c r="A741" s="1887">
        <v>711</v>
      </c>
      <c r="B741" s="1887">
        <v>662</v>
      </c>
      <c r="C741" s="1887">
        <f>ROW()</f>
        <v>741</v>
      </c>
      <c r="E741" s="2549" t="s">
        <v>1040</v>
      </c>
      <c r="F741" s="1076"/>
      <c r="G741" s="126"/>
      <c r="I741" s="159"/>
      <c r="J741" s="158"/>
      <c r="K741" s="123"/>
      <c r="L741" s="123"/>
      <c r="M741" s="18"/>
      <c r="N741" s="620" t="s">
        <v>1037</v>
      </c>
      <c r="O741" s="18"/>
      <c r="P741" s="18"/>
      <c r="Q741" s="117"/>
      <c r="R741" s="161"/>
      <c r="S741" s="117"/>
      <c r="T741" s="117"/>
      <c r="U741" s="117"/>
      <c r="V741" s="117"/>
      <c r="W741" s="117"/>
      <c r="X741" s="117"/>
      <c r="Y741" s="117"/>
      <c r="Z741" s="117"/>
      <c r="AA741" s="117"/>
      <c r="AB741" s="117"/>
      <c r="AC741" s="25">
        <f>SUM(Q741,R741,S741)</f>
        <v>0</v>
      </c>
      <c r="AD741" s="25">
        <f>SUM(T741,U741,V741)</f>
        <v>0</v>
      </c>
      <c r="AE741" s="25">
        <f>SUM(W741,X741,Y741)</f>
        <v>0</v>
      </c>
      <c r="AF741" s="25">
        <f>SUM(Z741,AA741,AB741)</f>
        <v>0</v>
      </c>
      <c r="AG741" s="25">
        <f>AC741+AD741</f>
        <v>0</v>
      </c>
      <c r="AH741" s="25">
        <f>AF741+AE741</f>
        <v>0</v>
      </c>
      <c r="AI741" s="162">
        <f>AG741+AH741</f>
        <v>0</v>
      </c>
      <c r="AK741" s="25">
        <f ca="1">SUM((INDIRECT(AK$2&amp;(ROW())):INDIRECT(AK$3&amp;(ROW()))))</f>
        <v>0</v>
      </c>
      <c r="AL741" s="162">
        <f ca="1">SUM(INDIRECT(AL$1&amp;AL$2&amp;$C741):INDIRECT(AL$1&amp;AL$3&amp;$C741))</f>
        <v>0</v>
      </c>
      <c r="AM741" s="1739">
        <f t="shared" ca="1" si="785"/>
        <v>0</v>
      </c>
      <c r="AN741" s="1842">
        <f t="shared" ca="1" si="786"/>
        <v>0</v>
      </c>
      <c r="AO741" s="162">
        <f ca="1">SUM(INDIRECT(AO$1&amp;AO$2&amp;$A741):INDIRECT(AO$1&amp;AO$3&amp;$A741))+SUM(INDIRECT(AO$1&amp;AO$2&amp;$B741):INDIRECT(AO$1&amp;AO$3&amp;$B741))</f>
        <v>0</v>
      </c>
      <c r="AP741" s="1739">
        <f t="shared" ca="1" si="787"/>
        <v>0</v>
      </c>
      <c r="AQ741" s="1842">
        <f t="shared" ca="1" si="788"/>
        <v>0</v>
      </c>
      <c r="AS741" s="25">
        <f ca="1">SUM((INDIRECT(AS$2&amp;(ROW())):INDIRECT(AS$3&amp;(ROW()))))</f>
        <v>0</v>
      </c>
      <c r="AT741" s="162">
        <f ca="1">SUM(INDIRECT(AT$1&amp;AT$2&amp;$C741):INDIRECT(AT$1&amp;AT$3&amp;$C741))</f>
        <v>0</v>
      </c>
      <c r="AU741" s="1739">
        <f t="shared" ca="1" si="789"/>
        <v>0</v>
      </c>
      <c r="AV741" s="1842">
        <f t="shared" ca="1" si="790"/>
        <v>0</v>
      </c>
      <c r="AW741" s="162">
        <f ca="1">SUM(INDIRECT(AW$1&amp;AW$2&amp;$A741):INDIRECT(AW$1&amp;AW$3&amp;$A741))+SUM(INDIRECT(AW$1&amp;AW$2&amp;$B741):INDIRECT(AW$1&amp;AW$3&amp;$B741))</f>
        <v>0</v>
      </c>
      <c r="AX741" s="1739">
        <f t="shared" ca="1" si="791"/>
        <v>0</v>
      </c>
      <c r="AY741" s="1842">
        <f t="shared" ca="1" si="792"/>
        <v>0</v>
      </c>
      <c r="BA741" s="25">
        <f ca="1">SUM((INDIRECT(BA$2&amp;(ROW())):INDIRECT(BA$3&amp;(ROW()))))</f>
        <v>0</v>
      </c>
      <c r="BB741" s="162">
        <f ca="1">SUM(INDIRECT(BB$1&amp;BB$2&amp;$C741):INDIRECT(BB$1&amp;BB$3&amp;$C741))</f>
        <v>0</v>
      </c>
      <c r="BC741" s="1739">
        <f t="shared" ca="1" si="793"/>
        <v>0</v>
      </c>
      <c r="BD741" s="1842">
        <f t="shared" ca="1" si="794"/>
        <v>0</v>
      </c>
      <c r="BE741" s="162">
        <f ca="1">SUM(INDIRECT(BE$1&amp;BE$2&amp;$A741):INDIRECT(BE$1&amp;BE$3&amp;$A741))+SUM(INDIRECT(BE$1&amp;BE$2&amp;$B741):INDIRECT(BE$1&amp;BE$3&amp;$B741))</f>
        <v>0</v>
      </c>
      <c r="BF741" s="1739">
        <f t="shared" ca="1" si="795"/>
        <v>0</v>
      </c>
      <c r="BG741" s="1842">
        <f t="shared" ca="1" si="796"/>
        <v>0</v>
      </c>
    </row>
    <row r="742" spans="1:59">
      <c r="A742" s="1887">
        <v>712</v>
      </c>
      <c r="B742" s="1887">
        <v>663</v>
      </c>
      <c r="C742" s="1887">
        <f>ROW()</f>
        <v>742</v>
      </c>
      <c r="E742" s="2549" t="s">
        <v>1040</v>
      </c>
      <c r="F742" s="1076"/>
      <c r="G742" s="126"/>
      <c r="I742" s="159"/>
      <c r="J742" s="158"/>
      <c r="K742" s="123"/>
      <c r="L742" s="123"/>
      <c r="M742" s="18"/>
      <c r="N742" s="620" t="s">
        <v>1038</v>
      </c>
      <c r="O742" s="462"/>
      <c r="P742" s="462"/>
      <c r="Q742" s="117"/>
      <c r="R742" s="117"/>
      <c r="S742" s="117"/>
      <c r="T742" s="117"/>
      <c r="U742" s="117"/>
      <c r="V742" s="117"/>
      <c r="W742" s="117"/>
      <c r="X742" s="117"/>
      <c r="Y742" s="117"/>
      <c r="Z742" s="117"/>
      <c r="AA742" s="117"/>
      <c r="AB742" s="117"/>
      <c r="AC742" s="25">
        <f>SUM(Q742,R742,S742)</f>
        <v>0</v>
      </c>
      <c r="AD742" s="25">
        <f>SUM(T742,U742,V742)</f>
        <v>0</v>
      </c>
      <c r="AE742" s="25">
        <f>SUM(W742,X742,Y742)</f>
        <v>0</v>
      </c>
      <c r="AF742" s="25">
        <f>SUM(Z742,AA742,AB742)</f>
        <v>0</v>
      </c>
      <c r="AG742" s="25">
        <f>AC742+AD742</f>
        <v>0</v>
      </c>
      <c r="AH742" s="25">
        <f>AF742+AE742</f>
        <v>0</v>
      </c>
      <c r="AI742" s="162">
        <f>AG742+AH742</f>
        <v>0</v>
      </c>
      <c r="AK742" s="25">
        <f ca="1">SUM((INDIRECT(AK$2&amp;(ROW())):INDIRECT(AK$3&amp;(ROW()))))</f>
        <v>0</v>
      </c>
      <c r="AL742" s="162">
        <f ca="1">SUM(INDIRECT(AL$1&amp;AL$2&amp;$C742):INDIRECT(AL$1&amp;AL$3&amp;$C742))</f>
        <v>0</v>
      </c>
      <c r="AM742" s="1739">
        <f t="shared" ca="1" si="785"/>
        <v>0</v>
      </c>
      <c r="AN742" s="1842">
        <f t="shared" ca="1" si="786"/>
        <v>0</v>
      </c>
      <c r="AO742" s="162">
        <f ca="1">SUM(INDIRECT(AO$1&amp;AO$2&amp;$A742):INDIRECT(AO$1&amp;AO$3&amp;$A742))+SUM(INDIRECT(AO$1&amp;AO$2&amp;$B742):INDIRECT(AO$1&amp;AO$3&amp;$B742))</f>
        <v>0</v>
      </c>
      <c r="AP742" s="1739">
        <f t="shared" ca="1" si="787"/>
        <v>0</v>
      </c>
      <c r="AQ742" s="1842">
        <f t="shared" ca="1" si="788"/>
        <v>0</v>
      </c>
      <c r="AS742" s="25">
        <f ca="1">SUM((INDIRECT(AS$2&amp;(ROW())):INDIRECT(AS$3&amp;(ROW()))))</f>
        <v>0</v>
      </c>
      <c r="AT742" s="162">
        <f ca="1">SUM(INDIRECT(AT$1&amp;AT$2&amp;$C742):INDIRECT(AT$1&amp;AT$3&amp;$C742))</f>
        <v>0</v>
      </c>
      <c r="AU742" s="1739">
        <f t="shared" ca="1" si="789"/>
        <v>0</v>
      </c>
      <c r="AV742" s="1842">
        <f t="shared" ca="1" si="790"/>
        <v>0</v>
      </c>
      <c r="AW742" s="162">
        <f ca="1">SUM(INDIRECT(AW$1&amp;AW$2&amp;$A742):INDIRECT(AW$1&amp;AW$3&amp;$A742))+SUM(INDIRECT(AW$1&amp;AW$2&amp;$B742):INDIRECT(AW$1&amp;AW$3&amp;$B742))</f>
        <v>0</v>
      </c>
      <c r="AX742" s="1739">
        <f t="shared" ca="1" si="791"/>
        <v>0</v>
      </c>
      <c r="AY742" s="1842">
        <f t="shared" ca="1" si="792"/>
        <v>0</v>
      </c>
      <c r="BA742" s="25">
        <f ca="1">SUM((INDIRECT(BA$2&amp;(ROW())):INDIRECT(BA$3&amp;(ROW()))))</f>
        <v>0</v>
      </c>
      <c r="BB742" s="162">
        <f ca="1">SUM(INDIRECT(BB$1&amp;BB$2&amp;$C742):INDIRECT(BB$1&amp;BB$3&amp;$C742))</f>
        <v>0</v>
      </c>
      <c r="BC742" s="1739">
        <f t="shared" ca="1" si="793"/>
        <v>0</v>
      </c>
      <c r="BD742" s="1842">
        <f t="shared" ca="1" si="794"/>
        <v>0</v>
      </c>
      <c r="BE742" s="162">
        <f ca="1">SUM(INDIRECT(BE$1&amp;BE$2&amp;$A742):INDIRECT(BE$1&amp;BE$3&amp;$A742))+SUM(INDIRECT(BE$1&amp;BE$2&amp;$B742):INDIRECT(BE$1&amp;BE$3&amp;$B742))</f>
        <v>0</v>
      </c>
      <c r="BF742" s="1739">
        <f t="shared" ca="1" si="795"/>
        <v>0</v>
      </c>
      <c r="BG742" s="1842">
        <f t="shared" ca="1" si="796"/>
        <v>0</v>
      </c>
    </row>
    <row r="743" spans="1:59">
      <c r="A743" s="1887">
        <v>713</v>
      </c>
      <c r="B743" s="1887">
        <v>664</v>
      </c>
      <c r="C743" s="1887">
        <f>ROW()</f>
        <v>743</v>
      </c>
      <c r="E743" s="2549" t="s">
        <v>1040</v>
      </c>
      <c r="F743" s="1076"/>
      <c r="G743" s="126"/>
      <c r="I743" s="159"/>
      <c r="J743" s="158"/>
      <c r="K743" s="123"/>
      <c r="L743" s="123"/>
      <c r="M743" s="18"/>
      <c r="N743" s="620" t="s">
        <v>1039</v>
      </c>
      <c r="O743" s="16"/>
      <c r="P743" s="16"/>
      <c r="Q743" s="124"/>
      <c r="R743" s="124"/>
      <c r="S743" s="124"/>
      <c r="T743" s="124"/>
      <c r="U743" s="124"/>
      <c r="V743" s="124"/>
      <c r="W743" s="124"/>
      <c r="X743" s="124"/>
      <c r="Y743" s="124"/>
      <c r="Z743" s="124"/>
      <c r="AA743" s="124"/>
      <c r="AB743" s="124"/>
      <c r="AC743" s="23">
        <f>SUM(Q743,R743,S743)</f>
        <v>0</v>
      </c>
      <c r="AD743" s="23">
        <f>SUM(T743,U743,V743)</f>
        <v>0</v>
      </c>
      <c r="AE743" s="23">
        <f>SUM(W743,X743,Y743)</f>
        <v>0</v>
      </c>
      <c r="AF743" s="23">
        <f>SUM(Z743,AA743,AB743)</f>
        <v>0</v>
      </c>
      <c r="AG743" s="23">
        <f>AC743+AD743</f>
        <v>0</v>
      </c>
      <c r="AH743" s="23">
        <f>AF743+AE743</f>
        <v>0</v>
      </c>
      <c r="AI743" s="160">
        <f>AG743+AH743</f>
        <v>0</v>
      </c>
      <c r="AK743" s="23">
        <f ca="1">SUM((INDIRECT(AK$2&amp;(ROW())):INDIRECT(AK$3&amp;(ROW()))))</f>
        <v>0</v>
      </c>
      <c r="AL743" s="160">
        <f ca="1">SUM(INDIRECT(AL$1&amp;AL$2&amp;$C743):INDIRECT(AL$1&amp;AL$3&amp;$C743))</f>
        <v>0</v>
      </c>
      <c r="AM743" s="1738">
        <f t="shared" ca="1" si="785"/>
        <v>0</v>
      </c>
      <c r="AN743" s="1841">
        <f t="shared" ca="1" si="786"/>
        <v>0</v>
      </c>
      <c r="AO743" s="160">
        <f ca="1">SUM(INDIRECT(AO$1&amp;AO$2&amp;$A743):INDIRECT(AO$1&amp;AO$3&amp;$A743))+SUM(INDIRECT(AO$1&amp;AO$2&amp;$B743):INDIRECT(AO$1&amp;AO$3&amp;$B743))</f>
        <v>0</v>
      </c>
      <c r="AP743" s="1738">
        <f t="shared" ca="1" si="787"/>
        <v>0</v>
      </c>
      <c r="AQ743" s="1841">
        <f t="shared" ca="1" si="788"/>
        <v>0</v>
      </c>
      <c r="AS743" s="23">
        <f ca="1">SUM((INDIRECT(AS$2&amp;(ROW())):INDIRECT(AS$3&amp;(ROW()))))</f>
        <v>0</v>
      </c>
      <c r="AT743" s="160">
        <f ca="1">SUM(INDIRECT(AT$1&amp;AT$2&amp;$C743):INDIRECT(AT$1&amp;AT$3&amp;$C743))</f>
        <v>0</v>
      </c>
      <c r="AU743" s="1738">
        <f t="shared" ca="1" si="789"/>
        <v>0</v>
      </c>
      <c r="AV743" s="1841">
        <f t="shared" ca="1" si="790"/>
        <v>0</v>
      </c>
      <c r="AW743" s="160">
        <f ca="1">SUM(INDIRECT(AW$1&amp;AW$2&amp;$A743):INDIRECT(AW$1&amp;AW$3&amp;$A743))+SUM(INDIRECT(AW$1&amp;AW$2&amp;$B743):INDIRECT(AW$1&amp;AW$3&amp;$B743))</f>
        <v>0</v>
      </c>
      <c r="AX743" s="1738">
        <f t="shared" ca="1" si="791"/>
        <v>0</v>
      </c>
      <c r="AY743" s="1841">
        <f t="shared" ca="1" si="792"/>
        <v>0</v>
      </c>
      <c r="BA743" s="23">
        <f ca="1">SUM((INDIRECT(BA$2&amp;(ROW())):INDIRECT(BA$3&amp;(ROW()))))</f>
        <v>0</v>
      </c>
      <c r="BB743" s="160">
        <f ca="1">SUM(INDIRECT(BB$1&amp;BB$2&amp;$C743):INDIRECT(BB$1&amp;BB$3&amp;$C743))</f>
        <v>0</v>
      </c>
      <c r="BC743" s="1738">
        <f t="shared" ca="1" si="793"/>
        <v>0</v>
      </c>
      <c r="BD743" s="1841">
        <f t="shared" ca="1" si="794"/>
        <v>0</v>
      </c>
      <c r="BE743" s="160">
        <f ca="1">SUM(INDIRECT(BE$1&amp;BE$2&amp;$A743):INDIRECT(BE$1&amp;BE$3&amp;$A743))+SUM(INDIRECT(BE$1&amp;BE$2&amp;$B743):INDIRECT(BE$1&amp;BE$3&amp;$B743))</f>
        <v>0</v>
      </c>
      <c r="BF743" s="1738">
        <f t="shared" ca="1" si="795"/>
        <v>0</v>
      </c>
      <c r="BG743" s="1841">
        <f t="shared" ca="1" si="796"/>
        <v>0</v>
      </c>
    </row>
    <row r="744" spans="1:59">
      <c r="A744" s="1887">
        <v>714</v>
      </c>
      <c r="B744" s="1887">
        <v>1</v>
      </c>
      <c r="C744" s="1887">
        <f>ROW()</f>
        <v>744</v>
      </c>
      <c r="E744" s="2540">
        <v>1</v>
      </c>
      <c r="G744" s="126"/>
      <c r="I744" s="159"/>
      <c r="J744" s="158"/>
      <c r="K744" s="123"/>
      <c r="L744" s="123"/>
      <c r="M744" s="442" t="s">
        <v>894</v>
      </c>
      <c r="N744" s="557"/>
      <c r="O744" s="557"/>
      <c r="P744" s="557"/>
      <c r="Q744" s="562">
        <f t="shared" ref="Q744:AI744" si="810">SUM(Q745:Q748)</f>
        <v>992</v>
      </c>
      <c r="R744" s="633">
        <f t="shared" si="810"/>
        <v>-2204</v>
      </c>
      <c r="S744" s="562">
        <f t="shared" si="810"/>
        <v>960</v>
      </c>
      <c r="T744" s="562">
        <f t="shared" si="810"/>
        <v>711</v>
      </c>
      <c r="U744" s="562">
        <f t="shared" si="810"/>
        <v>1390</v>
      </c>
      <c r="V744" s="562">
        <f t="shared" si="810"/>
        <v>3522</v>
      </c>
      <c r="W744" s="562">
        <f t="shared" si="810"/>
        <v>149</v>
      </c>
      <c r="X744" s="562">
        <f t="shared" si="810"/>
        <v>660</v>
      </c>
      <c r="Y744" s="562">
        <f t="shared" si="810"/>
        <v>500</v>
      </c>
      <c r="Z744" s="562">
        <f t="shared" si="810"/>
        <v>385</v>
      </c>
      <c r="AA744" s="562">
        <f t="shared" si="810"/>
        <v>963</v>
      </c>
      <c r="AB744" s="562">
        <f t="shared" si="810"/>
        <v>724</v>
      </c>
      <c r="AC744" s="562">
        <f t="shared" si="810"/>
        <v>-252</v>
      </c>
      <c r="AD744" s="562">
        <f t="shared" si="810"/>
        <v>5623</v>
      </c>
      <c r="AE744" s="562">
        <f t="shared" si="810"/>
        <v>1309</v>
      </c>
      <c r="AF744" s="562">
        <f t="shared" si="810"/>
        <v>2072</v>
      </c>
      <c r="AG744" s="562">
        <f t="shared" si="810"/>
        <v>5371</v>
      </c>
      <c r="AH744" s="562">
        <f t="shared" si="810"/>
        <v>3381</v>
      </c>
      <c r="AI744" s="634">
        <f t="shared" si="810"/>
        <v>8752</v>
      </c>
      <c r="AK744" s="562">
        <f ca="1">SUM((INDIRECT(AK$2&amp;(ROW())):INDIRECT(AK$3&amp;(ROW()))))</f>
        <v>992</v>
      </c>
      <c r="AL744" s="634">
        <f ca="1">SUM(INDIRECT(AL$1&amp;AL$2&amp;$C744):INDIRECT(AL$1&amp;AL$3&amp;$C744))</f>
        <v>660</v>
      </c>
      <c r="AM744" s="1745">
        <f t="shared" ref="AM744:AM803" ca="1" si="811">AK744-AL744</f>
        <v>332</v>
      </c>
      <c r="AN744" s="1848">
        <f t="shared" ca="1" si="786"/>
        <v>1.5030303030303029</v>
      </c>
      <c r="AO744" s="634">
        <f ca="1">SUM(INDIRECT(AO$1&amp;AO$2&amp;$A744):INDIRECT(AO$1&amp;AO$3&amp;$A744))+SUM(INDIRECT(AO$1&amp;AO$2&amp;$B744):INDIRECT(AO$1&amp;AO$3&amp;$B744))</f>
        <v>481</v>
      </c>
      <c r="AP744" s="1745">
        <f t="shared" ref="AP744:AP803" ca="1" si="812">AK744-AO744</f>
        <v>511</v>
      </c>
      <c r="AQ744" s="1848">
        <f t="shared" ca="1" si="788"/>
        <v>2.0623700623700625</v>
      </c>
      <c r="AS744" s="562">
        <f ca="1">SUM((INDIRECT(AS$2&amp;(ROW())):INDIRECT(AS$3&amp;(ROW()))))</f>
        <v>992</v>
      </c>
      <c r="AT744" s="634">
        <f ca="1">SUM(INDIRECT(AT$1&amp;AT$2&amp;$C744):INDIRECT(AT$1&amp;AT$3&amp;$C744))</f>
        <v>660</v>
      </c>
      <c r="AU744" s="1745">
        <f t="shared" ca="1" si="789"/>
        <v>332</v>
      </c>
      <c r="AV744" s="1848">
        <f t="shared" ca="1" si="790"/>
        <v>1.5030303030303029</v>
      </c>
      <c r="AW744" s="634">
        <f ca="1">SUM(INDIRECT(AW$1&amp;AW$2&amp;$A744):INDIRECT(AW$1&amp;AW$3&amp;$A744))+SUM(INDIRECT(AW$1&amp;AW$2&amp;$B744):INDIRECT(AW$1&amp;AW$3&amp;$B744))</f>
        <v>481</v>
      </c>
      <c r="AX744" s="1745">
        <f t="shared" ca="1" si="791"/>
        <v>511</v>
      </c>
      <c r="AY744" s="1848">
        <f t="shared" ca="1" si="792"/>
        <v>2.0623700623700625</v>
      </c>
      <c r="BA744" s="562">
        <f ca="1">SUM((INDIRECT(BA$2&amp;(ROW())):INDIRECT(BA$3&amp;(ROW()))))</f>
        <v>992</v>
      </c>
      <c r="BB744" s="634">
        <f ca="1">SUM(INDIRECT(BB$1&amp;BB$2&amp;$C744):INDIRECT(BB$1&amp;BB$3&amp;$C744))</f>
        <v>660</v>
      </c>
      <c r="BC744" s="1745">
        <f t="shared" ca="1" si="793"/>
        <v>332</v>
      </c>
      <c r="BD744" s="1848">
        <f t="shared" ca="1" si="794"/>
        <v>1.5030303030303029</v>
      </c>
      <c r="BE744" s="634">
        <f ca="1">SUM(INDIRECT(BE$1&amp;BE$2&amp;$A744):INDIRECT(BE$1&amp;BE$3&amp;$A744))+SUM(INDIRECT(BE$1&amp;BE$2&amp;$B744):INDIRECT(BE$1&amp;BE$3&amp;$B744))</f>
        <v>481</v>
      </c>
      <c r="BF744" s="1745">
        <f t="shared" ca="1" si="795"/>
        <v>511</v>
      </c>
      <c r="BG744" s="1848">
        <f t="shared" ca="1" si="796"/>
        <v>2.0623700623700625</v>
      </c>
    </row>
    <row r="745" spans="1:59">
      <c r="A745" s="1887">
        <v>715</v>
      </c>
      <c r="B745" s="1887">
        <v>1</v>
      </c>
      <c r="C745" s="1887">
        <f>ROW()</f>
        <v>745</v>
      </c>
      <c r="E745" s="2549" t="s">
        <v>1040</v>
      </c>
      <c r="F745" s="1076"/>
      <c r="G745" s="126"/>
      <c r="I745" s="159"/>
      <c r="J745" s="158"/>
      <c r="K745" s="123"/>
      <c r="L745" s="123"/>
      <c r="M745" s="125"/>
      <c r="N745" s="587" t="s">
        <v>1036</v>
      </c>
      <c r="O745" s="175"/>
      <c r="P745" s="175"/>
      <c r="Q745" s="177"/>
      <c r="R745" s="578"/>
      <c r="S745" s="177"/>
      <c r="T745" s="177"/>
      <c r="U745" s="177"/>
      <c r="V745" s="177"/>
      <c r="W745" s="177"/>
      <c r="X745" s="177"/>
      <c r="Y745" s="177"/>
      <c r="Z745" s="177"/>
      <c r="AA745" s="177"/>
      <c r="AB745" s="177"/>
      <c r="AC745" s="173">
        <f>SUM(Q745,R745,S745)</f>
        <v>0</v>
      </c>
      <c r="AD745" s="173">
        <f>SUM(T745,U745,V745)</f>
        <v>0</v>
      </c>
      <c r="AE745" s="173">
        <f>SUM(W745,X745,Y745)</f>
        <v>0</v>
      </c>
      <c r="AF745" s="173">
        <f>SUM(Z745,AA745,AB745)</f>
        <v>0</v>
      </c>
      <c r="AG745" s="173">
        <f>AC745+AD745</f>
        <v>0</v>
      </c>
      <c r="AH745" s="173">
        <f>AF745+AE745</f>
        <v>0</v>
      </c>
      <c r="AI745" s="579">
        <f>AG745+AH745</f>
        <v>0</v>
      </c>
      <c r="AK745" s="173">
        <f ca="1">SUM((INDIRECT(AK$2&amp;(ROW())):INDIRECT(AK$3&amp;(ROW()))))</f>
        <v>0</v>
      </c>
      <c r="AL745" s="579">
        <f ca="1">SUM(INDIRECT(AL$1&amp;AL$2&amp;$C745):INDIRECT(AL$1&amp;AL$3&amp;$C745))</f>
        <v>0</v>
      </c>
      <c r="AM745" s="1737">
        <f t="shared" ca="1" si="811"/>
        <v>0</v>
      </c>
      <c r="AN745" s="1840">
        <f t="shared" ca="1" si="786"/>
        <v>0</v>
      </c>
      <c r="AO745" s="579">
        <f ca="1">SUM(INDIRECT(AO$1&amp;AO$2&amp;$A745):INDIRECT(AO$1&amp;AO$3&amp;$A745))+SUM(INDIRECT(AO$1&amp;AO$2&amp;$B745):INDIRECT(AO$1&amp;AO$3&amp;$B745))</f>
        <v>0</v>
      </c>
      <c r="AP745" s="1737">
        <f t="shared" ca="1" si="812"/>
        <v>0</v>
      </c>
      <c r="AQ745" s="1840">
        <f t="shared" ca="1" si="788"/>
        <v>0</v>
      </c>
      <c r="AS745" s="173">
        <f ca="1">SUM((INDIRECT(AS$2&amp;(ROW())):INDIRECT(AS$3&amp;(ROW()))))</f>
        <v>0</v>
      </c>
      <c r="AT745" s="579">
        <f ca="1">SUM(INDIRECT(AT$1&amp;AT$2&amp;$C745):INDIRECT(AT$1&amp;AT$3&amp;$C745))</f>
        <v>0</v>
      </c>
      <c r="AU745" s="1737">
        <f t="shared" ca="1" si="789"/>
        <v>0</v>
      </c>
      <c r="AV745" s="1840">
        <f t="shared" ca="1" si="790"/>
        <v>0</v>
      </c>
      <c r="AW745" s="579">
        <f ca="1">SUM(INDIRECT(AW$1&amp;AW$2&amp;$A745):INDIRECT(AW$1&amp;AW$3&amp;$A745))+SUM(INDIRECT(AW$1&amp;AW$2&amp;$B745):INDIRECT(AW$1&amp;AW$3&amp;$B745))</f>
        <v>0</v>
      </c>
      <c r="AX745" s="1737">
        <f t="shared" ca="1" si="791"/>
        <v>0</v>
      </c>
      <c r="AY745" s="1840">
        <f t="shared" ca="1" si="792"/>
        <v>0</v>
      </c>
      <c r="BA745" s="173">
        <f ca="1">SUM((INDIRECT(BA$2&amp;(ROW())):INDIRECT(BA$3&amp;(ROW()))))</f>
        <v>0</v>
      </c>
      <c r="BB745" s="579">
        <f ca="1">SUM(INDIRECT(BB$1&amp;BB$2&amp;$C745):INDIRECT(BB$1&amp;BB$3&amp;$C745))</f>
        <v>0</v>
      </c>
      <c r="BC745" s="1737">
        <f t="shared" ca="1" si="793"/>
        <v>0</v>
      </c>
      <c r="BD745" s="1840">
        <f t="shared" ca="1" si="794"/>
        <v>0</v>
      </c>
      <c r="BE745" s="579">
        <f ca="1">SUM(INDIRECT(BE$1&amp;BE$2&amp;$A745):INDIRECT(BE$1&amp;BE$3&amp;$A745))+SUM(INDIRECT(BE$1&amp;BE$2&amp;$B745):INDIRECT(BE$1&amp;BE$3&amp;$B745))</f>
        <v>0</v>
      </c>
      <c r="BF745" s="1737">
        <f t="shared" ca="1" si="795"/>
        <v>0</v>
      </c>
      <c r="BG745" s="1840">
        <f t="shared" ca="1" si="796"/>
        <v>0</v>
      </c>
    </row>
    <row r="746" spans="1:59">
      <c r="A746" s="1887">
        <v>716</v>
      </c>
      <c r="B746" s="1887">
        <v>1</v>
      </c>
      <c r="C746" s="1887">
        <f>ROW()</f>
        <v>746</v>
      </c>
      <c r="E746" s="2549" t="s">
        <v>1040</v>
      </c>
      <c r="F746" s="1076"/>
      <c r="G746" s="126"/>
      <c r="I746" s="159"/>
      <c r="J746" s="158"/>
      <c r="K746" s="123"/>
      <c r="L746" s="123"/>
      <c r="M746" s="125"/>
      <c r="N746" s="620" t="s">
        <v>1037</v>
      </c>
      <c r="O746" s="18"/>
      <c r="P746" s="18"/>
      <c r="Q746" s="117">
        <v>992</v>
      </c>
      <c r="R746" s="161">
        <f>401-2717+112</f>
        <v>-2204</v>
      </c>
      <c r="S746" s="117">
        <v>960</v>
      </c>
      <c r="T746" s="117">
        <v>711</v>
      </c>
      <c r="U746" s="117">
        <v>1390</v>
      </c>
      <c r="V746" s="117">
        <v>3522</v>
      </c>
      <c r="W746" s="117">
        <v>149</v>
      </c>
      <c r="X746" s="117">
        <f>754+112-206</f>
        <v>660</v>
      </c>
      <c r="Y746" s="117">
        <v>500</v>
      </c>
      <c r="Z746" s="117">
        <v>385</v>
      </c>
      <c r="AA746" s="117">
        <v>963</v>
      </c>
      <c r="AB746" s="117">
        <v>724</v>
      </c>
      <c r="AC746" s="25">
        <f>SUM(Q746,R746,S746)</f>
        <v>-252</v>
      </c>
      <c r="AD746" s="25">
        <f>SUM(T746,U746,V746)</f>
        <v>5623</v>
      </c>
      <c r="AE746" s="25">
        <f>SUM(W746,X746,Y746)</f>
        <v>1309</v>
      </c>
      <c r="AF746" s="25">
        <f>SUM(Z746,AA746,AB746)</f>
        <v>2072</v>
      </c>
      <c r="AG746" s="25">
        <f>AC746+AD746</f>
        <v>5371</v>
      </c>
      <c r="AH746" s="25">
        <f>AF746+AE746</f>
        <v>3381</v>
      </c>
      <c r="AI746" s="162">
        <f>AG746+AH746</f>
        <v>8752</v>
      </c>
      <c r="AK746" s="25">
        <f ca="1">SUM((INDIRECT(AK$2&amp;(ROW())):INDIRECT(AK$3&amp;(ROW()))))</f>
        <v>992</v>
      </c>
      <c r="AL746" s="162">
        <f ca="1">SUM(INDIRECT(AL$1&amp;AL$2&amp;$C746):INDIRECT(AL$1&amp;AL$3&amp;$C746))</f>
        <v>660</v>
      </c>
      <c r="AM746" s="1739">
        <f t="shared" ca="1" si="811"/>
        <v>332</v>
      </c>
      <c r="AN746" s="1842">
        <f t="shared" ca="1" si="786"/>
        <v>1.5030303030303029</v>
      </c>
      <c r="AO746" s="162">
        <f ca="1">SUM(INDIRECT(AO$1&amp;AO$2&amp;$A746):INDIRECT(AO$1&amp;AO$3&amp;$A746))+SUM(INDIRECT(AO$1&amp;AO$2&amp;$B746):INDIRECT(AO$1&amp;AO$3&amp;$B746))</f>
        <v>481</v>
      </c>
      <c r="AP746" s="1739">
        <f t="shared" ca="1" si="812"/>
        <v>511</v>
      </c>
      <c r="AQ746" s="1842">
        <f t="shared" ca="1" si="788"/>
        <v>2.0623700623700625</v>
      </c>
      <c r="AS746" s="25">
        <f ca="1">SUM((INDIRECT(AS$2&amp;(ROW())):INDIRECT(AS$3&amp;(ROW()))))</f>
        <v>992</v>
      </c>
      <c r="AT746" s="162">
        <f ca="1">SUM(INDIRECT(AT$1&amp;AT$2&amp;$C746):INDIRECT(AT$1&amp;AT$3&amp;$C746))</f>
        <v>660</v>
      </c>
      <c r="AU746" s="1739">
        <f t="shared" ca="1" si="789"/>
        <v>332</v>
      </c>
      <c r="AV746" s="1842">
        <f t="shared" ca="1" si="790"/>
        <v>1.5030303030303029</v>
      </c>
      <c r="AW746" s="162">
        <f ca="1">SUM(INDIRECT(AW$1&amp;AW$2&amp;$A746):INDIRECT(AW$1&amp;AW$3&amp;$A746))+SUM(INDIRECT(AW$1&amp;AW$2&amp;$B746):INDIRECT(AW$1&amp;AW$3&amp;$B746))</f>
        <v>481</v>
      </c>
      <c r="AX746" s="1739">
        <f t="shared" ca="1" si="791"/>
        <v>511</v>
      </c>
      <c r="AY746" s="1842">
        <f t="shared" ca="1" si="792"/>
        <v>2.0623700623700625</v>
      </c>
      <c r="BA746" s="25">
        <f ca="1">SUM((INDIRECT(BA$2&amp;(ROW())):INDIRECT(BA$3&amp;(ROW()))))</f>
        <v>992</v>
      </c>
      <c r="BB746" s="162">
        <f ca="1">SUM(INDIRECT(BB$1&amp;BB$2&amp;$C746):INDIRECT(BB$1&amp;BB$3&amp;$C746))</f>
        <v>660</v>
      </c>
      <c r="BC746" s="1739">
        <f t="shared" ca="1" si="793"/>
        <v>332</v>
      </c>
      <c r="BD746" s="1842">
        <f t="shared" ca="1" si="794"/>
        <v>1.5030303030303029</v>
      </c>
      <c r="BE746" s="162">
        <f ca="1">SUM(INDIRECT(BE$1&amp;BE$2&amp;$A746):INDIRECT(BE$1&amp;BE$3&amp;$A746))+SUM(INDIRECT(BE$1&amp;BE$2&amp;$B746):INDIRECT(BE$1&amp;BE$3&amp;$B746))</f>
        <v>481</v>
      </c>
      <c r="BF746" s="1739">
        <f t="shared" ca="1" si="795"/>
        <v>511</v>
      </c>
      <c r="BG746" s="1842">
        <f t="shared" ca="1" si="796"/>
        <v>2.0623700623700625</v>
      </c>
    </row>
    <row r="747" spans="1:59">
      <c r="A747" s="1887">
        <v>717</v>
      </c>
      <c r="B747" s="1887">
        <v>1</v>
      </c>
      <c r="C747" s="1887">
        <f>ROW()</f>
        <v>747</v>
      </c>
      <c r="E747" s="2549" t="s">
        <v>1040</v>
      </c>
      <c r="F747" s="1076"/>
      <c r="G747" s="126"/>
      <c r="I747" s="159"/>
      <c r="J747" s="158"/>
      <c r="K747" s="123"/>
      <c r="L747" s="123"/>
      <c r="M747" s="125"/>
      <c r="N747" s="620" t="s">
        <v>1038</v>
      </c>
      <c r="O747" s="462"/>
      <c r="P747" s="462"/>
      <c r="Q747" s="117"/>
      <c r="R747" s="117"/>
      <c r="S747" s="117"/>
      <c r="T747" s="117"/>
      <c r="U747" s="117"/>
      <c r="V747" s="117"/>
      <c r="W747" s="117"/>
      <c r="X747" s="117"/>
      <c r="Y747" s="117"/>
      <c r="Z747" s="117"/>
      <c r="AA747" s="117"/>
      <c r="AB747" s="117"/>
      <c r="AC747" s="25">
        <f>SUM(Q747,R747,S747)</f>
        <v>0</v>
      </c>
      <c r="AD747" s="25">
        <f>SUM(T747,U747,V747)</f>
        <v>0</v>
      </c>
      <c r="AE747" s="25">
        <f>SUM(W747,X747,Y747)</f>
        <v>0</v>
      </c>
      <c r="AF747" s="25">
        <f>SUM(Z747,AA747,AB747)</f>
        <v>0</v>
      </c>
      <c r="AG747" s="25">
        <f>AC747+AD747</f>
        <v>0</v>
      </c>
      <c r="AH747" s="25">
        <f>AF747+AE747</f>
        <v>0</v>
      </c>
      <c r="AI747" s="162">
        <f>AG747+AH747</f>
        <v>0</v>
      </c>
      <c r="AK747" s="25">
        <f ca="1">SUM((INDIRECT(AK$2&amp;(ROW())):INDIRECT(AK$3&amp;(ROW()))))</f>
        <v>0</v>
      </c>
      <c r="AL747" s="162">
        <f ca="1">SUM(INDIRECT(AL$1&amp;AL$2&amp;$C747):INDIRECT(AL$1&amp;AL$3&amp;$C747))</f>
        <v>0</v>
      </c>
      <c r="AM747" s="1739">
        <f t="shared" ca="1" si="811"/>
        <v>0</v>
      </c>
      <c r="AN747" s="1842">
        <f t="shared" ca="1" si="786"/>
        <v>0</v>
      </c>
      <c r="AO747" s="162">
        <f ca="1">SUM(INDIRECT(AO$1&amp;AO$2&amp;$A747):INDIRECT(AO$1&amp;AO$3&amp;$A747))+SUM(INDIRECT(AO$1&amp;AO$2&amp;$B747):INDIRECT(AO$1&amp;AO$3&amp;$B747))</f>
        <v>0</v>
      </c>
      <c r="AP747" s="1739">
        <f t="shared" ca="1" si="812"/>
        <v>0</v>
      </c>
      <c r="AQ747" s="1842">
        <f t="shared" ca="1" si="788"/>
        <v>0</v>
      </c>
      <c r="AS747" s="25">
        <f ca="1">SUM((INDIRECT(AS$2&amp;(ROW())):INDIRECT(AS$3&amp;(ROW()))))</f>
        <v>0</v>
      </c>
      <c r="AT747" s="162">
        <f ca="1">SUM(INDIRECT(AT$1&amp;AT$2&amp;$C747):INDIRECT(AT$1&amp;AT$3&amp;$C747))</f>
        <v>0</v>
      </c>
      <c r="AU747" s="1739">
        <f t="shared" ca="1" si="789"/>
        <v>0</v>
      </c>
      <c r="AV747" s="1842">
        <f t="shared" ca="1" si="790"/>
        <v>0</v>
      </c>
      <c r="AW747" s="162">
        <f ca="1">SUM(INDIRECT(AW$1&amp;AW$2&amp;$A747):INDIRECT(AW$1&amp;AW$3&amp;$A747))+SUM(INDIRECT(AW$1&amp;AW$2&amp;$B747):INDIRECT(AW$1&amp;AW$3&amp;$B747))</f>
        <v>0</v>
      </c>
      <c r="AX747" s="1739">
        <f t="shared" ca="1" si="791"/>
        <v>0</v>
      </c>
      <c r="AY747" s="1842">
        <f t="shared" ca="1" si="792"/>
        <v>0</v>
      </c>
      <c r="BA747" s="25">
        <f ca="1">SUM((INDIRECT(BA$2&amp;(ROW())):INDIRECT(BA$3&amp;(ROW()))))</f>
        <v>0</v>
      </c>
      <c r="BB747" s="162">
        <f ca="1">SUM(INDIRECT(BB$1&amp;BB$2&amp;$C747):INDIRECT(BB$1&amp;BB$3&amp;$C747))</f>
        <v>0</v>
      </c>
      <c r="BC747" s="1739">
        <f t="shared" ca="1" si="793"/>
        <v>0</v>
      </c>
      <c r="BD747" s="1842">
        <f t="shared" ca="1" si="794"/>
        <v>0</v>
      </c>
      <c r="BE747" s="162">
        <f ca="1">SUM(INDIRECT(BE$1&amp;BE$2&amp;$A747):INDIRECT(BE$1&amp;BE$3&amp;$A747))+SUM(INDIRECT(BE$1&amp;BE$2&amp;$B747):INDIRECT(BE$1&amp;BE$3&amp;$B747))</f>
        <v>0</v>
      </c>
      <c r="BF747" s="1739">
        <f t="shared" ca="1" si="795"/>
        <v>0</v>
      </c>
      <c r="BG747" s="1842">
        <f t="shared" ca="1" si="796"/>
        <v>0</v>
      </c>
    </row>
    <row r="748" spans="1:59">
      <c r="A748" s="1887">
        <v>718</v>
      </c>
      <c r="B748" s="1887">
        <v>1</v>
      </c>
      <c r="C748" s="1887">
        <f>ROW()</f>
        <v>748</v>
      </c>
      <c r="E748" s="2549" t="s">
        <v>1040</v>
      </c>
      <c r="F748" s="1076"/>
      <c r="G748" s="126"/>
      <c r="I748" s="159"/>
      <c r="J748" s="158"/>
      <c r="K748" s="122"/>
      <c r="L748" s="122"/>
      <c r="M748" s="427"/>
      <c r="N748" s="461" t="s">
        <v>1039</v>
      </c>
      <c r="O748" s="16"/>
      <c r="P748" s="16"/>
      <c r="Q748" s="124"/>
      <c r="R748" s="124"/>
      <c r="S748" s="124"/>
      <c r="T748" s="124"/>
      <c r="U748" s="124"/>
      <c r="V748" s="124"/>
      <c r="W748" s="124"/>
      <c r="X748" s="124"/>
      <c r="Y748" s="124"/>
      <c r="Z748" s="124"/>
      <c r="AA748" s="124"/>
      <c r="AB748" s="124"/>
      <c r="AC748" s="23">
        <f>SUM(Q748,R748,S748)</f>
        <v>0</v>
      </c>
      <c r="AD748" s="23">
        <f>SUM(T748,U748,V748)</f>
        <v>0</v>
      </c>
      <c r="AE748" s="23">
        <f>SUM(W748,X748,Y748)</f>
        <v>0</v>
      </c>
      <c r="AF748" s="23">
        <f>SUM(Z748,AA748,AB748)</f>
        <v>0</v>
      </c>
      <c r="AG748" s="23">
        <f>AC748+AD748</f>
        <v>0</v>
      </c>
      <c r="AH748" s="23">
        <f>AF748+AE748</f>
        <v>0</v>
      </c>
      <c r="AI748" s="160">
        <f>AG748+AH748</f>
        <v>0</v>
      </c>
      <c r="AK748" s="23">
        <f ca="1">SUM((INDIRECT(AK$2&amp;(ROW())):INDIRECT(AK$3&amp;(ROW()))))</f>
        <v>0</v>
      </c>
      <c r="AL748" s="160">
        <f ca="1">SUM(INDIRECT(AL$1&amp;AL$2&amp;$C748):INDIRECT(AL$1&amp;AL$3&amp;$C748))</f>
        <v>0</v>
      </c>
      <c r="AM748" s="1738">
        <f t="shared" ca="1" si="811"/>
        <v>0</v>
      </c>
      <c r="AN748" s="1841">
        <f t="shared" ca="1" si="786"/>
        <v>0</v>
      </c>
      <c r="AO748" s="160">
        <f ca="1">SUM(INDIRECT(AO$1&amp;AO$2&amp;$A748):INDIRECT(AO$1&amp;AO$3&amp;$A748))+SUM(INDIRECT(AO$1&amp;AO$2&amp;$B748):INDIRECT(AO$1&amp;AO$3&amp;$B748))</f>
        <v>0</v>
      </c>
      <c r="AP748" s="1738">
        <f t="shared" ca="1" si="812"/>
        <v>0</v>
      </c>
      <c r="AQ748" s="1841">
        <f t="shared" ca="1" si="788"/>
        <v>0</v>
      </c>
      <c r="AS748" s="23">
        <f ca="1">SUM((INDIRECT(AS$2&amp;(ROW())):INDIRECT(AS$3&amp;(ROW()))))</f>
        <v>0</v>
      </c>
      <c r="AT748" s="160">
        <f ca="1">SUM(INDIRECT(AT$1&amp;AT$2&amp;$C748):INDIRECT(AT$1&amp;AT$3&amp;$C748))</f>
        <v>0</v>
      </c>
      <c r="AU748" s="1738">
        <f t="shared" ca="1" si="789"/>
        <v>0</v>
      </c>
      <c r="AV748" s="1841">
        <f t="shared" ca="1" si="790"/>
        <v>0</v>
      </c>
      <c r="AW748" s="160">
        <f ca="1">SUM(INDIRECT(AW$1&amp;AW$2&amp;$A748):INDIRECT(AW$1&amp;AW$3&amp;$A748))+SUM(INDIRECT(AW$1&amp;AW$2&amp;$B748):INDIRECT(AW$1&amp;AW$3&amp;$B748))</f>
        <v>0</v>
      </c>
      <c r="AX748" s="1738">
        <f t="shared" ca="1" si="791"/>
        <v>0</v>
      </c>
      <c r="AY748" s="1841">
        <f t="shared" ca="1" si="792"/>
        <v>0</v>
      </c>
      <c r="BA748" s="23">
        <f ca="1">SUM((INDIRECT(BA$2&amp;(ROW())):INDIRECT(BA$3&amp;(ROW()))))</f>
        <v>0</v>
      </c>
      <c r="BB748" s="160">
        <f ca="1">SUM(INDIRECT(BB$1&amp;BB$2&amp;$C748):INDIRECT(BB$1&amp;BB$3&amp;$C748))</f>
        <v>0</v>
      </c>
      <c r="BC748" s="1738">
        <f t="shared" ca="1" si="793"/>
        <v>0</v>
      </c>
      <c r="BD748" s="1841">
        <f t="shared" ca="1" si="794"/>
        <v>0</v>
      </c>
      <c r="BE748" s="160">
        <f ca="1">SUM(INDIRECT(BE$1&amp;BE$2&amp;$A748):INDIRECT(BE$1&amp;BE$3&amp;$A748))+SUM(INDIRECT(BE$1&amp;BE$2&amp;$B748):INDIRECT(BE$1&amp;BE$3&amp;$B748))</f>
        <v>0</v>
      </c>
      <c r="BF748" s="1738">
        <f t="shared" ca="1" si="795"/>
        <v>0</v>
      </c>
      <c r="BG748" s="1841">
        <f t="shared" ca="1" si="796"/>
        <v>0</v>
      </c>
    </row>
    <row r="749" spans="1:59">
      <c r="A749" s="1887">
        <v>719</v>
      </c>
      <c r="B749" s="1887">
        <v>665</v>
      </c>
      <c r="C749" s="1887">
        <f>ROW()</f>
        <v>749</v>
      </c>
      <c r="E749" s="2540">
        <v>1</v>
      </c>
      <c r="I749" s="159"/>
      <c r="J749" s="158"/>
      <c r="K749" s="118" t="s">
        <v>230</v>
      </c>
      <c r="L749" s="118"/>
      <c r="M749" s="121"/>
      <c r="N749" s="121"/>
      <c r="O749" s="121"/>
      <c r="P749" s="1080"/>
      <c r="Q749" s="603">
        <f t="shared" ref="Q749:AI749" si="813">SUM(Q750:Q754)</f>
        <v>103</v>
      </c>
      <c r="R749" s="1081">
        <f t="shared" si="813"/>
        <v>20</v>
      </c>
      <c r="S749" s="603">
        <f t="shared" si="813"/>
        <v>63</v>
      </c>
      <c r="T749" s="603">
        <f t="shared" si="813"/>
        <v>386</v>
      </c>
      <c r="U749" s="603">
        <f t="shared" si="813"/>
        <v>130</v>
      </c>
      <c r="V749" s="603">
        <f t="shared" si="813"/>
        <v>234</v>
      </c>
      <c r="W749" s="603">
        <f t="shared" si="813"/>
        <v>0</v>
      </c>
      <c r="X749" s="603">
        <f t="shared" si="813"/>
        <v>374</v>
      </c>
      <c r="Y749" s="603">
        <f t="shared" si="813"/>
        <v>326</v>
      </c>
      <c r="Z749" s="603">
        <f t="shared" si="813"/>
        <v>213</v>
      </c>
      <c r="AA749" s="603">
        <f t="shared" si="813"/>
        <v>76</v>
      </c>
      <c r="AB749" s="603">
        <f t="shared" si="813"/>
        <v>81</v>
      </c>
      <c r="AC749" s="603">
        <f t="shared" si="813"/>
        <v>186</v>
      </c>
      <c r="AD749" s="603">
        <f t="shared" si="813"/>
        <v>750</v>
      </c>
      <c r="AE749" s="603">
        <f t="shared" si="813"/>
        <v>700</v>
      </c>
      <c r="AF749" s="603">
        <f t="shared" si="813"/>
        <v>370</v>
      </c>
      <c r="AG749" s="603">
        <f t="shared" si="813"/>
        <v>936</v>
      </c>
      <c r="AH749" s="603">
        <f t="shared" si="813"/>
        <v>1070</v>
      </c>
      <c r="AI749" s="1082">
        <f t="shared" si="813"/>
        <v>2006</v>
      </c>
      <c r="AK749" s="603">
        <f ca="1">SUM((INDIRECT(AK$2&amp;(ROW())):INDIRECT(AK$3&amp;(ROW()))))</f>
        <v>103</v>
      </c>
      <c r="AL749" s="1659">
        <f ca="1">SUM(INDIRECT(AL$1&amp;AL$2&amp;$C749):INDIRECT(AL$1&amp;AL$3&amp;$C749))</f>
        <v>100</v>
      </c>
      <c r="AM749" s="1744">
        <f t="shared" ca="1" si="811"/>
        <v>3</v>
      </c>
      <c r="AN749" s="1847">
        <f t="shared" ca="1" si="786"/>
        <v>1.03</v>
      </c>
      <c r="AO749" s="1659">
        <f ca="1">SUM(INDIRECT(AO$1&amp;AO$2&amp;$A749):INDIRECT(AO$1&amp;AO$3&amp;$A749))+SUM(INDIRECT(AO$1&amp;AO$2&amp;$B749):INDIRECT(AO$1&amp;AO$3&amp;$B749))</f>
        <v>0</v>
      </c>
      <c r="AP749" s="1744">
        <f t="shared" ca="1" si="812"/>
        <v>103</v>
      </c>
      <c r="AQ749" s="1847">
        <f t="shared" ca="1" si="788"/>
        <v>0</v>
      </c>
      <c r="AS749" s="603">
        <f ca="1">SUM((INDIRECT(AS$2&amp;(ROW())):INDIRECT(AS$3&amp;(ROW()))))</f>
        <v>103</v>
      </c>
      <c r="AT749" s="1659">
        <f ca="1">SUM(INDIRECT(AT$1&amp;AT$2&amp;$C749):INDIRECT(AT$1&amp;AT$3&amp;$C749))</f>
        <v>100</v>
      </c>
      <c r="AU749" s="1744">
        <f t="shared" ca="1" si="789"/>
        <v>3</v>
      </c>
      <c r="AV749" s="1847">
        <f t="shared" ca="1" si="790"/>
        <v>1.03</v>
      </c>
      <c r="AW749" s="1659">
        <f ca="1">SUM(INDIRECT(AW$1&amp;AW$2&amp;$A749):INDIRECT(AW$1&amp;AW$3&amp;$A749))+SUM(INDIRECT(AW$1&amp;AW$2&amp;$B749):INDIRECT(AW$1&amp;AW$3&amp;$B749))</f>
        <v>0</v>
      </c>
      <c r="AX749" s="1744">
        <f t="shared" ca="1" si="791"/>
        <v>103</v>
      </c>
      <c r="AY749" s="1847">
        <f t="shared" ca="1" si="792"/>
        <v>0</v>
      </c>
      <c r="BA749" s="603">
        <f ca="1">SUM((INDIRECT(BA$2&amp;(ROW())):INDIRECT(BA$3&amp;(ROW()))))</f>
        <v>103</v>
      </c>
      <c r="BB749" s="1659">
        <f ca="1">SUM(INDIRECT(BB$1&amp;BB$2&amp;$C749):INDIRECT(BB$1&amp;BB$3&amp;$C749))</f>
        <v>100</v>
      </c>
      <c r="BC749" s="1744">
        <f t="shared" ca="1" si="793"/>
        <v>3</v>
      </c>
      <c r="BD749" s="1847">
        <f t="shared" ca="1" si="794"/>
        <v>1.03</v>
      </c>
      <c r="BE749" s="1659">
        <f ca="1">SUM(INDIRECT(BE$1&amp;BE$2&amp;$A749):INDIRECT(BE$1&amp;BE$3&amp;$A749))+SUM(INDIRECT(BE$1&amp;BE$2&amp;$B749):INDIRECT(BE$1&amp;BE$3&amp;$B749))</f>
        <v>0</v>
      </c>
      <c r="BF749" s="1744">
        <f t="shared" ca="1" si="795"/>
        <v>103</v>
      </c>
      <c r="BG749" s="1847">
        <f t="shared" ca="1" si="796"/>
        <v>0</v>
      </c>
    </row>
    <row r="750" spans="1:59">
      <c r="A750" s="1887">
        <v>720</v>
      </c>
      <c r="B750" s="1887">
        <v>1</v>
      </c>
      <c r="C750" s="1887">
        <f>ROW()</f>
        <v>750</v>
      </c>
      <c r="E750" s="2540">
        <v>1</v>
      </c>
      <c r="G750" s="126"/>
      <c r="I750" s="159"/>
      <c r="J750" s="158"/>
      <c r="K750" s="118"/>
      <c r="L750" s="118"/>
      <c r="M750" s="18" t="s">
        <v>12</v>
      </c>
      <c r="N750" s="18"/>
      <c r="O750" s="18"/>
      <c r="P750" s="18"/>
      <c r="Q750" s="117"/>
      <c r="R750" s="161"/>
      <c r="S750" s="117"/>
      <c r="T750" s="117"/>
      <c r="U750" s="117"/>
      <c r="V750" s="117"/>
      <c r="W750" s="117"/>
      <c r="X750" s="117"/>
      <c r="Y750" s="117"/>
      <c r="Z750" s="117"/>
      <c r="AA750" s="117"/>
      <c r="AB750" s="117"/>
      <c r="AC750" s="25">
        <f>SUM(Q750,R750,S750)</f>
        <v>0</v>
      </c>
      <c r="AD750" s="25">
        <f>SUM(T750,U750,V750)</f>
        <v>0</v>
      </c>
      <c r="AE750" s="25">
        <f>SUM(W750,X750,Y750)</f>
        <v>0</v>
      </c>
      <c r="AF750" s="25">
        <f>SUM(Z750,AA750,AB750)</f>
        <v>0</v>
      </c>
      <c r="AG750" s="25">
        <f>AC750+AD750</f>
        <v>0</v>
      </c>
      <c r="AH750" s="25">
        <f>AF750+AE750</f>
        <v>0</v>
      </c>
      <c r="AI750" s="162">
        <f>AG750+AH750</f>
        <v>0</v>
      </c>
      <c r="AK750" s="25">
        <f ca="1">SUM((INDIRECT(AK$2&amp;(ROW())):INDIRECT(AK$3&amp;(ROW()))))</f>
        <v>0</v>
      </c>
      <c r="AL750" s="162">
        <f ca="1">SUM(INDIRECT(AL$1&amp;AL$2&amp;$C750):INDIRECT(AL$1&amp;AL$3&amp;$C750))</f>
        <v>0</v>
      </c>
      <c r="AM750" s="1739">
        <f t="shared" ca="1" si="811"/>
        <v>0</v>
      </c>
      <c r="AN750" s="1842">
        <f t="shared" ca="1" si="786"/>
        <v>0</v>
      </c>
      <c r="AO750" s="162">
        <f ca="1">SUM(INDIRECT(AO$1&amp;AO$2&amp;$A750):INDIRECT(AO$1&amp;AO$3&amp;$A750))+SUM(INDIRECT(AO$1&amp;AO$2&amp;$B750):INDIRECT(AO$1&amp;AO$3&amp;$B750))</f>
        <v>0</v>
      </c>
      <c r="AP750" s="1739">
        <f t="shared" ca="1" si="812"/>
        <v>0</v>
      </c>
      <c r="AQ750" s="1842">
        <f t="shared" ca="1" si="788"/>
        <v>0</v>
      </c>
      <c r="AS750" s="25">
        <f ca="1">SUM((INDIRECT(AS$2&amp;(ROW())):INDIRECT(AS$3&amp;(ROW()))))</f>
        <v>0</v>
      </c>
      <c r="AT750" s="162">
        <f ca="1">SUM(INDIRECT(AT$1&amp;AT$2&amp;$C750):INDIRECT(AT$1&amp;AT$3&amp;$C750))</f>
        <v>0</v>
      </c>
      <c r="AU750" s="1739">
        <f t="shared" ca="1" si="789"/>
        <v>0</v>
      </c>
      <c r="AV750" s="1842">
        <f t="shared" ca="1" si="790"/>
        <v>0</v>
      </c>
      <c r="AW750" s="162">
        <f ca="1">SUM(INDIRECT(AW$1&amp;AW$2&amp;$A750):INDIRECT(AW$1&amp;AW$3&amp;$A750))+SUM(INDIRECT(AW$1&amp;AW$2&amp;$B750):INDIRECT(AW$1&amp;AW$3&amp;$B750))</f>
        <v>0</v>
      </c>
      <c r="AX750" s="1739">
        <f t="shared" ca="1" si="791"/>
        <v>0</v>
      </c>
      <c r="AY750" s="1842">
        <f t="shared" ca="1" si="792"/>
        <v>0</v>
      </c>
      <c r="BA750" s="25">
        <f ca="1">SUM((INDIRECT(BA$2&amp;(ROW())):INDIRECT(BA$3&amp;(ROW()))))</f>
        <v>0</v>
      </c>
      <c r="BB750" s="162">
        <f ca="1">SUM(INDIRECT(BB$1&amp;BB$2&amp;$C750):INDIRECT(BB$1&amp;BB$3&amp;$C750))</f>
        <v>0</v>
      </c>
      <c r="BC750" s="1739">
        <f t="shared" ca="1" si="793"/>
        <v>0</v>
      </c>
      <c r="BD750" s="1842">
        <f t="shared" ca="1" si="794"/>
        <v>0</v>
      </c>
      <c r="BE750" s="162">
        <f ca="1">SUM(INDIRECT(BE$1&amp;BE$2&amp;$A750):INDIRECT(BE$1&amp;BE$3&amp;$A750))+SUM(INDIRECT(BE$1&amp;BE$2&amp;$B750):INDIRECT(BE$1&amp;BE$3&amp;$B750))</f>
        <v>0</v>
      </c>
      <c r="BF750" s="1739">
        <f t="shared" ca="1" si="795"/>
        <v>0</v>
      </c>
      <c r="BG750" s="1842">
        <f t="shared" ca="1" si="796"/>
        <v>0</v>
      </c>
    </row>
    <row r="751" spans="1:59">
      <c r="A751" s="1887">
        <v>1</v>
      </c>
      <c r="B751" s="1887">
        <v>666</v>
      </c>
      <c r="C751" s="1887">
        <f>ROW()</f>
        <v>751</v>
      </c>
      <c r="E751" s="2549" t="s">
        <v>1040</v>
      </c>
      <c r="F751" s="1076"/>
      <c r="G751" s="126"/>
      <c r="I751" s="159"/>
      <c r="J751" s="158"/>
      <c r="K751" s="118"/>
      <c r="L751" s="118"/>
      <c r="M751" s="620" t="s">
        <v>789</v>
      </c>
      <c r="N751" s="18"/>
      <c r="O751" s="18"/>
      <c r="P751" s="18"/>
      <c r="Q751" s="117"/>
      <c r="R751" s="161"/>
      <c r="S751" s="117"/>
      <c r="T751" s="117"/>
      <c r="U751" s="117"/>
      <c r="V751" s="117"/>
      <c r="W751" s="117"/>
      <c r="X751" s="117"/>
      <c r="Y751" s="117"/>
      <c r="Z751" s="117"/>
      <c r="AA751" s="117"/>
      <c r="AB751" s="117"/>
      <c r="AC751" s="25">
        <f>SUM(Q751,R751,S751)</f>
        <v>0</v>
      </c>
      <c r="AD751" s="25">
        <f>SUM(T751,U751,V751)</f>
        <v>0</v>
      </c>
      <c r="AE751" s="25">
        <f>SUM(W751,X751,Y751)</f>
        <v>0</v>
      </c>
      <c r="AF751" s="25">
        <f>SUM(Z751,AA751,AB751)</f>
        <v>0</v>
      </c>
      <c r="AG751" s="25">
        <f>AC751+AD751</f>
        <v>0</v>
      </c>
      <c r="AH751" s="25">
        <f>AF751+AE751</f>
        <v>0</v>
      </c>
      <c r="AI751" s="162">
        <f>AG751+AH751</f>
        <v>0</v>
      </c>
      <c r="AK751" s="25">
        <f ca="1">SUM((INDIRECT(AK$2&amp;(ROW())):INDIRECT(AK$3&amp;(ROW()))))</f>
        <v>0</v>
      </c>
      <c r="AL751" s="162">
        <f ca="1">SUM(INDIRECT(AL$1&amp;AL$2&amp;$C751):INDIRECT(AL$1&amp;AL$3&amp;$C751))</f>
        <v>0</v>
      </c>
      <c r="AM751" s="1739">
        <f ca="1">AK751-AL751</f>
        <v>0</v>
      </c>
      <c r="AN751" s="1842">
        <f ca="1">IFERROR(AK751/AL751,0)</f>
        <v>0</v>
      </c>
      <c r="AO751" s="162">
        <f ca="1">SUM(INDIRECT(AO$1&amp;AO$2&amp;$A751):INDIRECT(AO$1&amp;AO$3&amp;$A751))+SUM(INDIRECT(AO$1&amp;AO$2&amp;$B751):INDIRECT(AO$1&amp;AO$3&amp;$B751))</f>
        <v>0</v>
      </c>
      <c r="AP751" s="1739">
        <f ca="1">AK751-AO751</f>
        <v>0</v>
      </c>
      <c r="AQ751" s="1842">
        <f ca="1">IFERROR(AK751/AO751,0)</f>
        <v>0</v>
      </c>
      <c r="AS751" s="25">
        <f ca="1">SUM((INDIRECT(AS$2&amp;(ROW())):INDIRECT(AS$3&amp;(ROW()))))</f>
        <v>0</v>
      </c>
      <c r="AT751" s="162">
        <f ca="1">SUM(INDIRECT(AT$1&amp;AT$2&amp;$C751):INDIRECT(AT$1&amp;AT$3&amp;$C751))</f>
        <v>0</v>
      </c>
      <c r="AU751" s="1739">
        <f ca="1">AS751-AT751</f>
        <v>0</v>
      </c>
      <c r="AV751" s="1842">
        <f ca="1">IFERROR(AS751/AT751,0)</f>
        <v>0</v>
      </c>
      <c r="AW751" s="162">
        <f ca="1">SUM(INDIRECT(AW$1&amp;AW$2&amp;$A751):INDIRECT(AW$1&amp;AW$3&amp;$A751))+SUM(INDIRECT(AW$1&amp;AW$2&amp;$B751):INDIRECT(AW$1&amp;AW$3&amp;$B751))</f>
        <v>0</v>
      </c>
      <c r="AX751" s="1739">
        <f ca="1">AS751-AW751</f>
        <v>0</v>
      </c>
      <c r="AY751" s="1842">
        <f ca="1">IFERROR(AS751/AW751,0)</f>
        <v>0</v>
      </c>
      <c r="BA751" s="25">
        <f ca="1">SUM((INDIRECT(BA$2&amp;(ROW())):INDIRECT(BA$3&amp;(ROW()))))</f>
        <v>0</v>
      </c>
      <c r="BB751" s="162">
        <f ca="1">SUM(INDIRECT(BB$1&amp;BB$2&amp;$C751):INDIRECT(BB$1&amp;BB$3&amp;$C751))</f>
        <v>0</v>
      </c>
      <c r="BC751" s="1739">
        <f ca="1">BA751-BB751</f>
        <v>0</v>
      </c>
      <c r="BD751" s="1842">
        <f ca="1">IFERROR(BA751/BB751,0)</f>
        <v>0</v>
      </c>
      <c r="BE751" s="162">
        <f ca="1">SUM(INDIRECT(BE$1&amp;BE$2&amp;$A751):INDIRECT(BE$1&amp;BE$3&amp;$A751))+SUM(INDIRECT(BE$1&amp;BE$2&amp;$B751):INDIRECT(BE$1&amp;BE$3&amp;$B751))</f>
        <v>0</v>
      </c>
      <c r="BF751" s="1739">
        <f ca="1">BA751-BE751</f>
        <v>0</v>
      </c>
      <c r="BG751" s="1842">
        <f ca="1">IFERROR(BA751/BE751,0)</f>
        <v>0</v>
      </c>
    </row>
    <row r="752" spans="1:59">
      <c r="A752" s="1887">
        <v>721</v>
      </c>
      <c r="B752" s="1887">
        <v>1</v>
      </c>
      <c r="C752" s="1887">
        <f>ROW()</f>
        <v>752</v>
      </c>
      <c r="E752" s="2540">
        <v>1</v>
      </c>
      <c r="G752" s="126"/>
      <c r="I752" s="159"/>
      <c r="J752" s="158"/>
      <c r="K752" s="118"/>
      <c r="L752" s="118"/>
      <c r="M752" s="18" t="s">
        <v>13</v>
      </c>
      <c r="N752" s="18"/>
      <c r="O752" s="18"/>
      <c r="P752" s="18"/>
      <c r="Q752" s="117"/>
      <c r="R752" s="161"/>
      <c r="S752" s="117"/>
      <c r="T752" s="117">
        <v>206</v>
      </c>
      <c r="U752" s="117"/>
      <c r="V752" s="117"/>
      <c r="W752" s="117"/>
      <c r="X752" s="117"/>
      <c r="Y752" s="117"/>
      <c r="Z752" s="117"/>
      <c r="AA752" s="117"/>
      <c r="AB752" s="117"/>
      <c r="AC752" s="25">
        <f>SUM(Q752,R752,S752)</f>
        <v>0</v>
      </c>
      <c r="AD752" s="25">
        <f>SUM(T752,U752,V752)</f>
        <v>206</v>
      </c>
      <c r="AE752" s="25">
        <f>SUM(W752,X752,Y752)</f>
        <v>0</v>
      </c>
      <c r="AF752" s="25">
        <f>SUM(Z752,AA752,AB752)</f>
        <v>0</v>
      </c>
      <c r="AG752" s="25">
        <f>AC752+AD752</f>
        <v>206</v>
      </c>
      <c r="AH752" s="25">
        <f>AF752+AE752</f>
        <v>0</v>
      </c>
      <c r="AI752" s="162">
        <f>AG752+AH752</f>
        <v>206</v>
      </c>
      <c r="AK752" s="25">
        <f ca="1">SUM((INDIRECT(AK$2&amp;(ROW())):INDIRECT(AK$3&amp;(ROW()))))</f>
        <v>0</v>
      </c>
      <c r="AL752" s="162">
        <f ca="1">SUM(INDIRECT(AL$1&amp;AL$2&amp;$C752):INDIRECT(AL$1&amp;AL$3&amp;$C752))</f>
        <v>0</v>
      </c>
      <c r="AM752" s="1739">
        <f t="shared" ca="1" si="811"/>
        <v>0</v>
      </c>
      <c r="AN752" s="1842">
        <f t="shared" ca="1" si="786"/>
        <v>0</v>
      </c>
      <c r="AO752" s="162">
        <f ca="1">SUM(INDIRECT(AO$1&amp;AO$2&amp;$A752):INDIRECT(AO$1&amp;AO$3&amp;$A752))+SUM(INDIRECT(AO$1&amp;AO$2&amp;$B752):INDIRECT(AO$1&amp;AO$3&amp;$B752))</f>
        <v>0</v>
      </c>
      <c r="AP752" s="1739">
        <f t="shared" ca="1" si="812"/>
        <v>0</v>
      </c>
      <c r="AQ752" s="1842">
        <f t="shared" ca="1" si="788"/>
        <v>0</v>
      </c>
      <c r="AS752" s="25">
        <f ca="1">SUM((INDIRECT(AS$2&amp;(ROW())):INDIRECT(AS$3&amp;(ROW()))))</f>
        <v>0</v>
      </c>
      <c r="AT752" s="162">
        <f ca="1">SUM(INDIRECT(AT$1&amp;AT$2&amp;$C752):INDIRECT(AT$1&amp;AT$3&amp;$C752))</f>
        <v>0</v>
      </c>
      <c r="AU752" s="1739">
        <f t="shared" ca="1" si="789"/>
        <v>0</v>
      </c>
      <c r="AV752" s="1842">
        <f t="shared" ca="1" si="790"/>
        <v>0</v>
      </c>
      <c r="AW752" s="162">
        <f ca="1">SUM(INDIRECT(AW$1&amp;AW$2&amp;$A752):INDIRECT(AW$1&amp;AW$3&amp;$A752))+SUM(INDIRECT(AW$1&amp;AW$2&amp;$B752):INDIRECT(AW$1&amp;AW$3&amp;$B752))</f>
        <v>0</v>
      </c>
      <c r="AX752" s="1739">
        <f t="shared" ca="1" si="791"/>
        <v>0</v>
      </c>
      <c r="AY752" s="1842">
        <f t="shared" ca="1" si="792"/>
        <v>0</v>
      </c>
      <c r="BA752" s="25">
        <f ca="1">SUM((INDIRECT(BA$2&amp;(ROW())):INDIRECT(BA$3&amp;(ROW()))))</f>
        <v>0</v>
      </c>
      <c r="BB752" s="162">
        <f ca="1">SUM(INDIRECT(BB$1&amp;BB$2&amp;$C752):INDIRECT(BB$1&amp;BB$3&amp;$C752))</f>
        <v>0</v>
      </c>
      <c r="BC752" s="1739">
        <f t="shared" ca="1" si="793"/>
        <v>0</v>
      </c>
      <c r="BD752" s="1842">
        <f t="shared" ca="1" si="794"/>
        <v>0</v>
      </c>
      <c r="BE752" s="162">
        <f ca="1">SUM(INDIRECT(BE$1&amp;BE$2&amp;$A752):INDIRECT(BE$1&amp;BE$3&amp;$A752))+SUM(INDIRECT(BE$1&amp;BE$2&amp;$B752):INDIRECT(BE$1&amp;BE$3&amp;$B752))</f>
        <v>0</v>
      </c>
      <c r="BF752" s="1739">
        <f t="shared" ca="1" si="795"/>
        <v>0</v>
      </c>
      <c r="BG752" s="1842">
        <f t="shared" ca="1" si="796"/>
        <v>0</v>
      </c>
    </row>
    <row r="753" spans="1:59">
      <c r="A753" s="1887">
        <v>722</v>
      </c>
      <c r="B753" s="1887">
        <v>667</v>
      </c>
      <c r="C753" s="1887">
        <f>ROW()</f>
        <v>753</v>
      </c>
      <c r="E753" s="2549" t="s">
        <v>1040</v>
      </c>
      <c r="F753" s="1076"/>
      <c r="G753" s="126"/>
      <c r="I753" s="159"/>
      <c r="J753" s="158"/>
      <c r="K753" s="118"/>
      <c r="L753" s="118"/>
      <c r="M753" s="620" t="s">
        <v>1057</v>
      </c>
      <c r="N753" s="18"/>
      <c r="O753" s="18"/>
      <c r="P753" s="18"/>
      <c r="Q753" s="117"/>
      <c r="R753" s="161"/>
      <c r="S753" s="117"/>
      <c r="T753" s="117"/>
      <c r="U753" s="117"/>
      <c r="V753" s="117"/>
      <c r="W753" s="117"/>
      <c r="X753" s="117"/>
      <c r="Y753" s="117"/>
      <c r="Z753" s="117"/>
      <c r="AA753" s="117"/>
      <c r="AB753" s="117"/>
      <c r="AC753" s="25">
        <f>SUM(Q753,R753,S753)</f>
        <v>0</v>
      </c>
      <c r="AD753" s="25">
        <f>SUM(T753,U753,V753)</f>
        <v>0</v>
      </c>
      <c r="AE753" s="25">
        <f>SUM(W753,X753,Y753)</f>
        <v>0</v>
      </c>
      <c r="AF753" s="25">
        <f>SUM(Z753,AA753,AB753)</f>
        <v>0</v>
      </c>
      <c r="AG753" s="25">
        <f>AC753+AD753</f>
        <v>0</v>
      </c>
      <c r="AH753" s="25">
        <f>AF753+AE753</f>
        <v>0</v>
      </c>
      <c r="AI753" s="162">
        <f>AG753+AH753</f>
        <v>0</v>
      </c>
      <c r="AK753" s="25">
        <f ca="1">SUM((INDIRECT(AK$2&amp;(ROW())):INDIRECT(AK$3&amp;(ROW()))))</f>
        <v>0</v>
      </c>
      <c r="AL753" s="162">
        <f ca="1">SUM(INDIRECT(AL$1&amp;AL$2&amp;$C753):INDIRECT(AL$1&amp;AL$3&amp;$C753))</f>
        <v>0</v>
      </c>
      <c r="AM753" s="1739">
        <f t="shared" ca="1" si="811"/>
        <v>0</v>
      </c>
      <c r="AN753" s="1842">
        <f t="shared" ca="1" si="786"/>
        <v>0</v>
      </c>
      <c r="AO753" s="162">
        <f ca="1">SUM(INDIRECT(AO$1&amp;AO$2&amp;$A753):INDIRECT(AO$1&amp;AO$3&amp;$A753))+SUM(INDIRECT(AO$1&amp;AO$2&amp;$B753):INDIRECT(AO$1&amp;AO$3&amp;$B753))</f>
        <v>0</v>
      </c>
      <c r="AP753" s="1739">
        <f t="shared" ca="1" si="812"/>
        <v>0</v>
      </c>
      <c r="AQ753" s="1842">
        <f t="shared" ca="1" si="788"/>
        <v>0</v>
      </c>
      <c r="AS753" s="25">
        <f ca="1">SUM((INDIRECT(AS$2&amp;(ROW())):INDIRECT(AS$3&amp;(ROW()))))</f>
        <v>0</v>
      </c>
      <c r="AT753" s="162">
        <f ca="1">SUM(INDIRECT(AT$1&amp;AT$2&amp;$C753):INDIRECT(AT$1&amp;AT$3&amp;$C753))</f>
        <v>0</v>
      </c>
      <c r="AU753" s="1739">
        <f t="shared" ca="1" si="789"/>
        <v>0</v>
      </c>
      <c r="AV753" s="1842">
        <f t="shared" ca="1" si="790"/>
        <v>0</v>
      </c>
      <c r="AW753" s="162">
        <f ca="1">SUM(INDIRECT(AW$1&amp;AW$2&amp;$A753):INDIRECT(AW$1&amp;AW$3&amp;$A753))+SUM(INDIRECT(AW$1&amp;AW$2&amp;$B753):INDIRECT(AW$1&amp;AW$3&amp;$B753))</f>
        <v>0</v>
      </c>
      <c r="AX753" s="1739">
        <f t="shared" ca="1" si="791"/>
        <v>0</v>
      </c>
      <c r="AY753" s="1842">
        <f t="shared" ca="1" si="792"/>
        <v>0</v>
      </c>
      <c r="BA753" s="25">
        <f ca="1">SUM((INDIRECT(BA$2&amp;(ROW())):INDIRECT(BA$3&amp;(ROW()))))</f>
        <v>0</v>
      </c>
      <c r="BB753" s="162">
        <f ca="1">SUM(INDIRECT(BB$1&amp;BB$2&amp;$C753):INDIRECT(BB$1&amp;BB$3&amp;$C753))</f>
        <v>0</v>
      </c>
      <c r="BC753" s="1739">
        <f t="shared" ca="1" si="793"/>
        <v>0</v>
      </c>
      <c r="BD753" s="1842">
        <f t="shared" ca="1" si="794"/>
        <v>0</v>
      </c>
      <c r="BE753" s="162">
        <f ca="1">SUM(INDIRECT(BE$1&amp;BE$2&amp;$A753):INDIRECT(BE$1&amp;BE$3&amp;$A753))+SUM(INDIRECT(BE$1&amp;BE$2&amp;$B753):INDIRECT(BE$1&amp;BE$3&amp;$B753))</f>
        <v>0</v>
      </c>
      <c r="BF753" s="1739">
        <f t="shared" ca="1" si="795"/>
        <v>0</v>
      </c>
      <c r="BG753" s="1842">
        <f t="shared" ca="1" si="796"/>
        <v>0</v>
      </c>
    </row>
    <row r="754" spans="1:59">
      <c r="A754" s="1887">
        <v>723</v>
      </c>
      <c r="B754" s="1887">
        <v>1</v>
      </c>
      <c r="C754" s="1887">
        <f>ROW()</f>
        <v>754</v>
      </c>
      <c r="E754" s="2540">
        <v>1</v>
      </c>
      <c r="G754" s="126"/>
      <c r="I754" s="157"/>
      <c r="J754" s="156"/>
      <c r="K754" s="116"/>
      <c r="L754" s="116"/>
      <c r="M754" s="427" t="s">
        <v>290</v>
      </c>
      <c r="N754" s="427"/>
      <c r="O754" s="427"/>
      <c r="P754" s="427"/>
      <c r="Q754" s="124">
        <v>103</v>
      </c>
      <c r="R754" s="164">
        <v>20</v>
      </c>
      <c r="S754" s="124">
        <v>63</v>
      </c>
      <c r="T754" s="124">
        <v>180</v>
      </c>
      <c r="U754" s="124">
        <v>130</v>
      </c>
      <c r="V754" s="124">
        <v>234</v>
      </c>
      <c r="W754" s="124"/>
      <c r="X754" s="124">
        <v>374</v>
      </c>
      <c r="Y754" s="124">
        <v>326</v>
      </c>
      <c r="Z754" s="124">
        <v>213</v>
      </c>
      <c r="AA754" s="124">
        <v>76</v>
      </c>
      <c r="AB754" s="124">
        <v>81</v>
      </c>
      <c r="AC754" s="23">
        <f>SUM(Q754,R754,S754)</f>
        <v>186</v>
      </c>
      <c r="AD754" s="23">
        <f>SUM(T754,U754,V754)</f>
        <v>544</v>
      </c>
      <c r="AE754" s="23">
        <f>SUM(W754,X754,Y754)</f>
        <v>700</v>
      </c>
      <c r="AF754" s="23">
        <f>SUM(Z754,AA754,AB754)</f>
        <v>370</v>
      </c>
      <c r="AG754" s="23">
        <f>AC754+AD754</f>
        <v>730</v>
      </c>
      <c r="AH754" s="23">
        <f>AF754+AE754</f>
        <v>1070</v>
      </c>
      <c r="AI754" s="160">
        <f>AG754+AH754</f>
        <v>1800</v>
      </c>
      <c r="AK754" s="23">
        <f ca="1">SUM((INDIRECT(AK$2&amp;(ROW())):INDIRECT(AK$3&amp;(ROW()))))</f>
        <v>103</v>
      </c>
      <c r="AL754" s="160">
        <f ca="1">SUM(INDIRECT(AL$1&amp;AL$2&amp;$C754):INDIRECT(AL$1&amp;AL$3&amp;$C754))</f>
        <v>100</v>
      </c>
      <c r="AM754" s="1738">
        <f t="shared" ca="1" si="811"/>
        <v>3</v>
      </c>
      <c r="AN754" s="1841">
        <f t="shared" ca="1" si="786"/>
        <v>1.03</v>
      </c>
      <c r="AO754" s="160">
        <f ca="1">SUM(INDIRECT(AO$1&amp;AO$2&amp;$A754):INDIRECT(AO$1&amp;AO$3&amp;$A754))+SUM(INDIRECT(AO$1&amp;AO$2&amp;$B754):INDIRECT(AO$1&amp;AO$3&amp;$B754))</f>
        <v>0</v>
      </c>
      <c r="AP754" s="1738">
        <f t="shared" ca="1" si="812"/>
        <v>103</v>
      </c>
      <c r="AQ754" s="1841">
        <f t="shared" ca="1" si="788"/>
        <v>0</v>
      </c>
      <c r="AS754" s="23">
        <f ca="1">SUM((INDIRECT(AS$2&amp;(ROW())):INDIRECT(AS$3&amp;(ROW()))))</f>
        <v>103</v>
      </c>
      <c r="AT754" s="160">
        <f ca="1">SUM(INDIRECT(AT$1&amp;AT$2&amp;$C754):INDIRECT(AT$1&amp;AT$3&amp;$C754))</f>
        <v>100</v>
      </c>
      <c r="AU754" s="1738">
        <f t="shared" ca="1" si="789"/>
        <v>3</v>
      </c>
      <c r="AV754" s="1841">
        <f t="shared" ca="1" si="790"/>
        <v>1.03</v>
      </c>
      <c r="AW754" s="160">
        <f ca="1">SUM(INDIRECT(AW$1&amp;AW$2&amp;$A754):INDIRECT(AW$1&amp;AW$3&amp;$A754))+SUM(INDIRECT(AW$1&amp;AW$2&amp;$B754):INDIRECT(AW$1&amp;AW$3&amp;$B754))</f>
        <v>0</v>
      </c>
      <c r="AX754" s="1738">
        <f t="shared" ca="1" si="791"/>
        <v>103</v>
      </c>
      <c r="AY754" s="1841">
        <f t="shared" ca="1" si="792"/>
        <v>0</v>
      </c>
      <c r="BA754" s="23">
        <f ca="1">SUM((INDIRECT(BA$2&amp;(ROW())):INDIRECT(BA$3&amp;(ROW()))))</f>
        <v>103</v>
      </c>
      <c r="BB754" s="160">
        <f ca="1">SUM(INDIRECT(BB$1&amp;BB$2&amp;$C754):INDIRECT(BB$1&amp;BB$3&amp;$C754))</f>
        <v>100</v>
      </c>
      <c r="BC754" s="1738">
        <f t="shared" ca="1" si="793"/>
        <v>3</v>
      </c>
      <c r="BD754" s="1841">
        <f t="shared" ca="1" si="794"/>
        <v>1.03</v>
      </c>
      <c r="BE754" s="160">
        <f ca="1">SUM(INDIRECT(BE$1&amp;BE$2&amp;$A754):INDIRECT(BE$1&amp;BE$3&amp;$A754))+SUM(INDIRECT(BE$1&amp;BE$2&amp;$B754):INDIRECT(BE$1&amp;BE$3&amp;$B754))</f>
        <v>0</v>
      </c>
      <c r="BF754" s="1738">
        <f t="shared" ca="1" si="795"/>
        <v>103</v>
      </c>
      <c r="BG754" s="1841">
        <f t="shared" ca="1" si="796"/>
        <v>0</v>
      </c>
    </row>
    <row r="755" spans="1:59">
      <c r="C755" s="1887">
        <f>ROW()</f>
        <v>755</v>
      </c>
      <c r="E755" s="2540">
        <v>1</v>
      </c>
      <c r="Q755" s="374"/>
      <c r="R755" s="374"/>
      <c r="S755" s="374"/>
      <c r="T755" s="374"/>
      <c r="U755" s="374"/>
      <c r="V755" s="374"/>
      <c r="Z755" s="448"/>
      <c r="AA755" s="448"/>
      <c r="AB755" s="448"/>
      <c r="AC755" s="448"/>
      <c r="AD755" s="448"/>
      <c r="AE755" s="448"/>
      <c r="AF755" s="448"/>
      <c r="AG755" s="448"/>
      <c r="AH755" s="448"/>
      <c r="AI755" s="1676"/>
      <c r="AK755" s="448"/>
      <c r="AL755" s="448"/>
      <c r="AM755" s="448"/>
      <c r="AN755" s="448"/>
      <c r="AO755" s="448"/>
      <c r="AP755" s="448"/>
      <c r="AQ755" s="448"/>
      <c r="AS755" s="448"/>
      <c r="AT755" s="448"/>
      <c r="AU755" s="448"/>
      <c r="AV755" s="448"/>
      <c r="AW755" s="448"/>
      <c r="AX755" s="448"/>
      <c r="AY755" s="448"/>
      <c r="BA755" s="448"/>
      <c r="BB755" s="448"/>
      <c r="BC755" s="448"/>
      <c r="BD755" s="448"/>
      <c r="BE755" s="448"/>
      <c r="BF755" s="448"/>
      <c r="BG755" s="448"/>
    </row>
    <row r="756" spans="1:59">
      <c r="A756" s="1887">
        <v>725</v>
      </c>
      <c r="B756" s="1887">
        <v>1</v>
      </c>
      <c r="C756" s="1887">
        <f>ROW()</f>
        <v>756</v>
      </c>
      <c r="D756" s="2120" t="s">
        <v>1020</v>
      </c>
      <c r="E756" s="2540">
        <v>1</v>
      </c>
      <c r="F756" s="371"/>
      <c r="G756" s="33" t="s">
        <v>1118</v>
      </c>
      <c r="Q756" s="374"/>
      <c r="R756" s="374"/>
      <c r="S756" s="374"/>
      <c r="T756" s="374"/>
      <c r="U756" s="374"/>
      <c r="V756" s="374"/>
      <c r="W756" s="374"/>
      <c r="X756" s="374"/>
      <c r="Y756" s="374"/>
      <c r="Z756" s="374"/>
    </row>
    <row r="757" spans="1:59" s="256" customFormat="1">
      <c r="A757" s="1887">
        <v>726</v>
      </c>
      <c r="B757" s="1887">
        <v>1</v>
      </c>
      <c r="C757" s="1887">
        <f>ROW()</f>
        <v>757</v>
      </c>
      <c r="D757" s="2120" t="s">
        <v>1020</v>
      </c>
      <c r="E757" s="2540">
        <v>1</v>
      </c>
      <c r="F757" s="371"/>
      <c r="G757" s="371"/>
      <c r="H757" s="33"/>
      <c r="I757" s="667" t="s">
        <v>422</v>
      </c>
      <c r="J757" s="668"/>
      <c r="K757" s="669"/>
      <c r="L757" s="669"/>
      <c r="M757" s="669"/>
      <c r="N757" s="669"/>
      <c r="O757" s="669"/>
      <c r="P757" s="669"/>
      <c r="Q757" s="670">
        <f t="shared" ref="Q757:AI757" si="814">SUM(Q758:Q761)</f>
        <v>18307</v>
      </c>
      <c r="R757" s="670">
        <f t="shared" si="814"/>
        <v>20145</v>
      </c>
      <c r="S757" s="670">
        <f t="shared" si="814"/>
        <v>20213</v>
      </c>
      <c r="T757" s="670">
        <f t="shared" si="814"/>
        <v>20696</v>
      </c>
      <c r="U757" s="670">
        <f t="shared" si="814"/>
        <v>21913</v>
      </c>
      <c r="V757" s="670">
        <f t="shared" si="814"/>
        <v>19625</v>
      </c>
      <c r="W757" s="670">
        <f t="shared" si="814"/>
        <v>21737</v>
      </c>
      <c r="X757" s="670">
        <f t="shared" si="814"/>
        <v>21608</v>
      </c>
      <c r="Y757" s="670">
        <f t="shared" si="814"/>
        <v>21808</v>
      </c>
      <c r="Z757" s="670">
        <f t="shared" si="814"/>
        <v>20933</v>
      </c>
      <c r="AA757" s="670">
        <f t="shared" si="814"/>
        <v>22626</v>
      </c>
      <c r="AB757" s="670">
        <f t="shared" si="814"/>
        <v>32022</v>
      </c>
      <c r="AC757" s="670">
        <f t="shared" si="814"/>
        <v>58665</v>
      </c>
      <c r="AD757" s="670">
        <f t="shared" si="814"/>
        <v>62234</v>
      </c>
      <c r="AE757" s="670">
        <f t="shared" si="814"/>
        <v>65153</v>
      </c>
      <c r="AF757" s="670">
        <f t="shared" si="814"/>
        <v>75581</v>
      </c>
      <c r="AG757" s="670">
        <f t="shared" si="814"/>
        <v>120899</v>
      </c>
      <c r="AH757" s="670">
        <f t="shared" si="814"/>
        <v>140734</v>
      </c>
      <c r="AI757" s="670">
        <f t="shared" si="814"/>
        <v>261633</v>
      </c>
      <c r="AK757" s="670">
        <f ca="1">SUM((INDIRECT(AK$2&amp;(ROW())):INDIRECT(AK$3&amp;(ROW()))))</f>
        <v>18307</v>
      </c>
      <c r="AL757" s="670">
        <f ca="1">SUM(INDIRECT(AL$1&amp;AL$2&amp;$C757):INDIRECT(AL$1&amp;AL$3&amp;$C757))</f>
        <v>22007.89178895986</v>
      </c>
      <c r="AM757" s="1746">
        <f t="shared" ca="1" si="811"/>
        <v>-3700.8917889598597</v>
      </c>
      <c r="AN757" s="1849">
        <f t="shared" ref="AN757:AN786" ca="1" si="815">IFERROR(AK757/AL757,0)</f>
        <v>0.83183796865011883</v>
      </c>
      <c r="AO757" s="670">
        <f ca="1">SUM(INDIRECT(AO$1&amp;AO$2&amp;$A757):INDIRECT(AO$1&amp;AO$3&amp;$A757))+SUM(INDIRECT(AO$1&amp;AO$2&amp;$B757):INDIRECT(AO$1&amp;AO$3&amp;$B757))</f>
        <v>15557</v>
      </c>
      <c r="AP757" s="1746">
        <f t="shared" ca="1" si="812"/>
        <v>2750</v>
      </c>
      <c r="AQ757" s="1849">
        <f t="shared" ref="AQ757:AQ786" ca="1" si="816">IFERROR(AK757/AO757,0)</f>
        <v>1.1767692999935719</v>
      </c>
      <c r="AS757" s="670">
        <f ca="1">SUM((INDIRECT(AS$2&amp;(ROW())):INDIRECT(AS$3&amp;(ROW()))))</f>
        <v>18307</v>
      </c>
      <c r="AT757" s="670">
        <f ca="1">SUM(INDIRECT(AT$1&amp;AT$2&amp;$C757):INDIRECT(AT$1&amp;AT$3&amp;$C757))</f>
        <v>22007.89178895986</v>
      </c>
      <c r="AU757" s="1746">
        <f t="shared" ref="AU757:AU786" ca="1" si="817">AS757-AT757</f>
        <v>-3700.8917889598597</v>
      </c>
      <c r="AV757" s="1849">
        <f t="shared" ref="AV757:AV786" ca="1" si="818">IFERROR(AS757/AT757,0)</f>
        <v>0.83183796865011883</v>
      </c>
      <c r="AW757" s="670">
        <f ca="1">SUM(INDIRECT(AW$1&amp;AW$2&amp;$A757):INDIRECT(AW$1&amp;AW$3&amp;$A757))+SUM(INDIRECT(AW$1&amp;AW$2&amp;$B757):INDIRECT(AW$1&amp;AW$3&amp;$B757))</f>
        <v>15557</v>
      </c>
      <c r="AX757" s="1746">
        <f t="shared" ref="AX757:AX786" ca="1" si="819">AS757-AW757</f>
        <v>2750</v>
      </c>
      <c r="AY757" s="1849">
        <f t="shared" ref="AY757:AY786" ca="1" si="820">IFERROR(AS757/AW757,0)</f>
        <v>1.1767692999935719</v>
      </c>
      <c r="BA757" s="670">
        <f ca="1">SUM((INDIRECT(BA$2&amp;(ROW())):INDIRECT(BA$3&amp;(ROW()))))</f>
        <v>18307</v>
      </c>
      <c r="BB757" s="670">
        <f ca="1">SUM(INDIRECT(BB$1&amp;BB$2&amp;$C757):INDIRECT(BB$1&amp;BB$3&amp;$C757))</f>
        <v>22007.89178895986</v>
      </c>
      <c r="BC757" s="1746">
        <f t="shared" ref="BC757:BC786" ca="1" si="821">BA757-BB757</f>
        <v>-3700.8917889598597</v>
      </c>
      <c r="BD757" s="1849">
        <f t="shared" ref="BD757:BD786" ca="1" si="822">IFERROR(BA757/BB757,0)</f>
        <v>0.83183796865011883</v>
      </c>
      <c r="BE757" s="670">
        <f ca="1">SUM(INDIRECT(BE$1&amp;BE$2&amp;$A757):INDIRECT(BE$1&amp;BE$3&amp;$A757))+SUM(INDIRECT(BE$1&amp;BE$2&amp;$B757):INDIRECT(BE$1&amp;BE$3&amp;$B757))</f>
        <v>15557</v>
      </c>
      <c r="BF757" s="1746">
        <f t="shared" ref="BF757:BF786" ca="1" si="823">BA757-BE757</f>
        <v>2750</v>
      </c>
      <c r="BG757" s="1849">
        <f t="shared" ref="BG757:BG786" ca="1" si="824">IFERROR(BA757/BE757,0)</f>
        <v>1.1767692999935719</v>
      </c>
    </row>
    <row r="758" spans="1:59">
      <c r="A758" s="1887">
        <v>727</v>
      </c>
      <c r="B758" s="1887">
        <v>1</v>
      </c>
      <c r="C758" s="1887">
        <f>ROW()</f>
        <v>758</v>
      </c>
      <c r="D758" s="2120" t="s">
        <v>1020</v>
      </c>
      <c r="E758" s="2540">
        <v>1</v>
      </c>
      <c r="F758" s="371"/>
      <c r="G758" s="371"/>
      <c r="I758" s="339"/>
      <c r="J758" s="18" t="s">
        <v>416</v>
      </c>
      <c r="K758" s="18"/>
      <c r="L758" s="18"/>
      <c r="M758" s="18"/>
      <c r="N758" s="18"/>
      <c r="O758" s="18"/>
      <c r="P758" s="18"/>
      <c r="Q758" s="25">
        <f t="shared" ref="Q758:AB758" si="825">SUM(Q763,Q783,Q768,Q773,Q778)</f>
        <v>15692</v>
      </c>
      <c r="R758" s="25">
        <f t="shared" si="825"/>
        <v>16312</v>
      </c>
      <c r="S758" s="25">
        <f t="shared" si="825"/>
        <v>15672</v>
      </c>
      <c r="T758" s="25">
        <f t="shared" si="825"/>
        <v>15927</v>
      </c>
      <c r="U758" s="25">
        <f t="shared" si="825"/>
        <v>15906</v>
      </c>
      <c r="V758" s="25">
        <f t="shared" si="825"/>
        <v>13273</v>
      </c>
      <c r="W758" s="25">
        <f t="shared" si="825"/>
        <v>14564</v>
      </c>
      <c r="X758" s="25">
        <f t="shared" si="825"/>
        <v>14901</v>
      </c>
      <c r="Y758" s="25">
        <f t="shared" si="825"/>
        <v>14760</v>
      </c>
      <c r="Z758" s="25">
        <f t="shared" si="825"/>
        <v>14416</v>
      </c>
      <c r="AA758" s="25">
        <f t="shared" si="825"/>
        <v>14680</v>
      </c>
      <c r="AB758" s="25">
        <f t="shared" si="825"/>
        <v>14704</v>
      </c>
      <c r="AC758" s="229">
        <f>SUM(Q758:S758)</f>
        <v>47676</v>
      </c>
      <c r="AD758" s="229">
        <f>SUM(T758:V758)</f>
        <v>45106</v>
      </c>
      <c r="AE758" s="229">
        <f>SUM(W758:Y758)</f>
        <v>44225</v>
      </c>
      <c r="AF758" s="229">
        <f>SUM(Z758:AB758)</f>
        <v>43800</v>
      </c>
      <c r="AG758" s="229">
        <f>AC758+AD758</f>
        <v>92782</v>
      </c>
      <c r="AH758" s="229">
        <f>AF758+AE758</f>
        <v>88025</v>
      </c>
      <c r="AI758" s="229">
        <f>AG758+AH758</f>
        <v>180807</v>
      </c>
      <c r="AK758" s="229">
        <f ca="1">SUM((INDIRECT(AK$2&amp;(ROW())):INDIRECT(AK$3&amp;(ROW()))))</f>
        <v>15692</v>
      </c>
      <c r="AL758" s="229">
        <f ca="1">SUM(INDIRECT(AL$1&amp;AL$2&amp;$C758):INDIRECT(AL$1&amp;AL$3&amp;$C758))</f>
        <v>17148.545122293192</v>
      </c>
      <c r="AM758" s="1747">
        <f t="shared" ca="1" si="811"/>
        <v>-1456.5451222931915</v>
      </c>
      <c r="AN758" s="1850">
        <f t="shared" ca="1" si="815"/>
        <v>0.91506304984440479</v>
      </c>
      <c r="AO758" s="229">
        <f ca="1">SUM(INDIRECT(AO$1&amp;AO$2&amp;$A758):INDIRECT(AO$1&amp;AO$3&amp;$A758))+SUM(INDIRECT(AO$1&amp;AO$2&amp;$B758):INDIRECT(AO$1&amp;AO$3&amp;$B758))</f>
        <v>15525</v>
      </c>
      <c r="AP758" s="1747">
        <f t="shared" ca="1" si="812"/>
        <v>167</v>
      </c>
      <c r="AQ758" s="1850">
        <f t="shared" ca="1" si="816"/>
        <v>1.010756843800322</v>
      </c>
      <c r="AS758" s="229">
        <f ca="1">SUM((INDIRECT(AS$2&amp;(ROW())):INDIRECT(AS$3&amp;(ROW()))))</f>
        <v>15692</v>
      </c>
      <c r="AT758" s="229">
        <f ca="1">SUM(INDIRECT(AT$1&amp;AT$2&amp;$C758):INDIRECT(AT$1&amp;AT$3&amp;$C758))</f>
        <v>17148.545122293192</v>
      </c>
      <c r="AU758" s="1747">
        <f t="shared" ca="1" si="817"/>
        <v>-1456.5451222931915</v>
      </c>
      <c r="AV758" s="1850">
        <f t="shared" ca="1" si="818"/>
        <v>0.91506304984440479</v>
      </c>
      <c r="AW758" s="229">
        <f ca="1">SUM(INDIRECT(AW$1&amp;AW$2&amp;$A758):INDIRECT(AW$1&amp;AW$3&amp;$A758))+SUM(INDIRECT(AW$1&amp;AW$2&amp;$B758):INDIRECT(AW$1&amp;AW$3&amp;$B758))</f>
        <v>15525</v>
      </c>
      <c r="AX758" s="1747">
        <f t="shared" ca="1" si="819"/>
        <v>167</v>
      </c>
      <c r="AY758" s="1850">
        <f t="shared" ca="1" si="820"/>
        <v>1.010756843800322</v>
      </c>
      <c r="BA758" s="229">
        <f ca="1">SUM((INDIRECT(BA$2&amp;(ROW())):INDIRECT(BA$3&amp;(ROW()))))</f>
        <v>15692</v>
      </c>
      <c r="BB758" s="229">
        <f ca="1">SUM(INDIRECT(BB$1&amp;BB$2&amp;$C758):INDIRECT(BB$1&amp;BB$3&amp;$C758))</f>
        <v>17148.545122293192</v>
      </c>
      <c r="BC758" s="1747">
        <f t="shared" ca="1" si="821"/>
        <v>-1456.5451222931915</v>
      </c>
      <c r="BD758" s="1850">
        <f t="shared" ca="1" si="822"/>
        <v>0.91506304984440479</v>
      </c>
      <c r="BE758" s="229">
        <f ca="1">SUM(INDIRECT(BE$1&amp;BE$2&amp;$A758):INDIRECT(BE$1&amp;BE$3&amp;$A758))+SUM(INDIRECT(BE$1&amp;BE$2&amp;$B758):INDIRECT(BE$1&amp;BE$3&amp;$B758))</f>
        <v>15525</v>
      </c>
      <c r="BF758" s="1747">
        <f t="shared" ca="1" si="823"/>
        <v>167</v>
      </c>
      <c r="BG758" s="1850">
        <f t="shared" ca="1" si="824"/>
        <v>1.010756843800322</v>
      </c>
    </row>
    <row r="759" spans="1:59">
      <c r="A759" s="1887">
        <v>728</v>
      </c>
      <c r="B759" s="1887">
        <v>1</v>
      </c>
      <c r="C759" s="1887">
        <f>ROW()</f>
        <v>759</v>
      </c>
      <c r="D759" s="2120" t="s">
        <v>1020</v>
      </c>
      <c r="E759" s="2540">
        <v>1</v>
      </c>
      <c r="F759" s="371"/>
      <c r="G759" s="371"/>
      <c r="I759" s="339"/>
      <c r="J759" s="18" t="s">
        <v>417</v>
      </c>
      <c r="K759" s="18"/>
      <c r="L759" s="18"/>
      <c r="M759" s="18"/>
      <c r="N759" s="18"/>
      <c r="O759" s="18"/>
      <c r="P759" s="18"/>
      <c r="Q759" s="25">
        <f t="shared" ref="Q759:AB759" si="826">SUM(Q764,Q784,Q769,Q774,Q779)</f>
        <v>15</v>
      </c>
      <c r="R759" s="25">
        <f t="shared" si="826"/>
        <v>633</v>
      </c>
      <c r="S759" s="25">
        <f t="shared" si="826"/>
        <v>534</v>
      </c>
      <c r="T759" s="25">
        <f t="shared" si="826"/>
        <v>1099</v>
      </c>
      <c r="U759" s="25">
        <f t="shared" si="826"/>
        <v>2137</v>
      </c>
      <c r="V759" s="25">
        <f t="shared" si="826"/>
        <v>2253</v>
      </c>
      <c r="W759" s="25">
        <f t="shared" si="826"/>
        <v>2674</v>
      </c>
      <c r="X759" s="25">
        <f t="shared" si="826"/>
        <v>2506</v>
      </c>
      <c r="Y759" s="25">
        <f t="shared" si="826"/>
        <v>2423</v>
      </c>
      <c r="Z759" s="25">
        <f t="shared" si="826"/>
        <v>2317</v>
      </c>
      <c r="AA759" s="25">
        <f t="shared" si="826"/>
        <v>3516</v>
      </c>
      <c r="AB759" s="25">
        <f t="shared" si="826"/>
        <v>9799</v>
      </c>
      <c r="AC759" s="229">
        <f>SUM(Q759:S759)</f>
        <v>1182</v>
      </c>
      <c r="AD759" s="229">
        <f>SUM(T759:V759)</f>
        <v>5489</v>
      </c>
      <c r="AE759" s="229">
        <f>SUM(W759:Y759)</f>
        <v>7603</v>
      </c>
      <c r="AF759" s="229">
        <f>SUM(Z759:AB759)</f>
        <v>15632</v>
      </c>
      <c r="AG759" s="229">
        <f>AC759+AD759</f>
        <v>6671</v>
      </c>
      <c r="AH759" s="229">
        <f>AF759+AE759</f>
        <v>23235</v>
      </c>
      <c r="AI759" s="229">
        <f>AG759+AH759</f>
        <v>29906</v>
      </c>
      <c r="AK759" s="229">
        <f ca="1">SUM((INDIRECT(AK$2&amp;(ROW())):INDIRECT(AK$3&amp;(ROW()))))</f>
        <v>15</v>
      </c>
      <c r="AL759" s="229">
        <f ca="1">SUM(INDIRECT(AL$1&amp;AL$2&amp;$C759):INDIRECT(AL$1&amp;AL$3&amp;$C759))</f>
        <v>1659.3466666666668</v>
      </c>
      <c r="AM759" s="1747">
        <f t="shared" ca="1" si="811"/>
        <v>-1644.3466666666668</v>
      </c>
      <c r="AN759" s="1850">
        <f t="shared" ca="1" si="815"/>
        <v>9.0397023728214301E-3</v>
      </c>
      <c r="AO759" s="229">
        <f ca="1">SUM(INDIRECT(AO$1&amp;AO$2&amp;$A759):INDIRECT(AO$1&amp;AO$3&amp;$A759))+SUM(INDIRECT(AO$1&amp;AO$2&amp;$B759):INDIRECT(AO$1&amp;AO$3&amp;$B759))</f>
        <v>0</v>
      </c>
      <c r="AP759" s="1747">
        <f t="shared" ca="1" si="812"/>
        <v>15</v>
      </c>
      <c r="AQ759" s="1850">
        <f t="shared" ca="1" si="816"/>
        <v>0</v>
      </c>
      <c r="AS759" s="229">
        <f ca="1">SUM((INDIRECT(AS$2&amp;(ROW())):INDIRECT(AS$3&amp;(ROW()))))</f>
        <v>15</v>
      </c>
      <c r="AT759" s="229">
        <f ca="1">SUM(INDIRECT(AT$1&amp;AT$2&amp;$C759):INDIRECT(AT$1&amp;AT$3&amp;$C759))</f>
        <v>1659.3466666666668</v>
      </c>
      <c r="AU759" s="1747">
        <f t="shared" ca="1" si="817"/>
        <v>-1644.3466666666668</v>
      </c>
      <c r="AV759" s="1850">
        <f t="shared" ca="1" si="818"/>
        <v>9.0397023728214301E-3</v>
      </c>
      <c r="AW759" s="229">
        <f ca="1">SUM(INDIRECT(AW$1&amp;AW$2&amp;$A759):INDIRECT(AW$1&amp;AW$3&amp;$A759))+SUM(INDIRECT(AW$1&amp;AW$2&amp;$B759):INDIRECT(AW$1&amp;AW$3&amp;$B759))</f>
        <v>0</v>
      </c>
      <c r="AX759" s="1747">
        <f t="shared" ca="1" si="819"/>
        <v>15</v>
      </c>
      <c r="AY759" s="1850">
        <f t="shared" ca="1" si="820"/>
        <v>0</v>
      </c>
      <c r="BA759" s="229">
        <f ca="1">SUM((INDIRECT(BA$2&amp;(ROW())):INDIRECT(BA$3&amp;(ROW()))))</f>
        <v>15</v>
      </c>
      <c r="BB759" s="229">
        <f ca="1">SUM(INDIRECT(BB$1&amp;BB$2&amp;$C759):INDIRECT(BB$1&amp;BB$3&amp;$C759))</f>
        <v>1659.3466666666668</v>
      </c>
      <c r="BC759" s="1747">
        <f t="shared" ca="1" si="821"/>
        <v>-1644.3466666666668</v>
      </c>
      <c r="BD759" s="1850">
        <f t="shared" ca="1" si="822"/>
        <v>9.0397023728214301E-3</v>
      </c>
      <c r="BE759" s="229">
        <f ca="1">SUM(INDIRECT(BE$1&amp;BE$2&amp;$A759):INDIRECT(BE$1&amp;BE$3&amp;$A759))+SUM(INDIRECT(BE$1&amp;BE$2&amp;$B759):INDIRECT(BE$1&amp;BE$3&amp;$B759))</f>
        <v>0</v>
      </c>
      <c r="BF759" s="1747">
        <f t="shared" ca="1" si="823"/>
        <v>15</v>
      </c>
      <c r="BG759" s="1850">
        <f t="shared" ca="1" si="824"/>
        <v>0</v>
      </c>
    </row>
    <row r="760" spans="1:59">
      <c r="A760" s="1887">
        <v>729</v>
      </c>
      <c r="B760" s="1887">
        <v>1</v>
      </c>
      <c r="C760" s="1887">
        <f>ROW()</f>
        <v>760</v>
      </c>
      <c r="D760" s="2120" t="s">
        <v>1020</v>
      </c>
      <c r="E760" s="2540">
        <v>1</v>
      </c>
      <c r="F760" s="371"/>
      <c r="G760" s="371"/>
      <c r="I760" s="289"/>
      <c r="J760" s="18" t="s">
        <v>418</v>
      </c>
      <c r="K760" s="26"/>
      <c r="L760" s="26"/>
      <c r="M760" s="18"/>
      <c r="N760" s="18"/>
      <c r="O760" s="18"/>
      <c r="P760" s="18"/>
      <c r="Q760" s="171">
        <f t="shared" ref="Q760:AB760" si="827">SUM(Q765,Q785,Q770,Q775,Q780)</f>
        <v>2600</v>
      </c>
      <c r="R760" s="171">
        <f t="shared" si="827"/>
        <v>3200</v>
      </c>
      <c r="S760" s="171">
        <f t="shared" si="827"/>
        <v>4007</v>
      </c>
      <c r="T760" s="171">
        <f t="shared" si="827"/>
        <v>3670</v>
      </c>
      <c r="U760" s="171">
        <f t="shared" si="827"/>
        <v>3870</v>
      </c>
      <c r="V760" s="171">
        <f t="shared" si="827"/>
        <v>4099</v>
      </c>
      <c r="W760" s="171">
        <f t="shared" si="827"/>
        <v>4499</v>
      </c>
      <c r="X760" s="171">
        <f t="shared" si="827"/>
        <v>4201</v>
      </c>
      <c r="Y760" s="171">
        <f t="shared" si="827"/>
        <v>4625</v>
      </c>
      <c r="Z760" s="171">
        <f t="shared" si="827"/>
        <v>4200</v>
      </c>
      <c r="AA760" s="171">
        <f t="shared" si="827"/>
        <v>4430</v>
      </c>
      <c r="AB760" s="171">
        <f t="shared" si="827"/>
        <v>7519</v>
      </c>
      <c r="AC760" s="229">
        <f>SUM(Q760:S760)</f>
        <v>9807</v>
      </c>
      <c r="AD760" s="229">
        <f>SUM(T760:V760)</f>
        <v>11639</v>
      </c>
      <c r="AE760" s="229">
        <f>SUM(W760:Y760)</f>
        <v>13325</v>
      </c>
      <c r="AF760" s="229">
        <f>SUM(Z760:AB760)</f>
        <v>16149</v>
      </c>
      <c r="AG760" s="229">
        <f>AC760+AD760</f>
        <v>21446</v>
      </c>
      <c r="AH760" s="229">
        <f>AF760+AE760</f>
        <v>29474</v>
      </c>
      <c r="AI760" s="229">
        <f>AG760+AH760</f>
        <v>50920</v>
      </c>
      <c r="AK760" s="229">
        <f ca="1">SUM((INDIRECT(AK$2&amp;(ROW())):INDIRECT(AK$3&amp;(ROW()))))</f>
        <v>2600</v>
      </c>
      <c r="AL760" s="229">
        <f ca="1">SUM(INDIRECT(AL$1&amp;AL$2&amp;$C760):INDIRECT(AL$1&amp;AL$3&amp;$C760))</f>
        <v>3200</v>
      </c>
      <c r="AM760" s="1747">
        <f t="shared" ca="1" si="811"/>
        <v>-600</v>
      </c>
      <c r="AN760" s="1850">
        <f t="shared" ca="1" si="815"/>
        <v>0.8125</v>
      </c>
      <c r="AO760" s="229">
        <f ca="1">SUM(INDIRECT(AO$1&amp;AO$2&amp;$A760):INDIRECT(AO$1&amp;AO$3&amp;$A760))+SUM(INDIRECT(AO$1&amp;AO$2&amp;$B760):INDIRECT(AO$1&amp;AO$3&amp;$B760))</f>
        <v>32</v>
      </c>
      <c r="AP760" s="1747">
        <f t="shared" ca="1" si="812"/>
        <v>2568</v>
      </c>
      <c r="AQ760" s="1850">
        <f t="shared" ca="1" si="816"/>
        <v>81.25</v>
      </c>
      <c r="AS760" s="229">
        <f ca="1">SUM((INDIRECT(AS$2&amp;(ROW())):INDIRECT(AS$3&amp;(ROW()))))</f>
        <v>2600</v>
      </c>
      <c r="AT760" s="229">
        <f ca="1">SUM(INDIRECT(AT$1&amp;AT$2&amp;$C760):INDIRECT(AT$1&amp;AT$3&amp;$C760))</f>
        <v>3200</v>
      </c>
      <c r="AU760" s="1747">
        <f t="shared" ca="1" si="817"/>
        <v>-600</v>
      </c>
      <c r="AV760" s="1850">
        <f t="shared" ca="1" si="818"/>
        <v>0.8125</v>
      </c>
      <c r="AW760" s="229">
        <f ca="1">SUM(INDIRECT(AW$1&amp;AW$2&amp;$A760):INDIRECT(AW$1&amp;AW$3&amp;$A760))+SUM(INDIRECT(AW$1&amp;AW$2&amp;$B760):INDIRECT(AW$1&amp;AW$3&amp;$B760))</f>
        <v>32</v>
      </c>
      <c r="AX760" s="1747">
        <f t="shared" ca="1" si="819"/>
        <v>2568</v>
      </c>
      <c r="AY760" s="1850">
        <f t="shared" ca="1" si="820"/>
        <v>81.25</v>
      </c>
      <c r="BA760" s="229">
        <f ca="1">SUM((INDIRECT(BA$2&amp;(ROW())):INDIRECT(BA$3&amp;(ROW()))))</f>
        <v>2600</v>
      </c>
      <c r="BB760" s="229">
        <f ca="1">SUM(INDIRECT(BB$1&amp;BB$2&amp;$C760):INDIRECT(BB$1&amp;BB$3&amp;$C760))</f>
        <v>3200</v>
      </c>
      <c r="BC760" s="1747">
        <f t="shared" ca="1" si="821"/>
        <v>-600</v>
      </c>
      <c r="BD760" s="1850">
        <f t="shared" ca="1" si="822"/>
        <v>0.8125</v>
      </c>
      <c r="BE760" s="229">
        <f ca="1">SUM(INDIRECT(BE$1&amp;BE$2&amp;$A760):INDIRECT(BE$1&amp;BE$3&amp;$A760))+SUM(INDIRECT(BE$1&amp;BE$2&amp;$B760):INDIRECT(BE$1&amp;BE$3&amp;$B760))</f>
        <v>32</v>
      </c>
      <c r="BF760" s="1747">
        <f t="shared" ca="1" si="823"/>
        <v>2568</v>
      </c>
      <c r="BG760" s="1850">
        <f t="shared" ca="1" si="824"/>
        <v>81.25</v>
      </c>
    </row>
    <row r="761" spans="1:59">
      <c r="A761" s="1887">
        <v>730</v>
      </c>
      <c r="B761" s="1887">
        <v>1</v>
      </c>
      <c r="C761" s="1887">
        <f>ROW()</f>
        <v>761</v>
      </c>
      <c r="D761" s="2120" t="s">
        <v>1020</v>
      </c>
      <c r="E761" s="2540">
        <v>1</v>
      </c>
      <c r="F761" s="371"/>
      <c r="G761" s="371"/>
      <c r="I761" s="288"/>
      <c r="J761" s="16" t="s">
        <v>605</v>
      </c>
      <c r="K761" s="24"/>
      <c r="L761" s="24"/>
      <c r="M761" s="16"/>
      <c r="N761" s="16"/>
      <c r="O761" s="16"/>
      <c r="P761" s="16"/>
      <c r="Q761" s="180">
        <f t="shared" ref="Q761:AB761" si="828">SUM(Q766,Q786,Q771,Q776,Q781)</f>
        <v>0</v>
      </c>
      <c r="R761" s="180">
        <f t="shared" si="828"/>
        <v>0</v>
      </c>
      <c r="S761" s="180">
        <f t="shared" si="828"/>
        <v>0</v>
      </c>
      <c r="T761" s="180">
        <f t="shared" si="828"/>
        <v>0</v>
      </c>
      <c r="U761" s="180">
        <f t="shared" si="828"/>
        <v>0</v>
      </c>
      <c r="V761" s="180">
        <f t="shared" si="828"/>
        <v>0</v>
      </c>
      <c r="W761" s="180">
        <f t="shared" si="828"/>
        <v>0</v>
      </c>
      <c r="X761" s="180">
        <f t="shared" si="828"/>
        <v>0</v>
      </c>
      <c r="Y761" s="180">
        <f t="shared" si="828"/>
        <v>0</v>
      </c>
      <c r="Z761" s="180">
        <f t="shared" si="828"/>
        <v>0</v>
      </c>
      <c r="AA761" s="180">
        <f t="shared" si="828"/>
        <v>0</v>
      </c>
      <c r="AB761" s="180">
        <f t="shared" si="828"/>
        <v>0</v>
      </c>
      <c r="AC761" s="226">
        <f>SUM(Q761:S761)</f>
        <v>0</v>
      </c>
      <c r="AD761" s="226">
        <f>SUM(T761:V761)</f>
        <v>0</v>
      </c>
      <c r="AE761" s="226">
        <f>SUM(W761:Y761)</f>
        <v>0</v>
      </c>
      <c r="AF761" s="226">
        <f>SUM(Z761:AB761)</f>
        <v>0</v>
      </c>
      <c r="AG761" s="226">
        <f>AC761+AD761</f>
        <v>0</v>
      </c>
      <c r="AH761" s="226">
        <f>AF761+AE761</f>
        <v>0</v>
      </c>
      <c r="AI761" s="226">
        <f>AG761+AH761</f>
        <v>0</v>
      </c>
      <c r="AK761" s="226">
        <f ca="1">SUM((INDIRECT(AK$2&amp;(ROW())):INDIRECT(AK$3&amp;(ROW()))))</f>
        <v>0</v>
      </c>
      <c r="AL761" s="226">
        <f ca="1">SUM(INDIRECT(AL$1&amp;AL$2&amp;$C761):INDIRECT(AL$1&amp;AL$3&amp;$C761))</f>
        <v>0</v>
      </c>
      <c r="AM761" s="1692">
        <f t="shared" ca="1" si="811"/>
        <v>0</v>
      </c>
      <c r="AN761" s="1786">
        <f t="shared" ca="1" si="815"/>
        <v>0</v>
      </c>
      <c r="AO761" s="226">
        <f ca="1">SUM(INDIRECT(AO$1&amp;AO$2&amp;$A761):INDIRECT(AO$1&amp;AO$3&amp;$A761))+SUM(INDIRECT(AO$1&amp;AO$2&amp;$B761):INDIRECT(AO$1&amp;AO$3&amp;$B761))</f>
        <v>0</v>
      </c>
      <c r="AP761" s="1692">
        <f t="shared" ca="1" si="812"/>
        <v>0</v>
      </c>
      <c r="AQ761" s="1786">
        <f t="shared" ca="1" si="816"/>
        <v>0</v>
      </c>
      <c r="AS761" s="226">
        <f ca="1">SUM((INDIRECT(AS$2&amp;(ROW())):INDIRECT(AS$3&amp;(ROW()))))</f>
        <v>0</v>
      </c>
      <c r="AT761" s="226">
        <f ca="1">SUM(INDIRECT(AT$1&amp;AT$2&amp;$C761):INDIRECT(AT$1&amp;AT$3&amp;$C761))</f>
        <v>0</v>
      </c>
      <c r="AU761" s="1692">
        <f t="shared" ca="1" si="817"/>
        <v>0</v>
      </c>
      <c r="AV761" s="1786">
        <f t="shared" ca="1" si="818"/>
        <v>0</v>
      </c>
      <c r="AW761" s="226">
        <f ca="1">SUM(INDIRECT(AW$1&amp;AW$2&amp;$A761):INDIRECT(AW$1&amp;AW$3&amp;$A761))+SUM(INDIRECT(AW$1&amp;AW$2&amp;$B761):INDIRECT(AW$1&amp;AW$3&amp;$B761))</f>
        <v>0</v>
      </c>
      <c r="AX761" s="1692">
        <f t="shared" ca="1" si="819"/>
        <v>0</v>
      </c>
      <c r="AY761" s="1786">
        <f t="shared" ca="1" si="820"/>
        <v>0</v>
      </c>
      <c r="BA761" s="226">
        <f ca="1">SUM((INDIRECT(BA$2&amp;(ROW())):INDIRECT(BA$3&amp;(ROW()))))</f>
        <v>0</v>
      </c>
      <c r="BB761" s="226">
        <f ca="1">SUM(INDIRECT(BB$1&amp;BB$2&amp;$C761):INDIRECT(BB$1&amp;BB$3&amp;$C761))</f>
        <v>0</v>
      </c>
      <c r="BC761" s="1692">
        <f t="shared" ca="1" si="821"/>
        <v>0</v>
      </c>
      <c r="BD761" s="1786">
        <f t="shared" ca="1" si="822"/>
        <v>0</v>
      </c>
      <c r="BE761" s="226">
        <f ca="1">SUM(INDIRECT(BE$1&amp;BE$2&amp;$A761):INDIRECT(BE$1&amp;BE$3&amp;$A761))+SUM(INDIRECT(BE$1&amp;BE$2&amp;$B761):INDIRECT(BE$1&amp;BE$3&amp;$B761))</f>
        <v>0</v>
      </c>
      <c r="BF761" s="1692">
        <f t="shared" ca="1" si="823"/>
        <v>0</v>
      </c>
      <c r="BG761" s="1786">
        <f t="shared" ca="1" si="824"/>
        <v>0</v>
      </c>
    </row>
    <row r="762" spans="1:59" s="256" customFormat="1">
      <c r="A762" s="1887">
        <v>731</v>
      </c>
      <c r="B762" s="1887">
        <v>1</v>
      </c>
      <c r="C762" s="1887">
        <f>ROW()</f>
        <v>762</v>
      </c>
      <c r="D762" s="2120" t="s">
        <v>1020</v>
      </c>
      <c r="E762" s="2540">
        <v>1</v>
      </c>
      <c r="F762" s="371"/>
      <c r="G762" s="371"/>
      <c r="H762" s="33"/>
      <c r="I762" s="655" t="s">
        <v>100</v>
      </c>
      <c r="J762" s="656"/>
      <c r="K762" s="657"/>
      <c r="L762" s="657"/>
      <c r="M762" s="657"/>
      <c r="N762" s="657"/>
      <c r="O762" s="657"/>
      <c r="P762" s="657"/>
      <c r="Q762" s="664">
        <f>SUM(Q763:Q766)</f>
        <v>4917</v>
      </c>
      <c r="R762" s="664">
        <f t="shared" ref="R762:AB762" si="829">SUM(R763:R766)</f>
        <v>5667</v>
      </c>
      <c r="S762" s="664">
        <f t="shared" si="829"/>
        <v>6390</v>
      </c>
      <c r="T762" s="664">
        <f t="shared" si="829"/>
        <v>6792</v>
      </c>
      <c r="U762" s="664">
        <f t="shared" si="829"/>
        <v>5999</v>
      </c>
      <c r="V762" s="664">
        <f t="shared" si="829"/>
        <v>6516</v>
      </c>
      <c r="W762" s="664">
        <f t="shared" si="829"/>
        <v>6794</v>
      </c>
      <c r="X762" s="664">
        <f t="shared" si="829"/>
        <v>6846</v>
      </c>
      <c r="Y762" s="664">
        <f t="shared" si="829"/>
        <v>7013</v>
      </c>
      <c r="Z762" s="664">
        <f t="shared" si="829"/>
        <v>6665</v>
      </c>
      <c r="AA762" s="664">
        <f t="shared" si="829"/>
        <v>6976</v>
      </c>
      <c r="AB762" s="664">
        <f t="shared" si="829"/>
        <v>10725</v>
      </c>
      <c r="AC762" s="664">
        <f t="shared" ref="AC762:AI762" si="830">SUM(AC763:AC766)</f>
        <v>16974</v>
      </c>
      <c r="AD762" s="664">
        <f t="shared" si="830"/>
        <v>19307</v>
      </c>
      <c r="AE762" s="664">
        <f t="shared" si="830"/>
        <v>20653</v>
      </c>
      <c r="AF762" s="664">
        <f t="shared" si="830"/>
        <v>24366</v>
      </c>
      <c r="AG762" s="664">
        <f t="shared" si="830"/>
        <v>36281</v>
      </c>
      <c r="AH762" s="664">
        <f t="shared" si="830"/>
        <v>45019</v>
      </c>
      <c r="AI762" s="664">
        <f t="shared" si="830"/>
        <v>81300</v>
      </c>
      <c r="AK762" s="664">
        <f ca="1">SUM((INDIRECT(AK$2&amp;(ROW())):INDIRECT(AK$3&amp;(ROW()))))</f>
        <v>4917</v>
      </c>
      <c r="AL762" s="664">
        <f ca="1">SUM(INDIRECT(AL$1&amp;AL$2&amp;$C762):INDIRECT(AL$1&amp;AL$3&amp;$C762))</f>
        <v>5998.1463945578234</v>
      </c>
      <c r="AM762" s="1748">
        <f t="shared" ca="1" si="811"/>
        <v>-1081.1463945578234</v>
      </c>
      <c r="AN762" s="1851">
        <f t="shared" ca="1" si="815"/>
        <v>0.81975324984752651</v>
      </c>
      <c r="AO762" s="664">
        <f ca="1">SUM(INDIRECT(AO$1&amp;AO$2&amp;$A762):INDIRECT(AO$1&amp;AO$3&amp;$A762))+SUM(INDIRECT(AO$1&amp;AO$2&amp;$B762):INDIRECT(AO$1&amp;AO$3&amp;$B762))</f>
        <v>2496</v>
      </c>
      <c r="AP762" s="1748">
        <f t="shared" ca="1" si="812"/>
        <v>2421</v>
      </c>
      <c r="AQ762" s="1851">
        <f t="shared" ca="1" si="816"/>
        <v>1.9699519230769231</v>
      </c>
      <c r="AS762" s="664">
        <f ca="1">SUM((INDIRECT(AS$2&amp;(ROW())):INDIRECT(AS$3&amp;(ROW()))))</f>
        <v>4917</v>
      </c>
      <c r="AT762" s="664">
        <f ca="1">SUM(INDIRECT(AT$1&amp;AT$2&amp;$C762):INDIRECT(AT$1&amp;AT$3&amp;$C762))</f>
        <v>5998.1463945578234</v>
      </c>
      <c r="AU762" s="1748">
        <f t="shared" ca="1" si="817"/>
        <v>-1081.1463945578234</v>
      </c>
      <c r="AV762" s="1851">
        <f t="shared" ca="1" si="818"/>
        <v>0.81975324984752651</v>
      </c>
      <c r="AW762" s="664">
        <f ca="1">SUM(INDIRECT(AW$1&amp;AW$2&amp;$A762):INDIRECT(AW$1&amp;AW$3&amp;$A762))+SUM(INDIRECT(AW$1&amp;AW$2&amp;$B762):INDIRECT(AW$1&amp;AW$3&amp;$B762))</f>
        <v>2496</v>
      </c>
      <c r="AX762" s="1748">
        <f t="shared" ca="1" si="819"/>
        <v>2421</v>
      </c>
      <c r="AY762" s="1851">
        <f t="shared" ca="1" si="820"/>
        <v>1.9699519230769231</v>
      </c>
      <c r="BA762" s="664">
        <f ca="1">SUM((INDIRECT(BA$2&amp;(ROW())):INDIRECT(BA$3&amp;(ROW()))))</f>
        <v>4917</v>
      </c>
      <c r="BB762" s="664">
        <f ca="1">SUM(INDIRECT(BB$1&amp;BB$2&amp;$C762):INDIRECT(BB$1&amp;BB$3&amp;$C762))</f>
        <v>5998.1463945578234</v>
      </c>
      <c r="BC762" s="1748">
        <f t="shared" ca="1" si="821"/>
        <v>-1081.1463945578234</v>
      </c>
      <c r="BD762" s="1851">
        <f t="shared" ca="1" si="822"/>
        <v>0.81975324984752651</v>
      </c>
      <c r="BE762" s="664">
        <f ca="1">SUM(INDIRECT(BE$1&amp;BE$2&amp;$A762):INDIRECT(BE$1&amp;BE$3&amp;$A762))+SUM(INDIRECT(BE$1&amp;BE$2&amp;$B762):INDIRECT(BE$1&amp;BE$3&amp;$B762))</f>
        <v>2496</v>
      </c>
      <c r="BF762" s="1748">
        <f t="shared" ca="1" si="823"/>
        <v>2421</v>
      </c>
      <c r="BG762" s="1851">
        <f t="shared" ca="1" si="824"/>
        <v>1.9699519230769231</v>
      </c>
    </row>
    <row r="763" spans="1:59">
      <c r="A763" s="1887">
        <v>732</v>
      </c>
      <c r="B763" s="1887">
        <v>1</v>
      </c>
      <c r="C763" s="1887">
        <f>ROW()</f>
        <v>763</v>
      </c>
      <c r="D763" s="2120" t="s">
        <v>1020</v>
      </c>
      <c r="E763" s="2540">
        <v>1</v>
      </c>
      <c r="F763" s="371"/>
      <c r="G763" s="371"/>
      <c r="I763" s="449"/>
      <c r="J763" s="18" t="s">
        <v>416</v>
      </c>
      <c r="K763" s="18"/>
      <c r="L763" s="18"/>
      <c r="M763" s="18"/>
      <c r="N763" s="18"/>
      <c r="O763" s="18"/>
      <c r="P763" s="18"/>
      <c r="Q763" s="25">
        <f t="shared" ref="Q763:AB763" si="831">(Q453+Q457+Q477+Q481)*-1</f>
        <v>2317</v>
      </c>
      <c r="R763" s="25">
        <f t="shared" si="831"/>
        <v>2442</v>
      </c>
      <c r="S763" s="25">
        <f t="shared" si="831"/>
        <v>2351</v>
      </c>
      <c r="T763" s="25">
        <f t="shared" si="831"/>
        <v>2411</v>
      </c>
      <c r="U763" s="25">
        <f t="shared" si="831"/>
        <v>2426</v>
      </c>
      <c r="V763" s="25">
        <f t="shared" si="831"/>
        <v>2116</v>
      </c>
      <c r="W763" s="25">
        <f t="shared" si="831"/>
        <v>2043</v>
      </c>
      <c r="X763" s="25">
        <f t="shared" si="831"/>
        <v>2303</v>
      </c>
      <c r="Y763" s="25">
        <f t="shared" si="831"/>
        <v>2158</v>
      </c>
      <c r="Z763" s="25">
        <f t="shared" si="831"/>
        <v>2179</v>
      </c>
      <c r="AA763" s="25">
        <f t="shared" si="831"/>
        <v>2239</v>
      </c>
      <c r="AB763" s="25">
        <f t="shared" si="831"/>
        <v>2295</v>
      </c>
      <c r="AC763" s="229">
        <f>SUM(Q763:S763)</f>
        <v>7110</v>
      </c>
      <c r="AD763" s="229">
        <f>SUM(T763:V763)</f>
        <v>6953</v>
      </c>
      <c r="AE763" s="229">
        <f>SUM(W763:Y763)</f>
        <v>6504</v>
      </c>
      <c r="AF763" s="229">
        <f>SUM(Z763:AB763)</f>
        <v>6713</v>
      </c>
      <c r="AG763" s="229">
        <f>AC763+AD763</f>
        <v>14063</v>
      </c>
      <c r="AH763" s="229">
        <f>AF763+AE763</f>
        <v>13217</v>
      </c>
      <c r="AI763" s="229">
        <f>AG763+AH763</f>
        <v>27280</v>
      </c>
      <c r="AK763" s="229">
        <f ca="1">SUM((INDIRECT(AK$2&amp;(ROW())):INDIRECT(AK$3&amp;(ROW()))))</f>
        <v>2317</v>
      </c>
      <c r="AL763" s="229">
        <f ca="1">SUM(INDIRECT(AL$1&amp;AL$2&amp;$C763):INDIRECT(AL$1&amp;AL$3&amp;$C763))</f>
        <v>2591.4797278911565</v>
      </c>
      <c r="AM763" s="1747">
        <f t="shared" ca="1" si="811"/>
        <v>-274.47972789115647</v>
      </c>
      <c r="AN763" s="1850">
        <f t="shared" ca="1" si="815"/>
        <v>0.89408378350907758</v>
      </c>
      <c r="AO763" s="229">
        <f ca="1">SUM(INDIRECT(AO$1&amp;AO$2&amp;$A763):INDIRECT(AO$1&amp;AO$3&amp;$A763))+SUM(INDIRECT(AO$1&amp;AO$2&amp;$B763):INDIRECT(AO$1&amp;AO$3&amp;$B763))</f>
        <v>2464</v>
      </c>
      <c r="AP763" s="1747">
        <f t="shared" ca="1" si="812"/>
        <v>-147</v>
      </c>
      <c r="AQ763" s="1850">
        <f t="shared" ca="1" si="816"/>
        <v>0.94034090909090906</v>
      </c>
      <c r="AS763" s="229">
        <f ca="1">SUM((INDIRECT(AS$2&amp;(ROW())):INDIRECT(AS$3&amp;(ROW()))))</f>
        <v>2317</v>
      </c>
      <c r="AT763" s="229">
        <f ca="1">SUM(INDIRECT(AT$1&amp;AT$2&amp;$C763):INDIRECT(AT$1&amp;AT$3&amp;$C763))</f>
        <v>2591.4797278911565</v>
      </c>
      <c r="AU763" s="1747">
        <f t="shared" ca="1" si="817"/>
        <v>-274.47972789115647</v>
      </c>
      <c r="AV763" s="1850">
        <f t="shared" ca="1" si="818"/>
        <v>0.89408378350907758</v>
      </c>
      <c r="AW763" s="229">
        <f ca="1">SUM(INDIRECT(AW$1&amp;AW$2&amp;$A763):INDIRECT(AW$1&amp;AW$3&amp;$A763))+SUM(INDIRECT(AW$1&amp;AW$2&amp;$B763):INDIRECT(AW$1&amp;AW$3&amp;$B763))</f>
        <v>2464</v>
      </c>
      <c r="AX763" s="1747">
        <f t="shared" ca="1" si="819"/>
        <v>-147</v>
      </c>
      <c r="AY763" s="1850">
        <f t="shared" ca="1" si="820"/>
        <v>0.94034090909090906</v>
      </c>
      <c r="BA763" s="229">
        <f ca="1">SUM((INDIRECT(BA$2&amp;(ROW())):INDIRECT(BA$3&amp;(ROW()))))</f>
        <v>2317</v>
      </c>
      <c r="BB763" s="229">
        <f ca="1">SUM(INDIRECT(BB$1&amp;BB$2&amp;$C763):INDIRECT(BB$1&amp;BB$3&amp;$C763))</f>
        <v>2591.4797278911565</v>
      </c>
      <c r="BC763" s="1747">
        <f t="shared" ca="1" si="821"/>
        <v>-274.47972789115647</v>
      </c>
      <c r="BD763" s="1850">
        <f t="shared" ca="1" si="822"/>
        <v>0.89408378350907758</v>
      </c>
      <c r="BE763" s="229">
        <f ca="1">SUM(INDIRECT(BE$1&amp;BE$2&amp;$A763):INDIRECT(BE$1&amp;BE$3&amp;$A763))+SUM(INDIRECT(BE$1&amp;BE$2&amp;$B763):INDIRECT(BE$1&amp;BE$3&amp;$B763))</f>
        <v>2464</v>
      </c>
      <c r="BF763" s="1747">
        <f t="shared" ca="1" si="823"/>
        <v>-147</v>
      </c>
      <c r="BG763" s="1850">
        <f t="shared" ca="1" si="824"/>
        <v>0.94034090909090906</v>
      </c>
    </row>
    <row r="764" spans="1:59">
      <c r="A764" s="1887">
        <v>733</v>
      </c>
      <c r="B764" s="1887">
        <v>1</v>
      </c>
      <c r="C764" s="1887">
        <f>ROW()</f>
        <v>764</v>
      </c>
      <c r="D764" s="2120" t="s">
        <v>1020</v>
      </c>
      <c r="E764" s="2540">
        <v>1</v>
      </c>
      <c r="F764" s="371"/>
      <c r="G764" s="371"/>
      <c r="I764" s="449"/>
      <c r="J764" s="18" t="s">
        <v>417</v>
      </c>
      <c r="K764" s="18"/>
      <c r="L764" s="18"/>
      <c r="M764" s="18"/>
      <c r="N764" s="18"/>
      <c r="O764" s="18"/>
      <c r="P764" s="18"/>
      <c r="Q764" s="25">
        <f t="shared" ref="Q764:AB764" si="832">(Q454+Q478)*-1</f>
        <v>0</v>
      </c>
      <c r="R764" s="25">
        <f t="shared" si="832"/>
        <v>25</v>
      </c>
      <c r="S764" s="25">
        <f t="shared" si="832"/>
        <v>32</v>
      </c>
      <c r="T764" s="25">
        <f t="shared" si="832"/>
        <v>711</v>
      </c>
      <c r="U764" s="25">
        <f t="shared" si="832"/>
        <v>-297</v>
      </c>
      <c r="V764" s="25">
        <f t="shared" si="832"/>
        <v>301</v>
      </c>
      <c r="W764" s="25">
        <f t="shared" si="832"/>
        <v>252</v>
      </c>
      <c r="X764" s="25">
        <f t="shared" si="832"/>
        <v>342</v>
      </c>
      <c r="Y764" s="25">
        <f t="shared" si="832"/>
        <v>230</v>
      </c>
      <c r="Z764" s="25">
        <f t="shared" si="832"/>
        <v>286</v>
      </c>
      <c r="AA764" s="25">
        <f t="shared" si="832"/>
        <v>307</v>
      </c>
      <c r="AB764" s="25">
        <f t="shared" si="832"/>
        <v>911</v>
      </c>
      <c r="AC764" s="229">
        <f>SUM(Q764:S764)</f>
        <v>57</v>
      </c>
      <c r="AD764" s="229">
        <f>SUM(T764:V764)</f>
        <v>715</v>
      </c>
      <c r="AE764" s="229">
        <f>SUM(W764:Y764)</f>
        <v>824</v>
      </c>
      <c r="AF764" s="229">
        <f>SUM(Z764:AB764)</f>
        <v>1504</v>
      </c>
      <c r="AG764" s="229">
        <f>AC764+AD764</f>
        <v>772</v>
      </c>
      <c r="AH764" s="229">
        <f>AF764+AE764</f>
        <v>2328</v>
      </c>
      <c r="AI764" s="229">
        <f>AG764+AH764</f>
        <v>3100</v>
      </c>
      <c r="AK764" s="229">
        <f ca="1">SUM((INDIRECT(AK$2&amp;(ROW())):INDIRECT(AK$3&amp;(ROW()))))</f>
        <v>0</v>
      </c>
      <c r="AL764" s="229">
        <f ca="1">SUM(INDIRECT(AL$1&amp;AL$2&amp;$C764):INDIRECT(AL$1&amp;AL$3&amp;$C764))</f>
        <v>206.66666666666669</v>
      </c>
      <c r="AM764" s="1747">
        <f t="shared" ca="1" si="811"/>
        <v>-206.66666666666669</v>
      </c>
      <c r="AN764" s="1850">
        <f t="shared" ca="1" si="815"/>
        <v>0</v>
      </c>
      <c r="AO764" s="229">
        <f ca="1">SUM(INDIRECT(AO$1&amp;AO$2&amp;$A764):INDIRECT(AO$1&amp;AO$3&amp;$A764))+SUM(INDIRECT(AO$1&amp;AO$2&amp;$B764):INDIRECT(AO$1&amp;AO$3&amp;$B764))</f>
        <v>0</v>
      </c>
      <c r="AP764" s="1747">
        <f t="shared" ca="1" si="812"/>
        <v>0</v>
      </c>
      <c r="AQ764" s="1850">
        <f t="shared" ca="1" si="816"/>
        <v>0</v>
      </c>
      <c r="AS764" s="229">
        <f ca="1">SUM((INDIRECT(AS$2&amp;(ROW())):INDIRECT(AS$3&amp;(ROW()))))</f>
        <v>0</v>
      </c>
      <c r="AT764" s="229">
        <f ca="1">SUM(INDIRECT(AT$1&amp;AT$2&amp;$C764):INDIRECT(AT$1&amp;AT$3&amp;$C764))</f>
        <v>206.66666666666669</v>
      </c>
      <c r="AU764" s="1747">
        <f t="shared" ca="1" si="817"/>
        <v>-206.66666666666669</v>
      </c>
      <c r="AV764" s="1850">
        <f t="shared" ca="1" si="818"/>
        <v>0</v>
      </c>
      <c r="AW764" s="229">
        <f ca="1">SUM(INDIRECT(AW$1&amp;AW$2&amp;$A764):INDIRECT(AW$1&amp;AW$3&amp;$A764))+SUM(INDIRECT(AW$1&amp;AW$2&amp;$B764):INDIRECT(AW$1&amp;AW$3&amp;$B764))</f>
        <v>0</v>
      </c>
      <c r="AX764" s="1747">
        <f t="shared" ca="1" si="819"/>
        <v>0</v>
      </c>
      <c r="AY764" s="1850">
        <f t="shared" ca="1" si="820"/>
        <v>0</v>
      </c>
      <c r="BA764" s="229">
        <f ca="1">SUM((INDIRECT(BA$2&amp;(ROW())):INDIRECT(BA$3&amp;(ROW()))))</f>
        <v>0</v>
      </c>
      <c r="BB764" s="229">
        <f ca="1">SUM(INDIRECT(BB$1&amp;BB$2&amp;$C764):INDIRECT(BB$1&amp;BB$3&amp;$C764))</f>
        <v>206.66666666666669</v>
      </c>
      <c r="BC764" s="1747">
        <f t="shared" ca="1" si="821"/>
        <v>-206.66666666666669</v>
      </c>
      <c r="BD764" s="1850">
        <f t="shared" ca="1" si="822"/>
        <v>0</v>
      </c>
      <c r="BE764" s="229">
        <f ca="1">SUM(INDIRECT(BE$1&amp;BE$2&amp;$A764):INDIRECT(BE$1&amp;BE$3&amp;$A764))+SUM(INDIRECT(BE$1&amp;BE$2&amp;$B764):INDIRECT(BE$1&amp;BE$3&amp;$B764))</f>
        <v>0</v>
      </c>
      <c r="BF764" s="1747">
        <f t="shared" ca="1" si="823"/>
        <v>0</v>
      </c>
      <c r="BG764" s="1850">
        <f t="shared" ca="1" si="824"/>
        <v>0</v>
      </c>
    </row>
    <row r="765" spans="1:59">
      <c r="A765" s="1887">
        <v>734</v>
      </c>
      <c r="B765" s="1887">
        <v>1</v>
      </c>
      <c r="C765" s="1887">
        <f>ROW()</f>
        <v>765</v>
      </c>
      <c r="D765" s="2120" t="s">
        <v>1020</v>
      </c>
      <c r="E765" s="2540">
        <v>1</v>
      </c>
      <c r="F765" s="371"/>
      <c r="G765" s="371"/>
      <c r="I765" s="289"/>
      <c r="J765" s="18" t="s">
        <v>499</v>
      </c>
      <c r="K765" s="26"/>
      <c r="L765" s="26"/>
      <c r="M765" s="18"/>
      <c r="N765" s="18"/>
      <c r="O765" s="18"/>
      <c r="P765" s="18"/>
      <c r="Q765" s="171">
        <f t="shared" ref="Q765:AB765" si="833">(Q455+Q458+Q479+Q482)*-1</f>
        <v>2600</v>
      </c>
      <c r="R765" s="171">
        <f t="shared" si="833"/>
        <v>3200</v>
      </c>
      <c r="S765" s="171">
        <f t="shared" si="833"/>
        <v>4007</v>
      </c>
      <c r="T765" s="171">
        <f t="shared" si="833"/>
        <v>3670</v>
      </c>
      <c r="U765" s="171">
        <f t="shared" si="833"/>
        <v>3870</v>
      </c>
      <c r="V765" s="171">
        <f t="shared" si="833"/>
        <v>4099</v>
      </c>
      <c r="W765" s="171">
        <f t="shared" si="833"/>
        <v>4499</v>
      </c>
      <c r="X765" s="171">
        <f t="shared" si="833"/>
        <v>4201</v>
      </c>
      <c r="Y765" s="171">
        <f t="shared" si="833"/>
        <v>4625</v>
      </c>
      <c r="Z765" s="171">
        <f t="shared" si="833"/>
        <v>4200</v>
      </c>
      <c r="AA765" s="171">
        <f t="shared" si="833"/>
        <v>4430</v>
      </c>
      <c r="AB765" s="171">
        <f t="shared" si="833"/>
        <v>7519</v>
      </c>
      <c r="AC765" s="229">
        <f>SUM(Q765:S765)</f>
        <v>9807</v>
      </c>
      <c r="AD765" s="229">
        <f>SUM(T765:V765)</f>
        <v>11639</v>
      </c>
      <c r="AE765" s="229">
        <f>SUM(W765:Y765)</f>
        <v>13325</v>
      </c>
      <c r="AF765" s="229">
        <f>SUM(Z765:AB765)</f>
        <v>16149</v>
      </c>
      <c r="AG765" s="229">
        <f>AC765+AD765</f>
        <v>21446</v>
      </c>
      <c r="AH765" s="229">
        <f>AF765+AE765</f>
        <v>29474</v>
      </c>
      <c r="AI765" s="229">
        <f>AG765+AH765</f>
        <v>50920</v>
      </c>
      <c r="AK765" s="229">
        <f ca="1">SUM((INDIRECT(AK$2&amp;(ROW())):INDIRECT(AK$3&amp;(ROW()))))</f>
        <v>2600</v>
      </c>
      <c r="AL765" s="229">
        <f ca="1">SUM(INDIRECT(AL$1&amp;AL$2&amp;$C765):INDIRECT(AL$1&amp;AL$3&amp;$C765))</f>
        <v>3200</v>
      </c>
      <c r="AM765" s="1747">
        <f t="shared" ca="1" si="811"/>
        <v>-600</v>
      </c>
      <c r="AN765" s="1850">
        <f t="shared" ca="1" si="815"/>
        <v>0.8125</v>
      </c>
      <c r="AO765" s="229">
        <f ca="1">SUM(INDIRECT(AO$1&amp;AO$2&amp;$A765):INDIRECT(AO$1&amp;AO$3&amp;$A765))+SUM(INDIRECT(AO$1&amp;AO$2&amp;$B765):INDIRECT(AO$1&amp;AO$3&amp;$B765))</f>
        <v>32</v>
      </c>
      <c r="AP765" s="1747">
        <f t="shared" ca="1" si="812"/>
        <v>2568</v>
      </c>
      <c r="AQ765" s="1850">
        <f t="shared" ca="1" si="816"/>
        <v>81.25</v>
      </c>
      <c r="AS765" s="229">
        <f ca="1">SUM((INDIRECT(AS$2&amp;(ROW())):INDIRECT(AS$3&amp;(ROW()))))</f>
        <v>2600</v>
      </c>
      <c r="AT765" s="229">
        <f ca="1">SUM(INDIRECT(AT$1&amp;AT$2&amp;$C765):INDIRECT(AT$1&amp;AT$3&amp;$C765))</f>
        <v>3200</v>
      </c>
      <c r="AU765" s="1747">
        <f t="shared" ca="1" si="817"/>
        <v>-600</v>
      </c>
      <c r="AV765" s="1850">
        <f t="shared" ca="1" si="818"/>
        <v>0.8125</v>
      </c>
      <c r="AW765" s="229">
        <f ca="1">SUM(INDIRECT(AW$1&amp;AW$2&amp;$A765):INDIRECT(AW$1&amp;AW$3&amp;$A765))+SUM(INDIRECT(AW$1&amp;AW$2&amp;$B765):INDIRECT(AW$1&amp;AW$3&amp;$B765))</f>
        <v>32</v>
      </c>
      <c r="AX765" s="1747">
        <f t="shared" ca="1" si="819"/>
        <v>2568</v>
      </c>
      <c r="AY765" s="1850">
        <f t="shared" ca="1" si="820"/>
        <v>81.25</v>
      </c>
      <c r="BA765" s="229">
        <f ca="1">SUM((INDIRECT(BA$2&amp;(ROW())):INDIRECT(BA$3&amp;(ROW()))))</f>
        <v>2600</v>
      </c>
      <c r="BB765" s="229">
        <f ca="1">SUM(INDIRECT(BB$1&amp;BB$2&amp;$C765):INDIRECT(BB$1&amp;BB$3&amp;$C765))</f>
        <v>3200</v>
      </c>
      <c r="BC765" s="1747">
        <f t="shared" ca="1" si="821"/>
        <v>-600</v>
      </c>
      <c r="BD765" s="1850">
        <f t="shared" ca="1" si="822"/>
        <v>0.8125</v>
      </c>
      <c r="BE765" s="229">
        <f ca="1">SUM(INDIRECT(BE$1&amp;BE$2&amp;$A765):INDIRECT(BE$1&amp;BE$3&amp;$A765))+SUM(INDIRECT(BE$1&amp;BE$2&amp;$B765):INDIRECT(BE$1&amp;BE$3&amp;$B765))</f>
        <v>32</v>
      </c>
      <c r="BF765" s="1747">
        <f t="shared" ca="1" si="823"/>
        <v>2568</v>
      </c>
      <c r="BG765" s="1850">
        <f t="shared" ca="1" si="824"/>
        <v>81.25</v>
      </c>
    </row>
    <row r="766" spans="1:59">
      <c r="A766" s="1887">
        <v>735</v>
      </c>
      <c r="B766" s="1887">
        <v>1</v>
      </c>
      <c r="C766" s="1887">
        <f>ROW()</f>
        <v>766</v>
      </c>
      <c r="D766" s="2120" t="s">
        <v>1020</v>
      </c>
      <c r="E766" s="2540">
        <v>1</v>
      </c>
      <c r="F766" s="371"/>
      <c r="G766" s="371"/>
      <c r="I766" s="288"/>
      <c r="J766" s="16" t="s">
        <v>563</v>
      </c>
      <c r="K766" s="24"/>
      <c r="L766" s="24"/>
      <c r="M766" s="16"/>
      <c r="N766" s="16"/>
      <c r="O766" s="16"/>
      <c r="P766" s="16"/>
      <c r="Q766" s="180">
        <f t="shared" ref="Q766:AB766" si="834">(Q459+Q483)*-1</f>
        <v>0</v>
      </c>
      <c r="R766" s="180">
        <f t="shared" si="834"/>
        <v>0</v>
      </c>
      <c r="S766" s="180">
        <f t="shared" si="834"/>
        <v>0</v>
      </c>
      <c r="T766" s="180">
        <f t="shared" si="834"/>
        <v>0</v>
      </c>
      <c r="U766" s="180">
        <f t="shared" si="834"/>
        <v>0</v>
      </c>
      <c r="V766" s="180">
        <f t="shared" si="834"/>
        <v>0</v>
      </c>
      <c r="W766" s="180">
        <f t="shared" si="834"/>
        <v>0</v>
      </c>
      <c r="X766" s="180">
        <f t="shared" si="834"/>
        <v>0</v>
      </c>
      <c r="Y766" s="180">
        <f t="shared" si="834"/>
        <v>0</v>
      </c>
      <c r="Z766" s="180">
        <f t="shared" si="834"/>
        <v>0</v>
      </c>
      <c r="AA766" s="180">
        <f t="shared" si="834"/>
        <v>0</v>
      </c>
      <c r="AB766" s="180">
        <f t="shared" si="834"/>
        <v>0</v>
      </c>
      <c r="AC766" s="226">
        <f>SUM(Q766:S766)</f>
        <v>0</v>
      </c>
      <c r="AD766" s="226">
        <f>SUM(T766:V766)</f>
        <v>0</v>
      </c>
      <c r="AE766" s="226">
        <f>SUM(W766:Y766)</f>
        <v>0</v>
      </c>
      <c r="AF766" s="226">
        <f>SUM(Z766:AB766)</f>
        <v>0</v>
      </c>
      <c r="AG766" s="226">
        <f>AC766+AD766</f>
        <v>0</v>
      </c>
      <c r="AH766" s="226">
        <f>AF766+AE766</f>
        <v>0</v>
      </c>
      <c r="AI766" s="226">
        <f>AG766+AH766</f>
        <v>0</v>
      </c>
      <c r="AK766" s="226">
        <f ca="1">SUM((INDIRECT(AK$2&amp;(ROW())):INDIRECT(AK$3&amp;(ROW()))))</f>
        <v>0</v>
      </c>
      <c r="AL766" s="226">
        <f ca="1">SUM(INDIRECT(AL$1&amp;AL$2&amp;$C766):INDIRECT(AL$1&amp;AL$3&amp;$C766))</f>
        <v>0</v>
      </c>
      <c r="AM766" s="1692">
        <f t="shared" ca="1" si="811"/>
        <v>0</v>
      </c>
      <c r="AN766" s="1786">
        <f t="shared" ca="1" si="815"/>
        <v>0</v>
      </c>
      <c r="AO766" s="226">
        <f ca="1">SUM(INDIRECT(AO$1&amp;AO$2&amp;$A766):INDIRECT(AO$1&amp;AO$3&amp;$A766))+SUM(INDIRECT(AO$1&amp;AO$2&amp;$B766):INDIRECT(AO$1&amp;AO$3&amp;$B766))</f>
        <v>0</v>
      </c>
      <c r="AP766" s="1692">
        <f t="shared" ca="1" si="812"/>
        <v>0</v>
      </c>
      <c r="AQ766" s="1786">
        <f t="shared" ca="1" si="816"/>
        <v>0</v>
      </c>
      <c r="AS766" s="226">
        <f ca="1">SUM((INDIRECT(AS$2&amp;(ROW())):INDIRECT(AS$3&amp;(ROW()))))</f>
        <v>0</v>
      </c>
      <c r="AT766" s="226">
        <f ca="1">SUM(INDIRECT(AT$1&amp;AT$2&amp;$C766):INDIRECT(AT$1&amp;AT$3&amp;$C766))</f>
        <v>0</v>
      </c>
      <c r="AU766" s="1692">
        <f t="shared" ca="1" si="817"/>
        <v>0</v>
      </c>
      <c r="AV766" s="1786">
        <f t="shared" ca="1" si="818"/>
        <v>0</v>
      </c>
      <c r="AW766" s="226">
        <f ca="1">SUM(INDIRECT(AW$1&amp;AW$2&amp;$A766):INDIRECT(AW$1&amp;AW$3&amp;$A766))+SUM(INDIRECT(AW$1&amp;AW$2&amp;$B766):INDIRECT(AW$1&amp;AW$3&amp;$B766))</f>
        <v>0</v>
      </c>
      <c r="AX766" s="1692">
        <f t="shared" ca="1" si="819"/>
        <v>0</v>
      </c>
      <c r="AY766" s="1786">
        <f t="shared" ca="1" si="820"/>
        <v>0</v>
      </c>
      <c r="BA766" s="226">
        <f ca="1">SUM((INDIRECT(BA$2&amp;(ROW())):INDIRECT(BA$3&amp;(ROW()))))</f>
        <v>0</v>
      </c>
      <c r="BB766" s="226">
        <f ca="1">SUM(INDIRECT(BB$1&amp;BB$2&amp;$C766):INDIRECT(BB$1&amp;BB$3&amp;$C766))</f>
        <v>0</v>
      </c>
      <c r="BC766" s="1692">
        <f t="shared" ca="1" si="821"/>
        <v>0</v>
      </c>
      <c r="BD766" s="1786">
        <f t="shared" ca="1" si="822"/>
        <v>0</v>
      </c>
      <c r="BE766" s="226">
        <f ca="1">SUM(INDIRECT(BE$1&amp;BE$2&amp;$A766):INDIRECT(BE$1&amp;BE$3&amp;$A766))+SUM(INDIRECT(BE$1&amp;BE$2&amp;$B766):INDIRECT(BE$1&amp;BE$3&amp;$B766))</f>
        <v>0</v>
      </c>
      <c r="BF766" s="1692">
        <f t="shared" ca="1" si="823"/>
        <v>0</v>
      </c>
      <c r="BG766" s="1786">
        <f t="shared" ca="1" si="824"/>
        <v>0</v>
      </c>
    </row>
    <row r="767" spans="1:59" s="256" customFormat="1">
      <c r="A767" s="1887">
        <v>736</v>
      </c>
      <c r="B767" s="1887">
        <v>1</v>
      </c>
      <c r="C767" s="1887">
        <f>ROW()</f>
        <v>767</v>
      </c>
      <c r="D767" s="2120" t="s">
        <v>1020</v>
      </c>
      <c r="E767" s="2540">
        <v>1</v>
      </c>
      <c r="F767" s="371"/>
      <c r="G767" s="371"/>
      <c r="H767" s="33"/>
      <c r="I767" s="661" t="s">
        <v>519</v>
      </c>
      <c r="J767" s="662"/>
      <c r="K767" s="663"/>
      <c r="L767" s="663"/>
      <c r="M767" s="663"/>
      <c r="N767" s="663"/>
      <c r="O767" s="663"/>
      <c r="P767" s="663"/>
      <c r="Q767" s="665">
        <f>SUM(Q768:Q771)</f>
        <v>12580</v>
      </c>
      <c r="R767" s="665">
        <f t="shared" ref="R767:AI767" si="835">SUM(R768:R771)</f>
        <v>13527</v>
      </c>
      <c r="S767" s="665">
        <f t="shared" si="835"/>
        <v>13056</v>
      </c>
      <c r="T767" s="665">
        <f t="shared" si="835"/>
        <v>13072</v>
      </c>
      <c r="U767" s="665">
        <f t="shared" si="835"/>
        <v>15035</v>
      </c>
      <c r="V767" s="665">
        <f t="shared" si="835"/>
        <v>12259</v>
      </c>
      <c r="W767" s="665">
        <f t="shared" si="835"/>
        <v>14146</v>
      </c>
      <c r="X767" s="665">
        <f t="shared" si="835"/>
        <v>13879</v>
      </c>
      <c r="Y767" s="665">
        <f t="shared" si="835"/>
        <v>13996</v>
      </c>
      <c r="Z767" s="665">
        <f t="shared" si="835"/>
        <v>13555</v>
      </c>
      <c r="AA767" s="665">
        <f t="shared" si="835"/>
        <v>14748</v>
      </c>
      <c r="AB767" s="665">
        <f t="shared" si="835"/>
        <v>20368</v>
      </c>
      <c r="AC767" s="665">
        <f>SUM(AC768:AC771)</f>
        <v>39163</v>
      </c>
      <c r="AD767" s="665">
        <f t="shared" si="835"/>
        <v>40366</v>
      </c>
      <c r="AE767" s="665">
        <f t="shared" si="835"/>
        <v>42021</v>
      </c>
      <c r="AF767" s="665">
        <f t="shared" si="835"/>
        <v>48671</v>
      </c>
      <c r="AG767" s="665">
        <f t="shared" si="835"/>
        <v>79529</v>
      </c>
      <c r="AH767" s="665">
        <f t="shared" si="835"/>
        <v>90692</v>
      </c>
      <c r="AI767" s="665">
        <f t="shared" si="835"/>
        <v>170221</v>
      </c>
      <c r="AK767" s="665">
        <f ca="1">SUM((INDIRECT(AK$2&amp;(ROW())):INDIRECT(AK$3&amp;(ROW()))))</f>
        <v>12580</v>
      </c>
      <c r="AL767" s="665">
        <f ca="1">SUM(INDIRECT(AL$1&amp;AL$2&amp;$C767):INDIRECT(AL$1&amp;AL$3&amp;$C767))</f>
        <v>15133.745394402036</v>
      </c>
      <c r="AM767" s="1749">
        <f t="shared" ca="1" si="811"/>
        <v>-2553.7453944020363</v>
      </c>
      <c r="AN767" s="1852">
        <f t="shared" ca="1" si="815"/>
        <v>0.83125489904523797</v>
      </c>
      <c r="AO767" s="665">
        <f ca="1">SUM(INDIRECT(AO$1&amp;AO$2&amp;$A767):INDIRECT(AO$1&amp;AO$3&amp;$A767))+SUM(INDIRECT(AO$1&amp;AO$2&amp;$B767):INDIRECT(AO$1&amp;AO$3&amp;$B767))</f>
        <v>12214</v>
      </c>
      <c r="AP767" s="1749">
        <f t="shared" ca="1" si="812"/>
        <v>366</v>
      </c>
      <c r="AQ767" s="1852">
        <f t="shared" ca="1" si="816"/>
        <v>1.0299656132307189</v>
      </c>
      <c r="AS767" s="665">
        <f ca="1">SUM((INDIRECT(AS$2&amp;(ROW())):INDIRECT(AS$3&amp;(ROW()))))</f>
        <v>12580</v>
      </c>
      <c r="AT767" s="665">
        <f ca="1">SUM(INDIRECT(AT$1&amp;AT$2&amp;$C767):INDIRECT(AT$1&amp;AT$3&amp;$C767))</f>
        <v>15133.745394402036</v>
      </c>
      <c r="AU767" s="1749">
        <f t="shared" ca="1" si="817"/>
        <v>-2553.7453944020363</v>
      </c>
      <c r="AV767" s="1852">
        <f t="shared" ca="1" si="818"/>
        <v>0.83125489904523797</v>
      </c>
      <c r="AW767" s="665">
        <f ca="1">SUM(INDIRECT(AW$1&amp;AW$2&amp;$A767):INDIRECT(AW$1&amp;AW$3&amp;$A767))+SUM(INDIRECT(AW$1&amp;AW$2&amp;$B767):INDIRECT(AW$1&amp;AW$3&amp;$B767))</f>
        <v>12214</v>
      </c>
      <c r="AX767" s="1749">
        <f t="shared" ca="1" si="819"/>
        <v>366</v>
      </c>
      <c r="AY767" s="1852">
        <f t="shared" ca="1" si="820"/>
        <v>1.0299656132307189</v>
      </c>
      <c r="BA767" s="665">
        <f ca="1">SUM((INDIRECT(BA$2&amp;(ROW())):INDIRECT(BA$3&amp;(ROW()))))</f>
        <v>12580</v>
      </c>
      <c r="BB767" s="665">
        <f ca="1">SUM(INDIRECT(BB$1&amp;BB$2&amp;$C767):INDIRECT(BB$1&amp;BB$3&amp;$C767))</f>
        <v>15133.745394402036</v>
      </c>
      <c r="BC767" s="1749">
        <f t="shared" ca="1" si="821"/>
        <v>-2553.7453944020363</v>
      </c>
      <c r="BD767" s="1852">
        <f t="shared" ca="1" si="822"/>
        <v>0.83125489904523797</v>
      </c>
      <c r="BE767" s="665">
        <f ca="1">SUM(INDIRECT(BE$1&amp;BE$2&amp;$A767):INDIRECT(BE$1&amp;BE$3&amp;$A767))+SUM(INDIRECT(BE$1&amp;BE$2&amp;$B767):INDIRECT(BE$1&amp;BE$3&amp;$B767))</f>
        <v>12214</v>
      </c>
      <c r="BF767" s="1749">
        <f t="shared" ca="1" si="823"/>
        <v>366</v>
      </c>
      <c r="BG767" s="1852">
        <f t="shared" ca="1" si="824"/>
        <v>1.0299656132307189</v>
      </c>
    </row>
    <row r="768" spans="1:59">
      <c r="A768" s="1887">
        <v>737</v>
      </c>
      <c r="B768" s="1887">
        <v>1</v>
      </c>
      <c r="C768" s="1887">
        <f>ROW()</f>
        <v>768</v>
      </c>
      <c r="D768" s="2120" t="s">
        <v>1020</v>
      </c>
      <c r="E768" s="2540">
        <v>1</v>
      </c>
      <c r="F768" s="371"/>
      <c r="G768" s="371"/>
      <c r="I768" s="449"/>
      <c r="J768" s="18" t="s">
        <v>416</v>
      </c>
      <c r="K768" s="18"/>
      <c r="L768" s="18"/>
      <c r="M768" s="18"/>
      <c r="N768" s="18"/>
      <c r="O768" s="18"/>
      <c r="P768" s="18"/>
      <c r="Q768" s="25">
        <f t="shared" ref="Q768:AB768" si="836">(Q529+Q533+Q552+Q556)*-1</f>
        <v>12565</v>
      </c>
      <c r="R768" s="25">
        <f t="shared" si="836"/>
        <v>12919</v>
      </c>
      <c r="S768" s="25">
        <f t="shared" si="836"/>
        <v>12554</v>
      </c>
      <c r="T768" s="25">
        <f t="shared" si="836"/>
        <v>12684</v>
      </c>
      <c r="U768" s="25">
        <f t="shared" si="836"/>
        <v>12684</v>
      </c>
      <c r="V768" s="25">
        <f t="shared" si="836"/>
        <v>10419</v>
      </c>
      <c r="W768" s="25">
        <f t="shared" si="836"/>
        <v>11770</v>
      </c>
      <c r="X768" s="25">
        <f t="shared" si="836"/>
        <v>11817</v>
      </c>
      <c r="Y768" s="25">
        <f t="shared" si="836"/>
        <v>11893</v>
      </c>
      <c r="Z768" s="25">
        <f t="shared" si="836"/>
        <v>11536</v>
      </c>
      <c r="AA768" s="25">
        <f t="shared" si="836"/>
        <v>11727</v>
      </c>
      <c r="AB768" s="25">
        <f t="shared" si="836"/>
        <v>11701</v>
      </c>
      <c r="AC768" s="229">
        <f>SUM(Q768:S768)</f>
        <v>38038</v>
      </c>
      <c r="AD768" s="229">
        <f>SUM(T768:V768)</f>
        <v>35787</v>
      </c>
      <c r="AE768" s="229">
        <f>SUM(W768:Y768)</f>
        <v>35480</v>
      </c>
      <c r="AF768" s="229">
        <f>SUM(Z768:AB768)</f>
        <v>34964</v>
      </c>
      <c r="AG768" s="229">
        <f>AC768+AD768</f>
        <v>73825</v>
      </c>
      <c r="AH768" s="229">
        <f>AF768+AE768</f>
        <v>70444</v>
      </c>
      <c r="AI768" s="229">
        <f>AG768+AH768</f>
        <v>144269</v>
      </c>
      <c r="AK768" s="229">
        <f ca="1">SUM((INDIRECT(AK$2&amp;(ROW())):INDIRECT(AK$3&amp;(ROW()))))</f>
        <v>12565</v>
      </c>
      <c r="AL768" s="229">
        <f ca="1">SUM(INDIRECT(AL$1&amp;AL$2&amp;$C768):INDIRECT(AL$1&amp;AL$3&amp;$C768))</f>
        <v>13681.065394402036</v>
      </c>
      <c r="AM768" s="1747">
        <f t="shared" ca="1" si="811"/>
        <v>-1116.065394402036</v>
      </c>
      <c r="AN768" s="1850">
        <f t="shared" ca="1" si="815"/>
        <v>0.91842262556111287</v>
      </c>
      <c r="AO768" s="229">
        <f ca="1">SUM(INDIRECT(AO$1&amp;AO$2&amp;$A768):INDIRECT(AO$1&amp;AO$3&amp;$A768))+SUM(INDIRECT(AO$1&amp;AO$2&amp;$B768):INDIRECT(AO$1&amp;AO$3&amp;$B768))</f>
        <v>12214</v>
      </c>
      <c r="AP768" s="1747">
        <f t="shared" ca="1" si="812"/>
        <v>351</v>
      </c>
      <c r="AQ768" s="1850">
        <f t="shared" ca="1" si="816"/>
        <v>1.0287375143278206</v>
      </c>
      <c r="AS768" s="229">
        <f ca="1">SUM((INDIRECT(AS$2&amp;(ROW())):INDIRECT(AS$3&amp;(ROW()))))</f>
        <v>12565</v>
      </c>
      <c r="AT768" s="229">
        <f ca="1">SUM(INDIRECT(AT$1&amp;AT$2&amp;$C768):INDIRECT(AT$1&amp;AT$3&amp;$C768))</f>
        <v>13681.065394402036</v>
      </c>
      <c r="AU768" s="1747">
        <f t="shared" ca="1" si="817"/>
        <v>-1116.065394402036</v>
      </c>
      <c r="AV768" s="1850">
        <f t="shared" ca="1" si="818"/>
        <v>0.91842262556111287</v>
      </c>
      <c r="AW768" s="229">
        <f ca="1">SUM(INDIRECT(AW$1&amp;AW$2&amp;$A768):INDIRECT(AW$1&amp;AW$3&amp;$A768))+SUM(INDIRECT(AW$1&amp;AW$2&amp;$B768):INDIRECT(AW$1&amp;AW$3&amp;$B768))</f>
        <v>12214</v>
      </c>
      <c r="AX768" s="1747">
        <f t="shared" ca="1" si="819"/>
        <v>351</v>
      </c>
      <c r="AY768" s="1850">
        <f t="shared" ca="1" si="820"/>
        <v>1.0287375143278206</v>
      </c>
      <c r="BA768" s="229">
        <f ca="1">SUM((INDIRECT(BA$2&amp;(ROW())):INDIRECT(BA$3&amp;(ROW()))))</f>
        <v>12565</v>
      </c>
      <c r="BB768" s="229">
        <f ca="1">SUM(INDIRECT(BB$1&amp;BB$2&amp;$C768):INDIRECT(BB$1&amp;BB$3&amp;$C768))</f>
        <v>13681.065394402036</v>
      </c>
      <c r="BC768" s="1747">
        <f t="shared" ca="1" si="821"/>
        <v>-1116.065394402036</v>
      </c>
      <c r="BD768" s="1850">
        <f t="shared" ca="1" si="822"/>
        <v>0.91842262556111287</v>
      </c>
      <c r="BE768" s="229">
        <f ca="1">SUM(INDIRECT(BE$1&amp;BE$2&amp;$A768):INDIRECT(BE$1&amp;BE$3&amp;$A768))+SUM(INDIRECT(BE$1&amp;BE$2&amp;$B768):INDIRECT(BE$1&amp;BE$3&amp;$B768))</f>
        <v>12214</v>
      </c>
      <c r="BF768" s="1747">
        <f t="shared" ca="1" si="823"/>
        <v>351</v>
      </c>
      <c r="BG768" s="1850">
        <f t="shared" ca="1" si="824"/>
        <v>1.0287375143278206</v>
      </c>
    </row>
    <row r="769" spans="1:59">
      <c r="A769" s="1887">
        <v>738</v>
      </c>
      <c r="B769" s="1887">
        <v>1</v>
      </c>
      <c r="C769" s="1887">
        <f>ROW()</f>
        <v>769</v>
      </c>
      <c r="D769" s="2120" t="s">
        <v>1020</v>
      </c>
      <c r="E769" s="2540">
        <v>1</v>
      </c>
      <c r="F769" s="371"/>
      <c r="G769" s="371"/>
      <c r="I769" s="449"/>
      <c r="J769" s="18" t="s">
        <v>417</v>
      </c>
      <c r="K769" s="18"/>
      <c r="L769" s="18"/>
      <c r="M769" s="18"/>
      <c r="N769" s="18"/>
      <c r="O769" s="18"/>
      <c r="P769" s="18"/>
      <c r="Q769" s="25">
        <f t="shared" ref="Q769:AB769" si="837">(Q530+Q553)*-1</f>
        <v>15</v>
      </c>
      <c r="R769" s="25">
        <f t="shared" si="837"/>
        <v>608</v>
      </c>
      <c r="S769" s="25">
        <f t="shared" si="837"/>
        <v>502</v>
      </c>
      <c r="T769" s="25">
        <f t="shared" si="837"/>
        <v>388</v>
      </c>
      <c r="U769" s="25">
        <f t="shared" si="837"/>
        <v>2351</v>
      </c>
      <c r="V769" s="25">
        <f t="shared" si="837"/>
        <v>1840</v>
      </c>
      <c r="W769" s="25">
        <f t="shared" si="837"/>
        <v>2376</v>
      </c>
      <c r="X769" s="25">
        <f t="shared" si="837"/>
        <v>2062</v>
      </c>
      <c r="Y769" s="25">
        <f t="shared" si="837"/>
        <v>2103</v>
      </c>
      <c r="Z769" s="25">
        <f t="shared" si="837"/>
        <v>2019</v>
      </c>
      <c r="AA769" s="25">
        <f t="shared" si="837"/>
        <v>3021</v>
      </c>
      <c r="AB769" s="25">
        <f t="shared" si="837"/>
        <v>8667</v>
      </c>
      <c r="AC769" s="229">
        <f>SUM(Q769:S769)</f>
        <v>1125</v>
      </c>
      <c r="AD769" s="229">
        <f>SUM(T769:V769)</f>
        <v>4579</v>
      </c>
      <c r="AE769" s="229">
        <f>SUM(W769:Y769)</f>
        <v>6541</v>
      </c>
      <c r="AF769" s="229">
        <f>SUM(Z769:AB769)</f>
        <v>13707</v>
      </c>
      <c r="AG769" s="229">
        <f>AC769+AD769</f>
        <v>5704</v>
      </c>
      <c r="AH769" s="229">
        <f>AF769+AE769</f>
        <v>20248</v>
      </c>
      <c r="AI769" s="229">
        <f>AG769+AH769</f>
        <v>25952</v>
      </c>
      <c r="AK769" s="229">
        <f ca="1">SUM((INDIRECT(AK$2&amp;(ROW())):INDIRECT(AK$3&amp;(ROW()))))</f>
        <v>15</v>
      </c>
      <c r="AL769" s="229">
        <f ca="1">SUM(INDIRECT(AL$1&amp;AL$2&amp;$C769):INDIRECT(AL$1&amp;AL$3&amp;$C769))</f>
        <v>1452.68</v>
      </c>
      <c r="AM769" s="1747">
        <f t="shared" ca="1" si="811"/>
        <v>-1437.68</v>
      </c>
      <c r="AN769" s="1850">
        <f t="shared" ca="1" si="815"/>
        <v>1.0325742765096235E-2</v>
      </c>
      <c r="AO769" s="229">
        <f ca="1">SUM(INDIRECT(AO$1&amp;AO$2&amp;$A769):INDIRECT(AO$1&amp;AO$3&amp;$A769))+SUM(INDIRECT(AO$1&amp;AO$2&amp;$B769):INDIRECT(AO$1&amp;AO$3&amp;$B769))</f>
        <v>0</v>
      </c>
      <c r="AP769" s="1747">
        <f t="shared" ca="1" si="812"/>
        <v>15</v>
      </c>
      <c r="AQ769" s="1850">
        <f t="shared" ca="1" si="816"/>
        <v>0</v>
      </c>
      <c r="AS769" s="229">
        <f ca="1">SUM((INDIRECT(AS$2&amp;(ROW())):INDIRECT(AS$3&amp;(ROW()))))</f>
        <v>15</v>
      </c>
      <c r="AT769" s="229">
        <f ca="1">SUM(INDIRECT(AT$1&amp;AT$2&amp;$C769):INDIRECT(AT$1&amp;AT$3&amp;$C769))</f>
        <v>1452.68</v>
      </c>
      <c r="AU769" s="1747">
        <f t="shared" ca="1" si="817"/>
        <v>-1437.68</v>
      </c>
      <c r="AV769" s="1850">
        <f t="shared" ca="1" si="818"/>
        <v>1.0325742765096235E-2</v>
      </c>
      <c r="AW769" s="229">
        <f ca="1">SUM(INDIRECT(AW$1&amp;AW$2&amp;$A769):INDIRECT(AW$1&amp;AW$3&amp;$A769))+SUM(INDIRECT(AW$1&amp;AW$2&amp;$B769):INDIRECT(AW$1&amp;AW$3&amp;$B769))</f>
        <v>0</v>
      </c>
      <c r="AX769" s="1747">
        <f t="shared" ca="1" si="819"/>
        <v>15</v>
      </c>
      <c r="AY769" s="1850">
        <f t="shared" ca="1" si="820"/>
        <v>0</v>
      </c>
      <c r="BA769" s="229">
        <f ca="1">SUM((INDIRECT(BA$2&amp;(ROW())):INDIRECT(BA$3&amp;(ROW()))))</f>
        <v>15</v>
      </c>
      <c r="BB769" s="229">
        <f ca="1">SUM(INDIRECT(BB$1&amp;BB$2&amp;$C769):INDIRECT(BB$1&amp;BB$3&amp;$C769))</f>
        <v>1452.68</v>
      </c>
      <c r="BC769" s="1747">
        <f t="shared" ca="1" si="821"/>
        <v>-1437.68</v>
      </c>
      <c r="BD769" s="1850">
        <f t="shared" ca="1" si="822"/>
        <v>1.0325742765096235E-2</v>
      </c>
      <c r="BE769" s="229">
        <f ca="1">SUM(INDIRECT(BE$1&amp;BE$2&amp;$A769):INDIRECT(BE$1&amp;BE$3&amp;$A769))+SUM(INDIRECT(BE$1&amp;BE$2&amp;$B769):INDIRECT(BE$1&amp;BE$3&amp;$B769))</f>
        <v>0</v>
      </c>
      <c r="BF769" s="1747">
        <f t="shared" ca="1" si="823"/>
        <v>15</v>
      </c>
      <c r="BG769" s="1850">
        <f t="shared" ca="1" si="824"/>
        <v>0</v>
      </c>
    </row>
    <row r="770" spans="1:59">
      <c r="A770" s="1887">
        <v>739</v>
      </c>
      <c r="B770" s="1887">
        <v>1</v>
      </c>
      <c r="C770" s="1887">
        <f>ROW()</f>
        <v>770</v>
      </c>
      <c r="D770" s="2120" t="s">
        <v>1020</v>
      </c>
      <c r="E770" s="2540">
        <v>1</v>
      </c>
      <c r="F770" s="371"/>
      <c r="G770" s="371"/>
      <c r="I770" s="289"/>
      <c r="J770" s="18" t="s">
        <v>500</v>
      </c>
      <c r="K770" s="26"/>
      <c r="L770" s="26"/>
      <c r="M770" s="18"/>
      <c r="N770" s="18"/>
      <c r="O770" s="18"/>
      <c r="P770" s="18"/>
      <c r="Q770" s="171">
        <f t="shared" ref="Q770:AB770" si="838">(Q531+Q534+Q554+Q557)*-1</f>
        <v>0</v>
      </c>
      <c r="R770" s="171">
        <f t="shared" si="838"/>
        <v>0</v>
      </c>
      <c r="S770" s="171">
        <f t="shared" si="838"/>
        <v>0</v>
      </c>
      <c r="T770" s="171">
        <f t="shared" si="838"/>
        <v>0</v>
      </c>
      <c r="U770" s="171">
        <f t="shared" si="838"/>
        <v>0</v>
      </c>
      <c r="V770" s="171">
        <f t="shared" si="838"/>
        <v>0</v>
      </c>
      <c r="W770" s="171">
        <f t="shared" si="838"/>
        <v>0</v>
      </c>
      <c r="X770" s="171">
        <f t="shared" si="838"/>
        <v>0</v>
      </c>
      <c r="Y770" s="171">
        <f t="shared" si="838"/>
        <v>0</v>
      </c>
      <c r="Z770" s="171">
        <f t="shared" si="838"/>
        <v>0</v>
      </c>
      <c r="AA770" s="171">
        <f t="shared" si="838"/>
        <v>0</v>
      </c>
      <c r="AB770" s="171">
        <f t="shared" si="838"/>
        <v>0</v>
      </c>
      <c r="AC770" s="229">
        <f>SUM(Q770:S770)</f>
        <v>0</v>
      </c>
      <c r="AD770" s="229">
        <f>SUM(T770:V770)</f>
        <v>0</v>
      </c>
      <c r="AE770" s="229">
        <f>SUM(W770:Y770)</f>
        <v>0</v>
      </c>
      <c r="AF770" s="229">
        <f>SUM(Z770:AB770)</f>
        <v>0</v>
      </c>
      <c r="AG770" s="229">
        <f>AC770+AD770</f>
        <v>0</v>
      </c>
      <c r="AH770" s="229">
        <f>AF770+AE770</f>
        <v>0</v>
      </c>
      <c r="AI770" s="229">
        <f>AG770+AH770</f>
        <v>0</v>
      </c>
      <c r="AK770" s="229">
        <f ca="1">SUM((INDIRECT(AK$2&amp;(ROW())):INDIRECT(AK$3&amp;(ROW()))))</f>
        <v>0</v>
      </c>
      <c r="AL770" s="229">
        <f ca="1">SUM(INDIRECT(AL$1&amp;AL$2&amp;$C770):INDIRECT(AL$1&amp;AL$3&amp;$C770))</f>
        <v>0</v>
      </c>
      <c r="AM770" s="1747">
        <f t="shared" ca="1" si="811"/>
        <v>0</v>
      </c>
      <c r="AN770" s="1850">
        <f t="shared" ca="1" si="815"/>
        <v>0</v>
      </c>
      <c r="AO770" s="229">
        <f ca="1">SUM(INDIRECT(AO$1&amp;AO$2&amp;$A770):INDIRECT(AO$1&amp;AO$3&amp;$A770))+SUM(INDIRECT(AO$1&amp;AO$2&amp;$B770):INDIRECT(AO$1&amp;AO$3&amp;$B770))</f>
        <v>0</v>
      </c>
      <c r="AP770" s="1747">
        <f t="shared" ca="1" si="812"/>
        <v>0</v>
      </c>
      <c r="AQ770" s="1850">
        <f t="shared" ca="1" si="816"/>
        <v>0</v>
      </c>
      <c r="AS770" s="229">
        <f ca="1">SUM((INDIRECT(AS$2&amp;(ROW())):INDIRECT(AS$3&amp;(ROW()))))</f>
        <v>0</v>
      </c>
      <c r="AT770" s="229">
        <f ca="1">SUM(INDIRECT(AT$1&amp;AT$2&amp;$C770):INDIRECT(AT$1&amp;AT$3&amp;$C770))</f>
        <v>0</v>
      </c>
      <c r="AU770" s="1747">
        <f t="shared" ca="1" si="817"/>
        <v>0</v>
      </c>
      <c r="AV770" s="1850">
        <f t="shared" ca="1" si="818"/>
        <v>0</v>
      </c>
      <c r="AW770" s="229">
        <f ca="1">SUM(INDIRECT(AW$1&amp;AW$2&amp;$A770):INDIRECT(AW$1&amp;AW$3&amp;$A770))+SUM(INDIRECT(AW$1&amp;AW$2&amp;$B770):INDIRECT(AW$1&amp;AW$3&amp;$B770))</f>
        <v>0</v>
      </c>
      <c r="AX770" s="1747">
        <f t="shared" ca="1" si="819"/>
        <v>0</v>
      </c>
      <c r="AY770" s="1850">
        <f t="shared" ca="1" si="820"/>
        <v>0</v>
      </c>
      <c r="BA770" s="229">
        <f ca="1">SUM((INDIRECT(BA$2&amp;(ROW())):INDIRECT(BA$3&amp;(ROW()))))</f>
        <v>0</v>
      </c>
      <c r="BB770" s="229">
        <f ca="1">SUM(INDIRECT(BB$1&amp;BB$2&amp;$C770):INDIRECT(BB$1&amp;BB$3&amp;$C770))</f>
        <v>0</v>
      </c>
      <c r="BC770" s="1747">
        <f t="shared" ca="1" si="821"/>
        <v>0</v>
      </c>
      <c r="BD770" s="1850">
        <f t="shared" ca="1" si="822"/>
        <v>0</v>
      </c>
      <c r="BE770" s="229">
        <f ca="1">SUM(INDIRECT(BE$1&amp;BE$2&amp;$A770):INDIRECT(BE$1&amp;BE$3&amp;$A770))+SUM(INDIRECT(BE$1&amp;BE$2&amp;$B770):INDIRECT(BE$1&amp;BE$3&amp;$B770))</f>
        <v>0</v>
      </c>
      <c r="BF770" s="1747">
        <f t="shared" ca="1" si="823"/>
        <v>0</v>
      </c>
      <c r="BG770" s="1850">
        <f t="shared" ca="1" si="824"/>
        <v>0</v>
      </c>
    </row>
    <row r="771" spans="1:59">
      <c r="A771" s="1887">
        <v>740</v>
      </c>
      <c r="B771" s="1887">
        <v>1</v>
      </c>
      <c r="C771" s="1887">
        <f>ROW()</f>
        <v>771</v>
      </c>
      <c r="D771" s="2120" t="s">
        <v>1020</v>
      </c>
      <c r="E771" s="2540">
        <v>1</v>
      </c>
      <c r="F771" s="371"/>
      <c r="G771" s="371"/>
      <c r="I771" s="288"/>
      <c r="J771" s="16" t="s">
        <v>563</v>
      </c>
      <c r="K771" s="24"/>
      <c r="L771" s="24"/>
      <c r="M771" s="16"/>
      <c r="N771" s="16"/>
      <c r="O771" s="16"/>
      <c r="P771" s="16"/>
      <c r="Q771" s="180">
        <f t="shared" ref="Q771:AB771" si="839">(Q535+Q558)*-1</f>
        <v>0</v>
      </c>
      <c r="R771" s="180">
        <f t="shared" si="839"/>
        <v>0</v>
      </c>
      <c r="S771" s="180">
        <f t="shared" si="839"/>
        <v>0</v>
      </c>
      <c r="T771" s="180">
        <f t="shared" si="839"/>
        <v>0</v>
      </c>
      <c r="U771" s="180">
        <f t="shared" si="839"/>
        <v>0</v>
      </c>
      <c r="V771" s="180">
        <f t="shared" si="839"/>
        <v>0</v>
      </c>
      <c r="W771" s="180">
        <f t="shared" si="839"/>
        <v>0</v>
      </c>
      <c r="X771" s="180">
        <f t="shared" si="839"/>
        <v>0</v>
      </c>
      <c r="Y771" s="180">
        <f t="shared" si="839"/>
        <v>0</v>
      </c>
      <c r="Z771" s="180">
        <f t="shared" si="839"/>
        <v>0</v>
      </c>
      <c r="AA771" s="180">
        <f t="shared" si="839"/>
        <v>0</v>
      </c>
      <c r="AB771" s="180">
        <f t="shared" si="839"/>
        <v>0</v>
      </c>
      <c r="AC771" s="226">
        <f>SUM(Q771:S771)</f>
        <v>0</v>
      </c>
      <c r="AD771" s="226">
        <f>SUM(T771:V771)</f>
        <v>0</v>
      </c>
      <c r="AE771" s="226">
        <f>SUM(W771:Y771)</f>
        <v>0</v>
      </c>
      <c r="AF771" s="226">
        <f>SUM(Z771:AB771)</f>
        <v>0</v>
      </c>
      <c r="AG771" s="226">
        <f>AC771+AD771</f>
        <v>0</v>
      </c>
      <c r="AH771" s="226">
        <f>AF771+AE771</f>
        <v>0</v>
      </c>
      <c r="AI771" s="226">
        <f>AG771+AH771</f>
        <v>0</v>
      </c>
      <c r="AK771" s="226">
        <f ca="1">SUM((INDIRECT(AK$2&amp;(ROW())):INDIRECT(AK$3&amp;(ROW()))))</f>
        <v>0</v>
      </c>
      <c r="AL771" s="226">
        <f ca="1">SUM(INDIRECT(AL$1&amp;AL$2&amp;$C771):INDIRECT(AL$1&amp;AL$3&amp;$C771))</f>
        <v>0</v>
      </c>
      <c r="AM771" s="1692">
        <f t="shared" ca="1" si="811"/>
        <v>0</v>
      </c>
      <c r="AN771" s="1786">
        <f t="shared" ca="1" si="815"/>
        <v>0</v>
      </c>
      <c r="AO771" s="226">
        <f ca="1">SUM(INDIRECT(AO$1&amp;AO$2&amp;$A771):INDIRECT(AO$1&amp;AO$3&amp;$A771))+SUM(INDIRECT(AO$1&amp;AO$2&amp;$B771):INDIRECT(AO$1&amp;AO$3&amp;$B771))</f>
        <v>0</v>
      </c>
      <c r="AP771" s="1692">
        <f t="shared" ca="1" si="812"/>
        <v>0</v>
      </c>
      <c r="AQ771" s="1786">
        <f t="shared" ca="1" si="816"/>
        <v>0</v>
      </c>
      <c r="AS771" s="226">
        <f ca="1">SUM((INDIRECT(AS$2&amp;(ROW())):INDIRECT(AS$3&amp;(ROW()))))</f>
        <v>0</v>
      </c>
      <c r="AT771" s="226">
        <f ca="1">SUM(INDIRECT(AT$1&amp;AT$2&amp;$C771):INDIRECT(AT$1&amp;AT$3&amp;$C771))</f>
        <v>0</v>
      </c>
      <c r="AU771" s="1692">
        <f t="shared" ca="1" si="817"/>
        <v>0</v>
      </c>
      <c r="AV771" s="1786">
        <f t="shared" ca="1" si="818"/>
        <v>0</v>
      </c>
      <c r="AW771" s="226">
        <f ca="1">SUM(INDIRECT(AW$1&amp;AW$2&amp;$A771):INDIRECT(AW$1&amp;AW$3&amp;$A771))+SUM(INDIRECT(AW$1&amp;AW$2&amp;$B771):INDIRECT(AW$1&amp;AW$3&amp;$B771))</f>
        <v>0</v>
      </c>
      <c r="AX771" s="1692">
        <f t="shared" ca="1" si="819"/>
        <v>0</v>
      </c>
      <c r="AY771" s="1786">
        <f t="shared" ca="1" si="820"/>
        <v>0</v>
      </c>
      <c r="BA771" s="226">
        <f ca="1">SUM((INDIRECT(BA$2&amp;(ROW())):INDIRECT(BA$3&amp;(ROW()))))</f>
        <v>0</v>
      </c>
      <c r="BB771" s="226">
        <f ca="1">SUM(INDIRECT(BB$1&amp;BB$2&amp;$C771):INDIRECT(BB$1&amp;BB$3&amp;$C771))</f>
        <v>0</v>
      </c>
      <c r="BC771" s="1692">
        <f t="shared" ca="1" si="821"/>
        <v>0</v>
      </c>
      <c r="BD771" s="1786">
        <f t="shared" ca="1" si="822"/>
        <v>0</v>
      </c>
      <c r="BE771" s="226">
        <f ca="1">SUM(INDIRECT(BE$1&amp;BE$2&amp;$A771):INDIRECT(BE$1&amp;BE$3&amp;$A771))+SUM(INDIRECT(BE$1&amp;BE$2&amp;$B771):INDIRECT(BE$1&amp;BE$3&amp;$B771))</f>
        <v>0</v>
      </c>
      <c r="BF771" s="1692">
        <f t="shared" ca="1" si="823"/>
        <v>0</v>
      </c>
      <c r="BG771" s="1786">
        <f t="shared" ca="1" si="824"/>
        <v>0</v>
      </c>
    </row>
    <row r="772" spans="1:59" s="256" customFormat="1">
      <c r="A772" s="1887">
        <v>741</v>
      </c>
      <c r="B772" s="1887">
        <v>1</v>
      </c>
      <c r="C772" s="1887">
        <f>ROW()</f>
        <v>772</v>
      </c>
      <c r="D772" s="2120" t="s">
        <v>1020</v>
      </c>
      <c r="E772" s="2540">
        <v>1</v>
      </c>
      <c r="F772" s="371"/>
      <c r="G772" s="371"/>
      <c r="H772" s="33"/>
      <c r="I772" s="671" t="s">
        <v>516</v>
      </c>
      <c r="J772" s="672"/>
      <c r="K772" s="673"/>
      <c r="L772" s="673"/>
      <c r="M772" s="673"/>
      <c r="N772" s="673"/>
      <c r="O772" s="673"/>
      <c r="P772" s="673"/>
      <c r="Q772" s="674">
        <f>SUM(Q773:Q776)</f>
        <v>810</v>
      </c>
      <c r="R772" s="674">
        <f t="shared" ref="R772:AI772" si="840">SUM(R773:R776)</f>
        <v>951</v>
      </c>
      <c r="S772" s="674">
        <f t="shared" si="840"/>
        <v>767</v>
      </c>
      <c r="T772" s="674">
        <f t="shared" si="840"/>
        <v>832</v>
      </c>
      <c r="U772" s="674">
        <f t="shared" si="840"/>
        <v>879</v>
      </c>
      <c r="V772" s="674">
        <f t="shared" si="840"/>
        <v>850</v>
      </c>
      <c r="W772" s="674">
        <f t="shared" si="840"/>
        <v>797</v>
      </c>
      <c r="X772" s="674">
        <f t="shared" si="840"/>
        <v>883</v>
      </c>
      <c r="Y772" s="674">
        <f t="shared" si="840"/>
        <v>799</v>
      </c>
      <c r="Z772" s="674">
        <f t="shared" si="840"/>
        <v>713</v>
      </c>
      <c r="AA772" s="674">
        <f t="shared" si="840"/>
        <v>902</v>
      </c>
      <c r="AB772" s="674">
        <f t="shared" si="840"/>
        <v>929</v>
      </c>
      <c r="AC772" s="674">
        <f>SUM(AC773:AC776)</f>
        <v>2528</v>
      </c>
      <c r="AD772" s="674">
        <f t="shared" si="840"/>
        <v>2561</v>
      </c>
      <c r="AE772" s="674">
        <f t="shared" si="840"/>
        <v>2479</v>
      </c>
      <c r="AF772" s="674">
        <f t="shared" si="840"/>
        <v>2544</v>
      </c>
      <c r="AG772" s="674">
        <f t="shared" si="840"/>
        <v>5089</v>
      </c>
      <c r="AH772" s="674">
        <f t="shared" si="840"/>
        <v>5023</v>
      </c>
      <c r="AI772" s="674">
        <f t="shared" si="840"/>
        <v>10112</v>
      </c>
      <c r="AK772" s="674">
        <f ca="1">SUM((INDIRECT(AK$2&amp;(ROW())):INDIRECT(AK$3&amp;(ROW()))))</f>
        <v>810</v>
      </c>
      <c r="AL772" s="674">
        <f ca="1">SUM(INDIRECT(AL$1&amp;AL$2&amp;$C772):INDIRECT(AL$1&amp;AL$3&amp;$C772))</f>
        <v>876</v>
      </c>
      <c r="AM772" s="1750">
        <f t="shared" ca="1" si="811"/>
        <v>-66</v>
      </c>
      <c r="AN772" s="1853">
        <f t="shared" ca="1" si="815"/>
        <v>0.92465753424657537</v>
      </c>
      <c r="AO772" s="674">
        <f ca="1">SUM(INDIRECT(AO$1&amp;AO$2&amp;$A772):INDIRECT(AO$1&amp;AO$3&amp;$A772))+SUM(INDIRECT(AO$1&amp;AO$2&amp;$B772):INDIRECT(AO$1&amp;AO$3&amp;$B772))</f>
        <v>847</v>
      </c>
      <c r="AP772" s="1750">
        <f t="shared" ca="1" si="812"/>
        <v>-37</v>
      </c>
      <c r="AQ772" s="1853">
        <f t="shared" ca="1" si="816"/>
        <v>0.95631641086186536</v>
      </c>
      <c r="AS772" s="674">
        <f ca="1">SUM((INDIRECT(AS$2&amp;(ROW())):INDIRECT(AS$3&amp;(ROW()))))</f>
        <v>810</v>
      </c>
      <c r="AT772" s="674">
        <f ca="1">SUM(INDIRECT(AT$1&amp;AT$2&amp;$C772):INDIRECT(AT$1&amp;AT$3&amp;$C772))</f>
        <v>876</v>
      </c>
      <c r="AU772" s="1750">
        <f t="shared" ca="1" si="817"/>
        <v>-66</v>
      </c>
      <c r="AV772" s="1853">
        <f t="shared" ca="1" si="818"/>
        <v>0.92465753424657537</v>
      </c>
      <c r="AW772" s="674">
        <f ca="1">SUM(INDIRECT(AW$1&amp;AW$2&amp;$A772):INDIRECT(AW$1&amp;AW$3&amp;$A772))+SUM(INDIRECT(AW$1&amp;AW$2&amp;$B772):INDIRECT(AW$1&amp;AW$3&amp;$B772))</f>
        <v>847</v>
      </c>
      <c r="AX772" s="1750">
        <f t="shared" ca="1" si="819"/>
        <v>-37</v>
      </c>
      <c r="AY772" s="1853">
        <f t="shared" ca="1" si="820"/>
        <v>0.95631641086186536</v>
      </c>
      <c r="BA772" s="674">
        <f ca="1">SUM((INDIRECT(BA$2&amp;(ROW())):INDIRECT(BA$3&amp;(ROW()))))</f>
        <v>810</v>
      </c>
      <c r="BB772" s="674">
        <f ca="1">SUM(INDIRECT(BB$1&amp;BB$2&amp;$C772):INDIRECT(BB$1&amp;BB$3&amp;$C772))</f>
        <v>876</v>
      </c>
      <c r="BC772" s="1750">
        <f t="shared" ca="1" si="821"/>
        <v>-66</v>
      </c>
      <c r="BD772" s="1853">
        <f t="shared" ca="1" si="822"/>
        <v>0.92465753424657537</v>
      </c>
      <c r="BE772" s="674">
        <f ca="1">SUM(INDIRECT(BE$1&amp;BE$2&amp;$A772):INDIRECT(BE$1&amp;BE$3&amp;$A772))+SUM(INDIRECT(BE$1&amp;BE$2&amp;$B772):INDIRECT(BE$1&amp;BE$3&amp;$B772))</f>
        <v>847</v>
      </c>
      <c r="BF772" s="1750">
        <f t="shared" ca="1" si="823"/>
        <v>-37</v>
      </c>
      <c r="BG772" s="1853">
        <f t="shared" ca="1" si="824"/>
        <v>0.95631641086186536</v>
      </c>
    </row>
    <row r="773" spans="1:59">
      <c r="A773" s="1887">
        <v>742</v>
      </c>
      <c r="B773" s="1887">
        <v>1</v>
      </c>
      <c r="C773" s="1887">
        <f>ROW()</f>
        <v>773</v>
      </c>
      <c r="D773" s="2120" t="s">
        <v>1020</v>
      </c>
      <c r="E773" s="2540">
        <v>1</v>
      </c>
      <c r="F773" s="371"/>
      <c r="G773" s="371"/>
      <c r="I773" s="449"/>
      <c r="J773" s="18" t="s">
        <v>416</v>
      </c>
      <c r="K773" s="18"/>
      <c r="L773" s="18"/>
      <c r="M773" s="18"/>
      <c r="N773" s="18"/>
      <c r="O773" s="18"/>
      <c r="P773" s="18"/>
      <c r="Q773" s="25">
        <f t="shared" ref="Q773:AB773" si="841">(Q611+Q617+Q623+Q629+Q635+Q639+Q655+Q661+Q667+Q673+Q679+Q683)*-1</f>
        <v>810</v>
      </c>
      <c r="R773" s="25">
        <f t="shared" si="841"/>
        <v>951</v>
      </c>
      <c r="S773" s="25">
        <f t="shared" si="841"/>
        <v>767</v>
      </c>
      <c r="T773" s="25">
        <f t="shared" si="841"/>
        <v>832</v>
      </c>
      <c r="U773" s="25">
        <f t="shared" si="841"/>
        <v>796</v>
      </c>
      <c r="V773" s="25">
        <f t="shared" si="841"/>
        <v>738</v>
      </c>
      <c r="W773" s="25">
        <f t="shared" si="841"/>
        <v>751</v>
      </c>
      <c r="X773" s="25">
        <f t="shared" si="841"/>
        <v>781</v>
      </c>
      <c r="Y773" s="25">
        <f t="shared" si="841"/>
        <v>709</v>
      </c>
      <c r="Z773" s="25">
        <f t="shared" si="841"/>
        <v>701</v>
      </c>
      <c r="AA773" s="25">
        <f t="shared" si="841"/>
        <v>714</v>
      </c>
      <c r="AB773" s="25">
        <f t="shared" si="841"/>
        <v>708</v>
      </c>
      <c r="AC773" s="229">
        <f>SUM(Q773:S773)</f>
        <v>2528</v>
      </c>
      <c r="AD773" s="229">
        <f>SUM(T773:V773)</f>
        <v>2366</v>
      </c>
      <c r="AE773" s="229">
        <f>SUM(W773:Y773)</f>
        <v>2241</v>
      </c>
      <c r="AF773" s="229">
        <f>SUM(Z773:AB773)</f>
        <v>2123</v>
      </c>
      <c r="AG773" s="229">
        <f>AC773+AD773</f>
        <v>4894</v>
      </c>
      <c r="AH773" s="229">
        <f>AF773+AE773</f>
        <v>4364</v>
      </c>
      <c r="AI773" s="229">
        <f>AG773+AH773</f>
        <v>9258</v>
      </c>
      <c r="AK773" s="229">
        <f ca="1">SUM((INDIRECT(AK$2&amp;(ROW())):INDIRECT(AK$3&amp;(ROW()))))</f>
        <v>810</v>
      </c>
      <c r="AL773" s="229">
        <f ca="1">SUM(INDIRECT(AL$1&amp;AL$2&amp;$C773):INDIRECT(AL$1&amp;AL$3&amp;$C773))</f>
        <v>876</v>
      </c>
      <c r="AM773" s="1747">
        <f t="shared" ca="1" si="811"/>
        <v>-66</v>
      </c>
      <c r="AN773" s="1850">
        <f t="shared" ca="1" si="815"/>
        <v>0.92465753424657537</v>
      </c>
      <c r="AO773" s="229">
        <f ca="1">SUM(INDIRECT(AO$1&amp;AO$2&amp;$A773):INDIRECT(AO$1&amp;AO$3&amp;$A773))+SUM(INDIRECT(AO$1&amp;AO$2&amp;$B773):INDIRECT(AO$1&amp;AO$3&amp;$B773))</f>
        <v>847</v>
      </c>
      <c r="AP773" s="1747">
        <f t="shared" ca="1" si="812"/>
        <v>-37</v>
      </c>
      <c r="AQ773" s="1850">
        <f t="shared" ca="1" si="816"/>
        <v>0.95631641086186536</v>
      </c>
      <c r="AS773" s="229">
        <f ca="1">SUM((INDIRECT(AS$2&amp;(ROW())):INDIRECT(AS$3&amp;(ROW()))))</f>
        <v>810</v>
      </c>
      <c r="AT773" s="229">
        <f ca="1">SUM(INDIRECT(AT$1&amp;AT$2&amp;$C773):INDIRECT(AT$1&amp;AT$3&amp;$C773))</f>
        <v>876</v>
      </c>
      <c r="AU773" s="1747">
        <f t="shared" ca="1" si="817"/>
        <v>-66</v>
      </c>
      <c r="AV773" s="1850">
        <f t="shared" ca="1" si="818"/>
        <v>0.92465753424657537</v>
      </c>
      <c r="AW773" s="229">
        <f ca="1">SUM(INDIRECT(AW$1&amp;AW$2&amp;$A773):INDIRECT(AW$1&amp;AW$3&amp;$A773))+SUM(INDIRECT(AW$1&amp;AW$2&amp;$B773):INDIRECT(AW$1&amp;AW$3&amp;$B773))</f>
        <v>847</v>
      </c>
      <c r="AX773" s="1747">
        <f t="shared" ca="1" si="819"/>
        <v>-37</v>
      </c>
      <c r="AY773" s="1850">
        <f t="shared" ca="1" si="820"/>
        <v>0.95631641086186536</v>
      </c>
      <c r="BA773" s="229">
        <f ca="1">SUM((INDIRECT(BA$2&amp;(ROW())):INDIRECT(BA$3&amp;(ROW()))))</f>
        <v>810</v>
      </c>
      <c r="BB773" s="229">
        <f ca="1">SUM(INDIRECT(BB$1&amp;BB$2&amp;$C773):INDIRECT(BB$1&amp;BB$3&amp;$C773))</f>
        <v>876</v>
      </c>
      <c r="BC773" s="1747">
        <f t="shared" ca="1" si="821"/>
        <v>-66</v>
      </c>
      <c r="BD773" s="1850">
        <f t="shared" ca="1" si="822"/>
        <v>0.92465753424657537</v>
      </c>
      <c r="BE773" s="229">
        <f ca="1">SUM(INDIRECT(BE$1&amp;BE$2&amp;$A773):INDIRECT(BE$1&amp;BE$3&amp;$A773))+SUM(INDIRECT(BE$1&amp;BE$2&amp;$B773):INDIRECT(BE$1&amp;BE$3&amp;$B773))</f>
        <v>847</v>
      </c>
      <c r="BF773" s="1747">
        <f t="shared" ca="1" si="823"/>
        <v>-37</v>
      </c>
      <c r="BG773" s="1850">
        <f t="shared" ca="1" si="824"/>
        <v>0.95631641086186536</v>
      </c>
    </row>
    <row r="774" spans="1:59">
      <c r="A774" s="1887">
        <v>743</v>
      </c>
      <c r="B774" s="1887">
        <v>1</v>
      </c>
      <c r="C774" s="1887">
        <f>ROW()</f>
        <v>774</v>
      </c>
      <c r="D774" s="2120" t="s">
        <v>1020</v>
      </c>
      <c r="E774" s="2540">
        <v>1</v>
      </c>
      <c r="F774" s="371"/>
      <c r="G774" s="371"/>
      <c r="I774" s="449"/>
      <c r="J774" s="18" t="s">
        <v>417</v>
      </c>
      <c r="K774" s="18"/>
      <c r="L774" s="18"/>
      <c r="M774" s="18"/>
      <c r="N774" s="18"/>
      <c r="O774" s="18"/>
      <c r="P774" s="18"/>
      <c r="Q774" s="25">
        <f t="shared" ref="Q774:AB774" si="842">(Q612+Q618+Q624+Q630+Q636+Q656+Q662+Q668+Q674+Q680)*-1</f>
        <v>0</v>
      </c>
      <c r="R774" s="25">
        <f t="shared" si="842"/>
        <v>0</v>
      </c>
      <c r="S774" s="25">
        <f t="shared" si="842"/>
        <v>0</v>
      </c>
      <c r="T774" s="25">
        <f t="shared" si="842"/>
        <v>0</v>
      </c>
      <c r="U774" s="25">
        <f t="shared" si="842"/>
        <v>83</v>
      </c>
      <c r="V774" s="25">
        <f t="shared" si="842"/>
        <v>112</v>
      </c>
      <c r="W774" s="25">
        <f t="shared" si="842"/>
        <v>46</v>
      </c>
      <c r="X774" s="25">
        <f t="shared" si="842"/>
        <v>102</v>
      </c>
      <c r="Y774" s="25">
        <f t="shared" si="842"/>
        <v>90</v>
      </c>
      <c r="Z774" s="25">
        <f t="shared" si="842"/>
        <v>12</v>
      </c>
      <c r="AA774" s="25">
        <f t="shared" si="842"/>
        <v>188</v>
      </c>
      <c r="AB774" s="25">
        <f t="shared" si="842"/>
        <v>221</v>
      </c>
      <c r="AC774" s="229">
        <f>SUM(Q774:S774)</f>
        <v>0</v>
      </c>
      <c r="AD774" s="229">
        <f>SUM(T774:V774)</f>
        <v>195</v>
      </c>
      <c r="AE774" s="229">
        <f>SUM(W774:Y774)</f>
        <v>238</v>
      </c>
      <c r="AF774" s="229">
        <f>SUM(Z774:AB774)</f>
        <v>421</v>
      </c>
      <c r="AG774" s="229">
        <f>AC774+AD774</f>
        <v>195</v>
      </c>
      <c r="AH774" s="229">
        <f>AF774+AE774</f>
        <v>659</v>
      </c>
      <c r="AI774" s="229">
        <f>AG774+AH774</f>
        <v>854</v>
      </c>
      <c r="AK774" s="229">
        <f ca="1">SUM((INDIRECT(AK$2&amp;(ROW())):INDIRECT(AK$3&amp;(ROW()))))</f>
        <v>0</v>
      </c>
      <c r="AL774" s="229">
        <f ca="1">SUM(INDIRECT(AL$1&amp;AL$2&amp;$C774):INDIRECT(AL$1&amp;AL$3&amp;$C774))</f>
        <v>0</v>
      </c>
      <c r="AM774" s="1747">
        <f t="shared" ca="1" si="811"/>
        <v>0</v>
      </c>
      <c r="AN774" s="1850">
        <f t="shared" ca="1" si="815"/>
        <v>0</v>
      </c>
      <c r="AO774" s="229">
        <f ca="1">SUM(INDIRECT(AO$1&amp;AO$2&amp;$A774):INDIRECT(AO$1&amp;AO$3&amp;$A774))+SUM(INDIRECT(AO$1&amp;AO$2&amp;$B774):INDIRECT(AO$1&amp;AO$3&amp;$B774))</f>
        <v>0</v>
      </c>
      <c r="AP774" s="1747">
        <f t="shared" ca="1" si="812"/>
        <v>0</v>
      </c>
      <c r="AQ774" s="1850">
        <f t="shared" ca="1" si="816"/>
        <v>0</v>
      </c>
      <c r="AS774" s="229">
        <f ca="1">SUM((INDIRECT(AS$2&amp;(ROW())):INDIRECT(AS$3&amp;(ROW()))))</f>
        <v>0</v>
      </c>
      <c r="AT774" s="229">
        <f ca="1">SUM(INDIRECT(AT$1&amp;AT$2&amp;$C774):INDIRECT(AT$1&amp;AT$3&amp;$C774))</f>
        <v>0</v>
      </c>
      <c r="AU774" s="1747">
        <f t="shared" ca="1" si="817"/>
        <v>0</v>
      </c>
      <c r="AV774" s="1850">
        <f t="shared" ca="1" si="818"/>
        <v>0</v>
      </c>
      <c r="AW774" s="229">
        <f ca="1">SUM(INDIRECT(AW$1&amp;AW$2&amp;$A774):INDIRECT(AW$1&amp;AW$3&amp;$A774))+SUM(INDIRECT(AW$1&amp;AW$2&amp;$B774):INDIRECT(AW$1&amp;AW$3&amp;$B774))</f>
        <v>0</v>
      </c>
      <c r="AX774" s="1747">
        <f t="shared" ca="1" si="819"/>
        <v>0</v>
      </c>
      <c r="AY774" s="1850">
        <f t="shared" ca="1" si="820"/>
        <v>0</v>
      </c>
      <c r="BA774" s="229">
        <f ca="1">SUM((INDIRECT(BA$2&amp;(ROW())):INDIRECT(BA$3&amp;(ROW()))))</f>
        <v>0</v>
      </c>
      <c r="BB774" s="229">
        <f ca="1">SUM(INDIRECT(BB$1&amp;BB$2&amp;$C774):INDIRECT(BB$1&amp;BB$3&amp;$C774))</f>
        <v>0</v>
      </c>
      <c r="BC774" s="1747">
        <f t="shared" ca="1" si="821"/>
        <v>0</v>
      </c>
      <c r="BD774" s="1850">
        <f t="shared" ca="1" si="822"/>
        <v>0</v>
      </c>
      <c r="BE774" s="229">
        <f ca="1">SUM(INDIRECT(BE$1&amp;BE$2&amp;$A774):INDIRECT(BE$1&amp;BE$3&amp;$A774))+SUM(INDIRECT(BE$1&amp;BE$2&amp;$B774):INDIRECT(BE$1&amp;BE$3&amp;$B774))</f>
        <v>0</v>
      </c>
      <c r="BF774" s="1747">
        <f t="shared" ca="1" si="823"/>
        <v>0</v>
      </c>
      <c r="BG774" s="1850">
        <f t="shared" ca="1" si="824"/>
        <v>0</v>
      </c>
    </row>
    <row r="775" spans="1:59">
      <c r="A775" s="1887">
        <v>744</v>
      </c>
      <c r="B775" s="1887">
        <v>1</v>
      </c>
      <c r="C775" s="1887">
        <f>ROW()</f>
        <v>775</v>
      </c>
      <c r="D775" s="2120" t="s">
        <v>1020</v>
      </c>
      <c r="E775" s="2540">
        <v>1</v>
      </c>
      <c r="F775" s="371"/>
      <c r="G775" s="371"/>
      <c r="I775" s="289"/>
      <c r="J775" s="18" t="s">
        <v>500</v>
      </c>
      <c r="K775" s="26"/>
      <c r="L775" s="26"/>
      <c r="M775" s="18"/>
      <c r="N775" s="18"/>
      <c r="O775" s="18"/>
      <c r="P775" s="18"/>
      <c r="Q775" s="171">
        <f t="shared" ref="Q775:AB775" si="843">(Q613+Q619+Q625+Q631+Q637+Q640+Q657+Q663+Q669+Q675+Q681+Q684)*-1</f>
        <v>0</v>
      </c>
      <c r="R775" s="171">
        <f t="shared" si="843"/>
        <v>0</v>
      </c>
      <c r="S775" s="171">
        <f t="shared" si="843"/>
        <v>0</v>
      </c>
      <c r="T775" s="171">
        <f t="shared" si="843"/>
        <v>0</v>
      </c>
      <c r="U775" s="171">
        <f t="shared" si="843"/>
        <v>0</v>
      </c>
      <c r="V775" s="171">
        <f t="shared" si="843"/>
        <v>0</v>
      </c>
      <c r="W775" s="171">
        <f t="shared" si="843"/>
        <v>0</v>
      </c>
      <c r="X775" s="171">
        <f t="shared" si="843"/>
        <v>0</v>
      </c>
      <c r="Y775" s="171">
        <f t="shared" si="843"/>
        <v>0</v>
      </c>
      <c r="Z775" s="171">
        <f t="shared" si="843"/>
        <v>0</v>
      </c>
      <c r="AA775" s="171">
        <f t="shared" si="843"/>
        <v>0</v>
      </c>
      <c r="AB775" s="171">
        <f t="shared" si="843"/>
        <v>0</v>
      </c>
      <c r="AC775" s="229">
        <f>SUM(Q775:S775)</f>
        <v>0</v>
      </c>
      <c r="AD775" s="229">
        <f>SUM(T775:V775)</f>
        <v>0</v>
      </c>
      <c r="AE775" s="229">
        <f>SUM(W775:Y775)</f>
        <v>0</v>
      </c>
      <c r="AF775" s="229">
        <f>SUM(Z775:AB775)</f>
        <v>0</v>
      </c>
      <c r="AG775" s="229">
        <f>AC775+AD775</f>
        <v>0</v>
      </c>
      <c r="AH775" s="229">
        <f>AF775+AE775</f>
        <v>0</v>
      </c>
      <c r="AI775" s="229">
        <f>AG775+AH775</f>
        <v>0</v>
      </c>
      <c r="AK775" s="229">
        <f ca="1">SUM((INDIRECT(AK$2&amp;(ROW())):INDIRECT(AK$3&amp;(ROW()))))</f>
        <v>0</v>
      </c>
      <c r="AL775" s="229">
        <f ca="1">SUM(INDIRECT(AL$1&amp;AL$2&amp;$C775):INDIRECT(AL$1&amp;AL$3&amp;$C775))</f>
        <v>0</v>
      </c>
      <c r="AM775" s="1747">
        <f t="shared" ca="1" si="811"/>
        <v>0</v>
      </c>
      <c r="AN775" s="1850">
        <f t="shared" ca="1" si="815"/>
        <v>0</v>
      </c>
      <c r="AO775" s="229">
        <f ca="1">SUM(INDIRECT(AO$1&amp;AO$2&amp;$A775):INDIRECT(AO$1&amp;AO$3&amp;$A775))+SUM(INDIRECT(AO$1&amp;AO$2&amp;$B775):INDIRECT(AO$1&amp;AO$3&amp;$B775))</f>
        <v>0</v>
      </c>
      <c r="AP775" s="1747">
        <f t="shared" ca="1" si="812"/>
        <v>0</v>
      </c>
      <c r="AQ775" s="1850">
        <f t="shared" ca="1" si="816"/>
        <v>0</v>
      </c>
      <c r="AS775" s="229">
        <f ca="1">SUM((INDIRECT(AS$2&amp;(ROW())):INDIRECT(AS$3&amp;(ROW()))))</f>
        <v>0</v>
      </c>
      <c r="AT775" s="229">
        <f ca="1">SUM(INDIRECT(AT$1&amp;AT$2&amp;$C775):INDIRECT(AT$1&amp;AT$3&amp;$C775))</f>
        <v>0</v>
      </c>
      <c r="AU775" s="1747">
        <f t="shared" ca="1" si="817"/>
        <v>0</v>
      </c>
      <c r="AV775" s="1850">
        <f t="shared" ca="1" si="818"/>
        <v>0</v>
      </c>
      <c r="AW775" s="229">
        <f ca="1">SUM(INDIRECT(AW$1&amp;AW$2&amp;$A775):INDIRECT(AW$1&amp;AW$3&amp;$A775))+SUM(INDIRECT(AW$1&amp;AW$2&amp;$B775):INDIRECT(AW$1&amp;AW$3&amp;$B775))</f>
        <v>0</v>
      </c>
      <c r="AX775" s="1747">
        <f t="shared" ca="1" si="819"/>
        <v>0</v>
      </c>
      <c r="AY775" s="1850">
        <f t="shared" ca="1" si="820"/>
        <v>0</v>
      </c>
      <c r="BA775" s="229">
        <f ca="1">SUM((INDIRECT(BA$2&amp;(ROW())):INDIRECT(BA$3&amp;(ROW()))))</f>
        <v>0</v>
      </c>
      <c r="BB775" s="229">
        <f ca="1">SUM(INDIRECT(BB$1&amp;BB$2&amp;$C775):INDIRECT(BB$1&amp;BB$3&amp;$C775))</f>
        <v>0</v>
      </c>
      <c r="BC775" s="1747">
        <f t="shared" ca="1" si="821"/>
        <v>0</v>
      </c>
      <c r="BD775" s="1850">
        <f t="shared" ca="1" si="822"/>
        <v>0</v>
      </c>
      <c r="BE775" s="229">
        <f ca="1">SUM(INDIRECT(BE$1&amp;BE$2&amp;$A775):INDIRECT(BE$1&amp;BE$3&amp;$A775))+SUM(INDIRECT(BE$1&amp;BE$2&amp;$B775):INDIRECT(BE$1&amp;BE$3&amp;$B775))</f>
        <v>0</v>
      </c>
      <c r="BF775" s="1747">
        <f t="shared" ca="1" si="823"/>
        <v>0</v>
      </c>
      <c r="BG775" s="1850">
        <f t="shared" ca="1" si="824"/>
        <v>0</v>
      </c>
    </row>
    <row r="776" spans="1:59">
      <c r="A776" s="1887">
        <v>745</v>
      </c>
      <c r="B776" s="1887">
        <v>1</v>
      </c>
      <c r="C776" s="1887">
        <f>ROW()</f>
        <v>776</v>
      </c>
      <c r="D776" s="2120" t="s">
        <v>1020</v>
      </c>
      <c r="E776" s="2540">
        <v>1</v>
      </c>
      <c r="F776" s="371"/>
      <c r="G776" s="371"/>
      <c r="I776" s="288"/>
      <c r="J776" s="16" t="s">
        <v>563</v>
      </c>
      <c r="K776" s="24"/>
      <c r="L776" s="24"/>
      <c r="M776" s="16"/>
      <c r="N776" s="16"/>
      <c r="O776" s="16"/>
      <c r="P776" s="16"/>
      <c r="Q776" s="180">
        <f t="shared" ref="Q776:AB776" si="844">(Q641+Q685)*-1</f>
        <v>0</v>
      </c>
      <c r="R776" s="180">
        <f t="shared" si="844"/>
        <v>0</v>
      </c>
      <c r="S776" s="180">
        <f t="shared" si="844"/>
        <v>0</v>
      </c>
      <c r="T776" s="180">
        <f t="shared" si="844"/>
        <v>0</v>
      </c>
      <c r="U776" s="180">
        <f t="shared" si="844"/>
        <v>0</v>
      </c>
      <c r="V776" s="180">
        <f t="shared" si="844"/>
        <v>0</v>
      </c>
      <c r="W776" s="180">
        <f t="shared" si="844"/>
        <v>0</v>
      </c>
      <c r="X776" s="180">
        <f t="shared" si="844"/>
        <v>0</v>
      </c>
      <c r="Y776" s="180">
        <f t="shared" si="844"/>
        <v>0</v>
      </c>
      <c r="Z776" s="180">
        <f t="shared" si="844"/>
        <v>0</v>
      </c>
      <c r="AA776" s="180">
        <f t="shared" si="844"/>
        <v>0</v>
      </c>
      <c r="AB776" s="180">
        <f t="shared" si="844"/>
        <v>0</v>
      </c>
      <c r="AC776" s="226">
        <f>SUM(Q776:S776)</f>
        <v>0</v>
      </c>
      <c r="AD776" s="226">
        <f>SUM(T776:V776)</f>
        <v>0</v>
      </c>
      <c r="AE776" s="226">
        <f>SUM(W776:Y776)</f>
        <v>0</v>
      </c>
      <c r="AF776" s="226">
        <f>SUM(Z776:AB776)</f>
        <v>0</v>
      </c>
      <c r="AG776" s="226">
        <f>AC776+AD776</f>
        <v>0</v>
      </c>
      <c r="AH776" s="226">
        <f>AF776+AE776</f>
        <v>0</v>
      </c>
      <c r="AI776" s="226">
        <f>AG776+AH776</f>
        <v>0</v>
      </c>
      <c r="AK776" s="226">
        <f ca="1">SUM((INDIRECT(AK$2&amp;(ROW())):INDIRECT(AK$3&amp;(ROW()))))</f>
        <v>0</v>
      </c>
      <c r="AL776" s="226">
        <f ca="1">SUM(INDIRECT(AL$1&amp;AL$2&amp;$C776):INDIRECT(AL$1&amp;AL$3&amp;$C776))</f>
        <v>0</v>
      </c>
      <c r="AM776" s="1692">
        <f t="shared" ca="1" si="811"/>
        <v>0</v>
      </c>
      <c r="AN776" s="1786">
        <f t="shared" ca="1" si="815"/>
        <v>0</v>
      </c>
      <c r="AO776" s="226">
        <f ca="1">SUM(INDIRECT(AO$1&amp;AO$2&amp;$A776):INDIRECT(AO$1&amp;AO$3&amp;$A776))+SUM(INDIRECT(AO$1&amp;AO$2&amp;$B776):INDIRECT(AO$1&amp;AO$3&amp;$B776))</f>
        <v>0</v>
      </c>
      <c r="AP776" s="1692">
        <f t="shared" ca="1" si="812"/>
        <v>0</v>
      </c>
      <c r="AQ776" s="1786">
        <f t="shared" ca="1" si="816"/>
        <v>0</v>
      </c>
      <c r="AS776" s="226">
        <f ca="1">SUM((INDIRECT(AS$2&amp;(ROW())):INDIRECT(AS$3&amp;(ROW()))))</f>
        <v>0</v>
      </c>
      <c r="AT776" s="226">
        <f ca="1">SUM(INDIRECT(AT$1&amp;AT$2&amp;$C776):INDIRECT(AT$1&amp;AT$3&amp;$C776))</f>
        <v>0</v>
      </c>
      <c r="AU776" s="1692">
        <f t="shared" ca="1" si="817"/>
        <v>0</v>
      </c>
      <c r="AV776" s="1786">
        <f t="shared" ca="1" si="818"/>
        <v>0</v>
      </c>
      <c r="AW776" s="226">
        <f ca="1">SUM(INDIRECT(AW$1&amp;AW$2&amp;$A776):INDIRECT(AW$1&amp;AW$3&amp;$A776))+SUM(INDIRECT(AW$1&amp;AW$2&amp;$B776):INDIRECT(AW$1&amp;AW$3&amp;$B776))</f>
        <v>0</v>
      </c>
      <c r="AX776" s="1692">
        <f t="shared" ca="1" si="819"/>
        <v>0</v>
      </c>
      <c r="AY776" s="1786">
        <f t="shared" ca="1" si="820"/>
        <v>0</v>
      </c>
      <c r="BA776" s="226">
        <f ca="1">SUM((INDIRECT(BA$2&amp;(ROW())):INDIRECT(BA$3&amp;(ROW()))))</f>
        <v>0</v>
      </c>
      <c r="BB776" s="226">
        <f ca="1">SUM(INDIRECT(BB$1&amp;BB$2&amp;$C776):INDIRECT(BB$1&amp;BB$3&amp;$C776))</f>
        <v>0</v>
      </c>
      <c r="BC776" s="1692">
        <f t="shared" ca="1" si="821"/>
        <v>0</v>
      </c>
      <c r="BD776" s="1786">
        <f t="shared" ca="1" si="822"/>
        <v>0</v>
      </c>
      <c r="BE776" s="226">
        <f ca="1">SUM(INDIRECT(BE$1&amp;BE$2&amp;$A776):INDIRECT(BE$1&amp;BE$3&amp;$A776))+SUM(INDIRECT(BE$1&amp;BE$2&amp;$B776):INDIRECT(BE$1&amp;BE$3&amp;$B776))</f>
        <v>0</v>
      </c>
      <c r="BF776" s="1692">
        <f t="shared" ca="1" si="823"/>
        <v>0</v>
      </c>
      <c r="BG776" s="1786">
        <f t="shared" ca="1" si="824"/>
        <v>0</v>
      </c>
    </row>
    <row r="777" spans="1:59" s="256" customFormat="1">
      <c r="A777" s="1887">
        <v>746</v>
      </c>
      <c r="B777" s="1887">
        <v>1</v>
      </c>
      <c r="C777" s="1887">
        <f>ROW()</f>
        <v>777</v>
      </c>
      <c r="D777" s="2120" t="s">
        <v>1020</v>
      </c>
      <c r="E777" s="2540">
        <v>1</v>
      </c>
      <c r="F777" s="371"/>
      <c r="G777" s="371"/>
      <c r="H777" s="33"/>
      <c r="I777" s="658" t="s">
        <v>520</v>
      </c>
      <c r="J777" s="659"/>
      <c r="K777" s="660"/>
      <c r="L777" s="660"/>
      <c r="M777" s="660"/>
      <c r="N777" s="660"/>
      <c r="O777" s="660"/>
      <c r="P777" s="660"/>
      <c r="Q777" s="666">
        <f>SUM(Q778:Q781)</f>
        <v>0</v>
      </c>
      <c r="R777" s="666">
        <f t="shared" ref="R777:AA777" si="845">SUM(R778:R781)</f>
        <v>0</v>
      </c>
      <c r="S777" s="666">
        <f t="shared" si="845"/>
        <v>0</v>
      </c>
      <c r="T777" s="666">
        <f t="shared" si="845"/>
        <v>0</v>
      </c>
      <c r="U777" s="666">
        <f t="shared" si="845"/>
        <v>0</v>
      </c>
      <c r="V777" s="666">
        <f t="shared" si="845"/>
        <v>0</v>
      </c>
      <c r="W777" s="666">
        <f t="shared" si="845"/>
        <v>0</v>
      </c>
      <c r="X777" s="666">
        <f t="shared" si="845"/>
        <v>0</v>
      </c>
      <c r="Y777" s="666">
        <f t="shared" si="845"/>
        <v>0</v>
      </c>
      <c r="Z777" s="666">
        <f t="shared" si="845"/>
        <v>0</v>
      </c>
      <c r="AA777" s="666">
        <f t="shared" si="845"/>
        <v>0</v>
      </c>
      <c r="AB777" s="666">
        <f>SUM(AB778:AB781)</f>
        <v>0</v>
      </c>
      <c r="AC777" s="666">
        <f t="shared" ref="AC777:AI777" si="846">SUM(AC778:AC781)</f>
        <v>0</v>
      </c>
      <c r="AD777" s="666">
        <f t="shared" si="846"/>
        <v>0</v>
      </c>
      <c r="AE777" s="666">
        <f t="shared" si="846"/>
        <v>0</v>
      </c>
      <c r="AF777" s="666">
        <f t="shared" si="846"/>
        <v>0</v>
      </c>
      <c r="AG777" s="666">
        <f t="shared" si="846"/>
        <v>0</v>
      </c>
      <c r="AH777" s="666">
        <f t="shared" si="846"/>
        <v>0</v>
      </c>
      <c r="AI777" s="666">
        <f t="shared" si="846"/>
        <v>0</v>
      </c>
      <c r="AK777" s="666">
        <f ca="1">SUM((INDIRECT(AK$2&amp;(ROW())):INDIRECT(AK$3&amp;(ROW()))))</f>
        <v>0</v>
      </c>
      <c r="AL777" s="666">
        <f ca="1">SUM(INDIRECT(AL$1&amp;AL$2&amp;$C777):INDIRECT(AL$1&amp;AL$3&amp;$C777))</f>
        <v>0</v>
      </c>
      <c r="AM777" s="1751">
        <f t="shared" ca="1" si="811"/>
        <v>0</v>
      </c>
      <c r="AN777" s="1854">
        <f t="shared" ca="1" si="815"/>
        <v>0</v>
      </c>
      <c r="AO777" s="666">
        <f ca="1">SUM(INDIRECT(AO$1&amp;AO$2&amp;$A777):INDIRECT(AO$1&amp;AO$3&amp;$A777))+SUM(INDIRECT(AO$1&amp;AO$2&amp;$B777):INDIRECT(AO$1&amp;AO$3&amp;$B777))</f>
        <v>0</v>
      </c>
      <c r="AP777" s="1751">
        <f t="shared" ca="1" si="812"/>
        <v>0</v>
      </c>
      <c r="AQ777" s="1854">
        <f t="shared" ca="1" si="816"/>
        <v>0</v>
      </c>
      <c r="AS777" s="666">
        <f ca="1">SUM((INDIRECT(AS$2&amp;(ROW())):INDIRECT(AS$3&amp;(ROW()))))</f>
        <v>0</v>
      </c>
      <c r="AT777" s="666">
        <f ca="1">SUM(INDIRECT(AT$1&amp;AT$2&amp;$C777):INDIRECT(AT$1&amp;AT$3&amp;$C777))</f>
        <v>0</v>
      </c>
      <c r="AU777" s="1751">
        <f t="shared" ca="1" si="817"/>
        <v>0</v>
      </c>
      <c r="AV777" s="1854">
        <f t="shared" ca="1" si="818"/>
        <v>0</v>
      </c>
      <c r="AW777" s="666">
        <f ca="1">SUM(INDIRECT(AW$1&amp;AW$2&amp;$A777):INDIRECT(AW$1&amp;AW$3&amp;$A777))+SUM(INDIRECT(AW$1&amp;AW$2&amp;$B777):INDIRECT(AW$1&amp;AW$3&amp;$B777))</f>
        <v>0</v>
      </c>
      <c r="AX777" s="1751">
        <f t="shared" ca="1" si="819"/>
        <v>0</v>
      </c>
      <c r="AY777" s="1854">
        <f t="shared" ca="1" si="820"/>
        <v>0</v>
      </c>
      <c r="BA777" s="666">
        <f ca="1">SUM((INDIRECT(BA$2&amp;(ROW())):INDIRECT(BA$3&amp;(ROW()))))</f>
        <v>0</v>
      </c>
      <c r="BB777" s="666">
        <f ca="1">SUM(INDIRECT(BB$1&amp;BB$2&amp;$C777):INDIRECT(BB$1&amp;BB$3&amp;$C777))</f>
        <v>0</v>
      </c>
      <c r="BC777" s="1751">
        <f t="shared" ca="1" si="821"/>
        <v>0</v>
      </c>
      <c r="BD777" s="1854">
        <f t="shared" ca="1" si="822"/>
        <v>0</v>
      </c>
      <c r="BE777" s="666">
        <f ca="1">SUM(INDIRECT(BE$1&amp;BE$2&amp;$A777):INDIRECT(BE$1&amp;BE$3&amp;$A777))+SUM(INDIRECT(BE$1&amp;BE$2&amp;$B777):INDIRECT(BE$1&amp;BE$3&amp;$B777))</f>
        <v>0</v>
      </c>
      <c r="BF777" s="1751">
        <f t="shared" ca="1" si="823"/>
        <v>0</v>
      </c>
      <c r="BG777" s="1854">
        <f t="shared" ca="1" si="824"/>
        <v>0</v>
      </c>
    </row>
    <row r="778" spans="1:59">
      <c r="A778" s="1887">
        <v>747</v>
      </c>
      <c r="B778" s="1887">
        <v>1</v>
      </c>
      <c r="C778" s="1887">
        <f>ROW()</f>
        <v>778</v>
      </c>
      <c r="D778" s="2120" t="s">
        <v>1020</v>
      </c>
      <c r="E778" s="2540">
        <v>1</v>
      </c>
      <c r="F778" s="371"/>
      <c r="G778" s="371"/>
      <c r="I778" s="339"/>
      <c r="J778" s="18" t="s">
        <v>416</v>
      </c>
      <c r="K778" s="18"/>
      <c r="L778" s="18"/>
      <c r="M778" s="18"/>
      <c r="N778" s="18"/>
      <c r="O778" s="18"/>
      <c r="P778" s="18"/>
      <c r="Q778" s="117"/>
      <c r="R778" s="117"/>
      <c r="S778" s="117"/>
      <c r="T778" s="117"/>
      <c r="U778" s="117"/>
      <c r="V778" s="117"/>
      <c r="W778" s="117"/>
      <c r="X778" s="117"/>
      <c r="Y778" s="117"/>
      <c r="Z778" s="117"/>
      <c r="AA778" s="117"/>
      <c r="AB778" s="117"/>
      <c r="AC778" s="229">
        <f>SUM(Q778,R778,S778)</f>
        <v>0</v>
      </c>
      <c r="AD778" s="229">
        <f>SUM(T778,U778,V778)</f>
        <v>0</v>
      </c>
      <c r="AE778" s="229">
        <f>SUM(W778,X778,Y778)</f>
        <v>0</v>
      </c>
      <c r="AF778" s="229">
        <f>SUM(Z778,AA778,AB778)</f>
        <v>0</v>
      </c>
      <c r="AG778" s="229">
        <f>AC778+AD778</f>
        <v>0</v>
      </c>
      <c r="AH778" s="229">
        <f>AF778+AE778</f>
        <v>0</v>
      </c>
      <c r="AI778" s="229">
        <f>AG778+AH778</f>
        <v>0</v>
      </c>
      <c r="AK778" s="229">
        <f ca="1">SUM((INDIRECT(AK$2&amp;(ROW())):INDIRECT(AK$3&amp;(ROW()))))</f>
        <v>0</v>
      </c>
      <c r="AL778" s="229">
        <f ca="1">SUM(INDIRECT(AL$1&amp;AL$2&amp;$C778):INDIRECT(AL$1&amp;AL$3&amp;$C778))</f>
        <v>0</v>
      </c>
      <c r="AM778" s="1747">
        <f t="shared" ca="1" si="811"/>
        <v>0</v>
      </c>
      <c r="AN778" s="1850">
        <f t="shared" ca="1" si="815"/>
        <v>0</v>
      </c>
      <c r="AO778" s="229">
        <f ca="1">SUM(INDIRECT(AO$1&amp;AO$2&amp;$A778):INDIRECT(AO$1&amp;AO$3&amp;$A778))+SUM(INDIRECT(AO$1&amp;AO$2&amp;$B778):INDIRECT(AO$1&amp;AO$3&amp;$B778))</f>
        <v>0</v>
      </c>
      <c r="AP778" s="1747">
        <f t="shared" ca="1" si="812"/>
        <v>0</v>
      </c>
      <c r="AQ778" s="1850">
        <f t="shared" ca="1" si="816"/>
        <v>0</v>
      </c>
      <c r="AS778" s="229">
        <f ca="1">SUM((INDIRECT(AS$2&amp;(ROW())):INDIRECT(AS$3&amp;(ROW()))))</f>
        <v>0</v>
      </c>
      <c r="AT778" s="229">
        <f ca="1">SUM(INDIRECT(AT$1&amp;AT$2&amp;$C778):INDIRECT(AT$1&amp;AT$3&amp;$C778))</f>
        <v>0</v>
      </c>
      <c r="AU778" s="1747">
        <f t="shared" ca="1" si="817"/>
        <v>0</v>
      </c>
      <c r="AV778" s="1850">
        <f t="shared" ca="1" si="818"/>
        <v>0</v>
      </c>
      <c r="AW778" s="229">
        <f ca="1">SUM(INDIRECT(AW$1&amp;AW$2&amp;$A778):INDIRECT(AW$1&amp;AW$3&amp;$A778))+SUM(INDIRECT(AW$1&amp;AW$2&amp;$B778):INDIRECT(AW$1&amp;AW$3&amp;$B778))</f>
        <v>0</v>
      </c>
      <c r="AX778" s="1747">
        <f t="shared" ca="1" si="819"/>
        <v>0</v>
      </c>
      <c r="AY778" s="1850">
        <f t="shared" ca="1" si="820"/>
        <v>0</v>
      </c>
      <c r="BA778" s="229">
        <f ca="1">SUM((INDIRECT(BA$2&amp;(ROW())):INDIRECT(BA$3&amp;(ROW()))))</f>
        <v>0</v>
      </c>
      <c r="BB778" s="229">
        <f ca="1">SUM(INDIRECT(BB$1&amp;BB$2&amp;$C778):INDIRECT(BB$1&amp;BB$3&amp;$C778))</f>
        <v>0</v>
      </c>
      <c r="BC778" s="1747">
        <f t="shared" ca="1" si="821"/>
        <v>0</v>
      </c>
      <c r="BD778" s="1850">
        <f t="shared" ca="1" si="822"/>
        <v>0</v>
      </c>
      <c r="BE778" s="229">
        <f ca="1">SUM(INDIRECT(BE$1&amp;BE$2&amp;$A778):INDIRECT(BE$1&amp;BE$3&amp;$A778))+SUM(INDIRECT(BE$1&amp;BE$2&amp;$B778):INDIRECT(BE$1&amp;BE$3&amp;$B778))</f>
        <v>0</v>
      </c>
      <c r="BF778" s="1747">
        <f t="shared" ca="1" si="823"/>
        <v>0</v>
      </c>
      <c r="BG778" s="1850">
        <f t="shared" ca="1" si="824"/>
        <v>0</v>
      </c>
    </row>
    <row r="779" spans="1:59">
      <c r="A779" s="1887">
        <v>748</v>
      </c>
      <c r="B779" s="1887">
        <v>1</v>
      </c>
      <c r="C779" s="1887">
        <f>ROW()</f>
        <v>779</v>
      </c>
      <c r="D779" s="2120" t="s">
        <v>1020</v>
      </c>
      <c r="E779" s="2540">
        <v>1</v>
      </c>
      <c r="F779" s="371"/>
      <c r="G779" s="371"/>
      <c r="I779" s="339"/>
      <c r="J779" s="18" t="s">
        <v>417</v>
      </c>
      <c r="K779" s="18"/>
      <c r="L779" s="18"/>
      <c r="M779" s="18"/>
      <c r="N779" s="18"/>
      <c r="O779" s="18"/>
      <c r="P779" s="18"/>
      <c r="Q779" s="117"/>
      <c r="R779" s="117"/>
      <c r="S779" s="117"/>
      <c r="T779" s="117"/>
      <c r="U779" s="117"/>
      <c r="V779" s="117"/>
      <c r="W779" s="117"/>
      <c r="X779" s="117"/>
      <c r="Y779" s="117"/>
      <c r="Z779" s="117"/>
      <c r="AA779" s="117"/>
      <c r="AB779" s="117"/>
      <c r="AC779" s="229">
        <f>SUM(Q779,R779,S779)</f>
        <v>0</v>
      </c>
      <c r="AD779" s="229">
        <f>SUM(T779,U779,V779)</f>
        <v>0</v>
      </c>
      <c r="AE779" s="229">
        <f>SUM(W779,X779,Y779)</f>
        <v>0</v>
      </c>
      <c r="AF779" s="229">
        <f>SUM(Z779,AA779,AB779)</f>
        <v>0</v>
      </c>
      <c r="AG779" s="229">
        <f>AC779+AD779</f>
        <v>0</v>
      </c>
      <c r="AH779" s="229">
        <f>AF779+AE779</f>
        <v>0</v>
      </c>
      <c r="AI779" s="229">
        <f>AG779+AH779</f>
        <v>0</v>
      </c>
      <c r="AK779" s="229">
        <f ca="1">SUM((INDIRECT(AK$2&amp;(ROW())):INDIRECT(AK$3&amp;(ROW()))))</f>
        <v>0</v>
      </c>
      <c r="AL779" s="229">
        <f ca="1">SUM(INDIRECT(AL$1&amp;AL$2&amp;$C779):INDIRECT(AL$1&amp;AL$3&amp;$C779))</f>
        <v>0</v>
      </c>
      <c r="AM779" s="1747">
        <f t="shared" ca="1" si="811"/>
        <v>0</v>
      </c>
      <c r="AN779" s="1850">
        <f t="shared" ca="1" si="815"/>
        <v>0</v>
      </c>
      <c r="AO779" s="229">
        <f ca="1">SUM(INDIRECT(AO$1&amp;AO$2&amp;$A779):INDIRECT(AO$1&amp;AO$3&amp;$A779))+SUM(INDIRECT(AO$1&amp;AO$2&amp;$B779):INDIRECT(AO$1&amp;AO$3&amp;$B779))</f>
        <v>0</v>
      </c>
      <c r="AP779" s="1747">
        <f t="shared" ca="1" si="812"/>
        <v>0</v>
      </c>
      <c r="AQ779" s="1850">
        <f t="shared" ca="1" si="816"/>
        <v>0</v>
      </c>
      <c r="AS779" s="229">
        <f ca="1">SUM((INDIRECT(AS$2&amp;(ROW())):INDIRECT(AS$3&amp;(ROW()))))</f>
        <v>0</v>
      </c>
      <c r="AT779" s="229">
        <f ca="1">SUM(INDIRECT(AT$1&amp;AT$2&amp;$C779):INDIRECT(AT$1&amp;AT$3&amp;$C779))</f>
        <v>0</v>
      </c>
      <c r="AU779" s="1747">
        <f t="shared" ca="1" si="817"/>
        <v>0</v>
      </c>
      <c r="AV779" s="1850">
        <f t="shared" ca="1" si="818"/>
        <v>0</v>
      </c>
      <c r="AW779" s="229">
        <f ca="1">SUM(INDIRECT(AW$1&amp;AW$2&amp;$A779):INDIRECT(AW$1&amp;AW$3&amp;$A779))+SUM(INDIRECT(AW$1&amp;AW$2&amp;$B779):INDIRECT(AW$1&amp;AW$3&amp;$B779))</f>
        <v>0</v>
      </c>
      <c r="AX779" s="1747">
        <f t="shared" ca="1" si="819"/>
        <v>0</v>
      </c>
      <c r="AY779" s="1850">
        <f t="shared" ca="1" si="820"/>
        <v>0</v>
      </c>
      <c r="BA779" s="229">
        <f ca="1">SUM((INDIRECT(BA$2&amp;(ROW())):INDIRECT(BA$3&amp;(ROW()))))</f>
        <v>0</v>
      </c>
      <c r="BB779" s="229">
        <f ca="1">SUM(INDIRECT(BB$1&amp;BB$2&amp;$C779):INDIRECT(BB$1&amp;BB$3&amp;$C779))</f>
        <v>0</v>
      </c>
      <c r="BC779" s="1747">
        <f t="shared" ca="1" si="821"/>
        <v>0</v>
      </c>
      <c r="BD779" s="1850">
        <f t="shared" ca="1" si="822"/>
        <v>0</v>
      </c>
      <c r="BE779" s="229">
        <f ca="1">SUM(INDIRECT(BE$1&amp;BE$2&amp;$A779):INDIRECT(BE$1&amp;BE$3&amp;$A779))+SUM(INDIRECT(BE$1&amp;BE$2&amp;$B779):INDIRECT(BE$1&amp;BE$3&amp;$B779))</f>
        <v>0</v>
      </c>
      <c r="BF779" s="1747">
        <f t="shared" ca="1" si="823"/>
        <v>0</v>
      </c>
      <c r="BG779" s="1850">
        <f t="shared" ca="1" si="824"/>
        <v>0</v>
      </c>
    </row>
    <row r="780" spans="1:59">
      <c r="A780" s="1887">
        <v>749</v>
      </c>
      <c r="B780" s="1887">
        <v>1</v>
      </c>
      <c r="C780" s="1887">
        <f>ROW()</f>
        <v>780</v>
      </c>
      <c r="D780" s="2120" t="s">
        <v>1020</v>
      </c>
      <c r="E780" s="2540">
        <v>1</v>
      </c>
      <c r="F780" s="371"/>
      <c r="G780" s="371"/>
      <c r="I780" s="289"/>
      <c r="J780" s="18" t="s">
        <v>500</v>
      </c>
      <c r="K780" s="26"/>
      <c r="L780" s="26"/>
      <c r="M780" s="18"/>
      <c r="N780" s="18"/>
      <c r="O780" s="18"/>
      <c r="P780" s="18"/>
      <c r="Q780" s="117"/>
      <c r="R780" s="117"/>
      <c r="S780" s="117"/>
      <c r="T780" s="117"/>
      <c r="U780" s="117"/>
      <c r="V780" s="117"/>
      <c r="W780" s="117"/>
      <c r="X780" s="117"/>
      <c r="Y780" s="117"/>
      <c r="Z780" s="117"/>
      <c r="AA780" s="117"/>
      <c r="AB780" s="117"/>
      <c r="AC780" s="229">
        <f>SUM(Q780,R780,S780)</f>
        <v>0</v>
      </c>
      <c r="AD780" s="229">
        <f>SUM(T780,U780,V780)</f>
        <v>0</v>
      </c>
      <c r="AE780" s="229">
        <f>SUM(W780,X780,Y780)</f>
        <v>0</v>
      </c>
      <c r="AF780" s="229">
        <f>SUM(Z780,AA780,AB780)</f>
        <v>0</v>
      </c>
      <c r="AG780" s="229">
        <f>AC780+AD780</f>
        <v>0</v>
      </c>
      <c r="AH780" s="229">
        <f>AF780+AE780</f>
        <v>0</v>
      </c>
      <c r="AI780" s="229">
        <f>AG780+AH780</f>
        <v>0</v>
      </c>
      <c r="AK780" s="229">
        <f ca="1">SUM((INDIRECT(AK$2&amp;(ROW())):INDIRECT(AK$3&amp;(ROW()))))</f>
        <v>0</v>
      </c>
      <c r="AL780" s="229">
        <f ca="1">SUM(INDIRECT(AL$1&amp;AL$2&amp;$C780):INDIRECT(AL$1&amp;AL$3&amp;$C780))</f>
        <v>0</v>
      </c>
      <c r="AM780" s="1747">
        <f t="shared" ca="1" si="811"/>
        <v>0</v>
      </c>
      <c r="AN780" s="1850">
        <f t="shared" ca="1" si="815"/>
        <v>0</v>
      </c>
      <c r="AO780" s="229">
        <f ca="1">SUM(INDIRECT(AO$1&amp;AO$2&amp;$A780):INDIRECT(AO$1&amp;AO$3&amp;$A780))+SUM(INDIRECT(AO$1&amp;AO$2&amp;$B780):INDIRECT(AO$1&amp;AO$3&amp;$B780))</f>
        <v>0</v>
      </c>
      <c r="AP780" s="1747">
        <f t="shared" ca="1" si="812"/>
        <v>0</v>
      </c>
      <c r="AQ780" s="1850">
        <f t="shared" ca="1" si="816"/>
        <v>0</v>
      </c>
      <c r="AS780" s="229">
        <f ca="1">SUM((INDIRECT(AS$2&amp;(ROW())):INDIRECT(AS$3&amp;(ROW()))))</f>
        <v>0</v>
      </c>
      <c r="AT780" s="229">
        <f ca="1">SUM(INDIRECT(AT$1&amp;AT$2&amp;$C780):INDIRECT(AT$1&amp;AT$3&amp;$C780))</f>
        <v>0</v>
      </c>
      <c r="AU780" s="1747">
        <f t="shared" ca="1" si="817"/>
        <v>0</v>
      </c>
      <c r="AV780" s="1850">
        <f t="shared" ca="1" si="818"/>
        <v>0</v>
      </c>
      <c r="AW780" s="229">
        <f ca="1">SUM(INDIRECT(AW$1&amp;AW$2&amp;$A780):INDIRECT(AW$1&amp;AW$3&amp;$A780))+SUM(INDIRECT(AW$1&amp;AW$2&amp;$B780):INDIRECT(AW$1&amp;AW$3&amp;$B780))</f>
        <v>0</v>
      </c>
      <c r="AX780" s="1747">
        <f t="shared" ca="1" si="819"/>
        <v>0</v>
      </c>
      <c r="AY780" s="1850">
        <f t="shared" ca="1" si="820"/>
        <v>0</v>
      </c>
      <c r="BA780" s="229">
        <f ca="1">SUM((INDIRECT(BA$2&amp;(ROW())):INDIRECT(BA$3&amp;(ROW()))))</f>
        <v>0</v>
      </c>
      <c r="BB780" s="229">
        <f ca="1">SUM(INDIRECT(BB$1&amp;BB$2&amp;$C780):INDIRECT(BB$1&amp;BB$3&amp;$C780))</f>
        <v>0</v>
      </c>
      <c r="BC780" s="1747">
        <f t="shared" ca="1" si="821"/>
        <v>0</v>
      </c>
      <c r="BD780" s="1850">
        <f t="shared" ca="1" si="822"/>
        <v>0</v>
      </c>
      <c r="BE780" s="229">
        <f ca="1">SUM(INDIRECT(BE$1&amp;BE$2&amp;$A780):INDIRECT(BE$1&amp;BE$3&amp;$A780))+SUM(INDIRECT(BE$1&amp;BE$2&amp;$B780):INDIRECT(BE$1&amp;BE$3&amp;$B780))</f>
        <v>0</v>
      </c>
      <c r="BF780" s="1747">
        <f t="shared" ca="1" si="823"/>
        <v>0</v>
      </c>
      <c r="BG780" s="1850">
        <f t="shared" ca="1" si="824"/>
        <v>0</v>
      </c>
    </row>
    <row r="781" spans="1:59">
      <c r="A781" s="1887">
        <v>750</v>
      </c>
      <c r="B781" s="1887">
        <v>1</v>
      </c>
      <c r="C781" s="1887">
        <f>ROW()</f>
        <v>781</v>
      </c>
      <c r="D781" s="2120" t="s">
        <v>1020</v>
      </c>
      <c r="E781" s="2540">
        <v>1</v>
      </c>
      <c r="F781" s="371"/>
      <c r="G781" s="371"/>
      <c r="I781" s="288"/>
      <c r="J781" s="16" t="s">
        <v>563</v>
      </c>
      <c r="K781" s="24"/>
      <c r="L781" s="24"/>
      <c r="M781" s="16"/>
      <c r="N781" s="16"/>
      <c r="O781" s="16"/>
      <c r="P781" s="16"/>
      <c r="Q781" s="124"/>
      <c r="R781" s="124"/>
      <c r="S781" s="124"/>
      <c r="T781" s="124"/>
      <c r="U781" s="124"/>
      <c r="V781" s="124"/>
      <c r="W781" s="124"/>
      <c r="X781" s="124"/>
      <c r="Y781" s="124"/>
      <c r="Z781" s="124"/>
      <c r="AA781" s="124"/>
      <c r="AB781" s="124"/>
      <c r="AC781" s="226">
        <f>SUM(Q781,R781,S781)</f>
        <v>0</v>
      </c>
      <c r="AD781" s="226">
        <f>SUM(T781,U781,V781)</f>
        <v>0</v>
      </c>
      <c r="AE781" s="226">
        <f>SUM(W781,X781,Y781)</f>
        <v>0</v>
      </c>
      <c r="AF781" s="226">
        <f>SUM(Z781,AA781,AB781)</f>
        <v>0</v>
      </c>
      <c r="AG781" s="226">
        <f>AC781+AD781</f>
        <v>0</v>
      </c>
      <c r="AH781" s="226">
        <f>AF781+AE781</f>
        <v>0</v>
      </c>
      <c r="AI781" s="226">
        <f>AG781+AH781</f>
        <v>0</v>
      </c>
      <c r="AK781" s="226">
        <f ca="1">SUM((INDIRECT(AK$2&amp;(ROW())):INDIRECT(AK$3&amp;(ROW()))))</f>
        <v>0</v>
      </c>
      <c r="AL781" s="226">
        <f ca="1">SUM(INDIRECT(AL$1&amp;AL$2&amp;$C781):INDIRECT(AL$1&amp;AL$3&amp;$C781))</f>
        <v>0</v>
      </c>
      <c r="AM781" s="1692">
        <f t="shared" ca="1" si="811"/>
        <v>0</v>
      </c>
      <c r="AN781" s="1786">
        <f t="shared" ca="1" si="815"/>
        <v>0</v>
      </c>
      <c r="AO781" s="226">
        <f ca="1">SUM(INDIRECT(AO$1&amp;AO$2&amp;$A781):INDIRECT(AO$1&amp;AO$3&amp;$A781))+SUM(INDIRECT(AO$1&amp;AO$2&amp;$B781):INDIRECT(AO$1&amp;AO$3&amp;$B781))</f>
        <v>0</v>
      </c>
      <c r="AP781" s="1692">
        <f t="shared" ca="1" si="812"/>
        <v>0</v>
      </c>
      <c r="AQ781" s="1786">
        <f t="shared" ca="1" si="816"/>
        <v>0</v>
      </c>
      <c r="AS781" s="226">
        <f ca="1">SUM((INDIRECT(AS$2&amp;(ROW())):INDIRECT(AS$3&amp;(ROW()))))</f>
        <v>0</v>
      </c>
      <c r="AT781" s="226">
        <f ca="1">SUM(INDIRECT(AT$1&amp;AT$2&amp;$C781):INDIRECT(AT$1&amp;AT$3&amp;$C781))</f>
        <v>0</v>
      </c>
      <c r="AU781" s="1692">
        <f t="shared" ca="1" si="817"/>
        <v>0</v>
      </c>
      <c r="AV781" s="1786">
        <f t="shared" ca="1" si="818"/>
        <v>0</v>
      </c>
      <c r="AW781" s="226">
        <f ca="1">SUM(INDIRECT(AW$1&amp;AW$2&amp;$A781):INDIRECT(AW$1&amp;AW$3&amp;$A781))+SUM(INDIRECT(AW$1&amp;AW$2&amp;$B781):INDIRECT(AW$1&amp;AW$3&amp;$B781))</f>
        <v>0</v>
      </c>
      <c r="AX781" s="1692">
        <f t="shared" ca="1" si="819"/>
        <v>0</v>
      </c>
      <c r="AY781" s="1786">
        <f t="shared" ca="1" si="820"/>
        <v>0</v>
      </c>
      <c r="BA781" s="226">
        <f ca="1">SUM((INDIRECT(BA$2&amp;(ROW())):INDIRECT(BA$3&amp;(ROW()))))</f>
        <v>0</v>
      </c>
      <c r="BB781" s="226">
        <f ca="1">SUM(INDIRECT(BB$1&amp;BB$2&amp;$C781):INDIRECT(BB$1&amp;BB$3&amp;$C781))</f>
        <v>0</v>
      </c>
      <c r="BC781" s="1692">
        <f t="shared" ca="1" si="821"/>
        <v>0</v>
      </c>
      <c r="BD781" s="1786">
        <f t="shared" ca="1" si="822"/>
        <v>0</v>
      </c>
      <c r="BE781" s="226">
        <f ca="1">SUM(INDIRECT(BE$1&amp;BE$2&amp;$A781):INDIRECT(BE$1&amp;BE$3&amp;$A781))+SUM(INDIRECT(BE$1&amp;BE$2&amp;$B781):INDIRECT(BE$1&amp;BE$3&amp;$B781))</f>
        <v>0</v>
      </c>
      <c r="BF781" s="1692">
        <f t="shared" ca="1" si="823"/>
        <v>0</v>
      </c>
      <c r="BG781" s="1786">
        <f t="shared" ca="1" si="824"/>
        <v>0</v>
      </c>
    </row>
    <row r="782" spans="1:59" s="256" customFormat="1">
      <c r="A782" s="1887">
        <v>756</v>
      </c>
      <c r="B782" s="1887">
        <v>751</v>
      </c>
      <c r="C782" s="1887">
        <f>ROW()</f>
        <v>782</v>
      </c>
      <c r="D782" s="2120" t="s">
        <v>1020</v>
      </c>
      <c r="E782" s="2549" t="s">
        <v>1040</v>
      </c>
      <c r="F782" s="2533"/>
      <c r="H782" s="33"/>
      <c r="I782" s="2536" t="s">
        <v>1058</v>
      </c>
      <c r="J782" s="652"/>
      <c r="K782" s="653"/>
      <c r="L782" s="653"/>
      <c r="M782" s="653"/>
      <c r="N782" s="653"/>
      <c r="O782" s="653"/>
      <c r="P782" s="1087"/>
      <c r="Q782" s="654">
        <f>SUM(Q783:Q786)</f>
        <v>0</v>
      </c>
      <c r="R782" s="654">
        <f t="shared" ref="R782:AB782" si="847">SUM(R783:R786)</f>
        <v>0</v>
      </c>
      <c r="S782" s="654">
        <f t="shared" si="847"/>
        <v>0</v>
      </c>
      <c r="T782" s="654">
        <f t="shared" si="847"/>
        <v>0</v>
      </c>
      <c r="U782" s="654">
        <f t="shared" si="847"/>
        <v>0</v>
      </c>
      <c r="V782" s="654">
        <f t="shared" si="847"/>
        <v>0</v>
      </c>
      <c r="W782" s="654">
        <f t="shared" si="847"/>
        <v>0</v>
      </c>
      <c r="X782" s="654">
        <f t="shared" si="847"/>
        <v>0</v>
      </c>
      <c r="Y782" s="654">
        <f t="shared" si="847"/>
        <v>0</v>
      </c>
      <c r="Z782" s="654">
        <f t="shared" si="847"/>
        <v>0</v>
      </c>
      <c r="AA782" s="654">
        <f t="shared" si="847"/>
        <v>0</v>
      </c>
      <c r="AB782" s="654">
        <f t="shared" si="847"/>
        <v>0</v>
      </c>
      <c r="AC782" s="654">
        <f t="shared" ref="AC782:AI782" si="848">SUM(AC783:AC786)</f>
        <v>0</v>
      </c>
      <c r="AD782" s="654">
        <f t="shared" si="848"/>
        <v>0</v>
      </c>
      <c r="AE782" s="654">
        <f t="shared" si="848"/>
        <v>0</v>
      </c>
      <c r="AF782" s="654">
        <f t="shared" si="848"/>
        <v>0</v>
      </c>
      <c r="AG782" s="654">
        <f t="shared" si="848"/>
        <v>0</v>
      </c>
      <c r="AH782" s="654">
        <f t="shared" si="848"/>
        <v>0</v>
      </c>
      <c r="AI782" s="654">
        <f t="shared" si="848"/>
        <v>0</v>
      </c>
      <c r="AK782" s="654">
        <f ca="1">SUM((INDIRECT(AK$2&amp;(ROW())):INDIRECT(AK$3&amp;(ROW()))))</f>
        <v>0</v>
      </c>
      <c r="AL782" s="654">
        <f ca="1">SUM(INDIRECT(AL$1&amp;AL$2&amp;$C782):INDIRECT(AL$1&amp;AL$3&amp;$C782))</f>
        <v>0</v>
      </c>
      <c r="AM782" s="1752">
        <f t="shared" ca="1" si="811"/>
        <v>0</v>
      </c>
      <c r="AN782" s="1855">
        <f t="shared" ca="1" si="815"/>
        <v>0</v>
      </c>
      <c r="AO782" s="654">
        <f ca="1">SUM(INDIRECT(AO$1&amp;AO$2&amp;$A782):INDIRECT(AO$1&amp;AO$3&amp;$A782))+SUM(INDIRECT(AO$1&amp;AO$2&amp;$B782):INDIRECT(AO$1&amp;AO$3&amp;$B782))</f>
        <v>0</v>
      </c>
      <c r="AP782" s="1752">
        <f t="shared" ca="1" si="812"/>
        <v>0</v>
      </c>
      <c r="AQ782" s="1855">
        <f t="shared" ca="1" si="816"/>
        <v>0</v>
      </c>
      <c r="AS782" s="654">
        <f ca="1">SUM((INDIRECT(AS$2&amp;(ROW())):INDIRECT(AS$3&amp;(ROW()))))</f>
        <v>0</v>
      </c>
      <c r="AT782" s="654">
        <f ca="1">SUM(INDIRECT(AT$1&amp;AT$2&amp;$C782):INDIRECT(AT$1&amp;AT$3&amp;$C782))</f>
        <v>0</v>
      </c>
      <c r="AU782" s="1752">
        <f t="shared" ca="1" si="817"/>
        <v>0</v>
      </c>
      <c r="AV782" s="1855">
        <f t="shared" ca="1" si="818"/>
        <v>0</v>
      </c>
      <c r="AW782" s="654">
        <f ca="1">SUM(INDIRECT(AW$1&amp;AW$2&amp;$A782):INDIRECT(AW$1&amp;AW$3&amp;$A782))+SUM(INDIRECT(AW$1&amp;AW$2&amp;$B782):INDIRECT(AW$1&amp;AW$3&amp;$B782))</f>
        <v>0</v>
      </c>
      <c r="AX782" s="1752">
        <f t="shared" ca="1" si="819"/>
        <v>0</v>
      </c>
      <c r="AY782" s="1855">
        <f t="shared" ca="1" si="820"/>
        <v>0</v>
      </c>
      <c r="BA782" s="654">
        <f ca="1">SUM((INDIRECT(BA$2&amp;(ROW())):INDIRECT(BA$3&amp;(ROW()))))</f>
        <v>0</v>
      </c>
      <c r="BB782" s="654">
        <f ca="1">SUM(INDIRECT(BB$1&amp;BB$2&amp;$C782):INDIRECT(BB$1&amp;BB$3&amp;$C782))</f>
        <v>0</v>
      </c>
      <c r="BC782" s="1752">
        <f t="shared" ca="1" si="821"/>
        <v>0</v>
      </c>
      <c r="BD782" s="1855">
        <f t="shared" ca="1" si="822"/>
        <v>0</v>
      </c>
      <c r="BE782" s="654">
        <f ca="1">SUM(INDIRECT(BE$1&amp;BE$2&amp;$A782):INDIRECT(BE$1&amp;BE$3&amp;$A782))+SUM(INDIRECT(BE$1&amp;BE$2&amp;$B782):INDIRECT(BE$1&amp;BE$3&amp;$B782))</f>
        <v>0</v>
      </c>
      <c r="BF782" s="1752">
        <f t="shared" ca="1" si="823"/>
        <v>0</v>
      </c>
      <c r="BG782" s="1855">
        <f t="shared" ca="1" si="824"/>
        <v>0</v>
      </c>
    </row>
    <row r="783" spans="1:59">
      <c r="A783" s="1887">
        <v>757</v>
      </c>
      <c r="B783" s="1887">
        <v>752</v>
      </c>
      <c r="C783" s="1887">
        <f>ROW()</f>
        <v>783</v>
      </c>
      <c r="D783" s="2120" t="s">
        <v>1020</v>
      </c>
      <c r="E783" s="2541">
        <v>1</v>
      </c>
      <c r="F783" s="256"/>
      <c r="G783" s="256"/>
      <c r="I783" s="339"/>
      <c r="J783" s="18" t="s">
        <v>416</v>
      </c>
      <c r="K783" s="18"/>
      <c r="L783" s="18"/>
      <c r="M783" s="18"/>
      <c r="N783" s="18"/>
      <c r="O783" s="18"/>
      <c r="P783" s="18"/>
      <c r="Q783" s="1083"/>
      <c r="R783" s="1083"/>
      <c r="S783" s="1083"/>
      <c r="T783" s="1083"/>
      <c r="U783" s="1083"/>
      <c r="V783" s="1083"/>
      <c r="W783" s="1083"/>
      <c r="X783" s="1083"/>
      <c r="Y783" s="1083"/>
      <c r="Z783" s="1083"/>
      <c r="AA783" s="1083"/>
      <c r="AB783" s="1083"/>
      <c r="AC783" s="229">
        <f>SUM(Q783,R783,S783)</f>
        <v>0</v>
      </c>
      <c r="AD783" s="229">
        <f>SUM(T783,U783,V783)</f>
        <v>0</v>
      </c>
      <c r="AE783" s="229">
        <f>SUM(W783,X783,Y783)</f>
        <v>0</v>
      </c>
      <c r="AF783" s="229">
        <f>SUM(Z783,AA783,AB783)</f>
        <v>0</v>
      </c>
      <c r="AG783" s="229">
        <f>AC783+AD783</f>
        <v>0</v>
      </c>
      <c r="AH783" s="229">
        <f>AF783+AE783</f>
        <v>0</v>
      </c>
      <c r="AI783" s="229">
        <f>AG783+AH783</f>
        <v>0</v>
      </c>
      <c r="AK783" s="229">
        <f ca="1">SUM((INDIRECT(AK$2&amp;(ROW())):INDIRECT(AK$3&amp;(ROW()))))</f>
        <v>0</v>
      </c>
      <c r="AL783" s="229">
        <f ca="1">SUM(INDIRECT(AL$1&amp;AL$2&amp;$C783):INDIRECT(AL$1&amp;AL$3&amp;$C783))</f>
        <v>0</v>
      </c>
      <c r="AM783" s="1747">
        <f t="shared" ca="1" si="811"/>
        <v>0</v>
      </c>
      <c r="AN783" s="1850">
        <f t="shared" ca="1" si="815"/>
        <v>0</v>
      </c>
      <c r="AO783" s="229">
        <f ca="1">SUM(INDIRECT(AO$1&amp;AO$2&amp;$A783):INDIRECT(AO$1&amp;AO$3&amp;$A783))+SUM(INDIRECT(AO$1&amp;AO$2&amp;$B783):INDIRECT(AO$1&amp;AO$3&amp;$B783))</f>
        <v>0</v>
      </c>
      <c r="AP783" s="1747">
        <f t="shared" ca="1" si="812"/>
        <v>0</v>
      </c>
      <c r="AQ783" s="1850">
        <f t="shared" ca="1" si="816"/>
        <v>0</v>
      </c>
      <c r="AS783" s="229">
        <f ca="1">SUM((INDIRECT(AS$2&amp;(ROW())):INDIRECT(AS$3&amp;(ROW()))))</f>
        <v>0</v>
      </c>
      <c r="AT783" s="229">
        <f ca="1">SUM(INDIRECT(AT$1&amp;AT$2&amp;$C783):INDIRECT(AT$1&amp;AT$3&amp;$C783))</f>
        <v>0</v>
      </c>
      <c r="AU783" s="1747">
        <f t="shared" ca="1" si="817"/>
        <v>0</v>
      </c>
      <c r="AV783" s="1850">
        <f t="shared" ca="1" si="818"/>
        <v>0</v>
      </c>
      <c r="AW783" s="229">
        <f ca="1">SUM(INDIRECT(AW$1&amp;AW$2&amp;$A783):INDIRECT(AW$1&amp;AW$3&amp;$A783))+SUM(INDIRECT(AW$1&amp;AW$2&amp;$B783):INDIRECT(AW$1&amp;AW$3&amp;$B783))</f>
        <v>0</v>
      </c>
      <c r="AX783" s="1747">
        <f t="shared" ca="1" si="819"/>
        <v>0</v>
      </c>
      <c r="AY783" s="1850">
        <f t="shared" ca="1" si="820"/>
        <v>0</v>
      </c>
      <c r="BA783" s="229">
        <f ca="1">SUM((INDIRECT(BA$2&amp;(ROW())):INDIRECT(BA$3&amp;(ROW()))))</f>
        <v>0</v>
      </c>
      <c r="BB783" s="229">
        <f ca="1">SUM(INDIRECT(BB$1&amp;BB$2&amp;$C783):INDIRECT(BB$1&amp;BB$3&amp;$C783))</f>
        <v>0</v>
      </c>
      <c r="BC783" s="1747">
        <f t="shared" ca="1" si="821"/>
        <v>0</v>
      </c>
      <c r="BD783" s="1850">
        <f t="shared" ca="1" si="822"/>
        <v>0</v>
      </c>
      <c r="BE783" s="229">
        <f ca="1">SUM(INDIRECT(BE$1&amp;BE$2&amp;$A783):INDIRECT(BE$1&amp;BE$3&amp;$A783))+SUM(INDIRECT(BE$1&amp;BE$2&amp;$B783):INDIRECT(BE$1&amp;BE$3&amp;$B783))</f>
        <v>0</v>
      </c>
      <c r="BF783" s="1747">
        <f t="shared" ca="1" si="823"/>
        <v>0</v>
      </c>
      <c r="BG783" s="1850">
        <f t="shared" ca="1" si="824"/>
        <v>0</v>
      </c>
    </row>
    <row r="784" spans="1:59">
      <c r="A784" s="1887">
        <v>758</v>
      </c>
      <c r="B784" s="1887">
        <v>753</v>
      </c>
      <c r="C784" s="1887">
        <f>ROW()</f>
        <v>784</v>
      </c>
      <c r="D784" s="2120" t="s">
        <v>1020</v>
      </c>
      <c r="E784" s="2541">
        <v>1</v>
      </c>
      <c r="F784" s="256"/>
      <c r="G784" s="256"/>
      <c r="I784" s="339"/>
      <c r="J784" s="18" t="s">
        <v>417</v>
      </c>
      <c r="K784" s="18"/>
      <c r="L784" s="18"/>
      <c r="M784" s="18"/>
      <c r="N784" s="18"/>
      <c r="O784" s="18"/>
      <c r="P784" s="18"/>
      <c r="Q784" s="1083"/>
      <c r="R784" s="1083"/>
      <c r="S784" s="1083"/>
      <c r="T784" s="1083"/>
      <c r="U784" s="1083"/>
      <c r="V784" s="1083"/>
      <c r="W784" s="1083"/>
      <c r="X784" s="1083"/>
      <c r="Y784" s="1083"/>
      <c r="Z784" s="1083"/>
      <c r="AA784" s="1083"/>
      <c r="AB784" s="1083"/>
      <c r="AC784" s="229">
        <f>SUM(Q784,R784,S784)</f>
        <v>0</v>
      </c>
      <c r="AD784" s="229">
        <f>SUM(T784,U784,V784)</f>
        <v>0</v>
      </c>
      <c r="AE784" s="229">
        <f>SUM(W784,X784,Y784)</f>
        <v>0</v>
      </c>
      <c r="AF784" s="229">
        <f>SUM(Z784,AA784,AB784)</f>
        <v>0</v>
      </c>
      <c r="AG784" s="229">
        <f>AC784+AD784</f>
        <v>0</v>
      </c>
      <c r="AH784" s="229">
        <f>AF784+AE784</f>
        <v>0</v>
      </c>
      <c r="AI784" s="229">
        <f>AG784+AH784</f>
        <v>0</v>
      </c>
      <c r="AK784" s="229">
        <f ca="1">SUM((INDIRECT(AK$2&amp;(ROW())):INDIRECT(AK$3&amp;(ROW()))))</f>
        <v>0</v>
      </c>
      <c r="AL784" s="229">
        <f ca="1">SUM(INDIRECT(AL$1&amp;AL$2&amp;$C784):INDIRECT(AL$1&amp;AL$3&amp;$C784))</f>
        <v>0</v>
      </c>
      <c r="AM784" s="1747">
        <f t="shared" ca="1" si="811"/>
        <v>0</v>
      </c>
      <c r="AN784" s="1850">
        <f t="shared" ca="1" si="815"/>
        <v>0</v>
      </c>
      <c r="AO784" s="229">
        <f ca="1">SUM(INDIRECT(AO$1&amp;AO$2&amp;$A784):INDIRECT(AO$1&amp;AO$3&amp;$A784))+SUM(INDIRECT(AO$1&amp;AO$2&amp;$B784):INDIRECT(AO$1&amp;AO$3&amp;$B784))</f>
        <v>0</v>
      </c>
      <c r="AP784" s="1747">
        <f t="shared" ca="1" si="812"/>
        <v>0</v>
      </c>
      <c r="AQ784" s="1850">
        <f t="shared" ca="1" si="816"/>
        <v>0</v>
      </c>
      <c r="AS784" s="229">
        <f ca="1">SUM((INDIRECT(AS$2&amp;(ROW())):INDIRECT(AS$3&amp;(ROW()))))</f>
        <v>0</v>
      </c>
      <c r="AT784" s="229">
        <f ca="1">SUM(INDIRECT(AT$1&amp;AT$2&amp;$C784):INDIRECT(AT$1&amp;AT$3&amp;$C784))</f>
        <v>0</v>
      </c>
      <c r="AU784" s="1747">
        <f t="shared" ca="1" si="817"/>
        <v>0</v>
      </c>
      <c r="AV784" s="1850">
        <f t="shared" ca="1" si="818"/>
        <v>0</v>
      </c>
      <c r="AW784" s="229">
        <f ca="1">SUM(INDIRECT(AW$1&amp;AW$2&amp;$A784):INDIRECT(AW$1&amp;AW$3&amp;$A784))+SUM(INDIRECT(AW$1&amp;AW$2&amp;$B784):INDIRECT(AW$1&amp;AW$3&amp;$B784))</f>
        <v>0</v>
      </c>
      <c r="AX784" s="1747">
        <f t="shared" ca="1" si="819"/>
        <v>0</v>
      </c>
      <c r="AY784" s="1850">
        <f t="shared" ca="1" si="820"/>
        <v>0</v>
      </c>
      <c r="BA784" s="229">
        <f ca="1">SUM((INDIRECT(BA$2&amp;(ROW())):INDIRECT(BA$3&amp;(ROW()))))</f>
        <v>0</v>
      </c>
      <c r="BB784" s="229">
        <f ca="1">SUM(INDIRECT(BB$1&amp;BB$2&amp;$C784):INDIRECT(BB$1&amp;BB$3&amp;$C784))</f>
        <v>0</v>
      </c>
      <c r="BC784" s="1747">
        <f t="shared" ca="1" si="821"/>
        <v>0</v>
      </c>
      <c r="BD784" s="1850">
        <f t="shared" ca="1" si="822"/>
        <v>0</v>
      </c>
      <c r="BE784" s="229">
        <f ca="1">SUM(INDIRECT(BE$1&amp;BE$2&amp;$A784):INDIRECT(BE$1&amp;BE$3&amp;$A784))+SUM(INDIRECT(BE$1&amp;BE$2&amp;$B784):INDIRECT(BE$1&amp;BE$3&amp;$B784))</f>
        <v>0</v>
      </c>
      <c r="BF784" s="1747">
        <f t="shared" ca="1" si="823"/>
        <v>0</v>
      </c>
      <c r="BG784" s="1850">
        <f t="shared" ca="1" si="824"/>
        <v>0</v>
      </c>
    </row>
    <row r="785" spans="1:59">
      <c r="A785" s="1887">
        <v>759</v>
      </c>
      <c r="B785" s="1887">
        <v>754</v>
      </c>
      <c r="C785" s="1887">
        <f>ROW()</f>
        <v>785</v>
      </c>
      <c r="D785" s="2120" t="s">
        <v>1020</v>
      </c>
      <c r="E785" s="2541">
        <v>1</v>
      </c>
      <c r="F785" s="256"/>
      <c r="G785" s="256"/>
      <c r="I785" s="289"/>
      <c r="J785" s="18" t="s">
        <v>499</v>
      </c>
      <c r="K785" s="26"/>
      <c r="L785" s="26"/>
      <c r="M785" s="18"/>
      <c r="N785" s="18"/>
      <c r="O785" s="18"/>
      <c r="P785" s="18"/>
      <c r="Q785" s="1083"/>
      <c r="R785" s="1083"/>
      <c r="S785" s="1083"/>
      <c r="T785" s="1083"/>
      <c r="U785" s="1083"/>
      <c r="V785" s="1083"/>
      <c r="W785" s="1083"/>
      <c r="X785" s="1083"/>
      <c r="Y785" s="1083"/>
      <c r="Z785" s="1083"/>
      <c r="AA785" s="1083"/>
      <c r="AB785" s="1083"/>
      <c r="AC785" s="229">
        <f>SUM(Q785,R785,S785)</f>
        <v>0</v>
      </c>
      <c r="AD785" s="229">
        <f>SUM(T785,U785,V785)</f>
        <v>0</v>
      </c>
      <c r="AE785" s="229">
        <f>SUM(W785,X785,Y785)</f>
        <v>0</v>
      </c>
      <c r="AF785" s="229">
        <f>SUM(Z785,AA785,AB785)</f>
        <v>0</v>
      </c>
      <c r="AG785" s="229">
        <f>AC785+AD785</f>
        <v>0</v>
      </c>
      <c r="AH785" s="229">
        <f>AF785+AE785</f>
        <v>0</v>
      </c>
      <c r="AI785" s="229">
        <f>AG785+AH785</f>
        <v>0</v>
      </c>
      <c r="AK785" s="229">
        <f ca="1">SUM((INDIRECT(AK$2&amp;(ROW())):INDIRECT(AK$3&amp;(ROW()))))</f>
        <v>0</v>
      </c>
      <c r="AL785" s="229">
        <f ca="1">SUM(INDIRECT(AL$1&amp;AL$2&amp;$C785):INDIRECT(AL$1&amp;AL$3&amp;$C785))</f>
        <v>0</v>
      </c>
      <c r="AM785" s="1747">
        <f t="shared" ca="1" si="811"/>
        <v>0</v>
      </c>
      <c r="AN785" s="1850">
        <f t="shared" ca="1" si="815"/>
        <v>0</v>
      </c>
      <c r="AO785" s="229">
        <f ca="1">SUM(INDIRECT(AO$1&amp;AO$2&amp;$A785):INDIRECT(AO$1&amp;AO$3&amp;$A785))+SUM(INDIRECT(AO$1&amp;AO$2&amp;$B785):INDIRECT(AO$1&amp;AO$3&amp;$B785))</f>
        <v>0</v>
      </c>
      <c r="AP785" s="1747">
        <f t="shared" ca="1" si="812"/>
        <v>0</v>
      </c>
      <c r="AQ785" s="1850">
        <f t="shared" ca="1" si="816"/>
        <v>0</v>
      </c>
      <c r="AS785" s="229">
        <f ca="1">SUM((INDIRECT(AS$2&amp;(ROW())):INDIRECT(AS$3&amp;(ROW()))))</f>
        <v>0</v>
      </c>
      <c r="AT785" s="229">
        <f ca="1">SUM(INDIRECT(AT$1&amp;AT$2&amp;$C785):INDIRECT(AT$1&amp;AT$3&amp;$C785))</f>
        <v>0</v>
      </c>
      <c r="AU785" s="1747">
        <f t="shared" ca="1" si="817"/>
        <v>0</v>
      </c>
      <c r="AV785" s="1850">
        <f t="shared" ca="1" si="818"/>
        <v>0</v>
      </c>
      <c r="AW785" s="229">
        <f ca="1">SUM(INDIRECT(AW$1&amp;AW$2&amp;$A785):INDIRECT(AW$1&amp;AW$3&amp;$A785))+SUM(INDIRECT(AW$1&amp;AW$2&amp;$B785):INDIRECT(AW$1&amp;AW$3&amp;$B785))</f>
        <v>0</v>
      </c>
      <c r="AX785" s="1747">
        <f t="shared" ca="1" si="819"/>
        <v>0</v>
      </c>
      <c r="AY785" s="1850">
        <f t="shared" ca="1" si="820"/>
        <v>0</v>
      </c>
      <c r="BA785" s="229">
        <f ca="1">SUM((INDIRECT(BA$2&amp;(ROW())):INDIRECT(BA$3&amp;(ROW()))))</f>
        <v>0</v>
      </c>
      <c r="BB785" s="229">
        <f ca="1">SUM(INDIRECT(BB$1&amp;BB$2&amp;$C785):INDIRECT(BB$1&amp;BB$3&amp;$C785))</f>
        <v>0</v>
      </c>
      <c r="BC785" s="1747">
        <f t="shared" ca="1" si="821"/>
        <v>0</v>
      </c>
      <c r="BD785" s="1850">
        <f t="shared" ca="1" si="822"/>
        <v>0</v>
      </c>
      <c r="BE785" s="229">
        <f ca="1">SUM(INDIRECT(BE$1&amp;BE$2&amp;$A785):INDIRECT(BE$1&amp;BE$3&amp;$A785))+SUM(INDIRECT(BE$1&amp;BE$2&amp;$B785):INDIRECT(BE$1&amp;BE$3&amp;$B785))</f>
        <v>0</v>
      </c>
      <c r="BF785" s="1747">
        <f t="shared" ca="1" si="823"/>
        <v>0</v>
      </c>
      <c r="BG785" s="1850">
        <f t="shared" ca="1" si="824"/>
        <v>0</v>
      </c>
    </row>
    <row r="786" spans="1:59">
      <c r="A786" s="1887">
        <v>760</v>
      </c>
      <c r="B786" s="1887">
        <v>755</v>
      </c>
      <c r="C786" s="1887">
        <f>ROW()</f>
        <v>786</v>
      </c>
      <c r="D786" s="2120" t="s">
        <v>1020</v>
      </c>
      <c r="E786" s="2541">
        <v>1</v>
      </c>
      <c r="F786" s="256"/>
      <c r="G786" s="256"/>
      <c r="I786" s="288"/>
      <c r="J786" s="16" t="s">
        <v>563</v>
      </c>
      <c r="K786" s="24"/>
      <c r="L786" s="24"/>
      <c r="M786" s="16"/>
      <c r="N786" s="16"/>
      <c r="O786" s="16"/>
      <c r="P786" s="16"/>
      <c r="Q786" s="1084"/>
      <c r="R786" s="1084"/>
      <c r="S786" s="1084"/>
      <c r="T786" s="1084"/>
      <c r="U786" s="1084"/>
      <c r="V786" s="1084"/>
      <c r="W786" s="1084"/>
      <c r="X786" s="1084"/>
      <c r="Y786" s="1084"/>
      <c r="Z786" s="1084"/>
      <c r="AA786" s="1084"/>
      <c r="AB786" s="1084"/>
      <c r="AC786" s="226">
        <f>SUM(Q786,R786,S786)</f>
        <v>0</v>
      </c>
      <c r="AD786" s="226">
        <f>SUM(T786,U786,V786)</f>
        <v>0</v>
      </c>
      <c r="AE786" s="226">
        <f>SUM(W786,X786,Y786)</f>
        <v>0</v>
      </c>
      <c r="AF786" s="226">
        <f>SUM(Z786,AA786,AB786)</f>
        <v>0</v>
      </c>
      <c r="AG786" s="226">
        <f>AC786+AD786</f>
        <v>0</v>
      </c>
      <c r="AH786" s="226">
        <f>AF786+AE786</f>
        <v>0</v>
      </c>
      <c r="AI786" s="226">
        <f>AG786+AH786</f>
        <v>0</v>
      </c>
      <c r="AK786" s="226">
        <f ca="1">SUM((INDIRECT(AK$2&amp;(ROW())):INDIRECT(AK$3&amp;(ROW()))))</f>
        <v>0</v>
      </c>
      <c r="AL786" s="226">
        <f ca="1">SUM(INDIRECT(AL$1&amp;AL$2&amp;$C786):INDIRECT(AL$1&amp;AL$3&amp;$C786))</f>
        <v>0</v>
      </c>
      <c r="AM786" s="1692">
        <f t="shared" ca="1" si="811"/>
        <v>0</v>
      </c>
      <c r="AN786" s="1786">
        <f t="shared" ca="1" si="815"/>
        <v>0</v>
      </c>
      <c r="AO786" s="226">
        <f ca="1">SUM(INDIRECT(AO$1&amp;AO$2&amp;$A786):INDIRECT(AO$1&amp;AO$3&amp;$A786))+SUM(INDIRECT(AO$1&amp;AO$2&amp;$B786):INDIRECT(AO$1&amp;AO$3&amp;$B786))</f>
        <v>0</v>
      </c>
      <c r="AP786" s="1692">
        <f t="shared" ca="1" si="812"/>
        <v>0</v>
      </c>
      <c r="AQ786" s="1786">
        <f t="shared" ca="1" si="816"/>
        <v>0</v>
      </c>
      <c r="AS786" s="226">
        <f ca="1">SUM((INDIRECT(AS$2&amp;(ROW())):INDIRECT(AS$3&amp;(ROW()))))</f>
        <v>0</v>
      </c>
      <c r="AT786" s="226">
        <f ca="1">SUM(INDIRECT(AT$1&amp;AT$2&amp;$C786):INDIRECT(AT$1&amp;AT$3&amp;$C786))</f>
        <v>0</v>
      </c>
      <c r="AU786" s="1692">
        <f t="shared" ca="1" si="817"/>
        <v>0</v>
      </c>
      <c r="AV786" s="1786">
        <f t="shared" ca="1" si="818"/>
        <v>0</v>
      </c>
      <c r="AW786" s="226">
        <f ca="1">SUM(INDIRECT(AW$1&amp;AW$2&amp;$A786):INDIRECT(AW$1&amp;AW$3&amp;$A786))+SUM(INDIRECT(AW$1&amp;AW$2&amp;$B786):INDIRECT(AW$1&amp;AW$3&amp;$B786))</f>
        <v>0</v>
      </c>
      <c r="AX786" s="1692">
        <f t="shared" ca="1" si="819"/>
        <v>0</v>
      </c>
      <c r="AY786" s="1786">
        <f t="shared" ca="1" si="820"/>
        <v>0</v>
      </c>
      <c r="BA786" s="226">
        <f ca="1">SUM((INDIRECT(BA$2&amp;(ROW())):INDIRECT(BA$3&amp;(ROW()))))</f>
        <v>0</v>
      </c>
      <c r="BB786" s="226">
        <f ca="1">SUM(INDIRECT(BB$1&amp;BB$2&amp;$C786):INDIRECT(BB$1&amp;BB$3&amp;$C786))</f>
        <v>0</v>
      </c>
      <c r="BC786" s="1692">
        <f t="shared" ca="1" si="821"/>
        <v>0</v>
      </c>
      <c r="BD786" s="1786">
        <f t="shared" ca="1" si="822"/>
        <v>0</v>
      </c>
      <c r="BE786" s="226">
        <f ca="1">SUM(INDIRECT(BE$1&amp;BE$2&amp;$A786):INDIRECT(BE$1&amp;BE$3&amp;$A786))+SUM(INDIRECT(BE$1&amp;BE$2&amp;$B786):INDIRECT(BE$1&amp;BE$3&amp;$B786))</f>
        <v>0</v>
      </c>
      <c r="BF786" s="1692">
        <f t="shared" ca="1" si="823"/>
        <v>0</v>
      </c>
      <c r="BG786" s="1786">
        <f t="shared" ca="1" si="824"/>
        <v>0</v>
      </c>
    </row>
    <row r="787" spans="1:59" s="125" customFormat="1">
      <c r="A787" s="1896"/>
      <c r="B787" s="1896"/>
      <c r="C787" s="1887">
        <f>ROW()</f>
        <v>787</v>
      </c>
      <c r="D787" s="326"/>
      <c r="E787" s="2540">
        <v>1</v>
      </c>
      <c r="F787" s="371"/>
      <c r="G787" s="371"/>
      <c r="H787" s="87"/>
      <c r="I787" s="20"/>
      <c r="J787" s="45"/>
      <c r="K787" s="126"/>
      <c r="L787" s="126"/>
      <c r="M787" s="45"/>
      <c r="N787" s="63"/>
      <c r="O787" s="63"/>
      <c r="P787" s="63"/>
      <c r="Q787" s="142"/>
      <c r="R787" s="142"/>
      <c r="S787" s="142"/>
      <c r="T787" s="142"/>
      <c r="U787" s="142"/>
      <c r="V787" s="142"/>
      <c r="W787" s="142"/>
      <c r="X787" s="142"/>
      <c r="Y787" s="142"/>
      <c r="Z787" s="142"/>
      <c r="AA787" s="142"/>
      <c r="AB787" s="142"/>
      <c r="AC787" s="142"/>
      <c r="AD787" s="142"/>
      <c r="AE787" s="142"/>
      <c r="AF787" s="142"/>
      <c r="AG787" s="142"/>
      <c r="AH787" s="142"/>
      <c r="AI787" s="142"/>
      <c r="AK787" s="142"/>
      <c r="AL787" s="142"/>
      <c r="AM787" s="142"/>
      <c r="AN787" s="142"/>
      <c r="AO787" s="142"/>
      <c r="AP787" s="142"/>
      <c r="AQ787" s="142"/>
      <c r="AS787" s="142"/>
      <c r="AT787" s="142"/>
      <c r="AU787" s="142"/>
      <c r="AV787" s="142"/>
      <c r="AW787" s="142"/>
      <c r="AX787" s="142"/>
      <c r="AY787" s="142"/>
      <c r="BA787" s="142"/>
      <c r="BB787" s="142"/>
      <c r="BC787" s="142"/>
      <c r="BD787" s="142"/>
      <c r="BE787" s="142"/>
      <c r="BF787" s="142"/>
      <c r="BG787" s="142"/>
    </row>
    <row r="788" spans="1:59">
      <c r="C788" s="1887">
        <f>ROW()</f>
        <v>788</v>
      </c>
      <c r="E788" s="2540">
        <v>1</v>
      </c>
      <c r="F788" s="87"/>
      <c r="G788" s="87"/>
      <c r="H788" s="39"/>
      <c r="I788" s="7"/>
      <c r="J788" s="6"/>
      <c r="K788" s="7"/>
      <c r="L788" s="7"/>
      <c r="M788" s="6"/>
      <c r="N788" s="6"/>
      <c r="O788" s="6"/>
      <c r="P788" s="6"/>
      <c r="Q788" s="54"/>
      <c r="R788" s="54"/>
      <c r="S788" s="54"/>
      <c r="T788" s="54"/>
      <c r="U788" s="54"/>
      <c r="V788" s="54"/>
      <c r="W788" s="374"/>
      <c r="X788" s="374"/>
      <c r="Y788" s="374"/>
      <c r="Z788" s="252"/>
    </row>
    <row r="789" spans="1:59" ht="26.25">
      <c r="A789" s="1887">
        <v>763</v>
      </c>
      <c r="B789" s="1887">
        <v>1</v>
      </c>
      <c r="C789" s="1887">
        <f>ROW()</f>
        <v>789</v>
      </c>
      <c r="D789" s="2120" t="s">
        <v>1020</v>
      </c>
      <c r="E789" s="2540">
        <v>1</v>
      </c>
      <c r="F789" s="493" t="s">
        <v>426</v>
      </c>
      <c r="G789" s="493"/>
      <c r="H789" s="930"/>
      <c r="P789" s="447"/>
    </row>
    <row r="790" spans="1:59" s="55" customFormat="1" ht="15.75">
      <c r="A790" s="1887">
        <v>764</v>
      </c>
      <c r="B790" s="1887">
        <v>1</v>
      </c>
      <c r="C790" s="1887">
        <f>ROW()</f>
        <v>790</v>
      </c>
      <c r="D790" s="2120" t="s">
        <v>1020</v>
      </c>
      <c r="E790" s="2540">
        <v>1</v>
      </c>
      <c r="G790" s="694" t="s">
        <v>427</v>
      </c>
      <c r="H790" s="932"/>
      <c r="I790" s="104"/>
      <c r="J790" s="37"/>
      <c r="K790" s="38"/>
      <c r="L790" s="38"/>
      <c r="M790" s="37"/>
      <c r="N790" s="37"/>
      <c r="O790" s="37"/>
      <c r="P790" s="37"/>
      <c r="Q790" s="36"/>
      <c r="R790" s="36"/>
      <c r="S790" s="36"/>
      <c r="T790" s="36"/>
      <c r="U790" s="36"/>
      <c r="V790" s="36"/>
      <c r="W790" s="56"/>
      <c r="X790" s="56"/>
      <c r="Y790" s="56"/>
      <c r="Z790" s="56"/>
    </row>
    <row r="791" spans="1:59" s="55" customFormat="1">
      <c r="A791" s="1887">
        <v>765</v>
      </c>
      <c r="B791" s="1887">
        <v>1</v>
      </c>
      <c r="C791" s="1887">
        <f>ROW()</f>
        <v>791</v>
      </c>
      <c r="D791" s="2120" t="s">
        <v>1020</v>
      </c>
      <c r="E791" s="2540">
        <v>1</v>
      </c>
      <c r="F791" s="495"/>
      <c r="G791" s="495"/>
      <c r="H791" s="105" t="s">
        <v>237</v>
      </c>
      <c r="I791" s="104"/>
      <c r="J791" s="37"/>
      <c r="K791" s="38"/>
      <c r="L791" s="38"/>
      <c r="M791" s="37"/>
      <c r="N791" s="37"/>
      <c r="O791" s="37"/>
      <c r="P791" s="37"/>
      <c r="Q791" s="36"/>
      <c r="R791" s="36"/>
      <c r="S791" s="36"/>
      <c r="T791" s="36"/>
      <c r="U791" s="36"/>
      <c r="V791" s="36"/>
      <c r="W791" s="56"/>
      <c r="X791" s="56"/>
      <c r="Y791" s="56"/>
      <c r="Z791" s="56"/>
    </row>
    <row r="792" spans="1:59" s="536" customFormat="1">
      <c r="A792" s="1887">
        <v>766</v>
      </c>
      <c r="B792" s="1887">
        <v>1</v>
      </c>
      <c r="C792" s="1887">
        <f>ROW()</f>
        <v>792</v>
      </c>
      <c r="D792" s="2120" t="s">
        <v>1020</v>
      </c>
      <c r="E792" s="2540">
        <v>1</v>
      </c>
      <c r="F792" s="531"/>
      <c r="G792" s="531"/>
      <c r="H792" s="532"/>
      <c r="I792" s="537" t="s">
        <v>352</v>
      </c>
      <c r="J792" s="538"/>
      <c r="K792" s="539"/>
      <c r="L792" s="539"/>
      <c r="M792" s="539"/>
      <c r="N792" s="539"/>
      <c r="O792" s="539"/>
      <c r="P792" s="539"/>
      <c r="Q792" s="528">
        <f t="shared" ref="Q792:AI792" si="849">Q793+Q798+Q804+Q809+Q815</f>
        <v>700</v>
      </c>
      <c r="R792" s="528">
        <f t="shared" si="849"/>
        <v>693</v>
      </c>
      <c r="S792" s="528">
        <f t="shared" si="849"/>
        <v>693</v>
      </c>
      <c r="T792" s="528">
        <f t="shared" si="849"/>
        <v>697</v>
      </c>
      <c r="U792" s="528">
        <f t="shared" si="849"/>
        <v>705</v>
      </c>
      <c r="V792" s="528">
        <f t="shared" si="849"/>
        <v>704</v>
      </c>
      <c r="W792" s="528">
        <f t="shared" si="849"/>
        <v>702</v>
      </c>
      <c r="X792" s="528">
        <f t="shared" si="849"/>
        <v>696</v>
      </c>
      <c r="Y792" s="528">
        <f t="shared" si="849"/>
        <v>700</v>
      </c>
      <c r="Z792" s="528">
        <f t="shared" si="849"/>
        <v>696</v>
      </c>
      <c r="AA792" s="528">
        <f t="shared" si="849"/>
        <v>701</v>
      </c>
      <c r="AB792" s="528">
        <f t="shared" si="849"/>
        <v>707</v>
      </c>
      <c r="AC792" s="528">
        <f t="shared" si="849"/>
        <v>693</v>
      </c>
      <c r="AD792" s="528">
        <f t="shared" si="849"/>
        <v>704</v>
      </c>
      <c r="AE792" s="528">
        <f t="shared" si="849"/>
        <v>700</v>
      </c>
      <c r="AF792" s="528">
        <f t="shared" si="849"/>
        <v>707</v>
      </c>
      <c r="AG792" s="528">
        <f t="shared" si="849"/>
        <v>704</v>
      </c>
      <c r="AH792" s="528">
        <f t="shared" si="849"/>
        <v>707</v>
      </c>
      <c r="AI792" s="528">
        <f t="shared" si="849"/>
        <v>707</v>
      </c>
      <c r="AK792" s="1660">
        <f t="shared" ref="AK792:AK819" ca="1" si="850">INDIRECT(AK$3&amp;(ROW()))</f>
        <v>700</v>
      </c>
      <c r="AL792" s="1661">
        <f t="shared" ref="AL792:AL819" ca="1" si="851">INDIRECT(AL$1&amp;AL$3&amp;$C792)</f>
        <v>718</v>
      </c>
      <c r="AM792" s="1753">
        <f t="shared" ca="1" si="811"/>
        <v>-18</v>
      </c>
      <c r="AN792" s="1856">
        <f t="shared" ref="AN792:AN819" ca="1" si="852">IFERROR(AK792/AL792,0)</f>
        <v>0.97493036211699169</v>
      </c>
      <c r="AO792" s="1661">
        <f t="shared" ref="AO792:AO819" ca="1" si="853">INDIRECT(AO$1&amp;AO$3&amp;$A792)+INDIRECT(AO$1&amp;AO$3&amp;$B792)</f>
        <v>701</v>
      </c>
      <c r="AP792" s="1753">
        <f t="shared" ca="1" si="812"/>
        <v>-1</v>
      </c>
      <c r="AQ792" s="1856">
        <f t="shared" ref="AQ792:AQ819" ca="1" si="854">IFERROR(AK792/AO792,0)</f>
        <v>0.99857346647646217</v>
      </c>
      <c r="AS792" s="1660">
        <f t="shared" ref="AS792:AS819" ca="1" si="855">INDIRECT(AS$3&amp;(ROW()))</f>
        <v>700</v>
      </c>
      <c r="AT792" s="1661">
        <f t="shared" ref="AT792:AT819" ca="1" si="856">INDIRECT(AT$1&amp;AT$3&amp;$C792)</f>
        <v>718</v>
      </c>
      <c r="AU792" s="1753">
        <f t="shared" ref="AU792:AU819" ca="1" si="857">AS792-AT792</f>
        <v>-18</v>
      </c>
      <c r="AV792" s="1856">
        <f t="shared" ref="AV792:AV819" ca="1" si="858">IFERROR(AS792/AT792,0)</f>
        <v>0.97493036211699169</v>
      </c>
      <c r="AW792" s="1661">
        <f ca="1">INDIRECT(AW$1&amp;AW$3&amp;$A792)+INDIRECT(AW$1&amp;AW$3&amp;$B792)</f>
        <v>701</v>
      </c>
      <c r="AX792" s="1753">
        <f t="shared" ref="AX792:AX819" ca="1" si="859">AS792-AW792</f>
        <v>-1</v>
      </c>
      <c r="AY792" s="1856">
        <f t="shared" ref="AY792:AY819" ca="1" si="860">IFERROR(AS792/AW792,0)</f>
        <v>0.99857346647646217</v>
      </c>
      <c r="BA792" s="1660">
        <f t="shared" ref="BA792:BA819" ca="1" si="861">INDIRECT(BA$3&amp;(ROW()))</f>
        <v>700</v>
      </c>
      <c r="BB792" s="1661">
        <f t="shared" ref="BB792:BB819" ca="1" si="862">INDIRECT(BB$1&amp;BB$3&amp;$C792)</f>
        <v>718</v>
      </c>
      <c r="BC792" s="1753">
        <f t="shared" ref="BC792:BC819" ca="1" si="863">BA792-BB792</f>
        <v>-18</v>
      </c>
      <c r="BD792" s="1856">
        <f t="shared" ref="BD792:BD819" ca="1" si="864">IFERROR(BA792/BB792,0)</f>
        <v>0.97493036211699169</v>
      </c>
      <c r="BE792" s="1661">
        <f ca="1">INDIRECT(BE$1&amp;BE$3&amp;$A792)+INDIRECT(BE$1&amp;BE$3&amp;$B792)</f>
        <v>701</v>
      </c>
      <c r="BF792" s="1753">
        <f t="shared" ref="BF792:BF819" ca="1" si="865">BA792-BE792</f>
        <v>-1</v>
      </c>
      <c r="BG792" s="1856">
        <f t="shared" ref="BG792:BG819" ca="1" si="866">IFERROR(BA792/BE792,0)</f>
        <v>0.99857346647646217</v>
      </c>
    </row>
    <row r="793" spans="1:59" s="55" customFormat="1">
      <c r="A793" s="1887">
        <v>767</v>
      </c>
      <c r="B793" s="1887">
        <v>1</v>
      </c>
      <c r="C793" s="1887">
        <f>ROW()</f>
        <v>793</v>
      </c>
      <c r="D793" s="2120" t="s">
        <v>1020</v>
      </c>
      <c r="E793" s="2540">
        <v>1</v>
      </c>
      <c r="F793" s="87"/>
      <c r="G793" s="87"/>
      <c r="H793" s="39"/>
      <c r="I793" s="529"/>
      <c r="J793" s="520" t="s">
        <v>64</v>
      </c>
      <c r="K793" s="80"/>
      <c r="L793" s="80"/>
      <c r="M793" s="79"/>
      <c r="N793" s="78"/>
      <c r="O793" s="78"/>
      <c r="P793" s="77"/>
      <c r="Q793" s="76">
        <f t="shared" ref="Q793:X793" si="867">SUM(Q794:Q797)</f>
        <v>169</v>
      </c>
      <c r="R793" s="76">
        <f t="shared" si="867"/>
        <v>163</v>
      </c>
      <c r="S793" s="76">
        <f t="shared" si="867"/>
        <v>159</v>
      </c>
      <c r="T793" s="76">
        <f t="shared" si="867"/>
        <v>161</v>
      </c>
      <c r="U793" s="76">
        <f t="shared" si="867"/>
        <v>164</v>
      </c>
      <c r="V793" s="76">
        <f t="shared" si="867"/>
        <v>162</v>
      </c>
      <c r="W793" s="76">
        <f t="shared" si="867"/>
        <v>170</v>
      </c>
      <c r="X793" s="76">
        <f t="shared" si="867"/>
        <v>170</v>
      </c>
      <c r="Y793" s="76">
        <f t="shared" ref="Y793:AI793" si="868">SUM(Y794:Y797)</f>
        <v>169</v>
      </c>
      <c r="Z793" s="76">
        <f>SUM(Z794:Z797)</f>
        <v>168</v>
      </c>
      <c r="AA793" s="76">
        <f>SUM(AA794:AA797)</f>
        <v>170</v>
      </c>
      <c r="AB793" s="76">
        <f>SUM(AB794:AB797)</f>
        <v>172</v>
      </c>
      <c r="AC793" s="76">
        <f t="shared" si="868"/>
        <v>159</v>
      </c>
      <c r="AD793" s="76">
        <f t="shared" si="868"/>
        <v>162</v>
      </c>
      <c r="AE793" s="76">
        <f t="shared" si="868"/>
        <v>169</v>
      </c>
      <c r="AF793" s="76">
        <f t="shared" si="868"/>
        <v>172</v>
      </c>
      <c r="AG793" s="76">
        <f t="shared" si="868"/>
        <v>162</v>
      </c>
      <c r="AH793" s="76">
        <f t="shared" si="868"/>
        <v>172</v>
      </c>
      <c r="AI793" s="76">
        <f t="shared" si="868"/>
        <v>172</v>
      </c>
      <c r="AK793" s="76">
        <f t="shared" ca="1" si="850"/>
        <v>169</v>
      </c>
      <c r="AL793" s="76">
        <f t="shared" ca="1" si="851"/>
        <v>175</v>
      </c>
      <c r="AM793" s="1754">
        <f t="shared" ca="1" si="811"/>
        <v>-6</v>
      </c>
      <c r="AN793" s="1857">
        <f t="shared" ca="1" si="852"/>
        <v>0.96571428571428575</v>
      </c>
      <c r="AO793" s="76">
        <f t="shared" ca="1" si="853"/>
        <v>166</v>
      </c>
      <c r="AP793" s="1754">
        <f t="shared" ca="1" si="812"/>
        <v>3</v>
      </c>
      <c r="AQ793" s="1857">
        <f t="shared" ca="1" si="854"/>
        <v>1.0180722891566265</v>
      </c>
      <c r="AS793" s="76">
        <f t="shared" ca="1" si="855"/>
        <v>169</v>
      </c>
      <c r="AT793" s="76">
        <f t="shared" ca="1" si="856"/>
        <v>175</v>
      </c>
      <c r="AU793" s="1754">
        <f t="shared" ca="1" si="857"/>
        <v>-6</v>
      </c>
      <c r="AV793" s="1857">
        <f t="shared" ca="1" si="858"/>
        <v>0.96571428571428575</v>
      </c>
      <c r="AW793" s="76">
        <f t="shared" ref="AW793:AW819" ca="1" si="869">INDIRECT(AW$1&amp;AW$3&amp;$A793)+INDIRECT(AW$1&amp;AW$3&amp;$B793)</f>
        <v>166</v>
      </c>
      <c r="AX793" s="1754">
        <f t="shared" ca="1" si="859"/>
        <v>3</v>
      </c>
      <c r="AY793" s="1857">
        <f t="shared" ca="1" si="860"/>
        <v>1.0180722891566265</v>
      </c>
      <c r="BA793" s="76">
        <f t="shared" ca="1" si="861"/>
        <v>169</v>
      </c>
      <c r="BB793" s="76">
        <f t="shared" ca="1" si="862"/>
        <v>175</v>
      </c>
      <c r="BC793" s="1754">
        <f t="shared" ca="1" si="863"/>
        <v>-6</v>
      </c>
      <c r="BD793" s="1857">
        <f t="shared" ca="1" si="864"/>
        <v>0.96571428571428575</v>
      </c>
      <c r="BE793" s="76">
        <f t="shared" ref="BE793:BE819" ca="1" si="870">INDIRECT(BE$1&amp;BE$3&amp;$A793)+INDIRECT(BE$1&amp;BE$3&amp;$B793)</f>
        <v>166</v>
      </c>
      <c r="BF793" s="1754">
        <f t="shared" ca="1" si="865"/>
        <v>3</v>
      </c>
      <c r="BG793" s="1857">
        <f t="shared" ca="1" si="866"/>
        <v>1.0180722891566265</v>
      </c>
    </row>
    <row r="794" spans="1:59" s="55" customFormat="1">
      <c r="A794" s="1887">
        <v>768</v>
      </c>
      <c r="B794" s="1887">
        <v>1</v>
      </c>
      <c r="C794" s="1887">
        <f>ROW()</f>
        <v>794</v>
      </c>
      <c r="D794" s="2121"/>
      <c r="E794" s="2540">
        <v>1</v>
      </c>
      <c r="F794" s="87"/>
      <c r="G794" s="87"/>
      <c r="H794" s="39"/>
      <c r="I794" s="529"/>
      <c r="J794" s="7"/>
      <c r="K794" s="7"/>
      <c r="L794" s="7"/>
      <c r="M794" s="6"/>
      <c r="N794" s="70"/>
      <c r="O794" s="70" t="s">
        <v>130</v>
      </c>
      <c r="P794" s="6"/>
      <c r="Q794" s="420">
        <f t="shared" ref="Q794:AB794" si="871">Q825+Q945+Q855+Q885+Q915</f>
        <v>108</v>
      </c>
      <c r="R794" s="420">
        <f t="shared" si="871"/>
        <v>103</v>
      </c>
      <c r="S794" s="420">
        <f t="shared" si="871"/>
        <v>100</v>
      </c>
      <c r="T794" s="420">
        <f t="shared" si="871"/>
        <v>100</v>
      </c>
      <c r="U794" s="420">
        <f t="shared" si="871"/>
        <v>103</v>
      </c>
      <c r="V794" s="420">
        <f t="shared" si="871"/>
        <v>102</v>
      </c>
      <c r="W794" s="420">
        <f t="shared" si="871"/>
        <v>103</v>
      </c>
      <c r="X794" s="420">
        <f t="shared" si="871"/>
        <v>103</v>
      </c>
      <c r="Y794" s="420">
        <f t="shared" si="871"/>
        <v>102</v>
      </c>
      <c r="Z794" s="420">
        <f t="shared" si="871"/>
        <v>101</v>
      </c>
      <c r="AA794" s="420">
        <f t="shared" si="871"/>
        <v>102</v>
      </c>
      <c r="AB794" s="420">
        <f t="shared" si="871"/>
        <v>102</v>
      </c>
      <c r="AC794" s="68">
        <f>S794</f>
        <v>100</v>
      </c>
      <c r="AD794" s="68">
        <f>V794</f>
        <v>102</v>
      </c>
      <c r="AE794" s="68">
        <f>Y794</f>
        <v>102</v>
      </c>
      <c r="AF794" s="68">
        <f>AB794</f>
        <v>102</v>
      </c>
      <c r="AG794" s="68">
        <f>AD794</f>
        <v>102</v>
      </c>
      <c r="AH794" s="68">
        <f>AF794</f>
        <v>102</v>
      </c>
      <c r="AI794" s="68">
        <f>AH794</f>
        <v>102</v>
      </c>
      <c r="AK794" s="68">
        <f t="shared" ca="1" si="850"/>
        <v>108</v>
      </c>
      <c r="AL794" s="68">
        <f t="shared" ca="1" si="851"/>
        <v>109</v>
      </c>
      <c r="AM794" s="1682">
        <f t="shared" ca="1" si="811"/>
        <v>-1</v>
      </c>
      <c r="AN794" s="1775">
        <f t="shared" ca="1" si="852"/>
        <v>0.99082568807339455</v>
      </c>
      <c r="AO794" s="68">
        <f t="shared" ca="1" si="853"/>
        <v>105</v>
      </c>
      <c r="AP794" s="1682">
        <f t="shared" ca="1" si="812"/>
        <v>3</v>
      </c>
      <c r="AQ794" s="1775">
        <f t="shared" ca="1" si="854"/>
        <v>1.0285714285714285</v>
      </c>
      <c r="AS794" s="68">
        <f t="shared" ca="1" si="855"/>
        <v>108</v>
      </c>
      <c r="AT794" s="68">
        <f t="shared" ca="1" si="856"/>
        <v>109</v>
      </c>
      <c r="AU794" s="1682">
        <f t="shared" ca="1" si="857"/>
        <v>-1</v>
      </c>
      <c r="AV794" s="1775">
        <f t="shared" ca="1" si="858"/>
        <v>0.99082568807339455</v>
      </c>
      <c r="AW794" s="68">
        <f t="shared" ca="1" si="869"/>
        <v>105</v>
      </c>
      <c r="AX794" s="1682">
        <f t="shared" ca="1" si="859"/>
        <v>3</v>
      </c>
      <c r="AY794" s="1775">
        <f t="shared" ca="1" si="860"/>
        <v>1.0285714285714285</v>
      </c>
      <c r="BA794" s="68">
        <f t="shared" ca="1" si="861"/>
        <v>108</v>
      </c>
      <c r="BB794" s="68">
        <f t="shared" ca="1" si="862"/>
        <v>109</v>
      </c>
      <c r="BC794" s="1682">
        <f t="shared" ca="1" si="863"/>
        <v>-1</v>
      </c>
      <c r="BD794" s="1775">
        <f t="shared" ca="1" si="864"/>
        <v>0.99082568807339455</v>
      </c>
      <c r="BE794" s="68">
        <f t="shared" ca="1" si="870"/>
        <v>105</v>
      </c>
      <c r="BF794" s="1682">
        <f t="shared" ca="1" si="865"/>
        <v>3</v>
      </c>
      <c r="BG794" s="1775">
        <f t="shared" ca="1" si="866"/>
        <v>1.0285714285714285</v>
      </c>
    </row>
    <row r="795" spans="1:59" s="55" customFormat="1">
      <c r="A795" s="1887">
        <v>769</v>
      </c>
      <c r="B795" s="1887">
        <v>1</v>
      </c>
      <c r="C795" s="1887">
        <f>ROW()</f>
        <v>795</v>
      </c>
      <c r="D795" s="2121"/>
      <c r="E795" s="2540">
        <v>1</v>
      </c>
      <c r="F795" s="87"/>
      <c r="G795" s="87"/>
      <c r="H795" s="39"/>
      <c r="I795" s="529"/>
      <c r="J795" s="7"/>
      <c r="K795" s="7"/>
      <c r="L795" s="7"/>
      <c r="M795" s="6"/>
      <c r="N795" s="70"/>
      <c r="O795" s="70" t="s">
        <v>129</v>
      </c>
      <c r="P795" s="6"/>
      <c r="Q795" s="420">
        <f t="shared" ref="Q795:AB795" si="872">Q826+Q946+Q856+Q886+Q916</f>
        <v>0</v>
      </c>
      <c r="R795" s="420">
        <f t="shared" si="872"/>
        <v>0</v>
      </c>
      <c r="S795" s="420">
        <f t="shared" si="872"/>
        <v>0</v>
      </c>
      <c r="T795" s="420">
        <f t="shared" si="872"/>
        <v>0</v>
      </c>
      <c r="U795" s="420">
        <f t="shared" si="872"/>
        <v>0</v>
      </c>
      <c r="V795" s="420">
        <f t="shared" si="872"/>
        <v>0</v>
      </c>
      <c r="W795" s="420">
        <f t="shared" si="872"/>
        <v>7</v>
      </c>
      <c r="X795" s="420">
        <f t="shared" si="872"/>
        <v>7</v>
      </c>
      <c r="Y795" s="420">
        <f t="shared" si="872"/>
        <v>7</v>
      </c>
      <c r="Z795" s="420">
        <f t="shared" si="872"/>
        <v>7</v>
      </c>
      <c r="AA795" s="420">
        <f t="shared" si="872"/>
        <v>8</v>
      </c>
      <c r="AB795" s="420">
        <f t="shared" si="872"/>
        <v>9</v>
      </c>
      <c r="AC795" s="68">
        <f>S795</f>
        <v>0</v>
      </c>
      <c r="AD795" s="68">
        <f>V795</f>
        <v>0</v>
      </c>
      <c r="AE795" s="68">
        <f>Y795</f>
        <v>7</v>
      </c>
      <c r="AF795" s="68">
        <f>AB795</f>
        <v>9</v>
      </c>
      <c r="AG795" s="68">
        <f>AD795</f>
        <v>0</v>
      </c>
      <c r="AH795" s="68">
        <f>AF795</f>
        <v>9</v>
      </c>
      <c r="AI795" s="68">
        <f>AH795</f>
        <v>9</v>
      </c>
      <c r="AK795" s="68">
        <f t="shared" ca="1" si="850"/>
        <v>0</v>
      </c>
      <c r="AL795" s="68">
        <f t="shared" ca="1" si="851"/>
        <v>4</v>
      </c>
      <c r="AM795" s="1682">
        <f t="shared" ca="1" si="811"/>
        <v>-4</v>
      </c>
      <c r="AN795" s="1775">
        <f t="shared" ca="1" si="852"/>
        <v>0</v>
      </c>
      <c r="AO795" s="68">
        <f t="shared" ca="1" si="853"/>
        <v>0</v>
      </c>
      <c r="AP795" s="1682">
        <f t="shared" ca="1" si="812"/>
        <v>0</v>
      </c>
      <c r="AQ795" s="1775">
        <f t="shared" ca="1" si="854"/>
        <v>0</v>
      </c>
      <c r="AS795" s="68">
        <f t="shared" ca="1" si="855"/>
        <v>0</v>
      </c>
      <c r="AT795" s="68">
        <f t="shared" ca="1" si="856"/>
        <v>4</v>
      </c>
      <c r="AU795" s="1682">
        <f t="shared" ca="1" si="857"/>
        <v>-4</v>
      </c>
      <c r="AV795" s="1775">
        <f t="shared" ca="1" si="858"/>
        <v>0</v>
      </c>
      <c r="AW795" s="68">
        <f t="shared" ca="1" si="869"/>
        <v>0</v>
      </c>
      <c r="AX795" s="1682">
        <f t="shared" ca="1" si="859"/>
        <v>0</v>
      </c>
      <c r="AY795" s="1775">
        <f t="shared" ca="1" si="860"/>
        <v>0</v>
      </c>
      <c r="BA795" s="68">
        <f t="shared" ca="1" si="861"/>
        <v>0</v>
      </c>
      <c r="BB795" s="68">
        <f t="shared" ca="1" si="862"/>
        <v>4</v>
      </c>
      <c r="BC795" s="1682">
        <f t="shared" ca="1" si="863"/>
        <v>-4</v>
      </c>
      <c r="BD795" s="1775">
        <f t="shared" ca="1" si="864"/>
        <v>0</v>
      </c>
      <c r="BE795" s="68">
        <f t="shared" ca="1" si="870"/>
        <v>0</v>
      </c>
      <c r="BF795" s="1682">
        <f t="shared" ca="1" si="865"/>
        <v>0</v>
      </c>
      <c r="BG795" s="1775">
        <f t="shared" ca="1" si="866"/>
        <v>0</v>
      </c>
    </row>
    <row r="796" spans="1:59" s="55" customFormat="1">
      <c r="A796" s="1887">
        <v>770</v>
      </c>
      <c r="B796" s="1887">
        <v>1</v>
      </c>
      <c r="C796" s="1887">
        <f>ROW()</f>
        <v>796</v>
      </c>
      <c r="D796" s="2121"/>
      <c r="E796" s="2540">
        <v>1</v>
      </c>
      <c r="F796" s="87"/>
      <c r="G796" s="87"/>
      <c r="H796" s="39"/>
      <c r="I796" s="529"/>
      <c r="J796" s="7"/>
      <c r="K796" s="7"/>
      <c r="L796" s="7"/>
      <c r="M796" s="6"/>
      <c r="N796" s="70"/>
      <c r="O796" s="70" t="s">
        <v>128</v>
      </c>
      <c r="P796" s="6"/>
      <c r="Q796" s="420">
        <f t="shared" ref="Q796:AB796" si="873">Q827+Q947+Q857+Q887+Q917</f>
        <v>29</v>
      </c>
      <c r="R796" s="420">
        <f t="shared" si="873"/>
        <v>29</v>
      </c>
      <c r="S796" s="420">
        <f t="shared" si="873"/>
        <v>28</v>
      </c>
      <c r="T796" s="420">
        <f t="shared" si="873"/>
        <v>28</v>
      </c>
      <c r="U796" s="420">
        <f t="shared" si="873"/>
        <v>28</v>
      </c>
      <c r="V796" s="420">
        <f t="shared" si="873"/>
        <v>28</v>
      </c>
      <c r="W796" s="420">
        <f t="shared" si="873"/>
        <v>28</v>
      </c>
      <c r="X796" s="420">
        <f t="shared" si="873"/>
        <v>28</v>
      </c>
      <c r="Y796" s="420">
        <f t="shared" si="873"/>
        <v>28</v>
      </c>
      <c r="Z796" s="420">
        <f t="shared" si="873"/>
        <v>28</v>
      </c>
      <c r="AA796" s="420">
        <f t="shared" si="873"/>
        <v>28</v>
      </c>
      <c r="AB796" s="420">
        <f t="shared" si="873"/>
        <v>29</v>
      </c>
      <c r="AC796" s="68">
        <f>S796</f>
        <v>28</v>
      </c>
      <c r="AD796" s="68">
        <f>V796</f>
        <v>28</v>
      </c>
      <c r="AE796" s="68">
        <f>Y796</f>
        <v>28</v>
      </c>
      <c r="AF796" s="68">
        <f>AB796</f>
        <v>29</v>
      </c>
      <c r="AG796" s="68">
        <f>AD796</f>
        <v>28</v>
      </c>
      <c r="AH796" s="68">
        <f>AF796</f>
        <v>29</v>
      </c>
      <c r="AI796" s="68">
        <f>AH796</f>
        <v>29</v>
      </c>
      <c r="AK796" s="68">
        <f t="shared" ca="1" si="850"/>
        <v>29</v>
      </c>
      <c r="AL796" s="68">
        <f t="shared" ca="1" si="851"/>
        <v>30</v>
      </c>
      <c r="AM796" s="1682">
        <f t="shared" ca="1" si="811"/>
        <v>-1</v>
      </c>
      <c r="AN796" s="1775">
        <f t="shared" ca="1" si="852"/>
        <v>0.96666666666666667</v>
      </c>
      <c r="AO796" s="68">
        <f t="shared" ca="1" si="853"/>
        <v>30</v>
      </c>
      <c r="AP796" s="1682">
        <f t="shared" ca="1" si="812"/>
        <v>-1</v>
      </c>
      <c r="AQ796" s="1775">
        <f t="shared" ca="1" si="854"/>
        <v>0.96666666666666667</v>
      </c>
      <c r="AS796" s="68">
        <f t="shared" ca="1" si="855"/>
        <v>29</v>
      </c>
      <c r="AT796" s="68">
        <f t="shared" ca="1" si="856"/>
        <v>30</v>
      </c>
      <c r="AU796" s="1682">
        <f t="shared" ca="1" si="857"/>
        <v>-1</v>
      </c>
      <c r="AV796" s="1775">
        <f t="shared" ca="1" si="858"/>
        <v>0.96666666666666667</v>
      </c>
      <c r="AW796" s="68">
        <f t="shared" ca="1" si="869"/>
        <v>30</v>
      </c>
      <c r="AX796" s="1682">
        <f t="shared" ca="1" si="859"/>
        <v>-1</v>
      </c>
      <c r="AY796" s="1775">
        <f t="shared" ca="1" si="860"/>
        <v>0.96666666666666667</v>
      </c>
      <c r="BA796" s="68">
        <f t="shared" ca="1" si="861"/>
        <v>29</v>
      </c>
      <c r="BB796" s="68">
        <f t="shared" ca="1" si="862"/>
        <v>30</v>
      </c>
      <c r="BC796" s="1682">
        <f t="shared" ca="1" si="863"/>
        <v>-1</v>
      </c>
      <c r="BD796" s="1775">
        <f t="shared" ca="1" si="864"/>
        <v>0.96666666666666667</v>
      </c>
      <c r="BE796" s="68">
        <f t="shared" ca="1" si="870"/>
        <v>30</v>
      </c>
      <c r="BF796" s="1682">
        <f t="shared" ca="1" si="865"/>
        <v>-1</v>
      </c>
      <c r="BG796" s="1775">
        <f t="shared" ca="1" si="866"/>
        <v>0.96666666666666667</v>
      </c>
    </row>
    <row r="797" spans="1:59" s="55" customFormat="1">
      <c r="A797" s="1887">
        <v>771</v>
      </c>
      <c r="B797" s="1887">
        <v>1</v>
      </c>
      <c r="C797" s="1887">
        <f>ROW()</f>
        <v>797</v>
      </c>
      <c r="D797" s="2121"/>
      <c r="E797" s="2540">
        <v>1</v>
      </c>
      <c r="F797" s="87"/>
      <c r="G797" s="87"/>
      <c r="H797" s="39"/>
      <c r="I797" s="529"/>
      <c r="J797" s="4"/>
      <c r="K797" s="4"/>
      <c r="L797" s="4"/>
      <c r="M797" s="3"/>
      <c r="N797" s="67"/>
      <c r="O797" s="67" t="s">
        <v>125</v>
      </c>
      <c r="P797" s="3"/>
      <c r="Q797" s="422">
        <f t="shared" ref="Q797:AB797" si="874">Q828+Q948+Q858+Q888+Q918</f>
        <v>32</v>
      </c>
      <c r="R797" s="422">
        <f t="shared" si="874"/>
        <v>31</v>
      </c>
      <c r="S797" s="422">
        <f t="shared" si="874"/>
        <v>31</v>
      </c>
      <c r="T797" s="422">
        <f t="shared" si="874"/>
        <v>33</v>
      </c>
      <c r="U797" s="422">
        <f t="shared" si="874"/>
        <v>33</v>
      </c>
      <c r="V797" s="422">
        <f t="shared" si="874"/>
        <v>32</v>
      </c>
      <c r="W797" s="422">
        <f t="shared" si="874"/>
        <v>32</v>
      </c>
      <c r="X797" s="422">
        <f t="shared" si="874"/>
        <v>32</v>
      </c>
      <c r="Y797" s="422">
        <f t="shared" si="874"/>
        <v>32</v>
      </c>
      <c r="Z797" s="422">
        <f t="shared" si="874"/>
        <v>32</v>
      </c>
      <c r="AA797" s="422">
        <f t="shared" si="874"/>
        <v>32</v>
      </c>
      <c r="AB797" s="422">
        <f t="shared" si="874"/>
        <v>32</v>
      </c>
      <c r="AC797" s="65">
        <f>S797</f>
        <v>31</v>
      </c>
      <c r="AD797" s="65">
        <f>V797</f>
        <v>32</v>
      </c>
      <c r="AE797" s="65">
        <f>Y797</f>
        <v>32</v>
      </c>
      <c r="AF797" s="65">
        <f>AB797</f>
        <v>32</v>
      </c>
      <c r="AG797" s="65">
        <f>AD797</f>
        <v>32</v>
      </c>
      <c r="AH797" s="65">
        <f>AF797</f>
        <v>32</v>
      </c>
      <c r="AI797" s="65">
        <f>AH797</f>
        <v>32</v>
      </c>
      <c r="AK797" s="65">
        <f t="shared" ca="1" si="850"/>
        <v>32</v>
      </c>
      <c r="AL797" s="65">
        <f t="shared" ca="1" si="851"/>
        <v>32</v>
      </c>
      <c r="AM797" s="1755">
        <f t="shared" ca="1" si="811"/>
        <v>0</v>
      </c>
      <c r="AN797" s="1858">
        <f t="shared" ca="1" si="852"/>
        <v>1</v>
      </c>
      <c r="AO797" s="65">
        <f t="shared" ca="1" si="853"/>
        <v>31</v>
      </c>
      <c r="AP797" s="1755">
        <f t="shared" ca="1" si="812"/>
        <v>1</v>
      </c>
      <c r="AQ797" s="1858">
        <f t="shared" ca="1" si="854"/>
        <v>1.032258064516129</v>
      </c>
      <c r="AS797" s="65">
        <f t="shared" ca="1" si="855"/>
        <v>32</v>
      </c>
      <c r="AT797" s="65">
        <f t="shared" ca="1" si="856"/>
        <v>32</v>
      </c>
      <c r="AU797" s="1755">
        <f t="shared" ca="1" si="857"/>
        <v>0</v>
      </c>
      <c r="AV797" s="1858">
        <f t="shared" ca="1" si="858"/>
        <v>1</v>
      </c>
      <c r="AW797" s="65">
        <f t="shared" ca="1" si="869"/>
        <v>31</v>
      </c>
      <c r="AX797" s="1755">
        <f t="shared" ca="1" si="859"/>
        <v>1</v>
      </c>
      <c r="AY797" s="1858">
        <f t="shared" ca="1" si="860"/>
        <v>1.032258064516129</v>
      </c>
      <c r="BA797" s="65">
        <f t="shared" ca="1" si="861"/>
        <v>32</v>
      </c>
      <c r="BB797" s="65">
        <f t="shared" ca="1" si="862"/>
        <v>32</v>
      </c>
      <c r="BC797" s="1755">
        <f t="shared" ca="1" si="863"/>
        <v>0</v>
      </c>
      <c r="BD797" s="1858">
        <f t="shared" ca="1" si="864"/>
        <v>1</v>
      </c>
      <c r="BE797" s="65">
        <f t="shared" ca="1" si="870"/>
        <v>31</v>
      </c>
      <c r="BF797" s="1755">
        <f t="shared" ca="1" si="865"/>
        <v>1</v>
      </c>
      <c r="BG797" s="1858">
        <f t="shared" ca="1" si="866"/>
        <v>1.032258064516129</v>
      </c>
    </row>
    <row r="798" spans="1:59" s="55" customFormat="1">
      <c r="A798" s="1887">
        <v>772</v>
      </c>
      <c r="B798" s="1887">
        <v>1</v>
      </c>
      <c r="C798" s="1887">
        <f>ROW()</f>
        <v>798</v>
      </c>
      <c r="D798" s="2120" t="s">
        <v>1020</v>
      </c>
      <c r="E798" s="2540">
        <v>1</v>
      </c>
      <c r="F798" s="87"/>
      <c r="G798" s="87"/>
      <c r="H798" s="39"/>
      <c r="I798" s="529"/>
      <c r="J798" s="520" t="s">
        <v>355</v>
      </c>
      <c r="K798" s="80"/>
      <c r="L798" s="80"/>
      <c r="M798" s="79"/>
      <c r="N798" s="78"/>
      <c r="O798" s="78"/>
      <c r="P798" s="77"/>
      <c r="Q798" s="616">
        <f>SUM(Q799:Q803)</f>
        <v>397</v>
      </c>
      <c r="R798" s="616">
        <f t="shared" ref="R798:AB798" si="875">SUM(R799:R803)</f>
        <v>396</v>
      </c>
      <c r="S798" s="616">
        <f t="shared" si="875"/>
        <v>398</v>
      </c>
      <c r="T798" s="616">
        <f t="shared" si="875"/>
        <v>399</v>
      </c>
      <c r="U798" s="616">
        <f t="shared" si="875"/>
        <v>406</v>
      </c>
      <c r="V798" s="616">
        <f t="shared" si="875"/>
        <v>409</v>
      </c>
      <c r="W798" s="616">
        <f t="shared" si="875"/>
        <v>407</v>
      </c>
      <c r="X798" s="616">
        <f t="shared" si="875"/>
        <v>401</v>
      </c>
      <c r="Y798" s="616">
        <f t="shared" si="875"/>
        <v>405</v>
      </c>
      <c r="Z798" s="616">
        <f t="shared" si="875"/>
        <v>400</v>
      </c>
      <c r="AA798" s="616">
        <f t="shared" si="875"/>
        <v>404</v>
      </c>
      <c r="AB798" s="616">
        <f t="shared" si="875"/>
        <v>406</v>
      </c>
      <c r="AC798" s="76">
        <f t="shared" ref="AC798:AI798" si="876">SUM(AC799:AC803)</f>
        <v>398</v>
      </c>
      <c r="AD798" s="76">
        <f t="shared" si="876"/>
        <v>409</v>
      </c>
      <c r="AE798" s="76">
        <f t="shared" si="876"/>
        <v>405</v>
      </c>
      <c r="AF798" s="76">
        <f t="shared" si="876"/>
        <v>406</v>
      </c>
      <c r="AG798" s="76">
        <f t="shared" si="876"/>
        <v>409</v>
      </c>
      <c r="AH798" s="76">
        <f t="shared" si="876"/>
        <v>406</v>
      </c>
      <c r="AI798" s="76">
        <f t="shared" si="876"/>
        <v>406</v>
      </c>
      <c r="AK798" s="76">
        <f t="shared" ca="1" si="850"/>
        <v>397</v>
      </c>
      <c r="AL798" s="76">
        <f t="shared" ca="1" si="851"/>
        <v>403</v>
      </c>
      <c r="AM798" s="1754">
        <f t="shared" ca="1" si="811"/>
        <v>-6</v>
      </c>
      <c r="AN798" s="1857">
        <f t="shared" ca="1" si="852"/>
        <v>0.98511166253101734</v>
      </c>
      <c r="AO798" s="76">
        <f t="shared" ca="1" si="853"/>
        <v>398</v>
      </c>
      <c r="AP798" s="1754">
        <f t="shared" ca="1" si="812"/>
        <v>-1</v>
      </c>
      <c r="AQ798" s="1857">
        <f t="shared" ca="1" si="854"/>
        <v>0.99748743718592969</v>
      </c>
      <c r="AS798" s="76">
        <f t="shared" ca="1" si="855"/>
        <v>397</v>
      </c>
      <c r="AT798" s="76">
        <f t="shared" ca="1" si="856"/>
        <v>403</v>
      </c>
      <c r="AU798" s="1754">
        <f t="shared" ca="1" si="857"/>
        <v>-6</v>
      </c>
      <c r="AV798" s="1857">
        <f t="shared" ca="1" si="858"/>
        <v>0.98511166253101734</v>
      </c>
      <c r="AW798" s="76">
        <f t="shared" ca="1" si="869"/>
        <v>398</v>
      </c>
      <c r="AX798" s="1754">
        <f t="shared" ca="1" si="859"/>
        <v>-1</v>
      </c>
      <c r="AY798" s="1857">
        <f t="shared" ca="1" si="860"/>
        <v>0.99748743718592969</v>
      </c>
      <c r="BA798" s="76">
        <f t="shared" ca="1" si="861"/>
        <v>397</v>
      </c>
      <c r="BB798" s="76">
        <f t="shared" ca="1" si="862"/>
        <v>403</v>
      </c>
      <c r="BC798" s="1754">
        <f t="shared" ca="1" si="863"/>
        <v>-6</v>
      </c>
      <c r="BD798" s="1857">
        <f t="shared" ca="1" si="864"/>
        <v>0.98511166253101734</v>
      </c>
      <c r="BE798" s="76">
        <f t="shared" ca="1" si="870"/>
        <v>398</v>
      </c>
      <c r="BF798" s="1754">
        <f t="shared" ca="1" si="865"/>
        <v>-1</v>
      </c>
      <c r="BG798" s="1857">
        <f t="shared" ca="1" si="866"/>
        <v>0.99748743718592969</v>
      </c>
    </row>
    <row r="799" spans="1:59" s="55" customFormat="1">
      <c r="A799" s="1887">
        <v>773</v>
      </c>
      <c r="B799" s="1887">
        <v>1</v>
      </c>
      <c r="C799" s="1887">
        <f>ROW()</f>
        <v>799</v>
      </c>
      <c r="D799" s="2121"/>
      <c r="E799" s="2540">
        <v>1</v>
      </c>
      <c r="F799" s="87"/>
      <c r="G799" s="87"/>
      <c r="H799" s="39"/>
      <c r="I799" s="529"/>
      <c r="J799" s="7"/>
      <c r="K799" s="7"/>
      <c r="L799" s="7"/>
      <c r="M799" s="6"/>
      <c r="N799" s="70"/>
      <c r="O799" s="70" t="s">
        <v>69</v>
      </c>
      <c r="P799" s="6"/>
      <c r="Q799" s="420">
        <f t="shared" ref="Q799:AB799" si="877">Q830+Q950+Q860+Q890+Q920</f>
        <v>322</v>
      </c>
      <c r="R799" s="420">
        <f t="shared" si="877"/>
        <v>321</v>
      </c>
      <c r="S799" s="420">
        <f t="shared" si="877"/>
        <v>323</v>
      </c>
      <c r="T799" s="420">
        <f t="shared" si="877"/>
        <v>324</v>
      </c>
      <c r="U799" s="420">
        <f t="shared" si="877"/>
        <v>330</v>
      </c>
      <c r="V799" s="420">
        <f t="shared" si="877"/>
        <v>334</v>
      </c>
      <c r="W799" s="420">
        <f t="shared" si="877"/>
        <v>331</v>
      </c>
      <c r="X799" s="420">
        <f t="shared" si="877"/>
        <v>325</v>
      </c>
      <c r="Y799" s="420">
        <f t="shared" si="877"/>
        <v>329</v>
      </c>
      <c r="Z799" s="420">
        <f t="shared" si="877"/>
        <v>324</v>
      </c>
      <c r="AA799" s="420">
        <f t="shared" si="877"/>
        <v>329</v>
      </c>
      <c r="AB799" s="420">
        <f t="shared" si="877"/>
        <v>329</v>
      </c>
      <c r="AC799" s="68">
        <f>S799</f>
        <v>323</v>
      </c>
      <c r="AD799" s="68">
        <f>V799</f>
        <v>334</v>
      </c>
      <c r="AE799" s="68">
        <f>Y799</f>
        <v>329</v>
      </c>
      <c r="AF799" s="68">
        <f>AB799</f>
        <v>329</v>
      </c>
      <c r="AG799" s="68">
        <f>AD799</f>
        <v>334</v>
      </c>
      <c r="AH799" s="68">
        <f>AF799</f>
        <v>329</v>
      </c>
      <c r="AI799" s="68">
        <f>AH799</f>
        <v>329</v>
      </c>
      <c r="AK799" s="68">
        <f t="shared" ca="1" si="850"/>
        <v>322</v>
      </c>
      <c r="AL799" s="68">
        <f t="shared" ca="1" si="851"/>
        <v>327</v>
      </c>
      <c r="AM799" s="1682">
        <f t="shared" ca="1" si="811"/>
        <v>-5</v>
      </c>
      <c r="AN799" s="1775">
        <f t="shared" ca="1" si="852"/>
        <v>0.98470948012232418</v>
      </c>
      <c r="AO799" s="68">
        <f t="shared" ca="1" si="853"/>
        <v>324</v>
      </c>
      <c r="AP799" s="1682">
        <f t="shared" ca="1" si="812"/>
        <v>-2</v>
      </c>
      <c r="AQ799" s="1775">
        <f t="shared" ca="1" si="854"/>
        <v>0.99382716049382713</v>
      </c>
      <c r="AS799" s="68">
        <f t="shared" ca="1" si="855"/>
        <v>322</v>
      </c>
      <c r="AT799" s="68">
        <f t="shared" ca="1" si="856"/>
        <v>327</v>
      </c>
      <c r="AU799" s="1682">
        <f t="shared" ca="1" si="857"/>
        <v>-5</v>
      </c>
      <c r="AV799" s="1775">
        <f t="shared" ca="1" si="858"/>
        <v>0.98470948012232418</v>
      </c>
      <c r="AW799" s="68">
        <f t="shared" ca="1" si="869"/>
        <v>324</v>
      </c>
      <c r="AX799" s="1682">
        <f t="shared" ca="1" si="859"/>
        <v>-2</v>
      </c>
      <c r="AY799" s="1775">
        <f t="shared" ca="1" si="860"/>
        <v>0.99382716049382713</v>
      </c>
      <c r="BA799" s="68">
        <f t="shared" ca="1" si="861"/>
        <v>322</v>
      </c>
      <c r="BB799" s="68">
        <f t="shared" ca="1" si="862"/>
        <v>327</v>
      </c>
      <c r="BC799" s="1682">
        <f t="shared" ca="1" si="863"/>
        <v>-5</v>
      </c>
      <c r="BD799" s="1775">
        <f t="shared" ca="1" si="864"/>
        <v>0.98470948012232418</v>
      </c>
      <c r="BE799" s="68">
        <f t="shared" ca="1" si="870"/>
        <v>324</v>
      </c>
      <c r="BF799" s="1682">
        <f t="shared" ca="1" si="865"/>
        <v>-2</v>
      </c>
      <c r="BG799" s="1775">
        <f t="shared" ca="1" si="866"/>
        <v>0.99382716049382713</v>
      </c>
    </row>
    <row r="800" spans="1:59" s="55" customFormat="1">
      <c r="A800" s="1887">
        <v>774</v>
      </c>
      <c r="B800" s="1887">
        <v>1</v>
      </c>
      <c r="C800" s="1887">
        <f>ROW()</f>
        <v>800</v>
      </c>
      <c r="D800" s="2121"/>
      <c r="E800" s="2540">
        <v>1</v>
      </c>
      <c r="F800" s="87"/>
      <c r="G800" s="87"/>
      <c r="H800" s="39"/>
      <c r="I800" s="529"/>
      <c r="J800" s="7"/>
      <c r="K800" s="7"/>
      <c r="L800" s="7"/>
      <c r="M800" s="6"/>
      <c r="N800" s="70"/>
      <c r="O800" s="70" t="s">
        <v>70</v>
      </c>
      <c r="P800" s="6"/>
      <c r="Q800" s="420">
        <f t="shared" ref="Q800:AB800" si="878">Q831+Q951+Q861+Q891+Q921</f>
        <v>1</v>
      </c>
      <c r="R800" s="420">
        <f t="shared" si="878"/>
        <v>1</v>
      </c>
      <c r="S800" s="420">
        <f t="shared" si="878"/>
        <v>1</v>
      </c>
      <c r="T800" s="420">
        <f t="shared" si="878"/>
        <v>1</v>
      </c>
      <c r="U800" s="420">
        <f t="shared" si="878"/>
        <v>1</v>
      </c>
      <c r="V800" s="420">
        <f t="shared" si="878"/>
        <v>1</v>
      </c>
      <c r="W800" s="420">
        <f t="shared" si="878"/>
        <v>1</v>
      </c>
      <c r="X800" s="420">
        <f t="shared" si="878"/>
        <v>1</v>
      </c>
      <c r="Y800" s="420">
        <f t="shared" si="878"/>
        <v>1</v>
      </c>
      <c r="Z800" s="420">
        <f t="shared" si="878"/>
        <v>1</v>
      </c>
      <c r="AA800" s="420">
        <f t="shared" si="878"/>
        <v>1</v>
      </c>
      <c r="AB800" s="420">
        <f t="shared" si="878"/>
        <v>1</v>
      </c>
      <c r="AC800" s="68">
        <f>S800</f>
        <v>1</v>
      </c>
      <c r="AD800" s="68">
        <f>V800</f>
        <v>1</v>
      </c>
      <c r="AE800" s="68">
        <f>Y800</f>
        <v>1</v>
      </c>
      <c r="AF800" s="68">
        <f>AB800</f>
        <v>1</v>
      </c>
      <c r="AG800" s="68">
        <f>AD800</f>
        <v>1</v>
      </c>
      <c r="AH800" s="68">
        <f>AF800</f>
        <v>1</v>
      </c>
      <c r="AI800" s="68">
        <f>AH800</f>
        <v>1</v>
      </c>
      <c r="AK800" s="68">
        <f t="shared" ca="1" si="850"/>
        <v>1</v>
      </c>
      <c r="AL800" s="68">
        <f t="shared" ca="1" si="851"/>
        <v>1</v>
      </c>
      <c r="AM800" s="1682">
        <f t="shared" ca="1" si="811"/>
        <v>0</v>
      </c>
      <c r="AN800" s="1775">
        <f t="shared" ca="1" si="852"/>
        <v>1</v>
      </c>
      <c r="AO800" s="68">
        <f t="shared" ca="1" si="853"/>
        <v>1</v>
      </c>
      <c r="AP800" s="1682">
        <f t="shared" ca="1" si="812"/>
        <v>0</v>
      </c>
      <c r="AQ800" s="1775">
        <f t="shared" ca="1" si="854"/>
        <v>1</v>
      </c>
      <c r="AS800" s="68">
        <f t="shared" ca="1" si="855"/>
        <v>1</v>
      </c>
      <c r="AT800" s="68">
        <f t="shared" ca="1" si="856"/>
        <v>1</v>
      </c>
      <c r="AU800" s="1682">
        <f t="shared" ca="1" si="857"/>
        <v>0</v>
      </c>
      <c r="AV800" s="1775">
        <f t="shared" ca="1" si="858"/>
        <v>1</v>
      </c>
      <c r="AW800" s="68">
        <f t="shared" ca="1" si="869"/>
        <v>1</v>
      </c>
      <c r="AX800" s="1682">
        <f t="shared" ca="1" si="859"/>
        <v>0</v>
      </c>
      <c r="AY800" s="1775">
        <f t="shared" ca="1" si="860"/>
        <v>1</v>
      </c>
      <c r="BA800" s="68">
        <f t="shared" ca="1" si="861"/>
        <v>1</v>
      </c>
      <c r="BB800" s="68">
        <f t="shared" ca="1" si="862"/>
        <v>1</v>
      </c>
      <c r="BC800" s="1682">
        <f t="shared" ca="1" si="863"/>
        <v>0</v>
      </c>
      <c r="BD800" s="1775">
        <f t="shared" ca="1" si="864"/>
        <v>1</v>
      </c>
      <c r="BE800" s="68">
        <f t="shared" ca="1" si="870"/>
        <v>1</v>
      </c>
      <c r="BF800" s="1682">
        <f t="shared" ca="1" si="865"/>
        <v>0</v>
      </c>
      <c r="BG800" s="1775">
        <f t="shared" ca="1" si="866"/>
        <v>1</v>
      </c>
    </row>
    <row r="801" spans="1:59" s="55" customFormat="1">
      <c r="A801" s="1887">
        <v>775</v>
      </c>
      <c r="B801" s="1887">
        <v>1</v>
      </c>
      <c r="C801" s="1887">
        <f>ROW()</f>
        <v>801</v>
      </c>
      <c r="D801" s="2121"/>
      <c r="E801" s="2540">
        <v>1</v>
      </c>
      <c r="F801" s="87"/>
      <c r="G801" s="87"/>
      <c r="H801" s="39"/>
      <c r="I801" s="529"/>
      <c r="J801" s="7"/>
      <c r="K801" s="7"/>
      <c r="L801" s="7"/>
      <c r="M801" s="6"/>
      <c r="N801" s="70"/>
      <c r="O801" s="70" t="s">
        <v>127</v>
      </c>
      <c r="P801" s="6"/>
      <c r="Q801" s="420">
        <f t="shared" ref="Q801:AB801" si="879">Q832+Q952+Q862+Q892+Q922</f>
        <v>43</v>
      </c>
      <c r="R801" s="420">
        <f t="shared" si="879"/>
        <v>43</v>
      </c>
      <c r="S801" s="420">
        <f t="shared" si="879"/>
        <v>43</v>
      </c>
      <c r="T801" s="420">
        <f t="shared" si="879"/>
        <v>43</v>
      </c>
      <c r="U801" s="420">
        <f t="shared" si="879"/>
        <v>44</v>
      </c>
      <c r="V801" s="420">
        <f t="shared" si="879"/>
        <v>43</v>
      </c>
      <c r="W801" s="420">
        <f t="shared" si="879"/>
        <v>44</v>
      </c>
      <c r="X801" s="420">
        <f t="shared" si="879"/>
        <v>44</v>
      </c>
      <c r="Y801" s="420">
        <f t="shared" si="879"/>
        <v>44</v>
      </c>
      <c r="Z801" s="420">
        <f t="shared" si="879"/>
        <v>44</v>
      </c>
      <c r="AA801" s="420">
        <f t="shared" si="879"/>
        <v>44</v>
      </c>
      <c r="AB801" s="420">
        <f t="shared" si="879"/>
        <v>45</v>
      </c>
      <c r="AC801" s="68">
        <f>S801</f>
        <v>43</v>
      </c>
      <c r="AD801" s="68">
        <f>V801</f>
        <v>43</v>
      </c>
      <c r="AE801" s="68">
        <f>Y801</f>
        <v>44</v>
      </c>
      <c r="AF801" s="68">
        <f>AB801</f>
        <v>45</v>
      </c>
      <c r="AG801" s="68">
        <f>AD801</f>
        <v>43</v>
      </c>
      <c r="AH801" s="68">
        <f>AF801</f>
        <v>45</v>
      </c>
      <c r="AI801" s="68">
        <f>AH801</f>
        <v>45</v>
      </c>
      <c r="AK801" s="68">
        <f t="shared" ca="1" si="850"/>
        <v>43</v>
      </c>
      <c r="AL801" s="68">
        <f t="shared" ca="1" si="851"/>
        <v>44</v>
      </c>
      <c r="AM801" s="1682">
        <f t="shared" ca="1" si="811"/>
        <v>-1</v>
      </c>
      <c r="AN801" s="1775">
        <f t="shared" ca="1" si="852"/>
        <v>0.97727272727272729</v>
      </c>
      <c r="AO801" s="68">
        <f t="shared" ca="1" si="853"/>
        <v>43</v>
      </c>
      <c r="AP801" s="1682">
        <f t="shared" ca="1" si="812"/>
        <v>0</v>
      </c>
      <c r="AQ801" s="1775">
        <f t="shared" ca="1" si="854"/>
        <v>1</v>
      </c>
      <c r="AS801" s="68">
        <f t="shared" ca="1" si="855"/>
        <v>43</v>
      </c>
      <c r="AT801" s="68">
        <f t="shared" ca="1" si="856"/>
        <v>44</v>
      </c>
      <c r="AU801" s="1682">
        <f t="shared" ca="1" si="857"/>
        <v>-1</v>
      </c>
      <c r="AV801" s="1775">
        <f t="shared" ca="1" si="858"/>
        <v>0.97727272727272729</v>
      </c>
      <c r="AW801" s="68">
        <f t="shared" ca="1" si="869"/>
        <v>43</v>
      </c>
      <c r="AX801" s="1682">
        <f t="shared" ca="1" si="859"/>
        <v>0</v>
      </c>
      <c r="AY801" s="1775">
        <f t="shared" ca="1" si="860"/>
        <v>1</v>
      </c>
      <c r="BA801" s="68">
        <f t="shared" ca="1" si="861"/>
        <v>43</v>
      </c>
      <c r="BB801" s="68">
        <f t="shared" ca="1" si="862"/>
        <v>44</v>
      </c>
      <c r="BC801" s="1682">
        <f t="shared" ca="1" si="863"/>
        <v>-1</v>
      </c>
      <c r="BD801" s="1775">
        <f t="shared" ca="1" si="864"/>
        <v>0.97727272727272729</v>
      </c>
      <c r="BE801" s="68">
        <f t="shared" ca="1" si="870"/>
        <v>43</v>
      </c>
      <c r="BF801" s="1682">
        <f t="shared" ca="1" si="865"/>
        <v>0</v>
      </c>
      <c r="BG801" s="1775">
        <f t="shared" ca="1" si="866"/>
        <v>1</v>
      </c>
    </row>
    <row r="802" spans="1:59" s="55" customFormat="1">
      <c r="A802" s="1887">
        <v>776</v>
      </c>
      <c r="B802" s="1887">
        <v>1</v>
      </c>
      <c r="C802" s="1887">
        <f>ROW()</f>
        <v>802</v>
      </c>
      <c r="D802" s="2121"/>
      <c r="E802" s="2540">
        <v>1</v>
      </c>
      <c r="F802" s="87"/>
      <c r="G802" s="87"/>
      <c r="H802" s="39"/>
      <c r="I802" s="529"/>
      <c r="J802" s="7"/>
      <c r="K802" s="7"/>
      <c r="L802" s="7"/>
      <c r="M802" s="6"/>
      <c r="N802" s="70"/>
      <c r="O802" s="70" t="s">
        <v>126</v>
      </c>
      <c r="P802" s="6"/>
      <c r="Q802" s="420">
        <f t="shared" ref="Q802:AB802" si="880">Q833+Q953+Q863+Q893+Q923</f>
        <v>0</v>
      </c>
      <c r="R802" s="420">
        <f t="shared" si="880"/>
        <v>0</v>
      </c>
      <c r="S802" s="420">
        <f t="shared" si="880"/>
        <v>0</v>
      </c>
      <c r="T802" s="420">
        <f t="shared" si="880"/>
        <v>0</v>
      </c>
      <c r="U802" s="420">
        <f t="shared" si="880"/>
        <v>0</v>
      </c>
      <c r="V802" s="420">
        <f t="shared" si="880"/>
        <v>0</v>
      </c>
      <c r="W802" s="420">
        <f t="shared" si="880"/>
        <v>0</v>
      </c>
      <c r="X802" s="420">
        <f t="shared" si="880"/>
        <v>0</v>
      </c>
      <c r="Y802" s="420">
        <f t="shared" si="880"/>
        <v>0</v>
      </c>
      <c r="Z802" s="420">
        <f t="shared" si="880"/>
        <v>0</v>
      </c>
      <c r="AA802" s="420">
        <f t="shared" si="880"/>
        <v>0</v>
      </c>
      <c r="AB802" s="420">
        <f t="shared" si="880"/>
        <v>0</v>
      </c>
      <c r="AC802" s="68">
        <f>S802</f>
        <v>0</v>
      </c>
      <c r="AD802" s="68">
        <f>V802</f>
        <v>0</v>
      </c>
      <c r="AE802" s="68">
        <f>Y802</f>
        <v>0</v>
      </c>
      <c r="AF802" s="68">
        <f>AB802</f>
        <v>0</v>
      </c>
      <c r="AG802" s="68">
        <f>AD802</f>
        <v>0</v>
      </c>
      <c r="AH802" s="68">
        <f>AF802</f>
        <v>0</v>
      </c>
      <c r="AI802" s="68">
        <f>AH802</f>
        <v>0</v>
      </c>
      <c r="AK802" s="68">
        <f t="shared" ca="1" si="850"/>
        <v>0</v>
      </c>
      <c r="AL802" s="68">
        <f t="shared" ca="1" si="851"/>
        <v>0</v>
      </c>
      <c r="AM802" s="1682">
        <f t="shared" ca="1" si="811"/>
        <v>0</v>
      </c>
      <c r="AN802" s="1775">
        <f t="shared" ca="1" si="852"/>
        <v>0</v>
      </c>
      <c r="AO802" s="68">
        <f t="shared" ca="1" si="853"/>
        <v>0</v>
      </c>
      <c r="AP802" s="1682">
        <f t="shared" ca="1" si="812"/>
        <v>0</v>
      </c>
      <c r="AQ802" s="1775">
        <f t="shared" ca="1" si="854"/>
        <v>0</v>
      </c>
      <c r="AS802" s="68">
        <f t="shared" ca="1" si="855"/>
        <v>0</v>
      </c>
      <c r="AT802" s="68">
        <f t="shared" ca="1" si="856"/>
        <v>0</v>
      </c>
      <c r="AU802" s="1682">
        <f t="shared" ca="1" si="857"/>
        <v>0</v>
      </c>
      <c r="AV802" s="1775">
        <f t="shared" ca="1" si="858"/>
        <v>0</v>
      </c>
      <c r="AW802" s="68">
        <f t="shared" ca="1" si="869"/>
        <v>0</v>
      </c>
      <c r="AX802" s="1682">
        <f t="shared" ca="1" si="859"/>
        <v>0</v>
      </c>
      <c r="AY802" s="1775">
        <f t="shared" ca="1" si="860"/>
        <v>0</v>
      </c>
      <c r="BA802" s="68">
        <f t="shared" ca="1" si="861"/>
        <v>0</v>
      </c>
      <c r="BB802" s="68">
        <f t="shared" ca="1" si="862"/>
        <v>0</v>
      </c>
      <c r="BC802" s="1682">
        <f t="shared" ca="1" si="863"/>
        <v>0</v>
      </c>
      <c r="BD802" s="1775">
        <f t="shared" ca="1" si="864"/>
        <v>0</v>
      </c>
      <c r="BE802" s="68">
        <f t="shared" ca="1" si="870"/>
        <v>0</v>
      </c>
      <c r="BF802" s="1682">
        <f t="shared" ca="1" si="865"/>
        <v>0</v>
      </c>
      <c r="BG802" s="1775">
        <f t="shared" ca="1" si="866"/>
        <v>0</v>
      </c>
    </row>
    <row r="803" spans="1:59" s="55" customFormat="1">
      <c r="A803" s="1887">
        <v>777</v>
      </c>
      <c r="B803" s="1887">
        <v>1</v>
      </c>
      <c r="C803" s="1887">
        <f>ROW()</f>
        <v>803</v>
      </c>
      <c r="D803" s="2121"/>
      <c r="E803" s="2540">
        <v>1</v>
      </c>
      <c r="F803" s="87"/>
      <c r="G803" s="87"/>
      <c r="H803" s="39"/>
      <c r="I803" s="529"/>
      <c r="J803" s="7"/>
      <c r="K803" s="7"/>
      <c r="L803" s="7"/>
      <c r="M803" s="6"/>
      <c r="N803" s="70"/>
      <c r="O803" s="70" t="s">
        <v>125</v>
      </c>
      <c r="P803" s="6"/>
      <c r="Q803" s="420">
        <f t="shared" ref="Q803:AB803" si="881">Q834+Q954+Q864+Q894+Q924</f>
        <v>31</v>
      </c>
      <c r="R803" s="420">
        <f t="shared" si="881"/>
        <v>31</v>
      </c>
      <c r="S803" s="420">
        <f t="shared" si="881"/>
        <v>31</v>
      </c>
      <c r="T803" s="420">
        <f t="shared" si="881"/>
        <v>31</v>
      </c>
      <c r="U803" s="420">
        <f t="shared" si="881"/>
        <v>31</v>
      </c>
      <c r="V803" s="420">
        <f t="shared" si="881"/>
        <v>31</v>
      </c>
      <c r="W803" s="420">
        <f t="shared" si="881"/>
        <v>31</v>
      </c>
      <c r="X803" s="420">
        <f t="shared" si="881"/>
        <v>31</v>
      </c>
      <c r="Y803" s="420">
        <f t="shared" si="881"/>
        <v>31</v>
      </c>
      <c r="Z803" s="420">
        <f t="shared" si="881"/>
        <v>31</v>
      </c>
      <c r="AA803" s="420">
        <f t="shared" si="881"/>
        <v>30</v>
      </c>
      <c r="AB803" s="420">
        <f t="shared" si="881"/>
        <v>31</v>
      </c>
      <c r="AC803" s="68">
        <f>S803</f>
        <v>31</v>
      </c>
      <c r="AD803" s="68">
        <f>V803</f>
        <v>31</v>
      </c>
      <c r="AE803" s="68">
        <f>Y803</f>
        <v>31</v>
      </c>
      <c r="AF803" s="68">
        <f>AB803</f>
        <v>31</v>
      </c>
      <c r="AG803" s="68">
        <f>AD803</f>
        <v>31</v>
      </c>
      <c r="AH803" s="68">
        <f>AF803</f>
        <v>31</v>
      </c>
      <c r="AI803" s="68">
        <f>AH803</f>
        <v>31</v>
      </c>
      <c r="AK803" s="68">
        <f t="shared" ca="1" si="850"/>
        <v>31</v>
      </c>
      <c r="AL803" s="68">
        <f t="shared" ca="1" si="851"/>
        <v>31</v>
      </c>
      <c r="AM803" s="1682">
        <f t="shared" ca="1" si="811"/>
        <v>0</v>
      </c>
      <c r="AN803" s="1775">
        <f t="shared" ca="1" si="852"/>
        <v>1</v>
      </c>
      <c r="AO803" s="68">
        <f t="shared" ca="1" si="853"/>
        <v>30</v>
      </c>
      <c r="AP803" s="1682">
        <f t="shared" ca="1" si="812"/>
        <v>1</v>
      </c>
      <c r="AQ803" s="1775">
        <f t="shared" ca="1" si="854"/>
        <v>1.0333333333333334</v>
      </c>
      <c r="AS803" s="68">
        <f t="shared" ca="1" si="855"/>
        <v>31</v>
      </c>
      <c r="AT803" s="68">
        <f t="shared" ca="1" si="856"/>
        <v>31</v>
      </c>
      <c r="AU803" s="1682">
        <f t="shared" ca="1" si="857"/>
        <v>0</v>
      </c>
      <c r="AV803" s="1775">
        <f t="shared" ca="1" si="858"/>
        <v>1</v>
      </c>
      <c r="AW803" s="68">
        <f t="shared" ca="1" si="869"/>
        <v>30</v>
      </c>
      <c r="AX803" s="1682">
        <f t="shared" ca="1" si="859"/>
        <v>1</v>
      </c>
      <c r="AY803" s="1775">
        <f t="shared" ca="1" si="860"/>
        <v>1.0333333333333334</v>
      </c>
      <c r="BA803" s="68">
        <f t="shared" ca="1" si="861"/>
        <v>31</v>
      </c>
      <c r="BB803" s="68">
        <f t="shared" ca="1" si="862"/>
        <v>31</v>
      </c>
      <c r="BC803" s="1682">
        <f t="shared" ca="1" si="863"/>
        <v>0</v>
      </c>
      <c r="BD803" s="1775">
        <f t="shared" ca="1" si="864"/>
        <v>1</v>
      </c>
      <c r="BE803" s="68">
        <f t="shared" ca="1" si="870"/>
        <v>30</v>
      </c>
      <c r="BF803" s="1682">
        <f t="shared" ca="1" si="865"/>
        <v>1</v>
      </c>
      <c r="BG803" s="1775">
        <f t="shared" ca="1" si="866"/>
        <v>1.0333333333333334</v>
      </c>
    </row>
    <row r="804" spans="1:59" s="55" customFormat="1">
      <c r="A804" s="1887">
        <v>778</v>
      </c>
      <c r="B804" s="1887">
        <v>1</v>
      </c>
      <c r="C804" s="1887">
        <f>ROW()</f>
        <v>804</v>
      </c>
      <c r="D804" s="2120" t="s">
        <v>1020</v>
      </c>
      <c r="E804" s="2540">
        <v>1</v>
      </c>
      <c r="F804" s="87"/>
      <c r="G804" s="87"/>
      <c r="H804" s="39"/>
      <c r="I804" s="529"/>
      <c r="J804" s="512" t="s">
        <v>359</v>
      </c>
      <c r="K804" s="83"/>
      <c r="L804" s="83"/>
      <c r="M804" s="74"/>
      <c r="N804" s="73"/>
      <c r="O804" s="73"/>
      <c r="P804" s="72"/>
      <c r="Q804" s="617">
        <f t="shared" ref="Q804:X804" si="882">SUM(Q805:Q808)</f>
        <v>24</v>
      </c>
      <c r="R804" s="617">
        <f t="shared" si="882"/>
        <v>24</v>
      </c>
      <c r="S804" s="617">
        <f t="shared" si="882"/>
        <v>25</v>
      </c>
      <c r="T804" s="617">
        <f t="shared" si="882"/>
        <v>25</v>
      </c>
      <c r="U804" s="617">
        <f t="shared" si="882"/>
        <v>25</v>
      </c>
      <c r="V804" s="617">
        <f t="shared" si="882"/>
        <v>24</v>
      </c>
      <c r="W804" s="617">
        <f t="shared" si="882"/>
        <v>17</v>
      </c>
      <c r="X804" s="617">
        <f t="shared" si="882"/>
        <v>17</v>
      </c>
      <c r="Y804" s="617">
        <f>SUM(Y805:Y808)</f>
        <v>17</v>
      </c>
      <c r="Z804" s="617">
        <f>SUM(Z805:Z808)</f>
        <v>18</v>
      </c>
      <c r="AA804" s="617">
        <f>SUM(AA805:AA808)</f>
        <v>18</v>
      </c>
      <c r="AB804" s="617">
        <f>SUM(AB805:AB808)</f>
        <v>18</v>
      </c>
      <c r="AC804" s="71">
        <f t="shared" ref="AC804:AI804" si="883">SUM(AC805:AC808)</f>
        <v>25</v>
      </c>
      <c r="AD804" s="71">
        <f t="shared" si="883"/>
        <v>24</v>
      </c>
      <c r="AE804" s="71">
        <f t="shared" si="883"/>
        <v>17</v>
      </c>
      <c r="AF804" s="71">
        <f t="shared" si="883"/>
        <v>18</v>
      </c>
      <c r="AG804" s="71">
        <f t="shared" si="883"/>
        <v>24</v>
      </c>
      <c r="AH804" s="71">
        <f t="shared" si="883"/>
        <v>18</v>
      </c>
      <c r="AI804" s="71">
        <f t="shared" si="883"/>
        <v>18</v>
      </c>
      <c r="AK804" s="510">
        <f t="shared" ca="1" si="850"/>
        <v>24</v>
      </c>
      <c r="AL804" s="510">
        <f t="shared" ca="1" si="851"/>
        <v>21</v>
      </c>
      <c r="AM804" s="1756">
        <f t="shared" ref="AM804:AM819" ca="1" si="884">AK804-AL804</f>
        <v>3</v>
      </c>
      <c r="AN804" s="1859">
        <f t="shared" ca="1" si="852"/>
        <v>1.1428571428571428</v>
      </c>
      <c r="AO804" s="510">
        <f t="shared" ca="1" si="853"/>
        <v>25</v>
      </c>
      <c r="AP804" s="1756">
        <f t="shared" ref="AP804:AP819" ca="1" si="885">AK804-AO804</f>
        <v>-1</v>
      </c>
      <c r="AQ804" s="1859">
        <f t="shared" ca="1" si="854"/>
        <v>0.96</v>
      </c>
      <c r="AS804" s="510">
        <f t="shared" ca="1" si="855"/>
        <v>24</v>
      </c>
      <c r="AT804" s="510">
        <f t="shared" ca="1" si="856"/>
        <v>21</v>
      </c>
      <c r="AU804" s="1756">
        <f t="shared" ca="1" si="857"/>
        <v>3</v>
      </c>
      <c r="AV804" s="1859">
        <f t="shared" ca="1" si="858"/>
        <v>1.1428571428571428</v>
      </c>
      <c r="AW804" s="510">
        <f t="shared" ca="1" si="869"/>
        <v>25</v>
      </c>
      <c r="AX804" s="1756">
        <f t="shared" ca="1" si="859"/>
        <v>-1</v>
      </c>
      <c r="AY804" s="1859">
        <f t="shared" ca="1" si="860"/>
        <v>0.96</v>
      </c>
      <c r="BA804" s="510">
        <f t="shared" ca="1" si="861"/>
        <v>24</v>
      </c>
      <c r="BB804" s="510">
        <f t="shared" ca="1" si="862"/>
        <v>21</v>
      </c>
      <c r="BC804" s="1756">
        <f t="shared" ca="1" si="863"/>
        <v>3</v>
      </c>
      <c r="BD804" s="1859">
        <f t="shared" ca="1" si="864"/>
        <v>1.1428571428571428</v>
      </c>
      <c r="BE804" s="510">
        <f t="shared" ca="1" si="870"/>
        <v>25</v>
      </c>
      <c r="BF804" s="1756">
        <f t="shared" ca="1" si="865"/>
        <v>-1</v>
      </c>
      <c r="BG804" s="1859">
        <f t="shared" ca="1" si="866"/>
        <v>0.96</v>
      </c>
    </row>
    <row r="805" spans="1:59" s="55" customFormat="1">
      <c r="A805" s="1887">
        <v>779</v>
      </c>
      <c r="B805" s="1887">
        <v>1</v>
      </c>
      <c r="C805" s="1887">
        <f>ROW()</f>
        <v>805</v>
      </c>
      <c r="D805" s="2121"/>
      <c r="E805" s="2540">
        <v>1</v>
      </c>
      <c r="F805" s="87"/>
      <c r="G805" s="87"/>
      <c r="H805" s="39"/>
      <c r="I805" s="529"/>
      <c r="J805" s="7"/>
      <c r="K805" s="7"/>
      <c r="L805" s="7"/>
      <c r="M805" s="6"/>
      <c r="N805" s="70"/>
      <c r="O805" s="70" t="s">
        <v>346</v>
      </c>
      <c r="P805" s="6"/>
      <c r="Q805" s="420">
        <f t="shared" ref="Q805:AB805" si="886">Q836+Q956+Q866+Q896+Q926</f>
        <v>7</v>
      </c>
      <c r="R805" s="420">
        <f t="shared" si="886"/>
        <v>7</v>
      </c>
      <c r="S805" s="420">
        <f t="shared" si="886"/>
        <v>7</v>
      </c>
      <c r="T805" s="420">
        <f t="shared" si="886"/>
        <v>7</v>
      </c>
      <c r="U805" s="420">
        <f t="shared" si="886"/>
        <v>7</v>
      </c>
      <c r="V805" s="420">
        <f t="shared" si="886"/>
        <v>8</v>
      </c>
      <c r="W805" s="420">
        <f t="shared" si="886"/>
        <v>8</v>
      </c>
      <c r="X805" s="420">
        <f t="shared" si="886"/>
        <v>8</v>
      </c>
      <c r="Y805" s="420">
        <f t="shared" si="886"/>
        <v>8</v>
      </c>
      <c r="Z805" s="420">
        <f t="shared" si="886"/>
        <v>8</v>
      </c>
      <c r="AA805" s="420">
        <f t="shared" si="886"/>
        <v>8</v>
      </c>
      <c r="AB805" s="420">
        <f t="shared" si="886"/>
        <v>8</v>
      </c>
      <c r="AC805" s="68">
        <f>S805</f>
        <v>7</v>
      </c>
      <c r="AD805" s="68">
        <f>V805</f>
        <v>8</v>
      </c>
      <c r="AE805" s="68">
        <f>Y805</f>
        <v>8</v>
      </c>
      <c r="AF805" s="68">
        <f>AB805</f>
        <v>8</v>
      </c>
      <c r="AG805" s="68">
        <f>AD805</f>
        <v>8</v>
      </c>
      <c r="AH805" s="68">
        <f>AF805</f>
        <v>8</v>
      </c>
      <c r="AI805" s="68">
        <f>AH805</f>
        <v>8</v>
      </c>
      <c r="AK805" s="68">
        <f t="shared" ca="1" si="850"/>
        <v>7</v>
      </c>
      <c r="AL805" s="68">
        <f t="shared" ca="1" si="851"/>
        <v>8</v>
      </c>
      <c r="AM805" s="1682">
        <f t="shared" ca="1" si="884"/>
        <v>-1</v>
      </c>
      <c r="AN805" s="1775">
        <f t="shared" ca="1" si="852"/>
        <v>0.875</v>
      </c>
      <c r="AO805" s="68">
        <f t="shared" ca="1" si="853"/>
        <v>7</v>
      </c>
      <c r="AP805" s="1682">
        <f t="shared" ca="1" si="885"/>
        <v>0</v>
      </c>
      <c r="AQ805" s="1775">
        <f t="shared" ca="1" si="854"/>
        <v>1</v>
      </c>
      <c r="AS805" s="68">
        <f t="shared" ca="1" si="855"/>
        <v>7</v>
      </c>
      <c r="AT805" s="68">
        <f t="shared" ca="1" si="856"/>
        <v>8</v>
      </c>
      <c r="AU805" s="1682">
        <f t="shared" ca="1" si="857"/>
        <v>-1</v>
      </c>
      <c r="AV805" s="1775">
        <f t="shared" ca="1" si="858"/>
        <v>0.875</v>
      </c>
      <c r="AW805" s="68">
        <f t="shared" ca="1" si="869"/>
        <v>7</v>
      </c>
      <c r="AX805" s="1682">
        <f t="shared" ca="1" si="859"/>
        <v>0</v>
      </c>
      <c r="AY805" s="1775">
        <f t="shared" ca="1" si="860"/>
        <v>1</v>
      </c>
      <c r="BA805" s="68">
        <f t="shared" ca="1" si="861"/>
        <v>7</v>
      </c>
      <c r="BB805" s="68">
        <f t="shared" ca="1" si="862"/>
        <v>8</v>
      </c>
      <c r="BC805" s="1682">
        <f t="shared" ca="1" si="863"/>
        <v>-1</v>
      </c>
      <c r="BD805" s="1775">
        <f t="shared" ca="1" si="864"/>
        <v>0.875</v>
      </c>
      <c r="BE805" s="68">
        <f t="shared" ca="1" si="870"/>
        <v>7</v>
      </c>
      <c r="BF805" s="1682">
        <f t="shared" ca="1" si="865"/>
        <v>0</v>
      </c>
      <c r="BG805" s="1775">
        <f t="shared" ca="1" si="866"/>
        <v>1</v>
      </c>
    </row>
    <row r="806" spans="1:59" s="55" customFormat="1">
      <c r="A806" s="1887">
        <v>780</v>
      </c>
      <c r="B806" s="1887">
        <v>1</v>
      </c>
      <c r="C806" s="1887">
        <f>ROW()</f>
        <v>806</v>
      </c>
      <c r="D806" s="2121"/>
      <c r="E806" s="2540">
        <v>1</v>
      </c>
      <c r="F806" s="87"/>
      <c r="G806" s="87"/>
      <c r="H806" s="39"/>
      <c r="I806" s="529"/>
      <c r="J806" s="7"/>
      <c r="K806" s="7"/>
      <c r="L806" s="7"/>
      <c r="M806" s="6"/>
      <c r="N806" s="70"/>
      <c r="O806" s="70" t="s">
        <v>347</v>
      </c>
      <c r="P806" s="6"/>
      <c r="Q806" s="420">
        <f t="shared" ref="Q806:AB806" si="887">Q837+Q957+Q867+Q897+Q927</f>
        <v>0</v>
      </c>
      <c r="R806" s="420">
        <f t="shared" si="887"/>
        <v>0</v>
      </c>
      <c r="S806" s="420">
        <f t="shared" si="887"/>
        <v>0</v>
      </c>
      <c r="T806" s="420">
        <f t="shared" si="887"/>
        <v>0</v>
      </c>
      <c r="U806" s="420">
        <f t="shared" si="887"/>
        <v>0</v>
      </c>
      <c r="V806" s="420">
        <f t="shared" si="887"/>
        <v>0</v>
      </c>
      <c r="W806" s="420">
        <f t="shared" si="887"/>
        <v>0</v>
      </c>
      <c r="X806" s="420">
        <f t="shared" si="887"/>
        <v>0</v>
      </c>
      <c r="Y806" s="420">
        <f t="shared" si="887"/>
        <v>0</v>
      </c>
      <c r="Z806" s="420">
        <f t="shared" si="887"/>
        <v>0</v>
      </c>
      <c r="AA806" s="420">
        <f t="shared" si="887"/>
        <v>0</v>
      </c>
      <c r="AB806" s="420">
        <f t="shared" si="887"/>
        <v>0</v>
      </c>
      <c r="AC806" s="68">
        <f>S806</f>
        <v>0</v>
      </c>
      <c r="AD806" s="68">
        <f>V806</f>
        <v>0</v>
      </c>
      <c r="AE806" s="68">
        <f>Y806</f>
        <v>0</v>
      </c>
      <c r="AF806" s="68">
        <f>AB806</f>
        <v>0</v>
      </c>
      <c r="AG806" s="68">
        <f>AD806</f>
        <v>0</v>
      </c>
      <c r="AH806" s="68">
        <f>AF806</f>
        <v>0</v>
      </c>
      <c r="AI806" s="68">
        <f>AH806</f>
        <v>0</v>
      </c>
      <c r="AK806" s="68">
        <f t="shared" ca="1" si="850"/>
        <v>0</v>
      </c>
      <c r="AL806" s="68">
        <f t="shared" ca="1" si="851"/>
        <v>0</v>
      </c>
      <c r="AM806" s="1682">
        <f t="shared" ca="1" si="884"/>
        <v>0</v>
      </c>
      <c r="AN806" s="1775">
        <f t="shared" ca="1" si="852"/>
        <v>0</v>
      </c>
      <c r="AO806" s="68">
        <f t="shared" ca="1" si="853"/>
        <v>0</v>
      </c>
      <c r="AP806" s="1682">
        <f t="shared" ca="1" si="885"/>
        <v>0</v>
      </c>
      <c r="AQ806" s="1775">
        <f t="shared" ca="1" si="854"/>
        <v>0</v>
      </c>
      <c r="AS806" s="68">
        <f t="shared" ca="1" si="855"/>
        <v>0</v>
      </c>
      <c r="AT806" s="68">
        <f t="shared" ca="1" si="856"/>
        <v>0</v>
      </c>
      <c r="AU806" s="1682">
        <f t="shared" ca="1" si="857"/>
        <v>0</v>
      </c>
      <c r="AV806" s="1775">
        <f t="shared" ca="1" si="858"/>
        <v>0</v>
      </c>
      <c r="AW806" s="68">
        <f t="shared" ca="1" si="869"/>
        <v>0</v>
      </c>
      <c r="AX806" s="1682">
        <f t="shared" ca="1" si="859"/>
        <v>0</v>
      </c>
      <c r="AY806" s="1775">
        <f t="shared" ca="1" si="860"/>
        <v>0</v>
      </c>
      <c r="BA806" s="68">
        <f t="shared" ca="1" si="861"/>
        <v>0</v>
      </c>
      <c r="BB806" s="68">
        <f t="shared" ca="1" si="862"/>
        <v>0</v>
      </c>
      <c r="BC806" s="1682">
        <f t="shared" ca="1" si="863"/>
        <v>0</v>
      </c>
      <c r="BD806" s="1775">
        <f t="shared" ca="1" si="864"/>
        <v>0</v>
      </c>
      <c r="BE806" s="68">
        <f t="shared" ca="1" si="870"/>
        <v>0</v>
      </c>
      <c r="BF806" s="1682">
        <f t="shared" ca="1" si="865"/>
        <v>0</v>
      </c>
      <c r="BG806" s="1775">
        <f t="shared" ca="1" si="866"/>
        <v>0</v>
      </c>
    </row>
    <row r="807" spans="1:59" s="55" customFormat="1">
      <c r="A807" s="1887">
        <v>781</v>
      </c>
      <c r="B807" s="1887">
        <v>1</v>
      </c>
      <c r="C807" s="1887">
        <f>ROW()</f>
        <v>807</v>
      </c>
      <c r="D807" s="2121"/>
      <c r="E807" s="2540">
        <v>1</v>
      </c>
      <c r="F807" s="87"/>
      <c r="G807" s="87"/>
      <c r="H807" s="39"/>
      <c r="I807" s="529"/>
      <c r="J807" s="7"/>
      <c r="K807" s="7"/>
      <c r="L807" s="7"/>
      <c r="M807" s="6"/>
      <c r="N807" s="70"/>
      <c r="O807" s="70" t="s">
        <v>348</v>
      </c>
      <c r="P807" s="6"/>
      <c r="Q807" s="420">
        <f t="shared" ref="Q807:AB807" si="888">Q838+Q958+Q868+Q898+Q928</f>
        <v>14</v>
      </c>
      <c r="R807" s="420">
        <f t="shared" si="888"/>
        <v>14</v>
      </c>
      <c r="S807" s="420">
        <f t="shared" si="888"/>
        <v>15</v>
      </c>
      <c r="T807" s="420">
        <f t="shared" si="888"/>
        <v>15</v>
      </c>
      <c r="U807" s="420">
        <f t="shared" si="888"/>
        <v>15</v>
      </c>
      <c r="V807" s="420">
        <f t="shared" si="888"/>
        <v>13</v>
      </c>
      <c r="W807" s="420">
        <f t="shared" si="888"/>
        <v>7</v>
      </c>
      <c r="X807" s="420">
        <f t="shared" si="888"/>
        <v>7</v>
      </c>
      <c r="Y807" s="420">
        <f t="shared" si="888"/>
        <v>7</v>
      </c>
      <c r="Z807" s="420">
        <f t="shared" si="888"/>
        <v>8</v>
      </c>
      <c r="AA807" s="420">
        <f t="shared" si="888"/>
        <v>8</v>
      </c>
      <c r="AB807" s="420">
        <f t="shared" si="888"/>
        <v>8</v>
      </c>
      <c r="AC807" s="68">
        <f>S807</f>
        <v>15</v>
      </c>
      <c r="AD807" s="68">
        <f>V807</f>
        <v>13</v>
      </c>
      <c r="AE807" s="68">
        <f>Y807</f>
        <v>7</v>
      </c>
      <c r="AF807" s="68">
        <f>AB807</f>
        <v>8</v>
      </c>
      <c r="AG807" s="68">
        <f>AD807</f>
        <v>13</v>
      </c>
      <c r="AH807" s="68">
        <f>AF807</f>
        <v>8</v>
      </c>
      <c r="AI807" s="68">
        <f>AH807</f>
        <v>8</v>
      </c>
      <c r="AK807" s="68">
        <f t="shared" ca="1" si="850"/>
        <v>14</v>
      </c>
      <c r="AL807" s="68">
        <f t="shared" ca="1" si="851"/>
        <v>10</v>
      </c>
      <c r="AM807" s="1682">
        <f t="shared" ca="1" si="884"/>
        <v>4</v>
      </c>
      <c r="AN807" s="1775">
        <f t="shared" ca="1" si="852"/>
        <v>1.4</v>
      </c>
      <c r="AO807" s="68">
        <f t="shared" ca="1" si="853"/>
        <v>15</v>
      </c>
      <c r="AP807" s="1682">
        <f t="shared" ca="1" si="885"/>
        <v>-1</v>
      </c>
      <c r="AQ807" s="1775">
        <f t="shared" ca="1" si="854"/>
        <v>0.93333333333333335</v>
      </c>
      <c r="AS807" s="68">
        <f t="shared" ca="1" si="855"/>
        <v>14</v>
      </c>
      <c r="AT807" s="68">
        <f t="shared" ca="1" si="856"/>
        <v>10</v>
      </c>
      <c r="AU807" s="1682">
        <f t="shared" ca="1" si="857"/>
        <v>4</v>
      </c>
      <c r="AV807" s="1775">
        <f t="shared" ca="1" si="858"/>
        <v>1.4</v>
      </c>
      <c r="AW807" s="68">
        <f t="shared" ca="1" si="869"/>
        <v>15</v>
      </c>
      <c r="AX807" s="1682">
        <f t="shared" ca="1" si="859"/>
        <v>-1</v>
      </c>
      <c r="AY807" s="1775">
        <f t="shared" ca="1" si="860"/>
        <v>0.93333333333333335</v>
      </c>
      <c r="BA807" s="68">
        <f t="shared" ca="1" si="861"/>
        <v>14</v>
      </c>
      <c r="BB807" s="68">
        <f t="shared" ca="1" si="862"/>
        <v>10</v>
      </c>
      <c r="BC807" s="1682">
        <f t="shared" ca="1" si="863"/>
        <v>4</v>
      </c>
      <c r="BD807" s="1775">
        <f t="shared" ca="1" si="864"/>
        <v>1.4</v>
      </c>
      <c r="BE807" s="68">
        <f t="shared" ca="1" si="870"/>
        <v>15</v>
      </c>
      <c r="BF807" s="1682">
        <f t="shared" ca="1" si="865"/>
        <v>-1</v>
      </c>
      <c r="BG807" s="1775">
        <f t="shared" ca="1" si="866"/>
        <v>0.93333333333333335</v>
      </c>
    </row>
    <row r="808" spans="1:59" s="55" customFormat="1">
      <c r="A808" s="1887">
        <v>782</v>
      </c>
      <c r="B808" s="1887">
        <v>1</v>
      </c>
      <c r="C808" s="1887">
        <f>ROW()</f>
        <v>808</v>
      </c>
      <c r="D808" s="2121"/>
      <c r="E808" s="2540">
        <v>1</v>
      </c>
      <c r="F808" s="87"/>
      <c r="G808" s="87"/>
      <c r="H808" s="39"/>
      <c r="I808" s="529"/>
      <c r="J808" s="4"/>
      <c r="K808" s="4"/>
      <c r="L808" s="4"/>
      <c r="M808" s="3"/>
      <c r="N808" s="67"/>
      <c r="O808" s="67" t="s">
        <v>349</v>
      </c>
      <c r="P808" s="3"/>
      <c r="Q808" s="422">
        <f t="shared" ref="Q808:AB808" si="889">Q839+Q959+Q869+Q899+Q929</f>
        <v>3</v>
      </c>
      <c r="R808" s="422">
        <f t="shared" si="889"/>
        <v>3</v>
      </c>
      <c r="S808" s="422">
        <f t="shared" si="889"/>
        <v>3</v>
      </c>
      <c r="T808" s="422">
        <f t="shared" si="889"/>
        <v>3</v>
      </c>
      <c r="U808" s="422">
        <f t="shared" si="889"/>
        <v>3</v>
      </c>
      <c r="V808" s="422">
        <f t="shared" si="889"/>
        <v>3</v>
      </c>
      <c r="W808" s="422">
        <f t="shared" si="889"/>
        <v>2</v>
      </c>
      <c r="X808" s="422">
        <f t="shared" si="889"/>
        <v>2</v>
      </c>
      <c r="Y808" s="422">
        <f t="shared" si="889"/>
        <v>2</v>
      </c>
      <c r="Z808" s="422">
        <f t="shared" si="889"/>
        <v>2</v>
      </c>
      <c r="AA808" s="422">
        <f t="shared" si="889"/>
        <v>2</v>
      </c>
      <c r="AB808" s="422">
        <f t="shared" si="889"/>
        <v>2</v>
      </c>
      <c r="AC808" s="65">
        <f>S808</f>
        <v>3</v>
      </c>
      <c r="AD808" s="65">
        <f>V808</f>
        <v>3</v>
      </c>
      <c r="AE808" s="65">
        <f>Y808</f>
        <v>2</v>
      </c>
      <c r="AF808" s="65">
        <f>AB808</f>
        <v>2</v>
      </c>
      <c r="AG808" s="65">
        <f>AD808</f>
        <v>3</v>
      </c>
      <c r="AH808" s="65">
        <f>AF808</f>
        <v>2</v>
      </c>
      <c r="AI808" s="65">
        <f>AH808</f>
        <v>2</v>
      </c>
      <c r="AK808" s="65">
        <f t="shared" ca="1" si="850"/>
        <v>3</v>
      </c>
      <c r="AL808" s="65">
        <f t="shared" ca="1" si="851"/>
        <v>3</v>
      </c>
      <c r="AM808" s="1755">
        <f t="shared" ca="1" si="884"/>
        <v>0</v>
      </c>
      <c r="AN808" s="1858">
        <f t="shared" ca="1" si="852"/>
        <v>1</v>
      </c>
      <c r="AO808" s="65">
        <f t="shared" ca="1" si="853"/>
        <v>3</v>
      </c>
      <c r="AP808" s="1755">
        <f t="shared" ca="1" si="885"/>
        <v>0</v>
      </c>
      <c r="AQ808" s="1858">
        <f t="shared" ca="1" si="854"/>
        <v>1</v>
      </c>
      <c r="AS808" s="65">
        <f t="shared" ca="1" si="855"/>
        <v>3</v>
      </c>
      <c r="AT808" s="65">
        <f t="shared" ca="1" si="856"/>
        <v>3</v>
      </c>
      <c r="AU808" s="1755">
        <f t="shared" ca="1" si="857"/>
        <v>0</v>
      </c>
      <c r="AV808" s="1858">
        <f t="shared" ca="1" si="858"/>
        <v>1</v>
      </c>
      <c r="AW808" s="65">
        <f t="shared" ca="1" si="869"/>
        <v>3</v>
      </c>
      <c r="AX808" s="1755">
        <f t="shared" ca="1" si="859"/>
        <v>0</v>
      </c>
      <c r="AY808" s="1858">
        <f t="shared" ca="1" si="860"/>
        <v>1</v>
      </c>
      <c r="BA808" s="65">
        <f t="shared" ca="1" si="861"/>
        <v>3</v>
      </c>
      <c r="BB808" s="65">
        <f t="shared" ca="1" si="862"/>
        <v>3</v>
      </c>
      <c r="BC808" s="1755">
        <f t="shared" ca="1" si="863"/>
        <v>0</v>
      </c>
      <c r="BD808" s="1858">
        <f t="shared" ca="1" si="864"/>
        <v>1</v>
      </c>
      <c r="BE808" s="65">
        <f t="shared" ca="1" si="870"/>
        <v>3</v>
      </c>
      <c r="BF808" s="1755">
        <f t="shared" ca="1" si="865"/>
        <v>0</v>
      </c>
      <c r="BG808" s="1858">
        <f t="shared" ca="1" si="866"/>
        <v>1</v>
      </c>
    </row>
    <row r="809" spans="1:59" s="55" customFormat="1">
      <c r="A809" s="1887">
        <v>783</v>
      </c>
      <c r="B809" s="1887">
        <v>1</v>
      </c>
      <c r="C809" s="1887">
        <f>ROW()</f>
        <v>809</v>
      </c>
      <c r="D809" s="2120" t="s">
        <v>1020</v>
      </c>
      <c r="E809" s="2540">
        <v>1</v>
      </c>
      <c r="F809" s="87"/>
      <c r="G809" s="87"/>
      <c r="H809" s="39"/>
      <c r="I809" s="529"/>
      <c r="J809" s="520" t="s">
        <v>75</v>
      </c>
      <c r="K809" s="80"/>
      <c r="L809" s="80"/>
      <c r="M809" s="79"/>
      <c r="N809" s="78"/>
      <c r="O809" s="78"/>
      <c r="P809" s="77"/>
      <c r="Q809" s="616">
        <f>SUM(Q810:Q814)</f>
        <v>72</v>
      </c>
      <c r="R809" s="616">
        <f t="shared" ref="R809:AB809" si="890">SUM(R810:R814)</f>
        <v>72</v>
      </c>
      <c r="S809" s="616">
        <f t="shared" si="890"/>
        <v>73</v>
      </c>
      <c r="T809" s="616">
        <f t="shared" si="890"/>
        <v>74</v>
      </c>
      <c r="U809" s="616">
        <f t="shared" si="890"/>
        <v>73</v>
      </c>
      <c r="V809" s="616">
        <f t="shared" si="890"/>
        <v>72</v>
      </c>
      <c r="W809" s="616">
        <f t="shared" si="890"/>
        <v>72</v>
      </c>
      <c r="X809" s="616">
        <f t="shared" si="890"/>
        <v>71</v>
      </c>
      <c r="Y809" s="616">
        <f t="shared" si="890"/>
        <v>71</v>
      </c>
      <c r="Z809" s="616">
        <f t="shared" si="890"/>
        <v>72</v>
      </c>
      <c r="AA809" s="616">
        <f t="shared" si="890"/>
        <v>71</v>
      </c>
      <c r="AB809" s="616">
        <f t="shared" si="890"/>
        <v>73</v>
      </c>
      <c r="AC809" s="76">
        <f t="shared" ref="AC809:AI809" si="891">SUM(AC810:AC814)</f>
        <v>73</v>
      </c>
      <c r="AD809" s="76">
        <f t="shared" si="891"/>
        <v>72</v>
      </c>
      <c r="AE809" s="76">
        <f t="shared" si="891"/>
        <v>71</v>
      </c>
      <c r="AF809" s="76">
        <f t="shared" si="891"/>
        <v>73</v>
      </c>
      <c r="AG809" s="76">
        <f t="shared" si="891"/>
        <v>72</v>
      </c>
      <c r="AH809" s="76">
        <f t="shared" si="891"/>
        <v>73</v>
      </c>
      <c r="AI809" s="76">
        <f t="shared" si="891"/>
        <v>73</v>
      </c>
      <c r="AK809" s="76">
        <f t="shared" ca="1" si="850"/>
        <v>72</v>
      </c>
      <c r="AL809" s="76">
        <f t="shared" ca="1" si="851"/>
        <v>81</v>
      </c>
      <c r="AM809" s="1754">
        <f t="shared" ca="1" si="884"/>
        <v>-9</v>
      </c>
      <c r="AN809" s="1857">
        <f t="shared" ca="1" si="852"/>
        <v>0.88888888888888884</v>
      </c>
      <c r="AO809" s="76">
        <f t="shared" ca="1" si="853"/>
        <v>74</v>
      </c>
      <c r="AP809" s="1754">
        <f t="shared" ca="1" si="885"/>
        <v>-2</v>
      </c>
      <c r="AQ809" s="1857">
        <f t="shared" ca="1" si="854"/>
        <v>0.97297297297297303</v>
      </c>
      <c r="AS809" s="76">
        <f t="shared" ca="1" si="855"/>
        <v>72</v>
      </c>
      <c r="AT809" s="76">
        <f t="shared" ca="1" si="856"/>
        <v>81</v>
      </c>
      <c r="AU809" s="1754">
        <f t="shared" ca="1" si="857"/>
        <v>-9</v>
      </c>
      <c r="AV809" s="1857">
        <f t="shared" ca="1" si="858"/>
        <v>0.88888888888888884</v>
      </c>
      <c r="AW809" s="76">
        <f t="shared" ca="1" si="869"/>
        <v>74</v>
      </c>
      <c r="AX809" s="1754">
        <f t="shared" ca="1" si="859"/>
        <v>-2</v>
      </c>
      <c r="AY809" s="1857">
        <f t="shared" ca="1" si="860"/>
        <v>0.97297297297297303</v>
      </c>
      <c r="BA809" s="76">
        <f t="shared" ca="1" si="861"/>
        <v>72</v>
      </c>
      <c r="BB809" s="76">
        <f t="shared" ca="1" si="862"/>
        <v>81</v>
      </c>
      <c r="BC809" s="1754">
        <f t="shared" ca="1" si="863"/>
        <v>-9</v>
      </c>
      <c r="BD809" s="1857">
        <f t="shared" ca="1" si="864"/>
        <v>0.88888888888888884</v>
      </c>
      <c r="BE809" s="76">
        <f t="shared" ca="1" si="870"/>
        <v>74</v>
      </c>
      <c r="BF809" s="1754">
        <f t="shared" ca="1" si="865"/>
        <v>-2</v>
      </c>
      <c r="BG809" s="1857">
        <f t="shared" ca="1" si="866"/>
        <v>0.97297297297297303</v>
      </c>
    </row>
    <row r="810" spans="1:59" s="55" customFormat="1">
      <c r="A810" s="1887">
        <v>784</v>
      </c>
      <c r="B810" s="1887">
        <v>1</v>
      </c>
      <c r="C810" s="1887">
        <f>ROW()</f>
        <v>810</v>
      </c>
      <c r="D810" s="2121"/>
      <c r="E810" s="2540">
        <v>1</v>
      </c>
      <c r="F810" s="87"/>
      <c r="G810" s="87"/>
      <c r="H810" s="39"/>
      <c r="I810" s="529"/>
      <c r="J810" s="7"/>
      <c r="K810" s="7"/>
      <c r="L810" s="6"/>
      <c r="M810" s="6"/>
      <c r="N810" s="70"/>
      <c r="O810" s="70" t="s">
        <v>124</v>
      </c>
      <c r="P810" s="69"/>
      <c r="Q810" s="420">
        <f t="shared" ref="Q810:AB810" si="892">Q841+Q961+Q871+Q901+Q931</f>
        <v>6</v>
      </c>
      <c r="R810" s="420">
        <f t="shared" si="892"/>
        <v>6</v>
      </c>
      <c r="S810" s="420">
        <f t="shared" si="892"/>
        <v>6</v>
      </c>
      <c r="T810" s="420">
        <f t="shared" si="892"/>
        <v>6</v>
      </c>
      <c r="U810" s="420">
        <f t="shared" si="892"/>
        <v>6</v>
      </c>
      <c r="V810" s="420">
        <f t="shared" si="892"/>
        <v>6</v>
      </c>
      <c r="W810" s="420">
        <f t="shared" si="892"/>
        <v>6</v>
      </c>
      <c r="X810" s="420">
        <f t="shared" si="892"/>
        <v>6</v>
      </c>
      <c r="Y810" s="420">
        <f t="shared" si="892"/>
        <v>7</v>
      </c>
      <c r="Z810" s="420">
        <f t="shared" si="892"/>
        <v>7</v>
      </c>
      <c r="AA810" s="420">
        <f t="shared" si="892"/>
        <v>7</v>
      </c>
      <c r="AB810" s="420">
        <f t="shared" si="892"/>
        <v>7</v>
      </c>
      <c r="AC810" s="68">
        <f>S810</f>
        <v>6</v>
      </c>
      <c r="AD810" s="68">
        <f>V810</f>
        <v>6</v>
      </c>
      <c r="AE810" s="68">
        <f>Y810</f>
        <v>7</v>
      </c>
      <c r="AF810" s="68">
        <f>AB810</f>
        <v>7</v>
      </c>
      <c r="AG810" s="68">
        <f>AD810</f>
        <v>6</v>
      </c>
      <c r="AH810" s="68">
        <f>AF810</f>
        <v>7</v>
      </c>
      <c r="AI810" s="68">
        <f>AH810</f>
        <v>7</v>
      </c>
      <c r="AK810" s="68">
        <f t="shared" ca="1" si="850"/>
        <v>6</v>
      </c>
      <c r="AL810" s="68">
        <f t="shared" ca="1" si="851"/>
        <v>6</v>
      </c>
      <c r="AM810" s="1682">
        <f t="shared" ca="1" si="884"/>
        <v>0</v>
      </c>
      <c r="AN810" s="1775">
        <f t="shared" ca="1" si="852"/>
        <v>1</v>
      </c>
      <c r="AO810" s="68">
        <f t="shared" ca="1" si="853"/>
        <v>6</v>
      </c>
      <c r="AP810" s="1682">
        <f t="shared" ca="1" si="885"/>
        <v>0</v>
      </c>
      <c r="AQ810" s="1775">
        <f t="shared" ca="1" si="854"/>
        <v>1</v>
      </c>
      <c r="AS810" s="68">
        <f t="shared" ca="1" si="855"/>
        <v>6</v>
      </c>
      <c r="AT810" s="68">
        <f t="shared" ca="1" si="856"/>
        <v>6</v>
      </c>
      <c r="AU810" s="1682">
        <f t="shared" ca="1" si="857"/>
        <v>0</v>
      </c>
      <c r="AV810" s="1775">
        <f t="shared" ca="1" si="858"/>
        <v>1</v>
      </c>
      <c r="AW810" s="68">
        <f t="shared" ca="1" si="869"/>
        <v>6</v>
      </c>
      <c r="AX810" s="1682">
        <f t="shared" ca="1" si="859"/>
        <v>0</v>
      </c>
      <c r="AY810" s="1775">
        <f t="shared" ca="1" si="860"/>
        <v>1</v>
      </c>
      <c r="BA810" s="68">
        <f t="shared" ca="1" si="861"/>
        <v>6</v>
      </c>
      <c r="BB810" s="68">
        <f t="shared" ca="1" si="862"/>
        <v>6</v>
      </c>
      <c r="BC810" s="1682">
        <f t="shared" ca="1" si="863"/>
        <v>0</v>
      </c>
      <c r="BD810" s="1775">
        <f t="shared" ca="1" si="864"/>
        <v>1</v>
      </c>
      <c r="BE810" s="68">
        <f t="shared" ca="1" si="870"/>
        <v>6</v>
      </c>
      <c r="BF810" s="1682">
        <f t="shared" ca="1" si="865"/>
        <v>0</v>
      </c>
      <c r="BG810" s="1775">
        <f t="shared" ca="1" si="866"/>
        <v>1</v>
      </c>
    </row>
    <row r="811" spans="1:59" s="55" customFormat="1">
      <c r="A811" s="1887">
        <v>785</v>
      </c>
      <c r="B811" s="1887">
        <v>1</v>
      </c>
      <c r="C811" s="1887">
        <f>ROW()</f>
        <v>811</v>
      </c>
      <c r="D811" s="2121"/>
      <c r="E811" s="2540">
        <v>1</v>
      </c>
      <c r="F811" s="87"/>
      <c r="G811" s="87"/>
      <c r="H811" s="39"/>
      <c r="I811" s="529"/>
      <c r="J811" s="7"/>
      <c r="K811" s="7"/>
      <c r="L811" s="6"/>
      <c r="M811" s="6"/>
      <c r="N811" s="70"/>
      <c r="O811" s="70" t="s">
        <v>77</v>
      </c>
      <c r="P811" s="69"/>
      <c r="Q811" s="420">
        <f t="shared" ref="Q811:AB811" si="893">Q842+Q962+Q872+Q902+Q932</f>
        <v>44</v>
      </c>
      <c r="R811" s="420">
        <f t="shared" si="893"/>
        <v>43</v>
      </c>
      <c r="S811" s="420">
        <f t="shared" si="893"/>
        <v>44</v>
      </c>
      <c r="T811" s="420">
        <f t="shared" si="893"/>
        <v>45</v>
      </c>
      <c r="U811" s="420">
        <f t="shared" si="893"/>
        <v>45</v>
      </c>
      <c r="V811" s="420">
        <f t="shared" si="893"/>
        <v>43</v>
      </c>
      <c r="W811" s="420">
        <f t="shared" si="893"/>
        <v>42</v>
      </c>
      <c r="X811" s="420">
        <f t="shared" si="893"/>
        <v>41</v>
      </c>
      <c r="Y811" s="420">
        <f t="shared" si="893"/>
        <v>41</v>
      </c>
      <c r="Z811" s="420">
        <f t="shared" si="893"/>
        <v>41</v>
      </c>
      <c r="AA811" s="420">
        <f t="shared" si="893"/>
        <v>40</v>
      </c>
      <c r="AB811" s="420">
        <f t="shared" si="893"/>
        <v>42</v>
      </c>
      <c r="AC811" s="68">
        <f>S811</f>
        <v>44</v>
      </c>
      <c r="AD811" s="68">
        <f>V811</f>
        <v>43</v>
      </c>
      <c r="AE811" s="68">
        <f>Y811</f>
        <v>41</v>
      </c>
      <c r="AF811" s="68">
        <f>AB811</f>
        <v>42</v>
      </c>
      <c r="AG811" s="68">
        <f>AD811</f>
        <v>43</v>
      </c>
      <c r="AH811" s="68">
        <f>AF811</f>
        <v>42</v>
      </c>
      <c r="AI811" s="68">
        <f>AH811</f>
        <v>42</v>
      </c>
      <c r="AK811" s="68">
        <f t="shared" ca="1" si="850"/>
        <v>44</v>
      </c>
      <c r="AL811" s="68">
        <f t="shared" ca="1" si="851"/>
        <v>45</v>
      </c>
      <c r="AM811" s="1682">
        <f t="shared" ca="1" si="884"/>
        <v>-1</v>
      </c>
      <c r="AN811" s="1775">
        <f t="shared" ca="1" si="852"/>
        <v>0.97777777777777775</v>
      </c>
      <c r="AO811" s="68">
        <f t="shared" ca="1" si="853"/>
        <v>45</v>
      </c>
      <c r="AP811" s="1682">
        <f t="shared" ca="1" si="885"/>
        <v>-1</v>
      </c>
      <c r="AQ811" s="1775">
        <f t="shared" ca="1" si="854"/>
        <v>0.97777777777777775</v>
      </c>
      <c r="AS811" s="68">
        <f t="shared" ca="1" si="855"/>
        <v>44</v>
      </c>
      <c r="AT811" s="68">
        <f t="shared" ca="1" si="856"/>
        <v>45</v>
      </c>
      <c r="AU811" s="1682">
        <f t="shared" ca="1" si="857"/>
        <v>-1</v>
      </c>
      <c r="AV811" s="1775">
        <f t="shared" ca="1" si="858"/>
        <v>0.97777777777777775</v>
      </c>
      <c r="AW811" s="68">
        <f t="shared" ca="1" si="869"/>
        <v>45</v>
      </c>
      <c r="AX811" s="1682">
        <f t="shared" ca="1" si="859"/>
        <v>-1</v>
      </c>
      <c r="AY811" s="1775">
        <f t="shared" ca="1" si="860"/>
        <v>0.97777777777777775</v>
      </c>
      <c r="BA811" s="68">
        <f t="shared" ca="1" si="861"/>
        <v>44</v>
      </c>
      <c r="BB811" s="68">
        <f t="shared" ca="1" si="862"/>
        <v>45</v>
      </c>
      <c r="BC811" s="1682">
        <f t="shared" ca="1" si="863"/>
        <v>-1</v>
      </c>
      <c r="BD811" s="1775">
        <f t="shared" ca="1" si="864"/>
        <v>0.97777777777777775</v>
      </c>
      <c r="BE811" s="68">
        <f t="shared" ca="1" si="870"/>
        <v>45</v>
      </c>
      <c r="BF811" s="1682">
        <f t="shared" ca="1" si="865"/>
        <v>-1</v>
      </c>
      <c r="BG811" s="1775">
        <f t="shared" ca="1" si="866"/>
        <v>0.97777777777777775</v>
      </c>
    </row>
    <row r="812" spans="1:59" s="55" customFormat="1">
      <c r="A812" s="1887">
        <v>786</v>
      </c>
      <c r="B812" s="1887">
        <v>1</v>
      </c>
      <c r="C812" s="1887">
        <f>ROW()</f>
        <v>812</v>
      </c>
      <c r="D812" s="2121"/>
      <c r="E812" s="2540">
        <v>1</v>
      </c>
      <c r="F812" s="87"/>
      <c r="G812" s="87"/>
      <c r="H812" s="39"/>
      <c r="I812" s="529"/>
      <c r="J812" s="7"/>
      <c r="K812" s="7"/>
      <c r="L812" s="6"/>
      <c r="M812" s="6"/>
      <c r="N812" s="70"/>
      <c r="O812" s="70" t="s">
        <v>78</v>
      </c>
      <c r="P812" s="69"/>
      <c r="Q812" s="420">
        <f t="shared" ref="Q812:AB812" si="894">Q843+Q963+Q873+Q903+Q933</f>
        <v>8</v>
      </c>
      <c r="R812" s="420">
        <f t="shared" si="894"/>
        <v>8</v>
      </c>
      <c r="S812" s="420">
        <f t="shared" si="894"/>
        <v>8</v>
      </c>
      <c r="T812" s="420">
        <f t="shared" si="894"/>
        <v>8</v>
      </c>
      <c r="U812" s="420">
        <f t="shared" si="894"/>
        <v>7</v>
      </c>
      <c r="V812" s="420">
        <f t="shared" si="894"/>
        <v>7</v>
      </c>
      <c r="W812" s="420">
        <f t="shared" si="894"/>
        <v>7</v>
      </c>
      <c r="X812" s="420">
        <f t="shared" si="894"/>
        <v>7</v>
      </c>
      <c r="Y812" s="420">
        <f t="shared" si="894"/>
        <v>7</v>
      </c>
      <c r="Z812" s="420">
        <f t="shared" si="894"/>
        <v>7</v>
      </c>
      <c r="AA812" s="420">
        <f t="shared" si="894"/>
        <v>7</v>
      </c>
      <c r="AB812" s="420">
        <f t="shared" si="894"/>
        <v>7</v>
      </c>
      <c r="AC812" s="68">
        <f>S812</f>
        <v>8</v>
      </c>
      <c r="AD812" s="68">
        <f>V812</f>
        <v>7</v>
      </c>
      <c r="AE812" s="68">
        <f>Y812</f>
        <v>7</v>
      </c>
      <c r="AF812" s="68">
        <f>AB812</f>
        <v>7</v>
      </c>
      <c r="AG812" s="68">
        <f>AD812</f>
        <v>7</v>
      </c>
      <c r="AH812" s="68">
        <f>AF812</f>
        <v>7</v>
      </c>
      <c r="AI812" s="68">
        <f>AH812</f>
        <v>7</v>
      </c>
      <c r="AK812" s="68">
        <f t="shared" ca="1" si="850"/>
        <v>8</v>
      </c>
      <c r="AL812" s="68">
        <f t="shared" ca="1" si="851"/>
        <v>9</v>
      </c>
      <c r="AM812" s="1682">
        <f t="shared" ca="1" si="884"/>
        <v>-1</v>
      </c>
      <c r="AN812" s="1775">
        <f t="shared" ca="1" si="852"/>
        <v>0.88888888888888884</v>
      </c>
      <c r="AO812" s="68">
        <f t="shared" ca="1" si="853"/>
        <v>9</v>
      </c>
      <c r="AP812" s="1682">
        <f t="shared" ca="1" si="885"/>
        <v>-1</v>
      </c>
      <c r="AQ812" s="1775">
        <f t="shared" ca="1" si="854"/>
        <v>0.88888888888888884</v>
      </c>
      <c r="AS812" s="68">
        <f t="shared" ca="1" si="855"/>
        <v>8</v>
      </c>
      <c r="AT812" s="68">
        <f t="shared" ca="1" si="856"/>
        <v>9</v>
      </c>
      <c r="AU812" s="1682">
        <f t="shared" ca="1" si="857"/>
        <v>-1</v>
      </c>
      <c r="AV812" s="1775">
        <f t="shared" ca="1" si="858"/>
        <v>0.88888888888888884</v>
      </c>
      <c r="AW812" s="68">
        <f t="shared" ca="1" si="869"/>
        <v>9</v>
      </c>
      <c r="AX812" s="1682">
        <f t="shared" ca="1" si="859"/>
        <v>-1</v>
      </c>
      <c r="AY812" s="1775">
        <f t="shared" ca="1" si="860"/>
        <v>0.88888888888888884</v>
      </c>
      <c r="BA812" s="68">
        <f t="shared" ca="1" si="861"/>
        <v>8</v>
      </c>
      <c r="BB812" s="68">
        <f t="shared" ca="1" si="862"/>
        <v>9</v>
      </c>
      <c r="BC812" s="1682">
        <f t="shared" ca="1" si="863"/>
        <v>-1</v>
      </c>
      <c r="BD812" s="1775">
        <f t="shared" ca="1" si="864"/>
        <v>0.88888888888888884</v>
      </c>
      <c r="BE812" s="68">
        <f t="shared" ca="1" si="870"/>
        <v>9</v>
      </c>
      <c r="BF812" s="1682">
        <f t="shared" ca="1" si="865"/>
        <v>-1</v>
      </c>
      <c r="BG812" s="1775">
        <f t="shared" ca="1" si="866"/>
        <v>0.88888888888888884</v>
      </c>
    </row>
    <row r="813" spans="1:59" s="55" customFormat="1">
      <c r="A813" s="1887">
        <v>787</v>
      </c>
      <c r="B813" s="1887">
        <v>1</v>
      </c>
      <c r="C813" s="1887">
        <f>ROW()</f>
        <v>813</v>
      </c>
      <c r="D813" s="2121"/>
      <c r="E813" s="2540">
        <v>1</v>
      </c>
      <c r="F813" s="87"/>
      <c r="G813" s="87"/>
      <c r="H813" s="39"/>
      <c r="I813" s="529"/>
      <c r="J813" s="7"/>
      <c r="K813" s="7"/>
      <c r="L813" s="6"/>
      <c r="M813" s="6"/>
      <c r="N813" s="70"/>
      <c r="O813" s="70" t="s">
        <v>79</v>
      </c>
      <c r="P813" s="69"/>
      <c r="Q813" s="420">
        <f t="shared" ref="Q813:AB813" si="895">Q844+Q964+Q874+Q904+Q934</f>
        <v>0</v>
      </c>
      <c r="R813" s="420">
        <f t="shared" si="895"/>
        <v>0</v>
      </c>
      <c r="S813" s="420">
        <f t="shared" si="895"/>
        <v>0</v>
      </c>
      <c r="T813" s="420">
        <f t="shared" si="895"/>
        <v>0</v>
      </c>
      <c r="U813" s="420">
        <f t="shared" si="895"/>
        <v>0</v>
      </c>
      <c r="V813" s="420">
        <f t="shared" si="895"/>
        <v>0</v>
      </c>
      <c r="W813" s="420">
        <f t="shared" si="895"/>
        <v>0</v>
      </c>
      <c r="X813" s="420">
        <f t="shared" si="895"/>
        <v>0</v>
      </c>
      <c r="Y813" s="420">
        <f t="shared" si="895"/>
        <v>0</v>
      </c>
      <c r="Z813" s="420">
        <f t="shared" si="895"/>
        <v>0</v>
      </c>
      <c r="AA813" s="420">
        <f t="shared" si="895"/>
        <v>0</v>
      </c>
      <c r="AB813" s="420">
        <f t="shared" si="895"/>
        <v>0</v>
      </c>
      <c r="AC813" s="68">
        <f>S813</f>
        <v>0</v>
      </c>
      <c r="AD813" s="68">
        <f>V813</f>
        <v>0</v>
      </c>
      <c r="AE813" s="68">
        <f>Y813</f>
        <v>0</v>
      </c>
      <c r="AF813" s="68">
        <f>AB813</f>
        <v>0</v>
      </c>
      <c r="AG813" s="68">
        <f>AD813</f>
        <v>0</v>
      </c>
      <c r="AH813" s="68">
        <f>AF813</f>
        <v>0</v>
      </c>
      <c r="AI813" s="68">
        <f>AH813</f>
        <v>0</v>
      </c>
      <c r="AK813" s="68">
        <f t="shared" ca="1" si="850"/>
        <v>0</v>
      </c>
      <c r="AL813" s="68">
        <f t="shared" ca="1" si="851"/>
        <v>0</v>
      </c>
      <c r="AM813" s="1682">
        <f t="shared" ca="1" si="884"/>
        <v>0</v>
      </c>
      <c r="AN813" s="1775">
        <f t="shared" ca="1" si="852"/>
        <v>0</v>
      </c>
      <c r="AO813" s="68">
        <f t="shared" ca="1" si="853"/>
        <v>0</v>
      </c>
      <c r="AP813" s="1682">
        <f t="shared" ca="1" si="885"/>
        <v>0</v>
      </c>
      <c r="AQ813" s="1775">
        <f t="shared" ca="1" si="854"/>
        <v>0</v>
      </c>
      <c r="AS813" s="68">
        <f t="shared" ca="1" si="855"/>
        <v>0</v>
      </c>
      <c r="AT813" s="68">
        <f t="shared" ca="1" si="856"/>
        <v>0</v>
      </c>
      <c r="AU813" s="1682">
        <f t="shared" ca="1" si="857"/>
        <v>0</v>
      </c>
      <c r="AV813" s="1775">
        <f t="shared" ca="1" si="858"/>
        <v>0</v>
      </c>
      <c r="AW813" s="68">
        <f t="shared" ca="1" si="869"/>
        <v>0</v>
      </c>
      <c r="AX813" s="1682">
        <f t="shared" ca="1" si="859"/>
        <v>0</v>
      </c>
      <c r="AY813" s="1775">
        <f t="shared" ca="1" si="860"/>
        <v>0</v>
      </c>
      <c r="BA813" s="68">
        <f t="shared" ca="1" si="861"/>
        <v>0</v>
      </c>
      <c r="BB813" s="68">
        <f t="shared" ca="1" si="862"/>
        <v>0</v>
      </c>
      <c r="BC813" s="1682">
        <f t="shared" ca="1" si="863"/>
        <v>0</v>
      </c>
      <c r="BD813" s="1775">
        <f t="shared" ca="1" si="864"/>
        <v>0</v>
      </c>
      <c r="BE813" s="68">
        <f t="shared" ca="1" si="870"/>
        <v>0</v>
      </c>
      <c r="BF813" s="1682">
        <f t="shared" ca="1" si="865"/>
        <v>0</v>
      </c>
      <c r="BG813" s="1775">
        <f t="shared" ca="1" si="866"/>
        <v>0</v>
      </c>
    </row>
    <row r="814" spans="1:59" s="55" customFormat="1">
      <c r="A814" s="1887">
        <v>788</v>
      </c>
      <c r="B814" s="1887">
        <v>1</v>
      </c>
      <c r="C814" s="1887">
        <f>ROW()</f>
        <v>814</v>
      </c>
      <c r="D814" s="2121"/>
      <c r="E814" s="2540">
        <v>1</v>
      </c>
      <c r="F814" s="87"/>
      <c r="G814" s="87"/>
      <c r="H814" s="39"/>
      <c r="I814" s="529"/>
      <c r="J814" s="7"/>
      <c r="K814" s="7"/>
      <c r="L814" s="6"/>
      <c r="M814" s="6"/>
      <c r="N814" s="70"/>
      <c r="O814" s="70" t="s">
        <v>11</v>
      </c>
      <c r="P814" s="69"/>
      <c r="Q814" s="420">
        <f t="shared" ref="Q814:AB814" si="896">Q845+Q965+Q875+Q905+Q935</f>
        <v>14</v>
      </c>
      <c r="R814" s="420">
        <f t="shared" si="896"/>
        <v>15</v>
      </c>
      <c r="S814" s="420">
        <f t="shared" si="896"/>
        <v>15</v>
      </c>
      <c r="T814" s="420">
        <f t="shared" si="896"/>
        <v>15</v>
      </c>
      <c r="U814" s="420">
        <f t="shared" si="896"/>
        <v>15</v>
      </c>
      <c r="V814" s="420">
        <f t="shared" si="896"/>
        <v>16</v>
      </c>
      <c r="W814" s="420">
        <f t="shared" si="896"/>
        <v>17</v>
      </c>
      <c r="X814" s="420">
        <f t="shared" si="896"/>
        <v>17</v>
      </c>
      <c r="Y814" s="420">
        <f t="shared" si="896"/>
        <v>16</v>
      </c>
      <c r="Z814" s="420">
        <f t="shared" si="896"/>
        <v>17</v>
      </c>
      <c r="AA814" s="420">
        <f t="shared" si="896"/>
        <v>17</v>
      </c>
      <c r="AB814" s="420">
        <f t="shared" si="896"/>
        <v>17</v>
      </c>
      <c r="AC814" s="68">
        <f>S814</f>
        <v>15</v>
      </c>
      <c r="AD814" s="68">
        <f>V814</f>
        <v>16</v>
      </c>
      <c r="AE814" s="68">
        <f>Y814</f>
        <v>16</v>
      </c>
      <c r="AF814" s="68">
        <f>AB814</f>
        <v>17</v>
      </c>
      <c r="AG814" s="68">
        <f>AD814</f>
        <v>16</v>
      </c>
      <c r="AH814" s="68">
        <f>AF814</f>
        <v>17</v>
      </c>
      <c r="AI814" s="68">
        <f>AH814</f>
        <v>17</v>
      </c>
      <c r="AK814" s="68">
        <f t="shared" ca="1" si="850"/>
        <v>14</v>
      </c>
      <c r="AL814" s="68">
        <f t="shared" ca="1" si="851"/>
        <v>21</v>
      </c>
      <c r="AM814" s="1682">
        <f t="shared" ca="1" si="884"/>
        <v>-7</v>
      </c>
      <c r="AN814" s="1775">
        <f t="shared" ca="1" si="852"/>
        <v>0.66666666666666663</v>
      </c>
      <c r="AO814" s="68">
        <f t="shared" ca="1" si="853"/>
        <v>14</v>
      </c>
      <c r="AP814" s="1682">
        <f t="shared" ca="1" si="885"/>
        <v>0</v>
      </c>
      <c r="AQ814" s="1775">
        <f t="shared" ca="1" si="854"/>
        <v>1</v>
      </c>
      <c r="AS814" s="68">
        <f t="shared" ca="1" si="855"/>
        <v>14</v>
      </c>
      <c r="AT814" s="68">
        <f t="shared" ca="1" si="856"/>
        <v>21</v>
      </c>
      <c r="AU814" s="1682">
        <f t="shared" ca="1" si="857"/>
        <v>-7</v>
      </c>
      <c r="AV814" s="1775">
        <f t="shared" ca="1" si="858"/>
        <v>0.66666666666666663</v>
      </c>
      <c r="AW814" s="68">
        <f t="shared" ca="1" si="869"/>
        <v>14</v>
      </c>
      <c r="AX814" s="1682">
        <f t="shared" ca="1" si="859"/>
        <v>0</v>
      </c>
      <c r="AY814" s="1775">
        <f t="shared" ca="1" si="860"/>
        <v>1</v>
      </c>
      <c r="BA814" s="68">
        <f t="shared" ca="1" si="861"/>
        <v>14</v>
      </c>
      <c r="BB814" s="68">
        <f t="shared" ca="1" si="862"/>
        <v>21</v>
      </c>
      <c r="BC814" s="1682">
        <f t="shared" ca="1" si="863"/>
        <v>-7</v>
      </c>
      <c r="BD814" s="1775">
        <f t="shared" ca="1" si="864"/>
        <v>0.66666666666666663</v>
      </c>
      <c r="BE814" s="68">
        <f t="shared" ca="1" si="870"/>
        <v>14</v>
      </c>
      <c r="BF814" s="1682">
        <f t="shared" ca="1" si="865"/>
        <v>0</v>
      </c>
      <c r="BG814" s="1775">
        <f t="shared" ca="1" si="866"/>
        <v>1</v>
      </c>
    </row>
    <row r="815" spans="1:59" s="55" customFormat="1">
      <c r="A815" s="1887">
        <v>789</v>
      </c>
      <c r="B815" s="1887">
        <v>1</v>
      </c>
      <c r="C815" s="1887">
        <f>ROW()</f>
        <v>815</v>
      </c>
      <c r="D815" s="2120" t="s">
        <v>1020</v>
      </c>
      <c r="E815" s="2540">
        <v>1</v>
      </c>
      <c r="F815" s="87"/>
      <c r="G815" s="87"/>
      <c r="H815" s="39"/>
      <c r="I815" s="529"/>
      <c r="J815" s="512" t="s">
        <v>357</v>
      </c>
      <c r="K815" s="75"/>
      <c r="L815" s="75"/>
      <c r="M815" s="74"/>
      <c r="N815" s="73"/>
      <c r="O815" s="73"/>
      <c r="P815" s="72"/>
      <c r="Q815" s="617">
        <f>SUM(Q816:Q818)</f>
        <v>38</v>
      </c>
      <c r="R815" s="617">
        <f t="shared" ref="R815:AB815" si="897">SUM(R816:R818)</f>
        <v>38</v>
      </c>
      <c r="S815" s="617">
        <f t="shared" si="897"/>
        <v>38</v>
      </c>
      <c r="T815" s="617">
        <f t="shared" si="897"/>
        <v>38</v>
      </c>
      <c r="U815" s="617">
        <f t="shared" si="897"/>
        <v>37</v>
      </c>
      <c r="V815" s="617">
        <f t="shared" si="897"/>
        <v>37</v>
      </c>
      <c r="W815" s="617">
        <f t="shared" si="897"/>
        <v>36</v>
      </c>
      <c r="X815" s="617">
        <f t="shared" si="897"/>
        <v>37</v>
      </c>
      <c r="Y815" s="617">
        <f t="shared" si="897"/>
        <v>38</v>
      </c>
      <c r="Z815" s="617">
        <f t="shared" si="897"/>
        <v>38</v>
      </c>
      <c r="AA815" s="617">
        <f t="shared" si="897"/>
        <v>38</v>
      </c>
      <c r="AB815" s="617">
        <f t="shared" si="897"/>
        <v>38</v>
      </c>
      <c r="AC815" s="71">
        <f t="shared" ref="AC815:AI815" si="898">SUM(AC816:AC818)</f>
        <v>38</v>
      </c>
      <c r="AD815" s="71">
        <f t="shared" si="898"/>
        <v>37</v>
      </c>
      <c r="AE815" s="71">
        <f t="shared" si="898"/>
        <v>38</v>
      </c>
      <c r="AF815" s="71">
        <f t="shared" si="898"/>
        <v>38</v>
      </c>
      <c r="AG815" s="71">
        <f t="shared" si="898"/>
        <v>37</v>
      </c>
      <c r="AH815" s="71">
        <f t="shared" si="898"/>
        <v>38</v>
      </c>
      <c r="AI815" s="71">
        <f t="shared" si="898"/>
        <v>38</v>
      </c>
      <c r="AK815" s="510">
        <f t="shared" ca="1" si="850"/>
        <v>38</v>
      </c>
      <c r="AL815" s="510">
        <f t="shared" ca="1" si="851"/>
        <v>38</v>
      </c>
      <c r="AM815" s="1756">
        <f t="shared" ca="1" si="884"/>
        <v>0</v>
      </c>
      <c r="AN815" s="1859">
        <f t="shared" ca="1" si="852"/>
        <v>1</v>
      </c>
      <c r="AO815" s="510">
        <f t="shared" ca="1" si="853"/>
        <v>38</v>
      </c>
      <c r="AP815" s="1756">
        <f t="shared" ca="1" si="885"/>
        <v>0</v>
      </c>
      <c r="AQ815" s="1859">
        <f t="shared" ca="1" si="854"/>
        <v>1</v>
      </c>
      <c r="AS815" s="510">
        <f t="shared" ca="1" si="855"/>
        <v>38</v>
      </c>
      <c r="AT815" s="510">
        <f t="shared" ca="1" si="856"/>
        <v>38</v>
      </c>
      <c r="AU815" s="1756">
        <f t="shared" ca="1" si="857"/>
        <v>0</v>
      </c>
      <c r="AV815" s="1859">
        <f t="shared" ca="1" si="858"/>
        <v>1</v>
      </c>
      <c r="AW815" s="510">
        <f t="shared" ca="1" si="869"/>
        <v>38</v>
      </c>
      <c r="AX815" s="1756">
        <f t="shared" ca="1" si="859"/>
        <v>0</v>
      </c>
      <c r="AY815" s="1859">
        <f t="shared" ca="1" si="860"/>
        <v>1</v>
      </c>
      <c r="BA815" s="510">
        <f t="shared" ca="1" si="861"/>
        <v>38</v>
      </c>
      <c r="BB815" s="510">
        <f t="shared" ca="1" si="862"/>
        <v>38</v>
      </c>
      <c r="BC815" s="1756">
        <f t="shared" ca="1" si="863"/>
        <v>0</v>
      </c>
      <c r="BD815" s="1859">
        <f t="shared" ca="1" si="864"/>
        <v>1</v>
      </c>
      <c r="BE815" s="510">
        <f t="shared" ca="1" si="870"/>
        <v>38</v>
      </c>
      <c r="BF815" s="1756">
        <f t="shared" ca="1" si="865"/>
        <v>0</v>
      </c>
      <c r="BG815" s="1859">
        <f t="shared" ca="1" si="866"/>
        <v>1</v>
      </c>
    </row>
    <row r="816" spans="1:59" s="55" customFormat="1">
      <c r="A816" s="1887">
        <v>790</v>
      </c>
      <c r="B816" s="1887">
        <v>1</v>
      </c>
      <c r="C816" s="1887">
        <f>ROW()</f>
        <v>816</v>
      </c>
      <c r="D816" s="2121"/>
      <c r="E816" s="2540">
        <v>1</v>
      </c>
      <c r="F816" s="87"/>
      <c r="G816" s="87"/>
      <c r="H816" s="39"/>
      <c r="I816" s="529"/>
      <c r="J816" s="7"/>
      <c r="K816" s="7"/>
      <c r="L816" s="6"/>
      <c r="M816" s="6"/>
      <c r="N816" s="70"/>
      <c r="O816" s="70" t="s">
        <v>81</v>
      </c>
      <c r="P816" s="69"/>
      <c r="Q816" s="420">
        <f t="shared" ref="Q816:AB816" si="899">Q847+Q967+Q877+Q907+Q937</f>
        <v>14</v>
      </c>
      <c r="R816" s="420">
        <f t="shared" si="899"/>
        <v>14</v>
      </c>
      <c r="S816" s="420">
        <f t="shared" si="899"/>
        <v>14</v>
      </c>
      <c r="T816" s="420">
        <f t="shared" si="899"/>
        <v>14</v>
      </c>
      <c r="U816" s="420">
        <f t="shared" si="899"/>
        <v>14</v>
      </c>
      <c r="V816" s="420">
        <f t="shared" si="899"/>
        <v>14</v>
      </c>
      <c r="W816" s="420">
        <f t="shared" si="899"/>
        <v>13</v>
      </c>
      <c r="X816" s="420">
        <f t="shared" si="899"/>
        <v>14</v>
      </c>
      <c r="Y816" s="420">
        <f t="shared" si="899"/>
        <v>14</v>
      </c>
      <c r="Z816" s="420">
        <f t="shared" si="899"/>
        <v>14</v>
      </c>
      <c r="AA816" s="420">
        <f t="shared" si="899"/>
        <v>14</v>
      </c>
      <c r="AB816" s="420">
        <f t="shared" si="899"/>
        <v>14</v>
      </c>
      <c r="AC816" s="68">
        <f>S816</f>
        <v>14</v>
      </c>
      <c r="AD816" s="68">
        <f>V816</f>
        <v>14</v>
      </c>
      <c r="AE816" s="68">
        <f>Y816</f>
        <v>14</v>
      </c>
      <c r="AF816" s="68">
        <f>AB816</f>
        <v>14</v>
      </c>
      <c r="AG816" s="68">
        <f>AD816</f>
        <v>14</v>
      </c>
      <c r="AH816" s="68">
        <f>AF816</f>
        <v>14</v>
      </c>
      <c r="AI816" s="68">
        <f>AH816</f>
        <v>14</v>
      </c>
      <c r="AK816" s="68">
        <f t="shared" ca="1" si="850"/>
        <v>14</v>
      </c>
      <c r="AL816" s="68">
        <f t="shared" ca="1" si="851"/>
        <v>14</v>
      </c>
      <c r="AM816" s="1682">
        <f t="shared" ca="1" si="884"/>
        <v>0</v>
      </c>
      <c r="AN816" s="1775">
        <f t="shared" ca="1" si="852"/>
        <v>1</v>
      </c>
      <c r="AO816" s="68">
        <f t="shared" ca="1" si="853"/>
        <v>14</v>
      </c>
      <c r="AP816" s="1682">
        <f t="shared" ca="1" si="885"/>
        <v>0</v>
      </c>
      <c r="AQ816" s="1775">
        <f t="shared" ca="1" si="854"/>
        <v>1</v>
      </c>
      <c r="AS816" s="68">
        <f t="shared" ca="1" si="855"/>
        <v>14</v>
      </c>
      <c r="AT816" s="68">
        <f t="shared" ca="1" si="856"/>
        <v>14</v>
      </c>
      <c r="AU816" s="1682">
        <f t="shared" ca="1" si="857"/>
        <v>0</v>
      </c>
      <c r="AV816" s="1775">
        <f t="shared" ca="1" si="858"/>
        <v>1</v>
      </c>
      <c r="AW816" s="68">
        <f t="shared" ca="1" si="869"/>
        <v>14</v>
      </c>
      <c r="AX816" s="1682">
        <f t="shared" ca="1" si="859"/>
        <v>0</v>
      </c>
      <c r="AY816" s="1775">
        <f t="shared" ca="1" si="860"/>
        <v>1</v>
      </c>
      <c r="BA816" s="68">
        <f t="shared" ca="1" si="861"/>
        <v>14</v>
      </c>
      <c r="BB816" s="68">
        <f t="shared" ca="1" si="862"/>
        <v>14</v>
      </c>
      <c r="BC816" s="1682">
        <f t="shared" ca="1" si="863"/>
        <v>0</v>
      </c>
      <c r="BD816" s="1775">
        <f t="shared" ca="1" si="864"/>
        <v>1</v>
      </c>
      <c r="BE816" s="68">
        <f t="shared" ca="1" si="870"/>
        <v>14</v>
      </c>
      <c r="BF816" s="1682">
        <f t="shared" ca="1" si="865"/>
        <v>0</v>
      </c>
      <c r="BG816" s="1775">
        <f t="shared" ca="1" si="866"/>
        <v>1</v>
      </c>
    </row>
    <row r="817" spans="1:59" s="55" customFormat="1">
      <c r="A817" s="1887">
        <v>791</v>
      </c>
      <c r="B817" s="1887">
        <v>1</v>
      </c>
      <c r="C817" s="1887">
        <f>ROW()</f>
        <v>817</v>
      </c>
      <c r="D817" s="2121"/>
      <c r="E817" s="2540">
        <v>1</v>
      </c>
      <c r="F817" s="87"/>
      <c r="G817" s="87"/>
      <c r="H817" s="39"/>
      <c r="I817" s="529"/>
      <c r="J817" s="7"/>
      <c r="K817" s="7"/>
      <c r="L817" s="6"/>
      <c r="M817" s="6"/>
      <c r="N817" s="70"/>
      <c r="O817" s="70" t="s">
        <v>82</v>
      </c>
      <c r="P817" s="69"/>
      <c r="Q817" s="420">
        <f t="shared" ref="Q817:AB817" si="900">Q848+Q968+Q878+Q908+Q938</f>
        <v>24</v>
      </c>
      <c r="R817" s="420">
        <f t="shared" si="900"/>
        <v>24</v>
      </c>
      <c r="S817" s="420">
        <f t="shared" si="900"/>
        <v>24</v>
      </c>
      <c r="T817" s="420">
        <f t="shared" si="900"/>
        <v>24</v>
      </c>
      <c r="U817" s="420">
        <f t="shared" si="900"/>
        <v>23</v>
      </c>
      <c r="V817" s="420">
        <f t="shared" si="900"/>
        <v>23</v>
      </c>
      <c r="W817" s="420">
        <f t="shared" si="900"/>
        <v>23</v>
      </c>
      <c r="X817" s="420">
        <f t="shared" si="900"/>
        <v>23</v>
      </c>
      <c r="Y817" s="420">
        <f t="shared" si="900"/>
        <v>24</v>
      </c>
      <c r="Z817" s="420">
        <f t="shared" si="900"/>
        <v>24</v>
      </c>
      <c r="AA817" s="420">
        <f t="shared" si="900"/>
        <v>24</v>
      </c>
      <c r="AB817" s="420">
        <f t="shared" si="900"/>
        <v>24</v>
      </c>
      <c r="AC817" s="68">
        <f>S817</f>
        <v>24</v>
      </c>
      <c r="AD817" s="68">
        <f>V817</f>
        <v>23</v>
      </c>
      <c r="AE817" s="68">
        <f>Y817</f>
        <v>24</v>
      </c>
      <c r="AF817" s="68">
        <f>AB817</f>
        <v>24</v>
      </c>
      <c r="AG817" s="68">
        <f>AD817</f>
        <v>23</v>
      </c>
      <c r="AH817" s="68">
        <f>AF817</f>
        <v>24</v>
      </c>
      <c r="AI817" s="68">
        <f>AH817</f>
        <v>24</v>
      </c>
      <c r="AK817" s="68">
        <f t="shared" ca="1" si="850"/>
        <v>24</v>
      </c>
      <c r="AL817" s="68">
        <f t="shared" ca="1" si="851"/>
        <v>24</v>
      </c>
      <c r="AM817" s="1682">
        <f t="shared" ca="1" si="884"/>
        <v>0</v>
      </c>
      <c r="AN817" s="1775">
        <f t="shared" ca="1" si="852"/>
        <v>1</v>
      </c>
      <c r="AO817" s="68">
        <f t="shared" ca="1" si="853"/>
        <v>24</v>
      </c>
      <c r="AP817" s="1682">
        <f t="shared" ca="1" si="885"/>
        <v>0</v>
      </c>
      <c r="AQ817" s="1775">
        <f t="shared" ca="1" si="854"/>
        <v>1</v>
      </c>
      <c r="AS817" s="68">
        <f t="shared" ca="1" si="855"/>
        <v>24</v>
      </c>
      <c r="AT817" s="68">
        <f t="shared" ca="1" si="856"/>
        <v>24</v>
      </c>
      <c r="AU817" s="1682">
        <f t="shared" ca="1" si="857"/>
        <v>0</v>
      </c>
      <c r="AV817" s="1775">
        <f t="shared" ca="1" si="858"/>
        <v>1</v>
      </c>
      <c r="AW817" s="68">
        <f t="shared" ca="1" si="869"/>
        <v>24</v>
      </c>
      <c r="AX817" s="1682">
        <f t="shared" ca="1" si="859"/>
        <v>0</v>
      </c>
      <c r="AY817" s="1775">
        <f t="shared" ca="1" si="860"/>
        <v>1</v>
      </c>
      <c r="BA817" s="68">
        <f t="shared" ca="1" si="861"/>
        <v>24</v>
      </c>
      <c r="BB817" s="68">
        <f t="shared" ca="1" si="862"/>
        <v>24</v>
      </c>
      <c r="BC817" s="1682">
        <f t="shared" ca="1" si="863"/>
        <v>0</v>
      </c>
      <c r="BD817" s="1775">
        <f t="shared" ca="1" si="864"/>
        <v>1</v>
      </c>
      <c r="BE817" s="68">
        <f t="shared" ca="1" si="870"/>
        <v>24</v>
      </c>
      <c r="BF817" s="1682">
        <f t="shared" ca="1" si="865"/>
        <v>0</v>
      </c>
      <c r="BG817" s="1775">
        <f t="shared" ca="1" si="866"/>
        <v>1</v>
      </c>
    </row>
    <row r="818" spans="1:59" s="55" customFormat="1">
      <c r="A818" s="1887">
        <v>792</v>
      </c>
      <c r="B818" s="1887">
        <v>1</v>
      </c>
      <c r="C818" s="1887">
        <f>ROW()</f>
        <v>818</v>
      </c>
      <c r="D818" s="2121"/>
      <c r="E818" s="2540">
        <v>1</v>
      </c>
      <c r="F818" s="87"/>
      <c r="G818" s="87"/>
      <c r="H818" s="39"/>
      <c r="I818" s="530"/>
      <c r="J818" s="4"/>
      <c r="K818" s="4"/>
      <c r="L818" s="3"/>
      <c r="M818" s="3"/>
      <c r="N818" s="67"/>
      <c r="O818" s="67" t="s">
        <v>83</v>
      </c>
      <c r="P818" s="66"/>
      <c r="Q818" s="422">
        <f t="shared" ref="Q818:AB818" si="901">Q849+Q969+Q879+Q909+Q939</f>
        <v>0</v>
      </c>
      <c r="R818" s="422">
        <f t="shared" si="901"/>
        <v>0</v>
      </c>
      <c r="S818" s="422">
        <f t="shared" si="901"/>
        <v>0</v>
      </c>
      <c r="T818" s="422">
        <f t="shared" si="901"/>
        <v>0</v>
      </c>
      <c r="U818" s="422">
        <f t="shared" si="901"/>
        <v>0</v>
      </c>
      <c r="V818" s="422">
        <f t="shared" si="901"/>
        <v>0</v>
      </c>
      <c r="W818" s="422">
        <f t="shared" si="901"/>
        <v>0</v>
      </c>
      <c r="X818" s="422">
        <f t="shared" si="901"/>
        <v>0</v>
      </c>
      <c r="Y818" s="422">
        <f t="shared" si="901"/>
        <v>0</v>
      </c>
      <c r="Z818" s="422">
        <f t="shared" si="901"/>
        <v>0</v>
      </c>
      <c r="AA818" s="422">
        <f t="shared" si="901"/>
        <v>0</v>
      </c>
      <c r="AB818" s="422">
        <f t="shared" si="901"/>
        <v>0</v>
      </c>
      <c r="AC818" s="65">
        <f>S818</f>
        <v>0</v>
      </c>
      <c r="AD818" s="65">
        <f>V818</f>
        <v>0</v>
      </c>
      <c r="AE818" s="65">
        <f>Y818</f>
        <v>0</v>
      </c>
      <c r="AF818" s="65">
        <f>AB818</f>
        <v>0</v>
      </c>
      <c r="AG818" s="65">
        <f>AD818</f>
        <v>0</v>
      </c>
      <c r="AH818" s="65">
        <f>AF818</f>
        <v>0</v>
      </c>
      <c r="AI818" s="65">
        <f>AH818</f>
        <v>0</v>
      </c>
      <c r="AK818" s="65">
        <f t="shared" ca="1" si="850"/>
        <v>0</v>
      </c>
      <c r="AL818" s="65">
        <f t="shared" ca="1" si="851"/>
        <v>0</v>
      </c>
      <c r="AM818" s="1755">
        <f t="shared" ca="1" si="884"/>
        <v>0</v>
      </c>
      <c r="AN818" s="1858">
        <f t="shared" ca="1" si="852"/>
        <v>0</v>
      </c>
      <c r="AO818" s="65">
        <f t="shared" ca="1" si="853"/>
        <v>0</v>
      </c>
      <c r="AP818" s="1755">
        <f t="shared" ca="1" si="885"/>
        <v>0</v>
      </c>
      <c r="AQ818" s="1858">
        <f t="shared" ca="1" si="854"/>
        <v>0</v>
      </c>
      <c r="AS818" s="65">
        <f t="shared" ca="1" si="855"/>
        <v>0</v>
      </c>
      <c r="AT818" s="65">
        <f t="shared" ca="1" si="856"/>
        <v>0</v>
      </c>
      <c r="AU818" s="1755">
        <f t="shared" ca="1" si="857"/>
        <v>0</v>
      </c>
      <c r="AV818" s="1858">
        <f t="shared" ca="1" si="858"/>
        <v>0</v>
      </c>
      <c r="AW818" s="65">
        <f t="shared" ca="1" si="869"/>
        <v>0</v>
      </c>
      <c r="AX818" s="1755">
        <f t="shared" ca="1" si="859"/>
        <v>0</v>
      </c>
      <c r="AY818" s="1858">
        <f t="shared" ca="1" si="860"/>
        <v>0</v>
      </c>
      <c r="BA818" s="65">
        <f t="shared" ca="1" si="861"/>
        <v>0</v>
      </c>
      <c r="BB818" s="65">
        <f t="shared" ca="1" si="862"/>
        <v>0</v>
      </c>
      <c r="BC818" s="1755">
        <f t="shared" ca="1" si="863"/>
        <v>0</v>
      </c>
      <c r="BD818" s="1858">
        <f t="shared" ca="1" si="864"/>
        <v>0</v>
      </c>
      <c r="BE818" s="65">
        <f t="shared" ca="1" si="870"/>
        <v>0</v>
      </c>
      <c r="BF818" s="1755">
        <f t="shared" ca="1" si="865"/>
        <v>0</v>
      </c>
      <c r="BG818" s="1858">
        <f t="shared" ca="1" si="866"/>
        <v>0</v>
      </c>
    </row>
    <row r="819" spans="1:59" s="55" customFormat="1">
      <c r="A819" s="1887">
        <v>793</v>
      </c>
      <c r="B819" s="1887">
        <v>1</v>
      </c>
      <c r="C819" s="1887">
        <f>ROW()</f>
        <v>819</v>
      </c>
      <c r="D819" s="2120" t="s">
        <v>1020</v>
      </c>
      <c r="E819" s="2540">
        <v>1</v>
      </c>
      <c r="F819" s="87"/>
      <c r="G819" s="87"/>
      <c r="H819" s="39"/>
      <c r="I819" s="500" t="s">
        <v>358</v>
      </c>
      <c r="J819" s="501"/>
      <c r="K819" s="502"/>
      <c r="L819" s="502"/>
      <c r="M819" s="501"/>
      <c r="N819" s="503"/>
      <c r="O819" s="503"/>
      <c r="P819" s="504"/>
      <c r="Q819" s="618">
        <f t="shared" ref="Q819:AB819" si="902">Q850+Q970+Q880+Q910+Q940</f>
        <v>20</v>
      </c>
      <c r="R819" s="618">
        <f t="shared" si="902"/>
        <v>19</v>
      </c>
      <c r="S819" s="618">
        <f t="shared" si="902"/>
        <v>18</v>
      </c>
      <c r="T819" s="618">
        <f t="shared" si="902"/>
        <v>18</v>
      </c>
      <c r="U819" s="618">
        <f t="shared" si="902"/>
        <v>17</v>
      </c>
      <c r="V819" s="618">
        <f t="shared" si="902"/>
        <v>18</v>
      </c>
      <c r="W819" s="618">
        <f t="shared" si="902"/>
        <v>18</v>
      </c>
      <c r="X819" s="618">
        <f t="shared" si="902"/>
        <v>18</v>
      </c>
      <c r="Y819" s="618">
        <f t="shared" si="902"/>
        <v>18</v>
      </c>
      <c r="Z819" s="618">
        <f t="shared" si="902"/>
        <v>18</v>
      </c>
      <c r="AA819" s="618">
        <f t="shared" si="902"/>
        <v>18</v>
      </c>
      <c r="AB819" s="618">
        <f t="shared" si="902"/>
        <v>18</v>
      </c>
      <c r="AC819" s="506">
        <f>S819</f>
        <v>18</v>
      </c>
      <c r="AD819" s="506">
        <f>V819</f>
        <v>18</v>
      </c>
      <c r="AE819" s="506">
        <f>Y819</f>
        <v>18</v>
      </c>
      <c r="AF819" s="506">
        <f>AB819</f>
        <v>18</v>
      </c>
      <c r="AG819" s="506">
        <f>AD819</f>
        <v>18</v>
      </c>
      <c r="AH819" s="506">
        <f>AF819</f>
        <v>18</v>
      </c>
      <c r="AI819" s="506">
        <f>AH819</f>
        <v>18</v>
      </c>
      <c r="AK819" s="506">
        <f t="shared" ca="1" si="850"/>
        <v>20</v>
      </c>
      <c r="AL819" s="506">
        <f t="shared" ca="1" si="851"/>
        <v>21</v>
      </c>
      <c r="AM819" s="1757">
        <f t="shared" ca="1" si="884"/>
        <v>-1</v>
      </c>
      <c r="AN819" s="1860">
        <f t="shared" ca="1" si="852"/>
        <v>0.95238095238095233</v>
      </c>
      <c r="AO819" s="506">
        <f t="shared" ca="1" si="853"/>
        <v>17</v>
      </c>
      <c r="AP819" s="1757">
        <f t="shared" ca="1" si="885"/>
        <v>3</v>
      </c>
      <c r="AQ819" s="1860">
        <f t="shared" ca="1" si="854"/>
        <v>1.1764705882352942</v>
      </c>
      <c r="AS819" s="506">
        <f t="shared" ca="1" si="855"/>
        <v>20</v>
      </c>
      <c r="AT819" s="506">
        <f t="shared" ca="1" si="856"/>
        <v>21</v>
      </c>
      <c r="AU819" s="1757">
        <f t="shared" ca="1" si="857"/>
        <v>-1</v>
      </c>
      <c r="AV819" s="1860">
        <f t="shared" ca="1" si="858"/>
        <v>0.95238095238095233</v>
      </c>
      <c r="AW819" s="506">
        <f t="shared" ca="1" si="869"/>
        <v>17</v>
      </c>
      <c r="AX819" s="1757">
        <f t="shared" ca="1" si="859"/>
        <v>3</v>
      </c>
      <c r="AY819" s="1860">
        <f t="shared" ca="1" si="860"/>
        <v>1.1764705882352942</v>
      </c>
      <c r="BA819" s="506">
        <f t="shared" ca="1" si="861"/>
        <v>20</v>
      </c>
      <c r="BB819" s="506">
        <f t="shared" ca="1" si="862"/>
        <v>21</v>
      </c>
      <c r="BC819" s="1757">
        <f t="shared" ca="1" si="863"/>
        <v>-1</v>
      </c>
      <c r="BD819" s="1860">
        <f t="shared" ca="1" si="864"/>
        <v>0.95238095238095233</v>
      </c>
      <c r="BE819" s="506">
        <f t="shared" ca="1" si="870"/>
        <v>17</v>
      </c>
      <c r="BF819" s="1757">
        <f t="shared" ca="1" si="865"/>
        <v>3</v>
      </c>
      <c r="BG819" s="1860">
        <f t="shared" ca="1" si="866"/>
        <v>1.1764705882352942</v>
      </c>
    </row>
    <row r="820" spans="1:59" s="55" customFormat="1">
      <c r="A820" s="1887">
        <v>794</v>
      </c>
      <c r="B820" s="1887">
        <v>1</v>
      </c>
      <c r="C820" s="1887">
        <f>ROW()</f>
        <v>820</v>
      </c>
      <c r="D820" s="2120" t="s">
        <v>1020</v>
      </c>
      <c r="E820" s="2540">
        <v>1</v>
      </c>
      <c r="F820" s="87"/>
      <c r="G820" s="87"/>
      <c r="H820" s="39"/>
      <c r="I820" s="7"/>
      <c r="J820" s="6"/>
      <c r="K820" s="7"/>
      <c r="L820" s="7"/>
      <c r="M820" s="6"/>
      <c r="N820" s="86"/>
      <c r="O820" s="86"/>
      <c r="P820" s="86"/>
      <c r="Q820" s="96"/>
      <c r="R820" s="96"/>
      <c r="S820" s="96"/>
      <c r="T820" s="96"/>
      <c r="U820" s="96"/>
      <c r="V820" s="96"/>
      <c r="W820" s="96"/>
      <c r="X820" s="96"/>
      <c r="Y820" s="96"/>
      <c r="Z820" s="96"/>
    </row>
    <row r="821" spans="1:59" s="55" customFormat="1" ht="15.75">
      <c r="A821" s="1887">
        <v>795</v>
      </c>
      <c r="B821" s="1887">
        <v>1</v>
      </c>
      <c r="C821" s="1887">
        <f>ROW()</f>
        <v>821</v>
      </c>
      <c r="D821" s="2120" t="s">
        <v>1020</v>
      </c>
      <c r="E821" s="2540">
        <v>1</v>
      </c>
      <c r="G821" s="497" t="s">
        <v>428</v>
      </c>
      <c r="H821" s="932"/>
      <c r="I821" s="7"/>
      <c r="J821" s="6"/>
      <c r="K821" s="7"/>
      <c r="L821" s="7"/>
      <c r="M821" s="6"/>
      <c r="N821" s="86"/>
      <c r="O821" s="86"/>
      <c r="P821" s="86"/>
      <c r="Q821" s="95"/>
      <c r="R821" s="95"/>
      <c r="S821" s="95"/>
      <c r="T821" s="95"/>
      <c r="U821" s="95"/>
      <c r="V821" s="95"/>
      <c r="W821" s="95"/>
      <c r="X821" s="95"/>
      <c r="Y821" s="95"/>
      <c r="Z821" s="95"/>
    </row>
    <row r="822" spans="1:59" s="55" customFormat="1">
      <c r="A822" s="1887">
        <v>796</v>
      </c>
      <c r="B822" s="1887">
        <v>1</v>
      </c>
      <c r="C822" s="1887">
        <f>ROW()</f>
        <v>822</v>
      </c>
      <c r="D822" s="2120" t="s">
        <v>1020</v>
      </c>
      <c r="E822" s="2540">
        <v>1</v>
      </c>
      <c r="F822" s="87"/>
      <c r="G822" s="87"/>
      <c r="H822" s="39" t="s">
        <v>100</v>
      </c>
      <c r="I822" s="7"/>
      <c r="J822" s="6"/>
      <c r="K822" s="7"/>
      <c r="L822" s="7"/>
      <c r="M822" s="6"/>
      <c r="N822" s="86"/>
      <c r="O822" s="86"/>
      <c r="P822" s="86"/>
      <c r="Q822" s="94"/>
      <c r="R822" s="94"/>
      <c r="S822" s="94"/>
      <c r="T822" s="94"/>
      <c r="U822" s="94"/>
      <c r="V822" s="94"/>
      <c r="W822" s="94"/>
      <c r="X822" s="94"/>
      <c r="Y822" s="94"/>
      <c r="Z822" s="94"/>
    </row>
    <row r="823" spans="1:59" s="536" customFormat="1">
      <c r="A823" s="1887">
        <v>797</v>
      </c>
      <c r="B823" s="1887">
        <v>1</v>
      </c>
      <c r="C823" s="1887">
        <f>ROW()</f>
        <v>823</v>
      </c>
      <c r="D823" s="2120" t="s">
        <v>1020</v>
      </c>
      <c r="E823" s="2540">
        <v>1</v>
      </c>
      <c r="F823" s="531"/>
      <c r="G823" s="531"/>
      <c r="H823" s="532"/>
      <c r="I823" s="533" t="s">
        <v>400</v>
      </c>
      <c r="J823" s="534"/>
      <c r="K823" s="535"/>
      <c r="L823" s="535"/>
      <c r="M823" s="535"/>
      <c r="N823" s="535"/>
      <c r="O823" s="535"/>
      <c r="P823" s="219"/>
      <c r="Q823" s="219">
        <f t="shared" ref="Q823:AI823" si="903">Q824+Q829+Q835+Q840+Q846</f>
        <v>236</v>
      </c>
      <c r="R823" s="219">
        <f t="shared" si="903"/>
        <v>232</v>
      </c>
      <c r="S823" s="219">
        <f t="shared" si="903"/>
        <v>231</v>
      </c>
      <c r="T823" s="219">
        <f t="shared" si="903"/>
        <v>230</v>
      </c>
      <c r="U823" s="219">
        <f t="shared" si="903"/>
        <v>232</v>
      </c>
      <c r="V823" s="219">
        <f t="shared" si="903"/>
        <v>231</v>
      </c>
      <c r="W823" s="219">
        <f t="shared" si="903"/>
        <v>222</v>
      </c>
      <c r="X823" s="219">
        <f t="shared" si="903"/>
        <v>220</v>
      </c>
      <c r="Y823" s="219">
        <f t="shared" si="903"/>
        <v>219</v>
      </c>
      <c r="Z823" s="219">
        <f t="shared" si="903"/>
        <v>219</v>
      </c>
      <c r="AA823" s="219">
        <f t="shared" si="903"/>
        <v>219</v>
      </c>
      <c r="AB823" s="219">
        <f t="shared" si="903"/>
        <v>222</v>
      </c>
      <c r="AC823" s="219">
        <f t="shared" si="903"/>
        <v>231</v>
      </c>
      <c r="AD823" s="219">
        <f t="shared" si="903"/>
        <v>231</v>
      </c>
      <c r="AE823" s="219">
        <f t="shared" si="903"/>
        <v>219</v>
      </c>
      <c r="AF823" s="219">
        <f t="shared" si="903"/>
        <v>222</v>
      </c>
      <c r="AG823" s="219">
        <f t="shared" si="903"/>
        <v>231</v>
      </c>
      <c r="AH823" s="219">
        <f t="shared" si="903"/>
        <v>222</v>
      </c>
      <c r="AI823" s="219">
        <f t="shared" si="903"/>
        <v>222</v>
      </c>
      <c r="AK823" s="623">
        <f t="shared" ref="AK823:AK850" ca="1" si="904">INDIRECT(AK$3&amp;(ROW()))</f>
        <v>236</v>
      </c>
      <c r="AL823" s="1627">
        <f t="shared" ref="AL823:AL850" ca="1" si="905">INDIRECT(AL$1&amp;AL$3&amp;$C823)</f>
        <v>241</v>
      </c>
      <c r="AM823" s="1696">
        <f t="shared" ref="AM823:AM850" ca="1" si="906">AK823-AL823</f>
        <v>-5</v>
      </c>
      <c r="AN823" s="1790">
        <f t="shared" ref="AN823:AN850" ca="1" si="907">IFERROR(AK823/AL823,0)</f>
        <v>0.97925311203319498</v>
      </c>
      <c r="AO823" s="1627">
        <f t="shared" ref="AO823:AO850" ca="1" si="908">INDIRECT(AO$1&amp;AO$3&amp;$A823)+INDIRECT(AO$1&amp;AO$3&amp;$B823)</f>
        <v>233</v>
      </c>
      <c r="AP823" s="1696">
        <f t="shared" ref="AP823:AP850" ca="1" si="909">AK823-AO823</f>
        <v>3</v>
      </c>
      <c r="AQ823" s="1790">
        <f t="shared" ref="AQ823:AQ850" ca="1" si="910">IFERROR(AK823/AO823,0)</f>
        <v>1.0128755364806867</v>
      </c>
      <c r="AS823" s="623">
        <f t="shared" ref="AS823:AS850" ca="1" si="911">INDIRECT(AS$3&amp;(ROW()))</f>
        <v>236</v>
      </c>
      <c r="AT823" s="1627">
        <f t="shared" ref="AT823:AT850" ca="1" si="912">INDIRECT(AT$1&amp;AT$3&amp;$C823)</f>
        <v>241</v>
      </c>
      <c r="AU823" s="1696">
        <f t="shared" ref="AU823:AU850" ca="1" si="913">AS823-AT823</f>
        <v>-5</v>
      </c>
      <c r="AV823" s="1790">
        <f t="shared" ref="AV823:AV850" ca="1" si="914">IFERROR(AS823/AT823,0)</f>
        <v>0.97925311203319498</v>
      </c>
      <c r="AW823" s="1627">
        <f t="shared" ref="AW823:AW850" ca="1" si="915">INDIRECT(AW$1&amp;AW$3&amp;$A823)+INDIRECT(AW$1&amp;AW$3&amp;$B823)</f>
        <v>233</v>
      </c>
      <c r="AX823" s="1696">
        <f t="shared" ref="AX823:AX850" ca="1" si="916">AS823-AW823</f>
        <v>3</v>
      </c>
      <c r="AY823" s="1790">
        <f t="shared" ref="AY823:AY850" ca="1" si="917">IFERROR(AS823/AW823,0)</f>
        <v>1.0128755364806867</v>
      </c>
      <c r="BA823" s="623">
        <f t="shared" ref="BA823:BA850" ca="1" si="918">INDIRECT(BA$3&amp;(ROW()))</f>
        <v>236</v>
      </c>
      <c r="BB823" s="1627">
        <f t="shared" ref="BB823:BB850" ca="1" si="919">INDIRECT(BB$1&amp;BB$3&amp;$C823)</f>
        <v>241</v>
      </c>
      <c r="BC823" s="1696">
        <f t="shared" ref="BC823:BC850" ca="1" si="920">BA823-BB823</f>
        <v>-5</v>
      </c>
      <c r="BD823" s="1790">
        <f t="shared" ref="BD823:BD850" ca="1" si="921">IFERROR(BA823/BB823,0)</f>
        <v>0.97925311203319498</v>
      </c>
      <c r="BE823" s="1627">
        <f t="shared" ref="BE823:BE850" ca="1" si="922">INDIRECT(BE$1&amp;BE$3&amp;$A823)+INDIRECT(BE$1&amp;BE$3&amp;$B823)</f>
        <v>233</v>
      </c>
      <c r="BF823" s="1696">
        <f t="shared" ref="BF823:BF850" ca="1" si="923">BA823-BE823</f>
        <v>3</v>
      </c>
      <c r="BG823" s="1790">
        <f t="shared" ref="BG823:BG850" ca="1" si="924">IFERROR(BA823/BE823,0)</f>
        <v>1.0128755364806867</v>
      </c>
    </row>
    <row r="824" spans="1:59" s="55" customFormat="1">
      <c r="A824" s="1887">
        <v>798</v>
      </c>
      <c r="B824" s="1887">
        <v>1</v>
      </c>
      <c r="C824" s="1887">
        <f>ROW()</f>
        <v>824</v>
      </c>
      <c r="D824" s="2120" t="s">
        <v>1020</v>
      </c>
      <c r="E824" s="2540">
        <v>1</v>
      </c>
      <c r="F824" s="87"/>
      <c r="G824" s="87"/>
      <c r="H824" s="39"/>
      <c r="I824" s="526"/>
      <c r="J824" s="520" t="s">
        <v>64</v>
      </c>
      <c r="K824" s="80"/>
      <c r="L824" s="80"/>
      <c r="M824" s="79"/>
      <c r="N824" s="78"/>
      <c r="O824" s="78"/>
      <c r="P824" s="77"/>
      <c r="Q824" s="76">
        <f>SUM(Q825:Q828)</f>
        <v>97</v>
      </c>
      <c r="R824" s="76">
        <f t="shared" ref="R824:AI824" si="925">SUM(R825:R828)</f>
        <v>93</v>
      </c>
      <c r="S824" s="76">
        <f t="shared" si="925"/>
        <v>90</v>
      </c>
      <c r="T824" s="76">
        <f t="shared" si="925"/>
        <v>89</v>
      </c>
      <c r="U824" s="76">
        <f t="shared" si="925"/>
        <v>91</v>
      </c>
      <c r="V824" s="76">
        <f t="shared" si="925"/>
        <v>92</v>
      </c>
      <c r="W824" s="76">
        <f t="shared" si="925"/>
        <v>94</v>
      </c>
      <c r="X824" s="76">
        <f t="shared" si="925"/>
        <v>94</v>
      </c>
      <c r="Y824" s="76">
        <f t="shared" si="925"/>
        <v>93</v>
      </c>
      <c r="Z824" s="76">
        <f t="shared" si="925"/>
        <v>92</v>
      </c>
      <c r="AA824" s="76">
        <f t="shared" si="925"/>
        <v>92</v>
      </c>
      <c r="AB824" s="76">
        <f t="shared" si="925"/>
        <v>94</v>
      </c>
      <c r="AC824" s="76">
        <f t="shared" si="925"/>
        <v>90</v>
      </c>
      <c r="AD824" s="76">
        <f t="shared" si="925"/>
        <v>92</v>
      </c>
      <c r="AE824" s="76">
        <f t="shared" si="925"/>
        <v>93</v>
      </c>
      <c r="AF824" s="76">
        <f t="shared" si="925"/>
        <v>94</v>
      </c>
      <c r="AG824" s="76">
        <f t="shared" si="925"/>
        <v>92</v>
      </c>
      <c r="AH824" s="76">
        <f t="shared" si="925"/>
        <v>94</v>
      </c>
      <c r="AI824" s="76">
        <f t="shared" si="925"/>
        <v>94</v>
      </c>
      <c r="AK824" s="76">
        <f t="shared" ca="1" si="904"/>
        <v>97</v>
      </c>
      <c r="AL824" s="76">
        <f t="shared" ca="1" si="905"/>
        <v>98</v>
      </c>
      <c r="AM824" s="1754">
        <f t="shared" ca="1" si="906"/>
        <v>-1</v>
      </c>
      <c r="AN824" s="1857">
        <f t="shared" ca="1" si="907"/>
        <v>0.98979591836734693</v>
      </c>
      <c r="AO824" s="76">
        <f t="shared" ca="1" si="908"/>
        <v>95</v>
      </c>
      <c r="AP824" s="1754">
        <f t="shared" ca="1" si="909"/>
        <v>2</v>
      </c>
      <c r="AQ824" s="1857">
        <f t="shared" ca="1" si="910"/>
        <v>1.0210526315789474</v>
      </c>
      <c r="AS824" s="76">
        <f t="shared" ca="1" si="911"/>
        <v>97</v>
      </c>
      <c r="AT824" s="76">
        <f t="shared" ca="1" si="912"/>
        <v>98</v>
      </c>
      <c r="AU824" s="1754">
        <f t="shared" ca="1" si="913"/>
        <v>-1</v>
      </c>
      <c r="AV824" s="1857">
        <f t="shared" ca="1" si="914"/>
        <v>0.98979591836734693</v>
      </c>
      <c r="AW824" s="76">
        <f t="shared" ca="1" si="915"/>
        <v>95</v>
      </c>
      <c r="AX824" s="1754">
        <f t="shared" ca="1" si="916"/>
        <v>2</v>
      </c>
      <c r="AY824" s="1857">
        <f t="shared" ca="1" si="917"/>
        <v>1.0210526315789474</v>
      </c>
      <c r="BA824" s="76">
        <f t="shared" ca="1" si="918"/>
        <v>97</v>
      </c>
      <c r="BB824" s="76">
        <f t="shared" ca="1" si="919"/>
        <v>98</v>
      </c>
      <c r="BC824" s="1754">
        <f t="shared" ca="1" si="920"/>
        <v>-1</v>
      </c>
      <c r="BD824" s="1857">
        <f t="shared" ca="1" si="921"/>
        <v>0.98979591836734693</v>
      </c>
      <c r="BE824" s="76">
        <f t="shared" ca="1" si="922"/>
        <v>95</v>
      </c>
      <c r="BF824" s="1754">
        <f t="shared" ca="1" si="923"/>
        <v>2</v>
      </c>
      <c r="BG824" s="1857">
        <f t="shared" ca="1" si="924"/>
        <v>1.0210526315789474</v>
      </c>
    </row>
    <row r="825" spans="1:59" s="55" customFormat="1">
      <c r="A825" s="1887">
        <v>799</v>
      </c>
      <c r="B825" s="1887">
        <v>1</v>
      </c>
      <c r="C825" s="1887">
        <f>ROW()</f>
        <v>825</v>
      </c>
      <c r="D825" s="2121"/>
      <c r="E825" s="2540">
        <v>1</v>
      </c>
      <c r="F825" s="87"/>
      <c r="G825" s="87"/>
      <c r="H825" s="39"/>
      <c r="I825" s="526"/>
      <c r="J825" s="7"/>
      <c r="K825" s="7"/>
      <c r="L825" s="7"/>
      <c r="M825" s="6"/>
      <c r="N825" s="70"/>
      <c r="O825" s="70" t="s">
        <v>130</v>
      </c>
      <c r="P825" s="6"/>
      <c r="Q825" s="2887">
        <v>49</v>
      </c>
      <c r="R825" s="2887">
        <v>45</v>
      </c>
      <c r="S825" s="2887">
        <v>43</v>
      </c>
      <c r="T825" s="2887">
        <v>42</v>
      </c>
      <c r="U825" s="2887">
        <v>44</v>
      </c>
      <c r="V825" s="2887">
        <v>45</v>
      </c>
      <c r="W825" s="2887">
        <v>45</v>
      </c>
      <c r="X825" s="2887">
        <v>45</v>
      </c>
      <c r="Y825" s="2887">
        <v>44</v>
      </c>
      <c r="Z825" s="2887">
        <v>43</v>
      </c>
      <c r="AA825" s="2887">
        <v>43</v>
      </c>
      <c r="AB825" s="2887">
        <v>43</v>
      </c>
      <c r="AC825" s="68">
        <f>S825</f>
        <v>43</v>
      </c>
      <c r="AD825" s="68">
        <f>V825</f>
        <v>45</v>
      </c>
      <c r="AE825" s="68">
        <f>Y825</f>
        <v>44</v>
      </c>
      <c r="AF825" s="68">
        <f>AB825</f>
        <v>43</v>
      </c>
      <c r="AG825" s="68">
        <f>AD825</f>
        <v>45</v>
      </c>
      <c r="AH825" s="68">
        <f>AF825</f>
        <v>43</v>
      </c>
      <c r="AI825" s="68">
        <f>AH825</f>
        <v>43</v>
      </c>
      <c r="AK825" s="68">
        <f t="shared" ca="1" si="904"/>
        <v>49</v>
      </c>
      <c r="AL825" s="68">
        <f t="shared" ca="1" si="905"/>
        <v>50</v>
      </c>
      <c r="AM825" s="1682">
        <f t="shared" ca="1" si="906"/>
        <v>-1</v>
      </c>
      <c r="AN825" s="1775">
        <f t="shared" ca="1" si="907"/>
        <v>0.98</v>
      </c>
      <c r="AO825" s="68">
        <f t="shared" ca="1" si="908"/>
        <v>47</v>
      </c>
      <c r="AP825" s="1682">
        <f t="shared" ca="1" si="909"/>
        <v>2</v>
      </c>
      <c r="AQ825" s="1775">
        <f t="shared" ca="1" si="910"/>
        <v>1.0425531914893618</v>
      </c>
      <c r="AS825" s="68">
        <f t="shared" ca="1" si="911"/>
        <v>49</v>
      </c>
      <c r="AT825" s="68">
        <f t="shared" ca="1" si="912"/>
        <v>50</v>
      </c>
      <c r="AU825" s="1682">
        <f t="shared" ca="1" si="913"/>
        <v>-1</v>
      </c>
      <c r="AV825" s="1775">
        <f t="shared" ca="1" si="914"/>
        <v>0.98</v>
      </c>
      <c r="AW825" s="68">
        <f t="shared" ca="1" si="915"/>
        <v>47</v>
      </c>
      <c r="AX825" s="1682">
        <f t="shared" ca="1" si="916"/>
        <v>2</v>
      </c>
      <c r="AY825" s="1775">
        <f t="shared" ca="1" si="917"/>
        <v>1.0425531914893618</v>
      </c>
      <c r="BA825" s="68">
        <f t="shared" ca="1" si="918"/>
        <v>49</v>
      </c>
      <c r="BB825" s="68">
        <f t="shared" ca="1" si="919"/>
        <v>50</v>
      </c>
      <c r="BC825" s="1682">
        <f t="shared" ca="1" si="920"/>
        <v>-1</v>
      </c>
      <c r="BD825" s="1775">
        <f t="shared" ca="1" si="921"/>
        <v>0.98</v>
      </c>
      <c r="BE825" s="68">
        <f t="shared" ca="1" si="922"/>
        <v>47</v>
      </c>
      <c r="BF825" s="1682">
        <f t="shared" ca="1" si="923"/>
        <v>2</v>
      </c>
      <c r="BG825" s="1775">
        <f t="shared" ca="1" si="924"/>
        <v>1.0425531914893618</v>
      </c>
    </row>
    <row r="826" spans="1:59" s="55" customFormat="1">
      <c r="A826" s="1887">
        <v>800</v>
      </c>
      <c r="B826" s="1887">
        <v>1</v>
      </c>
      <c r="C826" s="1887">
        <f>ROW()</f>
        <v>826</v>
      </c>
      <c r="D826" s="2121"/>
      <c r="E826" s="2540">
        <v>1</v>
      </c>
      <c r="F826" s="87"/>
      <c r="G826" s="87"/>
      <c r="H826" s="39"/>
      <c r="I826" s="526"/>
      <c r="J826" s="7"/>
      <c r="K826" s="7"/>
      <c r="L826" s="7"/>
      <c r="M826" s="6"/>
      <c r="N826" s="70"/>
      <c r="O826" s="70" t="s">
        <v>129</v>
      </c>
      <c r="P826" s="6"/>
      <c r="Q826" s="2887"/>
      <c r="R826" s="2887"/>
      <c r="S826" s="2887"/>
      <c r="T826" s="2887"/>
      <c r="U826" s="2887"/>
      <c r="V826" s="2887"/>
      <c r="W826" s="2887">
        <v>2</v>
      </c>
      <c r="X826" s="2887">
        <v>2</v>
      </c>
      <c r="Y826" s="2887">
        <v>2</v>
      </c>
      <c r="Z826" s="2887">
        <v>2</v>
      </c>
      <c r="AA826" s="2887">
        <v>3</v>
      </c>
      <c r="AB826" s="2887">
        <v>4</v>
      </c>
      <c r="AC826" s="68">
        <f>S826</f>
        <v>0</v>
      </c>
      <c r="AD826" s="68">
        <f>V826</f>
        <v>0</v>
      </c>
      <c r="AE826" s="68">
        <f>Y826</f>
        <v>2</v>
      </c>
      <c r="AF826" s="68">
        <f>AB826</f>
        <v>4</v>
      </c>
      <c r="AG826" s="68">
        <f>AD826</f>
        <v>0</v>
      </c>
      <c r="AH826" s="68">
        <f>AF826</f>
        <v>4</v>
      </c>
      <c r="AI826" s="68">
        <f>AH826</f>
        <v>4</v>
      </c>
      <c r="AK826" s="68">
        <f t="shared" ca="1" si="904"/>
        <v>0</v>
      </c>
      <c r="AL826" s="68">
        <f t="shared" ca="1" si="905"/>
        <v>0</v>
      </c>
      <c r="AM826" s="1682">
        <f t="shared" ca="1" si="906"/>
        <v>0</v>
      </c>
      <c r="AN826" s="1775">
        <f t="shared" ca="1" si="907"/>
        <v>0</v>
      </c>
      <c r="AO826" s="68">
        <f t="shared" ca="1" si="908"/>
        <v>0</v>
      </c>
      <c r="AP826" s="1682">
        <f t="shared" ca="1" si="909"/>
        <v>0</v>
      </c>
      <c r="AQ826" s="1775">
        <f t="shared" ca="1" si="910"/>
        <v>0</v>
      </c>
      <c r="AS826" s="68">
        <f t="shared" ca="1" si="911"/>
        <v>0</v>
      </c>
      <c r="AT826" s="68">
        <f t="shared" ca="1" si="912"/>
        <v>0</v>
      </c>
      <c r="AU826" s="1682">
        <f t="shared" ca="1" si="913"/>
        <v>0</v>
      </c>
      <c r="AV826" s="1775">
        <f t="shared" ca="1" si="914"/>
        <v>0</v>
      </c>
      <c r="AW826" s="68">
        <f t="shared" ca="1" si="915"/>
        <v>0</v>
      </c>
      <c r="AX826" s="1682">
        <f t="shared" ca="1" si="916"/>
        <v>0</v>
      </c>
      <c r="AY826" s="1775">
        <f t="shared" ca="1" si="917"/>
        <v>0</v>
      </c>
      <c r="BA826" s="68">
        <f t="shared" ca="1" si="918"/>
        <v>0</v>
      </c>
      <c r="BB826" s="68">
        <f t="shared" ca="1" si="919"/>
        <v>0</v>
      </c>
      <c r="BC826" s="1682">
        <f t="shared" ca="1" si="920"/>
        <v>0</v>
      </c>
      <c r="BD826" s="1775">
        <f t="shared" ca="1" si="921"/>
        <v>0</v>
      </c>
      <c r="BE826" s="68">
        <f t="shared" ca="1" si="922"/>
        <v>0</v>
      </c>
      <c r="BF826" s="1682">
        <f t="shared" ca="1" si="923"/>
        <v>0</v>
      </c>
      <c r="BG826" s="1775">
        <f t="shared" ca="1" si="924"/>
        <v>0</v>
      </c>
    </row>
    <row r="827" spans="1:59" s="55" customFormat="1">
      <c r="A827" s="1887">
        <v>801</v>
      </c>
      <c r="B827" s="1887">
        <v>1</v>
      </c>
      <c r="C827" s="1887">
        <f>ROW()</f>
        <v>827</v>
      </c>
      <c r="D827" s="2121"/>
      <c r="E827" s="2540">
        <v>1</v>
      </c>
      <c r="F827" s="87"/>
      <c r="G827" s="87"/>
      <c r="H827" s="39"/>
      <c r="I827" s="526"/>
      <c r="J827" s="7"/>
      <c r="K827" s="7"/>
      <c r="L827" s="7"/>
      <c r="M827" s="6"/>
      <c r="N827" s="70"/>
      <c r="O827" s="70" t="s">
        <v>128</v>
      </c>
      <c r="P827" s="6"/>
      <c r="Q827" s="2887">
        <v>28</v>
      </c>
      <c r="R827" s="2887">
        <v>28</v>
      </c>
      <c r="S827" s="2887">
        <v>27</v>
      </c>
      <c r="T827" s="2887">
        <v>27</v>
      </c>
      <c r="U827" s="2887">
        <v>27</v>
      </c>
      <c r="V827" s="2887">
        <v>27</v>
      </c>
      <c r="W827" s="2887">
        <v>27</v>
      </c>
      <c r="X827" s="2887">
        <v>27</v>
      </c>
      <c r="Y827" s="2887">
        <v>27</v>
      </c>
      <c r="Z827" s="2887">
        <v>27</v>
      </c>
      <c r="AA827" s="2887">
        <v>27</v>
      </c>
      <c r="AB827" s="2887">
        <v>28</v>
      </c>
      <c r="AC827" s="68">
        <f>S827</f>
        <v>27</v>
      </c>
      <c r="AD827" s="68">
        <f>V827</f>
        <v>27</v>
      </c>
      <c r="AE827" s="68">
        <f>Y827</f>
        <v>27</v>
      </c>
      <c r="AF827" s="68">
        <f>AB827</f>
        <v>28</v>
      </c>
      <c r="AG827" s="68">
        <f>AD827</f>
        <v>27</v>
      </c>
      <c r="AH827" s="68">
        <f>AF827</f>
        <v>28</v>
      </c>
      <c r="AI827" s="68">
        <f>AH827</f>
        <v>28</v>
      </c>
      <c r="AK827" s="68">
        <f t="shared" ca="1" si="904"/>
        <v>28</v>
      </c>
      <c r="AL827" s="68">
        <f t="shared" ca="1" si="905"/>
        <v>28</v>
      </c>
      <c r="AM827" s="1682">
        <f t="shared" ca="1" si="906"/>
        <v>0</v>
      </c>
      <c r="AN827" s="1775">
        <f t="shared" ca="1" si="907"/>
        <v>1</v>
      </c>
      <c r="AO827" s="68">
        <f t="shared" ca="1" si="908"/>
        <v>29</v>
      </c>
      <c r="AP827" s="1682">
        <f t="shared" ca="1" si="909"/>
        <v>-1</v>
      </c>
      <c r="AQ827" s="1775">
        <f t="shared" ca="1" si="910"/>
        <v>0.96551724137931039</v>
      </c>
      <c r="AS827" s="68">
        <f t="shared" ca="1" si="911"/>
        <v>28</v>
      </c>
      <c r="AT827" s="68">
        <f t="shared" ca="1" si="912"/>
        <v>28</v>
      </c>
      <c r="AU827" s="1682">
        <f t="shared" ca="1" si="913"/>
        <v>0</v>
      </c>
      <c r="AV827" s="1775">
        <f t="shared" ca="1" si="914"/>
        <v>1</v>
      </c>
      <c r="AW827" s="68">
        <f t="shared" ca="1" si="915"/>
        <v>29</v>
      </c>
      <c r="AX827" s="1682">
        <f t="shared" ca="1" si="916"/>
        <v>-1</v>
      </c>
      <c r="AY827" s="1775">
        <f t="shared" ca="1" si="917"/>
        <v>0.96551724137931039</v>
      </c>
      <c r="BA827" s="68">
        <f t="shared" ca="1" si="918"/>
        <v>28</v>
      </c>
      <c r="BB827" s="68">
        <f t="shared" ca="1" si="919"/>
        <v>28</v>
      </c>
      <c r="BC827" s="1682">
        <f t="shared" ca="1" si="920"/>
        <v>0</v>
      </c>
      <c r="BD827" s="1775">
        <f t="shared" ca="1" si="921"/>
        <v>1</v>
      </c>
      <c r="BE827" s="68">
        <f t="shared" ca="1" si="922"/>
        <v>29</v>
      </c>
      <c r="BF827" s="1682">
        <f t="shared" ca="1" si="923"/>
        <v>-1</v>
      </c>
      <c r="BG827" s="1775">
        <f t="shared" ca="1" si="924"/>
        <v>0.96551724137931039</v>
      </c>
    </row>
    <row r="828" spans="1:59" s="55" customFormat="1">
      <c r="A828" s="1887">
        <v>802</v>
      </c>
      <c r="B828" s="1887">
        <v>1</v>
      </c>
      <c r="C828" s="1887">
        <f>ROW()</f>
        <v>828</v>
      </c>
      <c r="D828" s="2121"/>
      <c r="E828" s="2540">
        <v>1</v>
      </c>
      <c r="F828" s="87"/>
      <c r="G828" s="87"/>
      <c r="H828" s="39"/>
      <c r="I828" s="526"/>
      <c r="J828" s="4"/>
      <c r="K828" s="4"/>
      <c r="L828" s="4"/>
      <c r="M828" s="3"/>
      <c r="N828" s="67"/>
      <c r="O828" s="67" t="s">
        <v>125</v>
      </c>
      <c r="P828" s="3"/>
      <c r="Q828" s="2888">
        <v>20</v>
      </c>
      <c r="R828" s="2888">
        <v>20</v>
      </c>
      <c r="S828" s="2888">
        <v>20</v>
      </c>
      <c r="T828" s="2888">
        <v>20</v>
      </c>
      <c r="U828" s="2888">
        <v>20</v>
      </c>
      <c r="V828" s="2888">
        <v>20</v>
      </c>
      <c r="W828" s="2888">
        <v>20</v>
      </c>
      <c r="X828" s="2888">
        <v>20</v>
      </c>
      <c r="Y828" s="2888">
        <v>20</v>
      </c>
      <c r="Z828" s="2888">
        <v>20</v>
      </c>
      <c r="AA828" s="2888">
        <v>19</v>
      </c>
      <c r="AB828" s="2888">
        <v>19</v>
      </c>
      <c r="AC828" s="65">
        <f>S828</f>
        <v>20</v>
      </c>
      <c r="AD828" s="65">
        <f>V828</f>
        <v>20</v>
      </c>
      <c r="AE828" s="65">
        <f>Y828</f>
        <v>20</v>
      </c>
      <c r="AF828" s="65">
        <f>AB828</f>
        <v>19</v>
      </c>
      <c r="AG828" s="65">
        <f>AD828</f>
        <v>20</v>
      </c>
      <c r="AH828" s="65">
        <f>AF828</f>
        <v>19</v>
      </c>
      <c r="AI828" s="65">
        <f>AH828</f>
        <v>19</v>
      </c>
      <c r="AK828" s="65">
        <f t="shared" ca="1" si="904"/>
        <v>20</v>
      </c>
      <c r="AL828" s="65">
        <f t="shared" ca="1" si="905"/>
        <v>20</v>
      </c>
      <c r="AM828" s="1755">
        <f t="shared" ca="1" si="906"/>
        <v>0</v>
      </c>
      <c r="AN828" s="1858">
        <f t="shared" ca="1" si="907"/>
        <v>1</v>
      </c>
      <c r="AO828" s="65">
        <f t="shared" ca="1" si="908"/>
        <v>19</v>
      </c>
      <c r="AP828" s="1755">
        <f t="shared" ca="1" si="909"/>
        <v>1</v>
      </c>
      <c r="AQ828" s="1858">
        <f t="shared" ca="1" si="910"/>
        <v>1.0526315789473684</v>
      </c>
      <c r="AS828" s="65">
        <f t="shared" ca="1" si="911"/>
        <v>20</v>
      </c>
      <c r="AT828" s="65">
        <f t="shared" ca="1" si="912"/>
        <v>20</v>
      </c>
      <c r="AU828" s="1755">
        <f t="shared" ca="1" si="913"/>
        <v>0</v>
      </c>
      <c r="AV828" s="1858">
        <f t="shared" ca="1" si="914"/>
        <v>1</v>
      </c>
      <c r="AW828" s="65">
        <f t="shared" ca="1" si="915"/>
        <v>19</v>
      </c>
      <c r="AX828" s="1755">
        <f t="shared" ca="1" si="916"/>
        <v>1</v>
      </c>
      <c r="AY828" s="1858">
        <f t="shared" ca="1" si="917"/>
        <v>1.0526315789473684</v>
      </c>
      <c r="BA828" s="65">
        <f t="shared" ca="1" si="918"/>
        <v>20</v>
      </c>
      <c r="BB828" s="65">
        <f t="shared" ca="1" si="919"/>
        <v>20</v>
      </c>
      <c r="BC828" s="1755">
        <f t="shared" ca="1" si="920"/>
        <v>0</v>
      </c>
      <c r="BD828" s="1858">
        <f t="shared" ca="1" si="921"/>
        <v>1</v>
      </c>
      <c r="BE828" s="65">
        <f t="shared" ca="1" si="922"/>
        <v>19</v>
      </c>
      <c r="BF828" s="1755">
        <f t="shared" ca="1" si="923"/>
        <v>1</v>
      </c>
      <c r="BG828" s="1858">
        <f t="shared" ca="1" si="924"/>
        <v>1.0526315789473684</v>
      </c>
    </row>
    <row r="829" spans="1:59" s="55" customFormat="1">
      <c r="A829" s="1887">
        <v>803</v>
      </c>
      <c r="B829" s="1887">
        <v>1</v>
      </c>
      <c r="C829" s="1887">
        <f>ROW()</f>
        <v>829</v>
      </c>
      <c r="D829" s="2120" t="s">
        <v>1020</v>
      </c>
      <c r="E829" s="2540">
        <v>1</v>
      </c>
      <c r="F829" s="87"/>
      <c r="G829" s="87"/>
      <c r="H829" s="39"/>
      <c r="I829" s="526"/>
      <c r="J829" s="520" t="s">
        <v>355</v>
      </c>
      <c r="K829" s="80"/>
      <c r="L829" s="80"/>
      <c r="M829" s="79"/>
      <c r="N829" s="78"/>
      <c r="O829" s="78"/>
      <c r="P829" s="77"/>
      <c r="Q829" s="76">
        <f>SUM(Q830:Q834)</f>
        <v>87</v>
      </c>
      <c r="R829" s="76">
        <f t="shared" ref="R829:AI829" si="926">SUM(R830:R834)</f>
        <v>86</v>
      </c>
      <c r="S829" s="76">
        <f t="shared" si="926"/>
        <v>87</v>
      </c>
      <c r="T829" s="76">
        <f t="shared" si="926"/>
        <v>87</v>
      </c>
      <c r="U829" s="76">
        <f t="shared" si="926"/>
        <v>88</v>
      </c>
      <c r="V829" s="76">
        <f t="shared" si="926"/>
        <v>88</v>
      </c>
      <c r="W829" s="76">
        <f t="shared" si="926"/>
        <v>87</v>
      </c>
      <c r="X829" s="76">
        <f t="shared" si="926"/>
        <v>85</v>
      </c>
      <c r="Y829" s="76">
        <f t="shared" si="926"/>
        <v>85</v>
      </c>
      <c r="Z829" s="76">
        <f t="shared" si="926"/>
        <v>86</v>
      </c>
      <c r="AA829" s="76">
        <f t="shared" si="926"/>
        <v>86</v>
      </c>
      <c r="AB829" s="76">
        <f t="shared" si="926"/>
        <v>86</v>
      </c>
      <c r="AC829" s="76">
        <f t="shared" si="926"/>
        <v>87</v>
      </c>
      <c r="AD829" s="76">
        <f t="shared" si="926"/>
        <v>88</v>
      </c>
      <c r="AE829" s="76">
        <f t="shared" si="926"/>
        <v>85</v>
      </c>
      <c r="AF829" s="76">
        <f t="shared" si="926"/>
        <v>86</v>
      </c>
      <c r="AG829" s="76">
        <f t="shared" si="926"/>
        <v>88</v>
      </c>
      <c r="AH829" s="76">
        <f t="shared" si="926"/>
        <v>86</v>
      </c>
      <c r="AI829" s="76">
        <f t="shared" si="926"/>
        <v>86</v>
      </c>
      <c r="AK829" s="76">
        <f t="shared" ca="1" si="904"/>
        <v>87</v>
      </c>
      <c r="AL829" s="76">
        <f t="shared" ca="1" si="905"/>
        <v>88</v>
      </c>
      <c r="AM829" s="1754">
        <f t="shared" ca="1" si="906"/>
        <v>-1</v>
      </c>
      <c r="AN829" s="1857">
        <f t="shared" ca="1" si="907"/>
        <v>0.98863636363636365</v>
      </c>
      <c r="AO829" s="76">
        <f t="shared" ca="1" si="908"/>
        <v>86</v>
      </c>
      <c r="AP829" s="1754">
        <f t="shared" ca="1" si="909"/>
        <v>1</v>
      </c>
      <c r="AQ829" s="1857">
        <f t="shared" ca="1" si="910"/>
        <v>1.0116279069767442</v>
      </c>
      <c r="AS829" s="76">
        <f t="shared" ca="1" si="911"/>
        <v>87</v>
      </c>
      <c r="AT829" s="76">
        <f t="shared" ca="1" si="912"/>
        <v>88</v>
      </c>
      <c r="AU829" s="1754">
        <f t="shared" ca="1" si="913"/>
        <v>-1</v>
      </c>
      <c r="AV829" s="1857">
        <f t="shared" ca="1" si="914"/>
        <v>0.98863636363636365</v>
      </c>
      <c r="AW829" s="76">
        <f t="shared" ca="1" si="915"/>
        <v>86</v>
      </c>
      <c r="AX829" s="1754">
        <f t="shared" ca="1" si="916"/>
        <v>1</v>
      </c>
      <c r="AY829" s="1857">
        <f t="shared" ca="1" si="917"/>
        <v>1.0116279069767442</v>
      </c>
      <c r="BA829" s="76">
        <f t="shared" ca="1" si="918"/>
        <v>87</v>
      </c>
      <c r="BB829" s="76">
        <f t="shared" ca="1" si="919"/>
        <v>88</v>
      </c>
      <c r="BC829" s="1754">
        <f t="shared" ca="1" si="920"/>
        <v>-1</v>
      </c>
      <c r="BD829" s="1857">
        <f t="shared" ca="1" si="921"/>
        <v>0.98863636363636365</v>
      </c>
      <c r="BE829" s="76">
        <f t="shared" ca="1" si="922"/>
        <v>86</v>
      </c>
      <c r="BF829" s="1754">
        <f t="shared" ca="1" si="923"/>
        <v>1</v>
      </c>
      <c r="BG829" s="1857">
        <f t="shared" ca="1" si="924"/>
        <v>1.0116279069767442</v>
      </c>
    </row>
    <row r="830" spans="1:59" s="55" customFormat="1">
      <c r="A830" s="1887">
        <v>804</v>
      </c>
      <c r="B830" s="1887">
        <v>1</v>
      </c>
      <c r="C830" s="1887">
        <f>ROW()</f>
        <v>830</v>
      </c>
      <c r="D830" s="2121"/>
      <c r="E830" s="2540">
        <v>1</v>
      </c>
      <c r="F830" s="87"/>
      <c r="G830" s="87"/>
      <c r="H830" s="39"/>
      <c r="I830" s="526"/>
      <c r="J830" s="7"/>
      <c r="K830" s="7"/>
      <c r="L830" s="7"/>
      <c r="M830" s="6"/>
      <c r="N830" s="70"/>
      <c r="O830" s="70" t="s">
        <v>69</v>
      </c>
      <c r="P830" s="6"/>
      <c r="Q830" s="2887">
        <v>49</v>
      </c>
      <c r="R830" s="2887">
        <v>48</v>
      </c>
      <c r="S830" s="2887">
        <v>49</v>
      </c>
      <c r="T830" s="2887">
        <v>49</v>
      </c>
      <c r="U830" s="2887">
        <v>50</v>
      </c>
      <c r="V830" s="2887">
        <v>50</v>
      </c>
      <c r="W830" s="2887">
        <v>50</v>
      </c>
      <c r="X830" s="2887">
        <v>48</v>
      </c>
      <c r="Y830" s="2887">
        <v>48</v>
      </c>
      <c r="Z830" s="2887">
        <v>49</v>
      </c>
      <c r="AA830" s="2887">
        <v>49</v>
      </c>
      <c r="AB830" s="2887">
        <v>48</v>
      </c>
      <c r="AC830" s="68">
        <f>S830</f>
        <v>49</v>
      </c>
      <c r="AD830" s="68">
        <f>V830</f>
        <v>50</v>
      </c>
      <c r="AE830" s="68">
        <f>Y830</f>
        <v>48</v>
      </c>
      <c r="AF830" s="68">
        <f>AB830</f>
        <v>48</v>
      </c>
      <c r="AG830" s="68">
        <f>AD830</f>
        <v>50</v>
      </c>
      <c r="AH830" s="68">
        <f>AF830</f>
        <v>48</v>
      </c>
      <c r="AI830" s="68">
        <f>AH830</f>
        <v>48</v>
      </c>
      <c r="AK830" s="68">
        <f t="shared" ca="1" si="904"/>
        <v>49</v>
      </c>
      <c r="AL830" s="68">
        <f t="shared" ca="1" si="905"/>
        <v>50</v>
      </c>
      <c r="AM830" s="1682">
        <f t="shared" ca="1" si="906"/>
        <v>-1</v>
      </c>
      <c r="AN830" s="1775">
        <f t="shared" ca="1" si="907"/>
        <v>0.98</v>
      </c>
      <c r="AO830" s="68">
        <f t="shared" ca="1" si="908"/>
        <v>49</v>
      </c>
      <c r="AP830" s="1682">
        <f t="shared" ca="1" si="909"/>
        <v>0</v>
      </c>
      <c r="AQ830" s="1775">
        <f t="shared" ca="1" si="910"/>
        <v>1</v>
      </c>
      <c r="AS830" s="68">
        <f t="shared" ca="1" si="911"/>
        <v>49</v>
      </c>
      <c r="AT830" s="68">
        <f t="shared" ca="1" si="912"/>
        <v>50</v>
      </c>
      <c r="AU830" s="1682">
        <f t="shared" ca="1" si="913"/>
        <v>-1</v>
      </c>
      <c r="AV830" s="1775">
        <f t="shared" ca="1" si="914"/>
        <v>0.98</v>
      </c>
      <c r="AW830" s="68">
        <f t="shared" ca="1" si="915"/>
        <v>49</v>
      </c>
      <c r="AX830" s="1682">
        <f t="shared" ca="1" si="916"/>
        <v>0</v>
      </c>
      <c r="AY830" s="1775">
        <f t="shared" ca="1" si="917"/>
        <v>1</v>
      </c>
      <c r="BA830" s="68">
        <f t="shared" ca="1" si="918"/>
        <v>49</v>
      </c>
      <c r="BB830" s="68">
        <f t="shared" ca="1" si="919"/>
        <v>50</v>
      </c>
      <c r="BC830" s="1682">
        <f t="shared" ca="1" si="920"/>
        <v>-1</v>
      </c>
      <c r="BD830" s="1775">
        <f t="shared" ca="1" si="921"/>
        <v>0.98</v>
      </c>
      <c r="BE830" s="68">
        <f t="shared" ca="1" si="922"/>
        <v>49</v>
      </c>
      <c r="BF830" s="1682">
        <f t="shared" ca="1" si="923"/>
        <v>0</v>
      </c>
      <c r="BG830" s="1775">
        <f t="shared" ca="1" si="924"/>
        <v>1</v>
      </c>
    </row>
    <row r="831" spans="1:59" s="55" customFormat="1">
      <c r="A831" s="1887">
        <v>805</v>
      </c>
      <c r="B831" s="1887">
        <v>1</v>
      </c>
      <c r="C831" s="1887">
        <f>ROW()</f>
        <v>831</v>
      </c>
      <c r="D831" s="2121"/>
      <c r="E831" s="2540">
        <v>1</v>
      </c>
      <c r="F831" s="87"/>
      <c r="G831" s="87"/>
      <c r="H831" s="39"/>
      <c r="I831" s="526"/>
      <c r="J831" s="7"/>
      <c r="K831" s="7"/>
      <c r="L831" s="7"/>
      <c r="M831" s="6"/>
      <c r="N831" s="70"/>
      <c r="O831" s="70" t="s">
        <v>70</v>
      </c>
      <c r="P831" s="6"/>
      <c r="Q831" s="2887">
        <v>1</v>
      </c>
      <c r="R831" s="2887">
        <v>1</v>
      </c>
      <c r="S831" s="2887">
        <v>1</v>
      </c>
      <c r="T831" s="2887">
        <v>1</v>
      </c>
      <c r="U831" s="2887">
        <v>1</v>
      </c>
      <c r="V831" s="2887">
        <v>1</v>
      </c>
      <c r="W831" s="2887">
        <v>1</v>
      </c>
      <c r="X831" s="2887">
        <v>1</v>
      </c>
      <c r="Y831" s="2887">
        <v>1</v>
      </c>
      <c r="Z831" s="2887">
        <v>1</v>
      </c>
      <c r="AA831" s="2887">
        <v>1</v>
      </c>
      <c r="AB831" s="2887">
        <v>1</v>
      </c>
      <c r="AC831" s="68">
        <f>S831</f>
        <v>1</v>
      </c>
      <c r="AD831" s="68">
        <f>V831</f>
        <v>1</v>
      </c>
      <c r="AE831" s="68">
        <f>Y831</f>
        <v>1</v>
      </c>
      <c r="AF831" s="68">
        <f>AB831</f>
        <v>1</v>
      </c>
      <c r="AG831" s="68">
        <f>AD831</f>
        <v>1</v>
      </c>
      <c r="AH831" s="68">
        <f>AF831</f>
        <v>1</v>
      </c>
      <c r="AI831" s="68">
        <f>AH831</f>
        <v>1</v>
      </c>
      <c r="AK831" s="68">
        <f t="shared" ca="1" si="904"/>
        <v>1</v>
      </c>
      <c r="AL831" s="68">
        <f t="shared" ca="1" si="905"/>
        <v>1</v>
      </c>
      <c r="AM831" s="1682">
        <f t="shared" ca="1" si="906"/>
        <v>0</v>
      </c>
      <c r="AN831" s="1775">
        <f t="shared" ca="1" si="907"/>
        <v>1</v>
      </c>
      <c r="AO831" s="68">
        <f t="shared" ca="1" si="908"/>
        <v>1</v>
      </c>
      <c r="AP831" s="1682">
        <f t="shared" ca="1" si="909"/>
        <v>0</v>
      </c>
      <c r="AQ831" s="1775">
        <f t="shared" ca="1" si="910"/>
        <v>1</v>
      </c>
      <c r="AS831" s="68">
        <f t="shared" ca="1" si="911"/>
        <v>1</v>
      </c>
      <c r="AT831" s="68">
        <f t="shared" ca="1" si="912"/>
        <v>1</v>
      </c>
      <c r="AU831" s="1682">
        <f t="shared" ca="1" si="913"/>
        <v>0</v>
      </c>
      <c r="AV831" s="1775">
        <f t="shared" ca="1" si="914"/>
        <v>1</v>
      </c>
      <c r="AW831" s="68">
        <f t="shared" ca="1" si="915"/>
        <v>1</v>
      </c>
      <c r="AX831" s="1682">
        <f t="shared" ca="1" si="916"/>
        <v>0</v>
      </c>
      <c r="AY831" s="1775">
        <f t="shared" ca="1" si="917"/>
        <v>1</v>
      </c>
      <c r="BA831" s="68">
        <f t="shared" ca="1" si="918"/>
        <v>1</v>
      </c>
      <c r="BB831" s="68">
        <f t="shared" ca="1" si="919"/>
        <v>1</v>
      </c>
      <c r="BC831" s="1682">
        <f t="shared" ca="1" si="920"/>
        <v>0</v>
      </c>
      <c r="BD831" s="1775">
        <f t="shared" ca="1" si="921"/>
        <v>1</v>
      </c>
      <c r="BE831" s="68">
        <f t="shared" ca="1" si="922"/>
        <v>1</v>
      </c>
      <c r="BF831" s="1682">
        <f t="shared" ca="1" si="923"/>
        <v>0</v>
      </c>
      <c r="BG831" s="1775">
        <f t="shared" ca="1" si="924"/>
        <v>1</v>
      </c>
    </row>
    <row r="832" spans="1:59" s="55" customFormat="1">
      <c r="A832" s="1887">
        <v>806</v>
      </c>
      <c r="B832" s="1887">
        <v>1</v>
      </c>
      <c r="C832" s="1887">
        <f>ROW()</f>
        <v>832</v>
      </c>
      <c r="D832" s="2121"/>
      <c r="E832" s="2540">
        <v>1</v>
      </c>
      <c r="F832" s="87"/>
      <c r="G832" s="87"/>
      <c r="H832" s="39"/>
      <c r="I832" s="526"/>
      <c r="J832" s="7"/>
      <c r="K832" s="7"/>
      <c r="L832" s="7"/>
      <c r="M832" s="6"/>
      <c r="N832" s="70"/>
      <c r="O832" s="70" t="s">
        <v>127</v>
      </c>
      <c r="P832" s="6"/>
      <c r="Q832" s="2887">
        <v>17</v>
      </c>
      <c r="R832" s="2887">
        <v>17</v>
      </c>
      <c r="S832" s="2887">
        <v>17</v>
      </c>
      <c r="T832" s="2887">
        <v>17</v>
      </c>
      <c r="U832" s="2887">
        <v>17</v>
      </c>
      <c r="V832" s="2887">
        <v>17</v>
      </c>
      <c r="W832" s="2887">
        <v>17</v>
      </c>
      <c r="X832" s="2887">
        <v>17</v>
      </c>
      <c r="Y832" s="2887">
        <v>17</v>
      </c>
      <c r="Z832" s="2887">
        <v>17</v>
      </c>
      <c r="AA832" s="2887">
        <v>17</v>
      </c>
      <c r="AB832" s="2887">
        <v>17</v>
      </c>
      <c r="AC832" s="68">
        <f>S832</f>
        <v>17</v>
      </c>
      <c r="AD832" s="68">
        <f>V832</f>
        <v>17</v>
      </c>
      <c r="AE832" s="68">
        <f>Y832</f>
        <v>17</v>
      </c>
      <c r="AF832" s="68">
        <f>AB832</f>
        <v>17</v>
      </c>
      <c r="AG832" s="68">
        <f>AD832</f>
        <v>17</v>
      </c>
      <c r="AH832" s="68">
        <f>AF832</f>
        <v>17</v>
      </c>
      <c r="AI832" s="68">
        <f>AH832</f>
        <v>17</v>
      </c>
      <c r="AK832" s="68">
        <f t="shared" ca="1" si="904"/>
        <v>17</v>
      </c>
      <c r="AL832" s="68">
        <f t="shared" ca="1" si="905"/>
        <v>17</v>
      </c>
      <c r="AM832" s="1682">
        <f t="shared" ca="1" si="906"/>
        <v>0</v>
      </c>
      <c r="AN832" s="1775">
        <f t="shared" ca="1" si="907"/>
        <v>1</v>
      </c>
      <c r="AO832" s="68">
        <f t="shared" ca="1" si="908"/>
        <v>17</v>
      </c>
      <c r="AP832" s="1682">
        <f t="shared" ca="1" si="909"/>
        <v>0</v>
      </c>
      <c r="AQ832" s="1775">
        <f t="shared" ca="1" si="910"/>
        <v>1</v>
      </c>
      <c r="AS832" s="68">
        <f t="shared" ca="1" si="911"/>
        <v>17</v>
      </c>
      <c r="AT832" s="68">
        <f t="shared" ca="1" si="912"/>
        <v>17</v>
      </c>
      <c r="AU832" s="1682">
        <f t="shared" ca="1" si="913"/>
        <v>0</v>
      </c>
      <c r="AV832" s="1775">
        <f t="shared" ca="1" si="914"/>
        <v>1</v>
      </c>
      <c r="AW832" s="68">
        <f t="shared" ca="1" si="915"/>
        <v>17</v>
      </c>
      <c r="AX832" s="1682">
        <f t="shared" ca="1" si="916"/>
        <v>0</v>
      </c>
      <c r="AY832" s="1775">
        <f t="shared" ca="1" si="917"/>
        <v>1</v>
      </c>
      <c r="BA832" s="68">
        <f t="shared" ca="1" si="918"/>
        <v>17</v>
      </c>
      <c r="BB832" s="68">
        <f t="shared" ca="1" si="919"/>
        <v>17</v>
      </c>
      <c r="BC832" s="1682">
        <f t="shared" ca="1" si="920"/>
        <v>0</v>
      </c>
      <c r="BD832" s="1775">
        <f t="shared" ca="1" si="921"/>
        <v>1</v>
      </c>
      <c r="BE832" s="68">
        <f t="shared" ca="1" si="922"/>
        <v>17</v>
      </c>
      <c r="BF832" s="1682">
        <f t="shared" ca="1" si="923"/>
        <v>0</v>
      </c>
      <c r="BG832" s="1775">
        <f t="shared" ca="1" si="924"/>
        <v>1</v>
      </c>
    </row>
    <row r="833" spans="1:59" s="55" customFormat="1">
      <c r="A833" s="1887">
        <v>807</v>
      </c>
      <c r="B833" s="1887">
        <v>1</v>
      </c>
      <c r="C833" s="1887">
        <f>ROW()</f>
        <v>833</v>
      </c>
      <c r="D833" s="2121"/>
      <c r="E833" s="2540">
        <v>1</v>
      </c>
      <c r="F833" s="87"/>
      <c r="G833" s="87"/>
      <c r="H833" s="39"/>
      <c r="I833" s="526"/>
      <c r="J833" s="7"/>
      <c r="K833" s="7"/>
      <c r="L833" s="7"/>
      <c r="M833" s="6"/>
      <c r="N833" s="70"/>
      <c r="O833" s="70" t="s">
        <v>126</v>
      </c>
      <c r="P833" s="6"/>
      <c r="Q833" s="2887"/>
      <c r="R833" s="2887"/>
      <c r="S833" s="2887"/>
      <c r="T833" s="2887"/>
      <c r="U833" s="2887"/>
      <c r="V833" s="2887"/>
      <c r="W833" s="2887"/>
      <c r="X833" s="2887"/>
      <c r="Y833" s="2887"/>
      <c r="Z833" s="2887"/>
      <c r="AA833" s="2887"/>
      <c r="AB833" s="2887"/>
      <c r="AC833" s="68">
        <f>S833</f>
        <v>0</v>
      </c>
      <c r="AD833" s="68">
        <f>V833</f>
        <v>0</v>
      </c>
      <c r="AE833" s="68">
        <f>Y833</f>
        <v>0</v>
      </c>
      <c r="AF833" s="68">
        <f>AB833</f>
        <v>0</v>
      </c>
      <c r="AG833" s="68">
        <f>AD833</f>
        <v>0</v>
      </c>
      <c r="AH833" s="68">
        <f>AF833</f>
        <v>0</v>
      </c>
      <c r="AI833" s="68">
        <f>AH833</f>
        <v>0</v>
      </c>
      <c r="AK833" s="68">
        <f t="shared" ca="1" si="904"/>
        <v>0</v>
      </c>
      <c r="AL833" s="68">
        <f t="shared" ca="1" si="905"/>
        <v>0</v>
      </c>
      <c r="AM833" s="1682">
        <f t="shared" ca="1" si="906"/>
        <v>0</v>
      </c>
      <c r="AN833" s="1775">
        <f t="shared" ca="1" si="907"/>
        <v>0</v>
      </c>
      <c r="AO833" s="68">
        <f t="shared" ca="1" si="908"/>
        <v>0</v>
      </c>
      <c r="AP833" s="1682">
        <f t="shared" ca="1" si="909"/>
        <v>0</v>
      </c>
      <c r="AQ833" s="1775">
        <f t="shared" ca="1" si="910"/>
        <v>0</v>
      </c>
      <c r="AS833" s="68">
        <f t="shared" ca="1" si="911"/>
        <v>0</v>
      </c>
      <c r="AT833" s="68">
        <f t="shared" ca="1" si="912"/>
        <v>0</v>
      </c>
      <c r="AU833" s="1682">
        <f t="shared" ca="1" si="913"/>
        <v>0</v>
      </c>
      <c r="AV833" s="1775">
        <f t="shared" ca="1" si="914"/>
        <v>0</v>
      </c>
      <c r="AW833" s="68">
        <f t="shared" ca="1" si="915"/>
        <v>0</v>
      </c>
      <c r="AX833" s="1682">
        <f t="shared" ca="1" si="916"/>
        <v>0</v>
      </c>
      <c r="AY833" s="1775">
        <f t="shared" ca="1" si="917"/>
        <v>0</v>
      </c>
      <c r="BA833" s="68">
        <f t="shared" ca="1" si="918"/>
        <v>0</v>
      </c>
      <c r="BB833" s="68">
        <f t="shared" ca="1" si="919"/>
        <v>0</v>
      </c>
      <c r="BC833" s="1682">
        <f t="shared" ca="1" si="920"/>
        <v>0</v>
      </c>
      <c r="BD833" s="1775">
        <f t="shared" ca="1" si="921"/>
        <v>0</v>
      </c>
      <c r="BE833" s="68">
        <f t="shared" ca="1" si="922"/>
        <v>0</v>
      </c>
      <c r="BF833" s="1682">
        <f t="shared" ca="1" si="923"/>
        <v>0</v>
      </c>
      <c r="BG833" s="1775">
        <f t="shared" ca="1" si="924"/>
        <v>0</v>
      </c>
    </row>
    <row r="834" spans="1:59" s="55" customFormat="1">
      <c r="A834" s="1887">
        <v>808</v>
      </c>
      <c r="B834" s="1887">
        <v>1</v>
      </c>
      <c r="C834" s="1887">
        <f>ROW()</f>
        <v>834</v>
      </c>
      <c r="D834" s="2121"/>
      <c r="E834" s="2540">
        <v>1</v>
      </c>
      <c r="F834" s="87"/>
      <c r="G834" s="87"/>
      <c r="H834" s="39"/>
      <c r="I834" s="526"/>
      <c r="J834" s="7"/>
      <c r="K834" s="7"/>
      <c r="L834" s="7"/>
      <c r="M834" s="6"/>
      <c r="N834" s="70"/>
      <c r="O834" s="70" t="s">
        <v>125</v>
      </c>
      <c r="P834" s="6"/>
      <c r="Q834" s="2887">
        <v>20</v>
      </c>
      <c r="R834" s="2887">
        <v>20</v>
      </c>
      <c r="S834" s="2887">
        <v>20</v>
      </c>
      <c r="T834" s="2887">
        <v>20</v>
      </c>
      <c r="U834" s="2887">
        <v>20</v>
      </c>
      <c r="V834" s="2887">
        <v>20</v>
      </c>
      <c r="W834" s="2887">
        <v>19</v>
      </c>
      <c r="X834" s="2887">
        <v>19</v>
      </c>
      <c r="Y834" s="2887">
        <v>19</v>
      </c>
      <c r="Z834" s="2887">
        <v>19</v>
      </c>
      <c r="AA834" s="2887">
        <v>19</v>
      </c>
      <c r="AB834" s="2887">
        <v>20</v>
      </c>
      <c r="AC834" s="68">
        <f>S834</f>
        <v>20</v>
      </c>
      <c r="AD834" s="68">
        <f>V834</f>
        <v>20</v>
      </c>
      <c r="AE834" s="68">
        <f>Y834</f>
        <v>19</v>
      </c>
      <c r="AF834" s="68">
        <f>AB834</f>
        <v>20</v>
      </c>
      <c r="AG834" s="68">
        <f>AD834</f>
        <v>20</v>
      </c>
      <c r="AH834" s="68">
        <f>AF834</f>
        <v>20</v>
      </c>
      <c r="AI834" s="68">
        <f>AH834</f>
        <v>20</v>
      </c>
      <c r="AK834" s="68">
        <f t="shared" ca="1" si="904"/>
        <v>20</v>
      </c>
      <c r="AL834" s="68">
        <f t="shared" ca="1" si="905"/>
        <v>20</v>
      </c>
      <c r="AM834" s="1682">
        <f t="shared" ca="1" si="906"/>
        <v>0</v>
      </c>
      <c r="AN834" s="1775">
        <f t="shared" ca="1" si="907"/>
        <v>1</v>
      </c>
      <c r="AO834" s="68">
        <f t="shared" ca="1" si="908"/>
        <v>19</v>
      </c>
      <c r="AP834" s="1682">
        <f t="shared" ca="1" si="909"/>
        <v>1</v>
      </c>
      <c r="AQ834" s="1775">
        <f t="shared" ca="1" si="910"/>
        <v>1.0526315789473684</v>
      </c>
      <c r="AS834" s="68">
        <f t="shared" ca="1" si="911"/>
        <v>20</v>
      </c>
      <c r="AT834" s="68">
        <f t="shared" ca="1" si="912"/>
        <v>20</v>
      </c>
      <c r="AU834" s="1682">
        <f t="shared" ca="1" si="913"/>
        <v>0</v>
      </c>
      <c r="AV834" s="1775">
        <f t="shared" ca="1" si="914"/>
        <v>1</v>
      </c>
      <c r="AW834" s="68">
        <f t="shared" ca="1" si="915"/>
        <v>19</v>
      </c>
      <c r="AX834" s="1682">
        <f t="shared" ca="1" si="916"/>
        <v>1</v>
      </c>
      <c r="AY834" s="1775">
        <f t="shared" ca="1" si="917"/>
        <v>1.0526315789473684</v>
      </c>
      <c r="BA834" s="68">
        <f t="shared" ca="1" si="918"/>
        <v>20</v>
      </c>
      <c r="BB834" s="68">
        <f t="shared" ca="1" si="919"/>
        <v>20</v>
      </c>
      <c r="BC834" s="1682">
        <f t="shared" ca="1" si="920"/>
        <v>0</v>
      </c>
      <c r="BD834" s="1775">
        <f t="shared" ca="1" si="921"/>
        <v>1</v>
      </c>
      <c r="BE834" s="68">
        <f t="shared" ca="1" si="922"/>
        <v>19</v>
      </c>
      <c r="BF834" s="1682">
        <f t="shared" ca="1" si="923"/>
        <v>1</v>
      </c>
      <c r="BG834" s="1775">
        <f t="shared" ca="1" si="924"/>
        <v>1.0526315789473684</v>
      </c>
    </row>
    <row r="835" spans="1:59" s="55" customFormat="1">
      <c r="A835" s="1887">
        <v>809</v>
      </c>
      <c r="B835" s="1887">
        <v>1</v>
      </c>
      <c r="C835" s="1887">
        <f>ROW()</f>
        <v>835</v>
      </c>
      <c r="D835" s="2120" t="s">
        <v>1020</v>
      </c>
      <c r="E835" s="2540">
        <v>1</v>
      </c>
      <c r="F835" s="87"/>
      <c r="G835" s="87"/>
      <c r="H835" s="39"/>
      <c r="I835" s="526"/>
      <c r="J835" s="512" t="s">
        <v>356</v>
      </c>
      <c r="K835" s="83"/>
      <c r="L835" s="83"/>
      <c r="M835" s="74"/>
      <c r="N835" s="73"/>
      <c r="O835" s="73"/>
      <c r="P835" s="72"/>
      <c r="Q835" s="71">
        <f>SUM(Q836:Q839)</f>
        <v>7</v>
      </c>
      <c r="R835" s="71">
        <f t="shared" ref="R835:AI835" si="927">SUM(R836:R839)</f>
        <v>7</v>
      </c>
      <c r="S835" s="71">
        <f t="shared" si="927"/>
        <v>8</v>
      </c>
      <c r="T835" s="71">
        <f t="shared" si="927"/>
        <v>8</v>
      </c>
      <c r="U835" s="71">
        <f t="shared" si="927"/>
        <v>8</v>
      </c>
      <c r="V835" s="71">
        <f t="shared" si="927"/>
        <v>7</v>
      </c>
      <c r="W835" s="71">
        <f t="shared" si="927"/>
        <v>4</v>
      </c>
      <c r="X835" s="71">
        <f t="shared" si="927"/>
        <v>4</v>
      </c>
      <c r="Y835" s="71">
        <f t="shared" si="927"/>
        <v>4</v>
      </c>
      <c r="Z835" s="71">
        <f t="shared" si="927"/>
        <v>4</v>
      </c>
      <c r="AA835" s="71">
        <f t="shared" si="927"/>
        <v>4</v>
      </c>
      <c r="AB835" s="71">
        <f t="shared" si="927"/>
        <v>4</v>
      </c>
      <c r="AC835" s="71">
        <f t="shared" si="927"/>
        <v>8</v>
      </c>
      <c r="AD835" s="71">
        <f t="shared" si="927"/>
        <v>7</v>
      </c>
      <c r="AE835" s="71">
        <f t="shared" si="927"/>
        <v>4</v>
      </c>
      <c r="AF835" s="71">
        <f t="shared" si="927"/>
        <v>4</v>
      </c>
      <c r="AG835" s="71">
        <f t="shared" si="927"/>
        <v>7</v>
      </c>
      <c r="AH835" s="71">
        <f t="shared" si="927"/>
        <v>4</v>
      </c>
      <c r="AI835" s="71">
        <f t="shared" si="927"/>
        <v>4</v>
      </c>
      <c r="AK835" s="510">
        <f t="shared" ca="1" si="904"/>
        <v>7</v>
      </c>
      <c r="AL835" s="510">
        <f t="shared" ca="1" si="905"/>
        <v>7</v>
      </c>
      <c r="AM835" s="1756">
        <f t="shared" ca="1" si="906"/>
        <v>0</v>
      </c>
      <c r="AN835" s="1859">
        <f t="shared" ca="1" si="907"/>
        <v>1</v>
      </c>
      <c r="AO835" s="510">
        <f t="shared" ca="1" si="908"/>
        <v>7</v>
      </c>
      <c r="AP835" s="1756">
        <f t="shared" ca="1" si="909"/>
        <v>0</v>
      </c>
      <c r="AQ835" s="1859">
        <f t="shared" ca="1" si="910"/>
        <v>1</v>
      </c>
      <c r="AS835" s="510">
        <f t="shared" ca="1" si="911"/>
        <v>7</v>
      </c>
      <c r="AT835" s="510">
        <f t="shared" ca="1" si="912"/>
        <v>7</v>
      </c>
      <c r="AU835" s="1756">
        <f t="shared" ca="1" si="913"/>
        <v>0</v>
      </c>
      <c r="AV835" s="1859">
        <f t="shared" ca="1" si="914"/>
        <v>1</v>
      </c>
      <c r="AW835" s="510">
        <f t="shared" ca="1" si="915"/>
        <v>7</v>
      </c>
      <c r="AX835" s="1756">
        <f t="shared" ca="1" si="916"/>
        <v>0</v>
      </c>
      <c r="AY835" s="1859">
        <f t="shared" ca="1" si="917"/>
        <v>1</v>
      </c>
      <c r="BA835" s="510">
        <f t="shared" ca="1" si="918"/>
        <v>7</v>
      </c>
      <c r="BB835" s="510">
        <f t="shared" ca="1" si="919"/>
        <v>7</v>
      </c>
      <c r="BC835" s="1756">
        <f t="shared" ca="1" si="920"/>
        <v>0</v>
      </c>
      <c r="BD835" s="1859">
        <f t="shared" ca="1" si="921"/>
        <v>1</v>
      </c>
      <c r="BE835" s="510">
        <f t="shared" ca="1" si="922"/>
        <v>7</v>
      </c>
      <c r="BF835" s="1756">
        <f t="shared" ca="1" si="923"/>
        <v>0</v>
      </c>
      <c r="BG835" s="1859">
        <f t="shared" ca="1" si="924"/>
        <v>1</v>
      </c>
    </row>
    <row r="836" spans="1:59" s="55" customFormat="1">
      <c r="A836" s="1887">
        <v>810</v>
      </c>
      <c r="B836" s="1887">
        <v>1</v>
      </c>
      <c r="C836" s="1887">
        <f>ROW()</f>
        <v>836</v>
      </c>
      <c r="D836" s="2121"/>
      <c r="E836" s="2540">
        <v>1</v>
      </c>
      <c r="F836" s="87"/>
      <c r="G836" s="87"/>
      <c r="H836" s="39"/>
      <c r="I836" s="526"/>
      <c r="J836" s="7"/>
      <c r="K836" s="7"/>
      <c r="L836" s="7"/>
      <c r="M836" s="6"/>
      <c r="N836" s="70"/>
      <c r="O836" s="70" t="s">
        <v>346</v>
      </c>
      <c r="P836" s="6"/>
      <c r="Q836" s="5"/>
      <c r="R836" s="5"/>
      <c r="S836" s="5"/>
      <c r="T836" s="5"/>
      <c r="U836" s="5"/>
      <c r="V836" s="5"/>
      <c r="W836" s="5"/>
      <c r="X836" s="5"/>
      <c r="Y836" s="5"/>
      <c r="Z836" s="5"/>
      <c r="AA836" s="5"/>
      <c r="AB836" s="5"/>
      <c r="AC836" s="68">
        <f>S836</f>
        <v>0</v>
      </c>
      <c r="AD836" s="68">
        <f>V836</f>
        <v>0</v>
      </c>
      <c r="AE836" s="68">
        <f>Y836</f>
        <v>0</v>
      </c>
      <c r="AF836" s="68">
        <f>AB836</f>
        <v>0</v>
      </c>
      <c r="AG836" s="68">
        <f>AD836</f>
        <v>0</v>
      </c>
      <c r="AH836" s="68">
        <f>AF836</f>
        <v>0</v>
      </c>
      <c r="AI836" s="68">
        <f>AH836</f>
        <v>0</v>
      </c>
      <c r="AK836" s="68">
        <f t="shared" ca="1" si="904"/>
        <v>0</v>
      </c>
      <c r="AL836" s="68">
        <f t="shared" ca="1" si="905"/>
        <v>0</v>
      </c>
      <c r="AM836" s="1682">
        <f t="shared" ca="1" si="906"/>
        <v>0</v>
      </c>
      <c r="AN836" s="1775">
        <f t="shared" ca="1" si="907"/>
        <v>0</v>
      </c>
      <c r="AO836" s="68">
        <f t="shared" ca="1" si="908"/>
        <v>0</v>
      </c>
      <c r="AP836" s="1682">
        <f t="shared" ca="1" si="909"/>
        <v>0</v>
      </c>
      <c r="AQ836" s="1775">
        <f t="shared" ca="1" si="910"/>
        <v>0</v>
      </c>
      <c r="AS836" s="68">
        <f t="shared" ca="1" si="911"/>
        <v>0</v>
      </c>
      <c r="AT836" s="68">
        <f t="shared" ca="1" si="912"/>
        <v>0</v>
      </c>
      <c r="AU836" s="1682">
        <f t="shared" ca="1" si="913"/>
        <v>0</v>
      </c>
      <c r="AV836" s="1775">
        <f t="shared" ca="1" si="914"/>
        <v>0</v>
      </c>
      <c r="AW836" s="68">
        <f t="shared" ca="1" si="915"/>
        <v>0</v>
      </c>
      <c r="AX836" s="1682">
        <f t="shared" ca="1" si="916"/>
        <v>0</v>
      </c>
      <c r="AY836" s="1775">
        <f t="shared" ca="1" si="917"/>
        <v>0</v>
      </c>
      <c r="BA836" s="68">
        <f t="shared" ca="1" si="918"/>
        <v>0</v>
      </c>
      <c r="BB836" s="68">
        <f t="shared" ca="1" si="919"/>
        <v>0</v>
      </c>
      <c r="BC836" s="1682">
        <f t="shared" ca="1" si="920"/>
        <v>0</v>
      </c>
      <c r="BD836" s="1775">
        <f t="shared" ca="1" si="921"/>
        <v>0</v>
      </c>
      <c r="BE836" s="68">
        <f t="shared" ca="1" si="922"/>
        <v>0</v>
      </c>
      <c r="BF836" s="1682">
        <f t="shared" ca="1" si="923"/>
        <v>0</v>
      </c>
      <c r="BG836" s="1775">
        <f t="shared" ca="1" si="924"/>
        <v>0</v>
      </c>
    </row>
    <row r="837" spans="1:59" s="55" customFormat="1">
      <c r="A837" s="1887">
        <v>811</v>
      </c>
      <c r="B837" s="1887">
        <v>1</v>
      </c>
      <c r="C837" s="1887">
        <f>ROW()</f>
        <v>837</v>
      </c>
      <c r="D837" s="2121"/>
      <c r="E837" s="2540">
        <v>1</v>
      </c>
      <c r="F837" s="87"/>
      <c r="G837" s="87"/>
      <c r="H837" s="39"/>
      <c r="I837" s="526"/>
      <c r="J837" s="7"/>
      <c r="K837" s="7"/>
      <c r="L837" s="7"/>
      <c r="M837" s="6"/>
      <c r="N837" s="70"/>
      <c r="O837" s="70" t="s">
        <v>347</v>
      </c>
      <c r="P837" s="6"/>
      <c r="Q837" s="5"/>
      <c r="R837" s="5"/>
      <c r="S837" s="5"/>
      <c r="T837" s="5"/>
      <c r="U837" s="5"/>
      <c r="V837" s="5"/>
      <c r="W837" s="5"/>
      <c r="X837" s="5"/>
      <c r="Y837" s="5"/>
      <c r="Z837" s="5"/>
      <c r="AA837" s="5"/>
      <c r="AB837" s="5"/>
      <c r="AC837" s="68">
        <f>S837</f>
        <v>0</v>
      </c>
      <c r="AD837" s="68">
        <f>V837</f>
        <v>0</v>
      </c>
      <c r="AE837" s="68">
        <f>Y837</f>
        <v>0</v>
      </c>
      <c r="AF837" s="68">
        <f>AB837</f>
        <v>0</v>
      </c>
      <c r="AG837" s="68">
        <f>AD837</f>
        <v>0</v>
      </c>
      <c r="AH837" s="68">
        <f>AF837</f>
        <v>0</v>
      </c>
      <c r="AI837" s="68">
        <f>AH837</f>
        <v>0</v>
      </c>
      <c r="AK837" s="68">
        <f t="shared" ca="1" si="904"/>
        <v>0</v>
      </c>
      <c r="AL837" s="68">
        <f t="shared" ca="1" si="905"/>
        <v>0</v>
      </c>
      <c r="AM837" s="1682">
        <f t="shared" ca="1" si="906"/>
        <v>0</v>
      </c>
      <c r="AN837" s="1775">
        <f t="shared" ca="1" si="907"/>
        <v>0</v>
      </c>
      <c r="AO837" s="68">
        <f t="shared" ca="1" si="908"/>
        <v>0</v>
      </c>
      <c r="AP837" s="1682">
        <f t="shared" ca="1" si="909"/>
        <v>0</v>
      </c>
      <c r="AQ837" s="1775">
        <f t="shared" ca="1" si="910"/>
        <v>0</v>
      </c>
      <c r="AS837" s="68">
        <f t="shared" ca="1" si="911"/>
        <v>0</v>
      </c>
      <c r="AT837" s="68">
        <f t="shared" ca="1" si="912"/>
        <v>0</v>
      </c>
      <c r="AU837" s="1682">
        <f t="shared" ca="1" si="913"/>
        <v>0</v>
      </c>
      <c r="AV837" s="1775">
        <f t="shared" ca="1" si="914"/>
        <v>0</v>
      </c>
      <c r="AW837" s="68">
        <f t="shared" ca="1" si="915"/>
        <v>0</v>
      </c>
      <c r="AX837" s="1682">
        <f t="shared" ca="1" si="916"/>
        <v>0</v>
      </c>
      <c r="AY837" s="1775">
        <f t="shared" ca="1" si="917"/>
        <v>0</v>
      </c>
      <c r="BA837" s="68">
        <f t="shared" ca="1" si="918"/>
        <v>0</v>
      </c>
      <c r="BB837" s="68">
        <f t="shared" ca="1" si="919"/>
        <v>0</v>
      </c>
      <c r="BC837" s="1682">
        <f t="shared" ca="1" si="920"/>
        <v>0</v>
      </c>
      <c r="BD837" s="1775">
        <f t="shared" ca="1" si="921"/>
        <v>0</v>
      </c>
      <c r="BE837" s="68">
        <f t="shared" ca="1" si="922"/>
        <v>0</v>
      </c>
      <c r="BF837" s="1682">
        <f t="shared" ca="1" si="923"/>
        <v>0</v>
      </c>
      <c r="BG837" s="1775">
        <f t="shared" ca="1" si="924"/>
        <v>0</v>
      </c>
    </row>
    <row r="838" spans="1:59" s="55" customFormat="1">
      <c r="A838" s="1887">
        <v>812</v>
      </c>
      <c r="B838" s="1887">
        <v>1</v>
      </c>
      <c r="C838" s="1887">
        <f>ROW()</f>
        <v>838</v>
      </c>
      <c r="D838" s="2121"/>
      <c r="E838" s="2540">
        <v>1</v>
      </c>
      <c r="F838" s="87"/>
      <c r="G838" s="87"/>
      <c r="H838" s="39"/>
      <c r="I838" s="526"/>
      <c r="J838" s="7"/>
      <c r="K838" s="7"/>
      <c r="L838" s="7"/>
      <c r="M838" s="6"/>
      <c r="N838" s="70"/>
      <c r="O838" s="70" t="s">
        <v>348</v>
      </c>
      <c r="P838" s="6"/>
      <c r="Q838" s="2887">
        <v>6</v>
      </c>
      <c r="R838" s="2887">
        <v>6</v>
      </c>
      <c r="S838" s="2887">
        <v>7</v>
      </c>
      <c r="T838" s="2887">
        <v>7</v>
      </c>
      <c r="U838" s="2887">
        <v>7</v>
      </c>
      <c r="V838" s="2887">
        <v>6</v>
      </c>
      <c r="W838" s="2887">
        <v>4</v>
      </c>
      <c r="X838" s="2887">
        <v>4</v>
      </c>
      <c r="Y838" s="2887">
        <v>4</v>
      </c>
      <c r="Z838" s="2887">
        <v>4</v>
      </c>
      <c r="AA838" s="2887">
        <v>4</v>
      </c>
      <c r="AB838" s="2887">
        <v>4</v>
      </c>
      <c r="AC838" s="68">
        <f>S838</f>
        <v>7</v>
      </c>
      <c r="AD838" s="68">
        <f>V838</f>
        <v>6</v>
      </c>
      <c r="AE838" s="68">
        <f>Y838</f>
        <v>4</v>
      </c>
      <c r="AF838" s="68">
        <f>AB838</f>
        <v>4</v>
      </c>
      <c r="AG838" s="68">
        <f>AD838</f>
        <v>6</v>
      </c>
      <c r="AH838" s="68">
        <f>AF838</f>
        <v>4</v>
      </c>
      <c r="AI838" s="68">
        <f>AH838</f>
        <v>4</v>
      </c>
      <c r="AK838" s="68">
        <f t="shared" ca="1" si="904"/>
        <v>6</v>
      </c>
      <c r="AL838" s="68">
        <f t="shared" ca="1" si="905"/>
        <v>6</v>
      </c>
      <c r="AM838" s="1682">
        <f t="shared" ca="1" si="906"/>
        <v>0</v>
      </c>
      <c r="AN838" s="1775">
        <f t="shared" ca="1" si="907"/>
        <v>1</v>
      </c>
      <c r="AO838" s="68">
        <f t="shared" ca="1" si="908"/>
        <v>6</v>
      </c>
      <c r="AP838" s="1682">
        <f t="shared" ca="1" si="909"/>
        <v>0</v>
      </c>
      <c r="AQ838" s="1775">
        <f t="shared" ca="1" si="910"/>
        <v>1</v>
      </c>
      <c r="AS838" s="68">
        <f t="shared" ca="1" si="911"/>
        <v>6</v>
      </c>
      <c r="AT838" s="68">
        <f t="shared" ca="1" si="912"/>
        <v>6</v>
      </c>
      <c r="AU838" s="1682">
        <f t="shared" ca="1" si="913"/>
        <v>0</v>
      </c>
      <c r="AV838" s="1775">
        <f t="shared" ca="1" si="914"/>
        <v>1</v>
      </c>
      <c r="AW838" s="68">
        <f t="shared" ca="1" si="915"/>
        <v>6</v>
      </c>
      <c r="AX838" s="1682">
        <f t="shared" ca="1" si="916"/>
        <v>0</v>
      </c>
      <c r="AY838" s="1775">
        <f t="shared" ca="1" si="917"/>
        <v>1</v>
      </c>
      <c r="BA838" s="68">
        <f t="shared" ca="1" si="918"/>
        <v>6</v>
      </c>
      <c r="BB838" s="68">
        <f t="shared" ca="1" si="919"/>
        <v>6</v>
      </c>
      <c r="BC838" s="1682">
        <f t="shared" ca="1" si="920"/>
        <v>0</v>
      </c>
      <c r="BD838" s="1775">
        <f t="shared" ca="1" si="921"/>
        <v>1</v>
      </c>
      <c r="BE838" s="68">
        <f t="shared" ca="1" si="922"/>
        <v>6</v>
      </c>
      <c r="BF838" s="1682">
        <f t="shared" ca="1" si="923"/>
        <v>0</v>
      </c>
      <c r="BG838" s="1775">
        <f t="shared" ca="1" si="924"/>
        <v>1</v>
      </c>
    </row>
    <row r="839" spans="1:59" s="55" customFormat="1">
      <c r="A839" s="1887">
        <v>813</v>
      </c>
      <c r="B839" s="1887">
        <v>1</v>
      </c>
      <c r="C839" s="1887">
        <f>ROW()</f>
        <v>839</v>
      </c>
      <c r="D839" s="2121"/>
      <c r="E839" s="2540">
        <v>1</v>
      </c>
      <c r="F839" s="87"/>
      <c r="G839" s="87"/>
      <c r="H839" s="39"/>
      <c r="I839" s="526"/>
      <c r="J839" s="4"/>
      <c r="K839" s="4"/>
      <c r="L839" s="4"/>
      <c r="M839" s="3"/>
      <c r="N839" s="67"/>
      <c r="O839" s="67" t="s">
        <v>349</v>
      </c>
      <c r="P839" s="3"/>
      <c r="Q839" s="2888">
        <v>1</v>
      </c>
      <c r="R839" s="2888">
        <v>1</v>
      </c>
      <c r="S839" s="2888">
        <v>1</v>
      </c>
      <c r="T839" s="2888">
        <v>1</v>
      </c>
      <c r="U839" s="2888">
        <v>1</v>
      </c>
      <c r="V839" s="2888">
        <v>1</v>
      </c>
      <c r="W839" s="2"/>
      <c r="X839" s="2"/>
      <c r="Y839" s="2"/>
      <c r="Z839" s="2"/>
      <c r="AA839" s="2"/>
      <c r="AB839" s="2"/>
      <c r="AC839" s="65">
        <f>S839</f>
        <v>1</v>
      </c>
      <c r="AD839" s="65">
        <f>V839</f>
        <v>1</v>
      </c>
      <c r="AE839" s="65">
        <f>Y839</f>
        <v>0</v>
      </c>
      <c r="AF839" s="65">
        <f>AB839</f>
        <v>0</v>
      </c>
      <c r="AG839" s="65">
        <f>AD839</f>
        <v>1</v>
      </c>
      <c r="AH839" s="65">
        <f>AF839</f>
        <v>0</v>
      </c>
      <c r="AI839" s="65">
        <f>AH839</f>
        <v>0</v>
      </c>
      <c r="AK839" s="65">
        <f t="shared" ca="1" si="904"/>
        <v>1</v>
      </c>
      <c r="AL839" s="65">
        <f t="shared" ca="1" si="905"/>
        <v>1</v>
      </c>
      <c r="AM839" s="1755">
        <f t="shared" ca="1" si="906"/>
        <v>0</v>
      </c>
      <c r="AN839" s="1858">
        <f t="shared" ca="1" si="907"/>
        <v>1</v>
      </c>
      <c r="AO839" s="65">
        <f t="shared" ca="1" si="908"/>
        <v>1</v>
      </c>
      <c r="AP839" s="1755">
        <f t="shared" ca="1" si="909"/>
        <v>0</v>
      </c>
      <c r="AQ839" s="1858">
        <f t="shared" ca="1" si="910"/>
        <v>1</v>
      </c>
      <c r="AS839" s="65">
        <f t="shared" ca="1" si="911"/>
        <v>1</v>
      </c>
      <c r="AT839" s="65">
        <f t="shared" ca="1" si="912"/>
        <v>1</v>
      </c>
      <c r="AU839" s="1755">
        <f t="shared" ca="1" si="913"/>
        <v>0</v>
      </c>
      <c r="AV839" s="1858">
        <f t="shared" ca="1" si="914"/>
        <v>1</v>
      </c>
      <c r="AW839" s="65">
        <f t="shared" ca="1" si="915"/>
        <v>1</v>
      </c>
      <c r="AX839" s="1755">
        <f t="shared" ca="1" si="916"/>
        <v>0</v>
      </c>
      <c r="AY839" s="1858">
        <f t="shared" ca="1" si="917"/>
        <v>1</v>
      </c>
      <c r="BA839" s="65">
        <f t="shared" ca="1" si="918"/>
        <v>1</v>
      </c>
      <c r="BB839" s="65">
        <f t="shared" ca="1" si="919"/>
        <v>1</v>
      </c>
      <c r="BC839" s="1755">
        <f t="shared" ca="1" si="920"/>
        <v>0</v>
      </c>
      <c r="BD839" s="1858">
        <f t="shared" ca="1" si="921"/>
        <v>1</v>
      </c>
      <c r="BE839" s="65">
        <f t="shared" ca="1" si="922"/>
        <v>1</v>
      </c>
      <c r="BF839" s="1755">
        <f t="shared" ca="1" si="923"/>
        <v>0</v>
      </c>
      <c r="BG839" s="1858">
        <f t="shared" ca="1" si="924"/>
        <v>1</v>
      </c>
    </row>
    <row r="840" spans="1:59" s="55" customFormat="1">
      <c r="A840" s="1887">
        <v>814</v>
      </c>
      <c r="B840" s="1887">
        <v>1</v>
      </c>
      <c r="C840" s="1887">
        <f>ROW()</f>
        <v>840</v>
      </c>
      <c r="D840" s="2120" t="s">
        <v>1020</v>
      </c>
      <c r="E840" s="2540">
        <v>1</v>
      </c>
      <c r="F840" s="87"/>
      <c r="G840" s="87"/>
      <c r="H840" s="39"/>
      <c r="I840" s="526"/>
      <c r="J840" s="520" t="s">
        <v>75</v>
      </c>
      <c r="K840" s="80"/>
      <c r="L840" s="80"/>
      <c r="M840" s="79"/>
      <c r="N840" s="78"/>
      <c r="O840" s="78"/>
      <c r="P840" s="77"/>
      <c r="Q840" s="76">
        <f>SUM(Q841:Q845)</f>
        <v>31</v>
      </c>
      <c r="R840" s="76">
        <f t="shared" ref="R840:AI840" si="928">SUM(R841:R845)</f>
        <v>32</v>
      </c>
      <c r="S840" s="76">
        <f t="shared" si="928"/>
        <v>32</v>
      </c>
      <c r="T840" s="76">
        <f t="shared" si="928"/>
        <v>32</v>
      </c>
      <c r="U840" s="76">
        <f t="shared" si="928"/>
        <v>31</v>
      </c>
      <c r="V840" s="76">
        <f t="shared" si="928"/>
        <v>30</v>
      </c>
      <c r="W840" s="76">
        <f t="shared" si="928"/>
        <v>23</v>
      </c>
      <c r="X840" s="76">
        <f t="shared" si="928"/>
        <v>23</v>
      </c>
      <c r="Y840" s="76">
        <f t="shared" si="928"/>
        <v>23</v>
      </c>
      <c r="Z840" s="76">
        <f t="shared" si="928"/>
        <v>23</v>
      </c>
      <c r="AA840" s="76">
        <f t="shared" si="928"/>
        <v>23</v>
      </c>
      <c r="AB840" s="76">
        <f t="shared" si="928"/>
        <v>24</v>
      </c>
      <c r="AC840" s="76">
        <f t="shared" si="928"/>
        <v>32</v>
      </c>
      <c r="AD840" s="76">
        <f t="shared" si="928"/>
        <v>30</v>
      </c>
      <c r="AE840" s="76">
        <f t="shared" si="928"/>
        <v>23</v>
      </c>
      <c r="AF840" s="76">
        <f t="shared" si="928"/>
        <v>24</v>
      </c>
      <c r="AG840" s="76">
        <f t="shared" si="928"/>
        <v>30</v>
      </c>
      <c r="AH840" s="76">
        <f t="shared" si="928"/>
        <v>24</v>
      </c>
      <c r="AI840" s="76">
        <f t="shared" si="928"/>
        <v>24</v>
      </c>
      <c r="AK840" s="76">
        <f t="shared" ca="1" si="904"/>
        <v>31</v>
      </c>
      <c r="AL840" s="76">
        <f t="shared" ca="1" si="905"/>
        <v>34</v>
      </c>
      <c r="AM840" s="1754">
        <f t="shared" ca="1" si="906"/>
        <v>-3</v>
      </c>
      <c r="AN840" s="1857">
        <f t="shared" ca="1" si="907"/>
        <v>0.91176470588235292</v>
      </c>
      <c r="AO840" s="76">
        <f t="shared" ca="1" si="908"/>
        <v>31</v>
      </c>
      <c r="AP840" s="1754">
        <f t="shared" ca="1" si="909"/>
        <v>0</v>
      </c>
      <c r="AQ840" s="1857">
        <f t="shared" ca="1" si="910"/>
        <v>1</v>
      </c>
      <c r="AS840" s="76">
        <f t="shared" ca="1" si="911"/>
        <v>31</v>
      </c>
      <c r="AT840" s="76">
        <f t="shared" ca="1" si="912"/>
        <v>34</v>
      </c>
      <c r="AU840" s="1754">
        <f t="shared" ca="1" si="913"/>
        <v>-3</v>
      </c>
      <c r="AV840" s="1857">
        <f t="shared" ca="1" si="914"/>
        <v>0.91176470588235292</v>
      </c>
      <c r="AW840" s="76">
        <f t="shared" ca="1" si="915"/>
        <v>31</v>
      </c>
      <c r="AX840" s="1754">
        <f t="shared" ca="1" si="916"/>
        <v>0</v>
      </c>
      <c r="AY840" s="1857">
        <f t="shared" ca="1" si="917"/>
        <v>1</v>
      </c>
      <c r="BA840" s="76">
        <f t="shared" ca="1" si="918"/>
        <v>31</v>
      </c>
      <c r="BB840" s="76">
        <f t="shared" ca="1" si="919"/>
        <v>34</v>
      </c>
      <c r="BC840" s="1754">
        <f t="shared" ca="1" si="920"/>
        <v>-3</v>
      </c>
      <c r="BD840" s="1857">
        <f t="shared" ca="1" si="921"/>
        <v>0.91176470588235292</v>
      </c>
      <c r="BE840" s="76">
        <f t="shared" ca="1" si="922"/>
        <v>31</v>
      </c>
      <c r="BF840" s="1754">
        <f t="shared" ca="1" si="923"/>
        <v>0</v>
      </c>
      <c r="BG840" s="1857">
        <f t="shared" ca="1" si="924"/>
        <v>1</v>
      </c>
    </row>
    <row r="841" spans="1:59" s="55" customFormat="1">
      <c r="A841" s="1887">
        <v>815</v>
      </c>
      <c r="B841" s="1887">
        <v>1</v>
      </c>
      <c r="C841" s="1887">
        <f>ROW()</f>
        <v>841</v>
      </c>
      <c r="D841" s="2121"/>
      <c r="E841" s="2540">
        <v>1</v>
      </c>
      <c r="F841" s="87"/>
      <c r="G841" s="87"/>
      <c r="H841" s="39"/>
      <c r="I841" s="526"/>
      <c r="J841" s="7"/>
      <c r="K841" s="7"/>
      <c r="L841" s="6"/>
      <c r="M841" s="6"/>
      <c r="N841" s="70"/>
      <c r="O841" s="70" t="s">
        <v>124</v>
      </c>
      <c r="P841" s="69"/>
      <c r="Q841" s="2887">
        <v>2</v>
      </c>
      <c r="R841" s="2887">
        <v>2</v>
      </c>
      <c r="S841" s="2887">
        <v>2</v>
      </c>
      <c r="T841" s="2887">
        <v>2</v>
      </c>
      <c r="U841" s="2887">
        <v>2</v>
      </c>
      <c r="V841" s="2887">
        <v>2</v>
      </c>
      <c r="W841" s="2887">
        <v>2</v>
      </c>
      <c r="X841" s="2887">
        <v>2</v>
      </c>
      <c r="Y841" s="2887">
        <v>2</v>
      </c>
      <c r="Z841" s="2887">
        <v>2</v>
      </c>
      <c r="AA841" s="2887">
        <v>2</v>
      </c>
      <c r="AB841" s="2887">
        <v>2</v>
      </c>
      <c r="AC841" s="68">
        <f>S841</f>
        <v>2</v>
      </c>
      <c r="AD841" s="68">
        <f>V841</f>
        <v>2</v>
      </c>
      <c r="AE841" s="68">
        <f>Y841</f>
        <v>2</v>
      </c>
      <c r="AF841" s="68">
        <f>AB841</f>
        <v>2</v>
      </c>
      <c r="AG841" s="68">
        <f>AD841</f>
        <v>2</v>
      </c>
      <c r="AH841" s="68">
        <f>AF841</f>
        <v>2</v>
      </c>
      <c r="AI841" s="68">
        <f>AH841</f>
        <v>2</v>
      </c>
      <c r="AK841" s="68">
        <f t="shared" ca="1" si="904"/>
        <v>2</v>
      </c>
      <c r="AL841" s="68">
        <f t="shared" ca="1" si="905"/>
        <v>2</v>
      </c>
      <c r="AM841" s="1682">
        <f t="shared" ca="1" si="906"/>
        <v>0</v>
      </c>
      <c r="AN841" s="1775">
        <f t="shared" ca="1" si="907"/>
        <v>1</v>
      </c>
      <c r="AO841" s="68">
        <f t="shared" ca="1" si="908"/>
        <v>2</v>
      </c>
      <c r="AP841" s="1682">
        <f t="shared" ca="1" si="909"/>
        <v>0</v>
      </c>
      <c r="AQ841" s="1775">
        <f t="shared" ca="1" si="910"/>
        <v>1</v>
      </c>
      <c r="AS841" s="68">
        <f t="shared" ca="1" si="911"/>
        <v>2</v>
      </c>
      <c r="AT841" s="68">
        <f t="shared" ca="1" si="912"/>
        <v>2</v>
      </c>
      <c r="AU841" s="1682">
        <f t="shared" ca="1" si="913"/>
        <v>0</v>
      </c>
      <c r="AV841" s="1775">
        <f t="shared" ca="1" si="914"/>
        <v>1</v>
      </c>
      <c r="AW841" s="68">
        <f t="shared" ca="1" si="915"/>
        <v>2</v>
      </c>
      <c r="AX841" s="1682">
        <f t="shared" ca="1" si="916"/>
        <v>0</v>
      </c>
      <c r="AY841" s="1775">
        <f t="shared" ca="1" si="917"/>
        <v>1</v>
      </c>
      <c r="BA841" s="68">
        <f t="shared" ca="1" si="918"/>
        <v>2</v>
      </c>
      <c r="BB841" s="68">
        <f t="shared" ca="1" si="919"/>
        <v>2</v>
      </c>
      <c r="BC841" s="1682">
        <f t="shared" ca="1" si="920"/>
        <v>0</v>
      </c>
      <c r="BD841" s="1775">
        <f t="shared" ca="1" si="921"/>
        <v>1</v>
      </c>
      <c r="BE841" s="68">
        <f t="shared" ca="1" si="922"/>
        <v>2</v>
      </c>
      <c r="BF841" s="1682">
        <f t="shared" ca="1" si="923"/>
        <v>0</v>
      </c>
      <c r="BG841" s="1775">
        <f t="shared" ca="1" si="924"/>
        <v>1</v>
      </c>
    </row>
    <row r="842" spans="1:59" s="55" customFormat="1">
      <c r="A842" s="1887">
        <v>816</v>
      </c>
      <c r="B842" s="1887">
        <v>1</v>
      </c>
      <c r="C842" s="1887">
        <f>ROW()</f>
        <v>842</v>
      </c>
      <c r="D842" s="2121"/>
      <c r="E842" s="2540">
        <v>1</v>
      </c>
      <c r="F842" s="87"/>
      <c r="G842" s="87"/>
      <c r="H842" s="39"/>
      <c r="I842" s="526"/>
      <c r="J842" s="7"/>
      <c r="K842" s="7"/>
      <c r="L842" s="6"/>
      <c r="M842" s="6"/>
      <c r="N842" s="70"/>
      <c r="O842" s="70" t="s">
        <v>77</v>
      </c>
      <c r="P842" s="69"/>
      <c r="Q842" s="2887">
        <v>15</v>
      </c>
      <c r="R842" s="2887">
        <v>15</v>
      </c>
      <c r="S842" s="2887">
        <v>15</v>
      </c>
      <c r="T842" s="2887">
        <v>15</v>
      </c>
      <c r="U842" s="2887">
        <v>15</v>
      </c>
      <c r="V842" s="2887">
        <v>14</v>
      </c>
      <c r="W842" s="2887">
        <v>12</v>
      </c>
      <c r="X842" s="2887">
        <v>12</v>
      </c>
      <c r="Y842" s="2887">
        <v>13</v>
      </c>
      <c r="Z842" s="2887">
        <v>13</v>
      </c>
      <c r="AA842" s="2887">
        <v>13</v>
      </c>
      <c r="AB842" s="2887">
        <v>14</v>
      </c>
      <c r="AC842" s="68">
        <f>S842</f>
        <v>15</v>
      </c>
      <c r="AD842" s="68">
        <f>V842</f>
        <v>14</v>
      </c>
      <c r="AE842" s="68">
        <f>Y842</f>
        <v>13</v>
      </c>
      <c r="AF842" s="68">
        <f>AB842</f>
        <v>14</v>
      </c>
      <c r="AG842" s="68">
        <f>AD842</f>
        <v>14</v>
      </c>
      <c r="AH842" s="68">
        <f>AF842</f>
        <v>14</v>
      </c>
      <c r="AI842" s="68">
        <f>AH842</f>
        <v>14</v>
      </c>
      <c r="AK842" s="68">
        <f t="shared" ca="1" si="904"/>
        <v>15</v>
      </c>
      <c r="AL842" s="68">
        <f t="shared" ca="1" si="905"/>
        <v>15</v>
      </c>
      <c r="AM842" s="1682">
        <f t="shared" ca="1" si="906"/>
        <v>0</v>
      </c>
      <c r="AN842" s="1775">
        <f t="shared" ca="1" si="907"/>
        <v>1</v>
      </c>
      <c r="AO842" s="68">
        <f t="shared" ca="1" si="908"/>
        <v>15</v>
      </c>
      <c r="AP842" s="1682">
        <f t="shared" ca="1" si="909"/>
        <v>0</v>
      </c>
      <c r="AQ842" s="1775">
        <f t="shared" ca="1" si="910"/>
        <v>1</v>
      </c>
      <c r="AS842" s="68">
        <f t="shared" ca="1" si="911"/>
        <v>15</v>
      </c>
      <c r="AT842" s="68">
        <f t="shared" ca="1" si="912"/>
        <v>15</v>
      </c>
      <c r="AU842" s="1682">
        <f t="shared" ca="1" si="913"/>
        <v>0</v>
      </c>
      <c r="AV842" s="1775">
        <f t="shared" ca="1" si="914"/>
        <v>1</v>
      </c>
      <c r="AW842" s="68">
        <f t="shared" ca="1" si="915"/>
        <v>15</v>
      </c>
      <c r="AX842" s="1682">
        <f t="shared" ca="1" si="916"/>
        <v>0</v>
      </c>
      <c r="AY842" s="1775">
        <f t="shared" ca="1" si="917"/>
        <v>1</v>
      </c>
      <c r="BA842" s="68">
        <f t="shared" ca="1" si="918"/>
        <v>15</v>
      </c>
      <c r="BB842" s="68">
        <f t="shared" ca="1" si="919"/>
        <v>15</v>
      </c>
      <c r="BC842" s="1682">
        <f t="shared" ca="1" si="920"/>
        <v>0</v>
      </c>
      <c r="BD842" s="1775">
        <f t="shared" ca="1" si="921"/>
        <v>1</v>
      </c>
      <c r="BE842" s="68">
        <f t="shared" ca="1" si="922"/>
        <v>15</v>
      </c>
      <c r="BF842" s="1682">
        <f t="shared" ca="1" si="923"/>
        <v>0</v>
      </c>
      <c r="BG842" s="1775">
        <f t="shared" ca="1" si="924"/>
        <v>1</v>
      </c>
    </row>
    <row r="843" spans="1:59" s="55" customFormat="1">
      <c r="A843" s="1887">
        <v>817</v>
      </c>
      <c r="B843" s="1887">
        <v>1</v>
      </c>
      <c r="C843" s="1887">
        <f>ROW()</f>
        <v>843</v>
      </c>
      <c r="D843" s="2121"/>
      <c r="E843" s="2540">
        <v>1</v>
      </c>
      <c r="F843" s="87"/>
      <c r="G843" s="87"/>
      <c r="H843" s="39"/>
      <c r="I843" s="526"/>
      <c r="J843" s="7"/>
      <c r="K843" s="7"/>
      <c r="L843" s="6"/>
      <c r="M843" s="6"/>
      <c r="N843" s="70"/>
      <c r="O843" s="70" t="s">
        <v>78</v>
      </c>
      <c r="P843" s="69"/>
      <c r="Q843" s="2887">
        <v>5</v>
      </c>
      <c r="R843" s="2887">
        <v>5</v>
      </c>
      <c r="S843" s="2887">
        <v>5</v>
      </c>
      <c r="T843" s="2887">
        <v>5</v>
      </c>
      <c r="U843" s="2887">
        <v>4</v>
      </c>
      <c r="V843" s="2887">
        <v>4</v>
      </c>
      <c r="W843" s="2887">
        <v>3</v>
      </c>
      <c r="X843" s="2887">
        <v>3</v>
      </c>
      <c r="Y843" s="2887">
        <v>3</v>
      </c>
      <c r="Z843" s="2887">
        <v>3</v>
      </c>
      <c r="AA843" s="2887">
        <v>3</v>
      </c>
      <c r="AB843" s="2887">
        <v>3</v>
      </c>
      <c r="AC843" s="68">
        <f>S843</f>
        <v>5</v>
      </c>
      <c r="AD843" s="68">
        <f>V843</f>
        <v>4</v>
      </c>
      <c r="AE843" s="68">
        <f>Y843</f>
        <v>3</v>
      </c>
      <c r="AF843" s="68">
        <f>AB843</f>
        <v>3</v>
      </c>
      <c r="AG843" s="68">
        <f>AD843</f>
        <v>4</v>
      </c>
      <c r="AH843" s="68">
        <f>AF843</f>
        <v>3</v>
      </c>
      <c r="AI843" s="68">
        <f>AH843</f>
        <v>3</v>
      </c>
      <c r="AK843" s="68">
        <f t="shared" ca="1" si="904"/>
        <v>5</v>
      </c>
      <c r="AL843" s="68">
        <f t="shared" ca="1" si="905"/>
        <v>5</v>
      </c>
      <c r="AM843" s="1682">
        <f t="shared" ca="1" si="906"/>
        <v>0</v>
      </c>
      <c r="AN843" s="1775">
        <f t="shared" ca="1" si="907"/>
        <v>1</v>
      </c>
      <c r="AO843" s="68">
        <f t="shared" ca="1" si="908"/>
        <v>5</v>
      </c>
      <c r="AP843" s="1682">
        <f t="shared" ca="1" si="909"/>
        <v>0</v>
      </c>
      <c r="AQ843" s="1775">
        <f t="shared" ca="1" si="910"/>
        <v>1</v>
      </c>
      <c r="AS843" s="68">
        <f t="shared" ca="1" si="911"/>
        <v>5</v>
      </c>
      <c r="AT843" s="68">
        <f t="shared" ca="1" si="912"/>
        <v>5</v>
      </c>
      <c r="AU843" s="1682">
        <f t="shared" ca="1" si="913"/>
        <v>0</v>
      </c>
      <c r="AV843" s="1775">
        <f t="shared" ca="1" si="914"/>
        <v>1</v>
      </c>
      <c r="AW843" s="68">
        <f t="shared" ca="1" si="915"/>
        <v>5</v>
      </c>
      <c r="AX843" s="1682">
        <f t="shared" ca="1" si="916"/>
        <v>0</v>
      </c>
      <c r="AY843" s="1775">
        <f t="shared" ca="1" si="917"/>
        <v>1</v>
      </c>
      <c r="BA843" s="68">
        <f t="shared" ca="1" si="918"/>
        <v>5</v>
      </c>
      <c r="BB843" s="68">
        <f t="shared" ca="1" si="919"/>
        <v>5</v>
      </c>
      <c r="BC843" s="1682">
        <f t="shared" ca="1" si="920"/>
        <v>0</v>
      </c>
      <c r="BD843" s="1775">
        <f t="shared" ca="1" si="921"/>
        <v>1</v>
      </c>
      <c r="BE843" s="68">
        <f t="shared" ca="1" si="922"/>
        <v>5</v>
      </c>
      <c r="BF843" s="1682">
        <f t="shared" ca="1" si="923"/>
        <v>0</v>
      </c>
      <c r="BG843" s="1775">
        <f t="shared" ca="1" si="924"/>
        <v>1</v>
      </c>
    </row>
    <row r="844" spans="1:59" s="55" customFormat="1">
      <c r="A844" s="1887">
        <v>818</v>
      </c>
      <c r="B844" s="1887">
        <v>1</v>
      </c>
      <c r="C844" s="1887">
        <f>ROW()</f>
        <v>844</v>
      </c>
      <c r="D844" s="2121"/>
      <c r="E844" s="2540">
        <v>1</v>
      </c>
      <c r="F844" s="87"/>
      <c r="G844" s="87"/>
      <c r="H844" s="39"/>
      <c r="I844" s="526"/>
      <c r="J844" s="7"/>
      <c r="K844" s="7"/>
      <c r="L844" s="6"/>
      <c r="M844" s="6"/>
      <c r="N844" s="70"/>
      <c r="O844" s="70" t="s">
        <v>79</v>
      </c>
      <c r="P844" s="69"/>
      <c r="Q844" s="2887"/>
      <c r="R844" s="5"/>
      <c r="S844" s="5"/>
      <c r="T844" s="2887"/>
      <c r="U844" s="2887"/>
      <c r="V844" s="2887"/>
      <c r="W844" s="2887"/>
      <c r="X844" s="2887"/>
      <c r="Y844" s="2887"/>
      <c r="Z844" s="2887"/>
      <c r="AA844" s="2887"/>
      <c r="AB844" s="5"/>
      <c r="AC844" s="68">
        <f>S844</f>
        <v>0</v>
      </c>
      <c r="AD844" s="68">
        <f>V844</f>
        <v>0</v>
      </c>
      <c r="AE844" s="68">
        <f>Y844</f>
        <v>0</v>
      </c>
      <c r="AF844" s="68">
        <f>AB844</f>
        <v>0</v>
      </c>
      <c r="AG844" s="68">
        <f>AD844</f>
        <v>0</v>
      </c>
      <c r="AH844" s="68">
        <f>AF844</f>
        <v>0</v>
      </c>
      <c r="AI844" s="68">
        <f>AH844</f>
        <v>0</v>
      </c>
      <c r="AK844" s="68">
        <f t="shared" ca="1" si="904"/>
        <v>0</v>
      </c>
      <c r="AL844" s="68">
        <f t="shared" ca="1" si="905"/>
        <v>0</v>
      </c>
      <c r="AM844" s="1682">
        <f t="shared" ca="1" si="906"/>
        <v>0</v>
      </c>
      <c r="AN844" s="1775">
        <f t="shared" ca="1" si="907"/>
        <v>0</v>
      </c>
      <c r="AO844" s="68">
        <f t="shared" ca="1" si="908"/>
        <v>0</v>
      </c>
      <c r="AP844" s="1682">
        <f t="shared" ca="1" si="909"/>
        <v>0</v>
      </c>
      <c r="AQ844" s="1775">
        <f t="shared" ca="1" si="910"/>
        <v>0</v>
      </c>
      <c r="AS844" s="68">
        <f t="shared" ca="1" si="911"/>
        <v>0</v>
      </c>
      <c r="AT844" s="68">
        <f t="shared" ca="1" si="912"/>
        <v>0</v>
      </c>
      <c r="AU844" s="1682">
        <f t="shared" ca="1" si="913"/>
        <v>0</v>
      </c>
      <c r="AV844" s="1775">
        <f t="shared" ca="1" si="914"/>
        <v>0</v>
      </c>
      <c r="AW844" s="68">
        <f t="shared" ca="1" si="915"/>
        <v>0</v>
      </c>
      <c r="AX844" s="1682">
        <f t="shared" ca="1" si="916"/>
        <v>0</v>
      </c>
      <c r="AY844" s="1775">
        <f t="shared" ca="1" si="917"/>
        <v>0</v>
      </c>
      <c r="BA844" s="68">
        <f t="shared" ca="1" si="918"/>
        <v>0</v>
      </c>
      <c r="BB844" s="68">
        <f t="shared" ca="1" si="919"/>
        <v>0</v>
      </c>
      <c r="BC844" s="1682">
        <f t="shared" ca="1" si="920"/>
        <v>0</v>
      </c>
      <c r="BD844" s="1775">
        <f t="shared" ca="1" si="921"/>
        <v>0</v>
      </c>
      <c r="BE844" s="68">
        <f t="shared" ca="1" si="922"/>
        <v>0</v>
      </c>
      <c r="BF844" s="1682">
        <f t="shared" ca="1" si="923"/>
        <v>0</v>
      </c>
      <c r="BG844" s="1775">
        <f t="shared" ca="1" si="924"/>
        <v>0</v>
      </c>
    </row>
    <row r="845" spans="1:59" s="55" customFormat="1">
      <c r="A845" s="1887">
        <v>819</v>
      </c>
      <c r="B845" s="1887">
        <v>1</v>
      </c>
      <c r="C845" s="1887">
        <f>ROW()</f>
        <v>845</v>
      </c>
      <c r="D845" s="2121"/>
      <c r="E845" s="2540">
        <v>1</v>
      </c>
      <c r="F845" s="87"/>
      <c r="G845" s="87"/>
      <c r="H845" s="39"/>
      <c r="I845" s="526"/>
      <c r="J845" s="7"/>
      <c r="K845" s="7"/>
      <c r="L845" s="6"/>
      <c r="M845" s="6"/>
      <c r="N845" s="70"/>
      <c r="O845" s="70" t="s">
        <v>11</v>
      </c>
      <c r="P845" s="69"/>
      <c r="Q845" s="2887">
        <v>9</v>
      </c>
      <c r="R845" s="2887">
        <v>10</v>
      </c>
      <c r="S845" s="2887">
        <v>10</v>
      </c>
      <c r="T845" s="2887">
        <v>10</v>
      </c>
      <c r="U845" s="2887">
        <v>10</v>
      </c>
      <c r="V845" s="2887">
        <v>10</v>
      </c>
      <c r="W845" s="2887">
        <v>6</v>
      </c>
      <c r="X845" s="2887">
        <v>6</v>
      </c>
      <c r="Y845" s="2887">
        <v>5</v>
      </c>
      <c r="Z845" s="2887">
        <v>5</v>
      </c>
      <c r="AA845" s="2887">
        <v>5</v>
      </c>
      <c r="AB845" s="2887">
        <v>5</v>
      </c>
      <c r="AC845" s="68">
        <f>S845</f>
        <v>10</v>
      </c>
      <c r="AD845" s="68">
        <f>V845</f>
        <v>10</v>
      </c>
      <c r="AE845" s="68">
        <f>Y845</f>
        <v>5</v>
      </c>
      <c r="AF845" s="68">
        <f>AB845</f>
        <v>5</v>
      </c>
      <c r="AG845" s="68">
        <f>AD845</f>
        <v>10</v>
      </c>
      <c r="AH845" s="68">
        <f>AF845</f>
        <v>5</v>
      </c>
      <c r="AI845" s="68">
        <f>AH845</f>
        <v>5</v>
      </c>
      <c r="AK845" s="68">
        <f t="shared" ca="1" si="904"/>
        <v>9</v>
      </c>
      <c r="AL845" s="68">
        <f t="shared" ca="1" si="905"/>
        <v>12</v>
      </c>
      <c r="AM845" s="1682">
        <f t="shared" ca="1" si="906"/>
        <v>-3</v>
      </c>
      <c r="AN845" s="1775">
        <f t="shared" ca="1" si="907"/>
        <v>0.75</v>
      </c>
      <c r="AO845" s="68">
        <f t="shared" ca="1" si="908"/>
        <v>9</v>
      </c>
      <c r="AP845" s="1682">
        <f t="shared" ca="1" si="909"/>
        <v>0</v>
      </c>
      <c r="AQ845" s="1775">
        <f t="shared" ca="1" si="910"/>
        <v>1</v>
      </c>
      <c r="AS845" s="68">
        <f t="shared" ca="1" si="911"/>
        <v>9</v>
      </c>
      <c r="AT845" s="68">
        <f t="shared" ca="1" si="912"/>
        <v>12</v>
      </c>
      <c r="AU845" s="1682">
        <f t="shared" ca="1" si="913"/>
        <v>-3</v>
      </c>
      <c r="AV845" s="1775">
        <f t="shared" ca="1" si="914"/>
        <v>0.75</v>
      </c>
      <c r="AW845" s="68">
        <f t="shared" ca="1" si="915"/>
        <v>9</v>
      </c>
      <c r="AX845" s="1682">
        <f t="shared" ca="1" si="916"/>
        <v>0</v>
      </c>
      <c r="AY845" s="1775">
        <f t="shared" ca="1" si="917"/>
        <v>1</v>
      </c>
      <c r="BA845" s="68">
        <f t="shared" ca="1" si="918"/>
        <v>9</v>
      </c>
      <c r="BB845" s="68">
        <f t="shared" ca="1" si="919"/>
        <v>12</v>
      </c>
      <c r="BC845" s="1682">
        <f t="shared" ca="1" si="920"/>
        <v>-3</v>
      </c>
      <c r="BD845" s="1775">
        <f t="shared" ca="1" si="921"/>
        <v>0.75</v>
      </c>
      <c r="BE845" s="68">
        <f t="shared" ca="1" si="922"/>
        <v>9</v>
      </c>
      <c r="BF845" s="1682">
        <f t="shared" ca="1" si="923"/>
        <v>0</v>
      </c>
      <c r="BG845" s="1775">
        <f t="shared" ca="1" si="924"/>
        <v>1</v>
      </c>
    </row>
    <row r="846" spans="1:59" s="55" customFormat="1">
      <c r="A846" s="1887">
        <v>820</v>
      </c>
      <c r="B846" s="1887">
        <v>1</v>
      </c>
      <c r="C846" s="1887">
        <f>ROW()</f>
        <v>846</v>
      </c>
      <c r="D846" s="2120" t="s">
        <v>1020</v>
      </c>
      <c r="E846" s="2540">
        <v>1</v>
      </c>
      <c r="F846" s="87"/>
      <c r="G846" s="87"/>
      <c r="H846" s="39"/>
      <c r="I846" s="526"/>
      <c r="J846" s="512" t="s">
        <v>357</v>
      </c>
      <c r="K846" s="75"/>
      <c r="L846" s="75"/>
      <c r="M846" s="74"/>
      <c r="N846" s="73"/>
      <c r="O846" s="73"/>
      <c r="P846" s="72"/>
      <c r="Q846" s="71">
        <f>SUM(Q847:Q849)</f>
        <v>14</v>
      </c>
      <c r="R846" s="71">
        <f t="shared" ref="R846:AI846" si="929">SUM(R847:R849)</f>
        <v>14</v>
      </c>
      <c r="S846" s="71">
        <f t="shared" si="929"/>
        <v>14</v>
      </c>
      <c r="T846" s="71">
        <f t="shared" si="929"/>
        <v>14</v>
      </c>
      <c r="U846" s="71">
        <f t="shared" si="929"/>
        <v>14</v>
      </c>
      <c r="V846" s="71">
        <f t="shared" si="929"/>
        <v>14</v>
      </c>
      <c r="W846" s="71">
        <f t="shared" si="929"/>
        <v>14</v>
      </c>
      <c r="X846" s="71">
        <f t="shared" si="929"/>
        <v>14</v>
      </c>
      <c r="Y846" s="71">
        <f t="shared" si="929"/>
        <v>14</v>
      </c>
      <c r="Z846" s="71">
        <f t="shared" si="929"/>
        <v>14</v>
      </c>
      <c r="AA846" s="71">
        <f t="shared" si="929"/>
        <v>14</v>
      </c>
      <c r="AB846" s="71">
        <f t="shared" si="929"/>
        <v>14</v>
      </c>
      <c r="AC846" s="71">
        <f t="shared" si="929"/>
        <v>14</v>
      </c>
      <c r="AD846" s="71">
        <f t="shared" si="929"/>
        <v>14</v>
      </c>
      <c r="AE846" s="71">
        <f t="shared" si="929"/>
        <v>14</v>
      </c>
      <c r="AF846" s="71">
        <f t="shared" si="929"/>
        <v>14</v>
      </c>
      <c r="AG846" s="71">
        <f t="shared" si="929"/>
        <v>14</v>
      </c>
      <c r="AH846" s="71">
        <f t="shared" si="929"/>
        <v>14</v>
      </c>
      <c r="AI846" s="71">
        <f t="shared" si="929"/>
        <v>14</v>
      </c>
      <c r="AK846" s="510">
        <f t="shared" ca="1" si="904"/>
        <v>14</v>
      </c>
      <c r="AL846" s="510">
        <f t="shared" ca="1" si="905"/>
        <v>14</v>
      </c>
      <c r="AM846" s="1756">
        <f t="shared" ca="1" si="906"/>
        <v>0</v>
      </c>
      <c r="AN846" s="1859">
        <f t="shared" ca="1" si="907"/>
        <v>1</v>
      </c>
      <c r="AO846" s="510">
        <f t="shared" ca="1" si="908"/>
        <v>14</v>
      </c>
      <c r="AP846" s="1756">
        <f t="shared" ca="1" si="909"/>
        <v>0</v>
      </c>
      <c r="AQ846" s="1859">
        <f t="shared" ca="1" si="910"/>
        <v>1</v>
      </c>
      <c r="AS846" s="510">
        <f t="shared" ca="1" si="911"/>
        <v>14</v>
      </c>
      <c r="AT846" s="510">
        <f t="shared" ca="1" si="912"/>
        <v>14</v>
      </c>
      <c r="AU846" s="1756">
        <f t="shared" ca="1" si="913"/>
        <v>0</v>
      </c>
      <c r="AV846" s="1859">
        <f t="shared" ca="1" si="914"/>
        <v>1</v>
      </c>
      <c r="AW846" s="510">
        <f t="shared" ca="1" si="915"/>
        <v>14</v>
      </c>
      <c r="AX846" s="1756">
        <f t="shared" ca="1" si="916"/>
        <v>0</v>
      </c>
      <c r="AY846" s="1859">
        <f t="shared" ca="1" si="917"/>
        <v>1</v>
      </c>
      <c r="BA846" s="510">
        <f t="shared" ca="1" si="918"/>
        <v>14</v>
      </c>
      <c r="BB846" s="510">
        <f t="shared" ca="1" si="919"/>
        <v>14</v>
      </c>
      <c r="BC846" s="1756">
        <f t="shared" ca="1" si="920"/>
        <v>0</v>
      </c>
      <c r="BD846" s="1859">
        <f t="shared" ca="1" si="921"/>
        <v>1</v>
      </c>
      <c r="BE846" s="510">
        <f t="shared" ca="1" si="922"/>
        <v>14</v>
      </c>
      <c r="BF846" s="1756">
        <f t="shared" ca="1" si="923"/>
        <v>0</v>
      </c>
      <c r="BG846" s="1859">
        <f t="shared" ca="1" si="924"/>
        <v>1</v>
      </c>
    </row>
    <row r="847" spans="1:59" s="55" customFormat="1">
      <c r="A847" s="1887">
        <v>821</v>
      </c>
      <c r="B847" s="1887">
        <v>1</v>
      </c>
      <c r="C847" s="1887">
        <f>ROW()</f>
        <v>847</v>
      </c>
      <c r="D847" s="2121"/>
      <c r="E847" s="2540">
        <v>1</v>
      </c>
      <c r="F847" s="87"/>
      <c r="G847" s="87"/>
      <c r="H847" s="39"/>
      <c r="I847" s="526"/>
      <c r="J847" s="7"/>
      <c r="K847" s="7"/>
      <c r="L847" s="6"/>
      <c r="M847" s="6"/>
      <c r="N847" s="70"/>
      <c r="O847" s="70" t="s">
        <v>81</v>
      </c>
      <c r="P847" s="69"/>
      <c r="Q847" s="2887">
        <v>4</v>
      </c>
      <c r="R847" s="2887">
        <v>4</v>
      </c>
      <c r="S847" s="2887">
        <v>4</v>
      </c>
      <c r="T847" s="2887">
        <v>4</v>
      </c>
      <c r="U847" s="2887">
        <v>4</v>
      </c>
      <c r="V847" s="2887">
        <v>4</v>
      </c>
      <c r="W847" s="2887">
        <v>4</v>
      </c>
      <c r="X847" s="2887">
        <v>4</v>
      </c>
      <c r="Y847" s="2887">
        <v>4</v>
      </c>
      <c r="Z847" s="2887">
        <v>4</v>
      </c>
      <c r="AA847" s="2887">
        <v>4</v>
      </c>
      <c r="AB847" s="2887">
        <v>4</v>
      </c>
      <c r="AC847" s="68">
        <f>S847</f>
        <v>4</v>
      </c>
      <c r="AD847" s="68">
        <f>V847</f>
        <v>4</v>
      </c>
      <c r="AE847" s="68">
        <f>Y847</f>
        <v>4</v>
      </c>
      <c r="AF847" s="68">
        <f>AB847</f>
        <v>4</v>
      </c>
      <c r="AG847" s="68">
        <f>AD847</f>
        <v>4</v>
      </c>
      <c r="AH847" s="68">
        <f>AF847</f>
        <v>4</v>
      </c>
      <c r="AI847" s="68">
        <f>AH847</f>
        <v>4</v>
      </c>
      <c r="AK847" s="68">
        <f t="shared" ca="1" si="904"/>
        <v>4</v>
      </c>
      <c r="AL847" s="68">
        <f t="shared" ca="1" si="905"/>
        <v>4</v>
      </c>
      <c r="AM847" s="1682">
        <f t="shared" ca="1" si="906"/>
        <v>0</v>
      </c>
      <c r="AN847" s="1775">
        <f t="shared" ca="1" si="907"/>
        <v>1</v>
      </c>
      <c r="AO847" s="68">
        <f t="shared" ca="1" si="908"/>
        <v>4</v>
      </c>
      <c r="AP847" s="1682">
        <f t="shared" ca="1" si="909"/>
        <v>0</v>
      </c>
      <c r="AQ847" s="1775">
        <f t="shared" ca="1" si="910"/>
        <v>1</v>
      </c>
      <c r="AS847" s="68">
        <f t="shared" ca="1" si="911"/>
        <v>4</v>
      </c>
      <c r="AT847" s="68">
        <f t="shared" ca="1" si="912"/>
        <v>4</v>
      </c>
      <c r="AU847" s="1682">
        <f t="shared" ca="1" si="913"/>
        <v>0</v>
      </c>
      <c r="AV847" s="1775">
        <f t="shared" ca="1" si="914"/>
        <v>1</v>
      </c>
      <c r="AW847" s="68">
        <f t="shared" ca="1" si="915"/>
        <v>4</v>
      </c>
      <c r="AX847" s="1682">
        <f t="shared" ca="1" si="916"/>
        <v>0</v>
      </c>
      <c r="AY847" s="1775">
        <f t="shared" ca="1" si="917"/>
        <v>1</v>
      </c>
      <c r="BA847" s="68">
        <f t="shared" ca="1" si="918"/>
        <v>4</v>
      </c>
      <c r="BB847" s="68">
        <f t="shared" ca="1" si="919"/>
        <v>4</v>
      </c>
      <c r="BC847" s="1682">
        <f t="shared" ca="1" si="920"/>
        <v>0</v>
      </c>
      <c r="BD847" s="1775">
        <f t="shared" ca="1" si="921"/>
        <v>1</v>
      </c>
      <c r="BE847" s="68">
        <f t="shared" ca="1" si="922"/>
        <v>4</v>
      </c>
      <c r="BF847" s="1682">
        <f t="shared" ca="1" si="923"/>
        <v>0</v>
      </c>
      <c r="BG847" s="1775">
        <f t="shared" ca="1" si="924"/>
        <v>1</v>
      </c>
    </row>
    <row r="848" spans="1:59" s="55" customFormat="1">
      <c r="A848" s="1887">
        <v>822</v>
      </c>
      <c r="B848" s="1887">
        <v>1</v>
      </c>
      <c r="C848" s="1887">
        <f>ROW()</f>
        <v>848</v>
      </c>
      <c r="D848" s="2121"/>
      <c r="E848" s="2540">
        <v>1</v>
      </c>
      <c r="F848" s="87"/>
      <c r="G848" s="87"/>
      <c r="H848" s="39"/>
      <c r="I848" s="526"/>
      <c r="J848" s="7"/>
      <c r="K848" s="7"/>
      <c r="L848" s="6"/>
      <c r="M848" s="6"/>
      <c r="N848" s="70"/>
      <c r="O848" s="70" t="s">
        <v>82</v>
      </c>
      <c r="P848" s="69"/>
      <c r="Q848" s="2887">
        <v>10</v>
      </c>
      <c r="R848" s="2887">
        <v>10</v>
      </c>
      <c r="S848" s="2887">
        <v>10</v>
      </c>
      <c r="T848" s="2887">
        <v>10</v>
      </c>
      <c r="U848" s="2887">
        <v>10</v>
      </c>
      <c r="V848" s="2887">
        <v>10</v>
      </c>
      <c r="W848" s="2887">
        <v>10</v>
      </c>
      <c r="X848" s="2887">
        <v>10</v>
      </c>
      <c r="Y848" s="2887">
        <v>10</v>
      </c>
      <c r="Z848" s="2887">
        <v>10</v>
      </c>
      <c r="AA848" s="2887">
        <v>10</v>
      </c>
      <c r="AB848" s="2887">
        <v>10</v>
      </c>
      <c r="AC848" s="68">
        <f>S848</f>
        <v>10</v>
      </c>
      <c r="AD848" s="68">
        <f>V848</f>
        <v>10</v>
      </c>
      <c r="AE848" s="68">
        <f>Y848</f>
        <v>10</v>
      </c>
      <c r="AF848" s="68">
        <f>AB848</f>
        <v>10</v>
      </c>
      <c r="AG848" s="68">
        <f>AD848</f>
        <v>10</v>
      </c>
      <c r="AH848" s="68">
        <f>AF848</f>
        <v>10</v>
      </c>
      <c r="AI848" s="68">
        <f>AH848</f>
        <v>10</v>
      </c>
      <c r="AK848" s="68">
        <f t="shared" ca="1" si="904"/>
        <v>10</v>
      </c>
      <c r="AL848" s="68">
        <f t="shared" ca="1" si="905"/>
        <v>10</v>
      </c>
      <c r="AM848" s="1682">
        <f t="shared" ca="1" si="906"/>
        <v>0</v>
      </c>
      <c r="AN848" s="1775">
        <f t="shared" ca="1" si="907"/>
        <v>1</v>
      </c>
      <c r="AO848" s="68">
        <f t="shared" ca="1" si="908"/>
        <v>10</v>
      </c>
      <c r="AP848" s="1682">
        <f t="shared" ca="1" si="909"/>
        <v>0</v>
      </c>
      <c r="AQ848" s="1775">
        <f t="shared" ca="1" si="910"/>
        <v>1</v>
      </c>
      <c r="AS848" s="68">
        <f t="shared" ca="1" si="911"/>
        <v>10</v>
      </c>
      <c r="AT848" s="68">
        <f t="shared" ca="1" si="912"/>
        <v>10</v>
      </c>
      <c r="AU848" s="1682">
        <f t="shared" ca="1" si="913"/>
        <v>0</v>
      </c>
      <c r="AV848" s="1775">
        <f t="shared" ca="1" si="914"/>
        <v>1</v>
      </c>
      <c r="AW848" s="68">
        <f t="shared" ca="1" si="915"/>
        <v>10</v>
      </c>
      <c r="AX848" s="1682">
        <f t="shared" ca="1" si="916"/>
        <v>0</v>
      </c>
      <c r="AY848" s="1775">
        <f t="shared" ca="1" si="917"/>
        <v>1</v>
      </c>
      <c r="BA848" s="68">
        <f t="shared" ca="1" si="918"/>
        <v>10</v>
      </c>
      <c r="BB848" s="68">
        <f t="shared" ca="1" si="919"/>
        <v>10</v>
      </c>
      <c r="BC848" s="1682">
        <f t="shared" ca="1" si="920"/>
        <v>0</v>
      </c>
      <c r="BD848" s="1775">
        <f t="shared" ca="1" si="921"/>
        <v>1</v>
      </c>
      <c r="BE848" s="68">
        <f t="shared" ca="1" si="922"/>
        <v>10</v>
      </c>
      <c r="BF848" s="1682">
        <f t="shared" ca="1" si="923"/>
        <v>0</v>
      </c>
      <c r="BG848" s="1775">
        <f t="shared" ca="1" si="924"/>
        <v>1</v>
      </c>
    </row>
    <row r="849" spans="1:59" s="55" customFormat="1">
      <c r="A849" s="1887">
        <v>823</v>
      </c>
      <c r="B849" s="1887">
        <v>1</v>
      </c>
      <c r="C849" s="1887">
        <f>ROW()</f>
        <v>849</v>
      </c>
      <c r="D849" s="2121"/>
      <c r="E849" s="2540">
        <v>1</v>
      </c>
      <c r="F849" s="87"/>
      <c r="G849" s="87"/>
      <c r="H849" s="39"/>
      <c r="I849" s="527"/>
      <c r="J849" s="4"/>
      <c r="K849" s="4"/>
      <c r="L849" s="3"/>
      <c r="M849" s="3"/>
      <c r="N849" s="67"/>
      <c r="O849" s="67" t="s">
        <v>83</v>
      </c>
      <c r="P849" s="66"/>
      <c r="Q849" s="2"/>
      <c r="R849" s="2"/>
      <c r="S849" s="2"/>
      <c r="T849" s="2"/>
      <c r="U849" s="2"/>
      <c r="V849" s="2"/>
      <c r="W849" s="2"/>
      <c r="X849" s="2"/>
      <c r="Y849" s="2"/>
      <c r="Z849" s="2"/>
      <c r="AA849" s="2"/>
      <c r="AB849" s="2"/>
      <c r="AC849" s="65">
        <f>S849</f>
        <v>0</v>
      </c>
      <c r="AD849" s="65">
        <f>V849</f>
        <v>0</v>
      </c>
      <c r="AE849" s="65">
        <f>Y849</f>
        <v>0</v>
      </c>
      <c r="AF849" s="65">
        <f>AB849</f>
        <v>0</v>
      </c>
      <c r="AG849" s="65">
        <f>AD849</f>
        <v>0</v>
      </c>
      <c r="AH849" s="65">
        <f>AF849</f>
        <v>0</v>
      </c>
      <c r="AI849" s="65">
        <f>AH849</f>
        <v>0</v>
      </c>
      <c r="AK849" s="65">
        <f t="shared" ca="1" si="904"/>
        <v>0</v>
      </c>
      <c r="AL849" s="65">
        <f t="shared" ca="1" si="905"/>
        <v>0</v>
      </c>
      <c r="AM849" s="1755">
        <f t="shared" ca="1" si="906"/>
        <v>0</v>
      </c>
      <c r="AN849" s="1858">
        <f t="shared" ca="1" si="907"/>
        <v>0</v>
      </c>
      <c r="AO849" s="65">
        <f t="shared" ca="1" si="908"/>
        <v>0</v>
      </c>
      <c r="AP849" s="1755">
        <f t="shared" ca="1" si="909"/>
        <v>0</v>
      </c>
      <c r="AQ849" s="1858">
        <f t="shared" ca="1" si="910"/>
        <v>0</v>
      </c>
      <c r="AS849" s="65">
        <f t="shared" ca="1" si="911"/>
        <v>0</v>
      </c>
      <c r="AT849" s="65">
        <f t="shared" ca="1" si="912"/>
        <v>0</v>
      </c>
      <c r="AU849" s="1755">
        <f t="shared" ca="1" si="913"/>
        <v>0</v>
      </c>
      <c r="AV849" s="1858">
        <f t="shared" ca="1" si="914"/>
        <v>0</v>
      </c>
      <c r="AW849" s="65">
        <f t="shared" ca="1" si="915"/>
        <v>0</v>
      </c>
      <c r="AX849" s="1755">
        <f t="shared" ca="1" si="916"/>
        <v>0</v>
      </c>
      <c r="AY849" s="1858">
        <f t="shared" ca="1" si="917"/>
        <v>0</v>
      </c>
      <c r="BA849" s="65">
        <f t="shared" ca="1" si="918"/>
        <v>0</v>
      </c>
      <c r="BB849" s="65">
        <f t="shared" ca="1" si="919"/>
        <v>0</v>
      </c>
      <c r="BC849" s="1755">
        <f t="shared" ca="1" si="920"/>
        <v>0</v>
      </c>
      <c r="BD849" s="1858">
        <f t="shared" ca="1" si="921"/>
        <v>0</v>
      </c>
      <c r="BE849" s="65">
        <f t="shared" ca="1" si="922"/>
        <v>0</v>
      </c>
      <c r="BF849" s="1755">
        <f t="shared" ca="1" si="923"/>
        <v>0</v>
      </c>
      <c r="BG849" s="1858">
        <f t="shared" ca="1" si="924"/>
        <v>0</v>
      </c>
    </row>
    <row r="850" spans="1:59" s="55" customFormat="1">
      <c r="A850" s="1887">
        <v>824</v>
      </c>
      <c r="B850" s="1887">
        <v>1</v>
      </c>
      <c r="C850" s="1887">
        <f>ROW()</f>
        <v>850</v>
      </c>
      <c r="D850" s="2120" t="s">
        <v>1020</v>
      </c>
      <c r="E850" s="2540">
        <v>1</v>
      </c>
      <c r="F850" s="87"/>
      <c r="G850" s="87"/>
      <c r="H850" s="39"/>
      <c r="I850" s="500" t="s">
        <v>317</v>
      </c>
      <c r="J850" s="501"/>
      <c r="K850" s="502"/>
      <c r="L850" s="502"/>
      <c r="M850" s="501"/>
      <c r="N850" s="503"/>
      <c r="O850" s="503"/>
      <c r="P850" s="504"/>
      <c r="Q850" s="505">
        <v>19</v>
      </c>
      <c r="R850" s="1011">
        <v>18</v>
      </c>
      <c r="S850" s="1011">
        <v>17</v>
      </c>
      <c r="T850" s="1011">
        <v>17</v>
      </c>
      <c r="U850" s="1011">
        <v>16</v>
      </c>
      <c r="V850" s="2888">
        <v>17</v>
      </c>
      <c r="W850" s="2888">
        <v>17</v>
      </c>
      <c r="X850" s="1011">
        <v>17</v>
      </c>
      <c r="Y850" s="1011">
        <v>17</v>
      </c>
      <c r="Z850" s="1011">
        <v>17</v>
      </c>
      <c r="AA850" s="1011">
        <v>17</v>
      </c>
      <c r="AB850" s="1011">
        <v>17</v>
      </c>
      <c r="AC850" s="506">
        <f>S850</f>
        <v>17</v>
      </c>
      <c r="AD850" s="506">
        <f>V850</f>
        <v>17</v>
      </c>
      <c r="AE850" s="506">
        <f>Y850</f>
        <v>17</v>
      </c>
      <c r="AF850" s="506">
        <f>AB850</f>
        <v>17</v>
      </c>
      <c r="AG850" s="506">
        <f>AD850</f>
        <v>17</v>
      </c>
      <c r="AH850" s="506">
        <f>AF850</f>
        <v>17</v>
      </c>
      <c r="AI850" s="506">
        <f>AH850</f>
        <v>17</v>
      </c>
      <c r="AK850" s="506">
        <f t="shared" ca="1" si="904"/>
        <v>19</v>
      </c>
      <c r="AL850" s="506">
        <f t="shared" ca="1" si="905"/>
        <v>20</v>
      </c>
      <c r="AM850" s="1757">
        <f t="shared" ca="1" si="906"/>
        <v>-1</v>
      </c>
      <c r="AN850" s="1860">
        <f t="shared" ca="1" si="907"/>
        <v>0.95</v>
      </c>
      <c r="AO850" s="506">
        <f t="shared" ca="1" si="908"/>
        <v>16</v>
      </c>
      <c r="AP850" s="1757">
        <f t="shared" ca="1" si="909"/>
        <v>3</v>
      </c>
      <c r="AQ850" s="1860">
        <f t="shared" ca="1" si="910"/>
        <v>1.1875</v>
      </c>
      <c r="AS850" s="506">
        <f t="shared" ca="1" si="911"/>
        <v>19</v>
      </c>
      <c r="AT850" s="506">
        <f t="shared" ca="1" si="912"/>
        <v>20</v>
      </c>
      <c r="AU850" s="1757">
        <f t="shared" ca="1" si="913"/>
        <v>-1</v>
      </c>
      <c r="AV850" s="1860">
        <f t="shared" ca="1" si="914"/>
        <v>0.95</v>
      </c>
      <c r="AW850" s="506">
        <f t="shared" ca="1" si="915"/>
        <v>16</v>
      </c>
      <c r="AX850" s="1757">
        <f t="shared" ca="1" si="916"/>
        <v>3</v>
      </c>
      <c r="AY850" s="1860">
        <f t="shared" ca="1" si="917"/>
        <v>1.1875</v>
      </c>
      <c r="BA850" s="506">
        <f t="shared" ca="1" si="918"/>
        <v>19</v>
      </c>
      <c r="BB850" s="506">
        <f t="shared" ca="1" si="919"/>
        <v>20</v>
      </c>
      <c r="BC850" s="1757">
        <f t="shared" ca="1" si="920"/>
        <v>-1</v>
      </c>
      <c r="BD850" s="1860">
        <f t="shared" ca="1" si="921"/>
        <v>0.95</v>
      </c>
      <c r="BE850" s="506">
        <f t="shared" ca="1" si="922"/>
        <v>16</v>
      </c>
      <c r="BF850" s="1757">
        <f t="shared" ca="1" si="923"/>
        <v>3</v>
      </c>
      <c r="BG850" s="1860">
        <f t="shared" ca="1" si="924"/>
        <v>1.1875</v>
      </c>
    </row>
    <row r="851" spans="1:59" s="55" customFormat="1">
      <c r="A851" s="1887">
        <v>825</v>
      </c>
      <c r="B851" s="1887">
        <v>1</v>
      </c>
      <c r="C851" s="1887">
        <f>ROW()</f>
        <v>851</v>
      </c>
      <c r="D851" s="2120" t="s">
        <v>1020</v>
      </c>
      <c r="E851" s="2540">
        <v>1</v>
      </c>
      <c r="F851" s="87"/>
      <c r="G851" s="87"/>
      <c r="H851" s="39"/>
      <c r="I851" s="7"/>
      <c r="J851" s="6"/>
      <c r="K851" s="7"/>
      <c r="L851" s="7"/>
      <c r="M851" s="6"/>
      <c r="N851" s="86"/>
      <c r="O851" s="86"/>
      <c r="P851" s="86"/>
      <c r="Q851" s="57"/>
      <c r="R851" s="57"/>
      <c r="S851" s="57"/>
      <c r="T851" s="57"/>
      <c r="U851" s="57"/>
      <c r="V851" s="57"/>
      <c r="W851" s="57"/>
      <c r="X851" s="57"/>
      <c r="Y851" s="57"/>
      <c r="Z851" s="57"/>
    </row>
    <row r="852" spans="1:59" s="55" customFormat="1">
      <c r="A852" s="1887">
        <v>826</v>
      </c>
      <c r="B852" s="1887">
        <v>1</v>
      </c>
      <c r="C852" s="1887">
        <f>ROW()</f>
        <v>852</v>
      </c>
      <c r="D852" s="2120" t="s">
        <v>1020</v>
      </c>
      <c r="E852" s="2540">
        <v>1</v>
      </c>
      <c r="F852" s="87"/>
      <c r="G852" s="87"/>
      <c r="H852" s="39" t="s">
        <v>518</v>
      </c>
      <c r="I852" s="7"/>
      <c r="J852" s="6"/>
      <c r="K852" s="7"/>
      <c r="L852" s="7"/>
      <c r="M852" s="6"/>
      <c r="N852" s="86"/>
      <c r="O852" s="86"/>
      <c r="P852" s="86"/>
      <c r="Q852" s="57"/>
      <c r="R852" s="57"/>
      <c r="S852" s="57"/>
      <c r="T852" s="57"/>
      <c r="U852" s="57"/>
      <c r="V852" s="57"/>
      <c r="W852" s="57"/>
      <c r="X852" s="57"/>
      <c r="Y852" s="57"/>
      <c r="Z852" s="57"/>
    </row>
    <row r="853" spans="1:59" s="536" customFormat="1">
      <c r="A853" s="1887">
        <v>827</v>
      </c>
      <c r="B853" s="1887">
        <v>1</v>
      </c>
      <c r="C853" s="1887">
        <f>ROW()</f>
        <v>853</v>
      </c>
      <c r="D853" s="2120" t="s">
        <v>1020</v>
      </c>
      <c r="E853" s="2540">
        <v>1</v>
      </c>
      <c r="F853" s="531"/>
      <c r="G853" s="531"/>
      <c r="H853" s="532"/>
      <c r="I853" s="543" t="s">
        <v>352</v>
      </c>
      <c r="J853" s="544"/>
      <c r="K853" s="545"/>
      <c r="L853" s="545"/>
      <c r="M853" s="545"/>
      <c r="N853" s="545"/>
      <c r="O853" s="545"/>
      <c r="P853" s="199"/>
      <c r="Q853" s="199">
        <f>Q854+Q859+Q865+Q870+Q876</f>
        <v>439</v>
      </c>
      <c r="R853" s="199">
        <f t="shared" ref="R853:AI853" si="930">R854+R859+R865+R870+R876</f>
        <v>436</v>
      </c>
      <c r="S853" s="199">
        <f t="shared" si="930"/>
        <v>438</v>
      </c>
      <c r="T853" s="199">
        <f t="shared" si="930"/>
        <v>442</v>
      </c>
      <c r="U853" s="199">
        <f t="shared" si="930"/>
        <v>447</v>
      </c>
      <c r="V853" s="199">
        <f t="shared" si="930"/>
        <v>447</v>
      </c>
      <c r="W853" s="199">
        <f t="shared" si="930"/>
        <v>453</v>
      </c>
      <c r="X853" s="199">
        <f t="shared" si="930"/>
        <v>449</v>
      </c>
      <c r="Y853" s="199">
        <f t="shared" si="930"/>
        <v>454</v>
      </c>
      <c r="Z853" s="199">
        <f t="shared" si="930"/>
        <v>449</v>
      </c>
      <c r="AA853" s="199">
        <f t="shared" si="930"/>
        <v>452</v>
      </c>
      <c r="AB853" s="199">
        <f t="shared" si="930"/>
        <v>455</v>
      </c>
      <c r="AC853" s="199">
        <f t="shared" si="930"/>
        <v>438</v>
      </c>
      <c r="AD853" s="199">
        <f t="shared" si="930"/>
        <v>447</v>
      </c>
      <c r="AE853" s="199">
        <f t="shared" si="930"/>
        <v>454</v>
      </c>
      <c r="AF853" s="199">
        <f t="shared" si="930"/>
        <v>455</v>
      </c>
      <c r="AG853" s="199">
        <f t="shared" si="930"/>
        <v>447</v>
      </c>
      <c r="AH853" s="199">
        <f t="shared" si="930"/>
        <v>455</v>
      </c>
      <c r="AI853" s="199">
        <f t="shared" si="930"/>
        <v>455</v>
      </c>
      <c r="AK853" s="1635">
        <f t="shared" ref="AK853:AK880" ca="1" si="931">INDIRECT(AK$3&amp;(ROW()))</f>
        <v>439</v>
      </c>
      <c r="AL853" s="1636">
        <f t="shared" ref="AL853:AL880" ca="1" si="932">INDIRECT(AL$1&amp;AL$3&amp;$C853)</f>
        <v>446</v>
      </c>
      <c r="AM853" s="1704">
        <f t="shared" ref="AM853:AM880" ca="1" si="933">AK853-AL853</f>
        <v>-7</v>
      </c>
      <c r="AN853" s="1800">
        <f t="shared" ref="AN853:AN880" ca="1" si="934">IFERROR(AK853/AL853,0)</f>
        <v>0.98430493273542596</v>
      </c>
      <c r="AO853" s="1636">
        <f t="shared" ref="AO853:AO880" ca="1" si="935">INDIRECT(AO$1&amp;AO$3&amp;$A853)+INDIRECT(AO$1&amp;AO$3&amp;$B853)</f>
        <v>442</v>
      </c>
      <c r="AP853" s="1704">
        <f t="shared" ref="AP853:AP880" ca="1" si="936">AK853-AO853</f>
        <v>-3</v>
      </c>
      <c r="AQ853" s="1800">
        <f t="shared" ref="AQ853:AQ880" ca="1" si="937">IFERROR(AK853/AO853,0)</f>
        <v>0.99321266968325794</v>
      </c>
      <c r="AS853" s="1635">
        <f t="shared" ref="AS853:AS880" ca="1" si="938">INDIRECT(AS$3&amp;(ROW()))</f>
        <v>439</v>
      </c>
      <c r="AT853" s="1636">
        <f t="shared" ref="AT853:AT880" ca="1" si="939">INDIRECT(AT$1&amp;AT$3&amp;$C853)</f>
        <v>446</v>
      </c>
      <c r="AU853" s="1704">
        <f t="shared" ref="AU853:AU880" ca="1" si="940">AS853-AT853</f>
        <v>-7</v>
      </c>
      <c r="AV853" s="1800">
        <f t="shared" ref="AV853:AV880" ca="1" si="941">IFERROR(AS853/AT853,0)</f>
        <v>0.98430493273542596</v>
      </c>
      <c r="AW853" s="1636">
        <f t="shared" ref="AW853:AW880" ca="1" si="942">INDIRECT(AW$1&amp;AW$3&amp;$A853)+INDIRECT(AW$1&amp;AW$3&amp;$B853)</f>
        <v>442</v>
      </c>
      <c r="AX853" s="1704">
        <f t="shared" ref="AX853:AX880" ca="1" si="943">AS853-AW853</f>
        <v>-3</v>
      </c>
      <c r="AY853" s="1800">
        <f t="shared" ref="AY853:AY880" ca="1" si="944">IFERROR(AS853/AW853,0)</f>
        <v>0.99321266968325794</v>
      </c>
      <c r="BA853" s="1635">
        <f t="shared" ref="BA853:BA880" ca="1" si="945">INDIRECT(BA$3&amp;(ROW()))</f>
        <v>439</v>
      </c>
      <c r="BB853" s="1636">
        <f t="shared" ref="BB853:BB880" ca="1" si="946">INDIRECT(BB$1&amp;BB$3&amp;$C853)</f>
        <v>446</v>
      </c>
      <c r="BC853" s="1704">
        <f t="shared" ref="BC853:BC880" ca="1" si="947">BA853-BB853</f>
        <v>-7</v>
      </c>
      <c r="BD853" s="1800">
        <f t="shared" ref="BD853:BD880" ca="1" si="948">IFERROR(BA853/BB853,0)</f>
        <v>0.98430493273542596</v>
      </c>
      <c r="BE853" s="1636">
        <f t="shared" ref="BE853:BE880" ca="1" si="949">INDIRECT(BE$1&amp;BE$3&amp;$A853)+INDIRECT(BE$1&amp;BE$3&amp;$B853)</f>
        <v>442</v>
      </c>
      <c r="BF853" s="1704">
        <f t="shared" ref="BF853:BF880" ca="1" si="950">BA853-BE853</f>
        <v>-3</v>
      </c>
      <c r="BG853" s="1800">
        <f t="shared" ref="BG853:BG880" ca="1" si="951">IFERROR(BA853/BE853,0)</f>
        <v>0.99321266968325794</v>
      </c>
    </row>
    <row r="854" spans="1:59" s="55" customFormat="1">
      <c r="A854" s="1887">
        <v>828</v>
      </c>
      <c r="B854" s="1887">
        <v>1</v>
      </c>
      <c r="C854" s="1887">
        <f>ROW()</f>
        <v>854</v>
      </c>
      <c r="D854" s="2120" t="s">
        <v>1020</v>
      </c>
      <c r="E854" s="2540">
        <v>1</v>
      </c>
      <c r="F854" s="87"/>
      <c r="G854" s="87"/>
      <c r="H854" s="39"/>
      <c r="I854" s="522"/>
      <c r="J854" s="520" t="s">
        <v>131</v>
      </c>
      <c r="K854" s="80"/>
      <c r="L854" s="80"/>
      <c r="M854" s="79"/>
      <c r="N854" s="78"/>
      <c r="O854" s="78"/>
      <c r="P854" s="77"/>
      <c r="Q854" s="76">
        <f>SUM(Q855:Q858)</f>
        <v>67</v>
      </c>
      <c r="R854" s="76">
        <f t="shared" ref="R854:AI854" si="952">SUM(R855:R858)</f>
        <v>65</v>
      </c>
      <c r="S854" s="76">
        <f t="shared" si="952"/>
        <v>65</v>
      </c>
      <c r="T854" s="76">
        <f t="shared" si="952"/>
        <v>67</v>
      </c>
      <c r="U854" s="76">
        <f t="shared" si="952"/>
        <v>68</v>
      </c>
      <c r="V854" s="76">
        <f t="shared" si="952"/>
        <v>65</v>
      </c>
      <c r="W854" s="76">
        <f t="shared" si="952"/>
        <v>66</v>
      </c>
      <c r="X854" s="76">
        <f t="shared" si="952"/>
        <v>66</v>
      </c>
      <c r="Y854" s="76">
        <f t="shared" si="952"/>
        <v>66</v>
      </c>
      <c r="Z854" s="76">
        <f t="shared" si="952"/>
        <v>66</v>
      </c>
      <c r="AA854" s="76">
        <f t="shared" si="952"/>
        <v>66</v>
      </c>
      <c r="AB854" s="76">
        <f t="shared" si="952"/>
        <v>66</v>
      </c>
      <c r="AC854" s="76">
        <f t="shared" si="952"/>
        <v>65</v>
      </c>
      <c r="AD854" s="76">
        <f t="shared" si="952"/>
        <v>65</v>
      </c>
      <c r="AE854" s="76">
        <f t="shared" si="952"/>
        <v>66</v>
      </c>
      <c r="AF854" s="76">
        <f t="shared" si="952"/>
        <v>66</v>
      </c>
      <c r="AG854" s="76">
        <f t="shared" si="952"/>
        <v>65</v>
      </c>
      <c r="AH854" s="76">
        <f t="shared" si="952"/>
        <v>66</v>
      </c>
      <c r="AI854" s="76">
        <f t="shared" si="952"/>
        <v>66</v>
      </c>
      <c r="AK854" s="76">
        <f t="shared" ca="1" si="931"/>
        <v>67</v>
      </c>
      <c r="AL854" s="76">
        <f t="shared" ca="1" si="932"/>
        <v>67</v>
      </c>
      <c r="AM854" s="1754">
        <f t="shared" ca="1" si="933"/>
        <v>0</v>
      </c>
      <c r="AN854" s="1857">
        <f t="shared" ca="1" si="934"/>
        <v>1</v>
      </c>
      <c r="AO854" s="76">
        <f t="shared" ca="1" si="935"/>
        <v>66</v>
      </c>
      <c r="AP854" s="1754">
        <f t="shared" ca="1" si="936"/>
        <v>1</v>
      </c>
      <c r="AQ854" s="1857">
        <f t="shared" ca="1" si="937"/>
        <v>1.0151515151515151</v>
      </c>
      <c r="AS854" s="76">
        <f t="shared" ca="1" si="938"/>
        <v>67</v>
      </c>
      <c r="AT854" s="76">
        <f t="shared" ca="1" si="939"/>
        <v>67</v>
      </c>
      <c r="AU854" s="1754">
        <f t="shared" ca="1" si="940"/>
        <v>0</v>
      </c>
      <c r="AV854" s="1857">
        <f t="shared" ca="1" si="941"/>
        <v>1</v>
      </c>
      <c r="AW854" s="76">
        <f t="shared" ca="1" si="942"/>
        <v>66</v>
      </c>
      <c r="AX854" s="1754">
        <f t="shared" ca="1" si="943"/>
        <v>1</v>
      </c>
      <c r="AY854" s="1857">
        <f t="shared" ca="1" si="944"/>
        <v>1.0151515151515151</v>
      </c>
      <c r="BA854" s="76">
        <f t="shared" ca="1" si="945"/>
        <v>67</v>
      </c>
      <c r="BB854" s="76">
        <f t="shared" ca="1" si="946"/>
        <v>67</v>
      </c>
      <c r="BC854" s="1754">
        <f t="shared" ca="1" si="947"/>
        <v>0</v>
      </c>
      <c r="BD854" s="1857">
        <f t="shared" ca="1" si="948"/>
        <v>1</v>
      </c>
      <c r="BE854" s="76">
        <f t="shared" ca="1" si="949"/>
        <v>66</v>
      </c>
      <c r="BF854" s="1754">
        <f t="shared" ca="1" si="950"/>
        <v>1</v>
      </c>
      <c r="BG854" s="1857">
        <f t="shared" ca="1" si="951"/>
        <v>1.0151515151515151</v>
      </c>
    </row>
    <row r="855" spans="1:59" s="55" customFormat="1">
      <c r="A855" s="1887">
        <v>829</v>
      </c>
      <c r="B855" s="1887">
        <v>1</v>
      </c>
      <c r="C855" s="1887">
        <f>ROW()</f>
        <v>855</v>
      </c>
      <c r="D855" s="2121"/>
      <c r="E855" s="2540">
        <v>1</v>
      </c>
      <c r="F855" s="87"/>
      <c r="G855" s="87"/>
      <c r="H855" s="39"/>
      <c r="I855" s="522"/>
      <c r="J855" s="7"/>
      <c r="K855" s="7"/>
      <c r="L855" s="7"/>
      <c r="M855" s="6"/>
      <c r="N855" s="70"/>
      <c r="O855" s="70" t="s">
        <v>130</v>
      </c>
      <c r="P855" s="6"/>
      <c r="Q855" s="2887">
        <v>55</v>
      </c>
      <c r="R855" s="2887">
        <v>54</v>
      </c>
      <c r="S855" s="2887">
        <v>54</v>
      </c>
      <c r="T855" s="2887">
        <v>54</v>
      </c>
      <c r="U855" s="2887">
        <v>55</v>
      </c>
      <c r="V855" s="2887">
        <v>53</v>
      </c>
      <c r="W855" s="2887">
        <v>54</v>
      </c>
      <c r="X855" s="2887">
        <v>54</v>
      </c>
      <c r="Y855" s="2887">
        <v>54</v>
      </c>
      <c r="Z855" s="2887">
        <v>54</v>
      </c>
      <c r="AA855" s="2887">
        <v>53</v>
      </c>
      <c r="AB855" s="2887">
        <v>53</v>
      </c>
      <c r="AC855" s="68">
        <f>S855</f>
        <v>54</v>
      </c>
      <c r="AD855" s="68">
        <f>V855</f>
        <v>53</v>
      </c>
      <c r="AE855" s="68">
        <f>Y855</f>
        <v>54</v>
      </c>
      <c r="AF855" s="68">
        <f>AB855</f>
        <v>53</v>
      </c>
      <c r="AG855" s="68">
        <f>AD855</f>
        <v>53</v>
      </c>
      <c r="AH855" s="68">
        <f>AF855</f>
        <v>53</v>
      </c>
      <c r="AI855" s="68">
        <f>AH855</f>
        <v>53</v>
      </c>
      <c r="AK855" s="68">
        <f t="shared" ca="1" si="931"/>
        <v>55</v>
      </c>
      <c r="AL855" s="68">
        <f t="shared" ca="1" si="932"/>
        <v>55</v>
      </c>
      <c r="AM855" s="1682">
        <f t="shared" ca="1" si="933"/>
        <v>0</v>
      </c>
      <c r="AN855" s="1775">
        <f t="shared" ca="1" si="934"/>
        <v>1</v>
      </c>
      <c r="AO855" s="68">
        <f t="shared" ca="1" si="935"/>
        <v>54</v>
      </c>
      <c r="AP855" s="1682">
        <f t="shared" ca="1" si="936"/>
        <v>1</v>
      </c>
      <c r="AQ855" s="1775">
        <f t="shared" ca="1" si="937"/>
        <v>1.0185185185185186</v>
      </c>
      <c r="AS855" s="68">
        <f t="shared" ca="1" si="938"/>
        <v>55</v>
      </c>
      <c r="AT855" s="68">
        <f t="shared" ca="1" si="939"/>
        <v>55</v>
      </c>
      <c r="AU855" s="1682">
        <f t="shared" ca="1" si="940"/>
        <v>0</v>
      </c>
      <c r="AV855" s="1775">
        <f t="shared" ca="1" si="941"/>
        <v>1</v>
      </c>
      <c r="AW855" s="68">
        <f t="shared" ca="1" si="942"/>
        <v>54</v>
      </c>
      <c r="AX855" s="1682">
        <f t="shared" ca="1" si="943"/>
        <v>1</v>
      </c>
      <c r="AY855" s="1775">
        <f t="shared" ca="1" si="944"/>
        <v>1.0185185185185186</v>
      </c>
      <c r="BA855" s="68">
        <f t="shared" ca="1" si="945"/>
        <v>55</v>
      </c>
      <c r="BB855" s="68">
        <f t="shared" ca="1" si="946"/>
        <v>55</v>
      </c>
      <c r="BC855" s="1682">
        <f t="shared" ca="1" si="947"/>
        <v>0</v>
      </c>
      <c r="BD855" s="1775">
        <f t="shared" ca="1" si="948"/>
        <v>1</v>
      </c>
      <c r="BE855" s="68">
        <f t="shared" ca="1" si="949"/>
        <v>54</v>
      </c>
      <c r="BF855" s="1682">
        <f t="shared" ca="1" si="950"/>
        <v>1</v>
      </c>
      <c r="BG855" s="1775">
        <f t="shared" ca="1" si="951"/>
        <v>1.0185185185185186</v>
      </c>
    </row>
    <row r="856" spans="1:59" s="55" customFormat="1">
      <c r="A856" s="1887">
        <v>830</v>
      </c>
      <c r="B856" s="1887">
        <v>1</v>
      </c>
      <c r="C856" s="1887">
        <f>ROW()</f>
        <v>856</v>
      </c>
      <c r="D856" s="2121"/>
      <c r="E856" s="2540">
        <v>1</v>
      </c>
      <c r="F856" s="87"/>
      <c r="G856" s="87"/>
      <c r="H856" s="39"/>
      <c r="I856" s="522"/>
      <c r="J856" s="7"/>
      <c r="K856" s="7"/>
      <c r="L856" s="7"/>
      <c r="M856" s="6"/>
      <c r="N856" s="70"/>
      <c r="O856" s="70" t="s">
        <v>129</v>
      </c>
      <c r="P856" s="6"/>
      <c r="Q856" s="2887"/>
      <c r="R856" s="2887"/>
      <c r="S856" s="2887"/>
      <c r="T856" s="2887"/>
      <c r="U856" s="2887"/>
      <c r="V856" s="2887"/>
      <c r="W856" s="2887"/>
      <c r="X856" s="2887"/>
      <c r="Y856" s="2887"/>
      <c r="Z856" s="2887"/>
      <c r="AA856" s="2887"/>
      <c r="AB856" s="2887"/>
      <c r="AC856" s="68">
        <f>S856</f>
        <v>0</v>
      </c>
      <c r="AD856" s="68">
        <f>V856</f>
        <v>0</v>
      </c>
      <c r="AE856" s="68">
        <f>Y856</f>
        <v>0</v>
      </c>
      <c r="AF856" s="68">
        <f>AB856</f>
        <v>0</v>
      </c>
      <c r="AG856" s="68">
        <f>AD856</f>
        <v>0</v>
      </c>
      <c r="AH856" s="68">
        <f>AF856</f>
        <v>0</v>
      </c>
      <c r="AI856" s="68">
        <f>AH856</f>
        <v>0</v>
      </c>
      <c r="AK856" s="68">
        <f t="shared" ca="1" si="931"/>
        <v>0</v>
      </c>
      <c r="AL856" s="68">
        <f t="shared" ca="1" si="932"/>
        <v>0</v>
      </c>
      <c r="AM856" s="1682">
        <f t="shared" ca="1" si="933"/>
        <v>0</v>
      </c>
      <c r="AN856" s="1775">
        <f t="shared" ca="1" si="934"/>
        <v>0</v>
      </c>
      <c r="AO856" s="68">
        <f t="shared" ca="1" si="935"/>
        <v>0</v>
      </c>
      <c r="AP856" s="1682">
        <f t="shared" ca="1" si="936"/>
        <v>0</v>
      </c>
      <c r="AQ856" s="1775">
        <f t="shared" ca="1" si="937"/>
        <v>0</v>
      </c>
      <c r="AS856" s="68">
        <f t="shared" ca="1" si="938"/>
        <v>0</v>
      </c>
      <c r="AT856" s="68">
        <f t="shared" ca="1" si="939"/>
        <v>0</v>
      </c>
      <c r="AU856" s="1682">
        <f t="shared" ca="1" si="940"/>
        <v>0</v>
      </c>
      <c r="AV856" s="1775">
        <f t="shared" ca="1" si="941"/>
        <v>0</v>
      </c>
      <c r="AW856" s="68">
        <f t="shared" ca="1" si="942"/>
        <v>0</v>
      </c>
      <c r="AX856" s="1682">
        <f t="shared" ca="1" si="943"/>
        <v>0</v>
      </c>
      <c r="AY856" s="1775">
        <f t="shared" ca="1" si="944"/>
        <v>0</v>
      </c>
      <c r="BA856" s="68">
        <f t="shared" ca="1" si="945"/>
        <v>0</v>
      </c>
      <c r="BB856" s="68">
        <f t="shared" ca="1" si="946"/>
        <v>0</v>
      </c>
      <c r="BC856" s="1682">
        <f t="shared" ca="1" si="947"/>
        <v>0</v>
      </c>
      <c r="BD856" s="1775">
        <f t="shared" ca="1" si="948"/>
        <v>0</v>
      </c>
      <c r="BE856" s="68">
        <f t="shared" ca="1" si="949"/>
        <v>0</v>
      </c>
      <c r="BF856" s="1682">
        <f t="shared" ca="1" si="950"/>
        <v>0</v>
      </c>
      <c r="BG856" s="1775">
        <f t="shared" ca="1" si="951"/>
        <v>0</v>
      </c>
    </row>
    <row r="857" spans="1:59" s="55" customFormat="1">
      <c r="A857" s="1887">
        <v>831</v>
      </c>
      <c r="B857" s="1887">
        <v>1</v>
      </c>
      <c r="C857" s="1887">
        <f>ROW()</f>
        <v>857</v>
      </c>
      <c r="D857" s="2121"/>
      <c r="E857" s="2540">
        <v>1</v>
      </c>
      <c r="F857" s="87"/>
      <c r="G857" s="87"/>
      <c r="H857" s="39"/>
      <c r="I857" s="522"/>
      <c r="J857" s="7"/>
      <c r="K857" s="7"/>
      <c r="L857" s="7"/>
      <c r="M857" s="6"/>
      <c r="N857" s="70"/>
      <c r="O857" s="70" t="s">
        <v>128</v>
      </c>
      <c r="P857" s="6"/>
      <c r="Q857" s="2887"/>
      <c r="R857" s="2887"/>
      <c r="S857" s="2887"/>
      <c r="T857" s="2887"/>
      <c r="U857" s="2887"/>
      <c r="V857" s="2887"/>
      <c r="W857" s="2887"/>
      <c r="X857" s="2887"/>
      <c r="Y857" s="2887"/>
      <c r="Z857" s="2887"/>
      <c r="AA857" s="2887"/>
      <c r="AB857" s="2887"/>
      <c r="AC857" s="68">
        <f>S857</f>
        <v>0</v>
      </c>
      <c r="AD857" s="68">
        <f>V857</f>
        <v>0</v>
      </c>
      <c r="AE857" s="68">
        <f>Y857</f>
        <v>0</v>
      </c>
      <c r="AF857" s="68">
        <f>AB857</f>
        <v>0</v>
      </c>
      <c r="AG857" s="68">
        <f>AD857</f>
        <v>0</v>
      </c>
      <c r="AH857" s="68">
        <f>AF857</f>
        <v>0</v>
      </c>
      <c r="AI857" s="68">
        <f>AH857</f>
        <v>0</v>
      </c>
      <c r="AK857" s="68">
        <f t="shared" ca="1" si="931"/>
        <v>0</v>
      </c>
      <c r="AL857" s="68">
        <f t="shared" ca="1" si="932"/>
        <v>0</v>
      </c>
      <c r="AM857" s="1682">
        <f t="shared" ca="1" si="933"/>
        <v>0</v>
      </c>
      <c r="AN857" s="1775">
        <f t="shared" ca="1" si="934"/>
        <v>0</v>
      </c>
      <c r="AO857" s="68">
        <f t="shared" ca="1" si="935"/>
        <v>0</v>
      </c>
      <c r="AP857" s="1682">
        <f t="shared" ca="1" si="936"/>
        <v>0</v>
      </c>
      <c r="AQ857" s="1775">
        <f t="shared" ca="1" si="937"/>
        <v>0</v>
      </c>
      <c r="AS857" s="68">
        <f t="shared" ca="1" si="938"/>
        <v>0</v>
      </c>
      <c r="AT857" s="68">
        <f t="shared" ca="1" si="939"/>
        <v>0</v>
      </c>
      <c r="AU857" s="1682">
        <f t="shared" ca="1" si="940"/>
        <v>0</v>
      </c>
      <c r="AV857" s="1775">
        <f t="shared" ca="1" si="941"/>
        <v>0</v>
      </c>
      <c r="AW857" s="68">
        <f t="shared" ca="1" si="942"/>
        <v>0</v>
      </c>
      <c r="AX857" s="1682">
        <f t="shared" ca="1" si="943"/>
        <v>0</v>
      </c>
      <c r="AY857" s="1775">
        <f t="shared" ca="1" si="944"/>
        <v>0</v>
      </c>
      <c r="BA857" s="68">
        <f t="shared" ca="1" si="945"/>
        <v>0</v>
      </c>
      <c r="BB857" s="68">
        <f t="shared" ca="1" si="946"/>
        <v>0</v>
      </c>
      <c r="BC857" s="1682">
        <f t="shared" ca="1" si="947"/>
        <v>0</v>
      </c>
      <c r="BD857" s="1775">
        <f t="shared" ca="1" si="948"/>
        <v>0</v>
      </c>
      <c r="BE857" s="68">
        <f t="shared" ca="1" si="949"/>
        <v>0</v>
      </c>
      <c r="BF857" s="1682">
        <f t="shared" ca="1" si="950"/>
        <v>0</v>
      </c>
      <c r="BG857" s="1775">
        <f t="shared" ca="1" si="951"/>
        <v>0</v>
      </c>
    </row>
    <row r="858" spans="1:59" s="55" customFormat="1">
      <c r="A858" s="1887">
        <v>832</v>
      </c>
      <c r="B858" s="1887">
        <v>1</v>
      </c>
      <c r="C858" s="1887">
        <f>ROW()</f>
        <v>858</v>
      </c>
      <c r="D858" s="2121"/>
      <c r="E858" s="2540">
        <v>1</v>
      </c>
      <c r="F858" s="87"/>
      <c r="G858" s="87"/>
      <c r="H858" s="39"/>
      <c r="I858" s="522"/>
      <c r="J858" s="4"/>
      <c r="K858" s="4"/>
      <c r="L858" s="4"/>
      <c r="M858" s="3"/>
      <c r="N858" s="67"/>
      <c r="O858" s="67" t="s">
        <v>125</v>
      </c>
      <c r="P858" s="3"/>
      <c r="Q858" s="2888">
        <v>12</v>
      </c>
      <c r="R858" s="2888">
        <v>11</v>
      </c>
      <c r="S858" s="2888">
        <v>11</v>
      </c>
      <c r="T858" s="2888">
        <v>13</v>
      </c>
      <c r="U858" s="2888">
        <v>13</v>
      </c>
      <c r="V858" s="2888">
        <v>12</v>
      </c>
      <c r="W858" s="2888">
        <v>12</v>
      </c>
      <c r="X858" s="2888">
        <v>12</v>
      </c>
      <c r="Y858" s="2888">
        <v>12</v>
      </c>
      <c r="Z858" s="2888">
        <v>12</v>
      </c>
      <c r="AA858" s="2888">
        <v>13</v>
      </c>
      <c r="AB858" s="2888">
        <v>13</v>
      </c>
      <c r="AC858" s="65">
        <f>S858</f>
        <v>11</v>
      </c>
      <c r="AD858" s="65">
        <f>V858</f>
        <v>12</v>
      </c>
      <c r="AE858" s="65">
        <f>Y858</f>
        <v>12</v>
      </c>
      <c r="AF858" s="65">
        <f>AB858</f>
        <v>13</v>
      </c>
      <c r="AG858" s="65">
        <f>AD858</f>
        <v>12</v>
      </c>
      <c r="AH858" s="65">
        <f>AF858</f>
        <v>13</v>
      </c>
      <c r="AI858" s="65">
        <f>AH858</f>
        <v>13</v>
      </c>
      <c r="AK858" s="65">
        <f t="shared" ca="1" si="931"/>
        <v>12</v>
      </c>
      <c r="AL858" s="65">
        <f t="shared" ca="1" si="932"/>
        <v>12</v>
      </c>
      <c r="AM858" s="1755">
        <f t="shared" ca="1" si="933"/>
        <v>0</v>
      </c>
      <c r="AN858" s="1858">
        <f t="shared" ca="1" si="934"/>
        <v>1</v>
      </c>
      <c r="AO858" s="65">
        <f t="shared" ca="1" si="935"/>
        <v>12</v>
      </c>
      <c r="AP858" s="1755">
        <f t="shared" ca="1" si="936"/>
        <v>0</v>
      </c>
      <c r="AQ858" s="1858">
        <f t="shared" ca="1" si="937"/>
        <v>1</v>
      </c>
      <c r="AS858" s="65">
        <f t="shared" ca="1" si="938"/>
        <v>12</v>
      </c>
      <c r="AT858" s="65">
        <f t="shared" ca="1" si="939"/>
        <v>12</v>
      </c>
      <c r="AU858" s="1755">
        <f t="shared" ca="1" si="940"/>
        <v>0</v>
      </c>
      <c r="AV858" s="1858">
        <f t="shared" ca="1" si="941"/>
        <v>1</v>
      </c>
      <c r="AW858" s="65">
        <f t="shared" ca="1" si="942"/>
        <v>12</v>
      </c>
      <c r="AX858" s="1755">
        <f t="shared" ca="1" si="943"/>
        <v>0</v>
      </c>
      <c r="AY858" s="1858">
        <f t="shared" ca="1" si="944"/>
        <v>1</v>
      </c>
      <c r="BA858" s="65">
        <f t="shared" ca="1" si="945"/>
        <v>12</v>
      </c>
      <c r="BB858" s="65">
        <f t="shared" ca="1" si="946"/>
        <v>12</v>
      </c>
      <c r="BC858" s="1755">
        <f t="shared" ca="1" si="947"/>
        <v>0</v>
      </c>
      <c r="BD858" s="1858">
        <f t="shared" ca="1" si="948"/>
        <v>1</v>
      </c>
      <c r="BE858" s="65">
        <f t="shared" ca="1" si="949"/>
        <v>12</v>
      </c>
      <c r="BF858" s="1755">
        <f t="shared" ca="1" si="950"/>
        <v>0</v>
      </c>
      <c r="BG858" s="1858">
        <f t="shared" ca="1" si="951"/>
        <v>1</v>
      </c>
    </row>
    <row r="859" spans="1:59" s="55" customFormat="1">
      <c r="A859" s="1887">
        <v>833</v>
      </c>
      <c r="B859" s="1887">
        <v>1</v>
      </c>
      <c r="C859" s="1887">
        <f>ROW()</f>
        <v>859</v>
      </c>
      <c r="D859" s="2120" t="s">
        <v>1020</v>
      </c>
      <c r="E859" s="2540">
        <v>1</v>
      </c>
      <c r="F859" s="87"/>
      <c r="G859" s="87"/>
      <c r="H859" s="39"/>
      <c r="I859" s="522"/>
      <c r="J859" s="520" t="s">
        <v>239</v>
      </c>
      <c r="K859" s="80"/>
      <c r="L859" s="80"/>
      <c r="M859" s="79"/>
      <c r="N859" s="78"/>
      <c r="O859" s="78"/>
      <c r="P859" s="77"/>
      <c r="Q859" s="76">
        <f>SUM(Q860:Q864)</f>
        <v>298</v>
      </c>
      <c r="R859" s="76">
        <f t="shared" ref="R859:AB859" si="953">SUM(R860:R864)</f>
        <v>298</v>
      </c>
      <c r="S859" s="76">
        <f t="shared" si="953"/>
        <v>299</v>
      </c>
      <c r="T859" s="76">
        <f t="shared" si="953"/>
        <v>300</v>
      </c>
      <c r="U859" s="76">
        <f t="shared" si="953"/>
        <v>305</v>
      </c>
      <c r="V859" s="76">
        <f t="shared" si="953"/>
        <v>308</v>
      </c>
      <c r="W859" s="76">
        <f t="shared" si="953"/>
        <v>308</v>
      </c>
      <c r="X859" s="76">
        <f t="shared" si="953"/>
        <v>304</v>
      </c>
      <c r="Y859" s="76">
        <f t="shared" si="953"/>
        <v>308</v>
      </c>
      <c r="Z859" s="76">
        <f t="shared" si="953"/>
        <v>302</v>
      </c>
      <c r="AA859" s="76">
        <f t="shared" si="953"/>
        <v>306</v>
      </c>
      <c r="AB859" s="76">
        <f t="shared" si="953"/>
        <v>308</v>
      </c>
      <c r="AC859" s="76">
        <f t="shared" ref="AC859:AI859" si="954">SUM(AC860:AC864)</f>
        <v>299</v>
      </c>
      <c r="AD859" s="76">
        <f t="shared" si="954"/>
        <v>308</v>
      </c>
      <c r="AE859" s="76">
        <f t="shared" si="954"/>
        <v>308</v>
      </c>
      <c r="AF859" s="76">
        <f t="shared" si="954"/>
        <v>308</v>
      </c>
      <c r="AG859" s="76">
        <f t="shared" si="954"/>
        <v>308</v>
      </c>
      <c r="AH859" s="76">
        <f t="shared" si="954"/>
        <v>308</v>
      </c>
      <c r="AI859" s="76">
        <f t="shared" si="954"/>
        <v>308</v>
      </c>
      <c r="AK859" s="76">
        <f t="shared" ca="1" si="931"/>
        <v>298</v>
      </c>
      <c r="AL859" s="76">
        <f t="shared" ca="1" si="932"/>
        <v>301</v>
      </c>
      <c r="AM859" s="1754">
        <f t="shared" ca="1" si="933"/>
        <v>-3</v>
      </c>
      <c r="AN859" s="1857">
        <f t="shared" ca="1" si="934"/>
        <v>0.99003322259136217</v>
      </c>
      <c r="AO859" s="76">
        <f t="shared" ca="1" si="935"/>
        <v>300</v>
      </c>
      <c r="AP859" s="1754">
        <f t="shared" ca="1" si="936"/>
        <v>-2</v>
      </c>
      <c r="AQ859" s="1857">
        <f t="shared" ca="1" si="937"/>
        <v>0.99333333333333329</v>
      </c>
      <c r="AS859" s="76">
        <f t="shared" ca="1" si="938"/>
        <v>298</v>
      </c>
      <c r="AT859" s="76">
        <f t="shared" ca="1" si="939"/>
        <v>301</v>
      </c>
      <c r="AU859" s="1754">
        <f t="shared" ca="1" si="940"/>
        <v>-3</v>
      </c>
      <c r="AV859" s="1857">
        <f t="shared" ca="1" si="941"/>
        <v>0.99003322259136217</v>
      </c>
      <c r="AW859" s="76">
        <f t="shared" ca="1" si="942"/>
        <v>300</v>
      </c>
      <c r="AX859" s="1754">
        <f t="shared" ca="1" si="943"/>
        <v>-2</v>
      </c>
      <c r="AY859" s="1857">
        <f t="shared" ca="1" si="944"/>
        <v>0.99333333333333329</v>
      </c>
      <c r="BA859" s="76">
        <f t="shared" ca="1" si="945"/>
        <v>298</v>
      </c>
      <c r="BB859" s="76">
        <f t="shared" ca="1" si="946"/>
        <v>301</v>
      </c>
      <c r="BC859" s="1754">
        <f t="shared" ca="1" si="947"/>
        <v>-3</v>
      </c>
      <c r="BD859" s="1857">
        <f t="shared" ca="1" si="948"/>
        <v>0.99003322259136217</v>
      </c>
      <c r="BE859" s="76">
        <f t="shared" ca="1" si="949"/>
        <v>300</v>
      </c>
      <c r="BF859" s="1754">
        <f t="shared" ca="1" si="950"/>
        <v>-2</v>
      </c>
      <c r="BG859" s="1857">
        <f t="shared" ca="1" si="951"/>
        <v>0.99333333333333329</v>
      </c>
    </row>
    <row r="860" spans="1:59" s="55" customFormat="1">
      <c r="A860" s="1887">
        <v>834</v>
      </c>
      <c r="B860" s="1887">
        <v>1</v>
      </c>
      <c r="C860" s="1887">
        <f>ROW()</f>
        <v>860</v>
      </c>
      <c r="D860" s="2121"/>
      <c r="E860" s="2540">
        <v>1</v>
      </c>
      <c r="F860" s="87"/>
      <c r="G860" s="87"/>
      <c r="H860" s="39"/>
      <c r="I860" s="522"/>
      <c r="J860" s="7"/>
      <c r="K860" s="7"/>
      <c r="L860" s="7"/>
      <c r="M860" s="6"/>
      <c r="N860" s="70"/>
      <c r="O860" s="70" t="s">
        <v>69</v>
      </c>
      <c r="P860" s="6"/>
      <c r="Q860" s="2887">
        <v>261</v>
      </c>
      <c r="R860" s="2887">
        <v>261</v>
      </c>
      <c r="S860" s="2887">
        <v>262</v>
      </c>
      <c r="T860" s="2887">
        <v>263</v>
      </c>
      <c r="U860" s="2887">
        <v>267</v>
      </c>
      <c r="V860" s="2887">
        <v>271</v>
      </c>
      <c r="W860" s="2887">
        <v>269</v>
      </c>
      <c r="X860" s="2887">
        <v>265</v>
      </c>
      <c r="Y860" s="2887">
        <v>269</v>
      </c>
      <c r="Z860" s="2887">
        <v>263</v>
      </c>
      <c r="AA860" s="2887">
        <v>268</v>
      </c>
      <c r="AB860" s="2887">
        <v>269</v>
      </c>
      <c r="AC860" s="68">
        <f>S860</f>
        <v>262</v>
      </c>
      <c r="AD860" s="68">
        <f>V860</f>
        <v>271</v>
      </c>
      <c r="AE860" s="68">
        <f>Y860</f>
        <v>269</v>
      </c>
      <c r="AF860" s="68">
        <f>AB860</f>
        <v>269</v>
      </c>
      <c r="AG860" s="68">
        <f>AD860</f>
        <v>271</v>
      </c>
      <c r="AH860" s="68">
        <f>AF860</f>
        <v>269</v>
      </c>
      <c r="AI860" s="68">
        <f>AH860</f>
        <v>269</v>
      </c>
      <c r="AK860" s="68">
        <f t="shared" ca="1" si="931"/>
        <v>261</v>
      </c>
      <c r="AL860" s="68">
        <f t="shared" ca="1" si="932"/>
        <v>264</v>
      </c>
      <c r="AM860" s="1682">
        <f t="shared" ca="1" si="933"/>
        <v>-3</v>
      </c>
      <c r="AN860" s="1775">
        <f t="shared" ca="1" si="934"/>
        <v>0.98863636363636365</v>
      </c>
      <c r="AO860" s="68">
        <f t="shared" ca="1" si="935"/>
        <v>263</v>
      </c>
      <c r="AP860" s="1682">
        <f t="shared" ca="1" si="936"/>
        <v>-2</v>
      </c>
      <c r="AQ860" s="1775">
        <f t="shared" ca="1" si="937"/>
        <v>0.99239543726235746</v>
      </c>
      <c r="AS860" s="68">
        <f t="shared" ca="1" si="938"/>
        <v>261</v>
      </c>
      <c r="AT860" s="68">
        <f t="shared" ca="1" si="939"/>
        <v>264</v>
      </c>
      <c r="AU860" s="1682">
        <f t="shared" ca="1" si="940"/>
        <v>-3</v>
      </c>
      <c r="AV860" s="1775">
        <f t="shared" ca="1" si="941"/>
        <v>0.98863636363636365</v>
      </c>
      <c r="AW860" s="68">
        <f t="shared" ca="1" si="942"/>
        <v>263</v>
      </c>
      <c r="AX860" s="1682">
        <f t="shared" ca="1" si="943"/>
        <v>-2</v>
      </c>
      <c r="AY860" s="1775">
        <f t="shared" ca="1" si="944"/>
        <v>0.99239543726235746</v>
      </c>
      <c r="BA860" s="68">
        <f t="shared" ca="1" si="945"/>
        <v>261</v>
      </c>
      <c r="BB860" s="68">
        <f t="shared" ca="1" si="946"/>
        <v>264</v>
      </c>
      <c r="BC860" s="1682">
        <f t="shared" ca="1" si="947"/>
        <v>-3</v>
      </c>
      <c r="BD860" s="1775">
        <f t="shared" ca="1" si="948"/>
        <v>0.98863636363636365</v>
      </c>
      <c r="BE860" s="68">
        <f t="shared" ca="1" si="949"/>
        <v>263</v>
      </c>
      <c r="BF860" s="1682">
        <f t="shared" ca="1" si="950"/>
        <v>-2</v>
      </c>
      <c r="BG860" s="1775">
        <f t="shared" ca="1" si="951"/>
        <v>0.99239543726235746</v>
      </c>
    </row>
    <row r="861" spans="1:59" s="55" customFormat="1">
      <c r="A861" s="1887">
        <v>835</v>
      </c>
      <c r="B861" s="1887">
        <v>1</v>
      </c>
      <c r="C861" s="1887">
        <f>ROW()</f>
        <v>861</v>
      </c>
      <c r="D861" s="2121"/>
      <c r="E861" s="2540">
        <v>1</v>
      </c>
      <c r="F861" s="87"/>
      <c r="G861" s="87"/>
      <c r="H861" s="39"/>
      <c r="I861" s="522"/>
      <c r="J861" s="7"/>
      <c r="K861" s="7"/>
      <c r="L861" s="7"/>
      <c r="M861" s="6"/>
      <c r="N861" s="70"/>
      <c r="O861" s="70" t="s">
        <v>70</v>
      </c>
      <c r="P861" s="6"/>
      <c r="Q861" s="2887"/>
      <c r="R861" s="2887"/>
      <c r="S861" s="2887"/>
      <c r="T861" s="2887"/>
      <c r="U861" s="2887"/>
      <c r="V861" s="2887"/>
      <c r="W861" s="2887"/>
      <c r="X861" s="2887"/>
      <c r="Y861" s="2887"/>
      <c r="Z861" s="2887"/>
      <c r="AA861" s="2887"/>
      <c r="AB861" s="2887"/>
      <c r="AC861" s="68">
        <f>S861</f>
        <v>0</v>
      </c>
      <c r="AD861" s="68">
        <f>V861</f>
        <v>0</v>
      </c>
      <c r="AE861" s="68">
        <f>Y861</f>
        <v>0</v>
      </c>
      <c r="AF861" s="68">
        <f>AB861</f>
        <v>0</v>
      </c>
      <c r="AG861" s="68">
        <f>AD861</f>
        <v>0</v>
      </c>
      <c r="AH861" s="68">
        <f>AF861</f>
        <v>0</v>
      </c>
      <c r="AI861" s="68">
        <f>AH861</f>
        <v>0</v>
      </c>
      <c r="AK861" s="68">
        <f t="shared" ca="1" si="931"/>
        <v>0</v>
      </c>
      <c r="AL861" s="68">
        <f t="shared" ca="1" si="932"/>
        <v>0</v>
      </c>
      <c r="AM861" s="1682">
        <f t="shared" ca="1" si="933"/>
        <v>0</v>
      </c>
      <c r="AN861" s="1775">
        <f t="shared" ca="1" si="934"/>
        <v>0</v>
      </c>
      <c r="AO861" s="68">
        <f t="shared" ca="1" si="935"/>
        <v>0</v>
      </c>
      <c r="AP861" s="1682">
        <f t="shared" ca="1" si="936"/>
        <v>0</v>
      </c>
      <c r="AQ861" s="1775">
        <f t="shared" ca="1" si="937"/>
        <v>0</v>
      </c>
      <c r="AS861" s="68">
        <f t="shared" ca="1" si="938"/>
        <v>0</v>
      </c>
      <c r="AT861" s="68">
        <f t="shared" ca="1" si="939"/>
        <v>0</v>
      </c>
      <c r="AU861" s="1682">
        <f t="shared" ca="1" si="940"/>
        <v>0</v>
      </c>
      <c r="AV861" s="1775">
        <f t="shared" ca="1" si="941"/>
        <v>0</v>
      </c>
      <c r="AW861" s="68">
        <f t="shared" ca="1" si="942"/>
        <v>0</v>
      </c>
      <c r="AX861" s="1682">
        <f t="shared" ca="1" si="943"/>
        <v>0</v>
      </c>
      <c r="AY861" s="1775">
        <f t="shared" ca="1" si="944"/>
        <v>0</v>
      </c>
      <c r="BA861" s="68">
        <f t="shared" ca="1" si="945"/>
        <v>0</v>
      </c>
      <c r="BB861" s="68">
        <f t="shared" ca="1" si="946"/>
        <v>0</v>
      </c>
      <c r="BC861" s="1682">
        <f t="shared" ca="1" si="947"/>
        <v>0</v>
      </c>
      <c r="BD861" s="1775">
        <f t="shared" ca="1" si="948"/>
        <v>0</v>
      </c>
      <c r="BE861" s="68">
        <f t="shared" ca="1" si="949"/>
        <v>0</v>
      </c>
      <c r="BF861" s="1682">
        <f t="shared" ca="1" si="950"/>
        <v>0</v>
      </c>
      <c r="BG861" s="1775">
        <f t="shared" ca="1" si="951"/>
        <v>0</v>
      </c>
    </row>
    <row r="862" spans="1:59" s="55" customFormat="1">
      <c r="A862" s="1887">
        <v>836</v>
      </c>
      <c r="B862" s="1887">
        <v>1</v>
      </c>
      <c r="C862" s="1887">
        <f>ROW()</f>
        <v>862</v>
      </c>
      <c r="D862" s="2121"/>
      <c r="E862" s="2540">
        <v>1</v>
      </c>
      <c r="F862" s="87"/>
      <c r="G862" s="87"/>
      <c r="H862" s="39"/>
      <c r="I862" s="522"/>
      <c r="J862" s="7"/>
      <c r="K862" s="7"/>
      <c r="L862" s="7"/>
      <c r="M862" s="6"/>
      <c r="N862" s="70"/>
      <c r="O862" s="70" t="s">
        <v>127</v>
      </c>
      <c r="P862" s="6"/>
      <c r="Q862" s="2887">
        <v>26</v>
      </c>
      <c r="R862" s="2887">
        <v>26</v>
      </c>
      <c r="S862" s="2887">
        <v>26</v>
      </c>
      <c r="T862" s="2887">
        <v>26</v>
      </c>
      <c r="U862" s="2887">
        <v>27</v>
      </c>
      <c r="V862" s="2887">
        <v>26</v>
      </c>
      <c r="W862" s="2887">
        <v>27</v>
      </c>
      <c r="X862" s="2887">
        <v>27</v>
      </c>
      <c r="Y862" s="2887">
        <v>27</v>
      </c>
      <c r="Z862" s="2887">
        <v>27</v>
      </c>
      <c r="AA862" s="2887">
        <v>27</v>
      </c>
      <c r="AB862" s="2887">
        <v>28</v>
      </c>
      <c r="AC862" s="68">
        <f>S862</f>
        <v>26</v>
      </c>
      <c r="AD862" s="68">
        <f>V862</f>
        <v>26</v>
      </c>
      <c r="AE862" s="68">
        <f>Y862</f>
        <v>27</v>
      </c>
      <c r="AF862" s="68">
        <f>AB862</f>
        <v>28</v>
      </c>
      <c r="AG862" s="68">
        <f>AD862</f>
        <v>26</v>
      </c>
      <c r="AH862" s="68">
        <f>AF862</f>
        <v>28</v>
      </c>
      <c r="AI862" s="68">
        <f>AH862</f>
        <v>28</v>
      </c>
      <c r="AK862" s="68">
        <f t="shared" ca="1" si="931"/>
        <v>26</v>
      </c>
      <c r="AL862" s="68">
        <f t="shared" ca="1" si="932"/>
        <v>26</v>
      </c>
      <c r="AM862" s="1682">
        <f t="shared" ca="1" si="933"/>
        <v>0</v>
      </c>
      <c r="AN862" s="1775">
        <f t="shared" ca="1" si="934"/>
        <v>1</v>
      </c>
      <c r="AO862" s="68">
        <f t="shared" ca="1" si="935"/>
        <v>26</v>
      </c>
      <c r="AP862" s="1682">
        <f t="shared" ca="1" si="936"/>
        <v>0</v>
      </c>
      <c r="AQ862" s="1775">
        <f t="shared" ca="1" si="937"/>
        <v>1</v>
      </c>
      <c r="AS862" s="68">
        <f t="shared" ca="1" si="938"/>
        <v>26</v>
      </c>
      <c r="AT862" s="68">
        <f t="shared" ca="1" si="939"/>
        <v>26</v>
      </c>
      <c r="AU862" s="1682">
        <f t="shared" ca="1" si="940"/>
        <v>0</v>
      </c>
      <c r="AV862" s="1775">
        <f t="shared" ca="1" si="941"/>
        <v>1</v>
      </c>
      <c r="AW862" s="68">
        <f t="shared" ca="1" si="942"/>
        <v>26</v>
      </c>
      <c r="AX862" s="1682">
        <f t="shared" ca="1" si="943"/>
        <v>0</v>
      </c>
      <c r="AY862" s="1775">
        <f t="shared" ca="1" si="944"/>
        <v>1</v>
      </c>
      <c r="BA862" s="68">
        <f t="shared" ca="1" si="945"/>
        <v>26</v>
      </c>
      <c r="BB862" s="68">
        <f t="shared" ca="1" si="946"/>
        <v>26</v>
      </c>
      <c r="BC862" s="1682">
        <f t="shared" ca="1" si="947"/>
        <v>0</v>
      </c>
      <c r="BD862" s="1775">
        <f t="shared" ca="1" si="948"/>
        <v>1</v>
      </c>
      <c r="BE862" s="68">
        <f t="shared" ca="1" si="949"/>
        <v>26</v>
      </c>
      <c r="BF862" s="1682">
        <f t="shared" ca="1" si="950"/>
        <v>0</v>
      </c>
      <c r="BG862" s="1775">
        <f t="shared" ca="1" si="951"/>
        <v>1</v>
      </c>
    </row>
    <row r="863" spans="1:59" s="55" customFormat="1">
      <c r="A863" s="1887">
        <v>837</v>
      </c>
      <c r="B863" s="1887">
        <v>1</v>
      </c>
      <c r="C863" s="1887">
        <f>ROW()</f>
        <v>863</v>
      </c>
      <c r="D863" s="2121"/>
      <c r="E863" s="2540">
        <v>1</v>
      </c>
      <c r="F863" s="87"/>
      <c r="G863" s="87"/>
      <c r="H863" s="39"/>
      <c r="I863" s="522"/>
      <c r="J863" s="7"/>
      <c r="K863" s="7"/>
      <c r="L863" s="7"/>
      <c r="M863" s="6"/>
      <c r="N863" s="70"/>
      <c r="O863" s="70" t="s">
        <v>126</v>
      </c>
      <c r="P863" s="6"/>
      <c r="Q863" s="2887"/>
      <c r="R863" s="2887"/>
      <c r="S863" s="2887"/>
      <c r="T863" s="2887"/>
      <c r="U863" s="2887"/>
      <c r="V863" s="2887"/>
      <c r="W863" s="2887"/>
      <c r="X863" s="2887"/>
      <c r="Y863" s="2887"/>
      <c r="Z863" s="2887"/>
      <c r="AA863" s="2887"/>
      <c r="AB863" s="2887"/>
      <c r="AC863" s="68">
        <f>S863</f>
        <v>0</v>
      </c>
      <c r="AD863" s="68">
        <f>V863</f>
        <v>0</v>
      </c>
      <c r="AE863" s="68">
        <f>Y863</f>
        <v>0</v>
      </c>
      <c r="AF863" s="68">
        <f>AB863</f>
        <v>0</v>
      </c>
      <c r="AG863" s="68">
        <f>AD863</f>
        <v>0</v>
      </c>
      <c r="AH863" s="68">
        <f>AF863</f>
        <v>0</v>
      </c>
      <c r="AI863" s="68">
        <f>AH863</f>
        <v>0</v>
      </c>
      <c r="AK863" s="68">
        <f t="shared" ca="1" si="931"/>
        <v>0</v>
      </c>
      <c r="AL863" s="68">
        <f t="shared" ca="1" si="932"/>
        <v>0</v>
      </c>
      <c r="AM863" s="1682">
        <f t="shared" ca="1" si="933"/>
        <v>0</v>
      </c>
      <c r="AN863" s="1775">
        <f t="shared" ca="1" si="934"/>
        <v>0</v>
      </c>
      <c r="AO863" s="68">
        <f t="shared" ca="1" si="935"/>
        <v>0</v>
      </c>
      <c r="AP863" s="1682">
        <f t="shared" ca="1" si="936"/>
        <v>0</v>
      </c>
      <c r="AQ863" s="1775">
        <f t="shared" ca="1" si="937"/>
        <v>0</v>
      </c>
      <c r="AS863" s="68">
        <f t="shared" ca="1" si="938"/>
        <v>0</v>
      </c>
      <c r="AT863" s="68">
        <f t="shared" ca="1" si="939"/>
        <v>0</v>
      </c>
      <c r="AU863" s="1682">
        <f t="shared" ca="1" si="940"/>
        <v>0</v>
      </c>
      <c r="AV863" s="1775">
        <f t="shared" ca="1" si="941"/>
        <v>0</v>
      </c>
      <c r="AW863" s="68">
        <f t="shared" ca="1" si="942"/>
        <v>0</v>
      </c>
      <c r="AX863" s="1682">
        <f t="shared" ca="1" si="943"/>
        <v>0</v>
      </c>
      <c r="AY863" s="1775">
        <f t="shared" ca="1" si="944"/>
        <v>0</v>
      </c>
      <c r="BA863" s="68">
        <f t="shared" ca="1" si="945"/>
        <v>0</v>
      </c>
      <c r="BB863" s="68">
        <f t="shared" ca="1" si="946"/>
        <v>0</v>
      </c>
      <c r="BC863" s="1682">
        <f t="shared" ca="1" si="947"/>
        <v>0</v>
      </c>
      <c r="BD863" s="1775">
        <f t="shared" ca="1" si="948"/>
        <v>0</v>
      </c>
      <c r="BE863" s="68">
        <f t="shared" ca="1" si="949"/>
        <v>0</v>
      </c>
      <c r="BF863" s="1682">
        <f t="shared" ca="1" si="950"/>
        <v>0</v>
      </c>
      <c r="BG863" s="1775">
        <f t="shared" ca="1" si="951"/>
        <v>0</v>
      </c>
    </row>
    <row r="864" spans="1:59" s="55" customFormat="1">
      <c r="A864" s="1887">
        <v>838</v>
      </c>
      <c r="B864" s="1887">
        <v>1</v>
      </c>
      <c r="C864" s="1887">
        <f>ROW()</f>
        <v>864</v>
      </c>
      <c r="D864" s="2121"/>
      <c r="E864" s="2540">
        <v>1</v>
      </c>
      <c r="F864" s="87"/>
      <c r="G864" s="87"/>
      <c r="H864" s="39"/>
      <c r="I864" s="522"/>
      <c r="J864" s="7"/>
      <c r="K864" s="7"/>
      <c r="L864" s="7"/>
      <c r="M864" s="6"/>
      <c r="N864" s="70"/>
      <c r="O864" s="70" t="s">
        <v>125</v>
      </c>
      <c r="P864" s="6"/>
      <c r="Q864" s="2887">
        <v>11</v>
      </c>
      <c r="R864" s="2887">
        <v>11</v>
      </c>
      <c r="S864" s="2887">
        <v>11</v>
      </c>
      <c r="T864" s="2887">
        <v>11</v>
      </c>
      <c r="U864" s="2887">
        <v>11</v>
      </c>
      <c r="V864" s="2887">
        <v>11</v>
      </c>
      <c r="W864" s="2887">
        <v>12</v>
      </c>
      <c r="X864" s="2887">
        <v>12</v>
      </c>
      <c r="Y864" s="2887">
        <v>12</v>
      </c>
      <c r="Z864" s="2887">
        <v>12</v>
      </c>
      <c r="AA864" s="2887">
        <v>11</v>
      </c>
      <c r="AB864" s="2887">
        <v>11</v>
      </c>
      <c r="AC864" s="68">
        <f>S864</f>
        <v>11</v>
      </c>
      <c r="AD864" s="68">
        <f>V864</f>
        <v>11</v>
      </c>
      <c r="AE864" s="68">
        <f>Y864</f>
        <v>12</v>
      </c>
      <c r="AF864" s="68">
        <f>AB864</f>
        <v>11</v>
      </c>
      <c r="AG864" s="68">
        <f>AD864</f>
        <v>11</v>
      </c>
      <c r="AH864" s="68">
        <f>AF864</f>
        <v>11</v>
      </c>
      <c r="AI864" s="68">
        <f>AH864</f>
        <v>11</v>
      </c>
      <c r="AK864" s="68">
        <f t="shared" ca="1" si="931"/>
        <v>11</v>
      </c>
      <c r="AL864" s="68">
        <f t="shared" ca="1" si="932"/>
        <v>11</v>
      </c>
      <c r="AM864" s="1682">
        <f t="shared" ca="1" si="933"/>
        <v>0</v>
      </c>
      <c r="AN864" s="1775">
        <f t="shared" ca="1" si="934"/>
        <v>1</v>
      </c>
      <c r="AO864" s="68">
        <f t="shared" ca="1" si="935"/>
        <v>11</v>
      </c>
      <c r="AP864" s="1682">
        <f t="shared" ca="1" si="936"/>
        <v>0</v>
      </c>
      <c r="AQ864" s="1775">
        <f t="shared" ca="1" si="937"/>
        <v>1</v>
      </c>
      <c r="AS864" s="68">
        <f t="shared" ca="1" si="938"/>
        <v>11</v>
      </c>
      <c r="AT864" s="68">
        <f t="shared" ca="1" si="939"/>
        <v>11</v>
      </c>
      <c r="AU864" s="1682">
        <f t="shared" ca="1" si="940"/>
        <v>0</v>
      </c>
      <c r="AV864" s="1775">
        <f t="shared" ca="1" si="941"/>
        <v>1</v>
      </c>
      <c r="AW864" s="68">
        <f t="shared" ca="1" si="942"/>
        <v>11</v>
      </c>
      <c r="AX864" s="1682">
        <f t="shared" ca="1" si="943"/>
        <v>0</v>
      </c>
      <c r="AY864" s="1775">
        <f t="shared" ca="1" si="944"/>
        <v>1</v>
      </c>
      <c r="BA864" s="68">
        <f t="shared" ca="1" si="945"/>
        <v>11</v>
      </c>
      <c r="BB864" s="68">
        <f t="shared" ca="1" si="946"/>
        <v>11</v>
      </c>
      <c r="BC864" s="1682">
        <f t="shared" ca="1" si="947"/>
        <v>0</v>
      </c>
      <c r="BD864" s="1775">
        <f t="shared" ca="1" si="948"/>
        <v>1</v>
      </c>
      <c r="BE864" s="68">
        <f t="shared" ca="1" si="949"/>
        <v>11</v>
      </c>
      <c r="BF864" s="1682">
        <f t="shared" ca="1" si="950"/>
        <v>0</v>
      </c>
      <c r="BG864" s="1775">
        <f t="shared" ca="1" si="951"/>
        <v>1</v>
      </c>
    </row>
    <row r="865" spans="1:59" s="55" customFormat="1">
      <c r="A865" s="1887">
        <v>839</v>
      </c>
      <c r="B865" s="1887">
        <v>1</v>
      </c>
      <c r="C865" s="1887">
        <f>ROW()</f>
        <v>865</v>
      </c>
      <c r="D865" s="2120" t="s">
        <v>1020</v>
      </c>
      <c r="E865" s="2540">
        <v>1</v>
      </c>
      <c r="F865" s="87"/>
      <c r="G865" s="87"/>
      <c r="H865" s="39"/>
      <c r="I865" s="522"/>
      <c r="J865" s="512" t="s">
        <v>295</v>
      </c>
      <c r="K865" s="83"/>
      <c r="L865" s="83"/>
      <c r="M865" s="74"/>
      <c r="N865" s="73"/>
      <c r="O865" s="73"/>
      <c r="P865" s="72"/>
      <c r="Q865" s="71">
        <f>SUM(Q866:Q869)</f>
        <v>9</v>
      </c>
      <c r="R865" s="71">
        <f t="shared" ref="R865:AB865" si="955">SUM(R866:R869)</f>
        <v>9</v>
      </c>
      <c r="S865" s="71">
        <f t="shared" si="955"/>
        <v>9</v>
      </c>
      <c r="T865" s="71">
        <f t="shared" si="955"/>
        <v>9</v>
      </c>
      <c r="U865" s="71">
        <f t="shared" si="955"/>
        <v>9</v>
      </c>
      <c r="V865" s="71">
        <f t="shared" si="955"/>
        <v>9</v>
      </c>
      <c r="W865" s="71">
        <f t="shared" si="955"/>
        <v>9</v>
      </c>
      <c r="X865" s="71">
        <f t="shared" si="955"/>
        <v>9</v>
      </c>
      <c r="Y865" s="71">
        <f t="shared" si="955"/>
        <v>9</v>
      </c>
      <c r="Z865" s="71">
        <f t="shared" si="955"/>
        <v>9</v>
      </c>
      <c r="AA865" s="71">
        <f t="shared" si="955"/>
        <v>9</v>
      </c>
      <c r="AB865" s="71">
        <f t="shared" si="955"/>
        <v>9</v>
      </c>
      <c r="AC865" s="71">
        <f t="shared" ref="AC865:AI865" si="956">SUM(AC866:AC869)</f>
        <v>9</v>
      </c>
      <c r="AD865" s="71">
        <f t="shared" si="956"/>
        <v>9</v>
      </c>
      <c r="AE865" s="71">
        <f t="shared" si="956"/>
        <v>9</v>
      </c>
      <c r="AF865" s="71">
        <f t="shared" si="956"/>
        <v>9</v>
      </c>
      <c r="AG865" s="71">
        <f t="shared" si="956"/>
        <v>9</v>
      </c>
      <c r="AH865" s="71">
        <f t="shared" si="956"/>
        <v>9</v>
      </c>
      <c r="AI865" s="71">
        <f t="shared" si="956"/>
        <v>9</v>
      </c>
      <c r="AK865" s="510">
        <f t="shared" ca="1" si="931"/>
        <v>9</v>
      </c>
      <c r="AL865" s="510">
        <f t="shared" ca="1" si="932"/>
        <v>9</v>
      </c>
      <c r="AM865" s="1756">
        <f t="shared" ca="1" si="933"/>
        <v>0</v>
      </c>
      <c r="AN865" s="1859">
        <f t="shared" ca="1" si="934"/>
        <v>1</v>
      </c>
      <c r="AO865" s="510">
        <f t="shared" ca="1" si="935"/>
        <v>9</v>
      </c>
      <c r="AP865" s="1756">
        <f t="shared" ca="1" si="936"/>
        <v>0</v>
      </c>
      <c r="AQ865" s="1859">
        <f t="shared" ca="1" si="937"/>
        <v>1</v>
      </c>
      <c r="AS865" s="510">
        <f t="shared" ca="1" si="938"/>
        <v>9</v>
      </c>
      <c r="AT865" s="510">
        <f t="shared" ca="1" si="939"/>
        <v>9</v>
      </c>
      <c r="AU865" s="1756">
        <f t="shared" ca="1" si="940"/>
        <v>0</v>
      </c>
      <c r="AV865" s="1859">
        <f t="shared" ca="1" si="941"/>
        <v>1</v>
      </c>
      <c r="AW865" s="510">
        <f t="shared" ca="1" si="942"/>
        <v>9</v>
      </c>
      <c r="AX865" s="1756">
        <f t="shared" ca="1" si="943"/>
        <v>0</v>
      </c>
      <c r="AY865" s="1859">
        <f t="shared" ca="1" si="944"/>
        <v>1</v>
      </c>
      <c r="BA865" s="510">
        <f t="shared" ca="1" si="945"/>
        <v>9</v>
      </c>
      <c r="BB865" s="510">
        <f t="shared" ca="1" si="946"/>
        <v>9</v>
      </c>
      <c r="BC865" s="1756">
        <f t="shared" ca="1" si="947"/>
        <v>0</v>
      </c>
      <c r="BD865" s="1859">
        <f t="shared" ca="1" si="948"/>
        <v>1</v>
      </c>
      <c r="BE865" s="510">
        <f t="shared" ca="1" si="949"/>
        <v>9</v>
      </c>
      <c r="BF865" s="1756">
        <f t="shared" ca="1" si="950"/>
        <v>0</v>
      </c>
      <c r="BG865" s="1859">
        <f t="shared" ca="1" si="951"/>
        <v>1</v>
      </c>
    </row>
    <row r="866" spans="1:59" s="55" customFormat="1">
      <c r="A866" s="1887">
        <v>840</v>
      </c>
      <c r="B866" s="1887">
        <v>1</v>
      </c>
      <c r="C866" s="1887">
        <f>ROW()</f>
        <v>866</v>
      </c>
      <c r="D866" s="2121"/>
      <c r="E866" s="2540">
        <v>1</v>
      </c>
      <c r="F866" s="87"/>
      <c r="G866" s="87"/>
      <c r="H866" s="39"/>
      <c r="I866" s="522"/>
      <c r="J866" s="7"/>
      <c r="K866" s="7"/>
      <c r="L866" s="7"/>
      <c r="M866" s="6"/>
      <c r="N866" s="70"/>
      <c r="O866" s="70" t="s">
        <v>346</v>
      </c>
      <c r="P866" s="6"/>
      <c r="Q866" s="2887">
        <v>6</v>
      </c>
      <c r="R866" s="2887">
        <v>6</v>
      </c>
      <c r="S866" s="2887">
        <v>6</v>
      </c>
      <c r="T866" s="2887">
        <v>6</v>
      </c>
      <c r="U866" s="2887">
        <v>6</v>
      </c>
      <c r="V866" s="2887">
        <v>6</v>
      </c>
      <c r="W866" s="2887">
        <v>6</v>
      </c>
      <c r="X866" s="2887">
        <v>6</v>
      </c>
      <c r="Y866" s="2887">
        <v>6</v>
      </c>
      <c r="Z866" s="2887">
        <v>6</v>
      </c>
      <c r="AA866" s="2887">
        <v>6</v>
      </c>
      <c r="AB866" s="2887">
        <v>6</v>
      </c>
      <c r="AC866" s="68">
        <f>S866</f>
        <v>6</v>
      </c>
      <c r="AD866" s="68">
        <f>V866</f>
        <v>6</v>
      </c>
      <c r="AE866" s="68">
        <f>Y866</f>
        <v>6</v>
      </c>
      <c r="AF866" s="68">
        <f>AB866</f>
        <v>6</v>
      </c>
      <c r="AG866" s="68">
        <f>AD866</f>
        <v>6</v>
      </c>
      <c r="AH866" s="68">
        <f>AF866</f>
        <v>6</v>
      </c>
      <c r="AI866" s="68">
        <f>AH866</f>
        <v>6</v>
      </c>
      <c r="AK866" s="68">
        <f t="shared" ca="1" si="931"/>
        <v>6</v>
      </c>
      <c r="AL866" s="68">
        <f t="shared" ca="1" si="932"/>
        <v>6</v>
      </c>
      <c r="AM866" s="1682">
        <f t="shared" ca="1" si="933"/>
        <v>0</v>
      </c>
      <c r="AN866" s="1775">
        <f t="shared" ca="1" si="934"/>
        <v>1</v>
      </c>
      <c r="AO866" s="68">
        <f t="shared" ca="1" si="935"/>
        <v>6</v>
      </c>
      <c r="AP866" s="1682">
        <f t="shared" ca="1" si="936"/>
        <v>0</v>
      </c>
      <c r="AQ866" s="1775">
        <f t="shared" ca="1" si="937"/>
        <v>1</v>
      </c>
      <c r="AS866" s="68">
        <f t="shared" ca="1" si="938"/>
        <v>6</v>
      </c>
      <c r="AT866" s="68">
        <f t="shared" ca="1" si="939"/>
        <v>6</v>
      </c>
      <c r="AU866" s="1682">
        <f t="shared" ca="1" si="940"/>
        <v>0</v>
      </c>
      <c r="AV866" s="1775">
        <f t="shared" ca="1" si="941"/>
        <v>1</v>
      </c>
      <c r="AW866" s="68">
        <f t="shared" ca="1" si="942"/>
        <v>6</v>
      </c>
      <c r="AX866" s="1682">
        <f t="shared" ca="1" si="943"/>
        <v>0</v>
      </c>
      <c r="AY866" s="1775">
        <f t="shared" ca="1" si="944"/>
        <v>1</v>
      </c>
      <c r="BA866" s="68">
        <f t="shared" ca="1" si="945"/>
        <v>6</v>
      </c>
      <c r="BB866" s="68">
        <f t="shared" ca="1" si="946"/>
        <v>6</v>
      </c>
      <c r="BC866" s="1682">
        <f t="shared" ca="1" si="947"/>
        <v>0</v>
      </c>
      <c r="BD866" s="1775">
        <f t="shared" ca="1" si="948"/>
        <v>1</v>
      </c>
      <c r="BE866" s="68">
        <f t="shared" ca="1" si="949"/>
        <v>6</v>
      </c>
      <c r="BF866" s="1682">
        <f t="shared" ca="1" si="950"/>
        <v>0</v>
      </c>
      <c r="BG866" s="1775">
        <f t="shared" ca="1" si="951"/>
        <v>1</v>
      </c>
    </row>
    <row r="867" spans="1:59" s="55" customFormat="1">
      <c r="A867" s="1887">
        <v>841</v>
      </c>
      <c r="B867" s="1887">
        <v>1</v>
      </c>
      <c r="C867" s="1887">
        <f>ROW()</f>
        <v>867</v>
      </c>
      <c r="D867" s="2121"/>
      <c r="E867" s="2540">
        <v>1</v>
      </c>
      <c r="F867" s="87"/>
      <c r="G867" s="87"/>
      <c r="H867" s="39"/>
      <c r="I867" s="522"/>
      <c r="J867" s="7"/>
      <c r="K867" s="7"/>
      <c r="L867" s="7"/>
      <c r="M867" s="6"/>
      <c r="N867" s="70"/>
      <c r="O867" s="70" t="s">
        <v>347</v>
      </c>
      <c r="P867" s="6"/>
      <c r="Q867" s="2887"/>
      <c r="R867" s="2887"/>
      <c r="S867" s="2887"/>
      <c r="T867" s="2887"/>
      <c r="U867" s="2887"/>
      <c r="V867" s="2887"/>
      <c r="W867" s="2887"/>
      <c r="X867" s="2887"/>
      <c r="Y867" s="2887"/>
      <c r="Z867" s="2887"/>
      <c r="AA867" s="2887"/>
      <c r="AB867" s="2887"/>
      <c r="AC867" s="68">
        <f>S867</f>
        <v>0</v>
      </c>
      <c r="AD867" s="68">
        <f>V867</f>
        <v>0</v>
      </c>
      <c r="AE867" s="68">
        <f>Y867</f>
        <v>0</v>
      </c>
      <c r="AF867" s="68">
        <f>AB867</f>
        <v>0</v>
      </c>
      <c r="AG867" s="68">
        <f>AD867</f>
        <v>0</v>
      </c>
      <c r="AH867" s="68">
        <f>AF867</f>
        <v>0</v>
      </c>
      <c r="AI867" s="68">
        <f>AH867</f>
        <v>0</v>
      </c>
      <c r="AK867" s="68">
        <f t="shared" ca="1" si="931"/>
        <v>0</v>
      </c>
      <c r="AL867" s="68">
        <f t="shared" ca="1" si="932"/>
        <v>0</v>
      </c>
      <c r="AM867" s="1682">
        <f t="shared" ca="1" si="933"/>
        <v>0</v>
      </c>
      <c r="AN867" s="1775">
        <f t="shared" ca="1" si="934"/>
        <v>0</v>
      </c>
      <c r="AO867" s="68">
        <f t="shared" ca="1" si="935"/>
        <v>0</v>
      </c>
      <c r="AP867" s="1682">
        <f t="shared" ca="1" si="936"/>
        <v>0</v>
      </c>
      <c r="AQ867" s="1775">
        <f t="shared" ca="1" si="937"/>
        <v>0</v>
      </c>
      <c r="AS867" s="68">
        <f t="shared" ca="1" si="938"/>
        <v>0</v>
      </c>
      <c r="AT867" s="68">
        <f t="shared" ca="1" si="939"/>
        <v>0</v>
      </c>
      <c r="AU867" s="1682">
        <f t="shared" ca="1" si="940"/>
        <v>0</v>
      </c>
      <c r="AV867" s="1775">
        <f t="shared" ca="1" si="941"/>
        <v>0</v>
      </c>
      <c r="AW867" s="68">
        <f t="shared" ca="1" si="942"/>
        <v>0</v>
      </c>
      <c r="AX867" s="1682">
        <f t="shared" ca="1" si="943"/>
        <v>0</v>
      </c>
      <c r="AY867" s="1775">
        <f t="shared" ca="1" si="944"/>
        <v>0</v>
      </c>
      <c r="BA867" s="68">
        <f t="shared" ca="1" si="945"/>
        <v>0</v>
      </c>
      <c r="BB867" s="68">
        <f t="shared" ca="1" si="946"/>
        <v>0</v>
      </c>
      <c r="BC867" s="1682">
        <f t="shared" ca="1" si="947"/>
        <v>0</v>
      </c>
      <c r="BD867" s="1775">
        <f t="shared" ca="1" si="948"/>
        <v>0</v>
      </c>
      <c r="BE867" s="68">
        <f t="shared" ca="1" si="949"/>
        <v>0</v>
      </c>
      <c r="BF867" s="1682">
        <f t="shared" ca="1" si="950"/>
        <v>0</v>
      </c>
      <c r="BG867" s="1775">
        <f t="shared" ca="1" si="951"/>
        <v>0</v>
      </c>
    </row>
    <row r="868" spans="1:59" s="55" customFormat="1">
      <c r="A868" s="1887">
        <v>842</v>
      </c>
      <c r="B868" s="1887">
        <v>1</v>
      </c>
      <c r="C868" s="1887">
        <f>ROW()</f>
        <v>868</v>
      </c>
      <c r="D868" s="2121"/>
      <c r="E868" s="2540">
        <v>1</v>
      </c>
      <c r="F868" s="87"/>
      <c r="G868" s="87"/>
      <c r="H868" s="39"/>
      <c r="I868" s="522"/>
      <c r="J868" s="7"/>
      <c r="K868" s="7"/>
      <c r="L868" s="7"/>
      <c r="M868" s="6"/>
      <c r="N868" s="70"/>
      <c r="O868" s="70" t="s">
        <v>348</v>
      </c>
      <c r="P868" s="6"/>
      <c r="Q868" s="2887">
        <v>1</v>
      </c>
      <c r="R868" s="2887">
        <v>1</v>
      </c>
      <c r="S868" s="2887">
        <v>1</v>
      </c>
      <c r="T868" s="2887">
        <v>1</v>
      </c>
      <c r="U868" s="2887">
        <v>1</v>
      </c>
      <c r="V868" s="2887">
        <v>1</v>
      </c>
      <c r="W868" s="2887">
        <v>1</v>
      </c>
      <c r="X868" s="2887">
        <v>1</v>
      </c>
      <c r="Y868" s="2887">
        <v>1</v>
      </c>
      <c r="Z868" s="2887">
        <v>1</v>
      </c>
      <c r="AA868" s="2887">
        <v>1</v>
      </c>
      <c r="AB868" s="2887">
        <v>1</v>
      </c>
      <c r="AC868" s="68">
        <f>S868</f>
        <v>1</v>
      </c>
      <c r="AD868" s="68">
        <f>V868</f>
        <v>1</v>
      </c>
      <c r="AE868" s="68">
        <f>Y868</f>
        <v>1</v>
      </c>
      <c r="AF868" s="68">
        <f>AB868</f>
        <v>1</v>
      </c>
      <c r="AG868" s="68">
        <f>AD868</f>
        <v>1</v>
      </c>
      <c r="AH868" s="68">
        <f>AF868</f>
        <v>1</v>
      </c>
      <c r="AI868" s="68">
        <f>AH868</f>
        <v>1</v>
      </c>
      <c r="AK868" s="68">
        <f t="shared" ca="1" si="931"/>
        <v>1</v>
      </c>
      <c r="AL868" s="68">
        <f t="shared" ca="1" si="932"/>
        <v>1</v>
      </c>
      <c r="AM868" s="1682">
        <f t="shared" ca="1" si="933"/>
        <v>0</v>
      </c>
      <c r="AN868" s="1775">
        <f t="shared" ca="1" si="934"/>
        <v>1</v>
      </c>
      <c r="AO868" s="68">
        <f t="shared" ca="1" si="935"/>
        <v>1</v>
      </c>
      <c r="AP868" s="1682">
        <f t="shared" ca="1" si="936"/>
        <v>0</v>
      </c>
      <c r="AQ868" s="1775">
        <f t="shared" ca="1" si="937"/>
        <v>1</v>
      </c>
      <c r="AS868" s="68">
        <f t="shared" ca="1" si="938"/>
        <v>1</v>
      </c>
      <c r="AT868" s="68">
        <f t="shared" ca="1" si="939"/>
        <v>1</v>
      </c>
      <c r="AU868" s="1682">
        <f t="shared" ca="1" si="940"/>
        <v>0</v>
      </c>
      <c r="AV868" s="1775">
        <f t="shared" ca="1" si="941"/>
        <v>1</v>
      </c>
      <c r="AW868" s="68">
        <f t="shared" ca="1" si="942"/>
        <v>1</v>
      </c>
      <c r="AX868" s="1682">
        <f t="shared" ca="1" si="943"/>
        <v>0</v>
      </c>
      <c r="AY868" s="1775">
        <f t="shared" ca="1" si="944"/>
        <v>1</v>
      </c>
      <c r="BA868" s="68">
        <f t="shared" ca="1" si="945"/>
        <v>1</v>
      </c>
      <c r="BB868" s="68">
        <f t="shared" ca="1" si="946"/>
        <v>1</v>
      </c>
      <c r="BC868" s="1682">
        <f t="shared" ca="1" si="947"/>
        <v>0</v>
      </c>
      <c r="BD868" s="1775">
        <f t="shared" ca="1" si="948"/>
        <v>1</v>
      </c>
      <c r="BE868" s="68">
        <f t="shared" ca="1" si="949"/>
        <v>1</v>
      </c>
      <c r="BF868" s="1682">
        <f t="shared" ca="1" si="950"/>
        <v>0</v>
      </c>
      <c r="BG868" s="1775">
        <f t="shared" ca="1" si="951"/>
        <v>1</v>
      </c>
    </row>
    <row r="869" spans="1:59" s="55" customFormat="1">
      <c r="A869" s="1887">
        <v>843</v>
      </c>
      <c r="B869" s="1887">
        <v>1</v>
      </c>
      <c r="C869" s="1887">
        <f>ROW()</f>
        <v>869</v>
      </c>
      <c r="D869" s="2121"/>
      <c r="E869" s="2540">
        <v>1</v>
      </c>
      <c r="F869" s="87"/>
      <c r="G869" s="87"/>
      <c r="H869" s="39"/>
      <c r="I869" s="522"/>
      <c r="J869" s="4"/>
      <c r="K869" s="4"/>
      <c r="L869" s="4"/>
      <c r="M869" s="3"/>
      <c r="N869" s="67"/>
      <c r="O869" s="67" t="s">
        <v>349</v>
      </c>
      <c r="P869" s="3"/>
      <c r="Q869" s="2888">
        <v>2</v>
      </c>
      <c r="R869" s="2888">
        <v>2</v>
      </c>
      <c r="S869" s="2888">
        <v>2</v>
      </c>
      <c r="T869" s="2888">
        <v>2</v>
      </c>
      <c r="U869" s="2888">
        <v>2</v>
      </c>
      <c r="V869" s="2888">
        <v>2</v>
      </c>
      <c r="W869" s="2888">
        <v>2</v>
      </c>
      <c r="X869" s="2888">
        <v>2</v>
      </c>
      <c r="Y869" s="2888">
        <v>2</v>
      </c>
      <c r="Z869" s="2888">
        <v>2</v>
      </c>
      <c r="AA869" s="2888">
        <v>2</v>
      </c>
      <c r="AB869" s="2888">
        <v>2</v>
      </c>
      <c r="AC869" s="65">
        <f>S869</f>
        <v>2</v>
      </c>
      <c r="AD869" s="65">
        <f>V869</f>
        <v>2</v>
      </c>
      <c r="AE869" s="65">
        <f>Y869</f>
        <v>2</v>
      </c>
      <c r="AF869" s="65">
        <f>AB869</f>
        <v>2</v>
      </c>
      <c r="AG869" s="65">
        <f>AD869</f>
        <v>2</v>
      </c>
      <c r="AH869" s="65">
        <f>AF869</f>
        <v>2</v>
      </c>
      <c r="AI869" s="65">
        <f>AH869</f>
        <v>2</v>
      </c>
      <c r="AK869" s="65">
        <f t="shared" ca="1" si="931"/>
        <v>2</v>
      </c>
      <c r="AL869" s="65">
        <f t="shared" ca="1" si="932"/>
        <v>2</v>
      </c>
      <c r="AM869" s="1755">
        <f t="shared" ca="1" si="933"/>
        <v>0</v>
      </c>
      <c r="AN869" s="1858">
        <f t="shared" ca="1" si="934"/>
        <v>1</v>
      </c>
      <c r="AO869" s="65">
        <f t="shared" ca="1" si="935"/>
        <v>2</v>
      </c>
      <c r="AP869" s="1755">
        <f t="shared" ca="1" si="936"/>
        <v>0</v>
      </c>
      <c r="AQ869" s="1858">
        <f t="shared" ca="1" si="937"/>
        <v>1</v>
      </c>
      <c r="AS869" s="65">
        <f t="shared" ca="1" si="938"/>
        <v>2</v>
      </c>
      <c r="AT869" s="65">
        <f t="shared" ca="1" si="939"/>
        <v>2</v>
      </c>
      <c r="AU869" s="1755">
        <f t="shared" ca="1" si="940"/>
        <v>0</v>
      </c>
      <c r="AV869" s="1858">
        <f t="shared" ca="1" si="941"/>
        <v>1</v>
      </c>
      <c r="AW869" s="65">
        <f t="shared" ca="1" si="942"/>
        <v>2</v>
      </c>
      <c r="AX869" s="1755">
        <f t="shared" ca="1" si="943"/>
        <v>0</v>
      </c>
      <c r="AY869" s="1858">
        <f t="shared" ca="1" si="944"/>
        <v>1</v>
      </c>
      <c r="BA869" s="65">
        <f t="shared" ca="1" si="945"/>
        <v>2</v>
      </c>
      <c r="BB869" s="65">
        <f t="shared" ca="1" si="946"/>
        <v>2</v>
      </c>
      <c r="BC869" s="1755">
        <f t="shared" ca="1" si="947"/>
        <v>0</v>
      </c>
      <c r="BD869" s="1858">
        <f t="shared" ca="1" si="948"/>
        <v>1</v>
      </c>
      <c r="BE869" s="65">
        <f t="shared" ca="1" si="949"/>
        <v>2</v>
      </c>
      <c r="BF869" s="1755">
        <f t="shared" ca="1" si="950"/>
        <v>0</v>
      </c>
      <c r="BG869" s="1858">
        <f t="shared" ca="1" si="951"/>
        <v>1</v>
      </c>
    </row>
    <row r="870" spans="1:59" s="55" customFormat="1">
      <c r="A870" s="1887">
        <v>844</v>
      </c>
      <c r="B870" s="1887">
        <v>1</v>
      </c>
      <c r="C870" s="1887">
        <f>ROW()</f>
        <v>870</v>
      </c>
      <c r="D870" s="2120" t="s">
        <v>1020</v>
      </c>
      <c r="E870" s="2540">
        <v>1</v>
      </c>
      <c r="F870" s="87"/>
      <c r="G870" s="87"/>
      <c r="H870" s="39"/>
      <c r="I870" s="522"/>
      <c r="J870" s="520" t="s">
        <v>242</v>
      </c>
      <c r="K870" s="80"/>
      <c r="L870" s="80"/>
      <c r="M870" s="79"/>
      <c r="N870" s="78"/>
      <c r="O870" s="78"/>
      <c r="P870" s="77"/>
      <c r="Q870" s="76">
        <f>SUM(Q871:Q875)</f>
        <v>41</v>
      </c>
      <c r="R870" s="76">
        <f t="shared" ref="R870:AB870" si="957">SUM(R871:R875)</f>
        <v>40</v>
      </c>
      <c r="S870" s="76">
        <f t="shared" si="957"/>
        <v>41</v>
      </c>
      <c r="T870" s="76">
        <f t="shared" si="957"/>
        <v>42</v>
      </c>
      <c r="U870" s="76">
        <f t="shared" si="957"/>
        <v>42</v>
      </c>
      <c r="V870" s="76">
        <f t="shared" si="957"/>
        <v>42</v>
      </c>
      <c r="W870" s="76">
        <f t="shared" si="957"/>
        <v>48</v>
      </c>
      <c r="X870" s="76">
        <f t="shared" si="957"/>
        <v>47</v>
      </c>
      <c r="Y870" s="76">
        <f t="shared" si="957"/>
        <v>47</v>
      </c>
      <c r="Z870" s="76">
        <f t="shared" si="957"/>
        <v>48</v>
      </c>
      <c r="AA870" s="76">
        <f t="shared" si="957"/>
        <v>47</v>
      </c>
      <c r="AB870" s="76">
        <f t="shared" si="957"/>
        <v>48</v>
      </c>
      <c r="AC870" s="76">
        <f t="shared" ref="AC870:AI870" si="958">SUM(AC871:AC875)</f>
        <v>41</v>
      </c>
      <c r="AD870" s="76">
        <f t="shared" si="958"/>
        <v>42</v>
      </c>
      <c r="AE870" s="76">
        <f t="shared" si="958"/>
        <v>47</v>
      </c>
      <c r="AF870" s="76">
        <f t="shared" si="958"/>
        <v>48</v>
      </c>
      <c r="AG870" s="76">
        <f t="shared" si="958"/>
        <v>42</v>
      </c>
      <c r="AH870" s="76">
        <f t="shared" si="958"/>
        <v>48</v>
      </c>
      <c r="AI870" s="76">
        <f t="shared" si="958"/>
        <v>48</v>
      </c>
      <c r="AK870" s="76">
        <f t="shared" ca="1" si="931"/>
        <v>41</v>
      </c>
      <c r="AL870" s="76">
        <f t="shared" ca="1" si="932"/>
        <v>45</v>
      </c>
      <c r="AM870" s="1754">
        <f t="shared" ca="1" si="933"/>
        <v>-4</v>
      </c>
      <c r="AN870" s="1857">
        <f t="shared" ca="1" si="934"/>
        <v>0.91111111111111109</v>
      </c>
      <c r="AO870" s="76">
        <f t="shared" ca="1" si="935"/>
        <v>43</v>
      </c>
      <c r="AP870" s="1754">
        <f t="shared" ca="1" si="936"/>
        <v>-2</v>
      </c>
      <c r="AQ870" s="1857">
        <f t="shared" ca="1" si="937"/>
        <v>0.95348837209302328</v>
      </c>
      <c r="AS870" s="76">
        <f t="shared" ca="1" si="938"/>
        <v>41</v>
      </c>
      <c r="AT870" s="76">
        <f t="shared" ca="1" si="939"/>
        <v>45</v>
      </c>
      <c r="AU870" s="1754">
        <f t="shared" ca="1" si="940"/>
        <v>-4</v>
      </c>
      <c r="AV870" s="1857">
        <f t="shared" ca="1" si="941"/>
        <v>0.91111111111111109</v>
      </c>
      <c r="AW870" s="76">
        <f t="shared" ca="1" si="942"/>
        <v>43</v>
      </c>
      <c r="AX870" s="1754">
        <f t="shared" ca="1" si="943"/>
        <v>-2</v>
      </c>
      <c r="AY870" s="1857">
        <f t="shared" ca="1" si="944"/>
        <v>0.95348837209302328</v>
      </c>
      <c r="BA870" s="76">
        <f t="shared" ca="1" si="945"/>
        <v>41</v>
      </c>
      <c r="BB870" s="76">
        <f t="shared" ca="1" si="946"/>
        <v>45</v>
      </c>
      <c r="BC870" s="1754">
        <f t="shared" ca="1" si="947"/>
        <v>-4</v>
      </c>
      <c r="BD870" s="1857">
        <f t="shared" ca="1" si="948"/>
        <v>0.91111111111111109</v>
      </c>
      <c r="BE870" s="76">
        <f t="shared" ca="1" si="949"/>
        <v>43</v>
      </c>
      <c r="BF870" s="1754">
        <f t="shared" ca="1" si="950"/>
        <v>-2</v>
      </c>
      <c r="BG870" s="1857">
        <f t="shared" ca="1" si="951"/>
        <v>0.95348837209302328</v>
      </c>
    </row>
    <row r="871" spans="1:59" s="55" customFormat="1">
      <c r="A871" s="1887">
        <v>845</v>
      </c>
      <c r="B871" s="1887">
        <v>1</v>
      </c>
      <c r="C871" s="1887">
        <f>ROW()</f>
        <v>871</v>
      </c>
      <c r="D871" s="2121"/>
      <c r="E871" s="2540">
        <v>1</v>
      </c>
      <c r="F871" s="87"/>
      <c r="G871" s="87"/>
      <c r="H871" s="39"/>
      <c r="I871" s="522"/>
      <c r="J871" s="7"/>
      <c r="K871" s="7"/>
      <c r="L871" s="6"/>
      <c r="M871" s="6"/>
      <c r="N871" s="70"/>
      <c r="O871" s="70" t="s">
        <v>124</v>
      </c>
      <c r="P871" s="69"/>
      <c r="Q871" s="2887">
        <v>4</v>
      </c>
      <c r="R871" s="2887">
        <v>4</v>
      </c>
      <c r="S871" s="2887">
        <v>4</v>
      </c>
      <c r="T871" s="2887">
        <v>4</v>
      </c>
      <c r="U871" s="2887">
        <v>4</v>
      </c>
      <c r="V871" s="2887">
        <v>4</v>
      </c>
      <c r="W871" s="2887">
        <v>4</v>
      </c>
      <c r="X871" s="2887">
        <v>4</v>
      </c>
      <c r="Y871" s="2887">
        <v>5</v>
      </c>
      <c r="Z871" s="2887">
        <v>5</v>
      </c>
      <c r="AA871" s="2887">
        <v>5</v>
      </c>
      <c r="AB871" s="2887">
        <v>5</v>
      </c>
      <c r="AC871" s="68">
        <f>S871</f>
        <v>4</v>
      </c>
      <c r="AD871" s="68">
        <f>V871</f>
        <v>4</v>
      </c>
      <c r="AE871" s="68">
        <f>Y871</f>
        <v>5</v>
      </c>
      <c r="AF871" s="68">
        <f>AB871</f>
        <v>5</v>
      </c>
      <c r="AG871" s="68">
        <f>AD871</f>
        <v>4</v>
      </c>
      <c r="AH871" s="68">
        <f>AF871</f>
        <v>5</v>
      </c>
      <c r="AI871" s="68">
        <f>AH871</f>
        <v>5</v>
      </c>
      <c r="AK871" s="68">
        <f t="shared" ca="1" si="931"/>
        <v>4</v>
      </c>
      <c r="AL871" s="68">
        <f t="shared" ca="1" si="932"/>
        <v>4</v>
      </c>
      <c r="AM871" s="1682">
        <f t="shared" ca="1" si="933"/>
        <v>0</v>
      </c>
      <c r="AN871" s="1775">
        <f t="shared" ca="1" si="934"/>
        <v>1</v>
      </c>
      <c r="AO871" s="68">
        <f t="shared" ca="1" si="935"/>
        <v>4</v>
      </c>
      <c r="AP871" s="1682">
        <f t="shared" ca="1" si="936"/>
        <v>0</v>
      </c>
      <c r="AQ871" s="1775">
        <f t="shared" ca="1" si="937"/>
        <v>1</v>
      </c>
      <c r="AS871" s="68">
        <f t="shared" ca="1" si="938"/>
        <v>4</v>
      </c>
      <c r="AT871" s="68">
        <f t="shared" ca="1" si="939"/>
        <v>4</v>
      </c>
      <c r="AU871" s="1682">
        <f t="shared" ca="1" si="940"/>
        <v>0</v>
      </c>
      <c r="AV871" s="1775">
        <f t="shared" ca="1" si="941"/>
        <v>1</v>
      </c>
      <c r="AW871" s="68">
        <f t="shared" ca="1" si="942"/>
        <v>4</v>
      </c>
      <c r="AX871" s="1682">
        <f t="shared" ca="1" si="943"/>
        <v>0</v>
      </c>
      <c r="AY871" s="1775">
        <f t="shared" ca="1" si="944"/>
        <v>1</v>
      </c>
      <c r="BA871" s="68">
        <f t="shared" ca="1" si="945"/>
        <v>4</v>
      </c>
      <c r="BB871" s="68">
        <f t="shared" ca="1" si="946"/>
        <v>4</v>
      </c>
      <c r="BC871" s="1682">
        <f t="shared" ca="1" si="947"/>
        <v>0</v>
      </c>
      <c r="BD871" s="1775">
        <f t="shared" ca="1" si="948"/>
        <v>1</v>
      </c>
      <c r="BE871" s="68">
        <f t="shared" ca="1" si="949"/>
        <v>4</v>
      </c>
      <c r="BF871" s="1682">
        <f t="shared" ca="1" si="950"/>
        <v>0</v>
      </c>
      <c r="BG871" s="1775">
        <f t="shared" ca="1" si="951"/>
        <v>1</v>
      </c>
    </row>
    <row r="872" spans="1:59" s="55" customFormat="1">
      <c r="A872" s="1887">
        <v>846</v>
      </c>
      <c r="B872" s="1887">
        <v>1</v>
      </c>
      <c r="C872" s="1887">
        <f>ROW()</f>
        <v>872</v>
      </c>
      <c r="D872" s="2121"/>
      <c r="E872" s="2540">
        <v>1</v>
      </c>
      <c r="F872" s="87"/>
      <c r="G872" s="87"/>
      <c r="H872" s="39"/>
      <c r="I872" s="522"/>
      <c r="J872" s="7"/>
      <c r="K872" s="7"/>
      <c r="L872" s="6"/>
      <c r="M872" s="6"/>
      <c r="N872" s="70"/>
      <c r="O872" s="70" t="s">
        <v>77</v>
      </c>
      <c r="P872" s="69"/>
      <c r="Q872" s="2887">
        <v>29</v>
      </c>
      <c r="R872" s="2887">
        <v>28</v>
      </c>
      <c r="S872" s="2887">
        <v>29</v>
      </c>
      <c r="T872" s="2887">
        <v>30</v>
      </c>
      <c r="U872" s="2887">
        <v>30</v>
      </c>
      <c r="V872" s="2887">
        <v>29</v>
      </c>
      <c r="W872" s="2887">
        <v>30</v>
      </c>
      <c r="X872" s="2887">
        <v>29</v>
      </c>
      <c r="Y872" s="2887">
        <v>28</v>
      </c>
      <c r="Z872" s="2887">
        <v>28</v>
      </c>
      <c r="AA872" s="2887">
        <v>27</v>
      </c>
      <c r="AB872" s="2887">
        <v>28</v>
      </c>
      <c r="AC872" s="68">
        <f>S872</f>
        <v>29</v>
      </c>
      <c r="AD872" s="68">
        <f>V872</f>
        <v>29</v>
      </c>
      <c r="AE872" s="68">
        <f>Y872</f>
        <v>28</v>
      </c>
      <c r="AF872" s="68">
        <f>AB872</f>
        <v>28</v>
      </c>
      <c r="AG872" s="68">
        <f>AD872</f>
        <v>29</v>
      </c>
      <c r="AH872" s="68">
        <f>AF872</f>
        <v>28</v>
      </c>
      <c r="AI872" s="68">
        <f>AH872</f>
        <v>28</v>
      </c>
      <c r="AK872" s="68">
        <f t="shared" ca="1" si="931"/>
        <v>29</v>
      </c>
      <c r="AL872" s="68">
        <f t="shared" ca="1" si="932"/>
        <v>30</v>
      </c>
      <c r="AM872" s="1682">
        <f t="shared" ca="1" si="933"/>
        <v>-1</v>
      </c>
      <c r="AN872" s="1775">
        <f t="shared" ca="1" si="934"/>
        <v>0.96666666666666667</v>
      </c>
      <c r="AO872" s="68">
        <f t="shared" ca="1" si="935"/>
        <v>30</v>
      </c>
      <c r="AP872" s="1682">
        <f t="shared" ca="1" si="936"/>
        <v>-1</v>
      </c>
      <c r="AQ872" s="1775">
        <f t="shared" ca="1" si="937"/>
        <v>0.96666666666666667</v>
      </c>
      <c r="AS872" s="68">
        <f t="shared" ca="1" si="938"/>
        <v>29</v>
      </c>
      <c r="AT872" s="68">
        <f t="shared" ca="1" si="939"/>
        <v>30</v>
      </c>
      <c r="AU872" s="1682">
        <f t="shared" ca="1" si="940"/>
        <v>-1</v>
      </c>
      <c r="AV872" s="1775">
        <f t="shared" ca="1" si="941"/>
        <v>0.96666666666666667</v>
      </c>
      <c r="AW872" s="68">
        <f t="shared" ca="1" si="942"/>
        <v>30</v>
      </c>
      <c r="AX872" s="1682">
        <f t="shared" ca="1" si="943"/>
        <v>-1</v>
      </c>
      <c r="AY872" s="1775">
        <f t="shared" ca="1" si="944"/>
        <v>0.96666666666666667</v>
      </c>
      <c r="BA872" s="68">
        <f t="shared" ca="1" si="945"/>
        <v>29</v>
      </c>
      <c r="BB872" s="68">
        <f t="shared" ca="1" si="946"/>
        <v>30</v>
      </c>
      <c r="BC872" s="1682">
        <f t="shared" ca="1" si="947"/>
        <v>-1</v>
      </c>
      <c r="BD872" s="1775">
        <f t="shared" ca="1" si="948"/>
        <v>0.96666666666666667</v>
      </c>
      <c r="BE872" s="68">
        <f t="shared" ca="1" si="949"/>
        <v>30</v>
      </c>
      <c r="BF872" s="1682">
        <f t="shared" ca="1" si="950"/>
        <v>-1</v>
      </c>
      <c r="BG872" s="1775">
        <f t="shared" ca="1" si="951"/>
        <v>0.96666666666666667</v>
      </c>
    </row>
    <row r="873" spans="1:59" s="55" customFormat="1">
      <c r="A873" s="1887">
        <v>847</v>
      </c>
      <c r="B873" s="1887">
        <v>1</v>
      </c>
      <c r="C873" s="1887">
        <f>ROW()</f>
        <v>873</v>
      </c>
      <c r="D873" s="2121"/>
      <c r="E873" s="2540">
        <v>1</v>
      </c>
      <c r="F873" s="87"/>
      <c r="G873" s="87"/>
      <c r="H873" s="39"/>
      <c r="I873" s="522"/>
      <c r="J873" s="7"/>
      <c r="K873" s="7"/>
      <c r="L873" s="6"/>
      <c r="M873" s="6"/>
      <c r="N873" s="70"/>
      <c r="O873" s="70" t="s">
        <v>78</v>
      </c>
      <c r="P873" s="69"/>
      <c r="Q873" s="2887">
        <v>3</v>
      </c>
      <c r="R873" s="2887">
        <v>3</v>
      </c>
      <c r="S873" s="2887">
        <v>3</v>
      </c>
      <c r="T873" s="2887">
        <v>3</v>
      </c>
      <c r="U873" s="2887">
        <v>3</v>
      </c>
      <c r="V873" s="2887">
        <v>3</v>
      </c>
      <c r="W873" s="2887">
        <v>4</v>
      </c>
      <c r="X873" s="2887">
        <v>4</v>
      </c>
      <c r="Y873" s="2887">
        <v>4</v>
      </c>
      <c r="Z873" s="2887">
        <v>4</v>
      </c>
      <c r="AA873" s="2887">
        <v>4</v>
      </c>
      <c r="AB873" s="2887">
        <v>4</v>
      </c>
      <c r="AC873" s="68">
        <f>S873</f>
        <v>3</v>
      </c>
      <c r="AD873" s="68">
        <f>V873</f>
        <v>3</v>
      </c>
      <c r="AE873" s="68">
        <f>Y873</f>
        <v>4</v>
      </c>
      <c r="AF873" s="68">
        <f>AB873</f>
        <v>4</v>
      </c>
      <c r="AG873" s="68">
        <f>AD873</f>
        <v>3</v>
      </c>
      <c r="AH873" s="68">
        <f>AF873</f>
        <v>4</v>
      </c>
      <c r="AI873" s="68">
        <f>AH873</f>
        <v>4</v>
      </c>
      <c r="AK873" s="68">
        <f t="shared" ca="1" si="931"/>
        <v>3</v>
      </c>
      <c r="AL873" s="68">
        <f t="shared" ca="1" si="932"/>
        <v>4</v>
      </c>
      <c r="AM873" s="1682">
        <f t="shared" ca="1" si="933"/>
        <v>-1</v>
      </c>
      <c r="AN873" s="1775">
        <f t="shared" ca="1" si="934"/>
        <v>0.75</v>
      </c>
      <c r="AO873" s="68">
        <f t="shared" ca="1" si="935"/>
        <v>4</v>
      </c>
      <c r="AP873" s="1682">
        <f t="shared" ca="1" si="936"/>
        <v>-1</v>
      </c>
      <c r="AQ873" s="1775">
        <f t="shared" ca="1" si="937"/>
        <v>0.75</v>
      </c>
      <c r="AS873" s="68">
        <f t="shared" ca="1" si="938"/>
        <v>3</v>
      </c>
      <c r="AT873" s="68">
        <f t="shared" ca="1" si="939"/>
        <v>4</v>
      </c>
      <c r="AU873" s="1682">
        <f t="shared" ca="1" si="940"/>
        <v>-1</v>
      </c>
      <c r="AV873" s="1775">
        <f t="shared" ca="1" si="941"/>
        <v>0.75</v>
      </c>
      <c r="AW873" s="68">
        <f t="shared" ca="1" si="942"/>
        <v>4</v>
      </c>
      <c r="AX873" s="1682">
        <f t="shared" ca="1" si="943"/>
        <v>-1</v>
      </c>
      <c r="AY873" s="1775">
        <f t="shared" ca="1" si="944"/>
        <v>0.75</v>
      </c>
      <c r="BA873" s="68">
        <f t="shared" ca="1" si="945"/>
        <v>3</v>
      </c>
      <c r="BB873" s="68">
        <f t="shared" ca="1" si="946"/>
        <v>4</v>
      </c>
      <c r="BC873" s="1682">
        <f t="shared" ca="1" si="947"/>
        <v>-1</v>
      </c>
      <c r="BD873" s="1775">
        <f t="shared" ca="1" si="948"/>
        <v>0.75</v>
      </c>
      <c r="BE873" s="68">
        <f t="shared" ca="1" si="949"/>
        <v>4</v>
      </c>
      <c r="BF873" s="1682">
        <f t="shared" ca="1" si="950"/>
        <v>-1</v>
      </c>
      <c r="BG873" s="1775">
        <f t="shared" ca="1" si="951"/>
        <v>0.75</v>
      </c>
    </row>
    <row r="874" spans="1:59" s="55" customFormat="1">
      <c r="A874" s="1887">
        <v>848</v>
      </c>
      <c r="B874" s="1887">
        <v>1</v>
      </c>
      <c r="C874" s="1887">
        <f>ROW()</f>
        <v>874</v>
      </c>
      <c r="D874" s="2121"/>
      <c r="E874" s="2540">
        <v>1</v>
      </c>
      <c r="F874" s="87"/>
      <c r="G874" s="87"/>
      <c r="H874" s="39"/>
      <c r="I874" s="522"/>
      <c r="J874" s="7"/>
      <c r="K874" s="7"/>
      <c r="L874" s="6"/>
      <c r="M874" s="6"/>
      <c r="N874" s="70"/>
      <c r="O874" s="70" t="s">
        <v>79</v>
      </c>
      <c r="P874" s="69"/>
      <c r="Q874" s="2887"/>
      <c r="R874" s="2887"/>
      <c r="S874" s="2887"/>
      <c r="T874" s="5"/>
      <c r="U874" s="2887"/>
      <c r="V874" s="2887"/>
      <c r="W874" s="2887"/>
      <c r="X874" s="2887"/>
      <c r="Y874" s="2887"/>
      <c r="Z874" s="2887"/>
      <c r="AA874" s="5"/>
      <c r="AB874" s="2887"/>
      <c r="AC874" s="68">
        <f>S874</f>
        <v>0</v>
      </c>
      <c r="AD874" s="68">
        <f>V874</f>
        <v>0</v>
      </c>
      <c r="AE874" s="68">
        <f>Y874</f>
        <v>0</v>
      </c>
      <c r="AF874" s="68">
        <f>AB874</f>
        <v>0</v>
      </c>
      <c r="AG874" s="68">
        <f>AD874</f>
        <v>0</v>
      </c>
      <c r="AH874" s="68">
        <f>AF874</f>
        <v>0</v>
      </c>
      <c r="AI874" s="68">
        <f>AH874</f>
        <v>0</v>
      </c>
      <c r="AK874" s="68">
        <f t="shared" ca="1" si="931"/>
        <v>0</v>
      </c>
      <c r="AL874" s="68">
        <f t="shared" ca="1" si="932"/>
        <v>0</v>
      </c>
      <c r="AM874" s="1682">
        <f t="shared" ca="1" si="933"/>
        <v>0</v>
      </c>
      <c r="AN874" s="1775">
        <f t="shared" ca="1" si="934"/>
        <v>0</v>
      </c>
      <c r="AO874" s="68">
        <f t="shared" ca="1" si="935"/>
        <v>0</v>
      </c>
      <c r="AP874" s="1682">
        <f t="shared" ca="1" si="936"/>
        <v>0</v>
      </c>
      <c r="AQ874" s="1775">
        <f t="shared" ca="1" si="937"/>
        <v>0</v>
      </c>
      <c r="AS874" s="68">
        <f t="shared" ca="1" si="938"/>
        <v>0</v>
      </c>
      <c r="AT874" s="68">
        <f t="shared" ca="1" si="939"/>
        <v>0</v>
      </c>
      <c r="AU874" s="1682">
        <f t="shared" ca="1" si="940"/>
        <v>0</v>
      </c>
      <c r="AV874" s="1775">
        <f t="shared" ca="1" si="941"/>
        <v>0</v>
      </c>
      <c r="AW874" s="68">
        <f t="shared" ca="1" si="942"/>
        <v>0</v>
      </c>
      <c r="AX874" s="1682">
        <f t="shared" ca="1" si="943"/>
        <v>0</v>
      </c>
      <c r="AY874" s="1775">
        <f t="shared" ca="1" si="944"/>
        <v>0</v>
      </c>
      <c r="BA874" s="68">
        <f t="shared" ca="1" si="945"/>
        <v>0</v>
      </c>
      <c r="BB874" s="68">
        <f t="shared" ca="1" si="946"/>
        <v>0</v>
      </c>
      <c r="BC874" s="1682">
        <f t="shared" ca="1" si="947"/>
        <v>0</v>
      </c>
      <c r="BD874" s="1775">
        <f t="shared" ca="1" si="948"/>
        <v>0</v>
      </c>
      <c r="BE874" s="68">
        <f t="shared" ca="1" si="949"/>
        <v>0</v>
      </c>
      <c r="BF874" s="1682">
        <f t="shared" ca="1" si="950"/>
        <v>0</v>
      </c>
      <c r="BG874" s="1775">
        <f t="shared" ca="1" si="951"/>
        <v>0</v>
      </c>
    </row>
    <row r="875" spans="1:59" s="55" customFormat="1">
      <c r="A875" s="1887">
        <v>849</v>
      </c>
      <c r="B875" s="1887">
        <v>1</v>
      </c>
      <c r="C875" s="1887">
        <f>ROW()</f>
        <v>875</v>
      </c>
      <c r="D875" s="2121"/>
      <c r="E875" s="2540">
        <v>1</v>
      </c>
      <c r="F875" s="87"/>
      <c r="G875" s="87"/>
      <c r="H875" s="39"/>
      <c r="I875" s="522"/>
      <c r="J875" s="7"/>
      <c r="K875" s="7"/>
      <c r="L875" s="6"/>
      <c r="M875" s="6"/>
      <c r="N875" s="70"/>
      <c r="O875" s="70" t="s">
        <v>11</v>
      </c>
      <c r="P875" s="69"/>
      <c r="Q875" s="2887">
        <v>5</v>
      </c>
      <c r="R875" s="2887">
        <v>5</v>
      </c>
      <c r="S875" s="2887">
        <v>5</v>
      </c>
      <c r="T875" s="2887">
        <v>5</v>
      </c>
      <c r="U875" s="2887">
        <v>5</v>
      </c>
      <c r="V875" s="2887">
        <v>6</v>
      </c>
      <c r="W875" s="2887">
        <v>10</v>
      </c>
      <c r="X875" s="2887">
        <v>10</v>
      </c>
      <c r="Y875" s="2887">
        <v>10</v>
      </c>
      <c r="Z875" s="2887">
        <v>11</v>
      </c>
      <c r="AA875" s="5">
        <v>11</v>
      </c>
      <c r="AB875" s="2887">
        <v>11</v>
      </c>
      <c r="AC875" s="68">
        <f>S875</f>
        <v>5</v>
      </c>
      <c r="AD875" s="68">
        <f>V875</f>
        <v>6</v>
      </c>
      <c r="AE875" s="68">
        <f>Y875</f>
        <v>10</v>
      </c>
      <c r="AF875" s="68">
        <f>AB875</f>
        <v>11</v>
      </c>
      <c r="AG875" s="68">
        <f>AD875</f>
        <v>6</v>
      </c>
      <c r="AH875" s="68">
        <f>AF875</f>
        <v>11</v>
      </c>
      <c r="AI875" s="68">
        <f>AH875</f>
        <v>11</v>
      </c>
      <c r="AK875" s="68">
        <f t="shared" ca="1" si="931"/>
        <v>5</v>
      </c>
      <c r="AL875" s="68">
        <f t="shared" ca="1" si="932"/>
        <v>7</v>
      </c>
      <c r="AM875" s="1682">
        <f t="shared" ca="1" si="933"/>
        <v>-2</v>
      </c>
      <c r="AN875" s="1775">
        <f t="shared" ca="1" si="934"/>
        <v>0.7142857142857143</v>
      </c>
      <c r="AO875" s="68">
        <f t="shared" ca="1" si="935"/>
        <v>5</v>
      </c>
      <c r="AP875" s="1682">
        <f t="shared" ca="1" si="936"/>
        <v>0</v>
      </c>
      <c r="AQ875" s="1775">
        <f t="shared" ca="1" si="937"/>
        <v>1</v>
      </c>
      <c r="AS875" s="68">
        <f t="shared" ca="1" si="938"/>
        <v>5</v>
      </c>
      <c r="AT875" s="68">
        <f t="shared" ca="1" si="939"/>
        <v>7</v>
      </c>
      <c r="AU875" s="1682">
        <f t="shared" ca="1" si="940"/>
        <v>-2</v>
      </c>
      <c r="AV875" s="1775">
        <f t="shared" ca="1" si="941"/>
        <v>0.7142857142857143</v>
      </c>
      <c r="AW875" s="68">
        <f t="shared" ca="1" si="942"/>
        <v>5</v>
      </c>
      <c r="AX875" s="1682">
        <f t="shared" ca="1" si="943"/>
        <v>0</v>
      </c>
      <c r="AY875" s="1775">
        <f t="shared" ca="1" si="944"/>
        <v>1</v>
      </c>
      <c r="BA875" s="68">
        <f t="shared" ca="1" si="945"/>
        <v>5</v>
      </c>
      <c r="BB875" s="68">
        <f t="shared" ca="1" si="946"/>
        <v>7</v>
      </c>
      <c r="BC875" s="1682">
        <f t="shared" ca="1" si="947"/>
        <v>-2</v>
      </c>
      <c r="BD875" s="1775">
        <f t="shared" ca="1" si="948"/>
        <v>0.7142857142857143</v>
      </c>
      <c r="BE875" s="68">
        <f t="shared" ca="1" si="949"/>
        <v>5</v>
      </c>
      <c r="BF875" s="1682">
        <f t="shared" ca="1" si="950"/>
        <v>0</v>
      </c>
      <c r="BG875" s="1775">
        <f t="shared" ca="1" si="951"/>
        <v>1</v>
      </c>
    </row>
    <row r="876" spans="1:59" s="55" customFormat="1">
      <c r="A876" s="1887">
        <v>850</v>
      </c>
      <c r="B876" s="1887">
        <v>1</v>
      </c>
      <c r="C876" s="1887">
        <f>ROW()</f>
        <v>876</v>
      </c>
      <c r="D876" s="2120" t="s">
        <v>1020</v>
      </c>
      <c r="E876" s="2540">
        <v>1</v>
      </c>
      <c r="F876" s="87"/>
      <c r="G876" s="87"/>
      <c r="H876" s="39"/>
      <c r="I876" s="522"/>
      <c r="J876" s="512" t="s">
        <v>243</v>
      </c>
      <c r="K876" s="75"/>
      <c r="L876" s="75"/>
      <c r="M876" s="74"/>
      <c r="N876" s="73"/>
      <c r="O876" s="73"/>
      <c r="P876" s="72"/>
      <c r="Q876" s="71">
        <f>SUM(Q877:Q879)</f>
        <v>24</v>
      </c>
      <c r="R876" s="71">
        <f t="shared" ref="R876:AB876" si="959">SUM(R877:R879)</f>
        <v>24</v>
      </c>
      <c r="S876" s="71">
        <f t="shared" si="959"/>
        <v>24</v>
      </c>
      <c r="T876" s="71">
        <f t="shared" si="959"/>
        <v>24</v>
      </c>
      <c r="U876" s="71">
        <f t="shared" si="959"/>
        <v>23</v>
      </c>
      <c r="V876" s="71">
        <f t="shared" si="959"/>
        <v>23</v>
      </c>
      <c r="W876" s="71">
        <f t="shared" si="959"/>
        <v>22</v>
      </c>
      <c r="X876" s="71">
        <f t="shared" si="959"/>
        <v>23</v>
      </c>
      <c r="Y876" s="71">
        <f t="shared" si="959"/>
        <v>24</v>
      </c>
      <c r="Z876" s="71">
        <f t="shared" si="959"/>
        <v>24</v>
      </c>
      <c r="AA876" s="71">
        <f t="shared" si="959"/>
        <v>24</v>
      </c>
      <c r="AB876" s="71">
        <f t="shared" si="959"/>
        <v>24</v>
      </c>
      <c r="AC876" s="71">
        <f t="shared" ref="AC876:AI876" si="960">SUM(AC877:AC879)</f>
        <v>24</v>
      </c>
      <c r="AD876" s="71">
        <f t="shared" si="960"/>
        <v>23</v>
      </c>
      <c r="AE876" s="71">
        <f t="shared" si="960"/>
        <v>24</v>
      </c>
      <c r="AF876" s="71">
        <f t="shared" si="960"/>
        <v>24</v>
      </c>
      <c r="AG876" s="71">
        <f t="shared" si="960"/>
        <v>23</v>
      </c>
      <c r="AH876" s="71">
        <f t="shared" si="960"/>
        <v>24</v>
      </c>
      <c r="AI876" s="71">
        <f t="shared" si="960"/>
        <v>24</v>
      </c>
      <c r="AK876" s="510">
        <f t="shared" ca="1" si="931"/>
        <v>24</v>
      </c>
      <c r="AL876" s="510">
        <f t="shared" ca="1" si="932"/>
        <v>24</v>
      </c>
      <c r="AM876" s="1756">
        <f t="shared" ca="1" si="933"/>
        <v>0</v>
      </c>
      <c r="AN876" s="1859">
        <f t="shared" ca="1" si="934"/>
        <v>1</v>
      </c>
      <c r="AO876" s="510">
        <f t="shared" ca="1" si="935"/>
        <v>24</v>
      </c>
      <c r="AP876" s="1756">
        <f t="shared" ca="1" si="936"/>
        <v>0</v>
      </c>
      <c r="AQ876" s="1859">
        <f t="shared" ca="1" si="937"/>
        <v>1</v>
      </c>
      <c r="AS876" s="510">
        <f t="shared" ca="1" si="938"/>
        <v>24</v>
      </c>
      <c r="AT876" s="510">
        <f t="shared" ca="1" si="939"/>
        <v>24</v>
      </c>
      <c r="AU876" s="1756">
        <f t="shared" ca="1" si="940"/>
        <v>0</v>
      </c>
      <c r="AV876" s="1859">
        <f t="shared" ca="1" si="941"/>
        <v>1</v>
      </c>
      <c r="AW876" s="510">
        <f t="shared" ca="1" si="942"/>
        <v>24</v>
      </c>
      <c r="AX876" s="1756">
        <f t="shared" ca="1" si="943"/>
        <v>0</v>
      </c>
      <c r="AY876" s="1859">
        <f t="shared" ca="1" si="944"/>
        <v>1</v>
      </c>
      <c r="BA876" s="510">
        <f t="shared" ca="1" si="945"/>
        <v>24</v>
      </c>
      <c r="BB876" s="510">
        <f t="shared" ca="1" si="946"/>
        <v>24</v>
      </c>
      <c r="BC876" s="1756">
        <f t="shared" ca="1" si="947"/>
        <v>0</v>
      </c>
      <c r="BD876" s="1859">
        <f t="shared" ca="1" si="948"/>
        <v>1</v>
      </c>
      <c r="BE876" s="510">
        <f t="shared" ca="1" si="949"/>
        <v>24</v>
      </c>
      <c r="BF876" s="1756">
        <f t="shared" ca="1" si="950"/>
        <v>0</v>
      </c>
      <c r="BG876" s="1859">
        <f t="shared" ca="1" si="951"/>
        <v>1</v>
      </c>
    </row>
    <row r="877" spans="1:59" s="55" customFormat="1">
      <c r="A877" s="1887">
        <v>851</v>
      </c>
      <c r="B877" s="1887">
        <v>1</v>
      </c>
      <c r="C877" s="1887">
        <f>ROW()</f>
        <v>877</v>
      </c>
      <c r="D877" s="2121"/>
      <c r="E877" s="2540">
        <v>1</v>
      </c>
      <c r="F877" s="87"/>
      <c r="G877" s="87"/>
      <c r="H877" s="39"/>
      <c r="I877" s="522"/>
      <c r="J877" s="7"/>
      <c r="K877" s="7"/>
      <c r="L877" s="6"/>
      <c r="M877" s="6"/>
      <c r="N877" s="70"/>
      <c r="O877" s="70" t="s">
        <v>81</v>
      </c>
      <c r="P877" s="69"/>
      <c r="Q877" s="2887">
        <v>10</v>
      </c>
      <c r="R877" s="2887">
        <v>10</v>
      </c>
      <c r="S877" s="2887">
        <v>10</v>
      </c>
      <c r="T877" s="2887">
        <v>10</v>
      </c>
      <c r="U877" s="2887">
        <v>10</v>
      </c>
      <c r="V877" s="2887">
        <v>10</v>
      </c>
      <c r="W877" s="2887">
        <v>9</v>
      </c>
      <c r="X877" s="2887">
        <v>10</v>
      </c>
      <c r="Y877" s="2887">
        <v>10</v>
      </c>
      <c r="Z877" s="2887">
        <v>10</v>
      </c>
      <c r="AA877" s="2887">
        <v>10</v>
      </c>
      <c r="AB877" s="2887">
        <v>10</v>
      </c>
      <c r="AC877" s="68">
        <f>S877</f>
        <v>10</v>
      </c>
      <c r="AD877" s="68">
        <f>V877</f>
        <v>10</v>
      </c>
      <c r="AE877" s="68">
        <f>Y877</f>
        <v>10</v>
      </c>
      <c r="AF877" s="68">
        <f>AB877</f>
        <v>10</v>
      </c>
      <c r="AG877" s="68">
        <f>AD877</f>
        <v>10</v>
      </c>
      <c r="AH877" s="68">
        <f>AF877</f>
        <v>10</v>
      </c>
      <c r="AI877" s="68">
        <f>AH877</f>
        <v>10</v>
      </c>
      <c r="AK877" s="68">
        <f t="shared" ca="1" si="931"/>
        <v>10</v>
      </c>
      <c r="AL877" s="68">
        <f t="shared" ca="1" si="932"/>
        <v>10</v>
      </c>
      <c r="AM877" s="1682">
        <f t="shared" ca="1" si="933"/>
        <v>0</v>
      </c>
      <c r="AN877" s="1775">
        <f t="shared" ca="1" si="934"/>
        <v>1</v>
      </c>
      <c r="AO877" s="68">
        <f t="shared" ca="1" si="935"/>
        <v>10</v>
      </c>
      <c r="AP877" s="1682">
        <f t="shared" ca="1" si="936"/>
        <v>0</v>
      </c>
      <c r="AQ877" s="1775">
        <f t="shared" ca="1" si="937"/>
        <v>1</v>
      </c>
      <c r="AS877" s="68">
        <f t="shared" ca="1" si="938"/>
        <v>10</v>
      </c>
      <c r="AT877" s="68">
        <f t="shared" ca="1" si="939"/>
        <v>10</v>
      </c>
      <c r="AU877" s="1682">
        <f t="shared" ca="1" si="940"/>
        <v>0</v>
      </c>
      <c r="AV877" s="1775">
        <f t="shared" ca="1" si="941"/>
        <v>1</v>
      </c>
      <c r="AW877" s="68">
        <f t="shared" ca="1" si="942"/>
        <v>10</v>
      </c>
      <c r="AX877" s="1682">
        <f t="shared" ca="1" si="943"/>
        <v>0</v>
      </c>
      <c r="AY877" s="1775">
        <f t="shared" ca="1" si="944"/>
        <v>1</v>
      </c>
      <c r="BA877" s="68">
        <f t="shared" ca="1" si="945"/>
        <v>10</v>
      </c>
      <c r="BB877" s="68">
        <f t="shared" ca="1" si="946"/>
        <v>10</v>
      </c>
      <c r="BC877" s="1682">
        <f t="shared" ca="1" si="947"/>
        <v>0</v>
      </c>
      <c r="BD877" s="1775">
        <f t="shared" ca="1" si="948"/>
        <v>1</v>
      </c>
      <c r="BE877" s="68">
        <f t="shared" ca="1" si="949"/>
        <v>10</v>
      </c>
      <c r="BF877" s="1682">
        <f t="shared" ca="1" si="950"/>
        <v>0</v>
      </c>
      <c r="BG877" s="1775">
        <f t="shared" ca="1" si="951"/>
        <v>1</v>
      </c>
    </row>
    <row r="878" spans="1:59" s="55" customFormat="1">
      <c r="A878" s="1887">
        <v>852</v>
      </c>
      <c r="B878" s="1887">
        <v>1</v>
      </c>
      <c r="C878" s="1887">
        <f>ROW()</f>
        <v>878</v>
      </c>
      <c r="D878" s="2121"/>
      <c r="E878" s="2540">
        <v>1</v>
      </c>
      <c r="F878" s="87"/>
      <c r="G878" s="87"/>
      <c r="H878" s="39"/>
      <c r="I878" s="522"/>
      <c r="J878" s="7"/>
      <c r="K878" s="7"/>
      <c r="L878" s="6"/>
      <c r="M878" s="6"/>
      <c r="N878" s="70"/>
      <c r="O878" s="70" t="s">
        <v>82</v>
      </c>
      <c r="P878" s="69"/>
      <c r="Q878" s="2887">
        <v>14</v>
      </c>
      <c r="R878" s="2887">
        <v>14</v>
      </c>
      <c r="S878" s="2887">
        <v>14</v>
      </c>
      <c r="T878" s="2887">
        <v>14</v>
      </c>
      <c r="U878" s="2887">
        <v>13</v>
      </c>
      <c r="V878" s="2887">
        <v>13</v>
      </c>
      <c r="W878" s="2887">
        <v>13</v>
      </c>
      <c r="X878" s="2887">
        <v>13</v>
      </c>
      <c r="Y878" s="2887">
        <v>14</v>
      </c>
      <c r="Z878" s="2887">
        <v>14</v>
      </c>
      <c r="AA878" s="2887">
        <v>14</v>
      </c>
      <c r="AB878" s="2887">
        <v>14</v>
      </c>
      <c r="AC878" s="68">
        <f>S878</f>
        <v>14</v>
      </c>
      <c r="AD878" s="68">
        <f>V878</f>
        <v>13</v>
      </c>
      <c r="AE878" s="68">
        <f>Y878</f>
        <v>14</v>
      </c>
      <c r="AF878" s="68">
        <f>AB878</f>
        <v>14</v>
      </c>
      <c r="AG878" s="68">
        <f>AD878</f>
        <v>13</v>
      </c>
      <c r="AH878" s="68">
        <f>AF878</f>
        <v>14</v>
      </c>
      <c r="AI878" s="68">
        <f>AH878</f>
        <v>14</v>
      </c>
      <c r="AK878" s="68">
        <f t="shared" ca="1" si="931"/>
        <v>14</v>
      </c>
      <c r="AL878" s="68">
        <f t="shared" ca="1" si="932"/>
        <v>14</v>
      </c>
      <c r="AM878" s="1682">
        <f t="shared" ca="1" si="933"/>
        <v>0</v>
      </c>
      <c r="AN878" s="1775">
        <f t="shared" ca="1" si="934"/>
        <v>1</v>
      </c>
      <c r="AO878" s="68">
        <f t="shared" ca="1" si="935"/>
        <v>14</v>
      </c>
      <c r="AP878" s="1682">
        <f t="shared" ca="1" si="936"/>
        <v>0</v>
      </c>
      <c r="AQ878" s="1775">
        <f t="shared" ca="1" si="937"/>
        <v>1</v>
      </c>
      <c r="AS878" s="68">
        <f t="shared" ca="1" si="938"/>
        <v>14</v>
      </c>
      <c r="AT878" s="68">
        <f t="shared" ca="1" si="939"/>
        <v>14</v>
      </c>
      <c r="AU878" s="1682">
        <f t="shared" ca="1" si="940"/>
        <v>0</v>
      </c>
      <c r="AV878" s="1775">
        <f t="shared" ca="1" si="941"/>
        <v>1</v>
      </c>
      <c r="AW878" s="68">
        <f t="shared" ca="1" si="942"/>
        <v>14</v>
      </c>
      <c r="AX878" s="1682">
        <f t="shared" ca="1" si="943"/>
        <v>0</v>
      </c>
      <c r="AY878" s="1775">
        <f t="shared" ca="1" si="944"/>
        <v>1</v>
      </c>
      <c r="BA878" s="68">
        <f t="shared" ca="1" si="945"/>
        <v>14</v>
      </c>
      <c r="BB878" s="68">
        <f t="shared" ca="1" si="946"/>
        <v>14</v>
      </c>
      <c r="BC878" s="1682">
        <f t="shared" ca="1" si="947"/>
        <v>0</v>
      </c>
      <c r="BD878" s="1775">
        <f t="shared" ca="1" si="948"/>
        <v>1</v>
      </c>
      <c r="BE878" s="68">
        <f t="shared" ca="1" si="949"/>
        <v>14</v>
      </c>
      <c r="BF878" s="1682">
        <f t="shared" ca="1" si="950"/>
        <v>0</v>
      </c>
      <c r="BG878" s="1775">
        <f t="shared" ca="1" si="951"/>
        <v>1</v>
      </c>
    </row>
    <row r="879" spans="1:59" s="55" customFormat="1">
      <c r="A879" s="1887">
        <v>853</v>
      </c>
      <c r="B879" s="1887">
        <v>1</v>
      </c>
      <c r="C879" s="1887">
        <f>ROW()</f>
        <v>879</v>
      </c>
      <c r="D879" s="2121"/>
      <c r="E879" s="2540">
        <v>1</v>
      </c>
      <c r="F879" s="87"/>
      <c r="G879" s="87"/>
      <c r="H879" s="39"/>
      <c r="I879" s="523"/>
      <c r="J879" s="4"/>
      <c r="K879" s="4"/>
      <c r="L879" s="3"/>
      <c r="M879" s="3"/>
      <c r="N879" s="67"/>
      <c r="O879" s="67" t="s">
        <v>83</v>
      </c>
      <c r="P879" s="66"/>
      <c r="Q879" s="2"/>
      <c r="R879" s="2"/>
      <c r="S879" s="2"/>
      <c r="T879" s="2888"/>
      <c r="U879" s="2"/>
      <c r="V879" s="2888"/>
      <c r="W879" s="2"/>
      <c r="X879" s="2"/>
      <c r="Y879" s="2"/>
      <c r="Z879" s="2888"/>
      <c r="AA879" s="2"/>
      <c r="AB879" s="2"/>
      <c r="AC879" s="65">
        <f>S879</f>
        <v>0</v>
      </c>
      <c r="AD879" s="65">
        <f>V879</f>
        <v>0</v>
      </c>
      <c r="AE879" s="65">
        <f>Y879</f>
        <v>0</v>
      </c>
      <c r="AF879" s="65">
        <f>AB879</f>
        <v>0</v>
      </c>
      <c r="AG879" s="65">
        <f>AD879</f>
        <v>0</v>
      </c>
      <c r="AH879" s="65">
        <f>AF879</f>
        <v>0</v>
      </c>
      <c r="AI879" s="65">
        <f>AH879</f>
        <v>0</v>
      </c>
      <c r="AK879" s="65">
        <f t="shared" ca="1" si="931"/>
        <v>0</v>
      </c>
      <c r="AL879" s="65">
        <f t="shared" ca="1" si="932"/>
        <v>0</v>
      </c>
      <c r="AM879" s="1755">
        <f t="shared" ca="1" si="933"/>
        <v>0</v>
      </c>
      <c r="AN879" s="1858">
        <f t="shared" ca="1" si="934"/>
        <v>0</v>
      </c>
      <c r="AO879" s="65">
        <f t="shared" ca="1" si="935"/>
        <v>0</v>
      </c>
      <c r="AP879" s="1755">
        <f t="shared" ca="1" si="936"/>
        <v>0</v>
      </c>
      <c r="AQ879" s="1858">
        <f t="shared" ca="1" si="937"/>
        <v>0</v>
      </c>
      <c r="AS879" s="65">
        <f t="shared" ca="1" si="938"/>
        <v>0</v>
      </c>
      <c r="AT879" s="65">
        <f t="shared" ca="1" si="939"/>
        <v>0</v>
      </c>
      <c r="AU879" s="1755">
        <f t="shared" ca="1" si="940"/>
        <v>0</v>
      </c>
      <c r="AV879" s="1858">
        <f t="shared" ca="1" si="941"/>
        <v>0</v>
      </c>
      <c r="AW879" s="65">
        <f t="shared" ca="1" si="942"/>
        <v>0</v>
      </c>
      <c r="AX879" s="1755">
        <f t="shared" ca="1" si="943"/>
        <v>0</v>
      </c>
      <c r="AY879" s="1858">
        <f t="shared" ca="1" si="944"/>
        <v>0</v>
      </c>
      <c r="BA879" s="65">
        <f t="shared" ca="1" si="945"/>
        <v>0</v>
      </c>
      <c r="BB879" s="65">
        <f t="shared" ca="1" si="946"/>
        <v>0</v>
      </c>
      <c r="BC879" s="1755">
        <f t="shared" ca="1" si="947"/>
        <v>0</v>
      </c>
      <c r="BD879" s="1858">
        <f t="shared" ca="1" si="948"/>
        <v>0</v>
      </c>
      <c r="BE879" s="65">
        <f t="shared" ca="1" si="949"/>
        <v>0</v>
      </c>
      <c r="BF879" s="1755">
        <f t="shared" ca="1" si="950"/>
        <v>0</v>
      </c>
      <c r="BG879" s="1858">
        <f t="shared" ca="1" si="951"/>
        <v>0</v>
      </c>
    </row>
    <row r="880" spans="1:59" s="55" customFormat="1">
      <c r="A880" s="1887">
        <v>854</v>
      </c>
      <c r="B880" s="1887">
        <v>1</v>
      </c>
      <c r="C880" s="1887">
        <f>ROW()</f>
        <v>880</v>
      </c>
      <c r="D880" s="2120" t="s">
        <v>1020</v>
      </c>
      <c r="E880" s="2540">
        <v>1</v>
      </c>
      <c r="F880" s="87"/>
      <c r="G880" s="87"/>
      <c r="H880" s="39"/>
      <c r="I880" s="500" t="s">
        <v>317</v>
      </c>
      <c r="J880" s="501"/>
      <c r="K880" s="502"/>
      <c r="L880" s="502"/>
      <c r="M880" s="501"/>
      <c r="N880" s="503"/>
      <c r="O880" s="503"/>
      <c r="P880" s="504"/>
      <c r="Q880" s="505">
        <v>1</v>
      </c>
      <c r="R880" s="1011">
        <v>1</v>
      </c>
      <c r="S880" s="1011">
        <v>1</v>
      </c>
      <c r="T880" s="1011">
        <v>1</v>
      </c>
      <c r="U880" s="1011">
        <v>1</v>
      </c>
      <c r="V880" s="1011">
        <v>1</v>
      </c>
      <c r="W880" s="1011">
        <v>1</v>
      </c>
      <c r="X880" s="505">
        <v>1</v>
      </c>
      <c r="Y880" s="505">
        <v>1</v>
      </c>
      <c r="Z880" s="1011">
        <v>1</v>
      </c>
      <c r="AA880" s="505">
        <v>1</v>
      </c>
      <c r="AB880" s="1011">
        <v>1</v>
      </c>
      <c r="AC880" s="506">
        <f>S880</f>
        <v>1</v>
      </c>
      <c r="AD880" s="506">
        <f>V880</f>
        <v>1</v>
      </c>
      <c r="AE880" s="506">
        <f>Y880</f>
        <v>1</v>
      </c>
      <c r="AF880" s="506">
        <f>AB880</f>
        <v>1</v>
      </c>
      <c r="AG880" s="506">
        <f>AD880</f>
        <v>1</v>
      </c>
      <c r="AH880" s="506">
        <f>AF880</f>
        <v>1</v>
      </c>
      <c r="AI880" s="506">
        <f>AH880</f>
        <v>1</v>
      </c>
      <c r="AK880" s="506">
        <f t="shared" ca="1" si="931"/>
        <v>1</v>
      </c>
      <c r="AL880" s="506">
        <f t="shared" ca="1" si="932"/>
        <v>1</v>
      </c>
      <c r="AM880" s="1757">
        <f t="shared" ca="1" si="933"/>
        <v>0</v>
      </c>
      <c r="AN880" s="1860">
        <f t="shared" ca="1" si="934"/>
        <v>1</v>
      </c>
      <c r="AO880" s="506">
        <f t="shared" ca="1" si="935"/>
        <v>1</v>
      </c>
      <c r="AP880" s="1757">
        <f t="shared" ca="1" si="936"/>
        <v>0</v>
      </c>
      <c r="AQ880" s="1860">
        <f t="shared" ca="1" si="937"/>
        <v>1</v>
      </c>
      <c r="AS880" s="506">
        <f t="shared" ca="1" si="938"/>
        <v>1</v>
      </c>
      <c r="AT880" s="506">
        <f t="shared" ca="1" si="939"/>
        <v>1</v>
      </c>
      <c r="AU880" s="1757">
        <f t="shared" ca="1" si="940"/>
        <v>0</v>
      </c>
      <c r="AV880" s="1860">
        <f t="shared" ca="1" si="941"/>
        <v>1</v>
      </c>
      <c r="AW880" s="506">
        <f t="shared" ca="1" si="942"/>
        <v>1</v>
      </c>
      <c r="AX880" s="1757">
        <f t="shared" ca="1" si="943"/>
        <v>0</v>
      </c>
      <c r="AY880" s="1860">
        <f t="shared" ca="1" si="944"/>
        <v>1</v>
      </c>
      <c r="BA880" s="506">
        <f t="shared" ca="1" si="945"/>
        <v>1</v>
      </c>
      <c r="BB880" s="506">
        <f t="shared" ca="1" si="946"/>
        <v>1</v>
      </c>
      <c r="BC880" s="1757">
        <f t="shared" ca="1" si="947"/>
        <v>0</v>
      </c>
      <c r="BD880" s="1860">
        <f t="shared" ca="1" si="948"/>
        <v>1</v>
      </c>
      <c r="BE880" s="506">
        <f t="shared" ca="1" si="949"/>
        <v>1</v>
      </c>
      <c r="BF880" s="1757">
        <f t="shared" ca="1" si="950"/>
        <v>0</v>
      </c>
      <c r="BG880" s="1860">
        <f t="shared" ca="1" si="951"/>
        <v>1</v>
      </c>
    </row>
    <row r="881" spans="1:59" s="55" customFormat="1">
      <c r="A881" s="1887">
        <v>855</v>
      </c>
      <c r="B881" s="1887">
        <v>1</v>
      </c>
      <c r="C881" s="1887">
        <f>ROW()</f>
        <v>881</v>
      </c>
      <c r="D881" s="2120" t="s">
        <v>1020</v>
      </c>
      <c r="E881" s="2540">
        <v>1</v>
      </c>
      <c r="F881" s="87"/>
      <c r="G881" s="87"/>
      <c r="H881" s="39"/>
      <c r="I881" s="7"/>
      <c r="J881" s="6"/>
      <c r="K881" s="7"/>
      <c r="L881" s="7"/>
      <c r="M881" s="6"/>
      <c r="N881" s="86"/>
      <c r="O881" s="86"/>
      <c r="P881" s="86"/>
      <c r="Q881" s="57"/>
      <c r="R881" s="57"/>
      <c r="S881" s="57"/>
      <c r="T881" s="57"/>
      <c r="U881" s="57"/>
      <c r="V881" s="57"/>
      <c r="W881" s="57"/>
      <c r="X881" s="57"/>
      <c r="Y881" s="57"/>
      <c r="Z881" s="57"/>
    </row>
    <row r="882" spans="1:59" s="55" customFormat="1">
      <c r="A882" s="1887">
        <v>856</v>
      </c>
      <c r="B882" s="1887">
        <v>1</v>
      </c>
      <c r="C882" s="1887">
        <f>ROW()</f>
        <v>882</v>
      </c>
      <c r="D882" s="2120" t="s">
        <v>1020</v>
      </c>
      <c r="E882" s="2540">
        <v>1</v>
      </c>
      <c r="F882" s="87"/>
      <c r="G882" s="87"/>
      <c r="H882" s="39" t="s">
        <v>521</v>
      </c>
      <c r="I882" s="7"/>
      <c r="J882" s="6"/>
      <c r="K882" s="7"/>
      <c r="L882" s="7"/>
      <c r="M882" s="63"/>
      <c r="N882" s="85"/>
      <c r="O882" s="85"/>
      <c r="P882" s="85"/>
      <c r="Q882" s="57"/>
      <c r="R882" s="57"/>
      <c r="S882" s="57"/>
      <c r="T882" s="57"/>
      <c r="U882" s="57"/>
      <c r="V882" s="57"/>
      <c r="W882" s="57"/>
      <c r="X882" s="57"/>
      <c r="Y882" s="57"/>
      <c r="Z882" s="57"/>
    </row>
    <row r="883" spans="1:59" s="536" customFormat="1">
      <c r="A883" s="1887">
        <v>857</v>
      </c>
      <c r="B883" s="1887">
        <v>1</v>
      </c>
      <c r="C883" s="1887">
        <f>ROW()</f>
        <v>883</v>
      </c>
      <c r="D883" s="2120" t="s">
        <v>1020</v>
      </c>
      <c r="E883" s="2540">
        <v>1</v>
      </c>
      <c r="F883" s="531"/>
      <c r="G883" s="531"/>
      <c r="H883" s="532"/>
      <c r="I883" s="684" t="s">
        <v>352</v>
      </c>
      <c r="J883" s="685"/>
      <c r="K883" s="686"/>
      <c r="L883" s="686"/>
      <c r="M883" s="686"/>
      <c r="N883" s="686"/>
      <c r="O883" s="686"/>
      <c r="P883" s="687"/>
      <c r="Q883" s="687">
        <f>Q884+Q889+Q895+Q900+Q906</f>
        <v>21</v>
      </c>
      <c r="R883" s="687">
        <f t="shared" ref="R883:AI883" si="961">R884+R889+R895+R900+R906</f>
        <v>21</v>
      </c>
      <c r="S883" s="687">
        <f t="shared" si="961"/>
        <v>20</v>
      </c>
      <c r="T883" s="687">
        <f t="shared" si="961"/>
        <v>21</v>
      </c>
      <c r="U883" s="687">
        <f t="shared" si="961"/>
        <v>22</v>
      </c>
      <c r="V883" s="687">
        <f t="shared" si="961"/>
        <v>22</v>
      </c>
      <c r="W883" s="687">
        <f t="shared" si="961"/>
        <v>21</v>
      </c>
      <c r="X883" s="687">
        <f t="shared" si="961"/>
        <v>21</v>
      </c>
      <c r="Y883" s="687">
        <f t="shared" si="961"/>
        <v>21</v>
      </c>
      <c r="Z883" s="687">
        <f t="shared" si="961"/>
        <v>21</v>
      </c>
      <c r="AA883" s="687">
        <f t="shared" si="961"/>
        <v>21</v>
      </c>
      <c r="AB883" s="687">
        <f t="shared" si="961"/>
        <v>21</v>
      </c>
      <c r="AC883" s="687">
        <f t="shared" si="961"/>
        <v>20</v>
      </c>
      <c r="AD883" s="687">
        <f t="shared" si="961"/>
        <v>22</v>
      </c>
      <c r="AE883" s="687">
        <f t="shared" si="961"/>
        <v>21</v>
      </c>
      <c r="AF883" s="687">
        <f t="shared" si="961"/>
        <v>21</v>
      </c>
      <c r="AG883" s="687">
        <f t="shared" si="961"/>
        <v>22</v>
      </c>
      <c r="AH883" s="687">
        <f t="shared" si="961"/>
        <v>21</v>
      </c>
      <c r="AI883" s="687">
        <f t="shared" si="961"/>
        <v>21</v>
      </c>
      <c r="AK883" s="1638">
        <f t="shared" ref="AK883:AK910" ca="1" si="962">INDIRECT(AK$3&amp;(ROW()))</f>
        <v>21</v>
      </c>
      <c r="AL883" s="1639">
        <f t="shared" ref="AL883:AL910" ca="1" si="963">INDIRECT(AL$1&amp;AL$3&amp;$C883)</f>
        <v>21</v>
      </c>
      <c r="AM883" s="1705">
        <f t="shared" ref="AM883:AM910" ca="1" si="964">AK883-AL883</f>
        <v>0</v>
      </c>
      <c r="AN883" s="1803">
        <f t="shared" ref="AN883:AN910" ca="1" si="965">IFERROR(AK883/AL883,0)</f>
        <v>1</v>
      </c>
      <c r="AO883" s="1639">
        <f t="shared" ref="AO883:AO910" ca="1" si="966">INDIRECT(AO$1&amp;AO$3&amp;$A883)+INDIRECT(AO$1&amp;AO$3&amp;$B883)</f>
        <v>21</v>
      </c>
      <c r="AP883" s="1705">
        <f t="shared" ref="AP883:AP910" ca="1" si="967">AK883-AO883</f>
        <v>0</v>
      </c>
      <c r="AQ883" s="1803">
        <f t="shared" ref="AQ883:AQ910" ca="1" si="968">IFERROR(AK883/AO883,0)</f>
        <v>1</v>
      </c>
      <c r="AS883" s="1638">
        <f t="shared" ref="AS883:AS910" ca="1" si="969">INDIRECT(AS$3&amp;(ROW()))</f>
        <v>21</v>
      </c>
      <c r="AT883" s="1639">
        <f t="shared" ref="AT883:AT910" ca="1" si="970">INDIRECT(AT$1&amp;AT$3&amp;$C883)</f>
        <v>21</v>
      </c>
      <c r="AU883" s="1705">
        <f t="shared" ref="AU883:AU910" ca="1" si="971">AS883-AT883</f>
        <v>0</v>
      </c>
      <c r="AV883" s="1803">
        <f t="shared" ref="AV883:AV910" ca="1" si="972">IFERROR(AS883/AT883,0)</f>
        <v>1</v>
      </c>
      <c r="AW883" s="1639">
        <f t="shared" ref="AW883:AW910" ca="1" si="973">INDIRECT(AW$1&amp;AW$3&amp;$A883)+INDIRECT(AW$1&amp;AW$3&amp;$B883)</f>
        <v>21</v>
      </c>
      <c r="AX883" s="1705">
        <f t="shared" ref="AX883:AX910" ca="1" si="974">AS883-AW883</f>
        <v>0</v>
      </c>
      <c r="AY883" s="1803">
        <f t="shared" ref="AY883:AY910" ca="1" si="975">IFERROR(AS883/AW883,0)</f>
        <v>1</v>
      </c>
      <c r="BA883" s="1638">
        <f t="shared" ref="BA883:BA910" ca="1" si="976">INDIRECT(BA$3&amp;(ROW()))</f>
        <v>21</v>
      </c>
      <c r="BB883" s="1639">
        <f t="shared" ref="BB883:BB910" ca="1" si="977">INDIRECT(BB$1&amp;BB$3&amp;$C883)</f>
        <v>21</v>
      </c>
      <c r="BC883" s="1705">
        <f t="shared" ref="BC883:BC910" ca="1" si="978">BA883-BB883</f>
        <v>0</v>
      </c>
      <c r="BD883" s="1803">
        <f t="shared" ref="BD883:BD910" ca="1" si="979">IFERROR(BA883/BB883,0)</f>
        <v>1</v>
      </c>
      <c r="BE883" s="1639">
        <f t="shared" ref="BE883:BE910" ca="1" si="980">INDIRECT(BE$1&amp;BE$3&amp;$A883)+INDIRECT(BE$1&amp;BE$3&amp;$B883)</f>
        <v>21</v>
      </c>
      <c r="BF883" s="1705">
        <f t="shared" ref="BF883:BF910" ca="1" si="981">BA883-BE883</f>
        <v>0</v>
      </c>
      <c r="BG883" s="1803">
        <f t="shared" ref="BG883:BG910" ca="1" si="982">IFERROR(BA883/BE883,0)</f>
        <v>1</v>
      </c>
    </row>
    <row r="884" spans="1:59" s="55" customFormat="1">
      <c r="A884" s="1887">
        <v>858</v>
      </c>
      <c r="B884" s="1887">
        <v>1</v>
      </c>
      <c r="C884" s="1887">
        <f>ROW()</f>
        <v>884</v>
      </c>
      <c r="D884" s="2120" t="s">
        <v>1020</v>
      </c>
      <c r="E884" s="2540">
        <v>1</v>
      </c>
      <c r="F884" s="87"/>
      <c r="G884" s="87"/>
      <c r="H884" s="39"/>
      <c r="I884" s="688"/>
      <c r="J884" s="520" t="s">
        <v>131</v>
      </c>
      <c r="K884" s="79"/>
      <c r="L884" s="80"/>
      <c r="M884" s="80"/>
      <c r="N884" s="78"/>
      <c r="O884" s="78"/>
      <c r="P884" s="77"/>
      <c r="Q884" s="76">
        <f>SUM(Q885:Q888)</f>
        <v>5</v>
      </c>
      <c r="R884" s="76">
        <f t="shared" ref="R884:AI884" si="983">SUM(R885:R888)</f>
        <v>5</v>
      </c>
      <c r="S884" s="76">
        <f t="shared" si="983"/>
        <v>4</v>
      </c>
      <c r="T884" s="76">
        <f t="shared" si="983"/>
        <v>5</v>
      </c>
      <c r="U884" s="76">
        <f t="shared" si="983"/>
        <v>5</v>
      </c>
      <c r="V884" s="76">
        <f t="shared" si="983"/>
        <v>5</v>
      </c>
      <c r="W884" s="76">
        <f t="shared" si="983"/>
        <v>5</v>
      </c>
      <c r="X884" s="76">
        <f t="shared" si="983"/>
        <v>5</v>
      </c>
      <c r="Y884" s="76">
        <f t="shared" si="983"/>
        <v>5</v>
      </c>
      <c r="Z884" s="76">
        <f t="shared" si="983"/>
        <v>5</v>
      </c>
      <c r="AA884" s="76">
        <f t="shared" si="983"/>
        <v>5</v>
      </c>
      <c r="AB884" s="76">
        <f t="shared" si="983"/>
        <v>5</v>
      </c>
      <c r="AC884" s="76">
        <f t="shared" si="983"/>
        <v>4</v>
      </c>
      <c r="AD884" s="76">
        <f t="shared" si="983"/>
        <v>5</v>
      </c>
      <c r="AE884" s="76">
        <f t="shared" si="983"/>
        <v>5</v>
      </c>
      <c r="AF884" s="76">
        <f t="shared" si="983"/>
        <v>5</v>
      </c>
      <c r="AG884" s="76">
        <f t="shared" si="983"/>
        <v>5</v>
      </c>
      <c r="AH884" s="76">
        <f t="shared" si="983"/>
        <v>5</v>
      </c>
      <c r="AI884" s="76">
        <f t="shared" si="983"/>
        <v>5</v>
      </c>
      <c r="AK884" s="76">
        <f t="shared" ca="1" si="962"/>
        <v>5</v>
      </c>
      <c r="AL884" s="76">
        <f t="shared" ca="1" si="963"/>
        <v>5</v>
      </c>
      <c r="AM884" s="1754">
        <f t="shared" ca="1" si="964"/>
        <v>0</v>
      </c>
      <c r="AN884" s="1857">
        <f t="shared" ca="1" si="965"/>
        <v>1</v>
      </c>
      <c r="AO884" s="76">
        <f t="shared" ca="1" si="966"/>
        <v>5</v>
      </c>
      <c r="AP884" s="1754">
        <f t="shared" ca="1" si="967"/>
        <v>0</v>
      </c>
      <c r="AQ884" s="1857">
        <f t="shared" ca="1" si="968"/>
        <v>1</v>
      </c>
      <c r="AS884" s="76">
        <f t="shared" ca="1" si="969"/>
        <v>5</v>
      </c>
      <c r="AT884" s="76">
        <f t="shared" ca="1" si="970"/>
        <v>5</v>
      </c>
      <c r="AU884" s="1754">
        <f t="shared" ca="1" si="971"/>
        <v>0</v>
      </c>
      <c r="AV884" s="1857">
        <f t="shared" ca="1" si="972"/>
        <v>1</v>
      </c>
      <c r="AW884" s="76">
        <f t="shared" ca="1" si="973"/>
        <v>5</v>
      </c>
      <c r="AX884" s="1754">
        <f t="shared" ca="1" si="974"/>
        <v>0</v>
      </c>
      <c r="AY884" s="1857">
        <f t="shared" ca="1" si="975"/>
        <v>1</v>
      </c>
      <c r="BA884" s="76">
        <f t="shared" ca="1" si="976"/>
        <v>5</v>
      </c>
      <c r="BB884" s="76">
        <f t="shared" ca="1" si="977"/>
        <v>5</v>
      </c>
      <c r="BC884" s="1754">
        <f t="shared" ca="1" si="978"/>
        <v>0</v>
      </c>
      <c r="BD884" s="1857">
        <f t="shared" ca="1" si="979"/>
        <v>1</v>
      </c>
      <c r="BE884" s="76">
        <f t="shared" ca="1" si="980"/>
        <v>5</v>
      </c>
      <c r="BF884" s="1754">
        <f t="shared" ca="1" si="981"/>
        <v>0</v>
      </c>
      <c r="BG884" s="1857">
        <f t="shared" ca="1" si="982"/>
        <v>1</v>
      </c>
    </row>
    <row r="885" spans="1:59" s="55" customFormat="1">
      <c r="A885" s="1887">
        <v>859</v>
      </c>
      <c r="B885" s="1887">
        <v>1</v>
      </c>
      <c r="C885" s="1887">
        <f>ROW()</f>
        <v>885</v>
      </c>
      <c r="D885" s="2121"/>
      <c r="E885" s="2540">
        <v>1</v>
      </c>
      <c r="F885" s="87"/>
      <c r="G885" s="87"/>
      <c r="H885" s="39"/>
      <c r="I885" s="688"/>
      <c r="J885" s="7"/>
      <c r="K885" s="6"/>
      <c r="L885" s="7"/>
      <c r="M885" s="7"/>
      <c r="N885" s="70"/>
      <c r="O885" s="70" t="s">
        <v>130</v>
      </c>
      <c r="P885" s="6"/>
      <c r="Q885" s="2887">
        <v>4</v>
      </c>
      <c r="R885" s="2887">
        <v>4</v>
      </c>
      <c r="S885" s="2887">
        <v>3</v>
      </c>
      <c r="T885" s="2887">
        <v>4</v>
      </c>
      <c r="U885" s="2887">
        <v>4</v>
      </c>
      <c r="V885" s="2887">
        <v>4</v>
      </c>
      <c r="W885" s="2887">
        <v>4</v>
      </c>
      <c r="X885" s="2887">
        <v>4</v>
      </c>
      <c r="Y885" s="2887">
        <v>4</v>
      </c>
      <c r="Z885" s="2887">
        <v>4</v>
      </c>
      <c r="AA885" s="2887">
        <v>4</v>
      </c>
      <c r="AB885" s="2887">
        <v>4</v>
      </c>
      <c r="AC885" s="68">
        <f>S885</f>
        <v>3</v>
      </c>
      <c r="AD885" s="68">
        <f>V885</f>
        <v>4</v>
      </c>
      <c r="AE885" s="68">
        <f>Y885</f>
        <v>4</v>
      </c>
      <c r="AF885" s="68">
        <f>AB885</f>
        <v>4</v>
      </c>
      <c r="AG885" s="68">
        <f>AD885</f>
        <v>4</v>
      </c>
      <c r="AH885" s="68">
        <f>AF885</f>
        <v>4</v>
      </c>
      <c r="AI885" s="68">
        <f>AH885</f>
        <v>4</v>
      </c>
      <c r="AK885" s="68">
        <f t="shared" ca="1" si="962"/>
        <v>4</v>
      </c>
      <c r="AL885" s="68">
        <f t="shared" ca="1" si="963"/>
        <v>4</v>
      </c>
      <c r="AM885" s="1682">
        <f t="shared" ca="1" si="964"/>
        <v>0</v>
      </c>
      <c r="AN885" s="1775">
        <f t="shared" ca="1" si="965"/>
        <v>1</v>
      </c>
      <c r="AO885" s="68">
        <f t="shared" ca="1" si="966"/>
        <v>4</v>
      </c>
      <c r="AP885" s="1682">
        <f t="shared" ca="1" si="967"/>
        <v>0</v>
      </c>
      <c r="AQ885" s="1775">
        <f t="shared" ca="1" si="968"/>
        <v>1</v>
      </c>
      <c r="AS885" s="68">
        <f t="shared" ca="1" si="969"/>
        <v>4</v>
      </c>
      <c r="AT885" s="68">
        <f t="shared" ca="1" si="970"/>
        <v>4</v>
      </c>
      <c r="AU885" s="1682">
        <f t="shared" ca="1" si="971"/>
        <v>0</v>
      </c>
      <c r="AV885" s="1775">
        <f t="shared" ca="1" si="972"/>
        <v>1</v>
      </c>
      <c r="AW885" s="68">
        <f t="shared" ca="1" si="973"/>
        <v>4</v>
      </c>
      <c r="AX885" s="1682">
        <f t="shared" ca="1" si="974"/>
        <v>0</v>
      </c>
      <c r="AY885" s="1775">
        <f t="shared" ca="1" si="975"/>
        <v>1</v>
      </c>
      <c r="BA885" s="68">
        <f t="shared" ca="1" si="976"/>
        <v>4</v>
      </c>
      <c r="BB885" s="68">
        <f t="shared" ca="1" si="977"/>
        <v>4</v>
      </c>
      <c r="BC885" s="1682">
        <f t="shared" ca="1" si="978"/>
        <v>0</v>
      </c>
      <c r="BD885" s="1775">
        <f t="shared" ca="1" si="979"/>
        <v>1</v>
      </c>
      <c r="BE885" s="68">
        <f t="shared" ca="1" si="980"/>
        <v>4</v>
      </c>
      <c r="BF885" s="1682">
        <f t="shared" ca="1" si="981"/>
        <v>0</v>
      </c>
      <c r="BG885" s="1775">
        <f t="shared" ca="1" si="982"/>
        <v>1</v>
      </c>
    </row>
    <row r="886" spans="1:59" s="55" customFormat="1">
      <c r="A886" s="1887">
        <v>860</v>
      </c>
      <c r="B886" s="1887">
        <v>1</v>
      </c>
      <c r="C886" s="1887">
        <f>ROW()</f>
        <v>886</v>
      </c>
      <c r="D886" s="2121"/>
      <c r="E886" s="2540">
        <v>1</v>
      </c>
      <c r="F886" s="87"/>
      <c r="G886" s="87"/>
      <c r="H886" s="39"/>
      <c r="I886" s="688"/>
      <c r="J886" s="7"/>
      <c r="K886" s="6"/>
      <c r="L886" s="7"/>
      <c r="M886" s="7"/>
      <c r="N886" s="70"/>
      <c r="O886" s="70" t="s">
        <v>129</v>
      </c>
      <c r="P886" s="6"/>
      <c r="Q886" s="2887"/>
      <c r="R886" s="2887"/>
      <c r="S886" s="2887"/>
      <c r="T886" s="2887"/>
      <c r="U886" s="2887"/>
      <c r="V886" s="2887"/>
      <c r="W886" s="2887"/>
      <c r="X886" s="2887"/>
      <c r="Y886" s="2887"/>
      <c r="Z886" s="2887"/>
      <c r="AA886" s="2887"/>
      <c r="AB886" s="2887"/>
      <c r="AC886" s="68">
        <f>S886</f>
        <v>0</v>
      </c>
      <c r="AD886" s="68">
        <f>V886</f>
        <v>0</v>
      </c>
      <c r="AE886" s="68">
        <f>Y886</f>
        <v>0</v>
      </c>
      <c r="AF886" s="68">
        <f>AB886</f>
        <v>0</v>
      </c>
      <c r="AG886" s="68">
        <f>AD886</f>
        <v>0</v>
      </c>
      <c r="AH886" s="68">
        <f>AF886</f>
        <v>0</v>
      </c>
      <c r="AI886" s="68">
        <f>AH886</f>
        <v>0</v>
      </c>
      <c r="AK886" s="68">
        <f t="shared" ca="1" si="962"/>
        <v>0</v>
      </c>
      <c r="AL886" s="68">
        <f t="shared" ca="1" si="963"/>
        <v>0</v>
      </c>
      <c r="AM886" s="1682">
        <f t="shared" ca="1" si="964"/>
        <v>0</v>
      </c>
      <c r="AN886" s="1775">
        <f t="shared" ca="1" si="965"/>
        <v>0</v>
      </c>
      <c r="AO886" s="68">
        <f t="shared" ca="1" si="966"/>
        <v>0</v>
      </c>
      <c r="AP886" s="1682">
        <f t="shared" ca="1" si="967"/>
        <v>0</v>
      </c>
      <c r="AQ886" s="1775">
        <f t="shared" ca="1" si="968"/>
        <v>0</v>
      </c>
      <c r="AS886" s="68">
        <f t="shared" ca="1" si="969"/>
        <v>0</v>
      </c>
      <c r="AT886" s="68">
        <f t="shared" ca="1" si="970"/>
        <v>0</v>
      </c>
      <c r="AU886" s="1682">
        <f t="shared" ca="1" si="971"/>
        <v>0</v>
      </c>
      <c r="AV886" s="1775">
        <f t="shared" ca="1" si="972"/>
        <v>0</v>
      </c>
      <c r="AW886" s="68">
        <f t="shared" ca="1" si="973"/>
        <v>0</v>
      </c>
      <c r="AX886" s="1682">
        <f t="shared" ca="1" si="974"/>
        <v>0</v>
      </c>
      <c r="AY886" s="1775">
        <f t="shared" ca="1" si="975"/>
        <v>0</v>
      </c>
      <c r="BA886" s="68">
        <f t="shared" ca="1" si="976"/>
        <v>0</v>
      </c>
      <c r="BB886" s="68">
        <f t="shared" ca="1" si="977"/>
        <v>0</v>
      </c>
      <c r="BC886" s="1682">
        <f t="shared" ca="1" si="978"/>
        <v>0</v>
      </c>
      <c r="BD886" s="1775">
        <f t="shared" ca="1" si="979"/>
        <v>0</v>
      </c>
      <c r="BE886" s="68">
        <f t="shared" ca="1" si="980"/>
        <v>0</v>
      </c>
      <c r="BF886" s="1682">
        <f t="shared" ca="1" si="981"/>
        <v>0</v>
      </c>
      <c r="BG886" s="1775">
        <f t="shared" ca="1" si="982"/>
        <v>0</v>
      </c>
    </row>
    <row r="887" spans="1:59" s="55" customFormat="1">
      <c r="A887" s="1887">
        <v>861</v>
      </c>
      <c r="B887" s="1887">
        <v>1</v>
      </c>
      <c r="C887" s="1887">
        <f>ROW()</f>
        <v>887</v>
      </c>
      <c r="D887" s="2121"/>
      <c r="E887" s="2540">
        <v>1</v>
      </c>
      <c r="F887" s="87"/>
      <c r="G887" s="87"/>
      <c r="H887" s="39"/>
      <c r="I887" s="688"/>
      <c r="J887" s="7"/>
      <c r="K887" s="6"/>
      <c r="L887" s="7"/>
      <c r="M887" s="7"/>
      <c r="N887" s="70"/>
      <c r="O887" s="70" t="s">
        <v>128</v>
      </c>
      <c r="P887" s="6"/>
      <c r="Q887" s="2887">
        <v>1</v>
      </c>
      <c r="R887" s="2887">
        <v>1</v>
      </c>
      <c r="S887" s="2887">
        <v>1</v>
      </c>
      <c r="T887" s="2887">
        <v>1</v>
      </c>
      <c r="U887" s="2887">
        <v>1</v>
      </c>
      <c r="V887" s="2887">
        <v>1</v>
      </c>
      <c r="W887" s="2887">
        <v>1</v>
      </c>
      <c r="X887" s="2887">
        <v>1</v>
      </c>
      <c r="Y887" s="2887">
        <v>1</v>
      </c>
      <c r="Z887" s="2887">
        <v>1</v>
      </c>
      <c r="AA887" s="2887">
        <v>1</v>
      </c>
      <c r="AB887" s="2887">
        <v>1</v>
      </c>
      <c r="AC887" s="68">
        <f>S887</f>
        <v>1</v>
      </c>
      <c r="AD887" s="68">
        <f>V887</f>
        <v>1</v>
      </c>
      <c r="AE887" s="68">
        <f>Y887</f>
        <v>1</v>
      </c>
      <c r="AF887" s="68">
        <f>AB887</f>
        <v>1</v>
      </c>
      <c r="AG887" s="68">
        <f>AD887</f>
        <v>1</v>
      </c>
      <c r="AH887" s="68">
        <f>AF887</f>
        <v>1</v>
      </c>
      <c r="AI887" s="68">
        <f>AH887</f>
        <v>1</v>
      </c>
      <c r="AK887" s="68">
        <f t="shared" ca="1" si="962"/>
        <v>1</v>
      </c>
      <c r="AL887" s="68">
        <f t="shared" ca="1" si="963"/>
        <v>1</v>
      </c>
      <c r="AM887" s="1682">
        <f t="shared" ca="1" si="964"/>
        <v>0</v>
      </c>
      <c r="AN887" s="1775">
        <f t="shared" ca="1" si="965"/>
        <v>1</v>
      </c>
      <c r="AO887" s="68">
        <f t="shared" ca="1" si="966"/>
        <v>1</v>
      </c>
      <c r="AP887" s="1682">
        <f t="shared" ca="1" si="967"/>
        <v>0</v>
      </c>
      <c r="AQ887" s="1775">
        <f t="shared" ca="1" si="968"/>
        <v>1</v>
      </c>
      <c r="AS887" s="68">
        <f t="shared" ca="1" si="969"/>
        <v>1</v>
      </c>
      <c r="AT887" s="68">
        <f t="shared" ca="1" si="970"/>
        <v>1</v>
      </c>
      <c r="AU887" s="1682">
        <f t="shared" ca="1" si="971"/>
        <v>0</v>
      </c>
      <c r="AV887" s="1775">
        <f t="shared" ca="1" si="972"/>
        <v>1</v>
      </c>
      <c r="AW887" s="68">
        <f t="shared" ca="1" si="973"/>
        <v>1</v>
      </c>
      <c r="AX887" s="1682">
        <f t="shared" ca="1" si="974"/>
        <v>0</v>
      </c>
      <c r="AY887" s="1775">
        <f t="shared" ca="1" si="975"/>
        <v>1</v>
      </c>
      <c r="BA887" s="68">
        <f t="shared" ca="1" si="976"/>
        <v>1</v>
      </c>
      <c r="BB887" s="68">
        <f t="shared" ca="1" si="977"/>
        <v>1</v>
      </c>
      <c r="BC887" s="1682">
        <f t="shared" ca="1" si="978"/>
        <v>0</v>
      </c>
      <c r="BD887" s="1775">
        <f t="shared" ca="1" si="979"/>
        <v>1</v>
      </c>
      <c r="BE887" s="68">
        <f t="shared" ca="1" si="980"/>
        <v>1</v>
      </c>
      <c r="BF887" s="1682">
        <f t="shared" ca="1" si="981"/>
        <v>0</v>
      </c>
      <c r="BG887" s="1775">
        <f t="shared" ca="1" si="982"/>
        <v>1</v>
      </c>
    </row>
    <row r="888" spans="1:59" s="55" customFormat="1">
      <c r="A888" s="1887">
        <v>862</v>
      </c>
      <c r="B888" s="1887">
        <v>1</v>
      </c>
      <c r="C888" s="1887">
        <f>ROW()</f>
        <v>888</v>
      </c>
      <c r="D888" s="2121"/>
      <c r="E888" s="2540">
        <v>1</v>
      </c>
      <c r="F888" s="87"/>
      <c r="G888" s="87"/>
      <c r="H888" s="39"/>
      <c r="I888" s="688"/>
      <c r="J888" s="4"/>
      <c r="K888" s="3"/>
      <c r="L888" s="4"/>
      <c r="M888" s="4"/>
      <c r="N888" s="67"/>
      <c r="O888" s="67" t="s">
        <v>125</v>
      </c>
      <c r="P888" s="3"/>
      <c r="Q888" s="2"/>
      <c r="R888" s="2"/>
      <c r="S888" s="2"/>
      <c r="T888" s="2"/>
      <c r="U888" s="2"/>
      <c r="V888" s="2"/>
      <c r="W888" s="2"/>
      <c r="X888" s="2"/>
      <c r="Y888" s="2"/>
      <c r="Z888" s="2"/>
      <c r="AA888" s="2"/>
      <c r="AB888" s="2"/>
      <c r="AC888" s="65">
        <f>S888</f>
        <v>0</v>
      </c>
      <c r="AD888" s="65">
        <f>V888</f>
        <v>0</v>
      </c>
      <c r="AE888" s="65">
        <f>Y888</f>
        <v>0</v>
      </c>
      <c r="AF888" s="65">
        <f>AB888</f>
        <v>0</v>
      </c>
      <c r="AG888" s="65">
        <f>AD888</f>
        <v>0</v>
      </c>
      <c r="AH888" s="65">
        <f>AF888</f>
        <v>0</v>
      </c>
      <c r="AI888" s="65">
        <f>AH888</f>
        <v>0</v>
      </c>
      <c r="AK888" s="65">
        <f t="shared" ca="1" si="962"/>
        <v>0</v>
      </c>
      <c r="AL888" s="65">
        <f t="shared" ca="1" si="963"/>
        <v>0</v>
      </c>
      <c r="AM888" s="1755">
        <f t="shared" ca="1" si="964"/>
        <v>0</v>
      </c>
      <c r="AN888" s="1858">
        <f t="shared" ca="1" si="965"/>
        <v>0</v>
      </c>
      <c r="AO888" s="65">
        <f t="shared" ca="1" si="966"/>
        <v>0</v>
      </c>
      <c r="AP888" s="1755">
        <f t="shared" ca="1" si="967"/>
        <v>0</v>
      </c>
      <c r="AQ888" s="1858">
        <f t="shared" ca="1" si="968"/>
        <v>0</v>
      </c>
      <c r="AS888" s="65">
        <f t="shared" ca="1" si="969"/>
        <v>0</v>
      </c>
      <c r="AT888" s="65">
        <f t="shared" ca="1" si="970"/>
        <v>0</v>
      </c>
      <c r="AU888" s="1755">
        <f t="shared" ca="1" si="971"/>
        <v>0</v>
      </c>
      <c r="AV888" s="1858">
        <f t="shared" ca="1" si="972"/>
        <v>0</v>
      </c>
      <c r="AW888" s="65">
        <f t="shared" ca="1" si="973"/>
        <v>0</v>
      </c>
      <c r="AX888" s="1755">
        <f t="shared" ca="1" si="974"/>
        <v>0</v>
      </c>
      <c r="AY888" s="1858">
        <f t="shared" ca="1" si="975"/>
        <v>0</v>
      </c>
      <c r="BA888" s="65">
        <f t="shared" ca="1" si="976"/>
        <v>0</v>
      </c>
      <c r="BB888" s="65">
        <f t="shared" ca="1" si="977"/>
        <v>0</v>
      </c>
      <c r="BC888" s="1755">
        <f t="shared" ca="1" si="978"/>
        <v>0</v>
      </c>
      <c r="BD888" s="1858">
        <f t="shared" ca="1" si="979"/>
        <v>0</v>
      </c>
      <c r="BE888" s="65">
        <f t="shared" ca="1" si="980"/>
        <v>0</v>
      </c>
      <c r="BF888" s="1755">
        <f t="shared" ca="1" si="981"/>
        <v>0</v>
      </c>
      <c r="BG888" s="1858">
        <f t="shared" ca="1" si="982"/>
        <v>0</v>
      </c>
    </row>
    <row r="889" spans="1:59" s="55" customFormat="1">
      <c r="A889" s="1887">
        <v>863</v>
      </c>
      <c r="B889" s="1887">
        <v>1</v>
      </c>
      <c r="C889" s="1887">
        <f>ROW()</f>
        <v>889</v>
      </c>
      <c r="D889" s="2120" t="s">
        <v>1020</v>
      </c>
      <c r="E889" s="2540">
        <v>1</v>
      </c>
      <c r="F889" s="87"/>
      <c r="G889" s="87"/>
      <c r="H889" s="39"/>
      <c r="I889" s="688"/>
      <c r="J889" s="520" t="s">
        <v>239</v>
      </c>
      <c r="K889" s="79"/>
      <c r="L889" s="80"/>
      <c r="M889" s="80"/>
      <c r="N889" s="78"/>
      <c r="O889" s="78"/>
      <c r="P889" s="77"/>
      <c r="Q889" s="76">
        <f>SUM(Q890:Q894)</f>
        <v>12</v>
      </c>
      <c r="R889" s="76">
        <f t="shared" ref="R889:AB889" si="984">SUM(R890:R894)</f>
        <v>12</v>
      </c>
      <c r="S889" s="76">
        <f t="shared" si="984"/>
        <v>12</v>
      </c>
      <c r="T889" s="76">
        <f t="shared" si="984"/>
        <v>12</v>
      </c>
      <c r="U889" s="76">
        <f t="shared" si="984"/>
        <v>13</v>
      </c>
      <c r="V889" s="76">
        <f t="shared" si="984"/>
        <v>13</v>
      </c>
      <c r="W889" s="76">
        <f t="shared" si="984"/>
        <v>12</v>
      </c>
      <c r="X889" s="76">
        <f t="shared" si="984"/>
        <v>12</v>
      </c>
      <c r="Y889" s="76">
        <f t="shared" si="984"/>
        <v>12</v>
      </c>
      <c r="Z889" s="76">
        <f t="shared" si="984"/>
        <v>12</v>
      </c>
      <c r="AA889" s="76">
        <f t="shared" si="984"/>
        <v>12</v>
      </c>
      <c r="AB889" s="76">
        <f t="shared" si="984"/>
        <v>12</v>
      </c>
      <c r="AC889" s="76">
        <f t="shared" ref="AC889:AI889" si="985">SUM(AC890:AC894)</f>
        <v>12</v>
      </c>
      <c r="AD889" s="76">
        <f t="shared" si="985"/>
        <v>13</v>
      </c>
      <c r="AE889" s="76">
        <f t="shared" si="985"/>
        <v>12</v>
      </c>
      <c r="AF889" s="76">
        <f t="shared" si="985"/>
        <v>12</v>
      </c>
      <c r="AG889" s="76">
        <f t="shared" si="985"/>
        <v>13</v>
      </c>
      <c r="AH889" s="76">
        <f t="shared" si="985"/>
        <v>12</v>
      </c>
      <c r="AI889" s="76">
        <f t="shared" si="985"/>
        <v>12</v>
      </c>
      <c r="AK889" s="76">
        <f t="shared" ca="1" si="962"/>
        <v>12</v>
      </c>
      <c r="AL889" s="76">
        <f t="shared" ca="1" si="963"/>
        <v>12</v>
      </c>
      <c r="AM889" s="1754">
        <f t="shared" ca="1" si="964"/>
        <v>0</v>
      </c>
      <c r="AN889" s="1857">
        <f t="shared" ca="1" si="965"/>
        <v>1</v>
      </c>
      <c r="AO889" s="76">
        <f t="shared" ca="1" si="966"/>
        <v>12</v>
      </c>
      <c r="AP889" s="1754">
        <f t="shared" ca="1" si="967"/>
        <v>0</v>
      </c>
      <c r="AQ889" s="1857">
        <f t="shared" ca="1" si="968"/>
        <v>1</v>
      </c>
      <c r="AS889" s="76">
        <f t="shared" ca="1" si="969"/>
        <v>12</v>
      </c>
      <c r="AT889" s="76">
        <f t="shared" ca="1" si="970"/>
        <v>12</v>
      </c>
      <c r="AU889" s="1754">
        <f t="shared" ca="1" si="971"/>
        <v>0</v>
      </c>
      <c r="AV889" s="1857">
        <f t="shared" ca="1" si="972"/>
        <v>1</v>
      </c>
      <c r="AW889" s="76">
        <f t="shared" ca="1" si="973"/>
        <v>12</v>
      </c>
      <c r="AX889" s="1754">
        <f t="shared" ca="1" si="974"/>
        <v>0</v>
      </c>
      <c r="AY889" s="1857">
        <f t="shared" ca="1" si="975"/>
        <v>1</v>
      </c>
      <c r="BA889" s="76">
        <f t="shared" ca="1" si="976"/>
        <v>12</v>
      </c>
      <c r="BB889" s="76">
        <f t="shared" ca="1" si="977"/>
        <v>12</v>
      </c>
      <c r="BC889" s="1754">
        <f t="shared" ca="1" si="978"/>
        <v>0</v>
      </c>
      <c r="BD889" s="1857">
        <f t="shared" ca="1" si="979"/>
        <v>1</v>
      </c>
      <c r="BE889" s="76">
        <f t="shared" ca="1" si="980"/>
        <v>12</v>
      </c>
      <c r="BF889" s="1754">
        <f t="shared" ca="1" si="981"/>
        <v>0</v>
      </c>
      <c r="BG889" s="1857">
        <f t="shared" ca="1" si="982"/>
        <v>1</v>
      </c>
    </row>
    <row r="890" spans="1:59" s="55" customFormat="1">
      <c r="A890" s="1887">
        <v>864</v>
      </c>
      <c r="B890" s="1887">
        <v>1</v>
      </c>
      <c r="C890" s="1887">
        <f>ROW()</f>
        <v>890</v>
      </c>
      <c r="D890" s="2121"/>
      <c r="E890" s="2540">
        <v>1</v>
      </c>
      <c r="F890" s="87"/>
      <c r="G890" s="87"/>
      <c r="H890" s="39"/>
      <c r="I890" s="688"/>
      <c r="J890" s="7"/>
      <c r="K890" s="6"/>
      <c r="L890" s="7"/>
      <c r="M890" s="7"/>
      <c r="N890" s="70"/>
      <c r="O890" s="70" t="s">
        <v>69</v>
      </c>
      <c r="P890" s="6"/>
      <c r="Q890" s="2887">
        <v>12</v>
      </c>
      <c r="R890" s="5">
        <v>12</v>
      </c>
      <c r="S890" s="2887">
        <v>12</v>
      </c>
      <c r="T890" s="2887">
        <v>12</v>
      </c>
      <c r="U890" s="2887">
        <v>13</v>
      </c>
      <c r="V890" s="2887">
        <v>13</v>
      </c>
      <c r="W890" s="5">
        <v>12</v>
      </c>
      <c r="X890" s="5">
        <v>12</v>
      </c>
      <c r="Y890" s="2887">
        <v>12</v>
      </c>
      <c r="Z890" s="5">
        <v>12</v>
      </c>
      <c r="AA890" s="2887">
        <v>12</v>
      </c>
      <c r="AB890" s="2887">
        <v>12</v>
      </c>
      <c r="AC890" s="68">
        <f>S890</f>
        <v>12</v>
      </c>
      <c r="AD890" s="68">
        <f>V890</f>
        <v>13</v>
      </c>
      <c r="AE890" s="68">
        <f>Y890</f>
        <v>12</v>
      </c>
      <c r="AF890" s="68">
        <f>AB890</f>
        <v>12</v>
      </c>
      <c r="AG890" s="68">
        <f>AD890</f>
        <v>13</v>
      </c>
      <c r="AH890" s="68">
        <f>AF890</f>
        <v>12</v>
      </c>
      <c r="AI890" s="68">
        <f>AH890</f>
        <v>12</v>
      </c>
      <c r="AK890" s="68">
        <f t="shared" ca="1" si="962"/>
        <v>12</v>
      </c>
      <c r="AL890" s="68">
        <f t="shared" ca="1" si="963"/>
        <v>11</v>
      </c>
      <c r="AM890" s="1682">
        <f t="shared" ca="1" si="964"/>
        <v>1</v>
      </c>
      <c r="AN890" s="1775">
        <f t="shared" ca="1" si="965"/>
        <v>1.0909090909090908</v>
      </c>
      <c r="AO890" s="68">
        <f t="shared" ca="1" si="966"/>
        <v>12</v>
      </c>
      <c r="AP890" s="1682">
        <f t="shared" ca="1" si="967"/>
        <v>0</v>
      </c>
      <c r="AQ890" s="1775">
        <f t="shared" ca="1" si="968"/>
        <v>1</v>
      </c>
      <c r="AS890" s="68">
        <f t="shared" ca="1" si="969"/>
        <v>12</v>
      </c>
      <c r="AT890" s="68">
        <f t="shared" ca="1" si="970"/>
        <v>11</v>
      </c>
      <c r="AU890" s="1682">
        <f t="shared" ca="1" si="971"/>
        <v>1</v>
      </c>
      <c r="AV890" s="1775">
        <f t="shared" ca="1" si="972"/>
        <v>1.0909090909090908</v>
      </c>
      <c r="AW890" s="68">
        <f t="shared" ca="1" si="973"/>
        <v>12</v>
      </c>
      <c r="AX890" s="1682">
        <f t="shared" ca="1" si="974"/>
        <v>0</v>
      </c>
      <c r="AY890" s="1775">
        <f t="shared" ca="1" si="975"/>
        <v>1</v>
      </c>
      <c r="BA890" s="68">
        <f t="shared" ca="1" si="976"/>
        <v>12</v>
      </c>
      <c r="BB890" s="68">
        <f t="shared" ca="1" si="977"/>
        <v>11</v>
      </c>
      <c r="BC890" s="1682">
        <f t="shared" ca="1" si="978"/>
        <v>1</v>
      </c>
      <c r="BD890" s="1775">
        <f t="shared" ca="1" si="979"/>
        <v>1.0909090909090908</v>
      </c>
      <c r="BE890" s="68">
        <f t="shared" ca="1" si="980"/>
        <v>12</v>
      </c>
      <c r="BF890" s="1682">
        <f t="shared" ca="1" si="981"/>
        <v>0</v>
      </c>
      <c r="BG890" s="1775">
        <f t="shared" ca="1" si="982"/>
        <v>1</v>
      </c>
    </row>
    <row r="891" spans="1:59" s="55" customFormat="1">
      <c r="A891" s="1887">
        <v>865</v>
      </c>
      <c r="B891" s="1887">
        <v>1</v>
      </c>
      <c r="C891" s="1887">
        <f>ROW()</f>
        <v>891</v>
      </c>
      <c r="D891" s="2121"/>
      <c r="E891" s="2540">
        <v>1</v>
      </c>
      <c r="F891" s="87"/>
      <c r="G891" s="87"/>
      <c r="H891" s="39"/>
      <c r="I891" s="688"/>
      <c r="J891" s="7"/>
      <c r="K891" s="6"/>
      <c r="L891" s="7"/>
      <c r="M891" s="7"/>
      <c r="N891" s="70"/>
      <c r="O891" s="70" t="s">
        <v>70</v>
      </c>
      <c r="P891" s="6"/>
      <c r="Q891" s="5"/>
      <c r="R891" s="5"/>
      <c r="S891" s="5"/>
      <c r="T891" s="5"/>
      <c r="U891" s="5"/>
      <c r="V891" s="5"/>
      <c r="W891" s="5"/>
      <c r="X891" s="5"/>
      <c r="Y891" s="5"/>
      <c r="Z891" s="5"/>
      <c r="AA891" s="5"/>
      <c r="AB891" s="5"/>
      <c r="AC891" s="68">
        <f>S891</f>
        <v>0</v>
      </c>
      <c r="AD891" s="68">
        <f>V891</f>
        <v>0</v>
      </c>
      <c r="AE891" s="68">
        <f>Y891</f>
        <v>0</v>
      </c>
      <c r="AF891" s="68">
        <f>AB891</f>
        <v>0</v>
      </c>
      <c r="AG891" s="68">
        <f>AD891</f>
        <v>0</v>
      </c>
      <c r="AH891" s="68">
        <f>AF891</f>
        <v>0</v>
      </c>
      <c r="AI891" s="68">
        <f>AH891</f>
        <v>0</v>
      </c>
      <c r="AK891" s="68">
        <f t="shared" ca="1" si="962"/>
        <v>0</v>
      </c>
      <c r="AL891" s="68">
        <f t="shared" ca="1" si="963"/>
        <v>0</v>
      </c>
      <c r="AM891" s="1682">
        <f t="shared" ca="1" si="964"/>
        <v>0</v>
      </c>
      <c r="AN891" s="1775">
        <f t="shared" ca="1" si="965"/>
        <v>0</v>
      </c>
      <c r="AO891" s="68">
        <f t="shared" ca="1" si="966"/>
        <v>0</v>
      </c>
      <c r="AP891" s="1682">
        <f t="shared" ca="1" si="967"/>
        <v>0</v>
      </c>
      <c r="AQ891" s="1775">
        <f t="shared" ca="1" si="968"/>
        <v>0</v>
      </c>
      <c r="AS891" s="68">
        <f t="shared" ca="1" si="969"/>
        <v>0</v>
      </c>
      <c r="AT891" s="68">
        <f t="shared" ca="1" si="970"/>
        <v>0</v>
      </c>
      <c r="AU891" s="1682">
        <f t="shared" ca="1" si="971"/>
        <v>0</v>
      </c>
      <c r="AV891" s="1775">
        <f t="shared" ca="1" si="972"/>
        <v>0</v>
      </c>
      <c r="AW891" s="68">
        <f t="shared" ca="1" si="973"/>
        <v>0</v>
      </c>
      <c r="AX891" s="1682">
        <f t="shared" ca="1" si="974"/>
        <v>0</v>
      </c>
      <c r="AY891" s="1775">
        <f t="shared" ca="1" si="975"/>
        <v>0</v>
      </c>
      <c r="BA891" s="68">
        <f t="shared" ca="1" si="976"/>
        <v>0</v>
      </c>
      <c r="BB891" s="68">
        <f t="shared" ca="1" si="977"/>
        <v>0</v>
      </c>
      <c r="BC891" s="1682">
        <f t="shared" ca="1" si="978"/>
        <v>0</v>
      </c>
      <c r="BD891" s="1775">
        <f t="shared" ca="1" si="979"/>
        <v>0</v>
      </c>
      <c r="BE891" s="68">
        <f t="shared" ca="1" si="980"/>
        <v>0</v>
      </c>
      <c r="BF891" s="1682">
        <f t="shared" ca="1" si="981"/>
        <v>0</v>
      </c>
      <c r="BG891" s="1775">
        <f t="shared" ca="1" si="982"/>
        <v>0</v>
      </c>
    </row>
    <row r="892" spans="1:59" s="55" customFormat="1">
      <c r="A892" s="1887">
        <v>866</v>
      </c>
      <c r="B892" s="1887">
        <v>1</v>
      </c>
      <c r="C892" s="1887">
        <f>ROW()</f>
        <v>892</v>
      </c>
      <c r="D892" s="2121"/>
      <c r="E892" s="2540">
        <v>1</v>
      </c>
      <c r="F892" s="87"/>
      <c r="G892" s="87"/>
      <c r="H892" s="39"/>
      <c r="I892" s="688"/>
      <c r="J892" s="7"/>
      <c r="K892" s="6"/>
      <c r="L892" s="7"/>
      <c r="M892" s="7"/>
      <c r="N892" s="70"/>
      <c r="O892" s="70" t="s">
        <v>127</v>
      </c>
      <c r="P892" s="6"/>
      <c r="Q892" s="5"/>
      <c r="R892" s="5"/>
      <c r="S892" s="5"/>
      <c r="T892" s="5"/>
      <c r="U892" s="5"/>
      <c r="V892" s="5"/>
      <c r="W892" s="5"/>
      <c r="X892" s="5"/>
      <c r="Y892" s="5"/>
      <c r="Z892" s="5"/>
      <c r="AA892" s="5"/>
      <c r="AB892" s="5"/>
      <c r="AC892" s="68">
        <f>S892</f>
        <v>0</v>
      </c>
      <c r="AD892" s="68">
        <f>V892</f>
        <v>0</v>
      </c>
      <c r="AE892" s="68">
        <f>Y892</f>
        <v>0</v>
      </c>
      <c r="AF892" s="68">
        <f>AB892</f>
        <v>0</v>
      </c>
      <c r="AG892" s="68">
        <f>AD892</f>
        <v>0</v>
      </c>
      <c r="AH892" s="68">
        <f>AF892</f>
        <v>0</v>
      </c>
      <c r="AI892" s="68">
        <f>AH892</f>
        <v>0</v>
      </c>
      <c r="AK892" s="68">
        <f t="shared" ca="1" si="962"/>
        <v>0</v>
      </c>
      <c r="AL892" s="68">
        <f t="shared" ca="1" si="963"/>
        <v>1</v>
      </c>
      <c r="AM892" s="1682">
        <f t="shared" ca="1" si="964"/>
        <v>-1</v>
      </c>
      <c r="AN892" s="1775">
        <f t="shared" ca="1" si="965"/>
        <v>0</v>
      </c>
      <c r="AO892" s="68">
        <f t="shared" ca="1" si="966"/>
        <v>0</v>
      </c>
      <c r="AP892" s="1682">
        <f t="shared" ca="1" si="967"/>
        <v>0</v>
      </c>
      <c r="AQ892" s="1775">
        <f t="shared" ca="1" si="968"/>
        <v>0</v>
      </c>
      <c r="AS892" s="68">
        <f t="shared" ca="1" si="969"/>
        <v>0</v>
      </c>
      <c r="AT892" s="68">
        <f t="shared" ca="1" si="970"/>
        <v>1</v>
      </c>
      <c r="AU892" s="1682">
        <f t="shared" ca="1" si="971"/>
        <v>-1</v>
      </c>
      <c r="AV892" s="1775">
        <f t="shared" ca="1" si="972"/>
        <v>0</v>
      </c>
      <c r="AW892" s="68">
        <f t="shared" ca="1" si="973"/>
        <v>0</v>
      </c>
      <c r="AX892" s="1682">
        <f t="shared" ca="1" si="974"/>
        <v>0</v>
      </c>
      <c r="AY892" s="1775">
        <f t="shared" ca="1" si="975"/>
        <v>0</v>
      </c>
      <c r="BA892" s="68">
        <f t="shared" ca="1" si="976"/>
        <v>0</v>
      </c>
      <c r="BB892" s="68">
        <f t="shared" ca="1" si="977"/>
        <v>1</v>
      </c>
      <c r="BC892" s="1682">
        <f t="shared" ca="1" si="978"/>
        <v>-1</v>
      </c>
      <c r="BD892" s="1775">
        <f t="shared" ca="1" si="979"/>
        <v>0</v>
      </c>
      <c r="BE892" s="68">
        <f t="shared" ca="1" si="980"/>
        <v>0</v>
      </c>
      <c r="BF892" s="1682">
        <f t="shared" ca="1" si="981"/>
        <v>0</v>
      </c>
      <c r="BG892" s="1775">
        <f t="shared" ca="1" si="982"/>
        <v>0</v>
      </c>
    </row>
    <row r="893" spans="1:59" s="55" customFormat="1">
      <c r="A893" s="1887">
        <v>867</v>
      </c>
      <c r="B893" s="1887">
        <v>1</v>
      </c>
      <c r="C893" s="1887">
        <f>ROW()</f>
        <v>893</v>
      </c>
      <c r="D893" s="2121"/>
      <c r="E893" s="2540">
        <v>1</v>
      </c>
      <c r="F893" s="87"/>
      <c r="G893" s="87"/>
      <c r="H893" s="39"/>
      <c r="I893" s="688"/>
      <c r="J893" s="7"/>
      <c r="K893" s="6"/>
      <c r="L893" s="7"/>
      <c r="M893" s="7"/>
      <c r="N893" s="70"/>
      <c r="O893" s="70" t="s">
        <v>126</v>
      </c>
      <c r="P893" s="6"/>
      <c r="Q893" s="5"/>
      <c r="R893" s="5"/>
      <c r="S893" s="5"/>
      <c r="T893" s="5"/>
      <c r="U893" s="5"/>
      <c r="V893" s="5"/>
      <c r="W893" s="5"/>
      <c r="X893" s="5"/>
      <c r="Y893" s="5"/>
      <c r="Z893" s="5"/>
      <c r="AA893" s="5"/>
      <c r="AB893" s="5"/>
      <c r="AC893" s="68">
        <f>S893</f>
        <v>0</v>
      </c>
      <c r="AD893" s="68">
        <f>V893</f>
        <v>0</v>
      </c>
      <c r="AE893" s="68">
        <f>Y893</f>
        <v>0</v>
      </c>
      <c r="AF893" s="68">
        <f>AB893</f>
        <v>0</v>
      </c>
      <c r="AG893" s="68">
        <f>AD893</f>
        <v>0</v>
      </c>
      <c r="AH893" s="68">
        <f>AF893</f>
        <v>0</v>
      </c>
      <c r="AI893" s="68">
        <f>AH893</f>
        <v>0</v>
      </c>
      <c r="AK893" s="68">
        <f t="shared" ca="1" si="962"/>
        <v>0</v>
      </c>
      <c r="AL893" s="68">
        <f t="shared" ca="1" si="963"/>
        <v>0</v>
      </c>
      <c r="AM893" s="1682">
        <f t="shared" ca="1" si="964"/>
        <v>0</v>
      </c>
      <c r="AN893" s="1775">
        <f t="shared" ca="1" si="965"/>
        <v>0</v>
      </c>
      <c r="AO893" s="68">
        <f t="shared" ca="1" si="966"/>
        <v>0</v>
      </c>
      <c r="AP893" s="1682">
        <f t="shared" ca="1" si="967"/>
        <v>0</v>
      </c>
      <c r="AQ893" s="1775">
        <f t="shared" ca="1" si="968"/>
        <v>0</v>
      </c>
      <c r="AS893" s="68">
        <f t="shared" ca="1" si="969"/>
        <v>0</v>
      </c>
      <c r="AT893" s="68">
        <f t="shared" ca="1" si="970"/>
        <v>0</v>
      </c>
      <c r="AU893" s="1682">
        <f t="shared" ca="1" si="971"/>
        <v>0</v>
      </c>
      <c r="AV893" s="1775">
        <f t="shared" ca="1" si="972"/>
        <v>0</v>
      </c>
      <c r="AW893" s="68">
        <f t="shared" ca="1" si="973"/>
        <v>0</v>
      </c>
      <c r="AX893" s="1682">
        <f t="shared" ca="1" si="974"/>
        <v>0</v>
      </c>
      <c r="AY893" s="1775">
        <f t="shared" ca="1" si="975"/>
        <v>0</v>
      </c>
      <c r="BA893" s="68">
        <f t="shared" ca="1" si="976"/>
        <v>0</v>
      </c>
      <c r="BB893" s="68">
        <f t="shared" ca="1" si="977"/>
        <v>0</v>
      </c>
      <c r="BC893" s="1682">
        <f t="shared" ca="1" si="978"/>
        <v>0</v>
      </c>
      <c r="BD893" s="1775">
        <f t="shared" ca="1" si="979"/>
        <v>0</v>
      </c>
      <c r="BE893" s="68">
        <f t="shared" ca="1" si="980"/>
        <v>0</v>
      </c>
      <c r="BF893" s="1682">
        <f t="shared" ca="1" si="981"/>
        <v>0</v>
      </c>
      <c r="BG893" s="1775">
        <f t="shared" ca="1" si="982"/>
        <v>0</v>
      </c>
    </row>
    <row r="894" spans="1:59" s="55" customFormat="1">
      <c r="A894" s="1887">
        <v>868</v>
      </c>
      <c r="B894" s="1887">
        <v>1</v>
      </c>
      <c r="C894" s="1887">
        <f>ROW()</f>
        <v>894</v>
      </c>
      <c r="D894" s="2121"/>
      <c r="E894" s="2540">
        <v>1</v>
      </c>
      <c r="F894" s="87"/>
      <c r="G894" s="87"/>
      <c r="H894" s="39"/>
      <c r="I894" s="688"/>
      <c r="J894" s="7"/>
      <c r="K894" s="6"/>
      <c r="L894" s="7"/>
      <c r="M894" s="7"/>
      <c r="N894" s="70"/>
      <c r="O894" s="70" t="s">
        <v>125</v>
      </c>
      <c r="P894" s="6"/>
      <c r="Q894" s="5"/>
      <c r="R894" s="5"/>
      <c r="S894" s="5"/>
      <c r="T894" s="5"/>
      <c r="U894" s="5"/>
      <c r="V894" s="5"/>
      <c r="W894" s="5"/>
      <c r="X894" s="5"/>
      <c r="Y894" s="5"/>
      <c r="Z894" s="5"/>
      <c r="AA894" s="5"/>
      <c r="AB894" s="5"/>
      <c r="AC894" s="68">
        <f>S894</f>
        <v>0</v>
      </c>
      <c r="AD894" s="68">
        <f>V894</f>
        <v>0</v>
      </c>
      <c r="AE894" s="68">
        <f>Y894</f>
        <v>0</v>
      </c>
      <c r="AF894" s="68">
        <f>AB894</f>
        <v>0</v>
      </c>
      <c r="AG894" s="68">
        <f>AD894</f>
        <v>0</v>
      </c>
      <c r="AH894" s="68">
        <f>AF894</f>
        <v>0</v>
      </c>
      <c r="AI894" s="68">
        <f>AH894</f>
        <v>0</v>
      </c>
      <c r="AK894" s="68">
        <f t="shared" ca="1" si="962"/>
        <v>0</v>
      </c>
      <c r="AL894" s="68">
        <f t="shared" ca="1" si="963"/>
        <v>0</v>
      </c>
      <c r="AM894" s="1682">
        <f t="shared" ca="1" si="964"/>
        <v>0</v>
      </c>
      <c r="AN894" s="1775">
        <f t="shared" ca="1" si="965"/>
        <v>0</v>
      </c>
      <c r="AO894" s="68">
        <f t="shared" ca="1" si="966"/>
        <v>0</v>
      </c>
      <c r="AP894" s="1682">
        <f t="shared" ca="1" si="967"/>
        <v>0</v>
      </c>
      <c r="AQ894" s="1775">
        <f t="shared" ca="1" si="968"/>
        <v>0</v>
      </c>
      <c r="AS894" s="68">
        <f t="shared" ca="1" si="969"/>
        <v>0</v>
      </c>
      <c r="AT894" s="68">
        <f t="shared" ca="1" si="970"/>
        <v>0</v>
      </c>
      <c r="AU894" s="1682">
        <f t="shared" ca="1" si="971"/>
        <v>0</v>
      </c>
      <c r="AV894" s="1775">
        <f t="shared" ca="1" si="972"/>
        <v>0</v>
      </c>
      <c r="AW894" s="68">
        <f t="shared" ca="1" si="973"/>
        <v>0</v>
      </c>
      <c r="AX894" s="1682">
        <f t="shared" ca="1" si="974"/>
        <v>0</v>
      </c>
      <c r="AY894" s="1775">
        <f t="shared" ca="1" si="975"/>
        <v>0</v>
      </c>
      <c r="BA894" s="68">
        <f t="shared" ca="1" si="976"/>
        <v>0</v>
      </c>
      <c r="BB894" s="68">
        <f t="shared" ca="1" si="977"/>
        <v>0</v>
      </c>
      <c r="BC894" s="1682">
        <f t="shared" ca="1" si="978"/>
        <v>0</v>
      </c>
      <c r="BD894" s="1775">
        <f t="shared" ca="1" si="979"/>
        <v>0</v>
      </c>
      <c r="BE894" s="68">
        <f t="shared" ca="1" si="980"/>
        <v>0</v>
      </c>
      <c r="BF894" s="1682">
        <f t="shared" ca="1" si="981"/>
        <v>0</v>
      </c>
      <c r="BG894" s="1775">
        <f t="shared" ca="1" si="982"/>
        <v>0</v>
      </c>
    </row>
    <row r="895" spans="1:59" s="55" customFormat="1">
      <c r="A895" s="1887">
        <v>869</v>
      </c>
      <c r="B895" s="1887">
        <v>1</v>
      </c>
      <c r="C895" s="1887">
        <f>ROW()</f>
        <v>895</v>
      </c>
      <c r="D895" s="2120" t="s">
        <v>1020</v>
      </c>
      <c r="E895" s="2540">
        <v>1</v>
      </c>
      <c r="F895" s="87"/>
      <c r="G895" s="87"/>
      <c r="H895" s="39"/>
      <c r="I895" s="688"/>
      <c r="J895" s="512" t="s">
        <v>295</v>
      </c>
      <c r="K895" s="507"/>
      <c r="L895" s="508"/>
      <c r="M895" s="508"/>
      <c r="N895" s="509"/>
      <c r="O895" s="73"/>
      <c r="P895" s="72"/>
      <c r="Q895" s="71">
        <f>SUM(Q896:Q899)</f>
        <v>4</v>
      </c>
      <c r="R895" s="71">
        <f t="shared" ref="R895:AB895" si="986">SUM(R896:R899)</f>
        <v>4</v>
      </c>
      <c r="S895" s="71">
        <f t="shared" si="986"/>
        <v>4</v>
      </c>
      <c r="T895" s="71">
        <f t="shared" si="986"/>
        <v>4</v>
      </c>
      <c r="U895" s="71">
        <f t="shared" si="986"/>
        <v>4</v>
      </c>
      <c r="V895" s="71">
        <f t="shared" si="986"/>
        <v>4</v>
      </c>
      <c r="W895" s="71">
        <f t="shared" si="986"/>
        <v>4</v>
      </c>
      <c r="X895" s="71">
        <f t="shared" si="986"/>
        <v>4</v>
      </c>
      <c r="Y895" s="71">
        <f t="shared" si="986"/>
        <v>4</v>
      </c>
      <c r="Z895" s="71">
        <f t="shared" si="986"/>
        <v>4</v>
      </c>
      <c r="AA895" s="71">
        <f t="shared" si="986"/>
        <v>4</v>
      </c>
      <c r="AB895" s="71">
        <f t="shared" si="986"/>
        <v>4</v>
      </c>
      <c r="AC895" s="510">
        <f t="shared" ref="AC895:AI895" si="987">SUM(AC896:AC899)</f>
        <v>4</v>
      </c>
      <c r="AD895" s="510">
        <f t="shared" si="987"/>
        <v>4</v>
      </c>
      <c r="AE895" s="510">
        <f t="shared" si="987"/>
        <v>4</v>
      </c>
      <c r="AF895" s="510">
        <f t="shared" si="987"/>
        <v>4</v>
      </c>
      <c r="AG895" s="510">
        <f t="shared" si="987"/>
        <v>4</v>
      </c>
      <c r="AH895" s="510">
        <f t="shared" si="987"/>
        <v>4</v>
      </c>
      <c r="AI895" s="510">
        <f t="shared" si="987"/>
        <v>4</v>
      </c>
      <c r="AK895" s="510">
        <f t="shared" ca="1" si="962"/>
        <v>4</v>
      </c>
      <c r="AL895" s="510">
        <f t="shared" ca="1" si="963"/>
        <v>4</v>
      </c>
      <c r="AM895" s="1756">
        <f t="shared" ca="1" si="964"/>
        <v>0</v>
      </c>
      <c r="AN895" s="1859">
        <f t="shared" ca="1" si="965"/>
        <v>1</v>
      </c>
      <c r="AO895" s="510">
        <f t="shared" ca="1" si="966"/>
        <v>4</v>
      </c>
      <c r="AP895" s="1756">
        <f t="shared" ca="1" si="967"/>
        <v>0</v>
      </c>
      <c r="AQ895" s="1859">
        <f t="shared" ca="1" si="968"/>
        <v>1</v>
      </c>
      <c r="AS895" s="510">
        <f t="shared" ca="1" si="969"/>
        <v>4</v>
      </c>
      <c r="AT895" s="510">
        <f t="shared" ca="1" si="970"/>
        <v>4</v>
      </c>
      <c r="AU895" s="1756">
        <f t="shared" ca="1" si="971"/>
        <v>0</v>
      </c>
      <c r="AV895" s="1859">
        <f t="shared" ca="1" si="972"/>
        <v>1</v>
      </c>
      <c r="AW895" s="510">
        <f t="shared" ca="1" si="973"/>
        <v>4</v>
      </c>
      <c r="AX895" s="1756">
        <f t="shared" ca="1" si="974"/>
        <v>0</v>
      </c>
      <c r="AY895" s="1859">
        <f t="shared" ca="1" si="975"/>
        <v>1</v>
      </c>
      <c r="BA895" s="510">
        <f t="shared" ca="1" si="976"/>
        <v>4</v>
      </c>
      <c r="BB895" s="510">
        <f t="shared" ca="1" si="977"/>
        <v>4</v>
      </c>
      <c r="BC895" s="1756">
        <f t="shared" ca="1" si="978"/>
        <v>0</v>
      </c>
      <c r="BD895" s="1859">
        <f t="shared" ca="1" si="979"/>
        <v>1</v>
      </c>
      <c r="BE895" s="510">
        <f t="shared" ca="1" si="980"/>
        <v>4</v>
      </c>
      <c r="BF895" s="1756">
        <f t="shared" ca="1" si="981"/>
        <v>0</v>
      </c>
      <c r="BG895" s="1859">
        <f t="shared" ca="1" si="982"/>
        <v>1</v>
      </c>
    </row>
    <row r="896" spans="1:59" s="55" customFormat="1">
      <c r="A896" s="1887">
        <v>870</v>
      </c>
      <c r="B896" s="1887">
        <v>1</v>
      </c>
      <c r="C896" s="1887">
        <f>ROW()</f>
        <v>896</v>
      </c>
      <c r="D896" s="2121"/>
      <c r="E896" s="2540">
        <v>1</v>
      </c>
      <c r="F896" s="87"/>
      <c r="G896" s="87"/>
      <c r="H896" s="39"/>
      <c r="I896" s="688"/>
      <c r="J896" s="7"/>
      <c r="K896" s="6"/>
      <c r="L896" s="7"/>
      <c r="M896" s="7"/>
      <c r="N896" s="70"/>
      <c r="O896" s="70" t="s">
        <v>346</v>
      </c>
      <c r="P896" s="6"/>
      <c r="Q896" s="2887">
        <v>1</v>
      </c>
      <c r="R896" s="5">
        <v>1</v>
      </c>
      <c r="S896" s="2887">
        <v>1</v>
      </c>
      <c r="T896" s="2887">
        <v>1</v>
      </c>
      <c r="U896" s="2887">
        <v>1</v>
      </c>
      <c r="V896" s="2887">
        <v>2</v>
      </c>
      <c r="W896" s="2887">
        <v>2</v>
      </c>
      <c r="X896" s="2887">
        <v>2</v>
      </c>
      <c r="Y896" s="2887">
        <v>2</v>
      </c>
      <c r="Z896" s="2887">
        <v>2</v>
      </c>
      <c r="AA896" s="2887">
        <v>2</v>
      </c>
      <c r="AB896" s="2887">
        <v>2</v>
      </c>
      <c r="AC896" s="68">
        <f>S896</f>
        <v>1</v>
      </c>
      <c r="AD896" s="68">
        <f>V896</f>
        <v>2</v>
      </c>
      <c r="AE896" s="68">
        <f>Y896</f>
        <v>2</v>
      </c>
      <c r="AF896" s="68">
        <f>AB896</f>
        <v>2</v>
      </c>
      <c r="AG896" s="68">
        <f>AD896</f>
        <v>2</v>
      </c>
      <c r="AH896" s="68">
        <f>AF896</f>
        <v>2</v>
      </c>
      <c r="AI896" s="68">
        <f>AH896</f>
        <v>2</v>
      </c>
      <c r="AK896" s="68">
        <f t="shared" ca="1" si="962"/>
        <v>1</v>
      </c>
      <c r="AL896" s="68">
        <f t="shared" ca="1" si="963"/>
        <v>2</v>
      </c>
      <c r="AM896" s="1682">
        <f t="shared" ca="1" si="964"/>
        <v>-1</v>
      </c>
      <c r="AN896" s="1775">
        <f t="shared" ca="1" si="965"/>
        <v>0.5</v>
      </c>
      <c r="AO896" s="68">
        <f t="shared" ca="1" si="966"/>
        <v>1</v>
      </c>
      <c r="AP896" s="1682">
        <f t="shared" ca="1" si="967"/>
        <v>0</v>
      </c>
      <c r="AQ896" s="1775">
        <f t="shared" ca="1" si="968"/>
        <v>1</v>
      </c>
      <c r="AS896" s="68">
        <f t="shared" ca="1" si="969"/>
        <v>1</v>
      </c>
      <c r="AT896" s="68">
        <f t="shared" ca="1" si="970"/>
        <v>2</v>
      </c>
      <c r="AU896" s="1682">
        <f t="shared" ca="1" si="971"/>
        <v>-1</v>
      </c>
      <c r="AV896" s="1775">
        <f t="shared" ca="1" si="972"/>
        <v>0.5</v>
      </c>
      <c r="AW896" s="68">
        <f t="shared" ca="1" si="973"/>
        <v>1</v>
      </c>
      <c r="AX896" s="1682">
        <f t="shared" ca="1" si="974"/>
        <v>0</v>
      </c>
      <c r="AY896" s="1775">
        <f t="shared" ca="1" si="975"/>
        <v>1</v>
      </c>
      <c r="BA896" s="68">
        <f t="shared" ca="1" si="976"/>
        <v>1</v>
      </c>
      <c r="BB896" s="68">
        <f t="shared" ca="1" si="977"/>
        <v>2</v>
      </c>
      <c r="BC896" s="1682">
        <f t="shared" ca="1" si="978"/>
        <v>-1</v>
      </c>
      <c r="BD896" s="1775">
        <f t="shared" ca="1" si="979"/>
        <v>0.5</v>
      </c>
      <c r="BE896" s="68">
        <f t="shared" ca="1" si="980"/>
        <v>1</v>
      </c>
      <c r="BF896" s="1682">
        <f t="shared" ca="1" si="981"/>
        <v>0</v>
      </c>
      <c r="BG896" s="1775">
        <f t="shared" ca="1" si="982"/>
        <v>1</v>
      </c>
    </row>
    <row r="897" spans="1:59" s="55" customFormat="1">
      <c r="A897" s="1887">
        <v>871</v>
      </c>
      <c r="B897" s="1887">
        <v>1</v>
      </c>
      <c r="C897" s="1887">
        <f>ROW()</f>
        <v>897</v>
      </c>
      <c r="D897" s="2121"/>
      <c r="E897" s="2540">
        <v>1</v>
      </c>
      <c r="F897" s="87"/>
      <c r="G897" s="87"/>
      <c r="H897" s="39"/>
      <c r="I897" s="688"/>
      <c r="J897" s="7"/>
      <c r="K897" s="6"/>
      <c r="L897" s="7"/>
      <c r="M897" s="7"/>
      <c r="N897" s="70"/>
      <c r="O897" s="70" t="s">
        <v>347</v>
      </c>
      <c r="P897" s="6"/>
      <c r="Q897" s="2887"/>
      <c r="R897" s="5"/>
      <c r="S897" s="2887"/>
      <c r="T897" s="2887"/>
      <c r="U897" s="2887"/>
      <c r="V897" s="2887"/>
      <c r="W897" s="2887"/>
      <c r="X897" s="2887"/>
      <c r="Y897" s="2887"/>
      <c r="Z897" s="2887"/>
      <c r="AA897" s="2887"/>
      <c r="AB897" s="2887"/>
      <c r="AC897" s="68">
        <f>S897</f>
        <v>0</v>
      </c>
      <c r="AD897" s="68">
        <f>V897</f>
        <v>0</v>
      </c>
      <c r="AE897" s="68">
        <f>Y897</f>
        <v>0</v>
      </c>
      <c r="AF897" s="68">
        <f>AB897</f>
        <v>0</v>
      </c>
      <c r="AG897" s="68">
        <f>AD897</f>
        <v>0</v>
      </c>
      <c r="AH897" s="68">
        <f>AF897</f>
        <v>0</v>
      </c>
      <c r="AI897" s="68">
        <f>AH897</f>
        <v>0</v>
      </c>
      <c r="AK897" s="68">
        <f t="shared" ca="1" si="962"/>
        <v>0</v>
      </c>
      <c r="AL897" s="68">
        <f t="shared" ca="1" si="963"/>
        <v>0</v>
      </c>
      <c r="AM897" s="1682">
        <f t="shared" ca="1" si="964"/>
        <v>0</v>
      </c>
      <c r="AN897" s="1775">
        <f t="shared" ca="1" si="965"/>
        <v>0</v>
      </c>
      <c r="AO897" s="68">
        <f t="shared" ca="1" si="966"/>
        <v>0</v>
      </c>
      <c r="AP897" s="1682">
        <f t="shared" ca="1" si="967"/>
        <v>0</v>
      </c>
      <c r="AQ897" s="1775">
        <f t="shared" ca="1" si="968"/>
        <v>0</v>
      </c>
      <c r="AS897" s="68">
        <f t="shared" ca="1" si="969"/>
        <v>0</v>
      </c>
      <c r="AT897" s="68">
        <f t="shared" ca="1" si="970"/>
        <v>0</v>
      </c>
      <c r="AU897" s="1682">
        <f t="shared" ca="1" si="971"/>
        <v>0</v>
      </c>
      <c r="AV897" s="1775">
        <f t="shared" ca="1" si="972"/>
        <v>0</v>
      </c>
      <c r="AW897" s="68">
        <f t="shared" ca="1" si="973"/>
        <v>0</v>
      </c>
      <c r="AX897" s="1682">
        <f t="shared" ca="1" si="974"/>
        <v>0</v>
      </c>
      <c r="AY897" s="1775">
        <f t="shared" ca="1" si="975"/>
        <v>0</v>
      </c>
      <c r="BA897" s="68">
        <f t="shared" ca="1" si="976"/>
        <v>0</v>
      </c>
      <c r="BB897" s="68">
        <f t="shared" ca="1" si="977"/>
        <v>0</v>
      </c>
      <c r="BC897" s="1682">
        <f t="shared" ca="1" si="978"/>
        <v>0</v>
      </c>
      <c r="BD897" s="1775">
        <f t="shared" ca="1" si="979"/>
        <v>0</v>
      </c>
      <c r="BE897" s="68">
        <f t="shared" ca="1" si="980"/>
        <v>0</v>
      </c>
      <c r="BF897" s="1682">
        <f t="shared" ca="1" si="981"/>
        <v>0</v>
      </c>
      <c r="BG897" s="1775">
        <f t="shared" ca="1" si="982"/>
        <v>0</v>
      </c>
    </row>
    <row r="898" spans="1:59" s="55" customFormat="1">
      <c r="A898" s="1887">
        <v>872</v>
      </c>
      <c r="B898" s="1887">
        <v>1</v>
      </c>
      <c r="C898" s="1887">
        <f>ROW()</f>
        <v>898</v>
      </c>
      <c r="D898" s="2121"/>
      <c r="E898" s="2540">
        <v>1</v>
      </c>
      <c r="F898" s="87"/>
      <c r="G898" s="87"/>
      <c r="H898" s="39"/>
      <c r="I898" s="688"/>
      <c r="J898" s="7"/>
      <c r="K898" s="6"/>
      <c r="L898" s="7"/>
      <c r="M898" s="7"/>
      <c r="N898" s="70"/>
      <c r="O898" s="70" t="s">
        <v>348</v>
      </c>
      <c r="P898" s="6"/>
      <c r="Q898" s="2887">
        <v>3</v>
      </c>
      <c r="R898" s="5">
        <v>3</v>
      </c>
      <c r="S898" s="2887">
        <v>3</v>
      </c>
      <c r="T898" s="2887">
        <v>3</v>
      </c>
      <c r="U898" s="2887">
        <v>3</v>
      </c>
      <c r="V898" s="2887">
        <v>2</v>
      </c>
      <c r="W898" s="2887">
        <v>2</v>
      </c>
      <c r="X898" s="2887">
        <v>2</v>
      </c>
      <c r="Y898" s="2887">
        <v>2</v>
      </c>
      <c r="Z898" s="2887">
        <v>2</v>
      </c>
      <c r="AA898" s="2887">
        <v>2</v>
      </c>
      <c r="AB898" s="2887">
        <v>2</v>
      </c>
      <c r="AC898" s="68">
        <f>S898</f>
        <v>3</v>
      </c>
      <c r="AD898" s="68">
        <f>V898</f>
        <v>2</v>
      </c>
      <c r="AE898" s="68">
        <f>Y898</f>
        <v>2</v>
      </c>
      <c r="AF898" s="68">
        <f>AB898</f>
        <v>2</v>
      </c>
      <c r="AG898" s="68">
        <f>AD898</f>
        <v>2</v>
      </c>
      <c r="AH898" s="68">
        <f>AF898</f>
        <v>2</v>
      </c>
      <c r="AI898" s="68">
        <f>AH898</f>
        <v>2</v>
      </c>
      <c r="AK898" s="68">
        <f t="shared" ca="1" si="962"/>
        <v>3</v>
      </c>
      <c r="AL898" s="68">
        <f t="shared" ca="1" si="963"/>
        <v>2</v>
      </c>
      <c r="AM898" s="1682">
        <f t="shared" ca="1" si="964"/>
        <v>1</v>
      </c>
      <c r="AN898" s="1775">
        <f t="shared" ca="1" si="965"/>
        <v>1.5</v>
      </c>
      <c r="AO898" s="68">
        <f t="shared" ca="1" si="966"/>
        <v>3</v>
      </c>
      <c r="AP898" s="1682">
        <f t="shared" ca="1" si="967"/>
        <v>0</v>
      </c>
      <c r="AQ898" s="1775">
        <f t="shared" ca="1" si="968"/>
        <v>1</v>
      </c>
      <c r="AS898" s="68">
        <f t="shared" ca="1" si="969"/>
        <v>3</v>
      </c>
      <c r="AT898" s="68">
        <f t="shared" ca="1" si="970"/>
        <v>2</v>
      </c>
      <c r="AU898" s="1682">
        <f t="shared" ca="1" si="971"/>
        <v>1</v>
      </c>
      <c r="AV898" s="1775">
        <f t="shared" ca="1" si="972"/>
        <v>1.5</v>
      </c>
      <c r="AW898" s="68">
        <f t="shared" ca="1" si="973"/>
        <v>3</v>
      </c>
      <c r="AX898" s="1682">
        <f t="shared" ca="1" si="974"/>
        <v>0</v>
      </c>
      <c r="AY898" s="1775">
        <f t="shared" ca="1" si="975"/>
        <v>1</v>
      </c>
      <c r="BA898" s="68">
        <f t="shared" ca="1" si="976"/>
        <v>3</v>
      </c>
      <c r="BB898" s="68">
        <f t="shared" ca="1" si="977"/>
        <v>2</v>
      </c>
      <c r="BC898" s="1682">
        <f t="shared" ca="1" si="978"/>
        <v>1</v>
      </c>
      <c r="BD898" s="1775">
        <f t="shared" ca="1" si="979"/>
        <v>1.5</v>
      </c>
      <c r="BE898" s="68">
        <f t="shared" ca="1" si="980"/>
        <v>3</v>
      </c>
      <c r="BF898" s="1682">
        <f t="shared" ca="1" si="981"/>
        <v>0</v>
      </c>
      <c r="BG898" s="1775">
        <f t="shared" ca="1" si="982"/>
        <v>1</v>
      </c>
    </row>
    <row r="899" spans="1:59" s="55" customFormat="1">
      <c r="A899" s="1887">
        <v>873</v>
      </c>
      <c r="B899" s="1887">
        <v>1</v>
      </c>
      <c r="C899" s="1887">
        <f>ROW()</f>
        <v>899</v>
      </c>
      <c r="D899" s="2121"/>
      <c r="E899" s="2540">
        <v>1</v>
      </c>
      <c r="F899" s="87"/>
      <c r="G899" s="87"/>
      <c r="H899" s="39"/>
      <c r="I899" s="688"/>
      <c r="J899" s="4"/>
      <c r="K899" s="3"/>
      <c r="L899" s="4"/>
      <c r="M899" s="4"/>
      <c r="N899" s="67"/>
      <c r="O899" s="67" t="s">
        <v>349</v>
      </c>
      <c r="P899" s="3"/>
      <c r="Q899" s="2"/>
      <c r="R899" s="2"/>
      <c r="S899" s="2"/>
      <c r="T899" s="2"/>
      <c r="U899" s="2"/>
      <c r="V899" s="2"/>
      <c r="W899" s="2"/>
      <c r="X899" s="2"/>
      <c r="Y899" s="2"/>
      <c r="Z899" s="2"/>
      <c r="AA899" s="2"/>
      <c r="AB899" s="2"/>
      <c r="AC899" s="65">
        <f>S899</f>
        <v>0</v>
      </c>
      <c r="AD899" s="65">
        <f>V899</f>
        <v>0</v>
      </c>
      <c r="AE899" s="65">
        <f>Y899</f>
        <v>0</v>
      </c>
      <c r="AF899" s="65">
        <f>AB899</f>
        <v>0</v>
      </c>
      <c r="AG899" s="65">
        <f>AD899</f>
        <v>0</v>
      </c>
      <c r="AH899" s="65">
        <f>AF899</f>
        <v>0</v>
      </c>
      <c r="AI899" s="65">
        <f>AH899</f>
        <v>0</v>
      </c>
      <c r="AK899" s="65">
        <f t="shared" ca="1" si="962"/>
        <v>0</v>
      </c>
      <c r="AL899" s="65">
        <f t="shared" ca="1" si="963"/>
        <v>0</v>
      </c>
      <c r="AM899" s="1755">
        <f t="shared" ca="1" si="964"/>
        <v>0</v>
      </c>
      <c r="AN899" s="1858">
        <f t="shared" ca="1" si="965"/>
        <v>0</v>
      </c>
      <c r="AO899" s="65">
        <f t="shared" ca="1" si="966"/>
        <v>0</v>
      </c>
      <c r="AP899" s="1755">
        <f t="shared" ca="1" si="967"/>
        <v>0</v>
      </c>
      <c r="AQ899" s="1858">
        <f t="shared" ca="1" si="968"/>
        <v>0</v>
      </c>
      <c r="AS899" s="65">
        <f t="shared" ca="1" si="969"/>
        <v>0</v>
      </c>
      <c r="AT899" s="65">
        <f t="shared" ca="1" si="970"/>
        <v>0</v>
      </c>
      <c r="AU899" s="1755">
        <f t="shared" ca="1" si="971"/>
        <v>0</v>
      </c>
      <c r="AV899" s="1858">
        <f t="shared" ca="1" si="972"/>
        <v>0</v>
      </c>
      <c r="AW899" s="65">
        <f t="shared" ca="1" si="973"/>
        <v>0</v>
      </c>
      <c r="AX899" s="1755">
        <f t="shared" ca="1" si="974"/>
        <v>0</v>
      </c>
      <c r="AY899" s="1858">
        <f t="shared" ca="1" si="975"/>
        <v>0</v>
      </c>
      <c r="BA899" s="65">
        <f t="shared" ca="1" si="976"/>
        <v>0</v>
      </c>
      <c r="BB899" s="65">
        <f t="shared" ca="1" si="977"/>
        <v>0</v>
      </c>
      <c r="BC899" s="1755">
        <f t="shared" ca="1" si="978"/>
        <v>0</v>
      </c>
      <c r="BD899" s="1858">
        <f t="shared" ca="1" si="979"/>
        <v>0</v>
      </c>
      <c r="BE899" s="65">
        <f t="shared" ca="1" si="980"/>
        <v>0</v>
      </c>
      <c r="BF899" s="1755">
        <f t="shared" ca="1" si="981"/>
        <v>0</v>
      </c>
      <c r="BG899" s="1858">
        <f t="shared" ca="1" si="982"/>
        <v>0</v>
      </c>
    </row>
    <row r="900" spans="1:59" s="55" customFormat="1">
      <c r="A900" s="1887">
        <v>874</v>
      </c>
      <c r="B900" s="1887">
        <v>1</v>
      </c>
      <c r="C900" s="1887">
        <f>ROW()</f>
        <v>900</v>
      </c>
      <c r="D900" s="2120" t="s">
        <v>1020</v>
      </c>
      <c r="E900" s="2540">
        <v>1</v>
      </c>
      <c r="F900" s="87"/>
      <c r="G900" s="87"/>
      <c r="H900" s="39"/>
      <c r="I900" s="688"/>
      <c r="J900" s="520" t="s">
        <v>242</v>
      </c>
      <c r="K900" s="81"/>
      <c r="L900" s="80"/>
      <c r="M900" s="80"/>
      <c r="N900" s="78"/>
      <c r="O900" s="78"/>
      <c r="P900" s="77"/>
      <c r="Q900" s="76">
        <f>SUM(Q901:Q905)</f>
        <v>0</v>
      </c>
      <c r="R900" s="76">
        <f t="shared" ref="R900:AB900" si="988">SUM(R901:R905)</f>
        <v>0</v>
      </c>
      <c r="S900" s="76">
        <f t="shared" si="988"/>
        <v>0</v>
      </c>
      <c r="T900" s="76">
        <f t="shared" si="988"/>
        <v>0</v>
      </c>
      <c r="U900" s="76">
        <f t="shared" si="988"/>
        <v>0</v>
      </c>
      <c r="V900" s="76">
        <f t="shared" si="988"/>
        <v>0</v>
      </c>
      <c r="W900" s="76">
        <f t="shared" si="988"/>
        <v>0</v>
      </c>
      <c r="X900" s="76">
        <f t="shared" si="988"/>
        <v>0</v>
      </c>
      <c r="Y900" s="76">
        <f t="shared" si="988"/>
        <v>0</v>
      </c>
      <c r="Z900" s="76">
        <f t="shared" si="988"/>
        <v>0</v>
      </c>
      <c r="AA900" s="76">
        <f t="shared" si="988"/>
        <v>0</v>
      </c>
      <c r="AB900" s="76">
        <f t="shared" si="988"/>
        <v>0</v>
      </c>
      <c r="AC900" s="76">
        <f t="shared" ref="AC900:AI900" si="989">SUM(AC901:AC905)</f>
        <v>0</v>
      </c>
      <c r="AD900" s="76">
        <f t="shared" si="989"/>
        <v>0</v>
      </c>
      <c r="AE900" s="76">
        <f t="shared" si="989"/>
        <v>0</v>
      </c>
      <c r="AF900" s="76">
        <f t="shared" si="989"/>
        <v>0</v>
      </c>
      <c r="AG900" s="76">
        <f t="shared" si="989"/>
        <v>0</v>
      </c>
      <c r="AH900" s="76">
        <f t="shared" si="989"/>
        <v>0</v>
      </c>
      <c r="AI900" s="76">
        <f t="shared" si="989"/>
        <v>0</v>
      </c>
      <c r="AK900" s="76">
        <f t="shared" ca="1" si="962"/>
        <v>0</v>
      </c>
      <c r="AL900" s="76">
        <f t="shared" ca="1" si="963"/>
        <v>0</v>
      </c>
      <c r="AM900" s="1754">
        <f t="shared" ca="1" si="964"/>
        <v>0</v>
      </c>
      <c r="AN900" s="1857">
        <f t="shared" ca="1" si="965"/>
        <v>0</v>
      </c>
      <c r="AO900" s="76">
        <f t="shared" ca="1" si="966"/>
        <v>0</v>
      </c>
      <c r="AP900" s="1754">
        <f t="shared" ca="1" si="967"/>
        <v>0</v>
      </c>
      <c r="AQ900" s="1857">
        <f t="shared" ca="1" si="968"/>
        <v>0</v>
      </c>
      <c r="AS900" s="76">
        <f t="shared" ca="1" si="969"/>
        <v>0</v>
      </c>
      <c r="AT900" s="76">
        <f t="shared" ca="1" si="970"/>
        <v>0</v>
      </c>
      <c r="AU900" s="1754">
        <f t="shared" ca="1" si="971"/>
        <v>0</v>
      </c>
      <c r="AV900" s="1857">
        <f t="shared" ca="1" si="972"/>
        <v>0</v>
      </c>
      <c r="AW900" s="76">
        <f t="shared" ca="1" si="973"/>
        <v>0</v>
      </c>
      <c r="AX900" s="1754">
        <f t="shared" ca="1" si="974"/>
        <v>0</v>
      </c>
      <c r="AY900" s="1857">
        <f t="shared" ca="1" si="975"/>
        <v>0</v>
      </c>
      <c r="BA900" s="76">
        <f t="shared" ca="1" si="976"/>
        <v>0</v>
      </c>
      <c r="BB900" s="76">
        <f t="shared" ca="1" si="977"/>
        <v>0</v>
      </c>
      <c r="BC900" s="1754">
        <f t="shared" ca="1" si="978"/>
        <v>0</v>
      </c>
      <c r="BD900" s="1857">
        <f t="shared" ca="1" si="979"/>
        <v>0</v>
      </c>
      <c r="BE900" s="76">
        <f t="shared" ca="1" si="980"/>
        <v>0</v>
      </c>
      <c r="BF900" s="1754">
        <f t="shared" ca="1" si="981"/>
        <v>0</v>
      </c>
      <c r="BG900" s="1857">
        <f t="shared" ca="1" si="982"/>
        <v>0</v>
      </c>
    </row>
    <row r="901" spans="1:59" s="55" customFormat="1">
      <c r="A901" s="1887">
        <v>875</v>
      </c>
      <c r="B901" s="1887">
        <v>1</v>
      </c>
      <c r="C901" s="1887">
        <f>ROW()</f>
        <v>901</v>
      </c>
      <c r="D901" s="2121"/>
      <c r="E901" s="2540">
        <v>1</v>
      </c>
      <c r="F901" s="87"/>
      <c r="G901" s="87"/>
      <c r="H901" s="39"/>
      <c r="I901" s="688"/>
      <c r="J901" s="7"/>
      <c r="K901" s="6"/>
      <c r="L901" s="7"/>
      <c r="M901" s="6"/>
      <c r="N901" s="70"/>
      <c r="O901" s="70" t="s">
        <v>124</v>
      </c>
      <c r="P901" s="69"/>
      <c r="Q901" s="5"/>
      <c r="R901" s="5"/>
      <c r="S901" s="5"/>
      <c r="T901" s="5"/>
      <c r="U901" s="5"/>
      <c r="V901" s="5"/>
      <c r="W901" s="5"/>
      <c r="X901" s="5"/>
      <c r="Y901" s="5"/>
      <c r="Z901" s="5"/>
      <c r="AA901" s="5"/>
      <c r="AB901" s="5"/>
      <c r="AC901" s="68">
        <f>S901</f>
        <v>0</v>
      </c>
      <c r="AD901" s="68">
        <f>V901</f>
        <v>0</v>
      </c>
      <c r="AE901" s="68">
        <f>Y901</f>
        <v>0</v>
      </c>
      <c r="AF901" s="68">
        <f>AB901</f>
        <v>0</v>
      </c>
      <c r="AG901" s="68">
        <f>AD901</f>
        <v>0</v>
      </c>
      <c r="AH901" s="68">
        <f>AF901</f>
        <v>0</v>
      </c>
      <c r="AI901" s="68">
        <f>AH901</f>
        <v>0</v>
      </c>
      <c r="AK901" s="68">
        <f t="shared" ca="1" si="962"/>
        <v>0</v>
      </c>
      <c r="AL901" s="68">
        <f t="shared" ca="1" si="963"/>
        <v>0</v>
      </c>
      <c r="AM901" s="1682">
        <f t="shared" ca="1" si="964"/>
        <v>0</v>
      </c>
      <c r="AN901" s="1775">
        <f t="shared" ca="1" si="965"/>
        <v>0</v>
      </c>
      <c r="AO901" s="68">
        <f t="shared" ca="1" si="966"/>
        <v>0</v>
      </c>
      <c r="AP901" s="1682">
        <f t="shared" ca="1" si="967"/>
        <v>0</v>
      </c>
      <c r="AQ901" s="1775">
        <f t="shared" ca="1" si="968"/>
        <v>0</v>
      </c>
      <c r="AS901" s="68">
        <f t="shared" ca="1" si="969"/>
        <v>0</v>
      </c>
      <c r="AT901" s="68">
        <f t="shared" ca="1" si="970"/>
        <v>0</v>
      </c>
      <c r="AU901" s="1682">
        <f t="shared" ca="1" si="971"/>
        <v>0</v>
      </c>
      <c r="AV901" s="1775">
        <f t="shared" ca="1" si="972"/>
        <v>0</v>
      </c>
      <c r="AW901" s="68">
        <f t="shared" ca="1" si="973"/>
        <v>0</v>
      </c>
      <c r="AX901" s="1682">
        <f t="shared" ca="1" si="974"/>
        <v>0</v>
      </c>
      <c r="AY901" s="1775">
        <f t="shared" ca="1" si="975"/>
        <v>0</v>
      </c>
      <c r="BA901" s="68">
        <f t="shared" ca="1" si="976"/>
        <v>0</v>
      </c>
      <c r="BB901" s="68">
        <f t="shared" ca="1" si="977"/>
        <v>0</v>
      </c>
      <c r="BC901" s="1682">
        <f t="shared" ca="1" si="978"/>
        <v>0</v>
      </c>
      <c r="BD901" s="1775">
        <f t="shared" ca="1" si="979"/>
        <v>0</v>
      </c>
      <c r="BE901" s="68">
        <f t="shared" ca="1" si="980"/>
        <v>0</v>
      </c>
      <c r="BF901" s="1682">
        <f t="shared" ca="1" si="981"/>
        <v>0</v>
      </c>
      <c r="BG901" s="1775">
        <f t="shared" ca="1" si="982"/>
        <v>0</v>
      </c>
    </row>
    <row r="902" spans="1:59" s="55" customFormat="1">
      <c r="A902" s="1887">
        <v>876</v>
      </c>
      <c r="B902" s="1887">
        <v>1</v>
      </c>
      <c r="C902" s="1887">
        <f>ROW()</f>
        <v>902</v>
      </c>
      <c r="D902" s="2121"/>
      <c r="E902" s="2540">
        <v>1</v>
      </c>
      <c r="F902" s="87"/>
      <c r="G902" s="87"/>
      <c r="H902" s="39"/>
      <c r="I902" s="688"/>
      <c r="J902" s="7"/>
      <c r="K902" s="6"/>
      <c r="L902" s="7"/>
      <c r="M902" s="6"/>
      <c r="N902" s="70"/>
      <c r="O902" s="70" t="s">
        <v>77</v>
      </c>
      <c r="P902" s="69"/>
      <c r="Q902" s="5"/>
      <c r="R902" s="5"/>
      <c r="S902" s="5"/>
      <c r="T902" s="5"/>
      <c r="U902" s="5"/>
      <c r="V902" s="5"/>
      <c r="W902" s="5"/>
      <c r="X902" s="5"/>
      <c r="Y902" s="5"/>
      <c r="Z902" s="5"/>
      <c r="AA902" s="5"/>
      <c r="AB902" s="5"/>
      <c r="AC902" s="68">
        <f>S902</f>
        <v>0</v>
      </c>
      <c r="AD902" s="68">
        <f>V902</f>
        <v>0</v>
      </c>
      <c r="AE902" s="68">
        <f>Y902</f>
        <v>0</v>
      </c>
      <c r="AF902" s="68">
        <f>AB902</f>
        <v>0</v>
      </c>
      <c r="AG902" s="68">
        <f>AD902</f>
        <v>0</v>
      </c>
      <c r="AH902" s="68">
        <f>AF902</f>
        <v>0</v>
      </c>
      <c r="AI902" s="68">
        <f>AH902</f>
        <v>0</v>
      </c>
      <c r="AK902" s="68">
        <f t="shared" ca="1" si="962"/>
        <v>0</v>
      </c>
      <c r="AL902" s="68">
        <f t="shared" ca="1" si="963"/>
        <v>0</v>
      </c>
      <c r="AM902" s="1682">
        <f t="shared" ca="1" si="964"/>
        <v>0</v>
      </c>
      <c r="AN902" s="1775">
        <f t="shared" ca="1" si="965"/>
        <v>0</v>
      </c>
      <c r="AO902" s="68">
        <f t="shared" ca="1" si="966"/>
        <v>0</v>
      </c>
      <c r="AP902" s="1682">
        <f t="shared" ca="1" si="967"/>
        <v>0</v>
      </c>
      <c r="AQ902" s="1775">
        <f t="shared" ca="1" si="968"/>
        <v>0</v>
      </c>
      <c r="AS902" s="68">
        <f t="shared" ca="1" si="969"/>
        <v>0</v>
      </c>
      <c r="AT902" s="68">
        <f t="shared" ca="1" si="970"/>
        <v>0</v>
      </c>
      <c r="AU902" s="1682">
        <f t="shared" ca="1" si="971"/>
        <v>0</v>
      </c>
      <c r="AV902" s="1775">
        <f t="shared" ca="1" si="972"/>
        <v>0</v>
      </c>
      <c r="AW902" s="68">
        <f t="shared" ca="1" si="973"/>
        <v>0</v>
      </c>
      <c r="AX902" s="1682">
        <f t="shared" ca="1" si="974"/>
        <v>0</v>
      </c>
      <c r="AY902" s="1775">
        <f t="shared" ca="1" si="975"/>
        <v>0</v>
      </c>
      <c r="BA902" s="68">
        <f t="shared" ca="1" si="976"/>
        <v>0</v>
      </c>
      <c r="BB902" s="68">
        <f t="shared" ca="1" si="977"/>
        <v>0</v>
      </c>
      <c r="BC902" s="1682">
        <f t="shared" ca="1" si="978"/>
        <v>0</v>
      </c>
      <c r="BD902" s="1775">
        <f t="shared" ca="1" si="979"/>
        <v>0</v>
      </c>
      <c r="BE902" s="68">
        <f t="shared" ca="1" si="980"/>
        <v>0</v>
      </c>
      <c r="BF902" s="1682">
        <f t="shared" ca="1" si="981"/>
        <v>0</v>
      </c>
      <c r="BG902" s="1775">
        <f t="shared" ca="1" si="982"/>
        <v>0</v>
      </c>
    </row>
    <row r="903" spans="1:59" s="55" customFormat="1">
      <c r="A903" s="1887">
        <v>877</v>
      </c>
      <c r="B903" s="1887">
        <v>1</v>
      </c>
      <c r="C903" s="1887">
        <f>ROW()</f>
        <v>903</v>
      </c>
      <c r="D903" s="2121"/>
      <c r="E903" s="2540">
        <v>1</v>
      </c>
      <c r="F903" s="87"/>
      <c r="G903" s="87"/>
      <c r="H903" s="39"/>
      <c r="I903" s="688"/>
      <c r="J903" s="7"/>
      <c r="K903" s="6"/>
      <c r="L903" s="7"/>
      <c r="M903" s="6"/>
      <c r="N903" s="70"/>
      <c r="O903" s="70" t="s">
        <v>78</v>
      </c>
      <c r="P903" s="69"/>
      <c r="Q903" s="5"/>
      <c r="R903" s="5"/>
      <c r="S903" s="5"/>
      <c r="T903" s="5"/>
      <c r="U903" s="5"/>
      <c r="V903" s="5"/>
      <c r="W903" s="5"/>
      <c r="X903" s="5"/>
      <c r="Y903" s="5"/>
      <c r="Z903" s="5"/>
      <c r="AA903" s="5"/>
      <c r="AB903" s="5"/>
      <c r="AC903" s="68">
        <f>S903</f>
        <v>0</v>
      </c>
      <c r="AD903" s="68">
        <f>V903</f>
        <v>0</v>
      </c>
      <c r="AE903" s="68">
        <f>Y903</f>
        <v>0</v>
      </c>
      <c r="AF903" s="68">
        <f>AB903</f>
        <v>0</v>
      </c>
      <c r="AG903" s="68">
        <f>AD903</f>
        <v>0</v>
      </c>
      <c r="AH903" s="68">
        <f>AF903</f>
        <v>0</v>
      </c>
      <c r="AI903" s="68">
        <f>AH903</f>
        <v>0</v>
      </c>
      <c r="AK903" s="68">
        <f t="shared" ca="1" si="962"/>
        <v>0</v>
      </c>
      <c r="AL903" s="68">
        <f t="shared" ca="1" si="963"/>
        <v>0</v>
      </c>
      <c r="AM903" s="1682">
        <f t="shared" ca="1" si="964"/>
        <v>0</v>
      </c>
      <c r="AN903" s="1775">
        <f t="shared" ca="1" si="965"/>
        <v>0</v>
      </c>
      <c r="AO903" s="68">
        <f t="shared" ca="1" si="966"/>
        <v>0</v>
      </c>
      <c r="AP903" s="1682">
        <f t="shared" ca="1" si="967"/>
        <v>0</v>
      </c>
      <c r="AQ903" s="1775">
        <f t="shared" ca="1" si="968"/>
        <v>0</v>
      </c>
      <c r="AS903" s="68">
        <f t="shared" ca="1" si="969"/>
        <v>0</v>
      </c>
      <c r="AT903" s="68">
        <f t="shared" ca="1" si="970"/>
        <v>0</v>
      </c>
      <c r="AU903" s="1682">
        <f t="shared" ca="1" si="971"/>
        <v>0</v>
      </c>
      <c r="AV903" s="1775">
        <f t="shared" ca="1" si="972"/>
        <v>0</v>
      </c>
      <c r="AW903" s="68">
        <f t="shared" ca="1" si="973"/>
        <v>0</v>
      </c>
      <c r="AX903" s="1682">
        <f t="shared" ca="1" si="974"/>
        <v>0</v>
      </c>
      <c r="AY903" s="1775">
        <f t="shared" ca="1" si="975"/>
        <v>0</v>
      </c>
      <c r="BA903" s="68">
        <f t="shared" ca="1" si="976"/>
        <v>0</v>
      </c>
      <c r="BB903" s="68">
        <f t="shared" ca="1" si="977"/>
        <v>0</v>
      </c>
      <c r="BC903" s="1682">
        <f t="shared" ca="1" si="978"/>
        <v>0</v>
      </c>
      <c r="BD903" s="1775">
        <f t="shared" ca="1" si="979"/>
        <v>0</v>
      </c>
      <c r="BE903" s="68">
        <f t="shared" ca="1" si="980"/>
        <v>0</v>
      </c>
      <c r="BF903" s="1682">
        <f t="shared" ca="1" si="981"/>
        <v>0</v>
      </c>
      <c r="BG903" s="1775">
        <f t="shared" ca="1" si="982"/>
        <v>0</v>
      </c>
    </row>
    <row r="904" spans="1:59" s="55" customFormat="1">
      <c r="A904" s="1887">
        <v>878</v>
      </c>
      <c r="B904" s="1887">
        <v>1</v>
      </c>
      <c r="C904" s="1887">
        <f>ROW()</f>
        <v>904</v>
      </c>
      <c r="D904" s="2121"/>
      <c r="E904" s="2540">
        <v>1</v>
      </c>
      <c r="F904" s="87"/>
      <c r="G904" s="87"/>
      <c r="H904" s="39"/>
      <c r="I904" s="688"/>
      <c r="J904" s="7"/>
      <c r="K904" s="6"/>
      <c r="L904" s="7"/>
      <c r="M904" s="6"/>
      <c r="N904" s="70"/>
      <c r="O904" s="70" t="s">
        <v>79</v>
      </c>
      <c r="P904" s="69"/>
      <c r="Q904" s="5"/>
      <c r="R904" s="5"/>
      <c r="S904" s="5"/>
      <c r="T904" s="5"/>
      <c r="U904" s="5"/>
      <c r="V904" s="5"/>
      <c r="W904" s="5"/>
      <c r="X904" s="5"/>
      <c r="Y904" s="5"/>
      <c r="Z904" s="5"/>
      <c r="AA904" s="5"/>
      <c r="AB904" s="5"/>
      <c r="AC904" s="68">
        <f>S904</f>
        <v>0</v>
      </c>
      <c r="AD904" s="68">
        <f>V904</f>
        <v>0</v>
      </c>
      <c r="AE904" s="68">
        <f>Y904</f>
        <v>0</v>
      </c>
      <c r="AF904" s="68">
        <f>AB904</f>
        <v>0</v>
      </c>
      <c r="AG904" s="68">
        <f>AD904</f>
        <v>0</v>
      </c>
      <c r="AH904" s="68">
        <f>AF904</f>
        <v>0</v>
      </c>
      <c r="AI904" s="68">
        <f>AH904</f>
        <v>0</v>
      </c>
      <c r="AK904" s="68">
        <f t="shared" ca="1" si="962"/>
        <v>0</v>
      </c>
      <c r="AL904" s="68">
        <f t="shared" ca="1" si="963"/>
        <v>0</v>
      </c>
      <c r="AM904" s="1682">
        <f t="shared" ca="1" si="964"/>
        <v>0</v>
      </c>
      <c r="AN904" s="1775">
        <f t="shared" ca="1" si="965"/>
        <v>0</v>
      </c>
      <c r="AO904" s="68">
        <f t="shared" ca="1" si="966"/>
        <v>0</v>
      </c>
      <c r="AP904" s="1682">
        <f t="shared" ca="1" si="967"/>
        <v>0</v>
      </c>
      <c r="AQ904" s="1775">
        <f t="shared" ca="1" si="968"/>
        <v>0</v>
      </c>
      <c r="AS904" s="68">
        <f t="shared" ca="1" si="969"/>
        <v>0</v>
      </c>
      <c r="AT904" s="68">
        <f t="shared" ca="1" si="970"/>
        <v>0</v>
      </c>
      <c r="AU904" s="1682">
        <f t="shared" ca="1" si="971"/>
        <v>0</v>
      </c>
      <c r="AV904" s="1775">
        <f t="shared" ca="1" si="972"/>
        <v>0</v>
      </c>
      <c r="AW904" s="68">
        <f t="shared" ca="1" si="973"/>
        <v>0</v>
      </c>
      <c r="AX904" s="1682">
        <f t="shared" ca="1" si="974"/>
        <v>0</v>
      </c>
      <c r="AY904" s="1775">
        <f t="shared" ca="1" si="975"/>
        <v>0</v>
      </c>
      <c r="BA904" s="68">
        <f t="shared" ca="1" si="976"/>
        <v>0</v>
      </c>
      <c r="BB904" s="68">
        <f t="shared" ca="1" si="977"/>
        <v>0</v>
      </c>
      <c r="BC904" s="1682">
        <f t="shared" ca="1" si="978"/>
        <v>0</v>
      </c>
      <c r="BD904" s="1775">
        <f t="shared" ca="1" si="979"/>
        <v>0</v>
      </c>
      <c r="BE904" s="68">
        <f t="shared" ca="1" si="980"/>
        <v>0</v>
      </c>
      <c r="BF904" s="1682">
        <f t="shared" ca="1" si="981"/>
        <v>0</v>
      </c>
      <c r="BG904" s="1775">
        <f t="shared" ca="1" si="982"/>
        <v>0</v>
      </c>
    </row>
    <row r="905" spans="1:59" s="55" customFormat="1">
      <c r="A905" s="1887">
        <v>879</v>
      </c>
      <c r="B905" s="1887">
        <v>1</v>
      </c>
      <c r="C905" s="1887">
        <f>ROW()</f>
        <v>905</v>
      </c>
      <c r="D905" s="2121"/>
      <c r="E905" s="2540">
        <v>1</v>
      </c>
      <c r="F905" s="87"/>
      <c r="G905" s="87"/>
      <c r="H905" s="39"/>
      <c r="I905" s="688"/>
      <c r="J905" s="7"/>
      <c r="K905" s="6"/>
      <c r="L905" s="7"/>
      <c r="M905" s="6"/>
      <c r="N905" s="70"/>
      <c r="O905" s="70" t="s">
        <v>11</v>
      </c>
      <c r="P905" s="69"/>
      <c r="Q905" s="5"/>
      <c r="R905" s="5"/>
      <c r="S905" s="5"/>
      <c r="T905" s="5"/>
      <c r="U905" s="5"/>
      <c r="V905" s="5"/>
      <c r="W905" s="5"/>
      <c r="X905" s="5"/>
      <c r="Y905" s="5"/>
      <c r="Z905" s="5"/>
      <c r="AA905" s="5"/>
      <c r="AB905" s="5"/>
      <c r="AC905" s="68">
        <f>S905</f>
        <v>0</v>
      </c>
      <c r="AD905" s="68">
        <f>V905</f>
        <v>0</v>
      </c>
      <c r="AE905" s="68">
        <f>Y905</f>
        <v>0</v>
      </c>
      <c r="AF905" s="68">
        <f>AB905</f>
        <v>0</v>
      </c>
      <c r="AG905" s="68">
        <f>AD905</f>
        <v>0</v>
      </c>
      <c r="AH905" s="68">
        <f>AF905</f>
        <v>0</v>
      </c>
      <c r="AI905" s="68">
        <f>AH905</f>
        <v>0</v>
      </c>
      <c r="AK905" s="68">
        <f t="shared" ca="1" si="962"/>
        <v>0</v>
      </c>
      <c r="AL905" s="68">
        <f t="shared" ca="1" si="963"/>
        <v>0</v>
      </c>
      <c r="AM905" s="1682">
        <f t="shared" ca="1" si="964"/>
        <v>0</v>
      </c>
      <c r="AN905" s="1775">
        <f t="shared" ca="1" si="965"/>
        <v>0</v>
      </c>
      <c r="AO905" s="68">
        <f t="shared" ca="1" si="966"/>
        <v>0</v>
      </c>
      <c r="AP905" s="1682">
        <f t="shared" ca="1" si="967"/>
        <v>0</v>
      </c>
      <c r="AQ905" s="1775">
        <f t="shared" ca="1" si="968"/>
        <v>0</v>
      </c>
      <c r="AS905" s="68">
        <f t="shared" ca="1" si="969"/>
        <v>0</v>
      </c>
      <c r="AT905" s="68">
        <f t="shared" ca="1" si="970"/>
        <v>0</v>
      </c>
      <c r="AU905" s="1682">
        <f t="shared" ca="1" si="971"/>
        <v>0</v>
      </c>
      <c r="AV905" s="1775">
        <f t="shared" ca="1" si="972"/>
        <v>0</v>
      </c>
      <c r="AW905" s="68">
        <f t="shared" ca="1" si="973"/>
        <v>0</v>
      </c>
      <c r="AX905" s="1682">
        <f t="shared" ca="1" si="974"/>
        <v>0</v>
      </c>
      <c r="AY905" s="1775">
        <f t="shared" ca="1" si="975"/>
        <v>0</v>
      </c>
      <c r="BA905" s="68">
        <f t="shared" ca="1" si="976"/>
        <v>0</v>
      </c>
      <c r="BB905" s="68">
        <f t="shared" ca="1" si="977"/>
        <v>0</v>
      </c>
      <c r="BC905" s="1682">
        <f t="shared" ca="1" si="978"/>
        <v>0</v>
      </c>
      <c r="BD905" s="1775">
        <f t="shared" ca="1" si="979"/>
        <v>0</v>
      </c>
      <c r="BE905" s="68">
        <f t="shared" ca="1" si="980"/>
        <v>0</v>
      </c>
      <c r="BF905" s="1682">
        <f t="shared" ca="1" si="981"/>
        <v>0</v>
      </c>
      <c r="BG905" s="1775">
        <f t="shared" ca="1" si="982"/>
        <v>0</v>
      </c>
    </row>
    <row r="906" spans="1:59" s="55" customFormat="1">
      <c r="A906" s="1887">
        <v>880</v>
      </c>
      <c r="B906" s="1887">
        <v>1</v>
      </c>
      <c r="C906" s="1887">
        <f>ROW()</f>
        <v>906</v>
      </c>
      <c r="D906" s="2120" t="s">
        <v>1020</v>
      </c>
      <c r="E906" s="2540">
        <v>1</v>
      </c>
      <c r="F906" s="87"/>
      <c r="G906" s="87"/>
      <c r="H906" s="39"/>
      <c r="I906" s="688"/>
      <c r="J906" s="512" t="s">
        <v>243</v>
      </c>
      <c r="K906" s="511"/>
      <c r="L906" s="512"/>
      <c r="M906" s="512"/>
      <c r="N906" s="509"/>
      <c r="O906" s="73"/>
      <c r="P906" s="72"/>
      <c r="Q906" s="71">
        <f>SUM(Q907:Q909)</f>
        <v>0</v>
      </c>
      <c r="R906" s="71">
        <f t="shared" ref="R906:AB906" si="990">SUM(R907:R909)</f>
        <v>0</v>
      </c>
      <c r="S906" s="71">
        <f t="shared" si="990"/>
        <v>0</v>
      </c>
      <c r="T906" s="71">
        <f t="shared" si="990"/>
        <v>0</v>
      </c>
      <c r="U906" s="71">
        <f t="shared" si="990"/>
        <v>0</v>
      </c>
      <c r="V906" s="71">
        <f t="shared" si="990"/>
        <v>0</v>
      </c>
      <c r="W906" s="71">
        <f t="shared" si="990"/>
        <v>0</v>
      </c>
      <c r="X906" s="71">
        <f t="shared" si="990"/>
        <v>0</v>
      </c>
      <c r="Y906" s="71">
        <f t="shared" si="990"/>
        <v>0</v>
      </c>
      <c r="Z906" s="71">
        <f t="shared" si="990"/>
        <v>0</v>
      </c>
      <c r="AA906" s="71">
        <f t="shared" si="990"/>
        <v>0</v>
      </c>
      <c r="AB906" s="71">
        <f t="shared" si="990"/>
        <v>0</v>
      </c>
      <c r="AC906" s="510">
        <f t="shared" ref="AC906:AI906" si="991">SUM(AC907:AC909)</f>
        <v>0</v>
      </c>
      <c r="AD906" s="510">
        <f t="shared" si="991"/>
        <v>0</v>
      </c>
      <c r="AE906" s="510">
        <f t="shared" si="991"/>
        <v>0</v>
      </c>
      <c r="AF906" s="510">
        <f t="shared" si="991"/>
        <v>0</v>
      </c>
      <c r="AG906" s="510">
        <f t="shared" si="991"/>
        <v>0</v>
      </c>
      <c r="AH906" s="510">
        <f t="shared" si="991"/>
        <v>0</v>
      </c>
      <c r="AI906" s="510">
        <f t="shared" si="991"/>
        <v>0</v>
      </c>
      <c r="AK906" s="510">
        <f t="shared" ca="1" si="962"/>
        <v>0</v>
      </c>
      <c r="AL906" s="510">
        <f t="shared" ca="1" si="963"/>
        <v>0</v>
      </c>
      <c r="AM906" s="1756">
        <f t="shared" ca="1" si="964"/>
        <v>0</v>
      </c>
      <c r="AN906" s="1859">
        <f t="shared" ca="1" si="965"/>
        <v>0</v>
      </c>
      <c r="AO906" s="510">
        <f t="shared" ca="1" si="966"/>
        <v>0</v>
      </c>
      <c r="AP906" s="1756">
        <f t="shared" ca="1" si="967"/>
        <v>0</v>
      </c>
      <c r="AQ906" s="1859">
        <f t="shared" ca="1" si="968"/>
        <v>0</v>
      </c>
      <c r="AS906" s="510">
        <f t="shared" ca="1" si="969"/>
        <v>0</v>
      </c>
      <c r="AT906" s="510">
        <f t="shared" ca="1" si="970"/>
        <v>0</v>
      </c>
      <c r="AU906" s="1756">
        <f t="shared" ca="1" si="971"/>
        <v>0</v>
      </c>
      <c r="AV906" s="1859">
        <f t="shared" ca="1" si="972"/>
        <v>0</v>
      </c>
      <c r="AW906" s="510">
        <f t="shared" ca="1" si="973"/>
        <v>0</v>
      </c>
      <c r="AX906" s="1756">
        <f t="shared" ca="1" si="974"/>
        <v>0</v>
      </c>
      <c r="AY906" s="1859">
        <f t="shared" ca="1" si="975"/>
        <v>0</v>
      </c>
      <c r="BA906" s="510">
        <f t="shared" ca="1" si="976"/>
        <v>0</v>
      </c>
      <c r="BB906" s="510">
        <f t="shared" ca="1" si="977"/>
        <v>0</v>
      </c>
      <c r="BC906" s="1756">
        <f t="shared" ca="1" si="978"/>
        <v>0</v>
      </c>
      <c r="BD906" s="1859">
        <f t="shared" ca="1" si="979"/>
        <v>0</v>
      </c>
      <c r="BE906" s="510">
        <f t="shared" ca="1" si="980"/>
        <v>0</v>
      </c>
      <c r="BF906" s="1756">
        <f t="shared" ca="1" si="981"/>
        <v>0</v>
      </c>
      <c r="BG906" s="1859">
        <f t="shared" ca="1" si="982"/>
        <v>0</v>
      </c>
    </row>
    <row r="907" spans="1:59" s="55" customFormat="1">
      <c r="A907" s="1887">
        <v>881</v>
      </c>
      <c r="B907" s="1887">
        <v>1</v>
      </c>
      <c r="C907" s="1887">
        <f>ROW()</f>
        <v>907</v>
      </c>
      <c r="D907" s="2121"/>
      <c r="E907" s="2540">
        <v>1</v>
      </c>
      <c r="F907" s="87"/>
      <c r="G907" s="87"/>
      <c r="H907" s="39"/>
      <c r="I907" s="688"/>
      <c r="J907" s="7"/>
      <c r="K907" s="6"/>
      <c r="L907" s="7"/>
      <c r="M907" s="6"/>
      <c r="N907" s="70"/>
      <c r="O907" s="70" t="s">
        <v>81</v>
      </c>
      <c r="P907" s="69"/>
      <c r="Q907" s="5"/>
      <c r="R907" s="5"/>
      <c r="S907" s="5"/>
      <c r="T907" s="5"/>
      <c r="U907" s="5"/>
      <c r="V907" s="5"/>
      <c r="W907" s="5"/>
      <c r="X907" s="5"/>
      <c r="Y907" s="5"/>
      <c r="Z907" s="5"/>
      <c r="AA907" s="5"/>
      <c r="AB907" s="5"/>
      <c r="AC907" s="68">
        <f>S907</f>
        <v>0</v>
      </c>
      <c r="AD907" s="68">
        <f>V907</f>
        <v>0</v>
      </c>
      <c r="AE907" s="68">
        <f>Y907</f>
        <v>0</v>
      </c>
      <c r="AF907" s="68">
        <f>AB907</f>
        <v>0</v>
      </c>
      <c r="AG907" s="68">
        <f>AD907</f>
        <v>0</v>
      </c>
      <c r="AH907" s="68">
        <f>AF907</f>
        <v>0</v>
      </c>
      <c r="AI907" s="68">
        <f>AH907</f>
        <v>0</v>
      </c>
      <c r="AK907" s="68">
        <f t="shared" ca="1" si="962"/>
        <v>0</v>
      </c>
      <c r="AL907" s="68">
        <f t="shared" ca="1" si="963"/>
        <v>0</v>
      </c>
      <c r="AM907" s="1682">
        <f t="shared" ca="1" si="964"/>
        <v>0</v>
      </c>
      <c r="AN907" s="1775">
        <f t="shared" ca="1" si="965"/>
        <v>0</v>
      </c>
      <c r="AO907" s="68">
        <f t="shared" ca="1" si="966"/>
        <v>0</v>
      </c>
      <c r="AP907" s="1682">
        <f t="shared" ca="1" si="967"/>
        <v>0</v>
      </c>
      <c r="AQ907" s="1775">
        <f t="shared" ca="1" si="968"/>
        <v>0</v>
      </c>
      <c r="AS907" s="68">
        <f t="shared" ca="1" si="969"/>
        <v>0</v>
      </c>
      <c r="AT907" s="68">
        <f t="shared" ca="1" si="970"/>
        <v>0</v>
      </c>
      <c r="AU907" s="1682">
        <f t="shared" ca="1" si="971"/>
        <v>0</v>
      </c>
      <c r="AV907" s="1775">
        <f t="shared" ca="1" si="972"/>
        <v>0</v>
      </c>
      <c r="AW907" s="68">
        <f t="shared" ca="1" si="973"/>
        <v>0</v>
      </c>
      <c r="AX907" s="1682">
        <f t="shared" ca="1" si="974"/>
        <v>0</v>
      </c>
      <c r="AY907" s="1775">
        <f t="shared" ca="1" si="975"/>
        <v>0</v>
      </c>
      <c r="BA907" s="68">
        <f t="shared" ca="1" si="976"/>
        <v>0</v>
      </c>
      <c r="BB907" s="68">
        <f t="shared" ca="1" si="977"/>
        <v>0</v>
      </c>
      <c r="BC907" s="1682">
        <f t="shared" ca="1" si="978"/>
        <v>0</v>
      </c>
      <c r="BD907" s="1775">
        <f t="shared" ca="1" si="979"/>
        <v>0</v>
      </c>
      <c r="BE907" s="68">
        <f t="shared" ca="1" si="980"/>
        <v>0</v>
      </c>
      <c r="BF907" s="1682">
        <f t="shared" ca="1" si="981"/>
        <v>0</v>
      </c>
      <c r="BG907" s="1775">
        <f t="shared" ca="1" si="982"/>
        <v>0</v>
      </c>
    </row>
    <row r="908" spans="1:59" s="55" customFormat="1">
      <c r="A908" s="1887">
        <v>882</v>
      </c>
      <c r="B908" s="1887">
        <v>1</v>
      </c>
      <c r="C908" s="1887">
        <f>ROW()</f>
        <v>908</v>
      </c>
      <c r="D908" s="2121"/>
      <c r="E908" s="2540">
        <v>1</v>
      </c>
      <c r="F908" s="87"/>
      <c r="G908" s="87"/>
      <c r="H908" s="39"/>
      <c r="I908" s="688"/>
      <c r="J908" s="7"/>
      <c r="K908" s="6"/>
      <c r="L908" s="7"/>
      <c r="M908" s="6"/>
      <c r="N908" s="70"/>
      <c r="O908" s="70" t="s">
        <v>82</v>
      </c>
      <c r="P908" s="69"/>
      <c r="Q908" s="5"/>
      <c r="R908" s="5"/>
      <c r="S908" s="5"/>
      <c r="T908" s="5"/>
      <c r="U908" s="5"/>
      <c r="V908" s="5"/>
      <c r="W908" s="5"/>
      <c r="X908" s="5"/>
      <c r="Y908" s="5"/>
      <c r="Z908" s="5"/>
      <c r="AA908" s="5"/>
      <c r="AB908" s="5"/>
      <c r="AC908" s="68">
        <f>S908</f>
        <v>0</v>
      </c>
      <c r="AD908" s="68">
        <f>V908</f>
        <v>0</v>
      </c>
      <c r="AE908" s="68">
        <f>Y908</f>
        <v>0</v>
      </c>
      <c r="AF908" s="68">
        <f>AB908</f>
        <v>0</v>
      </c>
      <c r="AG908" s="68">
        <f>AD908</f>
        <v>0</v>
      </c>
      <c r="AH908" s="68">
        <f>AF908</f>
        <v>0</v>
      </c>
      <c r="AI908" s="68">
        <f>AH908</f>
        <v>0</v>
      </c>
      <c r="AK908" s="68">
        <f t="shared" ca="1" si="962"/>
        <v>0</v>
      </c>
      <c r="AL908" s="68">
        <f t="shared" ca="1" si="963"/>
        <v>0</v>
      </c>
      <c r="AM908" s="1682">
        <f t="shared" ca="1" si="964"/>
        <v>0</v>
      </c>
      <c r="AN908" s="1775">
        <f t="shared" ca="1" si="965"/>
        <v>0</v>
      </c>
      <c r="AO908" s="68">
        <f t="shared" ca="1" si="966"/>
        <v>0</v>
      </c>
      <c r="AP908" s="1682">
        <f t="shared" ca="1" si="967"/>
        <v>0</v>
      </c>
      <c r="AQ908" s="1775">
        <f t="shared" ca="1" si="968"/>
        <v>0</v>
      </c>
      <c r="AS908" s="68">
        <f t="shared" ca="1" si="969"/>
        <v>0</v>
      </c>
      <c r="AT908" s="68">
        <f t="shared" ca="1" si="970"/>
        <v>0</v>
      </c>
      <c r="AU908" s="1682">
        <f t="shared" ca="1" si="971"/>
        <v>0</v>
      </c>
      <c r="AV908" s="1775">
        <f t="shared" ca="1" si="972"/>
        <v>0</v>
      </c>
      <c r="AW908" s="68">
        <f t="shared" ca="1" si="973"/>
        <v>0</v>
      </c>
      <c r="AX908" s="1682">
        <f t="shared" ca="1" si="974"/>
        <v>0</v>
      </c>
      <c r="AY908" s="1775">
        <f t="shared" ca="1" si="975"/>
        <v>0</v>
      </c>
      <c r="BA908" s="68">
        <f t="shared" ca="1" si="976"/>
        <v>0</v>
      </c>
      <c r="BB908" s="68">
        <f t="shared" ca="1" si="977"/>
        <v>0</v>
      </c>
      <c r="BC908" s="1682">
        <f t="shared" ca="1" si="978"/>
        <v>0</v>
      </c>
      <c r="BD908" s="1775">
        <f t="shared" ca="1" si="979"/>
        <v>0</v>
      </c>
      <c r="BE908" s="68">
        <f t="shared" ca="1" si="980"/>
        <v>0</v>
      </c>
      <c r="BF908" s="1682">
        <f t="shared" ca="1" si="981"/>
        <v>0</v>
      </c>
      <c r="BG908" s="1775">
        <f t="shared" ca="1" si="982"/>
        <v>0</v>
      </c>
    </row>
    <row r="909" spans="1:59" s="55" customFormat="1">
      <c r="A909" s="1887">
        <v>883</v>
      </c>
      <c r="B909" s="1887">
        <v>1</v>
      </c>
      <c r="C909" s="1887">
        <f>ROW()</f>
        <v>909</v>
      </c>
      <c r="D909" s="2121"/>
      <c r="E909" s="2540">
        <v>1</v>
      </c>
      <c r="F909" s="87"/>
      <c r="G909" s="87"/>
      <c r="H909" s="39"/>
      <c r="I909" s="689"/>
      <c r="J909" s="4"/>
      <c r="K909" s="3"/>
      <c r="L909" s="4"/>
      <c r="M909" s="3"/>
      <c r="N909" s="67"/>
      <c r="O909" s="67" t="s">
        <v>83</v>
      </c>
      <c r="P909" s="66"/>
      <c r="Q909" s="2"/>
      <c r="R909" s="2"/>
      <c r="S909" s="2"/>
      <c r="T909" s="2"/>
      <c r="U909" s="2"/>
      <c r="V909" s="2"/>
      <c r="W909" s="2"/>
      <c r="X909" s="2"/>
      <c r="Y909" s="2"/>
      <c r="Z909" s="2"/>
      <c r="AA909" s="2"/>
      <c r="AB909" s="2"/>
      <c r="AC909" s="65">
        <f>S909</f>
        <v>0</v>
      </c>
      <c r="AD909" s="65">
        <f>V909</f>
        <v>0</v>
      </c>
      <c r="AE909" s="65">
        <f>Y909</f>
        <v>0</v>
      </c>
      <c r="AF909" s="65">
        <f>AB909</f>
        <v>0</v>
      </c>
      <c r="AG909" s="65">
        <f>AD909</f>
        <v>0</v>
      </c>
      <c r="AH909" s="65">
        <f>AF909</f>
        <v>0</v>
      </c>
      <c r="AI909" s="65">
        <f>AH909</f>
        <v>0</v>
      </c>
      <c r="AK909" s="65">
        <f t="shared" ca="1" si="962"/>
        <v>0</v>
      </c>
      <c r="AL909" s="65">
        <f t="shared" ca="1" si="963"/>
        <v>0</v>
      </c>
      <c r="AM909" s="1755">
        <f t="shared" ca="1" si="964"/>
        <v>0</v>
      </c>
      <c r="AN909" s="1858">
        <f t="shared" ca="1" si="965"/>
        <v>0</v>
      </c>
      <c r="AO909" s="65">
        <f t="shared" ca="1" si="966"/>
        <v>0</v>
      </c>
      <c r="AP909" s="1755">
        <f t="shared" ca="1" si="967"/>
        <v>0</v>
      </c>
      <c r="AQ909" s="1858">
        <f t="shared" ca="1" si="968"/>
        <v>0</v>
      </c>
      <c r="AS909" s="65">
        <f t="shared" ca="1" si="969"/>
        <v>0</v>
      </c>
      <c r="AT909" s="65">
        <f t="shared" ca="1" si="970"/>
        <v>0</v>
      </c>
      <c r="AU909" s="1755">
        <f t="shared" ca="1" si="971"/>
        <v>0</v>
      </c>
      <c r="AV909" s="1858">
        <f t="shared" ca="1" si="972"/>
        <v>0</v>
      </c>
      <c r="AW909" s="65">
        <f t="shared" ca="1" si="973"/>
        <v>0</v>
      </c>
      <c r="AX909" s="1755">
        <f t="shared" ca="1" si="974"/>
        <v>0</v>
      </c>
      <c r="AY909" s="1858">
        <f t="shared" ca="1" si="975"/>
        <v>0</v>
      </c>
      <c r="BA909" s="65">
        <f t="shared" ca="1" si="976"/>
        <v>0</v>
      </c>
      <c r="BB909" s="65">
        <f t="shared" ca="1" si="977"/>
        <v>0</v>
      </c>
      <c r="BC909" s="1755">
        <f t="shared" ca="1" si="978"/>
        <v>0</v>
      </c>
      <c r="BD909" s="1858">
        <f t="shared" ca="1" si="979"/>
        <v>0</v>
      </c>
      <c r="BE909" s="65">
        <f t="shared" ca="1" si="980"/>
        <v>0</v>
      </c>
      <c r="BF909" s="1755">
        <f t="shared" ca="1" si="981"/>
        <v>0</v>
      </c>
      <c r="BG909" s="1858">
        <f t="shared" ca="1" si="982"/>
        <v>0</v>
      </c>
    </row>
    <row r="910" spans="1:59" s="55" customFormat="1">
      <c r="A910" s="1887">
        <v>884</v>
      </c>
      <c r="B910" s="1887">
        <v>1</v>
      </c>
      <c r="C910" s="1887">
        <f>ROW()</f>
        <v>910</v>
      </c>
      <c r="D910" s="2120" t="s">
        <v>1020</v>
      </c>
      <c r="E910" s="2540">
        <v>1</v>
      </c>
      <c r="F910" s="87"/>
      <c r="G910" s="87"/>
      <c r="H910" s="39"/>
      <c r="I910" s="518" t="s">
        <v>317</v>
      </c>
      <c r="J910" s="503"/>
      <c r="K910" s="519"/>
      <c r="L910" s="519"/>
      <c r="M910" s="503"/>
      <c r="N910" s="503"/>
      <c r="O910" s="503"/>
      <c r="P910" s="504"/>
      <c r="Q910" s="505"/>
      <c r="R910" s="505"/>
      <c r="S910" s="505"/>
      <c r="T910" s="505"/>
      <c r="U910" s="505"/>
      <c r="V910" s="505"/>
      <c r="W910" s="505"/>
      <c r="X910" s="505"/>
      <c r="Y910" s="505"/>
      <c r="Z910" s="505"/>
      <c r="AA910" s="505"/>
      <c r="AB910" s="505"/>
      <c r="AC910" s="506">
        <f>S910</f>
        <v>0</v>
      </c>
      <c r="AD910" s="506">
        <f>V910</f>
        <v>0</v>
      </c>
      <c r="AE910" s="506">
        <f>Y910</f>
        <v>0</v>
      </c>
      <c r="AF910" s="506">
        <f>AB910</f>
        <v>0</v>
      </c>
      <c r="AG910" s="506">
        <f>AD910</f>
        <v>0</v>
      </c>
      <c r="AH910" s="506">
        <f>AF910</f>
        <v>0</v>
      </c>
      <c r="AI910" s="506">
        <f>AH910</f>
        <v>0</v>
      </c>
      <c r="AK910" s="506">
        <f t="shared" ca="1" si="962"/>
        <v>0</v>
      </c>
      <c r="AL910" s="506">
        <f t="shared" ca="1" si="963"/>
        <v>0</v>
      </c>
      <c r="AM910" s="1757">
        <f t="shared" ca="1" si="964"/>
        <v>0</v>
      </c>
      <c r="AN910" s="1860">
        <f t="shared" ca="1" si="965"/>
        <v>0</v>
      </c>
      <c r="AO910" s="506">
        <f t="shared" ca="1" si="966"/>
        <v>0</v>
      </c>
      <c r="AP910" s="1757">
        <f t="shared" ca="1" si="967"/>
        <v>0</v>
      </c>
      <c r="AQ910" s="1860">
        <f t="shared" ca="1" si="968"/>
        <v>0</v>
      </c>
      <c r="AS910" s="506">
        <f t="shared" ca="1" si="969"/>
        <v>0</v>
      </c>
      <c r="AT910" s="506">
        <f t="shared" ca="1" si="970"/>
        <v>0</v>
      </c>
      <c r="AU910" s="1757">
        <f t="shared" ca="1" si="971"/>
        <v>0</v>
      </c>
      <c r="AV910" s="1860">
        <f t="shared" ca="1" si="972"/>
        <v>0</v>
      </c>
      <c r="AW910" s="506">
        <f t="shared" ca="1" si="973"/>
        <v>0</v>
      </c>
      <c r="AX910" s="1757">
        <f t="shared" ca="1" si="974"/>
        <v>0</v>
      </c>
      <c r="AY910" s="1860">
        <f t="shared" ca="1" si="975"/>
        <v>0</v>
      </c>
      <c r="BA910" s="506">
        <f t="shared" ca="1" si="976"/>
        <v>0</v>
      </c>
      <c r="BB910" s="506">
        <f t="shared" ca="1" si="977"/>
        <v>0</v>
      </c>
      <c r="BC910" s="1757">
        <f t="shared" ca="1" si="978"/>
        <v>0</v>
      </c>
      <c r="BD910" s="1860">
        <f t="shared" ca="1" si="979"/>
        <v>0</v>
      </c>
      <c r="BE910" s="506">
        <f t="shared" ca="1" si="980"/>
        <v>0</v>
      </c>
      <c r="BF910" s="1757">
        <f t="shared" ca="1" si="981"/>
        <v>0</v>
      </c>
      <c r="BG910" s="1860">
        <f t="shared" ca="1" si="982"/>
        <v>0</v>
      </c>
    </row>
    <row r="911" spans="1:59" s="55" customFormat="1">
      <c r="A911" s="1887">
        <v>885</v>
      </c>
      <c r="B911" s="1887">
        <v>1</v>
      </c>
      <c r="C911" s="1887">
        <f>ROW()</f>
        <v>911</v>
      </c>
      <c r="D911" s="2120" t="s">
        <v>1020</v>
      </c>
      <c r="E911" s="2540">
        <v>1</v>
      </c>
      <c r="F911" s="58"/>
      <c r="G911" s="58"/>
      <c r="H911" s="39"/>
      <c r="I911" s="58"/>
      <c r="J911" s="59"/>
      <c r="K911" s="58"/>
      <c r="L911" s="58"/>
      <c r="M911" s="58"/>
      <c r="N911" s="58"/>
      <c r="O911" s="58"/>
      <c r="P911" s="58"/>
      <c r="Q911" s="57"/>
      <c r="R911" s="57"/>
      <c r="S911" s="57"/>
      <c r="T911" s="57"/>
      <c r="U911" s="57"/>
      <c r="V911" s="57"/>
      <c r="W911" s="56"/>
      <c r="X911" s="56"/>
      <c r="Y911" s="56"/>
      <c r="Z911" s="56"/>
    </row>
    <row r="912" spans="1:59" s="55" customFormat="1">
      <c r="A912" s="1887">
        <v>886</v>
      </c>
      <c r="B912" s="1887">
        <v>1</v>
      </c>
      <c r="C912" s="1887">
        <f>ROW()</f>
        <v>912</v>
      </c>
      <c r="D912" s="2120" t="s">
        <v>1020</v>
      </c>
      <c r="E912" s="2540">
        <v>1</v>
      </c>
      <c r="F912" s="87"/>
      <c r="G912" s="87"/>
      <c r="H912" s="39" t="s">
        <v>522</v>
      </c>
      <c r="I912" s="7"/>
      <c r="J912" s="6"/>
      <c r="K912" s="7"/>
      <c r="L912" s="7"/>
      <c r="M912" s="6"/>
      <c r="N912" s="86"/>
      <c r="O912" s="86"/>
      <c r="P912" s="86"/>
      <c r="Q912" s="57"/>
      <c r="R912" s="57"/>
      <c r="S912" s="57"/>
      <c r="T912" s="57"/>
      <c r="U912" s="57"/>
      <c r="V912" s="57"/>
      <c r="W912" s="57"/>
      <c r="X912" s="57"/>
      <c r="Y912" s="57"/>
      <c r="Z912" s="57"/>
    </row>
    <row r="913" spans="1:59" s="55" customFormat="1">
      <c r="A913" s="1887">
        <v>887</v>
      </c>
      <c r="B913" s="1887">
        <v>1</v>
      </c>
      <c r="C913" s="1887">
        <f>ROW()</f>
        <v>913</v>
      </c>
      <c r="D913" s="2120" t="s">
        <v>1020</v>
      </c>
      <c r="E913" s="2540">
        <v>1</v>
      </c>
      <c r="F913" s="87"/>
      <c r="G913" s="87"/>
      <c r="H913" s="532"/>
      <c r="I913" s="513" t="s">
        <v>353</v>
      </c>
      <c r="J913" s="514"/>
      <c r="K913" s="515"/>
      <c r="L913" s="515"/>
      <c r="M913" s="514"/>
      <c r="N913" s="516"/>
      <c r="O913" s="516"/>
      <c r="P913" s="516"/>
      <c r="Q913" s="193">
        <f t="shared" ref="Q913:AI913" si="992">Q914+Q919+Q925+Q930+Q936</f>
        <v>0</v>
      </c>
      <c r="R913" s="193">
        <f t="shared" si="992"/>
        <v>0</v>
      </c>
      <c r="S913" s="193">
        <f t="shared" si="992"/>
        <v>0</v>
      </c>
      <c r="T913" s="193">
        <f t="shared" si="992"/>
        <v>0</v>
      </c>
      <c r="U913" s="193">
        <f t="shared" si="992"/>
        <v>0</v>
      </c>
      <c r="V913" s="193">
        <f t="shared" si="992"/>
        <v>0</v>
      </c>
      <c r="W913" s="193">
        <f t="shared" si="992"/>
        <v>0</v>
      </c>
      <c r="X913" s="193">
        <f t="shared" si="992"/>
        <v>0</v>
      </c>
      <c r="Y913" s="193">
        <f t="shared" si="992"/>
        <v>0</v>
      </c>
      <c r="Z913" s="193">
        <f t="shared" si="992"/>
        <v>0</v>
      </c>
      <c r="AA913" s="193">
        <f t="shared" si="992"/>
        <v>0</v>
      </c>
      <c r="AB913" s="193">
        <f t="shared" si="992"/>
        <v>0</v>
      </c>
      <c r="AC913" s="193">
        <f t="shared" si="992"/>
        <v>0</v>
      </c>
      <c r="AD913" s="193">
        <f t="shared" si="992"/>
        <v>0</v>
      </c>
      <c r="AE913" s="193">
        <f t="shared" si="992"/>
        <v>0</v>
      </c>
      <c r="AF913" s="193">
        <f t="shared" si="992"/>
        <v>0</v>
      </c>
      <c r="AG913" s="193">
        <f t="shared" si="992"/>
        <v>0</v>
      </c>
      <c r="AH913" s="193">
        <f t="shared" si="992"/>
        <v>0</v>
      </c>
      <c r="AI913" s="193">
        <f t="shared" si="992"/>
        <v>0</v>
      </c>
      <c r="AK913" s="1646">
        <f t="shared" ref="AK913:AK940" ca="1" si="993">INDIRECT(AK$3&amp;(ROW()))</f>
        <v>0</v>
      </c>
      <c r="AL913" s="1647">
        <f t="shared" ref="AL913:AL940" ca="1" si="994">INDIRECT(AL$1&amp;AL$3&amp;$C913)</f>
        <v>0</v>
      </c>
      <c r="AM913" s="1711">
        <f t="shared" ref="AM913:AM940" ca="1" si="995">AK913-AL913</f>
        <v>0</v>
      </c>
      <c r="AN913" s="1813">
        <f t="shared" ref="AN913:AN940" ca="1" si="996">IFERROR(AK913/AL913,0)</f>
        <v>0</v>
      </c>
      <c r="AO913" s="1647">
        <f t="shared" ref="AO913:AO940" ca="1" si="997">INDIRECT(AO$1&amp;AO$3&amp;$A913)+INDIRECT(AO$1&amp;AO$3&amp;$B913)</f>
        <v>0</v>
      </c>
      <c r="AP913" s="1711">
        <f t="shared" ref="AP913:AP940" ca="1" si="998">AK913-AO913</f>
        <v>0</v>
      </c>
      <c r="AQ913" s="1813">
        <f t="shared" ref="AQ913:AQ940" ca="1" si="999">IFERROR(AK913/AO913,0)</f>
        <v>0</v>
      </c>
      <c r="AS913" s="1646">
        <f t="shared" ref="AS913:AS940" ca="1" si="1000">INDIRECT(AS$3&amp;(ROW()))</f>
        <v>0</v>
      </c>
      <c r="AT913" s="1647">
        <f t="shared" ref="AT913:AT940" ca="1" si="1001">INDIRECT(AT$1&amp;AT$3&amp;$C913)</f>
        <v>0</v>
      </c>
      <c r="AU913" s="1711">
        <f t="shared" ref="AU913:AU940" ca="1" si="1002">AS913-AT913</f>
        <v>0</v>
      </c>
      <c r="AV913" s="1813">
        <f t="shared" ref="AV913:AV940" ca="1" si="1003">IFERROR(AS913/AT913,0)</f>
        <v>0</v>
      </c>
      <c r="AW913" s="1647">
        <f t="shared" ref="AW913:AW940" ca="1" si="1004">INDIRECT(AW$1&amp;AW$3&amp;$A913)+INDIRECT(AW$1&amp;AW$3&amp;$B913)</f>
        <v>0</v>
      </c>
      <c r="AX913" s="1711">
        <f t="shared" ref="AX913:AX940" ca="1" si="1005">AS913-AW913</f>
        <v>0</v>
      </c>
      <c r="AY913" s="1813">
        <f t="shared" ref="AY913:AY940" ca="1" si="1006">IFERROR(AS913/AW913,0)</f>
        <v>0</v>
      </c>
      <c r="BA913" s="1646">
        <f t="shared" ref="BA913:BA940" ca="1" si="1007">INDIRECT(BA$3&amp;(ROW()))</f>
        <v>0</v>
      </c>
      <c r="BB913" s="1647">
        <f t="shared" ref="BB913:BB940" ca="1" si="1008">INDIRECT(BB$1&amp;BB$3&amp;$C913)</f>
        <v>0</v>
      </c>
      <c r="BC913" s="1711">
        <f t="shared" ref="BC913:BC940" ca="1" si="1009">BA913-BB913</f>
        <v>0</v>
      </c>
      <c r="BD913" s="1813">
        <f t="shared" ref="BD913:BD940" ca="1" si="1010">IFERROR(BA913/BB913,0)</f>
        <v>0</v>
      </c>
      <c r="BE913" s="1647">
        <f t="shared" ref="BE913:BE940" ca="1" si="1011">INDIRECT(BE$1&amp;BE$3&amp;$A913)+INDIRECT(BE$1&amp;BE$3&amp;$B913)</f>
        <v>0</v>
      </c>
      <c r="BF913" s="1711">
        <f t="shared" ref="BF913:BF940" ca="1" si="1012">BA913-BE913</f>
        <v>0</v>
      </c>
      <c r="BG913" s="1813">
        <f t="shared" ref="BG913:BG940" ca="1" si="1013">IFERROR(BA913/BE913,0)</f>
        <v>0</v>
      </c>
    </row>
    <row r="914" spans="1:59" s="55" customFormat="1">
      <c r="A914" s="1887">
        <v>888</v>
      </c>
      <c r="B914" s="1887">
        <v>1</v>
      </c>
      <c r="C914" s="1887">
        <f>ROW()</f>
        <v>914</v>
      </c>
      <c r="D914" s="2120" t="s">
        <v>1020</v>
      </c>
      <c r="E914" s="2540">
        <v>1</v>
      </c>
      <c r="F914" s="87"/>
      <c r="G914" s="87"/>
      <c r="H914" s="39"/>
      <c r="I914" s="517"/>
      <c r="J914" s="520" t="s">
        <v>245</v>
      </c>
      <c r="K914" s="79"/>
      <c r="L914" s="80"/>
      <c r="M914" s="80"/>
      <c r="N914" s="78"/>
      <c r="O914" s="78"/>
      <c r="P914" s="77"/>
      <c r="Q914" s="76">
        <f>SUM(Q915:Q918)</f>
        <v>0</v>
      </c>
      <c r="R914" s="76">
        <f t="shared" ref="R914:AI914" si="1014">SUM(R915:R918)</f>
        <v>0</v>
      </c>
      <c r="S914" s="76">
        <f t="shared" si="1014"/>
        <v>0</v>
      </c>
      <c r="T914" s="76">
        <f t="shared" si="1014"/>
        <v>0</v>
      </c>
      <c r="U914" s="76">
        <f t="shared" si="1014"/>
        <v>0</v>
      </c>
      <c r="V914" s="76">
        <f t="shared" si="1014"/>
        <v>0</v>
      </c>
      <c r="W914" s="76">
        <f t="shared" si="1014"/>
        <v>0</v>
      </c>
      <c r="X914" s="76">
        <f t="shared" si="1014"/>
        <v>0</v>
      </c>
      <c r="Y914" s="76">
        <f t="shared" si="1014"/>
        <v>0</v>
      </c>
      <c r="Z914" s="76">
        <f t="shared" si="1014"/>
        <v>0</v>
      </c>
      <c r="AA914" s="76">
        <f t="shared" si="1014"/>
        <v>0</v>
      </c>
      <c r="AB914" s="76">
        <f t="shared" si="1014"/>
        <v>0</v>
      </c>
      <c r="AC914" s="76">
        <f t="shared" si="1014"/>
        <v>0</v>
      </c>
      <c r="AD914" s="76">
        <f t="shared" si="1014"/>
        <v>0</v>
      </c>
      <c r="AE914" s="76">
        <f t="shared" si="1014"/>
        <v>0</v>
      </c>
      <c r="AF914" s="76">
        <f t="shared" si="1014"/>
        <v>0</v>
      </c>
      <c r="AG914" s="76">
        <f t="shared" si="1014"/>
        <v>0</v>
      </c>
      <c r="AH914" s="76">
        <f t="shared" si="1014"/>
        <v>0</v>
      </c>
      <c r="AI914" s="76">
        <f t="shared" si="1014"/>
        <v>0</v>
      </c>
      <c r="AK914" s="76">
        <f t="shared" ca="1" si="993"/>
        <v>0</v>
      </c>
      <c r="AL914" s="76">
        <f t="shared" ca="1" si="994"/>
        <v>0</v>
      </c>
      <c r="AM914" s="1754">
        <f t="shared" ca="1" si="995"/>
        <v>0</v>
      </c>
      <c r="AN914" s="1857">
        <f t="shared" ca="1" si="996"/>
        <v>0</v>
      </c>
      <c r="AO914" s="76">
        <f t="shared" ca="1" si="997"/>
        <v>0</v>
      </c>
      <c r="AP914" s="1754">
        <f t="shared" ca="1" si="998"/>
        <v>0</v>
      </c>
      <c r="AQ914" s="1857">
        <f t="shared" ca="1" si="999"/>
        <v>0</v>
      </c>
      <c r="AS914" s="76">
        <f t="shared" ca="1" si="1000"/>
        <v>0</v>
      </c>
      <c r="AT914" s="76">
        <f t="shared" ca="1" si="1001"/>
        <v>0</v>
      </c>
      <c r="AU914" s="1754">
        <f t="shared" ca="1" si="1002"/>
        <v>0</v>
      </c>
      <c r="AV914" s="1857">
        <f t="shared" ca="1" si="1003"/>
        <v>0</v>
      </c>
      <c r="AW914" s="76">
        <f t="shared" ca="1" si="1004"/>
        <v>0</v>
      </c>
      <c r="AX914" s="1754">
        <f t="shared" ca="1" si="1005"/>
        <v>0</v>
      </c>
      <c r="AY914" s="1857">
        <f t="shared" ca="1" si="1006"/>
        <v>0</v>
      </c>
      <c r="BA914" s="76">
        <f t="shared" ca="1" si="1007"/>
        <v>0</v>
      </c>
      <c r="BB914" s="76">
        <f t="shared" ca="1" si="1008"/>
        <v>0</v>
      </c>
      <c r="BC914" s="1754">
        <f t="shared" ca="1" si="1009"/>
        <v>0</v>
      </c>
      <c r="BD914" s="1857">
        <f t="shared" ca="1" si="1010"/>
        <v>0</v>
      </c>
      <c r="BE914" s="76">
        <f t="shared" ca="1" si="1011"/>
        <v>0</v>
      </c>
      <c r="BF914" s="1754">
        <f t="shared" ca="1" si="1012"/>
        <v>0</v>
      </c>
      <c r="BG914" s="1857">
        <f t="shared" ca="1" si="1013"/>
        <v>0</v>
      </c>
    </row>
    <row r="915" spans="1:59" s="55" customFormat="1">
      <c r="A915" s="1887">
        <v>889</v>
      </c>
      <c r="B915" s="1887">
        <v>1</v>
      </c>
      <c r="C915" s="1887">
        <f>ROW()</f>
        <v>915</v>
      </c>
      <c r="D915" s="2121"/>
      <c r="E915" s="2540">
        <v>1</v>
      </c>
      <c r="F915" s="87"/>
      <c r="G915" s="87"/>
      <c r="H915" s="39"/>
      <c r="I915" s="517"/>
      <c r="J915" s="7"/>
      <c r="K915" s="6"/>
      <c r="L915" s="7"/>
      <c r="M915" s="7"/>
      <c r="N915" s="70"/>
      <c r="O915" s="70" t="s">
        <v>130</v>
      </c>
      <c r="P915" s="6"/>
      <c r="Q915" s="5"/>
      <c r="R915" s="5"/>
      <c r="S915" s="5"/>
      <c r="T915" s="5"/>
      <c r="U915" s="5"/>
      <c r="V915" s="5"/>
      <c r="W915" s="5"/>
      <c r="X915" s="5"/>
      <c r="Y915" s="5"/>
      <c r="Z915" s="5"/>
      <c r="AA915" s="5"/>
      <c r="AB915" s="5"/>
      <c r="AC915" s="68">
        <f>S915</f>
        <v>0</v>
      </c>
      <c r="AD915" s="68">
        <f>V915</f>
        <v>0</v>
      </c>
      <c r="AE915" s="68">
        <f>Y915</f>
        <v>0</v>
      </c>
      <c r="AF915" s="68">
        <f>AB915</f>
        <v>0</v>
      </c>
      <c r="AG915" s="68">
        <f>AD915</f>
        <v>0</v>
      </c>
      <c r="AH915" s="68">
        <f>AF915</f>
        <v>0</v>
      </c>
      <c r="AI915" s="68">
        <f>AH915</f>
        <v>0</v>
      </c>
      <c r="AK915" s="68">
        <f t="shared" ca="1" si="993"/>
        <v>0</v>
      </c>
      <c r="AL915" s="68">
        <f t="shared" ca="1" si="994"/>
        <v>0</v>
      </c>
      <c r="AM915" s="1682">
        <f t="shared" ca="1" si="995"/>
        <v>0</v>
      </c>
      <c r="AN915" s="1775">
        <f t="shared" ca="1" si="996"/>
        <v>0</v>
      </c>
      <c r="AO915" s="68">
        <f t="shared" ca="1" si="997"/>
        <v>0</v>
      </c>
      <c r="AP915" s="1682">
        <f t="shared" ca="1" si="998"/>
        <v>0</v>
      </c>
      <c r="AQ915" s="1775">
        <f t="shared" ca="1" si="999"/>
        <v>0</v>
      </c>
      <c r="AS915" s="68">
        <f t="shared" ca="1" si="1000"/>
        <v>0</v>
      </c>
      <c r="AT915" s="68">
        <f t="shared" ca="1" si="1001"/>
        <v>0</v>
      </c>
      <c r="AU915" s="1682">
        <f t="shared" ca="1" si="1002"/>
        <v>0</v>
      </c>
      <c r="AV915" s="1775">
        <f t="shared" ca="1" si="1003"/>
        <v>0</v>
      </c>
      <c r="AW915" s="68">
        <f t="shared" ca="1" si="1004"/>
        <v>0</v>
      </c>
      <c r="AX915" s="1682">
        <f t="shared" ca="1" si="1005"/>
        <v>0</v>
      </c>
      <c r="AY915" s="1775">
        <f t="shared" ca="1" si="1006"/>
        <v>0</v>
      </c>
      <c r="BA915" s="68">
        <f t="shared" ca="1" si="1007"/>
        <v>0</v>
      </c>
      <c r="BB915" s="68">
        <f t="shared" ca="1" si="1008"/>
        <v>0</v>
      </c>
      <c r="BC915" s="1682">
        <f t="shared" ca="1" si="1009"/>
        <v>0</v>
      </c>
      <c r="BD915" s="1775">
        <f t="shared" ca="1" si="1010"/>
        <v>0</v>
      </c>
      <c r="BE915" s="68">
        <f t="shared" ca="1" si="1011"/>
        <v>0</v>
      </c>
      <c r="BF915" s="1682">
        <f t="shared" ca="1" si="1012"/>
        <v>0</v>
      </c>
      <c r="BG915" s="1775">
        <f t="shared" ca="1" si="1013"/>
        <v>0</v>
      </c>
    </row>
    <row r="916" spans="1:59" s="55" customFormat="1">
      <c r="A916" s="1887">
        <v>890</v>
      </c>
      <c r="B916" s="1887">
        <v>1</v>
      </c>
      <c r="C916" s="1887">
        <f>ROW()</f>
        <v>916</v>
      </c>
      <c r="D916" s="2121"/>
      <c r="E916" s="2540">
        <v>1</v>
      </c>
      <c r="F916" s="87"/>
      <c r="G916" s="87"/>
      <c r="H916" s="39"/>
      <c r="I916" s="517"/>
      <c r="J916" s="7"/>
      <c r="K916" s="6"/>
      <c r="L916" s="7"/>
      <c r="M916" s="7"/>
      <c r="N916" s="70"/>
      <c r="O916" s="70" t="s">
        <v>129</v>
      </c>
      <c r="P916" s="6"/>
      <c r="Q916" s="5"/>
      <c r="R916" s="5"/>
      <c r="S916" s="5"/>
      <c r="T916" s="5"/>
      <c r="U916" s="5"/>
      <c r="V916" s="5"/>
      <c r="W916" s="5"/>
      <c r="X916" s="5"/>
      <c r="Y916" s="5"/>
      <c r="Z916" s="5"/>
      <c r="AA916" s="5"/>
      <c r="AB916" s="5"/>
      <c r="AC916" s="68">
        <f>S916</f>
        <v>0</v>
      </c>
      <c r="AD916" s="68">
        <f>V916</f>
        <v>0</v>
      </c>
      <c r="AE916" s="68">
        <f>Y916</f>
        <v>0</v>
      </c>
      <c r="AF916" s="68">
        <f>AB916</f>
        <v>0</v>
      </c>
      <c r="AG916" s="68">
        <f>AD916</f>
        <v>0</v>
      </c>
      <c r="AH916" s="68">
        <f>AF916</f>
        <v>0</v>
      </c>
      <c r="AI916" s="68">
        <f>AH916</f>
        <v>0</v>
      </c>
      <c r="AK916" s="68">
        <f t="shared" ca="1" si="993"/>
        <v>0</v>
      </c>
      <c r="AL916" s="68">
        <f t="shared" ca="1" si="994"/>
        <v>0</v>
      </c>
      <c r="AM916" s="1682">
        <f t="shared" ca="1" si="995"/>
        <v>0</v>
      </c>
      <c r="AN916" s="1775">
        <f t="shared" ca="1" si="996"/>
        <v>0</v>
      </c>
      <c r="AO916" s="68">
        <f t="shared" ca="1" si="997"/>
        <v>0</v>
      </c>
      <c r="AP916" s="1682">
        <f t="shared" ca="1" si="998"/>
        <v>0</v>
      </c>
      <c r="AQ916" s="1775">
        <f t="shared" ca="1" si="999"/>
        <v>0</v>
      </c>
      <c r="AS916" s="68">
        <f t="shared" ca="1" si="1000"/>
        <v>0</v>
      </c>
      <c r="AT916" s="68">
        <f t="shared" ca="1" si="1001"/>
        <v>0</v>
      </c>
      <c r="AU916" s="1682">
        <f t="shared" ca="1" si="1002"/>
        <v>0</v>
      </c>
      <c r="AV916" s="1775">
        <f t="shared" ca="1" si="1003"/>
        <v>0</v>
      </c>
      <c r="AW916" s="68">
        <f t="shared" ca="1" si="1004"/>
        <v>0</v>
      </c>
      <c r="AX916" s="1682">
        <f t="shared" ca="1" si="1005"/>
        <v>0</v>
      </c>
      <c r="AY916" s="1775">
        <f t="shared" ca="1" si="1006"/>
        <v>0</v>
      </c>
      <c r="BA916" s="68">
        <f t="shared" ca="1" si="1007"/>
        <v>0</v>
      </c>
      <c r="BB916" s="68">
        <f t="shared" ca="1" si="1008"/>
        <v>0</v>
      </c>
      <c r="BC916" s="1682">
        <f t="shared" ca="1" si="1009"/>
        <v>0</v>
      </c>
      <c r="BD916" s="1775">
        <f t="shared" ca="1" si="1010"/>
        <v>0</v>
      </c>
      <c r="BE916" s="68">
        <f t="shared" ca="1" si="1011"/>
        <v>0</v>
      </c>
      <c r="BF916" s="1682">
        <f t="shared" ca="1" si="1012"/>
        <v>0</v>
      </c>
      <c r="BG916" s="1775">
        <f t="shared" ca="1" si="1013"/>
        <v>0</v>
      </c>
    </row>
    <row r="917" spans="1:59" s="55" customFormat="1">
      <c r="A917" s="1887">
        <v>891</v>
      </c>
      <c r="B917" s="1887">
        <v>1</v>
      </c>
      <c r="C917" s="1887">
        <f>ROW()</f>
        <v>917</v>
      </c>
      <c r="D917" s="2121"/>
      <c r="E917" s="2540">
        <v>1</v>
      </c>
      <c r="F917" s="87"/>
      <c r="G917" s="87"/>
      <c r="H917" s="39"/>
      <c r="I917" s="517"/>
      <c r="J917" s="7"/>
      <c r="K917" s="6"/>
      <c r="L917" s="7"/>
      <c r="M917" s="7"/>
      <c r="N917" s="70"/>
      <c r="O917" s="70" t="s">
        <v>128</v>
      </c>
      <c r="P917" s="6"/>
      <c r="Q917" s="5"/>
      <c r="R917" s="5"/>
      <c r="S917" s="5"/>
      <c r="T917" s="5"/>
      <c r="U917" s="5"/>
      <c r="V917" s="5"/>
      <c r="W917" s="5"/>
      <c r="X917" s="5"/>
      <c r="Y917" s="5"/>
      <c r="Z917" s="5"/>
      <c r="AA917" s="5"/>
      <c r="AB917" s="5"/>
      <c r="AC917" s="68">
        <f>S917</f>
        <v>0</v>
      </c>
      <c r="AD917" s="68">
        <f>V917</f>
        <v>0</v>
      </c>
      <c r="AE917" s="68">
        <f>Y917</f>
        <v>0</v>
      </c>
      <c r="AF917" s="68">
        <f>AB917</f>
        <v>0</v>
      </c>
      <c r="AG917" s="68">
        <f>AD917</f>
        <v>0</v>
      </c>
      <c r="AH917" s="68">
        <f>AF917</f>
        <v>0</v>
      </c>
      <c r="AI917" s="68">
        <f>AH917</f>
        <v>0</v>
      </c>
      <c r="AK917" s="68">
        <f t="shared" ca="1" si="993"/>
        <v>0</v>
      </c>
      <c r="AL917" s="68">
        <f t="shared" ca="1" si="994"/>
        <v>0</v>
      </c>
      <c r="AM917" s="1682">
        <f t="shared" ca="1" si="995"/>
        <v>0</v>
      </c>
      <c r="AN917" s="1775">
        <f t="shared" ca="1" si="996"/>
        <v>0</v>
      </c>
      <c r="AO917" s="68">
        <f t="shared" ca="1" si="997"/>
        <v>0</v>
      </c>
      <c r="AP917" s="1682">
        <f t="shared" ca="1" si="998"/>
        <v>0</v>
      </c>
      <c r="AQ917" s="1775">
        <f t="shared" ca="1" si="999"/>
        <v>0</v>
      </c>
      <c r="AS917" s="68">
        <f t="shared" ca="1" si="1000"/>
        <v>0</v>
      </c>
      <c r="AT917" s="68">
        <f t="shared" ca="1" si="1001"/>
        <v>0</v>
      </c>
      <c r="AU917" s="1682">
        <f t="shared" ca="1" si="1002"/>
        <v>0</v>
      </c>
      <c r="AV917" s="1775">
        <f t="shared" ca="1" si="1003"/>
        <v>0</v>
      </c>
      <c r="AW917" s="68">
        <f t="shared" ca="1" si="1004"/>
        <v>0</v>
      </c>
      <c r="AX917" s="1682">
        <f t="shared" ca="1" si="1005"/>
        <v>0</v>
      </c>
      <c r="AY917" s="1775">
        <f t="shared" ca="1" si="1006"/>
        <v>0</v>
      </c>
      <c r="BA917" s="68">
        <f t="shared" ca="1" si="1007"/>
        <v>0</v>
      </c>
      <c r="BB917" s="68">
        <f t="shared" ca="1" si="1008"/>
        <v>0</v>
      </c>
      <c r="BC917" s="1682">
        <f t="shared" ca="1" si="1009"/>
        <v>0</v>
      </c>
      <c r="BD917" s="1775">
        <f t="shared" ca="1" si="1010"/>
        <v>0</v>
      </c>
      <c r="BE917" s="68">
        <f t="shared" ca="1" si="1011"/>
        <v>0</v>
      </c>
      <c r="BF917" s="1682">
        <f t="shared" ca="1" si="1012"/>
        <v>0</v>
      </c>
      <c r="BG917" s="1775">
        <f t="shared" ca="1" si="1013"/>
        <v>0</v>
      </c>
    </row>
    <row r="918" spans="1:59" s="55" customFormat="1">
      <c r="A918" s="1887">
        <v>892</v>
      </c>
      <c r="B918" s="1887">
        <v>1</v>
      </c>
      <c r="C918" s="1887">
        <f>ROW()</f>
        <v>918</v>
      </c>
      <c r="D918" s="2121"/>
      <c r="E918" s="2540">
        <v>1</v>
      </c>
      <c r="F918" s="87"/>
      <c r="G918" s="87"/>
      <c r="H918" s="39"/>
      <c r="I918" s="517"/>
      <c r="J918" s="4"/>
      <c r="K918" s="3"/>
      <c r="L918" s="4"/>
      <c r="M918" s="4"/>
      <c r="N918" s="67"/>
      <c r="O918" s="67" t="s">
        <v>125</v>
      </c>
      <c r="P918" s="3"/>
      <c r="Q918" s="2"/>
      <c r="R918" s="2"/>
      <c r="S918" s="2"/>
      <c r="T918" s="2"/>
      <c r="U918" s="2"/>
      <c r="V918" s="2"/>
      <c r="W918" s="2"/>
      <c r="X918" s="2"/>
      <c r="Y918" s="2"/>
      <c r="Z918" s="2"/>
      <c r="AA918" s="2"/>
      <c r="AB918" s="2"/>
      <c r="AC918" s="65">
        <f>S918</f>
        <v>0</v>
      </c>
      <c r="AD918" s="65">
        <f>V918</f>
        <v>0</v>
      </c>
      <c r="AE918" s="65">
        <f>Y918</f>
        <v>0</v>
      </c>
      <c r="AF918" s="65">
        <f>AB918</f>
        <v>0</v>
      </c>
      <c r="AG918" s="65">
        <f>AD918</f>
        <v>0</v>
      </c>
      <c r="AH918" s="65">
        <f>AF918</f>
        <v>0</v>
      </c>
      <c r="AI918" s="65">
        <f>AH918</f>
        <v>0</v>
      </c>
      <c r="AK918" s="65">
        <f t="shared" ca="1" si="993"/>
        <v>0</v>
      </c>
      <c r="AL918" s="65">
        <f t="shared" ca="1" si="994"/>
        <v>0</v>
      </c>
      <c r="AM918" s="1755">
        <f t="shared" ca="1" si="995"/>
        <v>0</v>
      </c>
      <c r="AN918" s="1858">
        <f t="shared" ca="1" si="996"/>
        <v>0</v>
      </c>
      <c r="AO918" s="65">
        <f t="shared" ca="1" si="997"/>
        <v>0</v>
      </c>
      <c r="AP918" s="1755">
        <f t="shared" ca="1" si="998"/>
        <v>0</v>
      </c>
      <c r="AQ918" s="1858">
        <f t="shared" ca="1" si="999"/>
        <v>0</v>
      </c>
      <c r="AS918" s="65">
        <f t="shared" ca="1" si="1000"/>
        <v>0</v>
      </c>
      <c r="AT918" s="65">
        <f t="shared" ca="1" si="1001"/>
        <v>0</v>
      </c>
      <c r="AU918" s="1755">
        <f t="shared" ca="1" si="1002"/>
        <v>0</v>
      </c>
      <c r="AV918" s="1858">
        <f t="shared" ca="1" si="1003"/>
        <v>0</v>
      </c>
      <c r="AW918" s="65">
        <f t="shared" ca="1" si="1004"/>
        <v>0</v>
      </c>
      <c r="AX918" s="1755">
        <f t="shared" ca="1" si="1005"/>
        <v>0</v>
      </c>
      <c r="AY918" s="1858">
        <f t="shared" ca="1" si="1006"/>
        <v>0</v>
      </c>
      <c r="BA918" s="65">
        <f t="shared" ca="1" si="1007"/>
        <v>0</v>
      </c>
      <c r="BB918" s="65">
        <f t="shared" ca="1" si="1008"/>
        <v>0</v>
      </c>
      <c r="BC918" s="1755">
        <f t="shared" ca="1" si="1009"/>
        <v>0</v>
      </c>
      <c r="BD918" s="1858">
        <f t="shared" ca="1" si="1010"/>
        <v>0</v>
      </c>
      <c r="BE918" s="65">
        <f t="shared" ca="1" si="1011"/>
        <v>0</v>
      </c>
      <c r="BF918" s="1755">
        <f t="shared" ca="1" si="1012"/>
        <v>0</v>
      </c>
      <c r="BG918" s="1858">
        <f t="shared" ca="1" si="1013"/>
        <v>0</v>
      </c>
    </row>
    <row r="919" spans="1:59" s="55" customFormat="1">
      <c r="A919" s="1887">
        <v>893</v>
      </c>
      <c r="B919" s="1887">
        <v>1</v>
      </c>
      <c r="C919" s="1887">
        <f>ROW()</f>
        <v>919</v>
      </c>
      <c r="D919" s="2120" t="s">
        <v>1020</v>
      </c>
      <c r="E919" s="2540">
        <v>1</v>
      </c>
      <c r="F919" s="87"/>
      <c r="G919" s="87"/>
      <c r="H919" s="39"/>
      <c r="I919" s="517"/>
      <c r="J919" s="520" t="s">
        <v>246</v>
      </c>
      <c r="K919" s="79"/>
      <c r="L919" s="80"/>
      <c r="M919" s="80"/>
      <c r="N919" s="78"/>
      <c r="O919" s="78"/>
      <c r="P919" s="77"/>
      <c r="Q919" s="76">
        <f>SUM(Q920:Q924)</f>
        <v>0</v>
      </c>
      <c r="R919" s="76">
        <f t="shared" ref="R919:AB919" si="1015">SUM(R920:R924)</f>
        <v>0</v>
      </c>
      <c r="S919" s="76">
        <f t="shared" si="1015"/>
        <v>0</v>
      </c>
      <c r="T919" s="76">
        <f t="shared" si="1015"/>
        <v>0</v>
      </c>
      <c r="U919" s="76">
        <f t="shared" si="1015"/>
        <v>0</v>
      </c>
      <c r="V919" s="76">
        <f t="shared" si="1015"/>
        <v>0</v>
      </c>
      <c r="W919" s="76">
        <f t="shared" si="1015"/>
        <v>0</v>
      </c>
      <c r="X919" s="76">
        <f t="shared" si="1015"/>
        <v>0</v>
      </c>
      <c r="Y919" s="76">
        <f t="shared" si="1015"/>
        <v>0</v>
      </c>
      <c r="Z919" s="76">
        <f t="shared" si="1015"/>
        <v>0</v>
      </c>
      <c r="AA919" s="76">
        <f t="shared" si="1015"/>
        <v>0</v>
      </c>
      <c r="AB919" s="76">
        <f t="shared" si="1015"/>
        <v>0</v>
      </c>
      <c r="AC919" s="76">
        <f t="shared" ref="AC919:AI919" si="1016">SUM(AC920:AC924)</f>
        <v>0</v>
      </c>
      <c r="AD919" s="76">
        <f t="shared" si="1016"/>
        <v>0</v>
      </c>
      <c r="AE919" s="76">
        <f t="shared" si="1016"/>
        <v>0</v>
      </c>
      <c r="AF919" s="76">
        <f t="shared" si="1016"/>
        <v>0</v>
      </c>
      <c r="AG919" s="76">
        <f t="shared" si="1016"/>
        <v>0</v>
      </c>
      <c r="AH919" s="76">
        <f t="shared" si="1016"/>
        <v>0</v>
      </c>
      <c r="AI919" s="76">
        <f t="shared" si="1016"/>
        <v>0</v>
      </c>
      <c r="AK919" s="76">
        <f t="shared" ca="1" si="993"/>
        <v>0</v>
      </c>
      <c r="AL919" s="76">
        <f t="shared" ca="1" si="994"/>
        <v>0</v>
      </c>
      <c r="AM919" s="1754">
        <f t="shared" ca="1" si="995"/>
        <v>0</v>
      </c>
      <c r="AN919" s="1857">
        <f t="shared" ca="1" si="996"/>
        <v>0</v>
      </c>
      <c r="AO919" s="76">
        <f t="shared" ca="1" si="997"/>
        <v>0</v>
      </c>
      <c r="AP919" s="1754">
        <f t="shared" ca="1" si="998"/>
        <v>0</v>
      </c>
      <c r="AQ919" s="1857">
        <f t="shared" ca="1" si="999"/>
        <v>0</v>
      </c>
      <c r="AS919" s="76">
        <f t="shared" ca="1" si="1000"/>
        <v>0</v>
      </c>
      <c r="AT919" s="76">
        <f t="shared" ca="1" si="1001"/>
        <v>0</v>
      </c>
      <c r="AU919" s="1754">
        <f t="shared" ca="1" si="1002"/>
        <v>0</v>
      </c>
      <c r="AV919" s="1857">
        <f t="shared" ca="1" si="1003"/>
        <v>0</v>
      </c>
      <c r="AW919" s="76">
        <f t="shared" ca="1" si="1004"/>
        <v>0</v>
      </c>
      <c r="AX919" s="1754">
        <f t="shared" ca="1" si="1005"/>
        <v>0</v>
      </c>
      <c r="AY919" s="1857">
        <f t="shared" ca="1" si="1006"/>
        <v>0</v>
      </c>
      <c r="BA919" s="76">
        <f t="shared" ca="1" si="1007"/>
        <v>0</v>
      </c>
      <c r="BB919" s="76">
        <f t="shared" ca="1" si="1008"/>
        <v>0</v>
      </c>
      <c r="BC919" s="1754">
        <f t="shared" ca="1" si="1009"/>
        <v>0</v>
      </c>
      <c r="BD919" s="1857">
        <f t="shared" ca="1" si="1010"/>
        <v>0</v>
      </c>
      <c r="BE919" s="76">
        <f t="shared" ca="1" si="1011"/>
        <v>0</v>
      </c>
      <c r="BF919" s="1754">
        <f t="shared" ca="1" si="1012"/>
        <v>0</v>
      </c>
      <c r="BG919" s="1857">
        <f t="shared" ca="1" si="1013"/>
        <v>0</v>
      </c>
    </row>
    <row r="920" spans="1:59" s="55" customFormat="1">
      <c r="A920" s="1887">
        <v>894</v>
      </c>
      <c r="B920" s="1887">
        <v>1</v>
      </c>
      <c r="C920" s="1887">
        <f>ROW()</f>
        <v>920</v>
      </c>
      <c r="D920" s="2121"/>
      <c r="E920" s="2540">
        <v>1</v>
      </c>
      <c r="F920" s="87"/>
      <c r="G920" s="87"/>
      <c r="H920" s="39"/>
      <c r="I920" s="517"/>
      <c r="J920" s="7"/>
      <c r="K920" s="6"/>
      <c r="L920" s="7"/>
      <c r="M920" s="7"/>
      <c r="N920" s="70"/>
      <c r="O920" s="70" t="s">
        <v>69</v>
      </c>
      <c r="P920" s="6"/>
      <c r="Q920" s="5"/>
      <c r="R920" s="5"/>
      <c r="S920" s="5"/>
      <c r="T920" s="5"/>
      <c r="U920" s="5"/>
      <c r="V920" s="5"/>
      <c r="W920" s="5"/>
      <c r="X920" s="5"/>
      <c r="Y920" s="5"/>
      <c r="Z920" s="5"/>
      <c r="AA920" s="5"/>
      <c r="AB920" s="5"/>
      <c r="AC920" s="68">
        <f>S920</f>
        <v>0</v>
      </c>
      <c r="AD920" s="68">
        <f>V920</f>
        <v>0</v>
      </c>
      <c r="AE920" s="68">
        <f>Y920</f>
        <v>0</v>
      </c>
      <c r="AF920" s="68">
        <f>AB920</f>
        <v>0</v>
      </c>
      <c r="AG920" s="68">
        <f>AD920</f>
        <v>0</v>
      </c>
      <c r="AH920" s="68">
        <f>AF920</f>
        <v>0</v>
      </c>
      <c r="AI920" s="68">
        <f>AH920</f>
        <v>0</v>
      </c>
      <c r="AK920" s="68">
        <f t="shared" ca="1" si="993"/>
        <v>0</v>
      </c>
      <c r="AL920" s="68">
        <f t="shared" ca="1" si="994"/>
        <v>0</v>
      </c>
      <c r="AM920" s="1682">
        <f t="shared" ca="1" si="995"/>
        <v>0</v>
      </c>
      <c r="AN920" s="1775">
        <f t="shared" ca="1" si="996"/>
        <v>0</v>
      </c>
      <c r="AO920" s="68">
        <f t="shared" ca="1" si="997"/>
        <v>0</v>
      </c>
      <c r="AP920" s="1682">
        <f t="shared" ca="1" si="998"/>
        <v>0</v>
      </c>
      <c r="AQ920" s="1775">
        <f t="shared" ca="1" si="999"/>
        <v>0</v>
      </c>
      <c r="AS920" s="68">
        <f t="shared" ca="1" si="1000"/>
        <v>0</v>
      </c>
      <c r="AT920" s="68">
        <f t="shared" ca="1" si="1001"/>
        <v>0</v>
      </c>
      <c r="AU920" s="1682">
        <f t="shared" ca="1" si="1002"/>
        <v>0</v>
      </c>
      <c r="AV920" s="1775">
        <f t="shared" ca="1" si="1003"/>
        <v>0</v>
      </c>
      <c r="AW920" s="68">
        <f t="shared" ca="1" si="1004"/>
        <v>0</v>
      </c>
      <c r="AX920" s="1682">
        <f t="shared" ca="1" si="1005"/>
        <v>0</v>
      </c>
      <c r="AY920" s="1775">
        <f t="shared" ca="1" si="1006"/>
        <v>0</v>
      </c>
      <c r="BA920" s="68">
        <f t="shared" ca="1" si="1007"/>
        <v>0</v>
      </c>
      <c r="BB920" s="68">
        <f t="shared" ca="1" si="1008"/>
        <v>0</v>
      </c>
      <c r="BC920" s="1682">
        <f t="shared" ca="1" si="1009"/>
        <v>0</v>
      </c>
      <c r="BD920" s="1775">
        <f t="shared" ca="1" si="1010"/>
        <v>0</v>
      </c>
      <c r="BE920" s="68">
        <f t="shared" ca="1" si="1011"/>
        <v>0</v>
      </c>
      <c r="BF920" s="1682">
        <f t="shared" ca="1" si="1012"/>
        <v>0</v>
      </c>
      <c r="BG920" s="1775">
        <f t="shared" ca="1" si="1013"/>
        <v>0</v>
      </c>
    </row>
    <row r="921" spans="1:59" s="55" customFormat="1">
      <c r="A921" s="1887">
        <v>895</v>
      </c>
      <c r="B921" s="1887">
        <v>1</v>
      </c>
      <c r="C921" s="1887">
        <f>ROW()</f>
        <v>921</v>
      </c>
      <c r="D921" s="2121"/>
      <c r="E921" s="2540">
        <v>1</v>
      </c>
      <c r="F921" s="87"/>
      <c r="G921" s="87"/>
      <c r="H921" s="39"/>
      <c r="I921" s="517"/>
      <c r="J921" s="7"/>
      <c r="K921" s="6"/>
      <c r="L921" s="7"/>
      <c r="M921" s="7"/>
      <c r="N921" s="70"/>
      <c r="O921" s="70" t="s">
        <v>70</v>
      </c>
      <c r="P921" s="6"/>
      <c r="Q921" s="5"/>
      <c r="R921" s="5"/>
      <c r="S921" s="5"/>
      <c r="T921" s="5"/>
      <c r="U921" s="5"/>
      <c r="V921" s="5"/>
      <c r="W921" s="5"/>
      <c r="X921" s="5"/>
      <c r="Y921" s="5"/>
      <c r="Z921" s="5"/>
      <c r="AA921" s="5"/>
      <c r="AB921" s="5"/>
      <c r="AC921" s="68">
        <f>S921</f>
        <v>0</v>
      </c>
      <c r="AD921" s="68">
        <f>V921</f>
        <v>0</v>
      </c>
      <c r="AE921" s="68">
        <f>Y921</f>
        <v>0</v>
      </c>
      <c r="AF921" s="68">
        <f>AB921</f>
        <v>0</v>
      </c>
      <c r="AG921" s="68">
        <f>AD921</f>
        <v>0</v>
      </c>
      <c r="AH921" s="68">
        <f>AF921</f>
        <v>0</v>
      </c>
      <c r="AI921" s="68">
        <f>AH921</f>
        <v>0</v>
      </c>
      <c r="AK921" s="68">
        <f t="shared" ca="1" si="993"/>
        <v>0</v>
      </c>
      <c r="AL921" s="68">
        <f t="shared" ca="1" si="994"/>
        <v>0</v>
      </c>
      <c r="AM921" s="1682">
        <f t="shared" ca="1" si="995"/>
        <v>0</v>
      </c>
      <c r="AN921" s="1775">
        <f t="shared" ca="1" si="996"/>
        <v>0</v>
      </c>
      <c r="AO921" s="68">
        <f t="shared" ca="1" si="997"/>
        <v>0</v>
      </c>
      <c r="AP921" s="1682">
        <f t="shared" ca="1" si="998"/>
        <v>0</v>
      </c>
      <c r="AQ921" s="1775">
        <f t="shared" ca="1" si="999"/>
        <v>0</v>
      </c>
      <c r="AS921" s="68">
        <f t="shared" ca="1" si="1000"/>
        <v>0</v>
      </c>
      <c r="AT921" s="68">
        <f t="shared" ca="1" si="1001"/>
        <v>0</v>
      </c>
      <c r="AU921" s="1682">
        <f t="shared" ca="1" si="1002"/>
        <v>0</v>
      </c>
      <c r="AV921" s="1775">
        <f t="shared" ca="1" si="1003"/>
        <v>0</v>
      </c>
      <c r="AW921" s="68">
        <f t="shared" ca="1" si="1004"/>
        <v>0</v>
      </c>
      <c r="AX921" s="1682">
        <f t="shared" ca="1" si="1005"/>
        <v>0</v>
      </c>
      <c r="AY921" s="1775">
        <f t="shared" ca="1" si="1006"/>
        <v>0</v>
      </c>
      <c r="BA921" s="68">
        <f t="shared" ca="1" si="1007"/>
        <v>0</v>
      </c>
      <c r="BB921" s="68">
        <f t="shared" ca="1" si="1008"/>
        <v>0</v>
      </c>
      <c r="BC921" s="1682">
        <f t="shared" ca="1" si="1009"/>
        <v>0</v>
      </c>
      <c r="BD921" s="1775">
        <f t="shared" ca="1" si="1010"/>
        <v>0</v>
      </c>
      <c r="BE921" s="68">
        <f t="shared" ca="1" si="1011"/>
        <v>0</v>
      </c>
      <c r="BF921" s="1682">
        <f t="shared" ca="1" si="1012"/>
        <v>0</v>
      </c>
      <c r="BG921" s="1775">
        <f t="shared" ca="1" si="1013"/>
        <v>0</v>
      </c>
    </row>
    <row r="922" spans="1:59" s="55" customFormat="1">
      <c r="A922" s="1887">
        <v>896</v>
      </c>
      <c r="B922" s="1887">
        <v>1</v>
      </c>
      <c r="C922" s="1887">
        <f>ROW()</f>
        <v>922</v>
      </c>
      <c r="D922" s="2121"/>
      <c r="E922" s="2540">
        <v>1</v>
      </c>
      <c r="F922" s="87"/>
      <c r="G922" s="87"/>
      <c r="H922" s="39"/>
      <c r="I922" s="517"/>
      <c r="J922" s="7"/>
      <c r="K922" s="6"/>
      <c r="L922" s="7"/>
      <c r="M922" s="7"/>
      <c r="N922" s="70"/>
      <c r="O922" s="70" t="s">
        <v>127</v>
      </c>
      <c r="P922" s="6"/>
      <c r="Q922" s="5"/>
      <c r="R922" s="5"/>
      <c r="S922" s="5"/>
      <c r="T922" s="5"/>
      <c r="U922" s="5"/>
      <c r="V922" s="5"/>
      <c r="W922" s="5"/>
      <c r="X922" s="5"/>
      <c r="Y922" s="5"/>
      <c r="Z922" s="5"/>
      <c r="AA922" s="5"/>
      <c r="AB922" s="5"/>
      <c r="AC922" s="68">
        <f>S922</f>
        <v>0</v>
      </c>
      <c r="AD922" s="68">
        <f>V922</f>
        <v>0</v>
      </c>
      <c r="AE922" s="68">
        <f>Y922</f>
        <v>0</v>
      </c>
      <c r="AF922" s="68">
        <f>AB922</f>
        <v>0</v>
      </c>
      <c r="AG922" s="68">
        <f>AD922</f>
        <v>0</v>
      </c>
      <c r="AH922" s="68">
        <f>AF922</f>
        <v>0</v>
      </c>
      <c r="AI922" s="68">
        <f>AH922</f>
        <v>0</v>
      </c>
      <c r="AK922" s="68">
        <f t="shared" ca="1" si="993"/>
        <v>0</v>
      </c>
      <c r="AL922" s="68">
        <f t="shared" ca="1" si="994"/>
        <v>0</v>
      </c>
      <c r="AM922" s="1682">
        <f t="shared" ca="1" si="995"/>
        <v>0</v>
      </c>
      <c r="AN922" s="1775">
        <f t="shared" ca="1" si="996"/>
        <v>0</v>
      </c>
      <c r="AO922" s="68">
        <f t="shared" ca="1" si="997"/>
        <v>0</v>
      </c>
      <c r="AP922" s="1682">
        <f t="shared" ca="1" si="998"/>
        <v>0</v>
      </c>
      <c r="AQ922" s="1775">
        <f t="shared" ca="1" si="999"/>
        <v>0</v>
      </c>
      <c r="AS922" s="68">
        <f t="shared" ca="1" si="1000"/>
        <v>0</v>
      </c>
      <c r="AT922" s="68">
        <f t="shared" ca="1" si="1001"/>
        <v>0</v>
      </c>
      <c r="AU922" s="1682">
        <f t="shared" ca="1" si="1002"/>
        <v>0</v>
      </c>
      <c r="AV922" s="1775">
        <f t="shared" ca="1" si="1003"/>
        <v>0</v>
      </c>
      <c r="AW922" s="68">
        <f t="shared" ca="1" si="1004"/>
        <v>0</v>
      </c>
      <c r="AX922" s="1682">
        <f t="shared" ca="1" si="1005"/>
        <v>0</v>
      </c>
      <c r="AY922" s="1775">
        <f t="shared" ca="1" si="1006"/>
        <v>0</v>
      </c>
      <c r="BA922" s="68">
        <f t="shared" ca="1" si="1007"/>
        <v>0</v>
      </c>
      <c r="BB922" s="68">
        <f t="shared" ca="1" si="1008"/>
        <v>0</v>
      </c>
      <c r="BC922" s="1682">
        <f t="shared" ca="1" si="1009"/>
        <v>0</v>
      </c>
      <c r="BD922" s="1775">
        <f t="shared" ca="1" si="1010"/>
        <v>0</v>
      </c>
      <c r="BE922" s="68">
        <f t="shared" ca="1" si="1011"/>
        <v>0</v>
      </c>
      <c r="BF922" s="1682">
        <f t="shared" ca="1" si="1012"/>
        <v>0</v>
      </c>
      <c r="BG922" s="1775">
        <f t="shared" ca="1" si="1013"/>
        <v>0</v>
      </c>
    </row>
    <row r="923" spans="1:59" s="55" customFormat="1">
      <c r="A923" s="1887">
        <v>897</v>
      </c>
      <c r="B923" s="1887">
        <v>1</v>
      </c>
      <c r="C923" s="1887">
        <f>ROW()</f>
        <v>923</v>
      </c>
      <c r="D923" s="2121"/>
      <c r="E923" s="2540">
        <v>1</v>
      </c>
      <c r="F923" s="87"/>
      <c r="G923" s="87"/>
      <c r="H923" s="39"/>
      <c r="I923" s="517"/>
      <c r="J923" s="7"/>
      <c r="K923" s="6"/>
      <c r="L923" s="7"/>
      <c r="M923" s="7"/>
      <c r="N923" s="70"/>
      <c r="O923" s="70" t="s">
        <v>126</v>
      </c>
      <c r="P923" s="6"/>
      <c r="Q923" s="5"/>
      <c r="R923" s="5"/>
      <c r="S923" s="5"/>
      <c r="T923" s="5"/>
      <c r="U923" s="5"/>
      <c r="V923" s="5"/>
      <c r="W923" s="5"/>
      <c r="X923" s="5"/>
      <c r="Y923" s="5"/>
      <c r="Z923" s="5"/>
      <c r="AA923" s="5"/>
      <c r="AB923" s="5"/>
      <c r="AC923" s="68">
        <f>S923</f>
        <v>0</v>
      </c>
      <c r="AD923" s="68">
        <f>V923</f>
        <v>0</v>
      </c>
      <c r="AE923" s="68">
        <f>Y923</f>
        <v>0</v>
      </c>
      <c r="AF923" s="68">
        <f>AB923</f>
        <v>0</v>
      </c>
      <c r="AG923" s="68">
        <f>AD923</f>
        <v>0</v>
      </c>
      <c r="AH923" s="68">
        <f>AF923</f>
        <v>0</v>
      </c>
      <c r="AI923" s="68">
        <f>AH923</f>
        <v>0</v>
      </c>
      <c r="AK923" s="68">
        <f t="shared" ca="1" si="993"/>
        <v>0</v>
      </c>
      <c r="AL923" s="68">
        <f t="shared" ca="1" si="994"/>
        <v>0</v>
      </c>
      <c r="AM923" s="1682">
        <f t="shared" ca="1" si="995"/>
        <v>0</v>
      </c>
      <c r="AN923" s="1775">
        <f t="shared" ca="1" si="996"/>
        <v>0</v>
      </c>
      <c r="AO923" s="68">
        <f t="shared" ca="1" si="997"/>
        <v>0</v>
      </c>
      <c r="AP923" s="1682">
        <f t="shared" ca="1" si="998"/>
        <v>0</v>
      </c>
      <c r="AQ923" s="1775">
        <f t="shared" ca="1" si="999"/>
        <v>0</v>
      </c>
      <c r="AS923" s="68">
        <f t="shared" ca="1" si="1000"/>
        <v>0</v>
      </c>
      <c r="AT923" s="68">
        <f t="shared" ca="1" si="1001"/>
        <v>0</v>
      </c>
      <c r="AU923" s="1682">
        <f t="shared" ca="1" si="1002"/>
        <v>0</v>
      </c>
      <c r="AV923" s="1775">
        <f t="shared" ca="1" si="1003"/>
        <v>0</v>
      </c>
      <c r="AW923" s="68">
        <f t="shared" ca="1" si="1004"/>
        <v>0</v>
      </c>
      <c r="AX923" s="1682">
        <f t="shared" ca="1" si="1005"/>
        <v>0</v>
      </c>
      <c r="AY923" s="1775">
        <f t="shared" ca="1" si="1006"/>
        <v>0</v>
      </c>
      <c r="BA923" s="68">
        <f t="shared" ca="1" si="1007"/>
        <v>0</v>
      </c>
      <c r="BB923" s="68">
        <f t="shared" ca="1" si="1008"/>
        <v>0</v>
      </c>
      <c r="BC923" s="1682">
        <f t="shared" ca="1" si="1009"/>
        <v>0</v>
      </c>
      <c r="BD923" s="1775">
        <f t="shared" ca="1" si="1010"/>
        <v>0</v>
      </c>
      <c r="BE923" s="68">
        <f t="shared" ca="1" si="1011"/>
        <v>0</v>
      </c>
      <c r="BF923" s="1682">
        <f t="shared" ca="1" si="1012"/>
        <v>0</v>
      </c>
      <c r="BG923" s="1775">
        <f t="shared" ca="1" si="1013"/>
        <v>0</v>
      </c>
    </row>
    <row r="924" spans="1:59" s="55" customFormat="1">
      <c r="A924" s="1887">
        <v>898</v>
      </c>
      <c r="B924" s="1887">
        <v>1</v>
      </c>
      <c r="C924" s="1887">
        <f>ROW()</f>
        <v>924</v>
      </c>
      <c r="D924" s="2121"/>
      <c r="E924" s="2540">
        <v>1</v>
      </c>
      <c r="F924" s="87"/>
      <c r="G924" s="87"/>
      <c r="H924" s="39"/>
      <c r="I924" s="517"/>
      <c r="J924" s="7"/>
      <c r="K924" s="6"/>
      <c r="L924" s="7"/>
      <c r="M924" s="7"/>
      <c r="N924" s="70"/>
      <c r="O924" s="70" t="s">
        <v>125</v>
      </c>
      <c r="P924" s="6"/>
      <c r="Q924" s="5"/>
      <c r="R924" s="5"/>
      <c r="S924" s="5"/>
      <c r="T924" s="5"/>
      <c r="U924" s="5"/>
      <c r="V924" s="5"/>
      <c r="W924" s="5"/>
      <c r="X924" s="5"/>
      <c r="Y924" s="5"/>
      <c r="Z924" s="5"/>
      <c r="AA924" s="5"/>
      <c r="AB924" s="5"/>
      <c r="AC924" s="68">
        <f>S924</f>
        <v>0</v>
      </c>
      <c r="AD924" s="68">
        <f>V924</f>
        <v>0</v>
      </c>
      <c r="AE924" s="68">
        <f>Y924</f>
        <v>0</v>
      </c>
      <c r="AF924" s="68">
        <f>AB924</f>
        <v>0</v>
      </c>
      <c r="AG924" s="68">
        <f>AD924</f>
        <v>0</v>
      </c>
      <c r="AH924" s="68">
        <f>AF924</f>
        <v>0</v>
      </c>
      <c r="AI924" s="68">
        <f>AH924</f>
        <v>0</v>
      </c>
      <c r="AK924" s="68">
        <f t="shared" ca="1" si="993"/>
        <v>0</v>
      </c>
      <c r="AL924" s="68">
        <f t="shared" ca="1" si="994"/>
        <v>0</v>
      </c>
      <c r="AM924" s="1682">
        <f t="shared" ca="1" si="995"/>
        <v>0</v>
      </c>
      <c r="AN924" s="1775">
        <f t="shared" ca="1" si="996"/>
        <v>0</v>
      </c>
      <c r="AO924" s="68">
        <f t="shared" ca="1" si="997"/>
        <v>0</v>
      </c>
      <c r="AP924" s="1682">
        <f t="shared" ca="1" si="998"/>
        <v>0</v>
      </c>
      <c r="AQ924" s="1775">
        <f t="shared" ca="1" si="999"/>
        <v>0</v>
      </c>
      <c r="AS924" s="68">
        <f t="shared" ca="1" si="1000"/>
        <v>0</v>
      </c>
      <c r="AT924" s="68">
        <f t="shared" ca="1" si="1001"/>
        <v>0</v>
      </c>
      <c r="AU924" s="1682">
        <f t="shared" ca="1" si="1002"/>
        <v>0</v>
      </c>
      <c r="AV924" s="1775">
        <f t="shared" ca="1" si="1003"/>
        <v>0</v>
      </c>
      <c r="AW924" s="68">
        <f t="shared" ca="1" si="1004"/>
        <v>0</v>
      </c>
      <c r="AX924" s="1682">
        <f t="shared" ca="1" si="1005"/>
        <v>0</v>
      </c>
      <c r="AY924" s="1775">
        <f t="shared" ca="1" si="1006"/>
        <v>0</v>
      </c>
      <c r="BA924" s="68">
        <f t="shared" ca="1" si="1007"/>
        <v>0</v>
      </c>
      <c r="BB924" s="68">
        <f t="shared" ca="1" si="1008"/>
        <v>0</v>
      </c>
      <c r="BC924" s="1682">
        <f t="shared" ca="1" si="1009"/>
        <v>0</v>
      </c>
      <c r="BD924" s="1775">
        <f t="shared" ca="1" si="1010"/>
        <v>0</v>
      </c>
      <c r="BE924" s="68">
        <f t="shared" ca="1" si="1011"/>
        <v>0</v>
      </c>
      <c r="BF924" s="1682">
        <f t="shared" ca="1" si="1012"/>
        <v>0</v>
      </c>
      <c r="BG924" s="1775">
        <f t="shared" ca="1" si="1013"/>
        <v>0</v>
      </c>
    </row>
    <row r="925" spans="1:59" s="55" customFormat="1">
      <c r="A925" s="1887">
        <v>899</v>
      </c>
      <c r="B925" s="1887">
        <v>1</v>
      </c>
      <c r="C925" s="1887">
        <f>ROW()</f>
        <v>925</v>
      </c>
      <c r="D925" s="2120" t="s">
        <v>1020</v>
      </c>
      <c r="E925" s="2540">
        <v>1</v>
      </c>
      <c r="F925" s="87"/>
      <c r="G925" s="87"/>
      <c r="H925" s="39"/>
      <c r="I925" s="517"/>
      <c r="J925" s="512" t="s">
        <v>318</v>
      </c>
      <c r="K925" s="507"/>
      <c r="L925" s="508"/>
      <c r="M925" s="508"/>
      <c r="N925" s="509"/>
      <c r="O925" s="73"/>
      <c r="P925" s="72"/>
      <c r="Q925" s="71">
        <f>SUM(Q926:Q929)</f>
        <v>0</v>
      </c>
      <c r="R925" s="71">
        <f t="shared" ref="R925:AB925" si="1017">SUM(R926:R929)</f>
        <v>0</v>
      </c>
      <c r="S925" s="71">
        <f t="shared" si="1017"/>
        <v>0</v>
      </c>
      <c r="T925" s="71">
        <f t="shared" si="1017"/>
        <v>0</v>
      </c>
      <c r="U925" s="71">
        <f t="shared" si="1017"/>
        <v>0</v>
      </c>
      <c r="V925" s="71">
        <f t="shared" si="1017"/>
        <v>0</v>
      </c>
      <c r="W925" s="71">
        <f t="shared" si="1017"/>
        <v>0</v>
      </c>
      <c r="X925" s="71">
        <f t="shared" si="1017"/>
        <v>0</v>
      </c>
      <c r="Y925" s="71">
        <f t="shared" si="1017"/>
        <v>0</v>
      </c>
      <c r="Z925" s="71">
        <f t="shared" si="1017"/>
        <v>0</v>
      </c>
      <c r="AA925" s="71">
        <f t="shared" si="1017"/>
        <v>0</v>
      </c>
      <c r="AB925" s="71">
        <f t="shared" si="1017"/>
        <v>0</v>
      </c>
      <c r="AC925" s="510">
        <f t="shared" ref="AC925:AI925" si="1018">SUM(AC926:AC929)</f>
        <v>0</v>
      </c>
      <c r="AD925" s="510">
        <f t="shared" si="1018"/>
        <v>0</v>
      </c>
      <c r="AE925" s="510">
        <f t="shared" si="1018"/>
        <v>0</v>
      </c>
      <c r="AF925" s="510">
        <f t="shared" si="1018"/>
        <v>0</v>
      </c>
      <c r="AG925" s="510">
        <f t="shared" si="1018"/>
        <v>0</v>
      </c>
      <c r="AH925" s="510">
        <f t="shared" si="1018"/>
        <v>0</v>
      </c>
      <c r="AI925" s="510">
        <f t="shared" si="1018"/>
        <v>0</v>
      </c>
      <c r="AK925" s="510">
        <f t="shared" ca="1" si="993"/>
        <v>0</v>
      </c>
      <c r="AL925" s="510">
        <f t="shared" ca="1" si="994"/>
        <v>0</v>
      </c>
      <c r="AM925" s="1756">
        <f t="shared" ca="1" si="995"/>
        <v>0</v>
      </c>
      <c r="AN925" s="1859">
        <f t="shared" ca="1" si="996"/>
        <v>0</v>
      </c>
      <c r="AO925" s="510">
        <f t="shared" ca="1" si="997"/>
        <v>0</v>
      </c>
      <c r="AP925" s="1756">
        <f t="shared" ca="1" si="998"/>
        <v>0</v>
      </c>
      <c r="AQ925" s="1859">
        <f t="shared" ca="1" si="999"/>
        <v>0</v>
      </c>
      <c r="AS925" s="510">
        <f t="shared" ca="1" si="1000"/>
        <v>0</v>
      </c>
      <c r="AT925" s="510">
        <f t="shared" ca="1" si="1001"/>
        <v>0</v>
      </c>
      <c r="AU925" s="1756">
        <f t="shared" ca="1" si="1002"/>
        <v>0</v>
      </c>
      <c r="AV925" s="1859">
        <f t="shared" ca="1" si="1003"/>
        <v>0</v>
      </c>
      <c r="AW925" s="510">
        <f t="shared" ca="1" si="1004"/>
        <v>0</v>
      </c>
      <c r="AX925" s="1756">
        <f t="shared" ca="1" si="1005"/>
        <v>0</v>
      </c>
      <c r="AY925" s="1859">
        <f t="shared" ca="1" si="1006"/>
        <v>0</v>
      </c>
      <c r="BA925" s="510">
        <f t="shared" ca="1" si="1007"/>
        <v>0</v>
      </c>
      <c r="BB925" s="510">
        <f t="shared" ca="1" si="1008"/>
        <v>0</v>
      </c>
      <c r="BC925" s="1756">
        <f t="shared" ca="1" si="1009"/>
        <v>0</v>
      </c>
      <c r="BD925" s="1859">
        <f t="shared" ca="1" si="1010"/>
        <v>0</v>
      </c>
      <c r="BE925" s="510">
        <f t="shared" ca="1" si="1011"/>
        <v>0</v>
      </c>
      <c r="BF925" s="1756">
        <f t="shared" ca="1" si="1012"/>
        <v>0</v>
      </c>
      <c r="BG925" s="1859">
        <f t="shared" ca="1" si="1013"/>
        <v>0</v>
      </c>
    </row>
    <row r="926" spans="1:59" s="55" customFormat="1">
      <c r="A926" s="1887">
        <v>900</v>
      </c>
      <c r="B926" s="1887">
        <v>1</v>
      </c>
      <c r="C926" s="1887">
        <f>ROW()</f>
        <v>926</v>
      </c>
      <c r="D926" s="2121"/>
      <c r="E926" s="2540">
        <v>1</v>
      </c>
      <c r="F926" s="87"/>
      <c r="G926" s="87"/>
      <c r="H926" s="39"/>
      <c r="I926" s="517"/>
      <c r="J926" s="7"/>
      <c r="K926" s="6"/>
      <c r="L926" s="7"/>
      <c r="M926" s="7"/>
      <c r="N926" s="70"/>
      <c r="O926" s="70" t="s">
        <v>346</v>
      </c>
      <c r="P926" s="6"/>
      <c r="Q926" s="5"/>
      <c r="R926" s="5"/>
      <c r="S926" s="5"/>
      <c r="T926" s="5"/>
      <c r="U926" s="5"/>
      <c r="V926" s="5"/>
      <c r="W926" s="5"/>
      <c r="X926" s="5"/>
      <c r="Y926" s="5"/>
      <c r="Z926" s="5"/>
      <c r="AA926" s="5"/>
      <c r="AB926" s="5"/>
      <c r="AC926" s="68">
        <f>S926</f>
        <v>0</v>
      </c>
      <c r="AD926" s="68">
        <f>V926</f>
        <v>0</v>
      </c>
      <c r="AE926" s="68">
        <f>Y926</f>
        <v>0</v>
      </c>
      <c r="AF926" s="68">
        <f>AB926</f>
        <v>0</v>
      </c>
      <c r="AG926" s="68">
        <f>AD926</f>
        <v>0</v>
      </c>
      <c r="AH926" s="68">
        <f>AF926</f>
        <v>0</v>
      </c>
      <c r="AI926" s="68">
        <f>AH926</f>
        <v>0</v>
      </c>
      <c r="AK926" s="68">
        <f t="shared" ca="1" si="993"/>
        <v>0</v>
      </c>
      <c r="AL926" s="68">
        <f t="shared" ca="1" si="994"/>
        <v>0</v>
      </c>
      <c r="AM926" s="1682">
        <f t="shared" ca="1" si="995"/>
        <v>0</v>
      </c>
      <c r="AN926" s="1775">
        <f t="shared" ca="1" si="996"/>
        <v>0</v>
      </c>
      <c r="AO926" s="68">
        <f t="shared" ca="1" si="997"/>
        <v>0</v>
      </c>
      <c r="AP926" s="1682">
        <f t="shared" ca="1" si="998"/>
        <v>0</v>
      </c>
      <c r="AQ926" s="1775">
        <f t="shared" ca="1" si="999"/>
        <v>0</v>
      </c>
      <c r="AS926" s="68">
        <f t="shared" ca="1" si="1000"/>
        <v>0</v>
      </c>
      <c r="AT926" s="68">
        <f t="shared" ca="1" si="1001"/>
        <v>0</v>
      </c>
      <c r="AU926" s="1682">
        <f t="shared" ca="1" si="1002"/>
        <v>0</v>
      </c>
      <c r="AV926" s="1775">
        <f t="shared" ca="1" si="1003"/>
        <v>0</v>
      </c>
      <c r="AW926" s="68">
        <f t="shared" ca="1" si="1004"/>
        <v>0</v>
      </c>
      <c r="AX926" s="1682">
        <f t="shared" ca="1" si="1005"/>
        <v>0</v>
      </c>
      <c r="AY926" s="1775">
        <f t="shared" ca="1" si="1006"/>
        <v>0</v>
      </c>
      <c r="BA926" s="68">
        <f t="shared" ca="1" si="1007"/>
        <v>0</v>
      </c>
      <c r="BB926" s="68">
        <f t="shared" ca="1" si="1008"/>
        <v>0</v>
      </c>
      <c r="BC926" s="1682">
        <f t="shared" ca="1" si="1009"/>
        <v>0</v>
      </c>
      <c r="BD926" s="1775">
        <f t="shared" ca="1" si="1010"/>
        <v>0</v>
      </c>
      <c r="BE926" s="68">
        <f t="shared" ca="1" si="1011"/>
        <v>0</v>
      </c>
      <c r="BF926" s="1682">
        <f t="shared" ca="1" si="1012"/>
        <v>0</v>
      </c>
      <c r="BG926" s="1775">
        <f t="shared" ca="1" si="1013"/>
        <v>0</v>
      </c>
    </row>
    <row r="927" spans="1:59" s="55" customFormat="1">
      <c r="A927" s="1887">
        <v>901</v>
      </c>
      <c r="B927" s="1887">
        <v>1</v>
      </c>
      <c r="C927" s="1887">
        <f>ROW()</f>
        <v>927</v>
      </c>
      <c r="D927" s="2121"/>
      <c r="E927" s="2540">
        <v>1</v>
      </c>
      <c r="F927" s="87"/>
      <c r="G927" s="87"/>
      <c r="H927" s="39"/>
      <c r="I927" s="517"/>
      <c r="J927" s="7"/>
      <c r="K927" s="6"/>
      <c r="L927" s="7"/>
      <c r="M927" s="7"/>
      <c r="N927" s="70"/>
      <c r="O927" s="70" t="s">
        <v>347</v>
      </c>
      <c r="P927" s="6"/>
      <c r="Q927" s="5"/>
      <c r="R927" s="5"/>
      <c r="S927" s="5"/>
      <c r="T927" s="5"/>
      <c r="U927" s="5"/>
      <c r="V927" s="5"/>
      <c r="W927" s="5"/>
      <c r="X927" s="5"/>
      <c r="Y927" s="5"/>
      <c r="Z927" s="5"/>
      <c r="AA927" s="5"/>
      <c r="AB927" s="5"/>
      <c r="AC927" s="68">
        <f>S927</f>
        <v>0</v>
      </c>
      <c r="AD927" s="68">
        <f>V927</f>
        <v>0</v>
      </c>
      <c r="AE927" s="68">
        <f>Y927</f>
        <v>0</v>
      </c>
      <c r="AF927" s="68">
        <f>AB927</f>
        <v>0</v>
      </c>
      <c r="AG927" s="68">
        <f>AD927</f>
        <v>0</v>
      </c>
      <c r="AH927" s="68">
        <f>AF927</f>
        <v>0</v>
      </c>
      <c r="AI927" s="68">
        <f>AH927</f>
        <v>0</v>
      </c>
      <c r="AK927" s="68">
        <f t="shared" ca="1" si="993"/>
        <v>0</v>
      </c>
      <c r="AL927" s="68">
        <f t="shared" ca="1" si="994"/>
        <v>0</v>
      </c>
      <c r="AM927" s="1682">
        <f t="shared" ca="1" si="995"/>
        <v>0</v>
      </c>
      <c r="AN927" s="1775">
        <f t="shared" ca="1" si="996"/>
        <v>0</v>
      </c>
      <c r="AO927" s="68">
        <f t="shared" ca="1" si="997"/>
        <v>0</v>
      </c>
      <c r="AP927" s="1682">
        <f t="shared" ca="1" si="998"/>
        <v>0</v>
      </c>
      <c r="AQ927" s="1775">
        <f t="shared" ca="1" si="999"/>
        <v>0</v>
      </c>
      <c r="AS927" s="68">
        <f t="shared" ca="1" si="1000"/>
        <v>0</v>
      </c>
      <c r="AT927" s="68">
        <f t="shared" ca="1" si="1001"/>
        <v>0</v>
      </c>
      <c r="AU927" s="1682">
        <f t="shared" ca="1" si="1002"/>
        <v>0</v>
      </c>
      <c r="AV927" s="1775">
        <f t="shared" ca="1" si="1003"/>
        <v>0</v>
      </c>
      <c r="AW927" s="68">
        <f t="shared" ca="1" si="1004"/>
        <v>0</v>
      </c>
      <c r="AX927" s="1682">
        <f t="shared" ca="1" si="1005"/>
        <v>0</v>
      </c>
      <c r="AY927" s="1775">
        <f t="shared" ca="1" si="1006"/>
        <v>0</v>
      </c>
      <c r="BA927" s="68">
        <f t="shared" ca="1" si="1007"/>
        <v>0</v>
      </c>
      <c r="BB927" s="68">
        <f t="shared" ca="1" si="1008"/>
        <v>0</v>
      </c>
      <c r="BC927" s="1682">
        <f t="shared" ca="1" si="1009"/>
        <v>0</v>
      </c>
      <c r="BD927" s="1775">
        <f t="shared" ca="1" si="1010"/>
        <v>0</v>
      </c>
      <c r="BE927" s="68">
        <f t="shared" ca="1" si="1011"/>
        <v>0</v>
      </c>
      <c r="BF927" s="1682">
        <f t="shared" ca="1" si="1012"/>
        <v>0</v>
      </c>
      <c r="BG927" s="1775">
        <f t="shared" ca="1" si="1013"/>
        <v>0</v>
      </c>
    </row>
    <row r="928" spans="1:59" s="55" customFormat="1">
      <c r="A928" s="1887">
        <v>902</v>
      </c>
      <c r="B928" s="1887">
        <v>1</v>
      </c>
      <c r="C928" s="1887">
        <f>ROW()</f>
        <v>928</v>
      </c>
      <c r="D928" s="2121"/>
      <c r="E928" s="2540">
        <v>1</v>
      </c>
      <c r="F928" s="87"/>
      <c r="G928" s="87"/>
      <c r="H928" s="39"/>
      <c r="I928" s="517"/>
      <c r="J928" s="7"/>
      <c r="K928" s="6"/>
      <c r="L928" s="7"/>
      <c r="M928" s="7"/>
      <c r="N928" s="70"/>
      <c r="O928" s="70" t="s">
        <v>348</v>
      </c>
      <c r="P928" s="6"/>
      <c r="Q928" s="5"/>
      <c r="R928" s="5"/>
      <c r="S928" s="5"/>
      <c r="T928" s="5"/>
      <c r="U928" s="5"/>
      <c r="V928" s="5"/>
      <c r="W928" s="5"/>
      <c r="X928" s="5"/>
      <c r="Y928" s="5"/>
      <c r="Z928" s="5"/>
      <c r="AA928" s="5"/>
      <c r="AB928" s="5"/>
      <c r="AC928" s="68">
        <f>S928</f>
        <v>0</v>
      </c>
      <c r="AD928" s="68">
        <f>V928</f>
        <v>0</v>
      </c>
      <c r="AE928" s="68">
        <f>Y928</f>
        <v>0</v>
      </c>
      <c r="AF928" s="68">
        <f>AB928</f>
        <v>0</v>
      </c>
      <c r="AG928" s="68">
        <f>AD928</f>
        <v>0</v>
      </c>
      <c r="AH928" s="68">
        <f>AF928</f>
        <v>0</v>
      </c>
      <c r="AI928" s="68">
        <f>AH928</f>
        <v>0</v>
      </c>
      <c r="AK928" s="68">
        <f t="shared" ca="1" si="993"/>
        <v>0</v>
      </c>
      <c r="AL928" s="68">
        <f t="shared" ca="1" si="994"/>
        <v>0</v>
      </c>
      <c r="AM928" s="1682">
        <f t="shared" ca="1" si="995"/>
        <v>0</v>
      </c>
      <c r="AN928" s="1775">
        <f t="shared" ca="1" si="996"/>
        <v>0</v>
      </c>
      <c r="AO928" s="68">
        <f t="shared" ca="1" si="997"/>
        <v>0</v>
      </c>
      <c r="AP928" s="1682">
        <f t="shared" ca="1" si="998"/>
        <v>0</v>
      </c>
      <c r="AQ928" s="1775">
        <f t="shared" ca="1" si="999"/>
        <v>0</v>
      </c>
      <c r="AS928" s="68">
        <f t="shared" ca="1" si="1000"/>
        <v>0</v>
      </c>
      <c r="AT928" s="68">
        <f t="shared" ca="1" si="1001"/>
        <v>0</v>
      </c>
      <c r="AU928" s="1682">
        <f t="shared" ca="1" si="1002"/>
        <v>0</v>
      </c>
      <c r="AV928" s="1775">
        <f t="shared" ca="1" si="1003"/>
        <v>0</v>
      </c>
      <c r="AW928" s="68">
        <f t="shared" ca="1" si="1004"/>
        <v>0</v>
      </c>
      <c r="AX928" s="1682">
        <f t="shared" ca="1" si="1005"/>
        <v>0</v>
      </c>
      <c r="AY928" s="1775">
        <f t="shared" ca="1" si="1006"/>
        <v>0</v>
      </c>
      <c r="BA928" s="68">
        <f t="shared" ca="1" si="1007"/>
        <v>0</v>
      </c>
      <c r="BB928" s="68">
        <f t="shared" ca="1" si="1008"/>
        <v>0</v>
      </c>
      <c r="BC928" s="1682">
        <f t="shared" ca="1" si="1009"/>
        <v>0</v>
      </c>
      <c r="BD928" s="1775">
        <f t="shared" ca="1" si="1010"/>
        <v>0</v>
      </c>
      <c r="BE928" s="68">
        <f t="shared" ca="1" si="1011"/>
        <v>0</v>
      </c>
      <c r="BF928" s="1682">
        <f t="shared" ca="1" si="1012"/>
        <v>0</v>
      </c>
      <c r="BG928" s="1775">
        <f t="shared" ca="1" si="1013"/>
        <v>0</v>
      </c>
    </row>
    <row r="929" spans="1:59" s="55" customFormat="1">
      <c r="A929" s="1887">
        <v>903</v>
      </c>
      <c r="B929" s="1887">
        <v>1</v>
      </c>
      <c r="C929" s="1887">
        <f>ROW()</f>
        <v>929</v>
      </c>
      <c r="D929" s="2121"/>
      <c r="E929" s="2540">
        <v>1</v>
      </c>
      <c r="F929" s="87"/>
      <c r="G929" s="87"/>
      <c r="H929" s="39"/>
      <c r="I929" s="517"/>
      <c r="J929" s="4"/>
      <c r="K929" s="3"/>
      <c r="L929" s="4"/>
      <c r="M929" s="4"/>
      <c r="N929" s="67"/>
      <c r="O929" s="67" t="s">
        <v>349</v>
      </c>
      <c r="P929" s="3"/>
      <c r="Q929" s="2"/>
      <c r="R929" s="2"/>
      <c r="S929" s="2"/>
      <c r="T929" s="2"/>
      <c r="U929" s="2"/>
      <c r="V929" s="2"/>
      <c r="W929" s="2"/>
      <c r="X929" s="2"/>
      <c r="Y929" s="2"/>
      <c r="Z929" s="2"/>
      <c r="AA929" s="2"/>
      <c r="AB929" s="2"/>
      <c r="AC929" s="65">
        <f>S929</f>
        <v>0</v>
      </c>
      <c r="AD929" s="65">
        <f>V929</f>
        <v>0</v>
      </c>
      <c r="AE929" s="65">
        <f>Y929</f>
        <v>0</v>
      </c>
      <c r="AF929" s="65">
        <f>AB929</f>
        <v>0</v>
      </c>
      <c r="AG929" s="65">
        <f>AD929</f>
        <v>0</v>
      </c>
      <c r="AH929" s="65">
        <f>AF929</f>
        <v>0</v>
      </c>
      <c r="AI929" s="65">
        <f>AH929</f>
        <v>0</v>
      </c>
      <c r="AK929" s="65">
        <f t="shared" ca="1" si="993"/>
        <v>0</v>
      </c>
      <c r="AL929" s="65">
        <f t="shared" ca="1" si="994"/>
        <v>0</v>
      </c>
      <c r="AM929" s="1755">
        <f t="shared" ca="1" si="995"/>
        <v>0</v>
      </c>
      <c r="AN929" s="1858">
        <f t="shared" ca="1" si="996"/>
        <v>0</v>
      </c>
      <c r="AO929" s="65">
        <f t="shared" ca="1" si="997"/>
        <v>0</v>
      </c>
      <c r="AP929" s="1755">
        <f t="shared" ca="1" si="998"/>
        <v>0</v>
      </c>
      <c r="AQ929" s="1858">
        <f t="shared" ca="1" si="999"/>
        <v>0</v>
      </c>
      <c r="AS929" s="65">
        <f t="shared" ca="1" si="1000"/>
        <v>0</v>
      </c>
      <c r="AT929" s="65">
        <f t="shared" ca="1" si="1001"/>
        <v>0</v>
      </c>
      <c r="AU929" s="1755">
        <f t="shared" ca="1" si="1002"/>
        <v>0</v>
      </c>
      <c r="AV929" s="1858">
        <f t="shared" ca="1" si="1003"/>
        <v>0</v>
      </c>
      <c r="AW929" s="65">
        <f t="shared" ca="1" si="1004"/>
        <v>0</v>
      </c>
      <c r="AX929" s="1755">
        <f t="shared" ca="1" si="1005"/>
        <v>0</v>
      </c>
      <c r="AY929" s="1858">
        <f t="shared" ca="1" si="1006"/>
        <v>0</v>
      </c>
      <c r="BA929" s="65">
        <f t="shared" ca="1" si="1007"/>
        <v>0</v>
      </c>
      <c r="BB929" s="65">
        <f t="shared" ca="1" si="1008"/>
        <v>0</v>
      </c>
      <c r="BC929" s="1755">
        <f t="shared" ca="1" si="1009"/>
        <v>0</v>
      </c>
      <c r="BD929" s="1858">
        <f t="shared" ca="1" si="1010"/>
        <v>0</v>
      </c>
      <c r="BE929" s="65">
        <f t="shared" ca="1" si="1011"/>
        <v>0</v>
      </c>
      <c r="BF929" s="1755">
        <f t="shared" ca="1" si="1012"/>
        <v>0</v>
      </c>
      <c r="BG929" s="1858">
        <f t="shared" ca="1" si="1013"/>
        <v>0</v>
      </c>
    </row>
    <row r="930" spans="1:59" s="55" customFormat="1">
      <c r="A930" s="1887">
        <v>904</v>
      </c>
      <c r="B930" s="1887">
        <v>1</v>
      </c>
      <c r="C930" s="1887">
        <f>ROW()</f>
        <v>930</v>
      </c>
      <c r="D930" s="2120" t="s">
        <v>1020</v>
      </c>
      <c r="E930" s="2540">
        <v>1</v>
      </c>
      <c r="F930" s="87"/>
      <c r="G930" s="87"/>
      <c r="H930" s="39"/>
      <c r="I930" s="517"/>
      <c r="J930" s="520" t="s">
        <v>247</v>
      </c>
      <c r="K930" s="81"/>
      <c r="L930" s="80"/>
      <c r="M930" s="80"/>
      <c r="N930" s="78"/>
      <c r="O930" s="78"/>
      <c r="P930" s="77"/>
      <c r="Q930" s="76">
        <f>SUM(Q931:Q935)</f>
        <v>0</v>
      </c>
      <c r="R930" s="76">
        <f t="shared" ref="R930:AB930" si="1019">SUM(R931:R935)</f>
        <v>0</v>
      </c>
      <c r="S930" s="76">
        <f t="shared" si="1019"/>
        <v>0</v>
      </c>
      <c r="T930" s="76">
        <f t="shared" si="1019"/>
        <v>0</v>
      </c>
      <c r="U930" s="76">
        <f t="shared" si="1019"/>
        <v>0</v>
      </c>
      <c r="V930" s="76">
        <f t="shared" si="1019"/>
        <v>0</v>
      </c>
      <c r="W930" s="76">
        <f t="shared" si="1019"/>
        <v>0</v>
      </c>
      <c r="X930" s="76">
        <f t="shared" si="1019"/>
        <v>0</v>
      </c>
      <c r="Y930" s="76">
        <f t="shared" si="1019"/>
        <v>0</v>
      </c>
      <c r="Z930" s="76">
        <f t="shared" si="1019"/>
        <v>0</v>
      </c>
      <c r="AA930" s="76">
        <f t="shared" si="1019"/>
        <v>0</v>
      </c>
      <c r="AB930" s="76">
        <f t="shared" si="1019"/>
        <v>0</v>
      </c>
      <c r="AC930" s="76">
        <f t="shared" ref="AC930:AI930" si="1020">SUM(AC931:AC935)</f>
        <v>0</v>
      </c>
      <c r="AD930" s="76">
        <f t="shared" si="1020"/>
        <v>0</v>
      </c>
      <c r="AE930" s="76">
        <f t="shared" si="1020"/>
        <v>0</v>
      </c>
      <c r="AF930" s="76">
        <f t="shared" si="1020"/>
        <v>0</v>
      </c>
      <c r="AG930" s="76">
        <f t="shared" si="1020"/>
        <v>0</v>
      </c>
      <c r="AH930" s="76">
        <f t="shared" si="1020"/>
        <v>0</v>
      </c>
      <c r="AI930" s="76">
        <f t="shared" si="1020"/>
        <v>0</v>
      </c>
      <c r="AK930" s="76">
        <f t="shared" ca="1" si="993"/>
        <v>0</v>
      </c>
      <c r="AL930" s="76">
        <f t="shared" ca="1" si="994"/>
        <v>0</v>
      </c>
      <c r="AM930" s="1754">
        <f t="shared" ca="1" si="995"/>
        <v>0</v>
      </c>
      <c r="AN930" s="1857">
        <f t="shared" ca="1" si="996"/>
        <v>0</v>
      </c>
      <c r="AO930" s="76">
        <f t="shared" ca="1" si="997"/>
        <v>0</v>
      </c>
      <c r="AP930" s="1754">
        <f t="shared" ca="1" si="998"/>
        <v>0</v>
      </c>
      <c r="AQ930" s="1857">
        <f t="shared" ca="1" si="999"/>
        <v>0</v>
      </c>
      <c r="AS930" s="76">
        <f t="shared" ca="1" si="1000"/>
        <v>0</v>
      </c>
      <c r="AT930" s="76">
        <f t="shared" ca="1" si="1001"/>
        <v>0</v>
      </c>
      <c r="AU930" s="1754">
        <f t="shared" ca="1" si="1002"/>
        <v>0</v>
      </c>
      <c r="AV930" s="1857">
        <f t="shared" ca="1" si="1003"/>
        <v>0</v>
      </c>
      <c r="AW930" s="76">
        <f t="shared" ca="1" si="1004"/>
        <v>0</v>
      </c>
      <c r="AX930" s="1754">
        <f t="shared" ca="1" si="1005"/>
        <v>0</v>
      </c>
      <c r="AY930" s="1857">
        <f t="shared" ca="1" si="1006"/>
        <v>0</v>
      </c>
      <c r="BA930" s="76">
        <f t="shared" ca="1" si="1007"/>
        <v>0</v>
      </c>
      <c r="BB930" s="76">
        <f t="shared" ca="1" si="1008"/>
        <v>0</v>
      </c>
      <c r="BC930" s="1754">
        <f t="shared" ca="1" si="1009"/>
        <v>0</v>
      </c>
      <c r="BD930" s="1857">
        <f t="shared" ca="1" si="1010"/>
        <v>0</v>
      </c>
      <c r="BE930" s="76">
        <f t="shared" ca="1" si="1011"/>
        <v>0</v>
      </c>
      <c r="BF930" s="1754">
        <f t="shared" ca="1" si="1012"/>
        <v>0</v>
      </c>
      <c r="BG930" s="1857">
        <f t="shared" ca="1" si="1013"/>
        <v>0</v>
      </c>
    </row>
    <row r="931" spans="1:59" s="55" customFormat="1">
      <c r="A931" s="1887">
        <v>905</v>
      </c>
      <c r="B931" s="1887">
        <v>1</v>
      </c>
      <c r="C931" s="1887">
        <f>ROW()</f>
        <v>931</v>
      </c>
      <c r="D931" s="2121"/>
      <c r="E931" s="2540">
        <v>1</v>
      </c>
      <c r="F931" s="87"/>
      <c r="G931" s="87"/>
      <c r="H931" s="39"/>
      <c r="I931" s="517"/>
      <c r="J931" s="7"/>
      <c r="K931" s="6"/>
      <c r="L931" s="7"/>
      <c r="M931" s="6"/>
      <c r="N931" s="70"/>
      <c r="O931" s="70" t="s">
        <v>124</v>
      </c>
      <c r="P931" s="69"/>
      <c r="Q931" s="5"/>
      <c r="R931" s="5"/>
      <c r="S931" s="5"/>
      <c r="T931" s="5"/>
      <c r="U931" s="5"/>
      <c r="V931" s="5"/>
      <c r="W931" s="5"/>
      <c r="X931" s="5"/>
      <c r="Y931" s="5"/>
      <c r="Z931" s="5"/>
      <c r="AA931" s="5"/>
      <c r="AB931" s="5"/>
      <c r="AC931" s="68">
        <f>S931</f>
        <v>0</v>
      </c>
      <c r="AD931" s="68">
        <f>V931</f>
        <v>0</v>
      </c>
      <c r="AE931" s="68">
        <f>Y931</f>
        <v>0</v>
      </c>
      <c r="AF931" s="68">
        <f>AB931</f>
        <v>0</v>
      </c>
      <c r="AG931" s="68">
        <f>AD931</f>
        <v>0</v>
      </c>
      <c r="AH931" s="68">
        <f>AF931</f>
        <v>0</v>
      </c>
      <c r="AI931" s="68">
        <f>AH931</f>
        <v>0</v>
      </c>
      <c r="AK931" s="68">
        <f t="shared" ca="1" si="993"/>
        <v>0</v>
      </c>
      <c r="AL931" s="68">
        <f t="shared" ca="1" si="994"/>
        <v>0</v>
      </c>
      <c r="AM931" s="1682">
        <f t="shared" ca="1" si="995"/>
        <v>0</v>
      </c>
      <c r="AN931" s="1775">
        <f t="shared" ca="1" si="996"/>
        <v>0</v>
      </c>
      <c r="AO931" s="68">
        <f t="shared" ca="1" si="997"/>
        <v>0</v>
      </c>
      <c r="AP931" s="1682">
        <f t="shared" ca="1" si="998"/>
        <v>0</v>
      </c>
      <c r="AQ931" s="1775">
        <f t="shared" ca="1" si="999"/>
        <v>0</v>
      </c>
      <c r="AS931" s="68">
        <f t="shared" ca="1" si="1000"/>
        <v>0</v>
      </c>
      <c r="AT931" s="68">
        <f t="shared" ca="1" si="1001"/>
        <v>0</v>
      </c>
      <c r="AU931" s="1682">
        <f t="shared" ca="1" si="1002"/>
        <v>0</v>
      </c>
      <c r="AV931" s="1775">
        <f t="shared" ca="1" si="1003"/>
        <v>0</v>
      </c>
      <c r="AW931" s="68">
        <f t="shared" ca="1" si="1004"/>
        <v>0</v>
      </c>
      <c r="AX931" s="1682">
        <f t="shared" ca="1" si="1005"/>
        <v>0</v>
      </c>
      <c r="AY931" s="1775">
        <f t="shared" ca="1" si="1006"/>
        <v>0</v>
      </c>
      <c r="BA931" s="68">
        <f t="shared" ca="1" si="1007"/>
        <v>0</v>
      </c>
      <c r="BB931" s="68">
        <f t="shared" ca="1" si="1008"/>
        <v>0</v>
      </c>
      <c r="BC931" s="1682">
        <f t="shared" ca="1" si="1009"/>
        <v>0</v>
      </c>
      <c r="BD931" s="1775">
        <f t="shared" ca="1" si="1010"/>
        <v>0</v>
      </c>
      <c r="BE931" s="68">
        <f t="shared" ca="1" si="1011"/>
        <v>0</v>
      </c>
      <c r="BF931" s="1682">
        <f t="shared" ca="1" si="1012"/>
        <v>0</v>
      </c>
      <c r="BG931" s="1775">
        <f t="shared" ca="1" si="1013"/>
        <v>0</v>
      </c>
    </row>
    <row r="932" spans="1:59" s="55" customFormat="1">
      <c r="A932" s="1887">
        <v>906</v>
      </c>
      <c r="B932" s="1887">
        <v>1</v>
      </c>
      <c r="C932" s="1887">
        <f>ROW()</f>
        <v>932</v>
      </c>
      <c r="D932" s="2121"/>
      <c r="E932" s="2540">
        <v>1</v>
      </c>
      <c r="F932" s="87"/>
      <c r="G932" s="87"/>
      <c r="H932" s="39"/>
      <c r="I932" s="517"/>
      <c r="J932" s="7"/>
      <c r="K932" s="6"/>
      <c r="L932" s="7"/>
      <c r="M932" s="6"/>
      <c r="N932" s="70"/>
      <c r="O932" s="70" t="s">
        <v>77</v>
      </c>
      <c r="P932" s="69"/>
      <c r="Q932" s="5"/>
      <c r="R932" s="5"/>
      <c r="S932" s="5"/>
      <c r="T932" s="5"/>
      <c r="U932" s="5"/>
      <c r="V932" s="5"/>
      <c r="W932" s="5"/>
      <c r="X932" s="5"/>
      <c r="Y932" s="5"/>
      <c r="Z932" s="5"/>
      <c r="AA932" s="5"/>
      <c r="AB932" s="5"/>
      <c r="AC932" s="68">
        <f>S932</f>
        <v>0</v>
      </c>
      <c r="AD932" s="68">
        <f>V932</f>
        <v>0</v>
      </c>
      <c r="AE932" s="68">
        <f>Y932</f>
        <v>0</v>
      </c>
      <c r="AF932" s="68">
        <f>AB932</f>
        <v>0</v>
      </c>
      <c r="AG932" s="68">
        <f>AD932</f>
        <v>0</v>
      </c>
      <c r="AH932" s="68">
        <f>AF932</f>
        <v>0</v>
      </c>
      <c r="AI932" s="68">
        <f>AH932</f>
        <v>0</v>
      </c>
      <c r="AK932" s="68">
        <f t="shared" ca="1" si="993"/>
        <v>0</v>
      </c>
      <c r="AL932" s="68">
        <f t="shared" ca="1" si="994"/>
        <v>0</v>
      </c>
      <c r="AM932" s="1682">
        <f t="shared" ca="1" si="995"/>
        <v>0</v>
      </c>
      <c r="AN932" s="1775">
        <f t="shared" ca="1" si="996"/>
        <v>0</v>
      </c>
      <c r="AO932" s="68">
        <f t="shared" ca="1" si="997"/>
        <v>0</v>
      </c>
      <c r="AP932" s="1682">
        <f t="shared" ca="1" si="998"/>
        <v>0</v>
      </c>
      <c r="AQ932" s="1775">
        <f t="shared" ca="1" si="999"/>
        <v>0</v>
      </c>
      <c r="AS932" s="68">
        <f t="shared" ca="1" si="1000"/>
        <v>0</v>
      </c>
      <c r="AT932" s="68">
        <f t="shared" ca="1" si="1001"/>
        <v>0</v>
      </c>
      <c r="AU932" s="1682">
        <f t="shared" ca="1" si="1002"/>
        <v>0</v>
      </c>
      <c r="AV932" s="1775">
        <f t="shared" ca="1" si="1003"/>
        <v>0</v>
      </c>
      <c r="AW932" s="68">
        <f t="shared" ca="1" si="1004"/>
        <v>0</v>
      </c>
      <c r="AX932" s="1682">
        <f t="shared" ca="1" si="1005"/>
        <v>0</v>
      </c>
      <c r="AY932" s="1775">
        <f t="shared" ca="1" si="1006"/>
        <v>0</v>
      </c>
      <c r="BA932" s="68">
        <f t="shared" ca="1" si="1007"/>
        <v>0</v>
      </c>
      <c r="BB932" s="68">
        <f t="shared" ca="1" si="1008"/>
        <v>0</v>
      </c>
      <c r="BC932" s="1682">
        <f t="shared" ca="1" si="1009"/>
        <v>0</v>
      </c>
      <c r="BD932" s="1775">
        <f t="shared" ca="1" si="1010"/>
        <v>0</v>
      </c>
      <c r="BE932" s="68">
        <f t="shared" ca="1" si="1011"/>
        <v>0</v>
      </c>
      <c r="BF932" s="1682">
        <f t="shared" ca="1" si="1012"/>
        <v>0</v>
      </c>
      <c r="BG932" s="1775">
        <f t="shared" ca="1" si="1013"/>
        <v>0</v>
      </c>
    </row>
    <row r="933" spans="1:59" s="55" customFormat="1">
      <c r="A933" s="1887">
        <v>907</v>
      </c>
      <c r="B933" s="1887">
        <v>1</v>
      </c>
      <c r="C933" s="1887">
        <f>ROW()</f>
        <v>933</v>
      </c>
      <c r="D933" s="2121"/>
      <c r="E933" s="2540">
        <v>1</v>
      </c>
      <c r="F933" s="87"/>
      <c r="G933" s="87"/>
      <c r="H933" s="39"/>
      <c r="I933" s="517"/>
      <c r="J933" s="7"/>
      <c r="K933" s="6"/>
      <c r="L933" s="7"/>
      <c r="M933" s="6"/>
      <c r="N933" s="70"/>
      <c r="O933" s="70" t="s">
        <v>78</v>
      </c>
      <c r="P933" s="69"/>
      <c r="Q933" s="5"/>
      <c r="R933" s="5"/>
      <c r="S933" s="5"/>
      <c r="T933" s="5"/>
      <c r="U933" s="5"/>
      <c r="V933" s="5"/>
      <c r="W933" s="5"/>
      <c r="X933" s="5"/>
      <c r="Y933" s="5"/>
      <c r="Z933" s="5"/>
      <c r="AA933" s="5"/>
      <c r="AB933" s="5"/>
      <c r="AC933" s="68">
        <f>S933</f>
        <v>0</v>
      </c>
      <c r="AD933" s="68">
        <f>V933</f>
        <v>0</v>
      </c>
      <c r="AE933" s="68">
        <f>Y933</f>
        <v>0</v>
      </c>
      <c r="AF933" s="68">
        <f>AB933</f>
        <v>0</v>
      </c>
      <c r="AG933" s="68">
        <f>AD933</f>
        <v>0</v>
      </c>
      <c r="AH933" s="68">
        <f>AF933</f>
        <v>0</v>
      </c>
      <c r="AI933" s="68">
        <f>AH933</f>
        <v>0</v>
      </c>
      <c r="AK933" s="68">
        <f t="shared" ca="1" si="993"/>
        <v>0</v>
      </c>
      <c r="AL933" s="68">
        <f t="shared" ca="1" si="994"/>
        <v>0</v>
      </c>
      <c r="AM933" s="1682">
        <f t="shared" ca="1" si="995"/>
        <v>0</v>
      </c>
      <c r="AN933" s="1775">
        <f t="shared" ca="1" si="996"/>
        <v>0</v>
      </c>
      <c r="AO933" s="68">
        <f t="shared" ca="1" si="997"/>
        <v>0</v>
      </c>
      <c r="AP933" s="1682">
        <f t="shared" ca="1" si="998"/>
        <v>0</v>
      </c>
      <c r="AQ933" s="1775">
        <f t="shared" ca="1" si="999"/>
        <v>0</v>
      </c>
      <c r="AS933" s="68">
        <f t="shared" ca="1" si="1000"/>
        <v>0</v>
      </c>
      <c r="AT933" s="68">
        <f t="shared" ca="1" si="1001"/>
        <v>0</v>
      </c>
      <c r="AU933" s="1682">
        <f t="shared" ca="1" si="1002"/>
        <v>0</v>
      </c>
      <c r="AV933" s="1775">
        <f t="shared" ca="1" si="1003"/>
        <v>0</v>
      </c>
      <c r="AW933" s="68">
        <f t="shared" ca="1" si="1004"/>
        <v>0</v>
      </c>
      <c r="AX933" s="1682">
        <f t="shared" ca="1" si="1005"/>
        <v>0</v>
      </c>
      <c r="AY933" s="1775">
        <f t="shared" ca="1" si="1006"/>
        <v>0</v>
      </c>
      <c r="BA933" s="68">
        <f t="shared" ca="1" si="1007"/>
        <v>0</v>
      </c>
      <c r="BB933" s="68">
        <f t="shared" ca="1" si="1008"/>
        <v>0</v>
      </c>
      <c r="BC933" s="1682">
        <f t="shared" ca="1" si="1009"/>
        <v>0</v>
      </c>
      <c r="BD933" s="1775">
        <f t="shared" ca="1" si="1010"/>
        <v>0</v>
      </c>
      <c r="BE933" s="68">
        <f t="shared" ca="1" si="1011"/>
        <v>0</v>
      </c>
      <c r="BF933" s="1682">
        <f t="shared" ca="1" si="1012"/>
        <v>0</v>
      </c>
      <c r="BG933" s="1775">
        <f t="shared" ca="1" si="1013"/>
        <v>0</v>
      </c>
    </row>
    <row r="934" spans="1:59" s="55" customFormat="1">
      <c r="A934" s="1887">
        <v>908</v>
      </c>
      <c r="B934" s="1887">
        <v>1</v>
      </c>
      <c r="C934" s="1887">
        <f>ROW()</f>
        <v>934</v>
      </c>
      <c r="D934" s="2121"/>
      <c r="E934" s="2540">
        <v>1</v>
      </c>
      <c r="F934" s="87"/>
      <c r="G934" s="87"/>
      <c r="H934" s="39"/>
      <c r="I934" s="517"/>
      <c r="J934" s="7"/>
      <c r="K934" s="6"/>
      <c r="L934" s="7"/>
      <c r="M934" s="6"/>
      <c r="N934" s="70"/>
      <c r="O934" s="70" t="s">
        <v>79</v>
      </c>
      <c r="P934" s="69"/>
      <c r="Q934" s="5"/>
      <c r="R934" s="5"/>
      <c r="S934" s="5"/>
      <c r="T934" s="5"/>
      <c r="U934" s="5"/>
      <c r="V934" s="5"/>
      <c r="W934" s="5"/>
      <c r="X934" s="5"/>
      <c r="Y934" s="5"/>
      <c r="Z934" s="5"/>
      <c r="AA934" s="5"/>
      <c r="AB934" s="5"/>
      <c r="AC934" s="68">
        <f>S934</f>
        <v>0</v>
      </c>
      <c r="AD934" s="68">
        <f>V934</f>
        <v>0</v>
      </c>
      <c r="AE934" s="68">
        <f>Y934</f>
        <v>0</v>
      </c>
      <c r="AF934" s="68">
        <f>AB934</f>
        <v>0</v>
      </c>
      <c r="AG934" s="68">
        <f>AD934</f>
        <v>0</v>
      </c>
      <c r="AH934" s="68">
        <f>AF934</f>
        <v>0</v>
      </c>
      <c r="AI934" s="68">
        <f>AH934</f>
        <v>0</v>
      </c>
      <c r="AK934" s="68">
        <f t="shared" ca="1" si="993"/>
        <v>0</v>
      </c>
      <c r="AL934" s="68">
        <f t="shared" ca="1" si="994"/>
        <v>0</v>
      </c>
      <c r="AM934" s="1682">
        <f t="shared" ca="1" si="995"/>
        <v>0</v>
      </c>
      <c r="AN934" s="1775">
        <f t="shared" ca="1" si="996"/>
        <v>0</v>
      </c>
      <c r="AO934" s="68">
        <f t="shared" ca="1" si="997"/>
        <v>0</v>
      </c>
      <c r="AP934" s="1682">
        <f t="shared" ca="1" si="998"/>
        <v>0</v>
      </c>
      <c r="AQ934" s="1775">
        <f t="shared" ca="1" si="999"/>
        <v>0</v>
      </c>
      <c r="AS934" s="68">
        <f t="shared" ca="1" si="1000"/>
        <v>0</v>
      </c>
      <c r="AT934" s="68">
        <f t="shared" ca="1" si="1001"/>
        <v>0</v>
      </c>
      <c r="AU934" s="1682">
        <f t="shared" ca="1" si="1002"/>
        <v>0</v>
      </c>
      <c r="AV934" s="1775">
        <f t="shared" ca="1" si="1003"/>
        <v>0</v>
      </c>
      <c r="AW934" s="68">
        <f t="shared" ca="1" si="1004"/>
        <v>0</v>
      </c>
      <c r="AX934" s="1682">
        <f t="shared" ca="1" si="1005"/>
        <v>0</v>
      </c>
      <c r="AY934" s="1775">
        <f t="shared" ca="1" si="1006"/>
        <v>0</v>
      </c>
      <c r="BA934" s="68">
        <f t="shared" ca="1" si="1007"/>
        <v>0</v>
      </c>
      <c r="BB934" s="68">
        <f t="shared" ca="1" si="1008"/>
        <v>0</v>
      </c>
      <c r="BC934" s="1682">
        <f t="shared" ca="1" si="1009"/>
        <v>0</v>
      </c>
      <c r="BD934" s="1775">
        <f t="shared" ca="1" si="1010"/>
        <v>0</v>
      </c>
      <c r="BE934" s="68">
        <f t="shared" ca="1" si="1011"/>
        <v>0</v>
      </c>
      <c r="BF934" s="1682">
        <f t="shared" ca="1" si="1012"/>
        <v>0</v>
      </c>
      <c r="BG934" s="1775">
        <f t="shared" ca="1" si="1013"/>
        <v>0</v>
      </c>
    </row>
    <row r="935" spans="1:59" s="55" customFormat="1">
      <c r="A935" s="1887">
        <v>909</v>
      </c>
      <c r="B935" s="1887">
        <v>1</v>
      </c>
      <c r="C935" s="1887">
        <f>ROW()</f>
        <v>935</v>
      </c>
      <c r="D935" s="2121"/>
      <c r="E935" s="2540">
        <v>1</v>
      </c>
      <c r="F935" s="87"/>
      <c r="G935" s="87"/>
      <c r="H935" s="39"/>
      <c r="I935" s="517"/>
      <c r="J935" s="7"/>
      <c r="K935" s="6"/>
      <c r="L935" s="7"/>
      <c r="M935" s="6"/>
      <c r="N935" s="70"/>
      <c r="O935" s="70" t="s">
        <v>11</v>
      </c>
      <c r="P935" s="69"/>
      <c r="Q935" s="5"/>
      <c r="R935" s="5"/>
      <c r="S935" s="5"/>
      <c r="T935" s="5"/>
      <c r="U935" s="5"/>
      <c r="V935" s="5"/>
      <c r="W935" s="5"/>
      <c r="X935" s="5"/>
      <c r="Y935" s="5"/>
      <c r="Z935" s="5"/>
      <c r="AA935" s="5"/>
      <c r="AB935" s="5"/>
      <c r="AC935" s="68">
        <f>S935</f>
        <v>0</v>
      </c>
      <c r="AD935" s="68">
        <f>V935</f>
        <v>0</v>
      </c>
      <c r="AE935" s="68">
        <f>Y935</f>
        <v>0</v>
      </c>
      <c r="AF935" s="68">
        <f>AB935</f>
        <v>0</v>
      </c>
      <c r="AG935" s="68">
        <f>AD935</f>
        <v>0</v>
      </c>
      <c r="AH935" s="68">
        <f>AF935</f>
        <v>0</v>
      </c>
      <c r="AI935" s="68">
        <f>AH935</f>
        <v>0</v>
      </c>
      <c r="AK935" s="68">
        <f t="shared" ca="1" si="993"/>
        <v>0</v>
      </c>
      <c r="AL935" s="68">
        <f t="shared" ca="1" si="994"/>
        <v>0</v>
      </c>
      <c r="AM935" s="1682">
        <f t="shared" ca="1" si="995"/>
        <v>0</v>
      </c>
      <c r="AN935" s="1775">
        <f t="shared" ca="1" si="996"/>
        <v>0</v>
      </c>
      <c r="AO935" s="68">
        <f t="shared" ca="1" si="997"/>
        <v>0</v>
      </c>
      <c r="AP935" s="1682">
        <f t="shared" ca="1" si="998"/>
        <v>0</v>
      </c>
      <c r="AQ935" s="1775">
        <f t="shared" ca="1" si="999"/>
        <v>0</v>
      </c>
      <c r="AS935" s="68">
        <f t="shared" ca="1" si="1000"/>
        <v>0</v>
      </c>
      <c r="AT935" s="68">
        <f t="shared" ca="1" si="1001"/>
        <v>0</v>
      </c>
      <c r="AU935" s="1682">
        <f t="shared" ca="1" si="1002"/>
        <v>0</v>
      </c>
      <c r="AV935" s="1775">
        <f t="shared" ca="1" si="1003"/>
        <v>0</v>
      </c>
      <c r="AW935" s="68">
        <f t="shared" ca="1" si="1004"/>
        <v>0</v>
      </c>
      <c r="AX935" s="1682">
        <f t="shared" ca="1" si="1005"/>
        <v>0</v>
      </c>
      <c r="AY935" s="1775">
        <f t="shared" ca="1" si="1006"/>
        <v>0</v>
      </c>
      <c r="BA935" s="68">
        <f t="shared" ca="1" si="1007"/>
        <v>0</v>
      </c>
      <c r="BB935" s="68">
        <f t="shared" ca="1" si="1008"/>
        <v>0</v>
      </c>
      <c r="BC935" s="1682">
        <f t="shared" ca="1" si="1009"/>
        <v>0</v>
      </c>
      <c r="BD935" s="1775">
        <f t="shared" ca="1" si="1010"/>
        <v>0</v>
      </c>
      <c r="BE935" s="68">
        <f t="shared" ca="1" si="1011"/>
        <v>0</v>
      </c>
      <c r="BF935" s="1682">
        <f t="shared" ca="1" si="1012"/>
        <v>0</v>
      </c>
      <c r="BG935" s="1775">
        <f t="shared" ca="1" si="1013"/>
        <v>0</v>
      </c>
    </row>
    <row r="936" spans="1:59" s="55" customFormat="1">
      <c r="A936" s="1887">
        <v>910</v>
      </c>
      <c r="B936" s="1887">
        <v>1</v>
      </c>
      <c r="C936" s="1887">
        <f>ROW()</f>
        <v>936</v>
      </c>
      <c r="D936" s="2120" t="s">
        <v>1020</v>
      </c>
      <c r="E936" s="2540">
        <v>1</v>
      </c>
      <c r="F936" s="87"/>
      <c r="G936" s="87"/>
      <c r="H936" s="39"/>
      <c r="I936" s="517"/>
      <c r="J936" s="512" t="s">
        <v>244</v>
      </c>
      <c r="K936" s="511"/>
      <c r="L936" s="512"/>
      <c r="M936" s="512"/>
      <c r="N936" s="509"/>
      <c r="O936" s="73"/>
      <c r="P936" s="72"/>
      <c r="Q936" s="71">
        <f>SUM(Q937:Q939)</f>
        <v>0</v>
      </c>
      <c r="R936" s="71">
        <f t="shared" ref="R936:AB936" si="1021">SUM(R937:R939)</f>
        <v>0</v>
      </c>
      <c r="S936" s="71">
        <f t="shared" si="1021"/>
        <v>0</v>
      </c>
      <c r="T936" s="71">
        <f t="shared" si="1021"/>
        <v>0</v>
      </c>
      <c r="U936" s="71">
        <f t="shared" si="1021"/>
        <v>0</v>
      </c>
      <c r="V936" s="71">
        <f t="shared" si="1021"/>
        <v>0</v>
      </c>
      <c r="W936" s="71">
        <f t="shared" si="1021"/>
        <v>0</v>
      </c>
      <c r="X936" s="71">
        <f t="shared" si="1021"/>
        <v>0</v>
      </c>
      <c r="Y936" s="71">
        <f t="shared" si="1021"/>
        <v>0</v>
      </c>
      <c r="Z936" s="71">
        <f t="shared" si="1021"/>
        <v>0</v>
      </c>
      <c r="AA936" s="71">
        <f t="shared" si="1021"/>
        <v>0</v>
      </c>
      <c r="AB936" s="71">
        <f t="shared" si="1021"/>
        <v>0</v>
      </c>
      <c r="AC936" s="510">
        <f t="shared" ref="AC936:AI936" si="1022">SUM(AC937:AC939)</f>
        <v>0</v>
      </c>
      <c r="AD936" s="510">
        <f t="shared" si="1022"/>
        <v>0</v>
      </c>
      <c r="AE936" s="510">
        <f t="shared" si="1022"/>
        <v>0</v>
      </c>
      <c r="AF936" s="510">
        <f t="shared" si="1022"/>
        <v>0</v>
      </c>
      <c r="AG936" s="510">
        <f t="shared" si="1022"/>
        <v>0</v>
      </c>
      <c r="AH936" s="510">
        <f t="shared" si="1022"/>
        <v>0</v>
      </c>
      <c r="AI936" s="510">
        <f t="shared" si="1022"/>
        <v>0</v>
      </c>
      <c r="AK936" s="510">
        <f t="shared" ca="1" si="993"/>
        <v>0</v>
      </c>
      <c r="AL936" s="510">
        <f t="shared" ca="1" si="994"/>
        <v>0</v>
      </c>
      <c r="AM936" s="1756">
        <f t="shared" ca="1" si="995"/>
        <v>0</v>
      </c>
      <c r="AN936" s="1859">
        <f t="shared" ca="1" si="996"/>
        <v>0</v>
      </c>
      <c r="AO936" s="510">
        <f t="shared" ca="1" si="997"/>
        <v>0</v>
      </c>
      <c r="AP936" s="1756">
        <f t="shared" ca="1" si="998"/>
        <v>0</v>
      </c>
      <c r="AQ936" s="1859">
        <f t="shared" ca="1" si="999"/>
        <v>0</v>
      </c>
      <c r="AS936" s="510">
        <f t="shared" ca="1" si="1000"/>
        <v>0</v>
      </c>
      <c r="AT936" s="510">
        <f t="shared" ca="1" si="1001"/>
        <v>0</v>
      </c>
      <c r="AU936" s="1756">
        <f t="shared" ca="1" si="1002"/>
        <v>0</v>
      </c>
      <c r="AV936" s="1859">
        <f t="shared" ca="1" si="1003"/>
        <v>0</v>
      </c>
      <c r="AW936" s="510">
        <f t="shared" ca="1" si="1004"/>
        <v>0</v>
      </c>
      <c r="AX936" s="1756">
        <f t="shared" ca="1" si="1005"/>
        <v>0</v>
      </c>
      <c r="AY936" s="1859">
        <f t="shared" ca="1" si="1006"/>
        <v>0</v>
      </c>
      <c r="BA936" s="510">
        <f t="shared" ca="1" si="1007"/>
        <v>0</v>
      </c>
      <c r="BB936" s="510">
        <f t="shared" ca="1" si="1008"/>
        <v>0</v>
      </c>
      <c r="BC936" s="1756">
        <f t="shared" ca="1" si="1009"/>
        <v>0</v>
      </c>
      <c r="BD936" s="1859">
        <f t="shared" ca="1" si="1010"/>
        <v>0</v>
      </c>
      <c r="BE936" s="510">
        <f t="shared" ca="1" si="1011"/>
        <v>0</v>
      </c>
      <c r="BF936" s="1756">
        <f t="shared" ca="1" si="1012"/>
        <v>0</v>
      </c>
      <c r="BG936" s="1859">
        <f t="shared" ca="1" si="1013"/>
        <v>0</v>
      </c>
    </row>
    <row r="937" spans="1:59" s="55" customFormat="1">
      <c r="A937" s="1887">
        <v>911</v>
      </c>
      <c r="B937" s="1887">
        <v>1</v>
      </c>
      <c r="C937" s="1887">
        <f>ROW()</f>
        <v>937</v>
      </c>
      <c r="D937" s="2121"/>
      <c r="E937" s="2540">
        <v>1</v>
      </c>
      <c r="F937" s="87"/>
      <c r="G937" s="87"/>
      <c r="H937" s="39"/>
      <c r="I937" s="517"/>
      <c r="J937" s="7"/>
      <c r="K937" s="6"/>
      <c r="L937" s="7"/>
      <c r="M937" s="6"/>
      <c r="N937" s="70"/>
      <c r="O937" s="70" t="s">
        <v>81</v>
      </c>
      <c r="P937" s="69"/>
      <c r="Q937" s="5"/>
      <c r="R937" s="5"/>
      <c r="S937" s="5"/>
      <c r="T937" s="5"/>
      <c r="U937" s="5"/>
      <c r="V937" s="5"/>
      <c r="W937" s="5"/>
      <c r="X937" s="5"/>
      <c r="Y937" s="5"/>
      <c r="Z937" s="5"/>
      <c r="AA937" s="5"/>
      <c r="AB937" s="5"/>
      <c r="AC937" s="68">
        <f>S937</f>
        <v>0</v>
      </c>
      <c r="AD937" s="68">
        <f>V937</f>
        <v>0</v>
      </c>
      <c r="AE937" s="68">
        <f>Y937</f>
        <v>0</v>
      </c>
      <c r="AF937" s="68">
        <f>AB937</f>
        <v>0</v>
      </c>
      <c r="AG937" s="68">
        <f>AD937</f>
        <v>0</v>
      </c>
      <c r="AH937" s="68">
        <f>AF937</f>
        <v>0</v>
      </c>
      <c r="AI937" s="68">
        <f>AH937</f>
        <v>0</v>
      </c>
      <c r="AK937" s="68">
        <f t="shared" ca="1" si="993"/>
        <v>0</v>
      </c>
      <c r="AL937" s="68">
        <f t="shared" ca="1" si="994"/>
        <v>0</v>
      </c>
      <c r="AM937" s="1682">
        <f t="shared" ca="1" si="995"/>
        <v>0</v>
      </c>
      <c r="AN937" s="1775">
        <f t="shared" ca="1" si="996"/>
        <v>0</v>
      </c>
      <c r="AO937" s="68">
        <f t="shared" ca="1" si="997"/>
        <v>0</v>
      </c>
      <c r="AP937" s="1682">
        <f t="shared" ca="1" si="998"/>
        <v>0</v>
      </c>
      <c r="AQ937" s="1775">
        <f t="shared" ca="1" si="999"/>
        <v>0</v>
      </c>
      <c r="AS937" s="68">
        <f t="shared" ca="1" si="1000"/>
        <v>0</v>
      </c>
      <c r="AT937" s="68">
        <f t="shared" ca="1" si="1001"/>
        <v>0</v>
      </c>
      <c r="AU937" s="1682">
        <f t="shared" ca="1" si="1002"/>
        <v>0</v>
      </c>
      <c r="AV937" s="1775">
        <f t="shared" ca="1" si="1003"/>
        <v>0</v>
      </c>
      <c r="AW937" s="68">
        <f t="shared" ca="1" si="1004"/>
        <v>0</v>
      </c>
      <c r="AX937" s="1682">
        <f t="shared" ca="1" si="1005"/>
        <v>0</v>
      </c>
      <c r="AY937" s="1775">
        <f t="shared" ca="1" si="1006"/>
        <v>0</v>
      </c>
      <c r="BA937" s="68">
        <f t="shared" ca="1" si="1007"/>
        <v>0</v>
      </c>
      <c r="BB937" s="68">
        <f t="shared" ca="1" si="1008"/>
        <v>0</v>
      </c>
      <c r="BC937" s="1682">
        <f t="shared" ca="1" si="1009"/>
        <v>0</v>
      </c>
      <c r="BD937" s="1775">
        <f t="shared" ca="1" si="1010"/>
        <v>0</v>
      </c>
      <c r="BE937" s="68">
        <f t="shared" ca="1" si="1011"/>
        <v>0</v>
      </c>
      <c r="BF937" s="1682">
        <f t="shared" ca="1" si="1012"/>
        <v>0</v>
      </c>
      <c r="BG937" s="1775">
        <f t="shared" ca="1" si="1013"/>
        <v>0</v>
      </c>
    </row>
    <row r="938" spans="1:59" s="55" customFormat="1">
      <c r="A938" s="1887">
        <v>912</v>
      </c>
      <c r="B938" s="1887">
        <v>1</v>
      </c>
      <c r="C938" s="1887">
        <f>ROW()</f>
        <v>938</v>
      </c>
      <c r="D938" s="2121"/>
      <c r="E938" s="2540">
        <v>1</v>
      </c>
      <c r="F938" s="87"/>
      <c r="G938" s="87"/>
      <c r="H938" s="39"/>
      <c r="I938" s="517"/>
      <c r="J938" s="7"/>
      <c r="K938" s="6"/>
      <c r="L938" s="7"/>
      <c r="M938" s="6"/>
      <c r="N938" s="70"/>
      <c r="O938" s="70" t="s">
        <v>82</v>
      </c>
      <c r="P938" s="69"/>
      <c r="Q938" s="5"/>
      <c r="R938" s="5"/>
      <c r="S938" s="5"/>
      <c r="T938" s="5"/>
      <c r="U938" s="5"/>
      <c r="V938" s="5"/>
      <c r="W938" s="5"/>
      <c r="X938" s="5"/>
      <c r="Y938" s="5"/>
      <c r="Z938" s="5"/>
      <c r="AA938" s="5"/>
      <c r="AB938" s="5"/>
      <c r="AC938" s="68">
        <f>S938</f>
        <v>0</v>
      </c>
      <c r="AD938" s="68">
        <f>V938</f>
        <v>0</v>
      </c>
      <c r="AE938" s="68">
        <f>Y938</f>
        <v>0</v>
      </c>
      <c r="AF938" s="68">
        <f>AB938</f>
        <v>0</v>
      </c>
      <c r="AG938" s="68">
        <f>AD938</f>
        <v>0</v>
      </c>
      <c r="AH938" s="68">
        <f>AF938</f>
        <v>0</v>
      </c>
      <c r="AI938" s="68">
        <f>AH938</f>
        <v>0</v>
      </c>
      <c r="AK938" s="68">
        <f t="shared" ca="1" si="993"/>
        <v>0</v>
      </c>
      <c r="AL938" s="68">
        <f t="shared" ca="1" si="994"/>
        <v>0</v>
      </c>
      <c r="AM938" s="1682">
        <f t="shared" ca="1" si="995"/>
        <v>0</v>
      </c>
      <c r="AN938" s="1775">
        <f t="shared" ca="1" si="996"/>
        <v>0</v>
      </c>
      <c r="AO938" s="68">
        <f t="shared" ca="1" si="997"/>
        <v>0</v>
      </c>
      <c r="AP938" s="1682">
        <f t="shared" ca="1" si="998"/>
        <v>0</v>
      </c>
      <c r="AQ938" s="1775">
        <f t="shared" ca="1" si="999"/>
        <v>0</v>
      </c>
      <c r="AS938" s="68">
        <f t="shared" ca="1" si="1000"/>
        <v>0</v>
      </c>
      <c r="AT938" s="68">
        <f t="shared" ca="1" si="1001"/>
        <v>0</v>
      </c>
      <c r="AU938" s="1682">
        <f t="shared" ca="1" si="1002"/>
        <v>0</v>
      </c>
      <c r="AV938" s="1775">
        <f t="shared" ca="1" si="1003"/>
        <v>0</v>
      </c>
      <c r="AW938" s="68">
        <f t="shared" ca="1" si="1004"/>
        <v>0</v>
      </c>
      <c r="AX938" s="1682">
        <f t="shared" ca="1" si="1005"/>
        <v>0</v>
      </c>
      <c r="AY938" s="1775">
        <f t="shared" ca="1" si="1006"/>
        <v>0</v>
      </c>
      <c r="BA938" s="68">
        <f t="shared" ca="1" si="1007"/>
        <v>0</v>
      </c>
      <c r="BB938" s="68">
        <f t="shared" ca="1" si="1008"/>
        <v>0</v>
      </c>
      <c r="BC938" s="1682">
        <f t="shared" ca="1" si="1009"/>
        <v>0</v>
      </c>
      <c r="BD938" s="1775">
        <f t="shared" ca="1" si="1010"/>
        <v>0</v>
      </c>
      <c r="BE938" s="68">
        <f t="shared" ca="1" si="1011"/>
        <v>0</v>
      </c>
      <c r="BF938" s="1682">
        <f t="shared" ca="1" si="1012"/>
        <v>0</v>
      </c>
      <c r="BG938" s="1775">
        <f t="shared" ca="1" si="1013"/>
        <v>0</v>
      </c>
    </row>
    <row r="939" spans="1:59" s="55" customFormat="1">
      <c r="A939" s="1887">
        <v>913</v>
      </c>
      <c r="B939" s="1887">
        <v>1</v>
      </c>
      <c r="C939" s="1887">
        <f>ROW()</f>
        <v>939</v>
      </c>
      <c r="D939" s="2121"/>
      <c r="E939" s="2540">
        <v>1</v>
      </c>
      <c r="F939" s="87"/>
      <c r="G939" s="87"/>
      <c r="H939" s="39"/>
      <c r="I939" s="521"/>
      <c r="J939" s="4"/>
      <c r="K939" s="3"/>
      <c r="L939" s="4"/>
      <c r="M939" s="3"/>
      <c r="N939" s="67"/>
      <c r="O939" s="67" t="s">
        <v>83</v>
      </c>
      <c r="P939" s="66"/>
      <c r="Q939" s="2"/>
      <c r="R939" s="2"/>
      <c r="S939" s="2"/>
      <c r="T939" s="2"/>
      <c r="U939" s="2"/>
      <c r="V939" s="2"/>
      <c r="W939" s="2"/>
      <c r="X939" s="2"/>
      <c r="Y939" s="2"/>
      <c r="Z939" s="2"/>
      <c r="AA939" s="2"/>
      <c r="AB939" s="2"/>
      <c r="AC939" s="65">
        <f>S939</f>
        <v>0</v>
      </c>
      <c r="AD939" s="65">
        <f>V939</f>
        <v>0</v>
      </c>
      <c r="AE939" s="65">
        <f>Y939</f>
        <v>0</v>
      </c>
      <c r="AF939" s="65">
        <f>AB939</f>
        <v>0</v>
      </c>
      <c r="AG939" s="65">
        <f>AD939</f>
        <v>0</v>
      </c>
      <c r="AH939" s="65">
        <f>AF939</f>
        <v>0</v>
      </c>
      <c r="AI939" s="65">
        <f>AH939</f>
        <v>0</v>
      </c>
      <c r="AK939" s="65">
        <f t="shared" ca="1" si="993"/>
        <v>0</v>
      </c>
      <c r="AL939" s="65">
        <f t="shared" ca="1" si="994"/>
        <v>0</v>
      </c>
      <c r="AM939" s="1755">
        <f t="shared" ca="1" si="995"/>
        <v>0</v>
      </c>
      <c r="AN939" s="1858">
        <f t="shared" ca="1" si="996"/>
        <v>0</v>
      </c>
      <c r="AO939" s="65">
        <f t="shared" ca="1" si="997"/>
        <v>0</v>
      </c>
      <c r="AP939" s="1755">
        <f t="shared" ca="1" si="998"/>
        <v>0</v>
      </c>
      <c r="AQ939" s="1858">
        <f t="shared" ca="1" si="999"/>
        <v>0</v>
      </c>
      <c r="AS939" s="65">
        <f t="shared" ca="1" si="1000"/>
        <v>0</v>
      </c>
      <c r="AT939" s="65">
        <f t="shared" ca="1" si="1001"/>
        <v>0</v>
      </c>
      <c r="AU939" s="1755">
        <f t="shared" ca="1" si="1002"/>
        <v>0</v>
      </c>
      <c r="AV939" s="1858">
        <f t="shared" ca="1" si="1003"/>
        <v>0</v>
      </c>
      <c r="AW939" s="65">
        <f t="shared" ca="1" si="1004"/>
        <v>0</v>
      </c>
      <c r="AX939" s="1755">
        <f t="shared" ca="1" si="1005"/>
        <v>0</v>
      </c>
      <c r="AY939" s="1858">
        <f t="shared" ca="1" si="1006"/>
        <v>0</v>
      </c>
      <c r="BA939" s="65">
        <f t="shared" ca="1" si="1007"/>
        <v>0</v>
      </c>
      <c r="BB939" s="65">
        <f t="shared" ca="1" si="1008"/>
        <v>0</v>
      </c>
      <c r="BC939" s="1755">
        <f t="shared" ca="1" si="1009"/>
        <v>0</v>
      </c>
      <c r="BD939" s="1858">
        <f t="shared" ca="1" si="1010"/>
        <v>0</v>
      </c>
      <c r="BE939" s="65">
        <f t="shared" ca="1" si="1011"/>
        <v>0</v>
      </c>
      <c r="BF939" s="1755">
        <f t="shared" ca="1" si="1012"/>
        <v>0</v>
      </c>
      <c r="BG939" s="1858">
        <f t="shared" ca="1" si="1013"/>
        <v>0</v>
      </c>
    </row>
    <row r="940" spans="1:59" s="55" customFormat="1">
      <c r="A940" s="1887">
        <v>914</v>
      </c>
      <c r="B940" s="1887">
        <v>1</v>
      </c>
      <c r="C940" s="1887">
        <f>ROW()</f>
        <v>940</v>
      </c>
      <c r="D940" s="2120" t="s">
        <v>1020</v>
      </c>
      <c r="E940" s="2540">
        <v>1</v>
      </c>
      <c r="F940" s="87"/>
      <c r="G940" s="87"/>
      <c r="H940" s="39"/>
      <c r="I940" s="518" t="s">
        <v>317</v>
      </c>
      <c r="J940" s="503"/>
      <c r="K940" s="519"/>
      <c r="L940" s="519"/>
      <c r="M940" s="503"/>
      <c r="N940" s="503"/>
      <c r="O940" s="503"/>
      <c r="P940" s="504"/>
      <c r="Q940" s="505"/>
      <c r="R940" s="505"/>
      <c r="S940" s="505"/>
      <c r="T940" s="505"/>
      <c r="U940" s="505"/>
      <c r="V940" s="505"/>
      <c r="W940" s="505"/>
      <c r="X940" s="505"/>
      <c r="Y940" s="505"/>
      <c r="Z940" s="505"/>
      <c r="AA940" s="505"/>
      <c r="AB940" s="505"/>
      <c r="AC940" s="506">
        <f>S940</f>
        <v>0</v>
      </c>
      <c r="AD940" s="506">
        <f>V940</f>
        <v>0</v>
      </c>
      <c r="AE940" s="506">
        <f>Y940</f>
        <v>0</v>
      </c>
      <c r="AF940" s="506">
        <f>AB940</f>
        <v>0</v>
      </c>
      <c r="AG940" s="506">
        <f>AD940</f>
        <v>0</v>
      </c>
      <c r="AH940" s="506">
        <f>AF940</f>
        <v>0</v>
      </c>
      <c r="AI940" s="506">
        <f>AH940</f>
        <v>0</v>
      </c>
      <c r="AK940" s="506">
        <f t="shared" ca="1" si="993"/>
        <v>0</v>
      </c>
      <c r="AL940" s="506">
        <f t="shared" ca="1" si="994"/>
        <v>0</v>
      </c>
      <c r="AM940" s="1757">
        <f t="shared" ca="1" si="995"/>
        <v>0</v>
      </c>
      <c r="AN940" s="1860">
        <f t="shared" ca="1" si="996"/>
        <v>0</v>
      </c>
      <c r="AO940" s="506">
        <f t="shared" ca="1" si="997"/>
        <v>0</v>
      </c>
      <c r="AP940" s="1757">
        <f t="shared" ca="1" si="998"/>
        <v>0</v>
      </c>
      <c r="AQ940" s="1860">
        <f t="shared" ca="1" si="999"/>
        <v>0</v>
      </c>
      <c r="AS940" s="506">
        <f t="shared" ca="1" si="1000"/>
        <v>0</v>
      </c>
      <c r="AT940" s="506">
        <f t="shared" ca="1" si="1001"/>
        <v>0</v>
      </c>
      <c r="AU940" s="1757">
        <f t="shared" ca="1" si="1002"/>
        <v>0</v>
      </c>
      <c r="AV940" s="1860">
        <f t="shared" ca="1" si="1003"/>
        <v>0</v>
      </c>
      <c r="AW940" s="506">
        <f t="shared" ca="1" si="1004"/>
        <v>0</v>
      </c>
      <c r="AX940" s="1757">
        <f t="shared" ca="1" si="1005"/>
        <v>0</v>
      </c>
      <c r="AY940" s="1860">
        <f t="shared" ca="1" si="1006"/>
        <v>0</v>
      </c>
      <c r="BA940" s="506">
        <f t="shared" ca="1" si="1007"/>
        <v>0</v>
      </c>
      <c r="BB940" s="506">
        <f t="shared" ca="1" si="1008"/>
        <v>0</v>
      </c>
      <c r="BC940" s="1757">
        <f t="shared" ca="1" si="1009"/>
        <v>0</v>
      </c>
      <c r="BD940" s="1860">
        <f t="shared" ca="1" si="1010"/>
        <v>0</v>
      </c>
      <c r="BE940" s="506">
        <f t="shared" ca="1" si="1011"/>
        <v>0</v>
      </c>
      <c r="BF940" s="1757">
        <f t="shared" ca="1" si="1012"/>
        <v>0</v>
      </c>
      <c r="BG940" s="1860">
        <f t="shared" ca="1" si="1013"/>
        <v>0</v>
      </c>
    </row>
    <row r="941" spans="1:59" s="55" customFormat="1">
      <c r="A941" s="1887">
        <v>915</v>
      </c>
      <c r="B941" s="1887">
        <v>1</v>
      </c>
      <c r="C941" s="1887">
        <f>ROW()</f>
        <v>941</v>
      </c>
      <c r="D941" s="2120" t="s">
        <v>1020</v>
      </c>
      <c r="E941" s="2540">
        <v>1</v>
      </c>
      <c r="F941" s="87"/>
      <c r="G941" s="87"/>
      <c r="H941" s="39"/>
      <c r="I941" s="87"/>
      <c r="J941" s="63"/>
      <c r="K941" s="87"/>
      <c r="L941" s="87"/>
      <c r="M941" s="87"/>
      <c r="N941" s="86"/>
      <c r="O941" s="86"/>
      <c r="P941" s="86"/>
      <c r="Q941" s="57"/>
      <c r="R941" s="57"/>
      <c r="S941" s="57"/>
      <c r="T941" s="57"/>
      <c r="U941" s="57"/>
      <c r="V941" s="57"/>
      <c r="W941" s="57"/>
      <c r="X941" s="57"/>
      <c r="Y941" s="57"/>
      <c r="Z941" s="57"/>
    </row>
    <row r="942" spans="1:59" s="55" customFormat="1">
      <c r="A942" s="1887">
        <v>946</v>
      </c>
      <c r="B942" s="1887">
        <v>916</v>
      </c>
      <c r="C942" s="1887">
        <f>ROW()</f>
        <v>942</v>
      </c>
      <c r="D942" s="2120" t="s">
        <v>1020</v>
      </c>
      <c r="E942" s="2549" t="s">
        <v>1040</v>
      </c>
      <c r="F942" s="2164"/>
      <c r="G942" s="126"/>
      <c r="H942" s="2502" t="s">
        <v>1058</v>
      </c>
      <c r="I942" s="7"/>
      <c r="J942" s="6"/>
      <c r="K942" s="7"/>
      <c r="L942" s="7"/>
      <c r="M942" s="6"/>
      <c r="N942" s="86"/>
      <c r="O942" s="86"/>
      <c r="P942" s="86"/>
      <c r="Q942" s="57"/>
      <c r="R942" s="57"/>
      <c r="S942" s="57"/>
      <c r="T942" s="57"/>
      <c r="U942" s="57"/>
      <c r="V942" s="57"/>
      <c r="W942" s="57"/>
      <c r="X942" s="57"/>
      <c r="Y942" s="57"/>
      <c r="Z942" s="57"/>
    </row>
    <row r="943" spans="1:59" s="536" customFormat="1">
      <c r="A943" s="1887">
        <v>947</v>
      </c>
      <c r="B943" s="1887">
        <v>917</v>
      </c>
      <c r="C943" s="1887">
        <f>ROW()</f>
        <v>943</v>
      </c>
      <c r="D943" s="2120" t="s">
        <v>1020</v>
      </c>
      <c r="E943" s="2540">
        <v>1</v>
      </c>
      <c r="F943" s="531"/>
      <c r="G943" s="531"/>
      <c r="H943" s="532"/>
      <c r="I943" s="540" t="s">
        <v>352</v>
      </c>
      <c r="J943" s="541"/>
      <c r="K943" s="542"/>
      <c r="L943" s="542"/>
      <c r="M943" s="542"/>
      <c r="N943" s="542"/>
      <c r="O943" s="542"/>
      <c r="P943" s="216"/>
      <c r="Q943" s="216">
        <f>Q944+Q949+Q955+Q960+Q966</f>
        <v>4</v>
      </c>
      <c r="R943" s="216">
        <f t="shared" ref="R943:AI943" si="1023">R944+R949+R955+R960+R966</f>
        <v>4</v>
      </c>
      <c r="S943" s="216">
        <f t="shared" si="1023"/>
        <v>4</v>
      </c>
      <c r="T943" s="216">
        <f t="shared" si="1023"/>
        <v>4</v>
      </c>
      <c r="U943" s="216">
        <f t="shared" si="1023"/>
        <v>4</v>
      </c>
      <c r="V943" s="216">
        <f t="shared" si="1023"/>
        <v>4</v>
      </c>
      <c r="W943" s="216">
        <f t="shared" si="1023"/>
        <v>6</v>
      </c>
      <c r="X943" s="216">
        <f t="shared" si="1023"/>
        <v>6</v>
      </c>
      <c r="Y943" s="216">
        <f t="shared" si="1023"/>
        <v>6</v>
      </c>
      <c r="Z943" s="216">
        <f t="shared" si="1023"/>
        <v>7</v>
      </c>
      <c r="AA943" s="216">
        <f t="shared" si="1023"/>
        <v>9</v>
      </c>
      <c r="AB943" s="216">
        <f t="shared" si="1023"/>
        <v>9</v>
      </c>
      <c r="AC943" s="216">
        <f t="shared" si="1023"/>
        <v>4</v>
      </c>
      <c r="AD943" s="216">
        <f t="shared" si="1023"/>
        <v>4</v>
      </c>
      <c r="AE943" s="216">
        <f t="shared" si="1023"/>
        <v>6</v>
      </c>
      <c r="AF943" s="216">
        <f t="shared" si="1023"/>
        <v>9</v>
      </c>
      <c r="AG943" s="216">
        <f t="shared" si="1023"/>
        <v>4</v>
      </c>
      <c r="AH943" s="216">
        <f t="shared" si="1023"/>
        <v>9</v>
      </c>
      <c r="AI943" s="216">
        <f t="shared" si="1023"/>
        <v>9</v>
      </c>
      <c r="AK943" s="1650">
        <f t="shared" ref="AK943:AK970" ca="1" si="1024">INDIRECT(AK$3&amp;(ROW()))</f>
        <v>4</v>
      </c>
      <c r="AL943" s="1651">
        <f t="shared" ref="AL943:AL970" ca="1" si="1025">INDIRECT(AL$1&amp;AL$3&amp;$C943)</f>
        <v>10</v>
      </c>
      <c r="AM943" s="1713">
        <f t="shared" ref="AM943:AM970" ca="1" si="1026">AK943-AL943</f>
        <v>-6</v>
      </c>
      <c r="AN943" s="1817">
        <f t="shared" ref="AN943:AN970" ca="1" si="1027">IFERROR(AK943/AL943,0)</f>
        <v>0.4</v>
      </c>
      <c r="AO943" s="1651">
        <f ca="1">INDIRECT(AO$1&amp;AO$3&amp;$A943)+INDIRECT(AO$1&amp;AO$3&amp;$B943)</f>
        <v>5</v>
      </c>
      <c r="AP943" s="1713">
        <f t="shared" ref="AP943:AP970" ca="1" si="1028">AK943-AO943</f>
        <v>-1</v>
      </c>
      <c r="AQ943" s="1817">
        <f t="shared" ref="AQ943:AQ970" ca="1" si="1029">IFERROR(AK943/AO943,0)</f>
        <v>0.8</v>
      </c>
      <c r="AS943" s="1650">
        <f t="shared" ref="AS943:AS970" ca="1" si="1030">INDIRECT(AS$3&amp;(ROW()))</f>
        <v>4</v>
      </c>
      <c r="AT943" s="1651">
        <f t="shared" ref="AT943:AT970" ca="1" si="1031">INDIRECT(AT$1&amp;AT$3&amp;$C943)</f>
        <v>10</v>
      </c>
      <c r="AU943" s="1713">
        <f t="shared" ref="AU943:AU970" ca="1" si="1032">AS943-AT943</f>
        <v>-6</v>
      </c>
      <c r="AV943" s="1817">
        <f t="shared" ref="AV943:AV970" ca="1" si="1033">IFERROR(AS943/AT943,0)</f>
        <v>0.4</v>
      </c>
      <c r="AW943" s="1651">
        <f t="shared" ref="AW943:AW970" ca="1" si="1034">INDIRECT(AW$1&amp;AW$3&amp;$A943)+INDIRECT(AW$1&amp;AW$3&amp;$B943)</f>
        <v>5</v>
      </c>
      <c r="AX943" s="1713">
        <f t="shared" ref="AX943:AX970" ca="1" si="1035">AS943-AW943</f>
        <v>-1</v>
      </c>
      <c r="AY943" s="1817">
        <f t="shared" ref="AY943:AY970" ca="1" si="1036">IFERROR(AS943/AW943,0)</f>
        <v>0.8</v>
      </c>
      <c r="BA943" s="1650">
        <f t="shared" ref="BA943:BA970" ca="1" si="1037">INDIRECT(BA$3&amp;(ROW()))</f>
        <v>4</v>
      </c>
      <c r="BB943" s="1651">
        <f t="shared" ref="BB943:BB970" ca="1" si="1038">INDIRECT(BB$1&amp;BB$3&amp;$C943)</f>
        <v>10</v>
      </c>
      <c r="BC943" s="1713">
        <f t="shared" ref="BC943:BC970" ca="1" si="1039">BA943-BB943</f>
        <v>-6</v>
      </c>
      <c r="BD943" s="1817">
        <f t="shared" ref="BD943:BD970" ca="1" si="1040">IFERROR(BA943/BB943,0)</f>
        <v>0.4</v>
      </c>
      <c r="BE943" s="1651">
        <f t="shared" ref="BE943:BE970" ca="1" si="1041">INDIRECT(BE$1&amp;BE$3&amp;$A943)+INDIRECT(BE$1&amp;BE$3&amp;$B943)</f>
        <v>5</v>
      </c>
      <c r="BF943" s="1713">
        <f t="shared" ref="BF943:BF970" ca="1" si="1042">BA943-BE943</f>
        <v>-1</v>
      </c>
      <c r="BG943" s="1817">
        <f t="shared" ref="BG943:BG970" ca="1" si="1043">IFERROR(BA943/BE943,0)</f>
        <v>0.8</v>
      </c>
    </row>
    <row r="944" spans="1:59" s="55" customFormat="1">
      <c r="A944" s="1887">
        <v>948</v>
      </c>
      <c r="B944" s="1887">
        <v>918</v>
      </c>
      <c r="C944" s="1887">
        <f>ROW()</f>
        <v>944</v>
      </c>
      <c r="D944" s="2120" t="s">
        <v>1020</v>
      </c>
      <c r="E944" s="2540">
        <v>1</v>
      </c>
      <c r="F944" s="87"/>
      <c r="G944" s="87"/>
      <c r="H944" s="39"/>
      <c r="I944" s="524"/>
      <c r="J944" s="520" t="s">
        <v>131</v>
      </c>
      <c r="K944" s="79"/>
      <c r="L944" s="80"/>
      <c r="M944" s="80"/>
      <c r="N944" s="78"/>
      <c r="O944" s="78"/>
      <c r="P944" s="77"/>
      <c r="Q944" s="76">
        <f>SUM(Q945:Q948)</f>
        <v>0</v>
      </c>
      <c r="R944" s="76">
        <f t="shared" ref="R944:AI944" si="1044">SUM(R945:R948)</f>
        <v>0</v>
      </c>
      <c r="S944" s="76">
        <f t="shared" si="1044"/>
        <v>0</v>
      </c>
      <c r="T944" s="76">
        <f t="shared" si="1044"/>
        <v>0</v>
      </c>
      <c r="U944" s="76">
        <f t="shared" si="1044"/>
        <v>0</v>
      </c>
      <c r="V944" s="76">
        <f t="shared" si="1044"/>
        <v>0</v>
      </c>
      <c r="W944" s="76">
        <f t="shared" si="1044"/>
        <v>5</v>
      </c>
      <c r="X944" s="76">
        <f t="shared" si="1044"/>
        <v>5</v>
      </c>
      <c r="Y944" s="76">
        <f t="shared" si="1044"/>
        <v>5</v>
      </c>
      <c r="Z944" s="76">
        <f t="shared" si="1044"/>
        <v>5</v>
      </c>
      <c r="AA944" s="76">
        <f t="shared" si="1044"/>
        <v>7</v>
      </c>
      <c r="AB944" s="76">
        <f t="shared" si="1044"/>
        <v>7</v>
      </c>
      <c r="AC944" s="76">
        <f t="shared" si="1044"/>
        <v>0</v>
      </c>
      <c r="AD944" s="76">
        <f t="shared" si="1044"/>
        <v>0</v>
      </c>
      <c r="AE944" s="76">
        <f t="shared" si="1044"/>
        <v>5</v>
      </c>
      <c r="AF944" s="76">
        <f t="shared" si="1044"/>
        <v>7</v>
      </c>
      <c r="AG944" s="76">
        <f t="shared" si="1044"/>
        <v>0</v>
      </c>
      <c r="AH944" s="76">
        <f t="shared" si="1044"/>
        <v>7</v>
      </c>
      <c r="AI944" s="76">
        <f t="shared" si="1044"/>
        <v>7</v>
      </c>
      <c r="AK944" s="76">
        <f t="shared" ca="1" si="1024"/>
        <v>0</v>
      </c>
      <c r="AL944" s="76">
        <f t="shared" ca="1" si="1025"/>
        <v>5</v>
      </c>
      <c r="AM944" s="1754">
        <f t="shared" ca="1" si="1026"/>
        <v>-5</v>
      </c>
      <c r="AN944" s="1857">
        <f t="shared" ca="1" si="1027"/>
        <v>0</v>
      </c>
      <c r="AO944" s="76">
        <f t="shared" ref="AO944:AO970" ca="1" si="1045">INDIRECT(AO$1&amp;AO$3&amp;$A944)+INDIRECT(AO$1&amp;AO$3&amp;$B944)</f>
        <v>0</v>
      </c>
      <c r="AP944" s="1754">
        <f t="shared" ca="1" si="1028"/>
        <v>0</v>
      </c>
      <c r="AQ944" s="1857">
        <f t="shared" ca="1" si="1029"/>
        <v>0</v>
      </c>
      <c r="AS944" s="76">
        <f t="shared" ca="1" si="1030"/>
        <v>0</v>
      </c>
      <c r="AT944" s="76">
        <f t="shared" ca="1" si="1031"/>
        <v>5</v>
      </c>
      <c r="AU944" s="1754">
        <f t="shared" ca="1" si="1032"/>
        <v>-5</v>
      </c>
      <c r="AV944" s="1857">
        <f t="shared" ca="1" si="1033"/>
        <v>0</v>
      </c>
      <c r="AW944" s="76">
        <f t="shared" ca="1" si="1034"/>
        <v>0</v>
      </c>
      <c r="AX944" s="1754">
        <f t="shared" ca="1" si="1035"/>
        <v>0</v>
      </c>
      <c r="AY944" s="1857">
        <f t="shared" ca="1" si="1036"/>
        <v>0</v>
      </c>
      <c r="BA944" s="76">
        <f t="shared" ca="1" si="1037"/>
        <v>0</v>
      </c>
      <c r="BB944" s="76">
        <f t="shared" ca="1" si="1038"/>
        <v>5</v>
      </c>
      <c r="BC944" s="1754">
        <f t="shared" ca="1" si="1039"/>
        <v>-5</v>
      </c>
      <c r="BD944" s="1857">
        <f t="shared" ca="1" si="1040"/>
        <v>0</v>
      </c>
      <c r="BE944" s="76">
        <f t="shared" ca="1" si="1041"/>
        <v>0</v>
      </c>
      <c r="BF944" s="1754">
        <f t="shared" ca="1" si="1042"/>
        <v>0</v>
      </c>
      <c r="BG944" s="1857">
        <f t="shared" ca="1" si="1043"/>
        <v>0</v>
      </c>
    </row>
    <row r="945" spans="1:59" s="55" customFormat="1">
      <c r="A945" s="1887">
        <v>949</v>
      </c>
      <c r="B945" s="1887">
        <v>919</v>
      </c>
      <c r="C945" s="1887">
        <f>ROW()</f>
        <v>945</v>
      </c>
      <c r="D945" s="2121"/>
      <c r="E945" s="2540">
        <v>1</v>
      </c>
      <c r="F945" s="87"/>
      <c r="G945" s="87"/>
      <c r="H945" s="39"/>
      <c r="I945" s="524"/>
      <c r="J945" s="7"/>
      <c r="K945" s="6"/>
      <c r="L945" s="7"/>
      <c r="M945" s="7"/>
      <c r="N945" s="70"/>
      <c r="O945" s="70" t="s">
        <v>130</v>
      </c>
      <c r="P945" s="6"/>
      <c r="Q945" s="5"/>
      <c r="R945" s="5"/>
      <c r="S945" s="5"/>
      <c r="T945" s="5"/>
      <c r="U945" s="5"/>
      <c r="V945" s="5"/>
      <c r="W945" s="5"/>
      <c r="X945" s="5"/>
      <c r="Y945" s="5"/>
      <c r="Z945" s="5"/>
      <c r="AA945" s="5">
        <v>2</v>
      </c>
      <c r="AB945" s="5">
        <v>2</v>
      </c>
      <c r="AC945" s="68">
        <f>S945</f>
        <v>0</v>
      </c>
      <c r="AD945" s="68">
        <f>V945</f>
        <v>0</v>
      </c>
      <c r="AE945" s="68">
        <f>Y945</f>
        <v>0</v>
      </c>
      <c r="AF945" s="68">
        <f>AB945</f>
        <v>2</v>
      </c>
      <c r="AG945" s="68">
        <f>AD945</f>
        <v>0</v>
      </c>
      <c r="AH945" s="68">
        <f>AF945</f>
        <v>2</v>
      </c>
      <c r="AI945" s="68">
        <f>AH945</f>
        <v>2</v>
      </c>
      <c r="AK945" s="68">
        <f t="shared" ca="1" si="1024"/>
        <v>0</v>
      </c>
      <c r="AL945" s="68">
        <f t="shared" ca="1" si="1025"/>
        <v>0</v>
      </c>
      <c r="AM945" s="1682">
        <f t="shared" ca="1" si="1026"/>
        <v>0</v>
      </c>
      <c r="AN945" s="1775">
        <f t="shared" ca="1" si="1027"/>
        <v>0</v>
      </c>
      <c r="AO945" s="68">
        <f t="shared" ca="1" si="1045"/>
        <v>0</v>
      </c>
      <c r="AP945" s="1682">
        <f t="shared" ca="1" si="1028"/>
        <v>0</v>
      </c>
      <c r="AQ945" s="1775">
        <f t="shared" ca="1" si="1029"/>
        <v>0</v>
      </c>
      <c r="AS945" s="68">
        <f t="shared" ca="1" si="1030"/>
        <v>0</v>
      </c>
      <c r="AT945" s="68">
        <f t="shared" ca="1" si="1031"/>
        <v>0</v>
      </c>
      <c r="AU945" s="1682">
        <f t="shared" ca="1" si="1032"/>
        <v>0</v>
      </c>
      <c r="AV945" s="1775">
        <f t="shared" ca="1" si="1033"/>
        <v>0</v>
      </c>
      <c r="AW945" s="68">
        <f t="shared" ca="1" si="1034"/>
        <v>0</v>
      </c>
      <c r="AX945" s="1682">
        <f t="shared" ca="1" si="1035"/>
        <v>0</v>
      </c>
      <c r="AY945" s="1775">
        <f t="shared" ca="1" si="1036"/>
        <v>0</v>
      </c>
      <c r="BA945" s="68">
        <f t="shared" ca="1" si="1037"/>
        <v>0</v>
      </c>
      <c r="BB945" s="68">
        <f t="shared" ca="1" si="1038"/>
        <v>0</v>
      </c>
      <c r="BC945" s="1682">
        <f t="shared" ca="1" si="1039"/>
        <v>0</v>
      </c>
      <c r="BD945" s="1775">
        <f t="shared" ca="1" si="1040"/>
        <v>0</v>
      </c>
      <c r="BE945" s="68">
        <f t="shared" ca="1" si="1041"/>
        <v>0</v>
      </c>
      <c r="BF945" s="1682">
        <f t="shared" ca="1" si="1042"/>
        <v>0</v>
      </c>
      <c r="BG945" s="1775">
        <f t="shared" ca="1" si="1043"/>
        <v>0</v>
      </c>
    </row>
    <row r="946" spans="1:59" s="55" customFormat="1">
      <c r="A946" s="1887">
        <v>950</v>
      </c>
      <c r="B946" s="1887">
        <v>920</v>
      </c>
      <c r="C946" s="1887">
        <f>ROW()</f>
        <v>946</v>
      </c>
      <c r="D946" s="2121"/>
      <c r="E946" s="2549" t="s">
        <v>1040</v>
      </c>
      <c r="F946" s="2164"/>
      <c r="G946" s="87"/>
      <c r="H946" s="39"/>
      <c r="I946" s="524"/>
      <c r="J946" s="7"/>
      <c r="K946" s="6"/>
      <c r="L946" s="7"/>
      <c r="M946" s="7"/>
      <c r="N946" s="70"/>
      <c r="O946" s="2542" t="s">
        <v>1083</v>
      </c>
      <c r="P946" s="2163"/>
      <c r="Q946" s="5"/>
      <c r="R946" s="5"/>
      <c r="S946" s="5"/>
      <c r="T946" s="5"/>
      <c r="U946" s="5"/>
      <c r="V946" s="2887"/>
      <c r="W946" s="2887">
        <v>5</v>
      </c>
      <c r="X946" s="5">
        <v>5</v>
      </c>
      <c r="Y946" s="5">
        <v>5</v>
      </c>
      <c r="Z946" s="5">
        <v>5</v>
      </c>
      <c r="AA946" s="2887">
        <v>5</v>
      </c>
      <c r="AB946" s="2887">
        <v>5</v>
      </c>
      <c r="AC946" s="68">
        <f>S946</f>
        <v>0</v>
      </c>
      <c r="AD946" s="68">
        <f>V946</f>
        <v>0</v>
      </c>
      <c r="AE946" s="68">
        <f>Y946</f>
        <v>5</v>
      </c>
      <c r="AF946" s="68">
        <f>AB946</f>
        <v>5</v>
      </c>
      <c r="AG946" s="68">
        <f>AD946</f>
        <v>0</v>
      </c>
      <c r="AH946" s="68">
        <f>AF946</f>
        <v>5</v>
      </c>
      <c r="AI946" s="68">
        <f>AH946</f>
        <v>5</v>
      </c>
      <c r="AK946" s="68">
        <f t="shared" ca="1" si="1024"/>
        <v>0</v>
      </c>
      <c r="AL946" s="68">
        <f t="shared" ca="1" si="1025"/>
        <v>4</v>
      </c>
      <c r="AM946" s="1682">
        <f t="shared" ca="1" si="1026"/>
        <v>-4</v>
      </c>
      <c r="AN946" s="1775">
        <f t="shared" ca="1" si="1027"/>
        <v>0</v>
      </c>
      <c r="AO946" s="68">
        <f t="shared" ca="1" si="1045"/>
        <v>0</v>
      </c>
      <c r="AP946" s="1682">
        <f t="shared" ca="1" si="1028"/>
        <v>0</v>
      </c>
      <c r="AQ946" s="1775">
        <f t="shared" ca="1" si="1029"/>
        <v>0</v>
      </c>
      <c r="AS946" s="68">
        <f t="shared" ca="1" si="1030"/>
        <v>0</v>
      </c>
      <c r="AT946" s="68">
        <f t="shared" ca="1" si="1031"/>
        <v>4</v>
      </c>
      <c r="AU946" s="1682">
        <f t="shared" ca="1" si="1032"/>
        <v>-4</v>
      </c>
      <c r="AV946" s="1775">
        <f t="shared" ca="1" si="1033"/>
        <v>0</v>
      </c>
      <c r="AW946" s="68">
        <f t="shared" ca="1" si="1034"/>
        <v>0</v>
      </c>
      <c r="AX946" s="1682">
        <f t="shared" ca="1" si="1035"/>
        <v>0</v>
      </c>
      <c r="AY946" s="1775">
        <f t="shared" ca="1" si="1036"/>
        <v>0</v>
      </c>
      <c r="BA946" s="68">
        <f t="shared" ca="1" si="1037"/>
        <v>0</v>
      </c>
      <c r="BB946" s="68">
        <f t="shared" ca="1" si="1038"/>
        <v>4</v>
      </c>
      <c r="BC946" s="1682">
        <f t="shared" ca="1" si="1039"/>
        <v>-4</v>
      </c>
      <c r="BD946" s="1775">
        <f t="shared" ca="1" si="1040"/>
        <v>0</v>
      </c>
      <c r="BE946" s="68">
        <f t="shared" ca="1" si="1041"/>
        <v>0</v>
      </c>
      <c r="BF946" s="1682">
        <f t="shared" ca="1" si="1042"/>
        <v>0</v>
      </c>
      <c r="BG946" s="1775">
        <f t="shared" ca="1" si="1043"/>
        <v>0</v>
      </c>
    </row>
    <row r="947" spans="1:59" s="55" customFormat="1">
      <c r="A947" s="1887">
        <v>951</v>
      </c>
      <c r="B947" s="1887">
        <v>921</v>
      </c>
      <c r="C947" s="1887">
        <f>ROW()</f>
        <v>947</v>
      </c>
      <c r="D947" s="2121"/>
      <c r="E947" s="2540">
        <v>1</v>
      </c>
      <c r="F947" s="87"/>
      <c r="G947" s="87"/>
      <c r="H947" s="39"/>
      <c r="I947" s="524"/>
      <c r="J947" s="7"/>
      <c r="K947" s="6"/>
      <c r="L947" s="7"/>
      <c r="M947" s="7"/>
      <c r="N947" s="70"/>
      <c r="O947" s="70" t="s">
        <v>128</v>
      </c>
      <c r="P947" s="6"/>
      <c r="Q947" s="5"/>
      <c r="R947" s="5"/>
      <c r="S947" s="5"/>
      <c r="T947" s="5"/>
      <c r="U947" s="5"/>
      <c r="V947" s="5"/>
      <c r="W947" s="5"/>
      <c r="X947" s="5"/>
      <c r="Y947" s="5"/>
      <c r="Z947" s="5"/>
      <c r="AA947" s="5"/>
      <c r="AB947" s="5"/>
      <c r="AC947" s="68">
        <f>S947</f>
        <v>0</v>
      </c>
      <c r="AD947" s="68">
        <f>V947</f>
        <v>0</v>
      </c>
      <c r="AE947" s="68">
        <f>Y947</f>
        <v>0</v>
      </c>
      <c r="AF947" s="68">
        <f>AB947</f>
        <v>0</v>
      </c>
      <c r="AG947" s="68">
        <f>AD947</f>
        <v>0</v>
      </c>
      <c r="AH947" s="68">
        <f>AF947</f>
        <v>0</v>
      </c>
      <c r="AI947" s="68">
        <f>AH947</f>
        <v>0</v>
      </c>
      <c r="AK947" s="68">
        <f t="shared" ca="1" si="1024"/>
        <v>0</v>
      </c>
      <c r="AL947" s="68">
        <f t="shared" ca="1" si="1025"/>
        <v>1</v>
      </c>
      <c r="AM947" s="1682">
        <f t="shared" ca="1" si="1026"/>
        <v>-1</v>
      </c>
      <c r="AN947" s="1775">
        <f t="shared" ca="1" si="1027"/>
        <v>0</v>
      </c>
      <c r="AO947" s="68">
        <f t="shared" ca="1" si="1045"/>
        <v>0</v>
      </c>
      <c r="AP947" s="1682">
        <f t="shared" ca="1" si="1028"/>
        <v>0</v>
      </c>
      <c r="AQ947" s="1775">
        <f t="shared" ca="1" si="1029"/>
        <v>0</v>
      </c>
      <c r="AS947" s="68">
        <f t="shared" ca="1" si="1030"/>
        <v>0</v>
      </c>
      <c r="AT947" s="68">
        <f t="shared" ca="1" si="1031"/>
        <v>1</v>
      </c>
      <c r="AU947" s="1682">
        <f t="shared" ca="1" si="1032"/>
        <v>-1</v>
      </c>
      <c r="AV947" s="1775">
        <f t="shared" ca="1" si="1033"/>
        <v>0</v>
      </c>
      <c r="AW947" s="68">
        <f t="shared" ca="1" si="1034"/>
        <v>0</v>
      </c>
      <c r="AX947" s="1682">
        <f t="shared" ca="1" si="1035"/>
        <v>0</v>
      </c>
      <c r="AY947" s="1775">
        <f t="shared" ca="1" si="1036"/>
        <v>0</v>
      </c>
      <c r="BA947" s="68">
        <f t="shared" ca="1" si="1037"/>
        <v>0</v>
      </c>
      <c r="BB947" s="68">
        <f t="shared" ca="1" si="1038"/>
        <v>1</v>
      </c>
      <c r="BC947" s="1682">
        <f t="shared" ca="1" si="1039"/>
        <v>-1</v>
      </c>
      <c r="BD947" s="1775">
        <f t="shared" ca="1" si="1040"/>
        <v>0</v>
      </c>
      <c r="BE947" s="68">
        <f t="shared" ca="1" si="1041"/>
        <v>0</v>
      </c>
      <c r="BF947" s="1682">
        <f t="shared" ca="1" si="1042"/>
        <v>0</v>
      </c>
      <c r="BG947" s="1775">
        <f t="shared" ca="1" si="1043"/>
        <v>0</v>
      </c>
    </row>
    <row r="948" spans="1:59" s="55" customFormat="1">
      <c r="A948" s="1887">
        <v>952</v>
      </c>
      <c r="B948" s="1887">
        <v>922</v>
      </c>
      <c r="C948" s="1887">
        <f>ROW()</f>
        <v>948</v>
      </c>
      <c r="D948" s="2121"/>
      <c r="E948" s="2540">
        <v>1</v>
      </c>
      <c r="F948" s="87"/>
      <c r="G948" s="87"/>
      <c r="H948" s="39"/>
      <c r="I948" s="524"/>
      <c r="J948" s="4"/>
      <c r="K948" s="3"/>
      <c r="L948" s="4"/>
      <c r="M948" s="4"/>
      <c r="N948" s="67"/>
      <c r="O948" s="67" t="s">
        <v>125</v>
      </c>
      <c r="P948" s="3"/>
      <c r="Q948" s="2"/>
      <c r="R948" s="2"/>
      <c r="S948" s="2"/>
      <c r="T948" s="2"/>
      <c r="U948" s="2"/>
      <c r="V948" s="2"/>
      <c r="W948" s="2"/>
      <c r="X948" s="2"/>
      <c r="Y948" s="2"/>
      <c r="Z948" s="2"/>
      <c r="AA948" s="2"/>
      <c r="AB948" s="2"/>
      <c r="AC948" s="65">
        <f>S948</f>
        <v>0</v>
      </c>
      <c r="AD948" s="65">
        <f>V948</f>
        <v>0</v>
      </c>
      <c r="AE948" s="65">
        <f>Y948</f>
        <v>0</v>
      </c>
      <c r="AF948" s="65">
        <f>AB948</f>
        <v>0</v>
      </c>
      <c r="AG948" s="65">
        <f>AD948</f>
        <v>0</v>
      </c>
      <c r="AH948" s="65">
        <f>AF948</f>
        <v>0</v>
      </c>
      <c r="AI948" s="65">
        <f>AH948</f>
        <v>0</v>
      </c>
      <c r="AK948" s="65">
        <f t="shared" ca="1" si="1024"/>
        <v>0</v>
      </c>
      <c r="AL948" s="65">
        <f t="shared" ca="1" si="1025"/>
        <v>0</v>
      </c>
      <c r="AM948" s="1755">
        <f t="shared" ca="1" si="1026"/>
        <v>0</v>
      </c>
      <c r="AN948" s="1858">
        <f t="shared" ca="1" si="1027"/>
        <v>0</v>
      </c>
      <c r="AO948" s="65">
        <f t="shared" ca="1" si="1045"/>
        <v>0</v>
      </c>
      <c r="AP948" s="1755">
        <f t="shared" ca="1" si="1028"/>
        <v>0</v>
      </c>
      <c r="AQ948" s="1858">
        <f t="shared" ca="1" si="1029"/>
        <v>0</v>
      </c>
      <c r="AS948" s="65">
        <f t="shared" ca="1" si="1030"/>
        <v>0</v>
      </c>
      <c r="AT948" s="65">
        <f t="shared" ca="1" si="1031"/>
        <v>0</v>
      </c>
      <c r="AU948" s="1755">
        <f t="shared" ca="1" si="1032"/>
        <v>0</v>
      </c>
      <c r="AV948" s="1858">
        <f t="shared" ca="1" si="1033"/>
        <v>0</v>
      </c>
      <c r="AW948" s="65">
        <f t="shared" ca="1" si="1034"/>
        <v>0</v>
      </c>
      <c r="AX948" s="1755">
        <f t="shared" ca="1" si="1035"/>
        <v>0</v>
      </c>
      <c r="AY948" s="1858">
        <f t="shared" ca="1" si="1036"/>
        <v>0</v>
      </c>
      <c r="BA948" s="65">
        <f t="shared" ca="1" si="1037"/>
        <v>0</v>
      </c>
      <c r="BB948" s="65">
        <f t="shared" ca="1" si="1038"/>
        <v>0</v>
      </c>
      <c r="BC948" s="1755">
        <f t="shared" ca="1" si="1039"/>
        <v>0</v>
      </c>
      <c r="BD948" s="1858">
        <f t="shared" ca="1" si="1040"/>
        <v>0</v>
      </c>
      <c r="BE948" s="65">
        <f t="shared" ca="1" si="1041"/>
        <v>0</v>
      </c>
      <c r="BF948" s="1755">
        <f t="shared" ca="1" si="1042"/>
        <v>0</v>
      </c>
      <c r="BG948" s="1858">
        <f t="shared" ca="1" si="1043"/>
        <v>0</v>
      </c>
    </row>
    <row r="949" spans="1:59" s="55" customFormat="1">
      <c r="A949" s="1887">
        <v>953</v>
      </c>
      <c r="B949" s="1887">
        <v>923</v>
      </c>
      <c r="C949" s="1887">
        <f>ROW()</f>
        <v>949</v>
      </c>
      <c r="D949" s="2120" t="s">
        <v>1020</v>
      </c>
      <c r="E949" s="2540">
        <v>1</v>
      </c>
      <c r="F949" s="87"/>
      <c r="G949" s="87"/>
      <c r="H949" s="39"/>
      <c r="I949" s="524"/>
      <c r="J949" s="520" t="s">
        <v>239</v>
      </c>
      <c r="K949" s="79"/>
      <c r="L949" s="80"/>
      <c r="M949" s="80"/>
      <c r="N949" s="78"/>
      <c r="O949" s="78"/>
      <c r="P949" s="77"/>
      <c r="Q949" s="76">
        <f>SUM(Q950:Q954)</f>
        <v>0</v>
      </c>
      <c r="R949" s="76">
        <f t="shared" ref="R949:AI949" si="1046">SUM(R950:R954)</f>
        <v>0</v>
      </c>
      <c r="S949" s="76">
        <f t="shared" si="1046"/>
        <v>0</v>
      </c>
      <c r="T949" s="76">
        <f t="shared" si="1046"/>
        <v>0</v>
      </c>
      <c r="U949" s="76">
        <f t="shared" si="1046"/>
        <v>0</v>
      </c>
      <c r="V949" s="76">
        <f t="shared" si="1046"/>
        <v>0</v>
      </c>
      <c r="W949" s="76">
        <f t="shared" si="1046"/>
        <v>0</v>
      </c>
      <c r="X949" s="76">
        <f t="shared" si="1046"/>
        <v>0</v>
      </c>
      <c r="Y949" s="76">
        <f t="shared" si="1046"/>
        <v>0</v>
      </c>
      <c r="Z949" s="76">
        <f t="shared" si="1046"/>
        <v>0</v>
      </c>
      <c r="AA949" s="76">
        <f t="shared" si="1046"/>
        <v>0</v>
      </c>
      <c r="AB949" s="76">
        <f t="shared" si="1046"/>
        <v>0</v>
      </c>
      <c r="AC949" s="76">
        <f t="shared" si="1046"/>
        <v>0</v>
      </c>
      <c r="AD949" s="76">
        <f t="shared" si="1046"/>
        <v>0</v>
      </c>
      <c r="AE949" s="76">
        <f t="shared" si="1046"/>
        <v>0</v>
      </c>
      <c r="AF949" s="76">
        <f t="shared" si="1046"/>
        <v>0</v>
      </c>
      <c r="AG949" s="76">
        <f t="shared" si="1046"/>
        <v>0</v>
      </c>
      <c r="AH949" s="76">
        <f t="shared" si="1046"/>
        <v>0</v>
      </c>
      <c r="AI949" s="76">
        <f t="shared" si="1046"/>
        <v>0</v>
      </c>
      <c r="AK949" s="76">
        <f t="shared" ca="1" si="1024"/>
        <v>0</v>
      </c>
      <c r="AL949" s="76">
        <f t="shared" ca="1" si="1025"/>
        <v>2</v>
      </c>
      <c r="AM949" s="1754">
        <f t="shared" ca="1" si="1026"/>
        <v>-2</v>
      </c>
      <c r="AN949" s="1857">
        <f t="shared" ca="1" si="1027"/>
        <v>0</v>
      </c>
      <c r="AO949" s="76">
        <f t="shared" ca="1" si="1045"/>
        <v>0</v>
      </c>
      <c r="AP949" s="1754">
        <f t="shared" ca="1" si="1028"/>
        <v>0</v>
      </c>
      <c r="AQ949" s="1857">
        <f t="shared" ca="1" si="1029"/>
        <v>0</v>
      </c>
      <c r="AS949" s="76">
        <f t="shared" ca="1" si="1030"/>
        <v>0</v>
      </c>
      <c r="AT949" s="76">
        <f t="shared" ca="1" si="1031"/>
        <v>2</v>
      </c>
      <c r="AU949" s="1754">
        <f t="shared" ca="1" si="1032"/>
        <v>-2</v>
      </c>
      <c r="AV949" s="1857">
        <f t="shared" ca="1" si="1033"/>
        <v>0</v>
      </c>
      <c r="AW949" s="76">
        <f t="shared" ca="1" si="1034"/>
        <v>0</v>
      </c>
      <c r="AX949" s="1754">
        <f t="shared" ca="1" si="1035"/>
        <v>0</v>
      </c>
      <c r="AY949" s="1857">
        <f t="shared" ca="1" si="1036"/>
        <v>0</v>
      </c>
      <c r="BA949" s="76">
        <f t="shared" ca="1" si="1037"/>
        <v>0</v>
      </c>
      <c r="BB949" s="76">
        <f t="shared" ca="1" si="1038"/>
        <v>2</v>
      </c>
      <c r="BC949" s="1754">
        <f t="shared" ca="1" si="1039"/>
        <v>-2</v>
      </c>
      <c r="BD949" s="1857">
        <f t="shared" ca="1" si="1040"/>
        <v>0</v>
      </c>
      <c r="BE949" s="76">
        <f t="shared" ca="1" si="1041"/>
        <v>0</v>
      </c>
      <c r="BF949" s="1754">
        <f t="shared" ca="1" si="1042"/>
        <v>0</v>
      </c>
      <c r="BG949" s="1857">
        <f t="shared" ca="1" si="1043"/>
        <v>0</v>
      </c>
    </row>
    <row r="950" spans="1:59" s="55" customFormat="1">
      <c r="A950" s="1887">
        <v>954</v>
      </c>
      <c r="B950" s="1887">
        <v>924</v>
      </c>
      <c r="C950" s="1887">
        <f>ROW()</f>
        <v>950</v>
      </c>
      <c r="D950" s="2121"/>
      <c r="E950" s="2540">
        <v>1</v>
      </c>
      <c r="F950" s="87"/>
      <c r="G950" s="87"/>
      <c r="H950" s="39"/>
      <c r="I950" s="524"/>
      <c r="J950" s="7"/>
      <c r="K950" s="6"/>
      <c r="L950" s="7"/>
      <c r="M950" s="7"/>
      <c r="N950" s="70"/>
      <c r="O950" s="70" t="s">
        <v>69</v>
      </c>
      <c r="P950" s="6"/>
      <c r="Q950" s="5"/>
      <c r="R950" s="5"/>
      <c r="S950" s="5"/>
      <c r="T950" s="5"/>
      <c r="U950" s="5"/>
      <c r="V950" s="5"/>
      <c r="W950" s="5"/>
      <c r="X950" s="5"/>
      <c r="Y950" s="5"/>
      <c r="Z950" s="5"/>
      <c r="AA950" s="5"/>
      <c r="AB950" s="5"/>
      <c r="AC950" s="68">
        <f>S950</f>
        <v>0</v>
      </c>
      <c r="AD950" s="68">
        <f>V950</f>
        <v>0</v>
      </c>
      <c r="AE950" s="68">
        <f>Y950</f>
        <v>0</v>
      </c>
      <c r="AF950" s="68">
        <f>AB950</f>
        <v>0</v>
      </c>
      <c r="AG950" s="68">
        <f>AD950</f>
        <v>0</v>
      </c>
      <c r="AH950" s="68">
        <f>AF950</f>
        <v>0</v>
      </c>
      <c r="AI950" s="68">
        <f>AH950</f>
        <v>0</v>
      </c>
      <c r="AK950" s="68">
        <f t="shared" ca="1" si="1024"/>
        <v>0</v>
      </c>
      <c r="AL950" s="68">
        <f t="shared" ca="1" si="1025"/>
        <v>2</v>
      </c>
      <c r="AM950" s="1682">
        <f t="shared" ca="1" si="1026"/>
        <v>-2</v>
      </c>
      <c r="AN950" s="1775">
        <f t="shared" ca="1" si="1027"/>
        <v>0</v>
      </c>
      <c r="AO950" s="68">
        <f t="shared" ca="1" si="1045"/>
        <v>0</v>
      </c>
      <c r="AP950" s="1682">
        <f t="shared" ca="1" si="1028"/>
        <v>0</v>
      </c>
      <c r="AQ950" s="1775">
        <f t="shared" ca="1" si="1029"/>
        <v>0</v>
      </c>
      <c r="AS950" s="68">
        <f t="shared" ca="1" si="1030"/>
        <v>0</v>
      </c>
      <c r="AT950" s="68">
        <f t="shared" ca="1" si="1031"/>
        <v>2</v>
      </c>
      <c r="AU950" s="1682">
        <f t="shared" ca="1" si="1032"/>
        <v>-2</v>
      </c>
      <c r="AV950" s="1775">
        <f t="shared" ca="1" si="1033"/>
        <v>0</v>
      </c>
      <c r="AW950" s="68">
        <f t="shared" ca="1" si="1034"/>
        <v>0</v>
      </c>
      <c r="AX950" s="1682">
        <f t="shared" ca="1" si="1035"/>
        <v>0</v>
      </c>
      <c r="AY950" s="1775">
        <f t="shared" ca="1" si="1036"/>
        <v>0</v>
      </c>
      <c r="BA950" s="68">
        <f t="shared" ca="1" si="1037"/>
        <v>0</v>
      </c>
      <c r="BB950" s="68">
        <f t="shared" ca="1" si="1038"/>
        <v>2</v>
      </c>
      <c r="BC950" s="1682">
        <f t="shared" ca="1" si="1039"/>
        <v>-2</v>
      </c>
      <c r="BD950" s="1775">
        <f t="shared" ca="1" si="1040"/>
        <v>0</v>
      </c>
      <c r="BE950" s="68">
        <f t="shared" ca="1" si="1041"/>
        <v>0</v>
      </c>
      <c r="BF950" s="1682">
        <f t="shared" ca="1" si="1042"/>
        <v>0</v>
      </c>
      <c r="BG950" s="1775">
        <f t="shared" ca="1" si="1043"/>
        <v>0</v>
      </c>
    </row>
    <row r="951" spans="1:59" s="55" customFormat="1">
      <c r="A951" s="1887">
        <v>955</v>
      </c>
      <c r="B951" s="1887">
        <v>925</v>
      </c>
      <c r="C951" s="1887">
        <f>ROW()</f>
        <v>951</v>
      </c>
      <c r="D951" s="2121"/>
      <c r="E951" s="2549" t="s">
        <v>1040</v>
      </c>
      <c r="F951" s="1076"/>
      <c r="G951" s="87"/>
      <c r="H951" s="39"/>
      <c r="I951" s="524"/>
      <c r="J951" s="7"/>
      <c r="K951" s="6"/>
      <c r="L951" s="7"/>
      <c r="M951" s="7"/>
      <c r="N951" s="70"/>
      <c r="O951" s="2542" t="s">
        <v>1084</v>
      </c>
      <c r="P951" s="2163"/>
      <c r="Q951" s="5"/>
      <c r="R951" s="5"/>
      <c r="S951" s="5"/>
      <c r="T951" s="5"/>
      <c r="U951" s="5"/>
      <c r="V951" s="5"/>
      <c r="W951" s="5"/>
      <c r="X951" s="5"/>
      <c r="Y951" s="5"/>
      <c r="Z951" s="5"/>
      <c r="AA951" s="5"/>
      <c r="AB951" s="5"/>
      <c r="AC951" s="68">
        <f>S951</f>
        <v>0</v>
      </c>
      <c r="AD951" s="68">
        <f>V951</f>
        <v>0</v>
      </c>
      <c r="AE951" s="68">
        <f>Y951</f>
        <v>0</v>
      </c>
      <c r="AF951" s="68">
        <f>AB951</f>
        <v>0</v>
      </c>
      <c r="AG951" s="68">
        <f>AD951</f>
        <v>0</v>
      </c>
      <c r="AH951" s="68">
        <f>AF951</f>
        <v>0</v>
      </c>
      <c r="AI951" s="68">
        <f>AH951</f>
        <v>0</v>
      </c>
      <c r="AK951" s="68">
        <f t="shared" ca="1" si="1024"/>
        <v>0</v>
      </c>
      <c r="AL951" s="68">
        <f t="shared" ca="1" si="1025"/>
        <v>0</v>
      </c>
      <c r="AM951" s="1682">
        <f t="shared" ca="1" si="1026"/>
        <v>0</v>
      </c>
      <c r="AN951" s="1775">
        <f t="shared" ca="1" si="1027"/>
        <v>0</v>
      </c>
      <c r="AO951" s="68">
        <f t="shared" ca="1" si="1045"/>
        <v>0</v>
      </c>
      <c r="AP951" s="1682">
        <f t="shared" ca="1" si="1028"/>
        <v>0</v>
      </c>
      <c r="AQ951" s="1775">
        <f t="shared" ca="1" si="1029"/>
        <v>0</v>
      </c>
      <c r="AS951" s="68">
        <f t="shared" ca="1" si="1030"/>
        <v>0</v>
      </c>
      <c r="AT951" s="68">
        <f t="shared" ca="1" si="1031"/>
        <v>0</v>
      </c>
      <c r="AU951" s="1682">
        <f t="shared" ca="1" si="1032"/>
        <v>0</v>
      </c>
      <c r="AV951" s="1775">
        <f t="shared" ca="1" si="1033"/>
        <v>0</v>
      </c>
      <c r="AW951" s="68">
        <f t="shared" ca="1" si="1034"/>
        <v>0</v>
      </c>
      <c r="AX951" s="1682">
        <f t="shared" ca="1" si="1035"/>
        <v>0</v>
      </c>
      <c r="AY951" s="1775">
        <f t="shared" ca="1" si="1036"/>
        <v>0</v>
      </c>
      <c r="BA951" s="68">
        <f t="shared" ca="1" si="1037"/>
        <v>0</v>
      </c>
      <c r="BB951" s="68">
        <f t="shared" ca="1" si="1038"/>
        <v>0</v>
      </c>
      <c r="BC951" s="1682">
        <f t="shared" ca="1" si="1039"/>
        <v>0</v>
      </c>
      <c r="BD951" s="1775">
        <f t="shared" ca="1" si="1040"/>
        <v>0</v>
      </c>
      <c r="BE951" s="68">
        <f t="shared" ca="1" si="1041"/>
        <v>0</v>
      </c>
      <c r="BF951" s="1682">
        <f t="shared" ca="1" si="1042"/>
        <v>0</v>
      </c>
      <c r="BG951" s="1775">
        <f t="shared" ca="1" si="1043"/>
        <v>0</v>
      </c>
    </row>
    <row r="952" spans="1:59" s="55" customFormat="1">
      <c r="A952" s="1887">
        <v>956</v>
      </c>
      <c r="B952" s="1887">
        <v>926</v>
      </c>
      <c r="C952" s="1887">
        <f>ROW()</f>
        <v>952</v>
      </c>
      <c r="D952" s="2121"/>
      <c r="E952" s="2540">
        <v>1</v>
      </c>
      <c r="F952" s="87"/>
      <c r="G952" s="87"/>
      <c r="H952" s="39"/>
      <c r="I952" s="524"/>
      <c r="J952" s="7"/>
      <c r="K952" s="6"/>
      <c r="L952" s="7"/>
      <c r="M952" s="7"/>
      <c r="N952" s="70"/>
      <c r="O952" s="70" t="s">
        <v>127</v>
      </c>
      <c r="P952" s="6"/>
      <c r="Q952" s="5"/>
      <c r="R952" s="5"/>
      <c r="S952" s="5"/>
      <c r="T952" s="5"/>
      <c r="U952" s="5"/>
      <c r="V952" s="5"/>
      <c r="W952" s="5"/>
      <c r="X952" s="5"/>
      <c r="Y952" s="5"/>
      <c r="Z952" s="5"/>
      <c r="AA952" s="5"/>
      <c r="AB952" s="5"/>
      <c r="AC952" s="68">
        <f>S952</f>
        <v>0</v>
      </c>
      <c r="AD952" s="68">
        <f>V952</f>
        <v>0</v>
      </c>
      <c r="AE952" s="68">
        <f>Y952</f>
        <v>0</v>
      </c>
      <c r="AF952" s="68">
        <f>AB952</f>
        <v>0</v>
      </c>
      <c r="AG952" s="68">
        <f>AD952</f>
        <v>0</v>
      </c>
      <c r="AH952" s="68">
        <f>AF952</f>
        <v>0</v>
      </c>
      <c r="AI952" s="68">
        <f>AH952</f>
        <v>0</v>
      </c>
      <c r="AK952" s="68">
        <f t="shared" ca="1" si="1024"/>
        <v>0</v>
      </c>
      <c r="AL952" s="68">
        <f t="shared" ca="1" si="1025"/>
        <v>0</v>
      </c>
      <c r="AM952" s="1682">
        <f t="shared" ca="1" si="1026"/>
        <v>0</v>
      </c>
      <c r="AN952" s="1775">
        <f t="shared" ca="1" si="1027"/>
        <v>0</v>
      </c>
      <c r="AO952" s="68">
        <f t="shared" ca="1" si="1045"/>
        <v>0</v>
      </c>
      <c r="AP952" s="1682">
        <f t="shared" ca="1" si="1028"/>
        <v>0</v>
      </c>
      <c r="AQ952" s="1775">
        <f t="shared" ca="1" si="1029"/>
        <v>0</v>
      </c>
      <c r="AS952" s="68">
        <f t="shared" ca="1" si="1030"/>
        <v>0</v>
      </c>
      <c r="AT952" s="68">
        <f t="shared" ca="1" si="1031"/>
        <v>0</v>
      </c>
      <c r="AU952" s="1682">
        <f t="shared" ca="1" si="1032"/>
        <v>0</v>
      </c>
      <c r="AV952" s="1775">
        <f t="shared" ca="1" si="1033"/>
        <v>0</v>
      </c>
      <c r="AW952" s="68">
        <f t="shared" ca="1" si="1034"/>
        <v>0</v>
      </c>
      <c r="AX952" s="1682">
        <f t="shared" ca="1" si="1035"/>
        <v>0</v>
      </c>
      <c r="AY952" s="1775">
        <f t="shared" ca="1" si="1036"/>
        <v>0</v>
      </c>
      <c r="BA952" s="68">
        <f t="shared" ca="1" si="1037"/>
        <v>0</v>
      </c>
      <c r="BB952" s="68">
        <f t="shared" ca="1" si="1038"/>
        <v>0</v>
      </c>
      <c r="BC952" s="1682">
        <f t="shared" ca="1" si="1039"/>
        <v>0</v>
      </c>
      <c r="BD952" s="1775">
        <f t="shared" ca="1" si="1040"/>
        <v>0</v>
      </c>
      <c r="BE952" s="68">
        <f t="shared" ca="1" si="1041"/>
        <v>0</v>
      </c>
      <c r="BF952" s="1682">
        <f t="shared" ca="1" si="1042"/>
        <v>0</v>
      </c>
      <c r="BG952" s="1775">
        <f t="shared" ca="1" si="1043"/>
        <v>0</v>
      </c>
    </row>
    <row r="953" spans="1:59" s="55" customFormat="1">
      <c r="A953" s="1887">
        <v>957</v>
      </c>
      <c r="B953" s="1887">
        <v>927</v>
      </c>
      <c r="C953" s="1887">
        <f>ROW()</f>
        <v>953</v>
      </c>
      <c r="D953" s="2121"/>
      <c r="E953" s="2540">
        <v>1</v>
      </c>
      <c r="F953" s="87"/>
      <c r="G953" s="87"/>
      <c r="H953" s="39"/>
      <c r="I953" s="524"/>
      <c r="J953" s="7"/>
      <c r="K953" s="6"/>
      <c r="L953" s="7"/>
      <c r="M953" s="7"/>
      <c r="N953" s="70"/>
      <c r="O953" s="70" t="s">
        <v>126</v>
      </c>
      <c r="P953" s="6"/>
      <c r="Q953" s="5"/>
      <c r="R953" s="5"/>
      <c r="S953" s="5"/>
      <c r="T953" s="5"/>
      <c r="U953" s="5"/>
      <c r="V953" s="5"/>
      <c r="W953" s="5"/>
      <c r="X953" s="5"/>
      <c r="Y953" s="5"/>
      <c r="Z953" s="5"/>
      <c r="AA953" s="5"/>
      <c r="AB953" s="5"/>
      <c r="AC953" s="68">
        <f>S953</f>
        <v>0</v>
      </c>
      <c r="AD953" s="68">
        <f>V953</f>
        <v>0</v>
      </c>
      <c r="AE953" s="68">
        <f>Y953</f>
        <v>0</v>
      </c>
      <c r="AF953" s="68">
        <f>AB953</f>
        <v>0</v>
      </c>
      <c r="AG953" s="68">
        <f>AD953</f>
        <v>0</v>
      </c>
      <c r="AH953" s="68">
        <f>AF953</f>
        <v>0</v>
      </c>
      <c r="AI953" s="68">
        <f>AH953</f>
        <v>0</v>
      </c>
      <c r="AK953" s="68">
        <f t="shared" ca="1" si="1024"/>
        <v>0</v>
      </c>
      <c r="AL953" s="68">
        <f t="shared" ca="1" si="1025"/>
        <v>0</v>
      </c>
      <c r="AM953" s="1682">
        <f t="shared" ca="1" si="1026"/>
        <v>0</v>
      </c>
      <c r="AN953" s="1775">
        <f t="shared" ca="1" si="1027"/>
        <v>0</v>
      </c>
      <c r="AO953" s="68">
        <f t="shared" ca="1" si="1045"/>
        <v>0</v>
      </c>
      <c r="AP953" s="1682">
        <f t="shared" ca="1" si="1028"/>
        <v>0</v>
      </c>
      <c r="AQ953" s="1775">
        <f t="shared" ca="1" si="1029"/>
        <v>0</v>
      </c>
      <c r="AS953" s="68">
        <f t="shared" ca="1" si="1030"/>
        <v>0</v>
      </c>
      <c r="AT953" s="68">
        <f t="shared" ca="1" si="1031"/>
        <v>0</v>
      </c>
      <c r="AU953" s="1682">
        <f t="shared" ca="1" si="1032"/>
        <v>0</v>
      </c>
      <c r="AV953" s="1775">
        <f t="shared" ca="1" si="1033"/>
        <v>0</v>
      </c>
      <c r="AW953" s="68">
        <f t="shared" ca="1" si="1034"/>
        <v>0</v>
      </c>
      <c r="AX953" s="1682">
        <f t="shared" ca="1" si="1035"/>
        <v>0</v>
      </c>
      <c r="AY953" s="1775">
        <f t="shared" ca="1" si="1036"/>
        <v>0</v>
      </c>
      <c r="BA953" s="68">
        <f t="shared" ca="1" si="1037"/>
        <v>0</v>
      </c>
      <c r="BB953" s="68">
        <f t="shared" ca="1" si="1038"/>
        <v>0</v>
      </c>
      <c r="BC953" s="1682">
        <f t="shared" ca="1" si="1039"/>
        <v>0</v>
      </c>
      <c r="BD953" s="1775">
        <f t="shared" ca="1" si="1040"/>
        <v>0</v>
      </c>
      <c r="BE953" s="68">
        <f t="shared" ca="1" si="1041"/>
        <v>0</v>
      </c>
      <c r="BF953" s="1682">
        <f t="shared" ca="1" si="1042"/>
        <v>0</v>
      </c>
      <c r="BG953" s="1775">
        <f t="shared" ca="1" si="1043"/>
        <v>0</v>
      </c>
    </row>
    <row r="954" spans="1:59" s="55" customFormat="1">
      <c r="A954" s="1887">
        <v>958</v>
      </c>
      <c r="B954" s="1887">
        <v>928</v>
      </c>
      <c r="C954" s="1887">
        <f>ROW()</f>
        <v>954</v>
      </c>
      <c r="D954" s="2121"/>
      <c r="E954" s="2540">
        <v>1</v>
      </c>
      <c r="F954" s="87"/>
      <c r="G954" s="87"/>
      <c r="H954" s="39"/>
      <c r="I954" s="524"/>
      <c r="J954" s="7"/>
      <c r="K954" s="6"/>
      <c r="L954" s="7"/>
      <c r="M954" s="7"/>
      <c r="N954" s="70"/>
      <c r="O954" s="70" t="s">
        <v>125</v>
      </c>
      <c r="P954" s="6"/>
      <c r="Q954" s="5"/>
      <c r="R954" s="5"/>
      <c r="S954" s="5"/>
      <c r="T954" s="5"/>
      <c r="U954" s="5"/>
      <c r="V954" s="5"/>
      <c r="W954" s="5"/>
      <c r="X954" s="5"/>
      <c r="Y954" s="5"/>
      <c r="Z954" s="5"/>
      <c r="AA954" s="5"/>
      <c r="AB954" s="5"/>
      <c r="AC954" s="68">
        <f>S954</f>
        <v>0</v>
      </c>
      <c r="AD954" s="68">
        <f>V954</f>
        <v>0</v>
      </c>
      <c r="AE954" s="68">
        <f>Y954</f>
        <v>0</v>
      </c>
      <c r="AF954" s="68">
        <f>AB954</f>
        <v>0</v>
      </c>
      <c r="AG954" s="68">
        <f>AD954</f>
        <v>0</v>
      </c>
      <c r="AH954" s="68">
        <f>AF954</f>
        <v>0</v>
      </c>
      <c r="AI954" s="68">
        <f>AH954</f>
        <v>0</v>
      </c>
      <c r="AK954" s="68">
        <f t="shared" ca="1" si="1024"/>
        <v>0</v>
      </c>
      <c r="AL954" s="68">
        <f t="shared" ca="1" si="1025"/>
        <v>0</v>
      </c>
      <c r="AM954" s="1682">
        <f t="shared" ca="1" si="1026"/>
        <v>0</v>
      </c>
      <c r="AN954" s="1775">
        <f t="shared" ca="1" si="1027"/>
        <v>0</v>
      </c>
      <c r="AO954" s="68">
        <f t="shared" ca="1" si="1045"/>
        <v>0</v>
      </c>
      <c r="AP954" s="1682">
        <f t="shared" ca="1" si="1028"/>
        <v>0</v>
      </c>
      <c r="AQ954" s="1775">
        <f t="shared" ca="1" si="1029"/>
        <v>0</v>
      </c>
      <c r="AS954" s="68">
        <f t="shared" ca="1" si="1030"/>
        <v>0</v>
      </c>
      <c r="AT954" s="68">
        <f t="shared" ca="1" si="1031"/>
        <v>0</v>
      </c>
      <c r="AU954" s="1682">
        <f t="shared" ca="1" si="1032"/>
        <v>0</v>
      </c>
      <c r="AV954" s="1775">
        <f t="shared" ca="1" si="1033"/>
        <v>0</v>
      </c>
      <c r="AW954" s="68">
        <f t="shared" ca="1" si="1034"/>
        <v>0</v>
      </c>
      <c r="AX954" s="1682">
        <f t="shared" ca="1" si="1035"/>
        <v>0</v>
      </c>
      <c r="AY954" s="1775">
        <f t="shared" ca="1" si="1036"/>
        <v>0</v>
      </c>
      <c r="BA954" s="68">
        <f t="shared" ca="1" si="1037"/>
        <v>0</v>
      </c>
      <c r="BB954" s="68">
        <f t="shared" ca="1" si="1038"/>
        <v>0</v>
      </c>
      <c r="BC954" s="1682">
        <f t="shared" ca="1" si="1039"/>
        <v>0</v>
      </c>
      <c r="BD954" s="1775">
        <f t="shared" ca="1" si="1040"/>
        <v>0</v>
      </c>
      <c r="BE954" s="68">
        <f t="shared" ca="1" si="1041"/>
        <v>0</v>
      </c>
      <c r="BF954" s="1682">
        <f t="shared" ca="1" si="1042"/>
        <v>0</v>
      </c>
      <c r="BG954" s="1775">
        <f t="shared" ca="1" si="1043"/>
        <v>0</v>
      </c>
    </row>
    <row r="955" spans="1:59" s="55" customFormat="1">
      <c r="A955" s="1887">
        <v>959</v>
      </c>
      <c r="B955" s="1887">
        <v>929</v>
      </c>
      <c r="C955" s="1887">
        <f>ROW()</f>
        <v>955</v>
      </c>
      <c r="D955" s="2120" t="s">
        <v>1020</v>
      </c>
      <c r="E955" s="2540">
        <v>1</v>
      </c>
      <c r="F955" s="87"/>
      <c r="G955" s="87"/>
      <c r="H955" s="39"/>
      <c r="I955" s="524"/>
      <c r="J955" s="512" t="s">
        <v>295</v>
      </c>
      <c r="K955" s="83"/>
      <c r="L955" s="83"/>
      <c r="M955" s="74"/>
      <c r="N955" s="73"/>
      <c r="O955" s="73"/>
      <c r="P955" s="72"/>
      <c r="Q955" s="71">
        <f>SUM(Q956:Q959)</f>
        <v>4</v>
      </c>
      <c r="R955" s="71">
        <f t="shared" ref="R955:AB955" si="1047">SUM(R956:R959)</f>
        <v>4</v>
      </c>
      <c r="S955" s="71">
        <f t="shared" si="1047"/>
        <v>4</v>
      </c>
      <c r="T955" s="71">
        <f t="shared" si="1047"/>
        <v>4</v>
      </c>
      <c r="U955" s="71">
        <f t="shared" si="1047"/>
        <v>4</v>
      </c>
      <c r="V955" s="71">
        <f t="shared" si="1047"/>
        <v>4</v>
      </c>
      <c r="W955" s="71">
        <f t="shared" si="1047"/>
        <v>0</v>
      </c>
      <c r="X955" s="71">
        <f t="shared" si="1047"/>
        <v>0</v>
      </c>
      <c r="Y955" s="71">
        <f t="shared" si="1047"/>
        <v>0</v>
      </c>
      <c r="Z955" s="71">
        <f t="shared" si="1047"/>
        <v>1</v>
      </c>
      <c r="AA955" s="71">
        <f t="shared" si="1047"/>
        <v>1</v>
      </c>
      <c r="AB955" s="71">
        <f t="shared" si="1047"/>
        <v>1</v>
      </c>
      <c r="AC955" s="71">
        <f t="shared" ref="AC955:AI955" si="1048">SUM(AC956:AC959)</f>
        <v>4</v>
      </c>
      <c r="AD955" s="71">
        <f t="shared" si="1048"/>
        <v>4</v>
      </c>
      <c r="AE955" s="71">
        <f t="shared" si="1048"/>
        <v>0</v>
      </c>
      <c r="AF955" s="71">
        <f t="shared" si="1048"/>
        <v>1</v>
      </c>
      <c r="AG955" s="71">
        <f t="shared" si="1048"/>
        <v>4</v>
      </c>
      <c r="AH955" s="71">
        <f t="shared" si="1048"/>
        <v>1</v>
      </c>
      <c r="AI955" s="71">
        <f t="shared" si="1048"/>
        <v>1</v>
      </c>
      <c r="AK955" s="510">
        <f t="shared" ca="1" si="1024"/>
        <v>4</v>
      </c>
      <c r="AL955" s="510">
        <f t="shared" ca="1" si="1025"/>
        <v>1</v>
      </c>
      <c r="AM955" s="1756">
        <f t="shared" ca="1" si="1026"/>
        <v>3</v>
      </c>
      <c r="AN955" s="1859">
        <f t="shared" ca="1" si="1027"/>
        <v>4</v>
      </c>
      <c r="AO955" s="510">
        <f t="shared" ca="1" si="1045"/>
        <v>5</v>
      </c>
      <c r="AP955" s="1756">
        <f t="shared" ca="1" si="1028"/>
        <v>-1</v>
      </c>
      <c r="AQ955" s="1859">
        <f t="shared" ca="1" si="1029"/>
        <v>0.8</v>
      </c>
      <c r="AS955" s="510">
        <f t="shared" ca="1" si="1030"/>
        <v>4</v>
      </c>
      <c r="AT955" s="510">
        <f t="shared" ca="1" si="1031"/>
        <v>1</v>
      </c>
      <c r="AU955" s="1756">
        <f t="shared" ca="1" si="1032"/>
        <v>3</v>
      </c>
      <c r="AV955" s="1859">
        <f t="shared" ca="1" si="1033"/>
        <v>4</v>
      </c>
      <c r="AW955" s="510">
        <f t="shared" ca="1" si="1034"/>
        <v>5</v>
      </c>
      <c r="AX955" s="1756">
        <f t="shared" ca="1" si="1035"/>
        <v>-1</v>
      </c>
      <c r="AY955" s="1859">
        <f t="shared" ca="1" si="1036"/>
        <v>0.8</v>
      </c>
      <c r="BA955" s="510">
        <f t="shared" ca="1" si="1037"/>
        <v>4</v>
      </c>
      <c r="BB955" s="510">
        <f t="shared" ca="1" si="1038"/>
        <v>1</v>
      </c>
      <c r="BC955" s="1756">
        <f t="shared" ca="1" si="1039"/>
        <v>3</v>
      </c>
      <c r="BD955" s="1859">
        <f t="shared" ca="1" si="1040"/>
        <v>4</v>
      </c>
      <c r="BE955" s="510">
        <f t="shared" ca="1" si="1041"/>
        <v>5</v>
      </c>
      <c r="BF955" s="1756">
        <f t="shared" ca="1" si="1042"/>
        <v>-1</v>
      </c>
      <c r="BG955" s="1859">
        <f t="shared" ca="1" si="1043"/>
        <v>0.8</v>
      </c>
    </row>
    <row r="956" spans="1:59" s="55" customFormat="1">
      <c r="A956" s="1887">
        <v>960</v>
      </c>
      <c r="B956" s="1887">
        <v>930</v>
      </c>
      <c r="C956" s="1887">
        <f>ROW()</f>
        <v>956</v>
      </c>
      <c r="D956" s="2121"/>
      <c r="E956" s="2540">
        <v>1</v>
      </c>
      <c r="F956" s="87"/>
      <c r="G956" s="87"/>
      <c r="H956" s="39"/>
      <c r="I956" s="524"/>
      <c r="J956" s="7"/>
      <c r="K956" s="7"/>
      <c r="L956" s="7"/>
      <c r="M956" s="6"/>
      <c r="N956" s="70"/>
      <c r="O956" s="70" t="s">
        <v>346</v>
      </c>
      <c r="P956" s="6"/>
      <c r="Q956" s="5"/>
      <c r="R956" s="5"/>
      <c r="S956" s="5"/>
      <c r="T956" s="5"/>
      <c r="U956" s="5"/>
      <c r="V956" s="5"/>
      <c r="W956" s="5"/>
      <c r="X956" s="5"/>
      <c r="Y956" s="5"/>
      <c r="Z956" s="5"/>
      <c r="AA956" s="5"/>
      <c r="AB956" s="5"/>
      <c r="AC956" s="68">
        <f>S956</f>
        <v>0</v>
      </c>
      <c r="AD956" s="68">
        <f>V956</f>
        <v>0</v>
      </c>
      <c r="AE956" s="68">
        <f>Y956</f>
        <v>0</v>
      </c>
      <c r="AF956" s="68">
        <f>AB956</f>
        <v>0</v>
      </c>
      <c r="AG956" s="68">
        <f>AD956</f>
        <v>0</v>
      </c>
      <c r="AH956" s="68">
        <f>AF956</f>
        <v>0</v>
      </c>
      <c r="AI956" s="68">
        <f>AH956</f>
        <v>0</v>
      </c>
      <c r="AK956" s="68">
        <f t="shared" ca="1" si="1024"/>
        <v>0</v>
      </c>
      <c r="AL956" s="68">
        <f t="shared" ca="1" si="1025"/>
        <v>0</v>
      </c>
      <c r="AM956" s="1682">
        <f t="shared" ca="1" si="1026"/>
        <v>0</v>
      </c>
      <c r="AN956" s="1775">
        <f t="shared" ca="1" si="1027"/>
        <v>0</v>
      </c>
      <c r="AO956" s="68">
        <f t="shared" ca="1" si="1045"/>
        <v>0</v>
      </c>
      <c r="AP956" s="1682">
        <f t="shared" ca="1" si="1028"/>
        <v>0</v>
      </c>
      <c r="AQ956" s="1775">
        <f t="shared" ca="1" si="1029"/>
        <v>0</v>
      </c>
      <c r="AS956" s="68">
        <f t="shared" ca="1" si="1030"/>
        <v>0</v>
      </c>
      <c r="AT956" s="68">
        <f t="shared" ca="1" si="1031"/>
        <v>0</v>
      </c>
      <c r="AU956" s="1682">
        <f t="shared" ca="1" si="1032"/>
        <v>0</v>
      </c>
      <c r="AV956" s="1775">
        <f t="shared" ca="1" si="1033"/>
        <v>0</v>
      </c>
      <c r="AW956" s="68">
        <f t="shared" ca="1" si="1034"/>
        <v>0</v>
      </c>
      <c r="AX956" s="1682">
        <f t="shared" ca="1" si="1035"/>
        <v>0</v>
      </c>
      <c r="AY956" s="1775">
        <f t="shared" ca="1" si="1036"/>
        <v>0</v>
      </c>
      <c r="BA956" s="68">
        <f t="shared" ca="1" si="1037"/>
        <v>0</v>
      </c>
      <c r="BB956" s="68">
        <f t="shared" ca="1" si="1038"/>
        <v>0</v>
      </c>
      <c r="BC956" s="1682">
        <f t="shared" ca="1" si="1039"/>
        <v>0</v>
      </c>
      <c r="BD956" s="1775">
        <f t="shared" ca="1" si="1040"/>
        <v>0</v>
      </c>
      <c r="BE956" s="68">
        <f t="shared" ca="1" si="1041"/>
        <v>0</v>
      </c>
      <c r="BF956" s="1682">
        <f t="shared" ca="1" si="1042"/>
        <v>0</v>
      </c>
      <c r="BG956" s="1775">
        <f t="shared" ca="1" si="1043"/>
        <v>0</v>
      </c>
    </row>
    <row r="957" spans="1:59" s="55" customFormat="1">
      <c r="A957" s="1887">
        <v>961</v>
      </c>
      <c r="B957" s="1887">
        <v>931</v>
      </c>
      <c r="C957" s="1887">
        <f>ROW()</f>
        <v>957</v>
      </c>
      <c r="D957" s="2121"/>
      <c r="E957" s="2540">
        <v>1</v>
      </c>
      <c r="F957" s="87"/>
      <c r="G957" s="87"/>
      <c r="H957" s="39"/>
      <c r="I957" s="524"/>
      <c r="J957" s="7"/>
      <c r="K957" s="7"/>
      <c r="L957" s="7"/>
      <c r="M957" s="6"/>
      <c r="N957" s="70"/>
      <c r="O957" s="70" t="s">
        <v>347</v>
      </c>
      <c r="P957" s="6"/>
      <c r="Q957" s="5"/>
      <c r="R957" s="5"/>
      <c r="S957" s="5"/>
      <c r="T957" s="5"/>
      <c r="U957" s="5"/>
      <c r="V957" s="5"/>
      <c r="W957" s="5"/>
      <c r="X957" s="5"/>
      <c r="Y957" s="5"/>
      <c r="Z957" s="5"/>
      <c r="AA957" s="5"/>
      <c r="AB957" s="5"/>
      <c r="AC957" s="68">
        <f>S957</f>
        <v>0</v>
      </c>
      <c r="AD957" s="68">
        <f>V957</f>
        <v>0</v>
      </c>
      <c r="AE957" s="68">
        <f>Y957</f>
        <v>0</v>
      </c>
      <c r="AF957" s="68">
        <f>AB957</f>
        <v>0</v>
      </c>
      <c r="AG957" s="68">
        <f>AD957</f>
        <v>0</v>
      </c>
      <c r="AH957" s="68">
        <f>AF957</f>
        <v>0</v>
      </c>
      <c r="AI957" s="68">
        <f>AH957</f>
        <v>0</v>
      </c>
      <c r="AK957" s="68">
        <f t="shared" ca="1" si="1024"/>
        <v>0</v>
      </c>
      <c r="AL957" s="68">
        <f t="shared" ca="1" si="1025"/>
        <v>0</v>
      </c>
      <c r="AM957" s="1682">
        <f t="shared" ca="1" si="1026"/>
        <v>0</v>
      </c>
      <c r="AN957" s="1775">
        <f t="shared" ca="1" si="1027"/>
        <v>0</v>
      </c>
      <c r="AO957" s="68">
        <f t="shared" ca="1" si="1045"/>
        <v>0</v>
      </c>
      <c r="AP957" s="1682">
        <f t="shared" ca="1" si="1028"/>
        <v>0</v>
      </c>
      <c r="AQ957" s="1775">
        <f t="shared" ca="1" si="1029"/>
        <v>0</v>
      </c>
      <c r="AS957" s="68">
        <f t="shared" ca="1" si="1030"/>
        <v>0</v>
      </c>
      <c r="AT957" s="68">
        <f t="shared" ca="1" si="1031"/>
        <v>0</v>
      </c>
      <c r="AU957" s="1682">
        <f t="shared" ca="1" si="1032"/>
        <v>0</v>
      </c>
      <c r="AV957" s="1775">
        <f t="shared" ca="1" si="1033"/>
        <v>0</v>
      </c>
      <c r="AW957" s="68">
        <f t="shared" ca="1" si="1034"/>
        <v>0</v>
      </c>
      <c r="AX957" s="1682">
        <f t="shared" ca="1" si="1035"/>
        <v>0</v>
      </c>
      <c r="AY957" s="1775">
        <f t="shared" ca="1" si="1036"/>
        <v>0</v>
      </c>
      <c r="BA957" s="68">
        <f t="shared" ca="1" si="1037"/>
        <v>0</v>
      </c>
      <c r="BB957" s="68">
        <f t="shared" ca="1" si="1038"/>
        <v>0</v>
      </c>
      <c r="BC957" s="1682">
        <f t="shared" ca="1" si="1039"/>
        <v>0</v>
      </c>
      <c r="BD957" s="1775">
        <f t="shared" ca="1" si="1040"/>
        <v>0</v>
      </c>
      <c r="BE957" s="68">
        <f t="shared" ca="1" si="1041"/>
        <v>0</v>
      </c>
      <c r="BF957" s="1682">
        <f t="shared" ca="1" si="1042"/>
        <v>0</v>
      </c>
      <c r="BG957" s="1775">
        <f t="shared" ca="1" si="1043"/>
        <v>0</v>
      </c>
    </row>
    <row r="958" spans="1:59" s="55" customFormat="1">
      <c r="A958" s="1887">
        <v>962</v>
      </c>
      <c r="B958" s="1887">
        <v>932</v>
      </c>
      <c r="C958" s="1887">
        <f>ROW()</f>
        <v>958</v>
      </c>
      <c r="D958" s="2121"/>
      <c r="E958" s="2540">
        <v>1</v>
      </c>
      <c r="F958" s="87"/>
      <c r="G958" s="87"/>
      <c r="H958" s="39"/>
      <c r="I958" s="524"/>
      <c r="J958" s="7"/>
      <c r="K958" s="7"/>
      <c r="L958" s="7"/>
      <c r="M958" s="6"/>
      <c r="N958" s="70"/>
      <c r="O958" s="70" t="s">
        <v>348</v>
      </c>
      <c r="P958" s="6"/>
      <c r="Q958" s="5">
        <v>4</v>
      </c>
      <c r="R958" s="5">
        <v>4</v>
      </c>
      <c r="S958" s="5">
        <v>4</v>
      </c>
      <c r="T958" s="5">
        <v>4</v>
      </c>
      <c r="U958" s="5">
        <v>4</v>
      </c>
      <c r="V958" s="5">
        <v>4</v>
      </c>
      <c r="W958" s="5"/>
      <c r="X958" s="5"/>
      <c r="Y958" s="5"/>
      <c r="Z958" s="5">
        <v>1</v>
      </c>
      <c r="AA958" s="5">
        <v>1</v>
      </c>
      <c r="AB958" s="5">
        <v>1</v>
      </c>
      <c r="AC958" s="68">
        <f>S958</f>
        <v>4</v>
      </c>
      <c r="AD958" s="68">
        <f>V958</f>
        <v>4</v>
      </c>
      <c r="AE958" s="68">
        <f>Y958</f>
        <v>0</v>
      </c>
      <c r="AF958" s="68">
        <f>AB958</f>
        <v>1</v>
      </c>
      <c r="AG958" s="68">
        <f>AD958</f>
        <v>4</v>
      </c>
      <c r="AH958" s="68">
        <f>AF958</f>
        <v>1</v>
      </c>
      <c r="AI958" s="68">
        <f>AH958</f>
        <v>1</v>
      </c>
      <c r="AK958" s="68">
        <f t="shared" ca="1" si="1024"/>
        <v>4</v>
      </c>
      <c r="AL958" s="68">
        <f t="shared" ca="1" si="1025"/>
        <v>1</v>
      </c>
      <c r="AM958" s="1682">
        <f t="shared" ca="1" si="1026"/>
        <v>3</v>
      </c>
      <c r="AN958" s="1775">
        <f t="shared" ca="1" si="1027"/>
        <v>4</v>
      </c>
      <c r="AO958" s="68">
        <f t="shared" ca="1" si="1045"/>
        <v>5</v>
      </c>
      <c r="AP958" s="1682">
        <f t="shared" ca="1" si="1028"/>
        <v>-1</v>
      </c>
      <c r="AQ958" s="1775">
        <f t="shared" ca="1" si="1029"/>
        <v>0.8</v>
      </c>
      <c r="AS958" s="68">
        <f t="shared" ca="1" si="1030"/>
        <v>4</v>
      </c>
      <c r="AT958" s="68">
        <f t="shared" ca="1" si="1031"/>
        <v>1</v>
      </c>
      <c r="AU958" s="1682">
        <f t="shared" ca="1" si="1032"/>
        <v>3</v>
      </c>
      <c r="AV958" s="1775">
        <f t="shared" ca="1" si="1033"/>
        <v>4</v>
      </c>
      <c r="AW958" s="68">
        <f t="shared" ca="1" si="1034"/>
        <v>5</v>
      </c>
      <c r="AX958" s="1682">
        <f t="shared" ca="1" si="1035"/>
        <v>-1</v>
      </c>
      <c r="AY958" s="1775">
        <f t="shared" ca="1" si="1036"/>
        <v>0.8</v>
      </c>
      <c r="BA958" s="68">
        <f t="shared" ca="1" si="1037"/>
        <v>4</v>
      </c>
      <c r="BB958" s="68">
        <f t="shared" ca="1" si="1038"/>
        <v>1</v>
      </c>
      <c r="BC958" s="1682">
        <f t="shared" ca="1" si="1039"/>
        <v>3</v>
      </c>
      <c r="BD958" s="1775">
        <f t="shared" ca="1" si="1040"/>
        <v>4</v>
      </c>
      <c r="BE958" s="68">
        <f t="shared" ca="1" si="1041"/>
        <v>5</v>
      </c>
      <c r="BF958" s="1682">
        <f t="shared" ca="1" si="1042"/>
        <v>-1</v>
      </c>
      <c r="BG958" s="1775">
        <f t="shared" ca="1" si="1043"/>
        <v>0.8</v>
      </c>
    </row>
    <row r="959" spans="1:59" s="55" customFormat="1">
      <c r="A959" s="1887">
        <v>963</v>
      </c>
      <c r="B959" s="1887">
        <v>933</v>
      </c>
      <c r="C959" s="1887">
        <f>ROW()</f>
        <v>959</v>
      </c>
      <c r="D959" s="2121"/>
      <c r="E959" s="2540">
        <v>1</v>
      </c>
      <c r="F959" s="87"/>
      <c r="G959" s="87"/>
      <c r="H959" s="39"/>
      <c r="I959" s="524"/>
      <c r="J959" s="4"/>
      <c r="K959" s="4"/>
      <c r="L959" s="4"/>
      <c r="M959" s="3"/>
      <c r="N959" s="67"/>
      <c r="O959" s="67" t="s">
        <v>349</v>
      </c>
      <c r="P959" s="3"/>
      <c r="Q959" s="2"/>
      <c r="R959" s="2"/>
      <c r="S959" s="2"/>
      <c r="T959" s="2"/>
      <c r="U959" s="2"/>
      <c r="V959" s="2"/>
      <c r="W959" s="2"/>
      <c r="X959" s="2"/>
      <c r="Y959" s="2"/>
      <c r="Z959" s="2"/>
      <c r="AA959" s="2"/>
      <c r="AB959" s="2"/>
      <c r="AC959" s="65">
        <f>S959</f>
        <v>0</v>
      </c>
      <c r="AD959" s="65">
        <f>V959</f>
        <v>0</v>
      </c>
      <c r="AE959" s="65">
        <f>Y959</f>
        <v>0</v>
      </c>
      <c r="AF959" s="65">
        <f>AB959</f>
        <v>0</v>
      </c>
      <c r="AG959" s="65">
        <f>AD959</f>
        <v>0</v>
      </c>
      <c r="AH959" s="65">
        <f>AF959</f>
        <v>0</v>
      </c>
      <c r="AI959" s="65">
        <f>AH959</f>
        <v>0</v>
      </c>
      <c r="AK959" s="65">
        <f t="shared" ca="1" si="1024"/>
        <v>0</v>
      </c>
      <c r="AL959" s="65">
        <f t="shared" ca="1" si="1025"/>
        <v>0</v>
      </c>
      <c r="AM959" s="1755">
        <f t="shared" ca="1" si="1026"/>
        <v>0</v>
      </c>
      <c r="AN959" s="1858">
        <f t="shared" ca="1" si="1027"/>
        <v>0</v>
      </c>
      <c r="AO959" s="65">
        <f t="shared" ca="1" si="1045"/>
        <v>0</v>
      </c>
      <c r="AP959" s="1755">
        <f t="shared" ca="1" si="1028"/>
        <v>0</v>
      </c>
      <c r="AQ959" s="1858">
        <f t="shared" ca="1" si="1029"/>
        <v>0</v>
      </c>
      <c r="AS959" s="65">
        <f t="shared" ca="1" si="1030"/>
        <v>0</v>
      </c>
      <c r="AT959" s="65">
        <f t="shared" ca="1" si="1031"/>
        <v>0</v>
      </c>
      <c r="AU959" s="1755">
        <f t="shared" ca="1" si="1032"/>
        <v>0</v>
      </c>
      <c r="AV959" s="1858">
        <f t="shared" ca="1" si="1033"/>
        <v>0</v>
      </c>
      <c r="AW959" s="65">
        <f t="shared" ca="1" si="1034"/>
        <v>0</v>
      </c>
      <c r="AX959" s="1755">
        <f t="shared" ca="1" si="1035"/>
        <v>0</v>
      </c>
      <c r="AY959" s="1858">
        <f t="shared" ca="1" si="1036"/>
        <v>0</v>
      </c>
      <c r="BA959" s="65">
        <f t="shared" ca="1" si="1037"/>
        <v>0</v>
      </c>
      <c r="BB959" s="65">
        <f t="shared" ca="1" si="1038"/>
        <v>0</v>
      </c>
      <c r="BC959" s="1755">
        <f t="shared" ca="1" si="1039"/>
        <v>0</v>
      </c>
      <c r="BD959" s="1858">
        <f t="shared" ca="1" si="1040"/>
        <v>0</v>
      </c>
      <c r="BE959" s="65">
        <f t="shared" ca="1" si="1041"/>
        <v>0</v>
      </c>
      <c r="BF959" s="1755">
        <f t="shared" ca="1" si="1042"/>
        <v>0</v>
      </c>
      <c r="BG959" s="1858">
        <f t="shared" ca="1" si="1043"/>
        <v>0</v>
      </c>
    </row>
    <row r="960" spans="1:59" s="55" customFormat="1">
      <c r="A960" s="1887">
        <v>964</v>
      </c>
      <c r="B960" s="1887">
        <v>934</v>
      </c>
      <c r="C960" s="1887">
        <f>ROW()</f>
        <v>960</v>
      </c>
      <c r="D960" s="2120" t="s">
        <v>1020</v>
      </c>
      <c r="E960" s="2540">
        <v>1</v>
      </c>
      <c r="F960" s="87"/>
      <c r="G960" s="87"/>
      <c r="H960" s="39"/>
      <c r="I960" s="524"/>
      <c r="J960" s="520" t="s">
        <v>242</v>
      </c>
      <c r="K960" s="80"/>
      <c r="L960" s="80"/>
      <c r="M960" s="79"/>
      <c r="N960" s="78"/>
      <c r="O960" s="78"/>
      <c r="P960" s="77"/>
      <c r="Q960" s="76">
        <f>SUM(Q961:Q965)</f>
        <v>0</v>
      </c>
      <c r="R960" s="76">
        <f t="shared" ref="R960:AB960" si="1049">SUM(R961:R965)</f>
        <v>0</v>
      </c>
      <c r="S960" s="76">
        <f t="shared" si="1049"/>
        <v>0</v>
      </c>
      <c r="T960" s="76">
        <f t="shared" si="1049"/>
        <v>0</v>
      </c>
      <c r="U960" s="76">
        <f t="shared" si="1049"/>
        <v>0</v>
      </c>
      <c r="V960" s="76">
        <f t="shared" si="1049"/>
        <v>0</v>
      </c>
      <c r="W960" s="76">
        <f t="shared" si="1049"/>
        <v>1</v>
      </c>
      <c r="X960" s="76">
        <f t="shared" si="1049"/>
        <v>1</v>
      </c>
      <c r="Y960" s="76">
        <f t="shared" si="1049"/>
        <v>1</v>
      </c>
      <c r="Z960" s="76">
        <f t="shared" si="1049"/>
        <v>1</v>
      </c>
      <c r="AA960" s="76">
        <f t="shared" si="1049"/>
        <v>1</v>
      </c>
      <c r="AB960" s="76">
        <f t="shared" si="1049"/>
        <v>1</v>
      </c>
      <c r="AC960" s="76">
        <f t="shared" ref="AC960:AI960" si="1050">SUM(AC961:AC965)</f>
        <v>0</v>
      </c>
      <c r="AD960" s="76">
        <f t="shared" si="1050"/>
        <v>0</v>
      </c>
      <c r="AE960" s="76">
        <f t="shared" si="1050"/>
        <v>1</v>
      </c>
      <c r="AF960" s="76">
        <f t="shared" si="1050"/>
        <v>1</v>
      </c>
      <c r="AG960" s="76">
        <f t="shared" si="1050"/>
        <v>0</v>
      </c>
      <c r="AH960" s="76">
        <f t="shared" si="1050"/>
        <v>1</v>
      </c>
      <c r="AI960" s="76">
        <f t="shared" si="1050"/>
        <v>1</v>
      </c>
      <c r="AK960" s="76">
        <f t="shared" ca="1" si="1024"/>
        <v>0</v>
      </c>
      <c r="AL960" s="76">
        <f t="shared" ca="1" si="1025"/>
        <v>2</v>
      </c>
      <c r="AM960" s="1754">
        <f t="shared" ca="1" si="1026"/>
        <v>-2</v>
      </c>
      <c r="AN960" s="1857">
        <f t="shared" ca="1" si="1027"/>
        <v>0</v>
      </c>
      <c r="AO960" s="76">
        <f t="shared" ca="1" si="1045"/>
        <v>0</v>
      </c>
      <c r="AP960" s="1754">
        <f t="shared" ca="1" si="1028"/>
        <v>0</v>
      </c>
      <c r="AQ960" s="1857">
        <f t="shared" ca="1" si="1029"/>
        <v>0</v>
      </c>
      <c r="AS960" s="76">
        <f t="shared" ca="1" si="1030"/>
        <v>0</v>
      </c>
      <c r="AT960" s="76">
        <f t="shared" ca="1" si="1031"/>
        <v>2</v>
      </c>
      <c r="AU960" s="1754">
        <f t="shared" ca="1" si="1032"/>
        <v>-2</v>
      </c>
      <c r="AV960" s="1857">
        <f t="shared" ca="1" si="1033"/>
        <v>0</v>
      </c>
      <c r="AW960" s="76">
        <f t="shared" ca="1" si="1034"/>
        <v>0</v>
      </c>
      <c r="AX960" s="1754">
        <f t="shared" ca="1" si="1035"/>
        <v>0</v>
      </c>
      <c r="AY960" s="1857">
        <f t="shared" ca="1" si="1036"/>
        <v>0</v>
      </c>
      <c r="BA960" s="76">
        <f t="shared" ca="1" si="1037"/>
        <v>0</v>
      </c>
      <c r="BB960" s="76">
        <f t="shared" ca="1" si="1038"/>
        <v>2</v>
      </c>
      <c r="BC960" s="1754">
        <f t="shared" ca="1" si="1039"/>
        <v>-2</v>
      </c>
      <c r="BD960" s="1857">
        <f t="shared" ca="1" si="1040"/>
        <v>0</v>
      </c>
      <c r="BE960" s="76">
        <f t="shared" ca="1" si="1041"/>
        <v>0</v>
      </c>
      <c r="BF960" s="1754">
        <f t="shared" ca="1" si="1042"/>
        <v>0</v>
      </c>
      <c r="BG960" s="1857">
        <f t="shared" ca="1" si="1043"/>
        <v>0</v>
      </c>
    </row>
    <row r="961" spans="1:59" s="55" customFormat="1">
      <c r="A961" s="1887">
        <v>965</v>
      </c>
      <c r="B961" s="1887">
        <v>935</v>
      </c>
      <c r="C961" s="1887">
        <f>ROW()</f>
        <v>961</v>
      </c>
      <c r="D961" s="2121"/>
      <c r="E961" s="2540">
        <v>1</v>
      </c>
      <c r="F961" s="87"/>
      <c r="G961" s="87"/>
      <c r="H961" s="39"/>
      <c r="I961" s="524"/>
      <c r="J961" s="7"/>
      <c r="K961" s="7"/>
      <c r="L961" s="6"/>
      <c r="M961" s="6"/>
      <c r="N961" s="70"/>
      <c r="O961" s="70" t="s">
        <v>124</v>
      </c>
      <c r="P961" s="69"/>
      <c r="Q961" s="5"/>
      <c r="R961" s="5"/>
      <c r="S961" s="5"/>
      <c r="T961" s="5"/>
      <c r="U961" s="5"/>
      <c r="V961" s="5"/>
      <c r="W961" s="5"/>
      <c r="X961" s="5"/>
      <c r="Y961" s="5"/>
      <c r="Z961" s="5"/>
      <c r="AA961" s="5"/>
      <c r="AB961" s="5"/>
      <c r="AC961" s="68">
        <f>S961</f>
        <v>0</v>
      </c>
      <c r="AD961" s="68">
        <f>V961</f>
        <v>0</v>
      </c>
      <c r="AE961" s="68">
        <f>Y961</f>
        <v>0</v>
      </c>
      <c r="AF961" s="68">
        <f>AB961</f>
        <v>0</v>
      </c>
      <c r="AG961" s="68">
        <f>AD961</f>
        <v>0</v>
      </c>
      <c r="AH961" s="68">
        <f>AF961</f>
        <v>0</v>
      </c>
      <c r="AI961" s="68">
        <f>AH961</f>
        <v>0</v>
      </c>
      <c r="AK961" s="68">
        <f t="shared" ca="1" si="1024"/>
        <v>0</v>
      </c>
      <c r="AL961" s="68">
        <f t="shared" ca="1" si="1025"/>
        <v>0</v>
      </c>
      <c r="AM961" s="1682">
        <f t="shared" ca="1" si="1026"/>
        <v>0</v>
      </c>
      <c r="AN961" s="1775">
        <f t="shared" ca="1" si="1027"/>
        <v>0</v>
      </c>
      <c r="AO961" s="68">
        <f t="shared" ca="1" si="1045"/>
        <v>0</v>
      </c>
      <c r="AP961" s="1682">
        <f t="shared" ca="1" si="1028"/>
        <v>0</v>
      </c>
      <c r="AQ961" s="1775">
        <f t="shared" ca="1" si="1029"/>
        <v>0</v>
      </c>
      <c r="AS961" s="68">
        <f t="shared" ca="1" si="1030"/>
        <v>0</v>
      </c>
      <c r="AT961" s="68">
        <f t="shared" ca="1" si="1031"/>
        <v>0</v>
      </c>
      <c r="AU961" s="1682">
        <f t="shared" ca="1" si="1032"/>
        <v>0</v>
      </c>
      <c r="AV961" s="1775">
        <f t="shared" ca="1" si="1033"/>
        <v>0</v>
      </c>
      <c r="AW961" s="68">
        <f t="shared" ca="1" si="1034"/>
        <v>0</v>
      </c>
      <c r="AX961" s="1682">
        <f t="shared" ca="1" si="1035"/>
        <v>0</v>
      </c>
      <c r="AY961" s="1775">
        <f t="shared" ca="1" si="1036"/>
        <v>0</v>
      </c>
      <c r="BA961" s="68">
        <f t="shared" ca="1" si="1037"/>
        <v>0</v>
      </c>
      <c r="BB961" s="68">
        <f t="shared" ca="1" si="1038"/>
        <v>0</v>
      </c>
      <c r="BC961" s="1682">
        <f t="shared" ca="1" si="1039"/>
        <v>0</v>
      </c>
      <c r="BD961" s="1775">
        <f t="shared" ca="1" si="1040"/>
        <v>0</v>
      </c>
      <c r="BE961" s="68">
        <f t="shared" ca="1" si="1041"/>
        <v>0</v>
      </c>
      <c r="BF961" s="1682">
        <f t="shared" ca="1" si="1042"/>
        <v>0</v>
      </c>
      <c r="BG961" s="1775">
        <f t="shared" ca="1" si="1043"/>
        <v>0</v>
      </c>
    </row>
    <row r="962" spans="1:59" s="55" customFormat="1">
      <c r="A962" s="1887">
        <v>966</v>
      </c>
      <c r="B962" s="1887">
        <v>936</v>
      </c>
      <c r="C962" s="1887">
        <f>ROW()</f>
        <v>962</v>
      </c>
      <c r="D962" s="2121"/>
      <c r="E962" s="2540">
        <v>1</v>
      </c>
      <c r="F962" s="87"/>
      <c r="G962" s="87"/>
      <c r="H962" s="39"/>
      <c r="I962" s="524"/>
      <c r="J962" s="7"/>
      <c r="K962" s="7"/>
      <c r="L962" s="6"/>
      <c r="M962" s="6"/>
      <c r="N962" s="70"/>
      <c r="O962" s="70" t="s">
        <v>77</v>
      </c>
      <c r="P962" s="69"/>
      <c r="Q962" s="5"/>
      <c r="R962" s="5"/>
      <c r="S962" s="5"/>
      <c r="T962" s="5"/>
      <c r="U962" s="5"/>
      <c r="V962" s="5"/>
      <c r="W962" s="5"/>
      <c r="X962" s="5"/>
      <c r="Y962" s="5"/>
      <c r="Z962" s="5"/>
      <c r="AA962" s="5"/>
      <c r="AB962" s="5"/>
      <c r="AC962" s="68">
        <f>S962</f>
        <v>0</v>
      </c>
      <c r="AD962" s="68">
        <f>V962</f>
        <v>0</v>
      </c>
      <c r="AE962" s="68">
        <f>Y962</f>
        <v>0</v>
      </c>
      <c r="AF962" s="68">
        <f>AB962</f>
        <v>0</v>
      </c>
      <c r="AG962" s="68">
        <f>AD962</f>
        <v>0</v>
      </c>
      <c r="AH962" s="68">
        <f>AF962</f>
        <v>0</v>
      </c>
      <c r="AI962" s="68">
        <f>AH962</f>
        <v>0</v>
      </c>
      <c r="AK962" s="68">
        <f t="shared" ca="1" si="1024"/>
        <v>0</v>
      </c>
      <c r="AL962" s="68">
        <f t="shared" ca="1" si="1025"/>
        <v>0</v>
      </c>
      <c r="AM962" s="1682">
        <f t="shared" ca="1" si="1026"/>
        <v>0</v>
      </c>
      <c r="AN962" s="1775">
        <f t="shared" ca="1" si="1027"/>
        <v>0</v>
      </c>
      <c r="AO962" s="68">
        <f t="shared" ca="1" si="1045"/>
        <v>0</v>
      </c>
      <c r="AP962" s="1682">
        <f t="shared" ca="1" si="1028"/>
        <v>0</v>
      </c>
      <c r="AQ962" s="1775">
        <f t="shared" ca="1" si="1029"/>
        <v>0</v>
      </c>
      <c r="AS962" s="68">
        <f t="shared" ca="1" si="1030"/>
        <v>0</v>
      </c>
      <c r="AT962" s="68">
        <f t="shared" ca="1" si="1031"/>
        <v>0</v>
      </c>
      <c r="AU962" s="1682">
        <f t="shared" ca="1" si="1032"/>
        <v>0</v>
      </c>
      <c r="AV962" s="1775">
        <f t="shared" ca="1" si="1033"/>
        <v>0</v>
      </c>
      <c r="AW962" s="68">
        <f t="shared" ca="1" si="1034"/>
        <v>0</v>
      </c>
      <c r="AX962" s="1682">
        <f t="shared" ca="1" si="1035"/>
        <v>0</v>
      </c>
      <c r="AY962" s="1775">
        <f t="shared" ca="1" si="1036"/>
        <v>0</v>
      </c>
      <c r="BA962" s="68">
        <f t="shared" ca="1" si="1037"/>
        <v>0</v>
      </c>
      <c r="BB962" s="68">
        <f t="shared" ca="1" si="1038"/>
        <v>0</v>
      </c>
      <c r="BC962" s="1682">
        <f t="shared" ca="1" si="1039"/>
        <v>0</v>
      </c>
      <c r="BD962" s="1775">
        <f t="shared" ca="1" si="1040"/>
        <v>0</v>
      </c>
      <c r="BE962" s="68">
        <f t="shared" ca="1" si="1041"/>
        <v>0</v>
      </c>
      <c r="BF962" s="1682">
        <f t="shared" ca="1" si="1042"/>
        <v>0</v>
      </c>
      <c r="BG962" s="1775">
        <f t="shared" ca="1" si="1043"/>
        <v>0</v>
      </c>
    </row>
    <row r="963" spans="1:59" s="55" customFormat="1">
      <c r="A963" s="1887">
        <v>967</v>
      </c>
      <c r="B963" s="1887">
        <v>937</v>
      </c>
      <c r="C963" s="1887">
        <f>ROW()</f>
        <v>963</v>
      </c>
      <c r="D963" s="2121"/>
      <c r="E963" s="2540">
        <v>1</v>
      </c>
      <c r="F963" s="87"/>
      <c r="G963" s="87"/>
      <c r="H963" s="39"/>
      <c r="I963" s="524"/>
      <c r="J963" s="7"/>
      <c r="K963" s="7"/>
      <c r="L963" s="6"/>
      <c r="M963" s="6"/>
      <c r="N963" s="70"/>
      <c r="O963" s="70" t="s">
        <v>78</v>
      </c>
      <c r="P963" s="69"/>
      <c r="Q963" s="5"/>
      <c r="R963" s="5"/>
      <c r="S963" s="5"/>
      <c r="T963" s="5"/>
      <c r="U963" s="5"/>
      <c r="V963" s="5"/>
      <c r="W963" s="5"/>
      <c r="X963" s="5"/>
      <c r="Y963" s="5"/>
      <c r="Z963" s="5"/>
      <c r="AA963" s="5"/>
      <c r="AB963" s="5"/>
      <c r="AC963" s="68">
        <f>S963</f>
        <v>0</v>
      </c>
      <c r="AD963" s="68">
        <f>V963</f>
        <v>0</v>
      </c>
      <c r="AE963" s="68">
        <f>Y963</f>
        <v>0</v>
      </c>
      <c r="AF963" s="68">
        <f>AB963</f>
        <v>0</v>
      </c>
      <c r="AG963" s="68">
        <f>AD963</f>
        <v>0</v>
      </c>
      <c r="AH963" s="68">
        <f>AF963</f>
        <v>0</v>
      </c>
      <c r="AI963" s="68">
        <f>AH963</f>
        <v>0</v>
      </c>
      <c r="AK963" s="68">
        <f t="shared" ca="1" si="1024"/>
        <v>0</v>
      </c>
      <c r="AL963" s="68">
        <f t="shared" ca="1" si="1025"/>
        <v>0</v>
      </c>
      <c r="AM963" s="1682">
        <f t="shared" ca="1" si="1026"/>
        <v>0</v>
      </c>
      <c r="AN963" s="1775">
        <f t="shared" ca="1" si="1027"/>
        <v>0</v>
      </c>
      <c r="AO963" s="68">
        <f t="shared" ca="1" si="1045"/>
        <v>0</v>
      </c>
      <c r="AP963" s="1682">
        <f t="shared" ca="1" si="1028"/>
        <v>0</v>
      </c>
      <c r="AQ963" s="1775">
        <f t="shared" ca="1" si="1029"/>
        <v>0</v>
      </c>
      <c r="AS963" s="68">
        <f t="shared" ca="1" si="1030"/>
        <v>0</v>
      </c>
      <c r="AT963" s="68">
        <f t="shared" ca="1" si="1031"/>
        <v>0</v>
      </c>
      <c r="AU963" s="1682">
        <f t="shared" ca="1" si="1032"/>
        <v>0</v>
      </c>
      <c r="AV963" s="1775">
        <f t="shared" ca="1" si="1033"/>
        <v>0</v>
      </c>
      <c r="AW963" s="68">
        <f t="shared" ca="1" si="1034"/>
        <v>0</v>
      </c>
      <c r="AX963" s="1682">
        <f t="shared" ca="1" si="1035"/>
        <v>0</v>
      </c>
      <c r="AY963" s="1775">
        <f t="shared" ca="1" si="1036"/>
        <v>0</v>
      </c>
      <c r="BA963" s="68">
        <f t="shared" ca="1" si="1037"/>
        <v>0</v>
      </c>
      <c r="BB963" s="68">
        <f t="shared" ca="1" si="1038"/>
        <v>0</v>
      </c>
      <c r="BC963" s="1682">
        <f t="shared" ca="1" si="1039"/>
        <v>0</v>
      </c>
      <c r="BD963" s="1775">
        <f t="shared" ca="1" si="1040"/>
        <v>0</v>
      </c>
      <c r="BE963" s="68">
        <f t="shared" ca="1" si="1041"/>
        <v>0</v>
      </c>
      <c r="BF963" s="1682">
        <f t="shared" ca="1" si="1042"/>
        <v>0</v>
      </c>
      <c r="BG963" s="1775">
        <f t="shared" ca="1" si="1043"/>
        <v>0</v>
      </c>
    </row>
    <row r="964" spans="1:59" s="55" customFormat="1">
      <c r="A964" s="1887">
        <v>968</v>
      </c>
      <c r="B964" s="1887">
        <v>938</v>
      </c>
      <c r="C964" s="1887">
        <f>ROW()</f>
        <v>964</v>
      </c>
      <c r="D964" s="2121"/>
      <c r="E964" s="2540">
        <v>1</v>
      </c>
      <c r="F964" s="87"/>
      <c r="G964" s="87"/>
      <c r="H964" s="39"/>
      <c r="I964" s="524"/>
      <c r="J964" s="7"/>
      <c r="K964" s="7"/>
      <c r="L964" s="6"/>
      <c r="M964" s="6"/>
      <c r="N964" s="70"/>
      <c r="O964" s="70" t="s">
        <v>79</v>
      </c>
      <c r="P964" s="69"/>
      <c r="Q964" s="5"/>
      <c r="R964" s="5"/>
      <c r="S964" s="5"/>
      <c r="T964" s="5"/>
      <c r="U964" s="5"/>
      <c r="V964" s="5"/>
      <c r="W964" s="5"/>
      <c r="X964" s="5"/>
      <c r="Y964" s="5"/>
      <c r="Z964" s="5"/>
      <c r="AA964" s="5"/>
      <c r="AB964" s="5"/>
      <c r="AC964" s="68">
        <f>S964</f>
        <v>0</v>
      </c>
      <c r="AD964" s="68">
        <f>V964</f>
        <v>0</v>
      </c>
      <c r="AE964" s="68">
        <f>Y964</f>
        <v>0</v>
      </c>
      <c r="AF964" s="68">
        <f>AB964</f>
        <v>0</v>
      </c>
      <c r="AG964" s="68">
        <f>AD964</f>
        <v>0</v>
      </c>
      <c r="AH964" s="68">
        <f>AF964</f>
        <v>0</v>
      </c>
      <c r="AI964" s="68">
        <f>AH964</f>
        <v>0</v>
      </c>
      <c r="AK964" s="68">
        <f t="shared" ca="1" si="1024"/>
        <v>0</v>
      </c>
      <c r="AL964" s="68">
        <f t="shared" ca="1" si="1025"/>
        <v>0</v>
      </c>
      <c r="AM964" s="1682">
        <f t="shared" ca="1" si="1026"/>
        <v>0</v>
      </c>
      <c r="AN964" s="1775">
        <f t="shared" ca="1" si="1027"/>
        <v>0</v>
      </c>
      <c r="AO964" s="68">
        <f t="shared" ca="1" si="1045"/>
        <v>0</v>
      </c>
      <c r="AP964" s="1682">
        <f t="shared" ca="1" si="1028"/>
        <v>0</v>
      </c>
      <c r="AQ964" s="1775">
        <f t="shared" ca="1" si="1029"/>
        <v>0</v>
      </c>
      <c r="AS964" s="68">
        <f t="shared" ca="1" si="1030"/>
        <v>0</v>
      </c>
      <c r="AT964" s="68">
        <f t="shared" ca="1" si="1031"/>
        <v>0</v>
      </c>
      <c r="AU964" s="1682">
        <f t="shared" ca="1" si="1032"/>
        <v>0</v>
      </c>
      <c r="AV964" s="1775">
        <f t="shared" ca="1" si="1033"/>
        <v>0</v>
      </c>
      <c r="AW964" s="68">
        <f t="shared" ca="1" si="1034"/>
        <v>0</v>
      </c>
      <c r="AX964" s="1682">
        <f t="shared" ca="1" si="1035"/>
        <v>0</v>
      </c>
      <c r="AY964" s="1775">
        <f t="shared" ca="1" si="1036"/>
        <v>0</v>
      </c>
      <c r="BA964" s="68">
        <f t="shared" ca="1" si="1037"/>
        <v>0</v>
      </c>
      <c r="BB964" s="68">
        <f t="shared" ca="1" si="1038"/>
        <v>0</v>
      </c>
      <c r="BC964" s="1682">
        <f t="shared" ca="1" si="1039"/>
        <v>0</v>
      </c>
      <c r="BD964" s="1775">
        <f t="shared" ca="1" si="1040"/>
        <v>0</v>
      </c>
      <c r="BE964" s="68">
        <f t="shared" ca="1" si="1041"/>
        <v>0</v>
      </c>
      <c r="BF964" s="1682">
        <f t="shared" ca="1" si="1042"/>
        <v>0</v>
      </c>
      <c r="BG964" s="1775">
        <f t="shared" ca="1" si="1043"/>
        <v>0</v>
      </c>
    </row>
    <row r="965" spans="1:59" s="55" customFormat="1">
      <c r="A965" s="1887">
        <v>969</v>
      </c>
      <c r="B965" s="1887">
        <v>939</v>
      </c>
      <c r="C965" s="1887">
        <f>ROW()</f>
        <v>965</v>
      </c>
      <c r="D965" s="2121"/>
      <c r="E965" s="2540">
        <v>1</v>
      </c>
      <c r="F965" s="87"/>
      <c r="G965" s="87"/>
      <c r="H965" s="39"/>
      <c r="I965" s="524"/>
      <c r="J965" s="7"/>
      <c r="K965" s="7"/>
      <c r="L965" s="6"/>
      <c r="M965" s="6"/>
      <c r="N965" s="70"/>
      <c r="O965" s="70" t="s">
        <v>11</v>
      </c>
      <c r="P965" s="69"/>
      <c r="Q965" s="5"/>
      <c r="R965" s="5"/>
      <c r="S965" s="5"/>
      <c r="T965" s="5"/>
      <c r="U965" s="5"/>
      <c r="V965" s="5"/>
      <c r="W965" s="5">
        <v>1</v>
      </c>
      <c r="X965" s="5">
        <v>1</v>
      </c>
      <c r="Y965" s="5">
        <v>1</v>
      </c>
      <c r="Z965" s="5">
        <v>1</v>
      </c>
      <c r="AA965" s="5">
        <v>1</v>
      </c>
      <c r="AB965" s="5">
        <v>1</v>
      </c>
      <c r="AC965" s="68">
        <f>S965</f>
        <v>0</v>
      </c>
      <c r="AD965" s="68">
        <f>V965</f>
        <v>0</v>
      </c>
      <c r="AE965" s="68">
        <f>Y965</f>
        <v>1</v>
      </c>
      <c r="AF965" s="68">
        <f>AB965</f>
        <v>1</v>
      </c>
      <c r="AG965" s="68">
        <f>AD965</f>
        <v>0</v>
      </c>
      <c r="AH965" s="68">
        <f>AF965</f>
        <v>1</v>
      </c>
      <c r="AI965" s="68">
        <f>AH965</f>
        <v>1</v>
      </c>
      <c r="AK965" s="68">
        <f t="shared" ca="1" si="1024"/>
        <v>0</v>
      </c>
      <c r="AL965" s="68">
        <f t="shared" ca="1" si="1025"/>
        <v>2</v>
      </c>
      <c r="AM965" s="1682">
        <f t="shared" ca="1" si="1026"/>
        <v>-2</v>
      </c>
      <c r="AN965" s="1775">
        <f t="shared" ca="1" si="1027"/>
        <v>0</v>
      </c>
      <c r="AO965" s="68">
        <f t="shared" ca="1" si="1045"/>
        <v>0</v>
      </c>
      <c r="AP965" s="1682">
        <f t="shared" ca="1" si="1028"/>
        <v>0</v>
      </c>
      <c r="AQ965" s="1775">
        <f t="shared" ca="1" si="1029"/>
        <v>0</v>
      </c>
      <c r="AS965" s="68">
        <f t="shared" ca="1" si="1030"/>
        <v>0</v>
      </c>
      <c r="AT965" s="68">
        <f t="shared" ca="1" si="1031"/>
        <v>2</v>
      </c>
      <c r="AU965" s="1682">
        <f t="shared" ca="1" si="1032"/>
        <v>-2</v>
      </c>
      <c r="AV965" s="1775">
        <f t="shared" ca="1" si="1033"/>
        <v>0</v>
      </c>
      <c r="AW965" s="68">
        <f t="shared" ca="1" si="1034"/>
        <v>0</v>
      </c>
      <c r="AX965" s="1682">
        <f t="shared" ca="1" si="1035"/>
        <v>0</v>
      </c>
      <c r="AY965" s="1775">
        <f t="shared" ca="1" si="1036"/>
        <v>0</v>
      </c>
      <c r="BA965" s="68">
        <f t="shared" ca="1" si="1037"/>
        <v>0</v>
      </c>
      <c r="BB965" s="68">
        <f t="shared" ca="1" si="1038"/>
        <v>2</v>
      </c>
      <c r="BC965" s="1682">
        <f t="shared" ca="1" si="1039"/>
        <v>-2</v>
      </c>
      <c r="BD965" s="1775">
        <f t="shared" ca="1" si="1040"/>
        <v>0</v>
      </c>
      <c r="BE965" s="68">
        <f t="shared" ca="1" si="1041"/>
        <v>0</v>
      </c>
      <c r="BF965" s="1682">
        <f t="shared" ca="1" si="1042"/>
        <v>0</v>
      </c>
      <c r="BG965" s="1775">
        <f t="shared" ca="1" si="1043"/>
        <v>0</v>
      </c>
    </row>
    <row r="966" spans="1:59" s="55" customFormat="1">
      <c r="A966" s="1887">
        <v>970</v>
      </c>
      <c r="B966" s="1887">
        <v>940</v>
      </c>
      <c r="C966" s="1887">
        <f>ROW()</f>
        <v>966</v>
      </c>
      <c r="D966" s="2120" t="s">
        <v>1020</v>
      </c>
      <c r="E966" s="2540">
        <v>1</v>
      </c>
      <c r="F966" s="87"/>
      <c r="G966" s="87"/>
      <c r="H966" s="39"/>
      <c r="I966" s="524"/>
      <c r="J966" s="512" t="s">
        <v>243</v>
      </c>
      <c r="K966" s="75"/>
      <c r="L966" s="75"/>
      <c r="M966" s="74"/>
      <c r="N966" s="73"/>
      <c r="O966" s="73"/>
      <c r="P966" s="72"/>
      <c r="Q966" s="71">
        <f>SUM(Q967:Q969)</f>
        <v>0</v>
      </c>
      <c r="R966" s="71">
        <f t="shared" ref="R966:AB966" si="1051">SUM(R967:R969)</f>
        <v>0</v>
      </c>
      <c r="S966" s="71">
        <f t="shared" si="1051"/>
        <v>0</v>
      </c>
      <c r="T966" s="71">
        <f t="shared" si="1051"/>
        <v>0</v>
      </c>
      <c r="U966" s="71">
        <f t="shared" si="1051"/>
        <v>0</v>
      </c>
      <c r="V966" s="71">
        <f t="shared" si="1051"/>
        <v>0</v>
      </c>
      <c r="W966" s="71">
        <f t="shared" si="1051"/>
        <v>0</v>
      </c>
      <c r="X966" s="71">
        <f t="shared" si="1051"/>
        <v>0</v>
      </c>
      <c r="Y966" s="71">
        <f t="shared" si="1051"/>
        <v>0</v>
      </c>
      <c r="Z966" s="71">
        <f t="shared" si="1051"/>
        <v>0</v>
      </c>
      <c r="AA966" s="71">
        <f t="shared" si="1051"/>
        <v>0</v>
      </c>
      <c r="AB966" s="71">
        <f t="shared" si="1051"/>
        <v>0</v>
      </c>
      <c r="AC966" s="71">
        <f t="shared" ref="AC966:AI966" si="1052">SUM(AC967:AC969)</f>
        <v>0</v>
      </c>
      <c r="AD966" s="71">
        <f t="shared" si="1052"/>
        <v>0</v>
      </c>
      <c r="AE966" s="71">
        <f t="shared" si="1052"/>
        <v>0</v>
      </c>
      <c r="AF966" s="71">
        <f t="shared" si="1052"/>
        <v>0</v>
      </c>
      <c r="AG966" s="71">
        <f t="shared" si="1052"/>
        <v>0</v>
      </c>
      <c r="AH966" s="71">
        <f t="shared" si="1052"/>
        <v>0</v>
      </c>
      <c r="AI966" s="71">
        <f t="shared" si="1052"/>
        <v>0</v>
      </c>
      <c r="AK966" s="510">
        <f t="shared" ca="1" si="1024"/>
        <v>0</v>
      </c>
      <c r="AL966" s="510">
        <f t="shared" ca="1" si="1025"/>
        <v>0</v>
      </c>
      <c r="AM966" s="1756">
        <f t="shared" ca="1" si="1026"/>
        <v>0</v>
      </c>
      <c r="AN966" s="1859">
        <f t="shared" ca="1" si="1027"/>
        <v>0</v>
      </c>
      <c r="AO966" s="510">
        <f t="shared" ca="1" si="1045"/>
        <v>0</v>
      </c>
      <c r="AP966" s="1756">
        <f t="shared" ca="1" si="1028"/>
        <v>0</v>
      </c>
      <c r="AQ966" s="1859">
        <f t="shared" ca="1" si="1029"/>
        <v>0</v>
      </c>
      <c r="AS966" s="510">
        <f t="shared" ca="1" si="1030"/>
        <v>0</v>
      </c>
      <c r="AT966" s="510">
        <f t="shared" ca="1" si="1031"/>
        <v>0</v>
      </c>
      <c r="AU966" s="1756">
        <f t="shared" ca="1" si="1032"/>
        <v>0</v>
      </c>
      <c r="AV966" s="1859">
        <f t="shared" ca="1" si="1033"/>
        <v>0</v>
      </c>
      <c r="AW966" s="510">
        <f t="shared" ca="1" si="1034"/>
        <v>0</v>
      </c>
      <c r="AX966" s="1756">
        <f t="shared" ca="1" si="1035"/>
        <v>0</v>
      </c>
      <c r="AY966" s="1859">
        <f t="shared" ca="1" si="1036"/>
        <v>0</v>
      </c>
      <c r="BA966" s="510">
        <f t="shared" ca="1" si="1037"/>
        <v>0</v>
      </c>
      <c r="BB966" s="510">
        <f t="shared" ca="1" si="1038"/>
        <v>0</v>
      </c>
      <c r="BC966" s="1756">
        <f t="shared" ca="1" si="1039"/>
        <v>0</v>
      </c>
      <c r="BD966" s="1859">
        <f t="shared" ca="1" si="1040"/>
        <v>0</v>
      </c>
      <c r="BE966" s="510">
        <f t="shared" ca="1" si="1041"/>
        <v>0</v>
      </c>
      <c r="BF966" s="1756">
        <f t="shared" ca="1" si="1042"/>
        <v>0</v>
      </c>
      <c r="BG966" s="1859">
        <f t="shared" ca="1" si="1043"/>
        <v>0</v>
      </c>
    </row>
    <row r="967" spans="1:59" s="55" customFormat="1">
      <c r="A967" s="1887">
        <v>971</v>
      </c>
      <c r="B967" s="1887">
        <v>941</v>
      </c>
      <c r="C967" s="1887">
        <f>ROW()</f>
        <v>967</v>
      </c>
      <c r="D967" s="2121"/>
      <c r="E967" s="2540">
        <v>1</v>
      </c>
      <c r="F967" s="87"/>
      <c r="G967" s="87"/>
      <c r="H967" s="39"/>
      <c r="I967" s="524"/>
      <c r="J967" s="7"/>
      <c r="K967" s="7"/>
      <c r="L967" s="6"/>
      <c r="M967" s="6"/>
      <c r="N967" s="70"/>
      <c r="O967" s="70" t="s">
        <v>81</v>
      </c>
      <c r="P967" s="69"/>
      <c r="Q967" s="5"/>
      <c r="R967" s="5"/>
      <c r="S967" s="5"/>
      <c r="T967" s="5"/>
      <c r="U967" s="5"/>
      <c r="V967" s="5"/>
      <c r="W967" s="5"/>
      <c r="X967" s="5"/>
      <c r="Y967" s="5"/>
      <c r="Z967" s="5"/>
      <c r="AA967" s="5"/>
      <c r="AB967" s="5"/>
      <c r="AC967" s="68">
        <f>S967</f>
        <v>0</v>
      </c>
      <c r="AD967" s="68">
        <f>V967</f>
        <v>0</v>
      </c>
      <c r="AE967" s="68">
        <f>Y967</f>
        <v>0</v>
      </c>
      <c r="AF967" s="68">
        <f>AB967</f>
        <v>0</v>
      </c>
      <c r="AG967" s="68">
        <f>AD967</f>
        <v>0</v>
      </c>
      <c r="AH967" s="68">
        <f>AF967</f>
        <v>0</v>
      </c>
      <c r="AI967" s="68">
        <f>AH967</f>
        <v>0</v>
      </c>
      <c r="AK967" s="68">
        <f t="shared" ca="1" si="1024"/>
        <v>0</v>
      </c>
      <c r="AL967" s="68">
        <f t="shared" ca="1" si="1025"/>
        <v>0</v>
      </c>
      <c r="AM967" s="1682">
        <f t="shared" ca="1" si="1026"/>
        <v>0</v>
      </c>
      <c r="AN967" s="1775">
        <f t="shared" ca="1" si="1027"/>
        <v>0</v>
      </c>
      <c r="AO967" s="68">
        <f t="shared" ca="1" si="1045"/>
        <v>0</v>
      </c>
      <c r="AP967" s="1682">
        <f t="shared" ca="1" si="1028"/>
        <v>0</v>
      </c>
      <c r="AQ967" s="1775">
        <f t="shared" ca="1" si="1029"/>
        <v>0</v>
      </c>
      <c r="AS967" s="68">
        <f t="shared" ca="1" si="1030"/>
        <v>0</v>
      </c>
      <c r="AT967" s="68">
        <f t="shared" ca="1" si="1031"/>
        <v>0</v>
      </c>
      <c r="AU967" s="1682">
        <f t="shared" ca="1" si="1032"/>
        <v>0</v>
      </c>
      <c r="AV967" s="1775">
        <f t="shared" ca="1" si="1033"/>
        <v>0</v>
      </c>
      <c r="AW967" s="68">
        <f t="shared" ca="1" si="1034"/>
        <v>0</v>
      </c>
      <c r="AX967" s="1682">
        <f t="shared" ca="1" si="1035"/>
        <v>0</v>
      </c>
      <c r="AY967" s="1775">
        <f t="shared" ca="1" si="1036"/>
        <v>0</v>
      </c>
      <c r="BA967" s="68">
        <f t="shared" ca="1" si="1037"/>
        <v>0</v>
      </c>
      <c r="BB967" s="68">
        <f t="shared" ca="1" si="1038"/>
        <v>0</v>
      </c>
      <c r="BC967" s="1682">
        <f t="shared" ca="1" si="1039"/>
        <v>0</v>
      </c>
      <c r="BD967" s="1775">
        <f t="shared" ca="1" si="1040"/>
        <v>0</v>
      </c>
      <c r="BE967" s="68">
        <f t="shared" ca="1" si="1041"/>
        <v>0</v>
      </c>
      <c r="BF967" s="1682">
        <f t="shared" ca="1" si="1042"/>
        <v>0</v>
      </c>
      <c r="BG967" s="1775">
        <f t="shared" ca="1" si="1043"/>
        <v>0</v>
      </c>
    </row>
    <row r="968" spans="1:59" s="55" customFormat="1">
      <c r="A968" s="1887">
        <v>972</v>
      </c>
      <c r="B968" s="1887">
        <v>942</v>
      </c>
      <c r="C968" s="1887">
        <f>ROW()</f>
        <v>968</v>
      </c>
      <c r="D968" s="2121"/>
      <c r="E968" s="2540">
        <v>1</v>
      </c>
      <c r="F968" s="87"/>
      <c r="G968" s="87"/>
      <c r="H968" s="39"/>
      <c r="I968" s="524"/>
      <c r="J968" s="7"/>
      <c r="K968" s="7"/>
      <c r="L968" s="6"/>
      <c r="M968" s="6"/>
      <c r="N968" s="70"/>
      <c r="O968" s="70" t="s">
        <v>82</v>
      </c>
      <c r="P968" s="69"/>
      <c r="Q968" s="5"/>
      <c r="R968" s="5"/>
      <c r="S968" s="5"/>
      <c r="T968" s="5"/>
      <c r="U968" s="5"/>
      <c r="V968" s="5"/>
      <c r="W968" s="5"/>
      <c r="X968" s="5"/>
      <c r="Y968" s="5"/>
      <c r="Z968" s="5"/>
      <c r="AA968" s="5"/>
      <c r="AB968" s="5"/>
      <c r="AC968" s="68">
        <f>S968</f>
        <v>0</v>
      </c>
      <c r="AD968" s="68">
        <f>V968</f>
        <v>0</v>
      </c>
      <c r="AE968" s="68">
        <f>Y968</f>
        <v>0</v>
      </c>
      <c r="AF968" s="68">
        <f>AB968</f>
        <v>0</v>
      </c>
      <c r="AG968" s="68">
        <f>AD968</f>
        <v>0</v>
      </c>
      <c r="AH968" s="68">
        <f>AF968</f>
        <v>0</v>
      </c>
      <c r="AI968" s="68">
        <f>AH968</f>
        <v>0</v>
      </c>
      <c r="AK968" s="68">
        <f t="shared" ca="1" si="1024"/>
        <v>0</v>
      </c>
      <c r="AL968" s="68">
        <f t="shared" ca="1" si="1025"/>
        <v>0</v>
      </c>
      <c r="AM968" s="1682">
        <f t="shared" ca="1" si="1026"/>
        <v>0</v>
      </c>
      <c r="AN968" s="1775">
        <f t="shared" ca="1" si="1027"/>
        <v>0</v>
      </c>
      <c r="AO968" s="68">
        <f t="shared" ca="1" si="1045"/>
        <v>0</v>
      </c>
      <c r="AP968" s="1682">
        <f t="shared" ca="1" si="1028"/>
        <v>0</v>
      </c>
      <c r="AQ968" s="1775">
        <f t="shared" ca="1" si="1029"/>
        <v>0</v>
      </c>
      <c r="AS968" s="68">
        <f t="shared" ca="1" si="1030"/>
        <v>0</v>
      </c>
      <c r="AT968" s="68">
        <f t="shared" ca="1" si="1031"/>
        <v>0</v>
      </c>
      <c r="AU968" s="1682">
        <f t="shared" ca="1" si="1032"/>
        <v>0</v>
      </c>
      <c r="AV968" s="1775">
        <f t="shared" ca="1" si="1033"/>
        <v>0</v>
      </c>
      <c r="AW968" s="68">
        <f t="shared" ca="1" si="1034"/>
        <v>0</v>
      </c>
      <c r="AX968" s="1682">
        <f t="shared" ca="1" si="1035"/>
        <v>0</v>
      </c>
      <c r="AY968" s="1775">
        <f t="shared" ca="1" si="1036"/>
        <v>0</v>
      </c>
      <c r="BA968" s="68">
        <f t="shared" ca="1" si="1037"/>
        <v>0</v>
      </c>
      <c r="BB968" s="68">
        <f t="shared" ca="1" si="1038"/>
        <v>0</v>
      </c>
      <c r="BC968" s="1682">
        <f t="shared" ca="1" si="1039"/>
        <v>0</v>
      </c>
      <c r="BD968" s="1775">
        <f t="shared" ca="1" si="1040"/>
        <v>0</v>
      </c>
      <c r="BE968" s="68">
        <f t="shared" ca="1" si="1041"/>
        <v>0</v>
      </c>
      <c r="BF968" s="1682">
        <f t="shared" ca="1" si="1042"/>
        <v>0</v>
      </c>
      <c r="BG968" s="1775">
        <f t="shared" ca="1" si="1043"/>
        <v>0</v>
      </c>
    </row>
    <row r="969" spans="1:59" s="55" customFormat="1">
      <c r="A969" s="1887">
        <v>973</v>
      </c>
      <c r="B969" s="1887">
        <v>943</v>
      </c>
      <c r="C969" s="1887">
        <f>ROW()</f>
        <v>969</v>
      </c>
      <c r="D969" s="2121"/>
      <c r="E969" s="2540">
        <v>1</v>
      </c>
      <c r="F969" s="87"/>
      <c r="G969" s="87"/>
      <c r="H969" s="39"/>
      <c r="I969" s="525"/>
      <c r="J969" s="4"/>
      <c r="K969" s="4"/>
      <c r="L969" s="3"/>
      <c r="M969" s="3"/>
      <c r="N969" s="67"/>
      <c r="O969" s="67" t="s">
        <v>83</v>
      </c>
      <c r="P969" s="66"/>
      <c r="Q969" s="2"/>
      <c r="R969" s="2"/>
      <c r="S969" s="2"/>
      <c r="T969" s="2"/>
      <c r="U969" s="2"/>
      <c r="V969" s="2"/>
      <c r="W969" s="2"/>
      <c r="X969" s="2"/>
      <c r="Y969" s="2"/>
      <c r="Z969" s="2"/>
      <c r="AA969" s="2"/>
      <c r="AB969" s="2"/>
      <c r="AC969" s="65">
        <f>S969</f>
        <v>0</v>
      </c>
      <c r="AD969" s="65">
        <f>V969</f>
        <v>0</v>
      </c>
      <c r="AE969" s="65">
        <f>Y969</f>
        <v>0</v>
      </c>
      <c r="AF969" s="65">
        <f>AB969</f>
        <v>0</v>
      </c>
      <c r="AG969" s="65">
        <f>AD969</f>
        <v>0</v>
      </c>
      <c r="AH969" s="65">
        <f>AF969</f>
        <v>0</v>
      </c>
      <c r="AI969" s="65">
        <f>AH969</f>
        <v>0</v>
      </c>
      <c r="AK969" s="65">
        <f t="shared" ca="1" si="1024"/>
        <v>0</v>
      </c>
      <c r="AL969" s="65">
        <f t="shared" ca="1" si="1025"/>
        <v>0</v>
      </c>
      <c r="AM969" s="1755">
        <f t="shared" ca="1" si="1026"/>
        <v>0</v>
      </c>
      <c r="AN969" s="1858">
        <f t="shared" ca="1" si="1027"/>
        <v>0</v>
      </c>
      <c r="AO969" s="65">
        <f t="shared" ca="1" si="1045"/>
        <v>0</v>
      </c>
      <c r="AP969" s="1755">
        <f t="shared" ca="1" si="1028"/>
        <v>0</v>
      </c>
      <c r="AQ969" s="1858">
        <f t="shared" ca="1" si="1029"/>
        <v>0</v>
      </c>
      <c r="AS969" s="65">
        <f t="shared" ca="1" si="1030"/>
        <v>0</v>
      </c>
      <c r="AT969" s="65">
        <f t="shared" ca="1" si="1031"/>
        <v>0</v>
      </c>
      <c r="AU969" s="1755">
        <f t="shared" ca="1" si="1032"/>
        <v>0</v>
      </c>
      <c r="AV969" s="1858">
        <f t="shared" ca="1" si="1033"/>
        <v>0</v>
      </c>
      <c r="AW969" s="65">
        <f t="shared" ca="1" si="1034"/>
        <v>0</v>
      </c>
      <c r="AX969" s="1755">
        <f t="shared" ca="1" si="1035"/>
        <v>0</v>
      </c>
      <c r="AY969" s="1858">
        <f t="shared" ca="1" si="1036"/>
        <v>0</v>
      </c>
      <c r="BA969" s="65">
        <f t="shared" ca="1" si="1037"/>
        <v>0</v>
      </c>
      <c r="BB969" s="65">
        <f t="shared" ca="1" si="1038"/>
        <v>0</v>
      </c>
      <c r="BC969" s="1755">
        <f t="shared" ca="1" si="1039"/>
        <v>0</v>
      </c>
      <c r="BD969" s="1858">
        <f t="shared" ca="1" si="1040"/>
        <v>0</v>
      </c>
      <c r="BE969" s="65">
        <f t="shared" ca="1" si="1041"/>
        <v>0</v>
      </c>
      <c r="BF969" s="1755">
        <f t="shared" ca="1" si="1042"/>
        <v>0</v>
      </c>
      <c r="BG969" s="1858">
        <f t="shared" ca="1" si="1043"/>
        <v>0</v>
      </c>
    </row>
    <row r="970" spans="1:59" s="55" customFormat="1">
      <c r="A970" s="1887">
        <v>974</v>
      </c>
      <c r="B970" s="1887">
        <v>944</v>
      </c>
      <c r="C970" s="1887">
        <f>ROW()</f>
        <v>970</v>
      </c>
      <c r="D970" s="2120" t="s">
        <v>1020</v>
      </c>
      <c r="E970" s="2540">
        <v>1</v>
      </c>
      <c r="F970" s="87"/>
      <c r="G970" s="87"/>
      <c r="H970" s="39"/>
      <c r="I970" s="500" t="s">
        <v>317</v>
      </c>
      <c r="J970" s="501"/>
      <c r="K970" s="502"/>
      <c r="L970" s="502"/>
      <c r="M970" s="501"/>
      <c r="N970" s="503"/>
      <c r="O970" s="503"/>
      <c r="P970" s="504"/>
      <c r="Q970" s="505"/>
      <c r="R970" s="505"/>
      <c r="S970" s="505"/>
      <c r="T970" s="505"/>
      <c r="U970" s="505"/>
      <c r="V970" s="505"/>
      <c r="W970" s="505"/>
      <c r="X970" s="505"/>
      <c r="Y970" s="505"/>
      <c r="Z970" s="505"/>
      <c r="AA970" s="505"/>
      <c r="AB970" s="505"/>
      <c r="AC970" s="506">
        <f>S970</f>
        <v>0</v>
      </c>
      <c r="AD970" s="506">
        <f>V970</f>
        <v>0</v>
      </c>
      <c r="AE970" s="506">
        <f>Y970</f>
        <v>0</v>
      </c>
      <c r="AF970" s="506">
        <f>AB970</f>
        <v>0</v>
      </c>
      <c r="AG970" s="506">
        <f>AD970</f>
        <v>0</v>
      </c>
      <c r="AH970" s="506">
        <f>AF970</f>
        <v>0</v>
      </c>
      <c r="AI970" s="506">
        <f>AH970</f>
        <v>0</v>
      </c>
      <c r="AK970" s="506">
        <f t="shared" ca="1" si="1024"/>
        <v>0</v>
      </c>
      <c r="AL970" s="506">
        <f t="shared" ca="1" si="1025"/>
        <v>0</v>
      </c>
      <c r="AM970" s="1757">
        <f t="shared" ca="1" si="1026"/>
        <v>0</v>
      </c>
      <c r="AN970" s="1860">
        <f t="shared" ca="1" si="1027"/>
        <v>0</v>
      </c>
      <c r="AO970" s="506">
        <f t="shared" ca="1" si="1045"/>
        <v>0</v>
      </c>
      <c r="AP970" s="1757">
        <f t="shared" ca="1" si="1028"/>
        <v>0</v>
      </c>
      <c r="AQ970" s="1860">
        <f t="shared" ca="1" si="1029"/>
        <v>0</v>
      </c>
      <c r="AS970" s="506">
        <f t="shared" ca="1" si="1030"/>
        <v>0</v>
      </c>
      <c r="AT970" s="506">
        <f t="shared" ca="1" si="1031"/>
        <v>0</v>
      </c>
      <c r="AU970" s="1757">
        <f t="shared" ca="1" si="1032"/>
        <v>0</v>
      </c>
      <c r="AV970" s="1860">
        <f t="shared" ca="1" si="1033"/>
        <v>0</v>
      </c>
      <c r="AW970" s="506">
        <f t="shared" ca="1" si="1034"/>
        <v>0</v>
      </c>
      <c r="AX970" s="1757">
        <f t="shared" ca="1" si="1035"/>
        <v>0</v>
      </c>
      <c r="AY970" s="1860">
        <f t="shared" ca="1" si="1036"/>
        <v>0</v>
      </c>
      <c r="BA970" s="506">
        <f t="shared" ca="1" si="1037"/>
        <v>0</v>
      </c>
      <c r="BB970" s="506">
        <f t="shared" ca="1" si="1038"/>
        <v>0</v>
      </c>
      <c r="BC970" s="1757">
        <f t="shared" ca="1" si="1039"/>
        <v>0</v>
      </c>
      <c r="BD970" s="1860">
        <f t="shared" ca="1" si="1040"/>
        <v>0</v>
      </c>
      <c r="BE970" s="506">
        <f t="shared" ca="1" si="1041"/>
        <v>0</v>
      </c>
      <c r="BF970" s="1757">
        <f t="shared" ca="1" si="1042"/>
        <v>0</v>
      </c>
      <c r="BG970" s="1860">
        <f t="shared" ca="1" si="1043"/>
        <v>0</v>
      </c>
    </row>
    <row r="971" spans="1:59" s="55" customFormat="1">
      <c r="A971" s="1887">
        <v>975</v>
      </c>
      <c r="B971" s="1887">
        <v>1</v>
      </c>
      <c r="C971" s="1887">
        <f>ROW()</f>
        <v>971</v>
      </c>
      <c r="D971" s="2120" t="s">
        <v>1020</v>
      </c>
      <c r="E971" s="2540">
        <v>1</v>
      </c>
      <c r="F971" s="87"/>
      <c r="G971" s="87"/>
      <c r="H971" s="39"/>
      <c r="I971" s="7"/>
      <c r="J971" s="6"/>
      <c r="K971" s="7"/>
      <c r="L971" s="7"/>
      <c r="M971" s="6"/>
      <c r="N971" s="86"/>
      <c r="O971" s="86"/>
      <c r="P971" s="86"/>
      <c r="Q971" s="57"/>
      <c r="R971" s="57"/>
      <c r="S971" s="57"/>
      <c r="T971" s="57"/>
      <c r="U971" s="57"/>
      <c r="V971" s="57"/>
      <c r="W971" s="57"/>
      <c r="X971" s="57"/>
      <c r="Y971" s="57"/>
      <c r="Z971" s="57"/>
    </row>
    <row r="972" spans="1:59" s="18" customFormat="1" ht="18">
      <c r="A972" s="1887">
        <v>976</v>
      </c>
      <c r="B972" s="1887">
        <v>1</v>
      </c>
      <c r="C972" s="1887">
        <f>ROW()</f>
        <v>972</v>
      </c>
      <c r="D972" s="2120" t="s">
        <v>1020</v>
      </c>
      <c r="E972" s="2540">
        <v>1</v>
      </c>
      <c r="F972" s="496" t="s">
        <v>429</v>
      </c>
      <c r="G972" s="496"/>
      <c r="H972" s="126"/>
      <c r="I972" s="38"/>
      <c r="J972" s="37"/>
      <c r="K972" s="38"/>
      <c r="L972" s="38"/>
      <c r="M972" s="37"/>
      <c r="N972" s="6"/>
      <c r="O972" s="6"/>
      <c r="P972" s="447"/>
      <c r="Q972" s="54"/>
      <c r="R972" s="54"/>
      <c r="S972" s="54"/>
      <c r="T972" s="54"/>
      <c r="U972" s="54"/>
      <c r="V972" s="54"/>
      <c r="W972" s="374"/>
      <c r="X972" s="374"/>
      <c r="Y972" s="374"/>
      <c r="Z972" s="374"/>
    </row>
    <row r="973" spans="1:59" ht="15.75">
      <c r="A973" s="1887">
        <v>977</v>
      </c>
      <c r="B973" s="1887">
        <v>1</v>
      </c>
      <c r="C973" s="1887">
        <f>ROW()</f>
        <v>973</v>
      </c>
      <c r="D973" s="2120" t="s">
        <v>1020</v>
      </c>
      <c r="E973" s="2540">
        <v>1</v>
      </c>
      <c r="F973" s="371"/>
      <c r="G973" s="497" t="s">
        <v>482</v>
      </c>
      <c r="I973" s="38"/>
      <c r="J973" s="37"/>
      <c r="K973" s="38"/>
      <c r="L973" s="38"/>
      <c r="M973" s="37"/>
      <c r="N973" s="37"/>
      <c r="O973" s="37"/>
      <c r="P973" s="37"/>
      <c r="Q973" s="36"/>
      <c r="R973" s="36"/>
      <c r="S973" s="36"/>
      <c r="T973" s="36"/>
      <c r="U973" s="36"/>
      <c r="V973" s="36"/>
    </row>
    <row r="974" spans="1:59">
      <c r="A974" s="1887">
        <v>978</v>
      </c>
      <c r="B974" s="1887">
        <v>1</v>
      </c>
      <c r="C974" s="1887">
        <f>ROW()</f>
        <v>974</v>
      </c>
      <c r="D974" s="2120" t="s">
        <v>1020</v>
      </c>
      <c r="E974" s="2540">
        <v>1</v>
      </c>
      <c r="F974" s="87"/>
      <c r="G974" s="87"/>
      <c r="H974" s="256"/>
      <c r="I974" s="103"/>
      <c r="J974" s="101"/>
      <c r="K974" s="102"/>
      <c r="L974" s="102"/>
      <c r="M974" s="101"/>
      <c r="N974" s="101"/>
      <c r="O974" s="101"/>
      <c r="P974" s="185"/>
      <c r="Q974" s="11">
        <f>Q$10</f>
        <v>43922</v>
      </c>
      <c r="R974" s="11">
        <f t="shared" ref="R974:AI974" si="1053">R$10</f>
        <v>43952</v>
      </c>
      <c r="S974" s="11">
        <f t="shared" si="1053"/>
        <v>43983</v>
      </c>
      <c r="T974" s="11">
        <f t="shared" si="1053"/>
        <v>44013</v>
      </c>
      <c r="U974" s="11">
        <f t="shared" si="1053"/>
        <v>44044</v>
      </c>
      <c r="V974" s="11">
        <f t="shared" si="1053"/>
        <v>44075</v>
      </c>
      <c r="W974" s="11">
        <f t="shared" si="1053"/>
        <v>44105</v>
      </c>
      <c r="X974" s="11">
        <f t="shared" si="1053"/>
        <v>44136</v>
      </c>
      <c r="Y974" s="11">
        <f t="shared" si="1053"/>
        <v>44166</v>
      </c>
      <c r="Z974" s="11">
        <f t="shared" si="1053"/>
        <v>44197</v>
      </c>
      <c r="AA974" s="11">
        <f t="shared" si="1053"/>
        <v>44228</v>
      </c>
      <c r="AB974" s="11">
        <f t="shared" si="1053"/>
        <v>44256</v>
      </c>
      <c r="AC974" s="35" t="str">
        <f t="shared" si="1053"/>
        <v>Q1</v>
      </c>
      <c r="AD974" s="35" t="str">
        <f t="shared" si="1053"/>
        <v>Q2</v>
      </c>
      <c r="AE974" s="35" t="str">
        <f t="shared" si="1053"/>
        <v>Q3</v>
      </c>
      <c r="AF974" s="35" t="str">
        <f t="shared" si="1053"/>
        <v>Q4</v>
      </c>
      <c r="AG974" s="35" t="str">
        <f t="shared" si="1053"/>
        <v>1st H</v>
      </c>
      <c r="AH974" s="35" t="str">
        <f t="shared" si="1053"/>
        <v>2nd H</v>
      </c>
      <c r="AI974" s="35" t="str">
        <f t="shared" si="1053"/>
        <v>Yr.</v>
      </c>
      <c r="AK974" s="1882" t="str">
        <f>AK$10</f>
        <v>Result</v>
      </c>
      <c r="AL974" s="1883" t="str">
        <f t="shared" ref="AL974:AQ974" si="1054">AL$10</f>
        <v>OP</v>
      </c>
      <c r="AM974" s="1884" t="str">
        <f t="shared" si="1054"/>
        <v>vs OP</v>
      </c>
      <c r="AN974" s="1885" t="str">
        <f t="shared" si="1054"/>
        <v>%</v>
      </c>
      <c r="AO974" s="1883" t="str">
        <f t="shared" si="1054"/>
        <v>FY20</v>
      </c>
      <c r="AP974" s="1884" t="str">
        <f t="shared" si="1054"/>
        <v>vs FY20</v>
      </c>
      <c r="AQ974" s="1886" t="str">
        <f t="shared" si="1054"/>
        <v>%</v>
      </c>
      <c r="AS974" s="1882" t="str">
        <f>AS$10</f>
        <v>Result</v>
      </c>
      <c r="AT974" s="1883" t="str">
        <f t="shared" ref="AT974:AY974" si="1055">AT$10</f>
        <v>OP</v>
      </c>
      <c r="AU974" s="1884" t="str">
        <f t="shared" si="1055"/>
        <v>vs OP</v>
      </c>
      <c r="AV974" s="1885" t="str">
        <f t="shared" si="1055"/>
        <v>%</v>
      </c>
      <c r="AW974" s="1883" t="str">
        <f t="shared" si="1055"/>
        <v>FY20</v>
      </c>
      <c r="AX974" s="1884" t="str">
        <f t="shared" si="1055"/>
        <v>vs FY20</v>
      </c>
      <c r="AY974" s="1886" t="str">
        <f t="shared" si="1055"/>
        <v>%</v>
      </c>
      <c r="BA974" s="1882" t="str">
        <f>BA$10</f>
        <v>Result</v>
      </c>
      <c r="BB974" s="1883" t="str">
        <f t="shared" ref="BB974:BG974" si="1056">BB$10</f>
        <v>OP</v>
      </c>
      <c r="BC974" s="1884" t="str">
        <f t="shared" si="1056"/>
        <v>vs OP</v>
      </c>
      <c r="BD974" s="1885" t="str">
        <f t="shared" si="1056"/>
        <v>%</v>
      </c>
      <c r="BE974" s="1883" t="str">
        <f t="shared" si="1056"/>
        <v>FY20</v>
      </c>
      <c r="BF974" s="1884" t="str">
        <f t="shared" si="1056"/>
        <v>vs FY20</v>
      </c>
      <c r="BG974" s="1886" t="str">
        <f t="shared" si="1056"/>
        <v>%</v>
      </c>
    </row>
    <row r="975" spans="1:59">
      <c r="A975" s="1887">
        <v>979</v>
      </c>
      <c r="B975" s="1887">
        <v>1</v>
      </c>
      <c r="C975" s="1887">
        <f>ROW()</f>
        <v>975</v>
      </c>
      <c r="D975" s="2120" t="s">
        <v>1020</v>
      </c>
      <c r="E975" s="2540">
        <v>1</v>
      </c>
      <c r="F975" s="87"/>
      <c r="G975" s="87"/>
      <c r="H975" s="256"/>
      <c r="I975" s="518" t="s">
        <v>248</v>
      </c>
      <c r="J975" s="502"/>
      <c r="K975" s="51"/>
      <c r="L975" s="51"/>
      <c r="M975" s="50"/>
      <c r="N975" s="50"/>
      <c r="O975" s="50"/>
      <c r="P975" s="49"/>
      <c r="Q975" s="48">
        <f>Q976+Q977+Q978</f>
        <v>1226631</v>
      </c>
      <c r="R975" s="48">
        <f t="shared" ref="R975:AI975" si="1057">R976+R977+R978</f>
        <v>1462220</v>
      </c>
      <c r="S975" s="48">
        <f t="shared" si="1057"/>
        <v>1567742</v>
      </c>
      <c r="T975" s="48">
        <f t="shared" si="1057"/>
        <v>1476786</v>
      </c>
      <c r="U975" s="48">
        <f t="shared" si="1057"/>
        <v>1424047</v>
      </c>
      <c r="V975" s="48">
        <f t="shared" si="1057"/>
        <v>1201823</v>
      </c>
      <c r="W975" s="48">
        <f t="shared" si="1057"/>
        <v>1081000</v>
      </c>
      <c r="X975" s="48">
        <f t="shared" si="1057"/>
        <v>1062566</v>
      </c>
      <c r="Y975" s="48">
        <f t="shared" si="1057"/>
        <v>999575</v>
      </c>
      <c r="Z975" s="48">
        <f t="shared" si="1057"/>
        <v>909132</v>
      </c>
      <c r="AA975" s="48">
        <f t="shared" si="1057"/>
        <v>990510.46932515909</v>
      </c>
      <c r="AB975" s="48">
        <f t="shared" si="1057"/>
        <v>819911.59778888884</v>
      </c>
      <c r="AC975" s="48">
        <f t="shared" si="1057"/>
        <v>1567742</v>
      </c>
      <c r="AD975" s="48">
        <f t="shared" si="1057"/>
        <v>1201823</v>
      </c>
      <c r="AE975" s="48">
        <f t="shared" si="1057"/>
        <v>999575</v>
      </c>
      <c r="AF975" s="48">
        <f t="shared" si="1057"/>
        <v>819911.59778888884</v>
      </c>
      <c r="AG975" s="48">
        <f t="shared" si="1057"/>
        <v>1201823</v>
      </c>
      <c r="AH975" s="48">
        <f t="shared" si="1057"/>
        <v>819911.59778888884</v>
      </c>
      <c r="AI975" s="48">
        <f t="shared" si="1057"/>
        <v>819911.59778888884</v>
      </c>
      <c r="AK975" s="48">
        <f t="shared" ref="AK975:AK994" ca="1" si="1058">INDIRECT(AK$3&amp;(ROW()))</f>
        <v>1226631</v>
      </c>
      <c r="AL975" s="48">
        <f t="shared" ref="AL975:AL994" ca="1" si="1059">INDIRECT(AL$1&amp;AL$3&amp;$C975)</f>
        <v>991046</v>
      </c>
      <c r="AM975" s="1758">
        <f t="shared" ref="AM975:AM1016" ca="1" si="1060">AK975-AL975</f>
        <v>235585</v>
      </c>
      <c r="AN975" s="1861">
        <f t="shared" ref="AN975:AN994" ca="1" si="1061">IFERROR(AK975/AL975,0)</f>
        <v>1.2377134865586461</v>
      </c>
      <c r="AO975" s="48">
        <f t="shared" ref="AO975:AO994" ca="1" si="1062">INDIRECT(AO$1&amp;AO$3&amp;$A975)+INDIRECT(AO$1&amp;AO$3&amp;$B975)</f>
        <v>1600276</v>
      </c>
      <c r="AP975" s="1758">
        <f t="shared" ref="AP975:AP994" ca="1" si="1063">AK975-AO975</f>
        <v>-373645</v>
      </c>
      <c r="AQ975" s="1861">
        <f t="shared" ref="AQ975:AQ994" ca="1" si="1064">IFERROR(AK975/AO975,0)</f>
        <v>0.76651215165383968</v>
      </c>
      <c r="AS975" s="48">
        <f t="shared" ref="AS975:AS994" ca="1" si="1065">INDIRECT(AS$3&amp;(ROW()))</f>
        <v>1226631</v>
      </c>
      <c r="AT975" s="48">
        <f t="shared" ref="AT975:AT994" ca="1" si="1066">INDIRECT(AT$1&amp;AT$3&amp;$C975)</f>
        <v>991046</v>
      </c>
      <c r="AU975" s="1758">
        <f t="shared" ref="AU975:AU994" ca="1" si="1067">AS975-AT975</f>
        <v>235585</v>
      </c>
      <c r="AV975" s="1861">
        <f t="shared" ref="AV975:AV994" ca="1" si="1068">IFERROR(AS975/AT975,0)</f>
        <v>1.2377134865586461</v>
      </c>
      <c r="AW975" s="48">
        <f t="shared" ref="AW975:AW994" ca="1" si="1069">INDIRECT(AW$1&amp;AW$3&amp;$A975)+INDIRECT(AW$1&amp;AW$3&amp;$B975)</f>
        <v>1600276</v>
      </c>
      <c r="AX975" s="1758">
        <f t="shared" ref="AX975:AX994" ca="1" si="1070">AS975-AW975</f>
        <v>-373645</v>
      </c>
      <c r="AY975" s="1861">
        <f t="shared" ref="AY975:AY994" ca="1" si="1071">IFERROR(AS975/AW975,0)</f>
        <v>0.76651215165383968</v>
      </c>
      <c r="BA975" s="48">
        <f t="shared" ref="BA975:BA994" ca="1" si="1072">INDIRECT(BA$3&amp;(ROW()))</f>
        <v>1226631</v>
      </c>
      <c r="BB975" s="48">
        <f t="shared" ref="BB975:BB994" ca="1" si="1073">INDIRECT(BB$1&amp;BB$3&amp;$C975)</f>
        <v>991046</v>
      </c>
      <c r="BC975" s="1758">
        <f t="shared" ref="BC975:BC994" ca="1" si="1074">BA975-BB975</f>
        <v>235585</v>
      </c>
      <c r="BD975" s="1861">
        <f t="shared" ref="BD975:BD994" ca="1" si="1075">IFERROR(BA975/BB975,0)</f>
        <v>1.2377134865586461</v>
      </c>
      <c r="BE975" s="48">
        <f t="shared" ref="BE975:BE994" ca="1" si="1076">INDIRECT(BE$1&amp;BE$3&amp;$A975)+INDIRECT(BE$1&amp;BE$3&amp;$B975)</f>
        <v>1600276</v>
      </c>
      <c r="BF975" s="1758">
        <f t="shared" ref="BF975:BF994" ca="1" si="1077">BA975-BE975</f>
        <v>-373645</v>
      </c>
      <c r="BG975" s="1861">
        <f t="shared" ref="BG975:BG994" ca="1" si="1078">IFERROR(BA975/BE975,0)</f>
        <v>0.76651215165383968</v>
      </c>
    </row>
    <row r="976" spans="1:59">
      <c r="A976" s="1887">
        <v>980</v>
      </c>
      <c r="B976" s="1887">
        <v>1</v>
      </c>
      <c r="C976" s="1887">
        <f>ROW()</f>
        <v>976</v>
      </c>
      <c r="D976" s="2120" t="s">
        <v>1020</v>
      </c>
      <c r="E976" s="2540">
        <v>1</v>
      </c>
      <c r="F976" s="87"/>
      <c r="G976" s="87"/>
      <c r="H976" s="256"/>
      <c r="I976" s="43"/>
      <c r="J976" s="7"/>
      <c r="K976" s="7"/>
      <c r="L976" s="7"/>
      <c r="M976" s="7"/>
      <c r="N976" s="6" t="s">
        <v>476</v>
      </c>
      <c r="O976" s="6"/>
      <c r="P976" s="42"/>
      <c r="Q976" s="926">
        <f t="shared" ref="Q976:AI976" si="1079">Q980+Q993+Q983+Q986+Q990</f>
        <v>1195963</v>
      </c>
      <c r="R976" s="926">
        <f t="shared" si="1079"/>
        <v>1432819</v>
      </c>
      <c r="S976" s="926">
        <f t="shared" si="1079"/>
        <v>1541984</v>
      </c>
      <c r="T976" s="926">
        <f t="shared" si="1079"/>
        <v>1449777</v>
      </c>
      <c r="U976" s="926">
        <f t="shared" si="1079"/>
        <v>1392817</v>
      </c>
      <c r="V976" s="926">
        <f t="shared" si="1079"/>
        <v>1172756</v>
      </c>
      <c r="W976" s="926">
        <f t="shared" si="1079"/>
        <v>1050147</v>
      </c>
      <c r="X976" s="926">
        <f t="shared" si="1079"/>
        <v>1024643</v>
      </c>
      <c r="Y976" s="926">
        <f t="shared" si="1079"/>
        <v>957702</v>
      </c>
      <c r="Z976" s="926">
        <f t="shared" si="1079"/>
        <v>862310</v>
      </c>
      <c r="AA976" s="927">
        <f t="shared" si="1079"/>
        <v>949792.30773515906</v>
      </c>
      <c r="AB976" s="927">
        <f t="shared" si="1079"/>
        <v>780626.22188888886</v>
      </c>
      <c r="AC976" s="25">
        <f t="shared" si="1079"/>
        <v>1541984</v>
      </c>
      <c r="AD976" s="25">
        <f t="shared" si="1079"/>
        <v>1172756</v>
      </c>
      <c r="AE976" s="25">
        <f t="shared" si="1079"/>
        <v>957702</v>
      </c>
      <c r="AF976" s="25">
        <f t="shared" si="1079"/>
        <v>780626.22188888886</v>
      </c>
      <c r="AG976" s="25">
        <f t="shared" si="1079"/>
        <v>1172756</v>
      </c>
      <c r="AH976" s="25">
        <f t="shared" si="1079"/>
        <v>780626.22188888886</v>
      </c>
      <c r="AI976" s="25">
        <f t="shared" si="1079"/>
        <v>780626.22188888886</v>
      </c>
      <c r="AK976" s="25">
        <f t="shared" ca="1" si="1058"/>
        <v>1195963</v>
      </c>
      <c r="AL976" s="25">
        <f t="shared" ca="1" si="1059"/>
        <v>965270</v>
      </c>
      <c r="AM976" s="1688">
        <f t="shared" ca="1" si="1060"/>
        <v>230693</v>
      </c>
      <c r="AN976" s="1782">
        <f t="shared" ca="1" si="1061"/>
        <v>1.2389932350534048</v>
      </c>
      <c r="AO976" s="25">
        <f t="shared" ca="1" si="1062"/>
        <v>1563453</v>
      </c>
      <c r="AP976" s="1688">
        <f t="shared" ca="1" si="1063"/>
        <v>-367490</v>
      </c>
      <c r="AQ976" s="1782">
        <f t="shared" ca="1" si="1064"/>
        <v>0.76494976184125774</v>
      </c>
      <c r="AS976" s="25">
        <f t="shared" ca="1" si="1065"/>
        <v>1195963</v>
      </c>
      <c r="AT976" s="25">
        <f t="shared" ca="1" si="1066"/>
        <v>965270</v>
      </c>
      <c r="AU976" s="1688">
        <f t="shared" ca="1" si="1067"/>
        <v>230693</v>
      </c>
      <c r="AV976" s="1782">
        <f t="shared" ca="1" si="1068"/>
        <v>1.2389932350534048</v>
      </c>
      <c r="AW976" s="25">
        <f t="shared" ca="1" si="1069"/>
        <v>1563453</v>
      </c>
      <c r="AX976" s="1688">
        <f t="shared" ca="1" si="1070"/>
        <v>-367490</v>
      </c>
      <c r="AY976" s="1782">
        <f t="shared" ca="1" si="1071"/>
        <v>0.76494976184125774</v>
      </c>
      <c r="BA976" s="25">
        <f t="shared" ca="1" si="1072"/>
        <v>1195963</v>
      </c>
      <c r="BB976" s="25">
        <f t="shared" ca="1" si="1073"/>
        <v>965270</v>
      </c>
      <c r="BC976" s="1688">
        <f t="shared" ca="1" si="1074"/>
        <v>230693</v>
      </c>
      <c r="BD976" s="1782">
        <f t="shared" ca="1" si="1075"/>
        <v>1.2389932350534048</v>
      </c>
      <c r="BE976" s="25">
        <f t="shared" ca="1" si="1076"/>
        <v>1563453</v>
      </c>
      <c r="BF976" s="1688">
        <f t="shared" ca="1" si="1077"/>
        <v>-367490</v>
      </c>
      <c r="BG976" s="1782">
        <f t="shared" ca="1" si="1078"/>
        <v>0.76494976184125774</v>
      </c>
    </row>
    <row r="977" spans="1:59">
      <c r="A977" s="1887">
        <v>981</v>
      </c>
      <c r="B977" s="1887">
        <v>1</v>
      </c>
      <c r="C977" s="1887">
        <f>ROW()</f>
        <v>977</v>
      </c>
      <c r="D977" s="2120" t="s">
        <v>1020</v>
      </c>
      <c r="E977" s="2540">
        <v>1</v>
      </c>
      <c r="F977" s="371"/>
      <c r="G977" s="371"/>
      <c r="H977" s="256"/>
      <c r="I977" s="43"/>
      <c r="J977" s="7"/>
      <c r="K977" s="7"/>
      <c r="L977" s="7"/>
      <c r="M977" s="7"/>
      <c r="N977" s="6" t="s">
        <v>477</v>
      </c>
      <c r="O977" s="6"/>
      <c r="P977" s="42"/>
      <c r="Q977" s="925">
        <f t="shared" ref="Q977:AI977" si="1080">Q987</f>
        <v>14698</v>
      </c>
      <c r="R977" s="925">
        <f t="shared" si="1080"/>
        <v>15642</v>
      </c>
      <c r="S977" s="925">
        <f t="shared" si="1080"/>
        <v>13511</v>
      </c>
      <c r="T977" s="925">
        <f t="shared" si="1080"/>
        <v>15426</v>
      </c>
      <c r="U977" s="925">
        <f t="shared" si="1080"/>
        <v>14641</v>
      </c>
      <c r="V977" s="925">
        <f t="shared" si="1080"/>
        <v>12727</v>
      </c>
      <c r="W977" s="925">
        <f t="shared" si="1080"/>
        <v>12071</v>
      </c>
      <c r="X977" s="925">
        <f t="shared" si="1080"/>
        <v>14514</v>
      </c>
      <c r="Y977" s="925">
        <f t="shared" si="1080"/>
        <v>12467</v>
      </c>
      <c r="Z977" s="925">
        <f t="shared" si="1080"/>
        <v>15432</v>
      </c>
      <c r="AA977" s="25">
        <f t="shared" si="1080"/>
        <v>6851</v>
      </c>
      <c r="AB977" s="25">
        <f t="shared" si="1080"/>
        <v>12119</v>
      </c>
      <c r="AC977" s="25">
        <f t="shared" si="1080"/>
        <v>13511</v>
      </c>
      <c r="AD977" s="25">
        <f t="shared" si="1080"/>
        <v>12727</v>
      </c>
      <c r="AE977" s="25">
        <f t="shared" si="1080"/>
        <v>12467</v>
      </c>
      <c r="AF977" s="25">
        <f t="shared" si="1080"/>
        <v>12119</v>
      </c>
      <c r="AG977" s="25">
        <f t="shared" si="1080"/>
        <v>12727</v>
      </c>
      <c r="AH977" s="25">
        <f t="shared" si="1080"/>
        <v>12119</v>
      </c>
      <c r="AI977" s="25">
        <f t="shared" si="1080"/>
        <v>12119</v>
      </c>
      <c r="AK977" s="25">
        <f t="shared" ca="1" si="1058"/>
        <v>14698</v>
      </c>
      <c r="AL977" s="25">
        <f t="shared" ca="1" si="1059"/>
        <v>11892</v>
      </c>
      <c r="AM977" s="1688">
        <f t="shared" ca="1" si="1060"/>
        <v>2806</v>
      </c>
      <c r="AN977" s="1782">
        <f t="shared" ca="1" si="1061"/>
        <v>1.235956945845947</v>
      </c>
      <c r="AO977" s="25">
        <f t="shared" ca="1" si="1062"/>
        <v>19172</v>
      </c>
      <c r="AP977" s="1688">
        <f t="shared" ca="1" si="1063"/>
        <v>-4474</v>
      </c>
      <c r="AQ977" s="1782">
        <f t="shared" ca="1" si="1064"/>
        <v>0.76663884832046736</v>
      </c>
      <c r="AS977" s="25">
        <f t="shared" ca="1" si="1065"/>
        <v>14698</v>
      </c>
      <c r="AT977" s="25">
        <f t="shared" ca="1" si="1066"/>
        <v>11892</v>
      </c>
      <c r="AU977" s="1688">
        <f t="shared" ca="1" si="1067"/>
        <v>2806</v>
      </c>
      <c r="AV977" s="1782">
        <f t="shared" ca="1" si="1068"/>
        <v>1.235956945845947</v>
      </c>
      <c r="AW977" s="25">
        <f t="shared" ca="1" si="1069"/>
        <v>19172</v>
      </c>
      <c r="AX977" s="1688">
        <f t="shared" ca="1" si="1070"/>
        <v>-4474</v>
      </c>
      <c r="AY977" s="1782">
        <f t="shared" ca="1" si="1071"/>
        <v>0.76663884832046736</v>
      </c>
      <c r="BA977" s="25">
        <f t="shared" ca="1" si="1072"/>
        <v>14698</v>
      </c>
      <c r="BB977" s="25">
        <f t="shared" ca="1" si="1073"/>
        <v>11892</v>
      </c>
      <c r="BC977" s="1688">
        <f t="shared" ca="1" si="1074"/>
        <v>2806</v>
      </c>
      <c r="BD977" s="1782">
        <f t="shared" ca="1" si="1075"/>
        <v>1.235956945845947</v>
      </c>
      <c r="BE977" s="25">
        <f t="shared" ca="1" si="1076"/>
        <v>19172</v>
      </c>
      <c r="BF977" s="1688">
        <f t="shared" ca="1" si="1077"/>
        <v>-4474</v>
      </c>
      <c r="BG977" s="1782">
        <f t="shared" ca="1" si="1078"/>
        <v>0.76663884832046736</v>
      </c>
    </row>
    <row r="978" spans="1:59">
      <c r="A978" s="1887">
        <v>982</v>
      </c>
      <c r="B978" s="1887">
        <v>1</v>
      </c>
      <c r="C978" s="1887">
        <f>ROW()</f>
        <v>978</v>
      </c>
      <c r="D978" s="2120" t="s">
        <v>1020</v>
      </c>
      <c r="E978" s="2540">
        <v>1</v>
      </c>
      <c r="F978" s="87"/>
      <c r="G978" s="87"/>
      <c r="H978" s="256"/>
      <c r="I978" s="41"/>
      <c r="J978" s="7"/>
      <c r="K978" s="7"/>
      <c r="L978" s="7"/>
      <c r="M978" s="7"/>
      <c r="N978" s="6" t="s">
        <v>249</v>
      </c>
      <c r="O978" s="6"/>
      <c r="P978" s="42"/>
      <c r="Q978" s="47">
        <f t="shared" ref="Q978:AI978" si="1081">Q981+Q994+Q984+Q988+Q991</f>
        <v>15970</v>
      </c>
      <c r="R978" s="47">
        <f t="shared" si="1081"/>
        <v>13759</v>
      </c>
      <c r="S978" s="47">
        <f t="shared" si="1081"/>
        <v>12247</v>
      </c>
      <c r="T978" s="47">
        <f t="shared" si="1081"/>
        <v>11583</v>
      </c>
      <c r="U978" s="47">
        <f t="shared" si="1081"/>
        <v>16589</v>
      </c>
      <c r="V978" s="47">
        <f t="shared" si="1081"/>
        <v>16340</v>
      </c>
      <c r="W978" s="47">
        <f t="shared" si="1081"/>
        <v>18782</v>
      </c>
      <c r="X978" s="47">
        <f t="shared" si="1081"/>
        <v>23409</v>
      </c>
      <c r="Y978" s="47">
        <f t="shared" si="1081"/>
        <v>29406</v>
      </c>
      <c r="Z978" s="47">
        <f t="shared" si="1081"/>
        <v>31390</v>
      </c>
      <c r="AA978" s="23">
        <f t="shared" si="1081"/>
        <v>33867.161590000011</v>
      </c>
      <c r="AB978" s="23">
        <f t="shared" si="1081"/>
        <v>27166.375899999988</v>
      </c>
      <c r="AC978" s="25">
        <f t="shared" si="1081"/>
        <v>12247</v>
      </c>
      <c r="AD978" s="25">
        <f t="shared" si="1081"/>
        <v>16340</v>
      </c>
      <c r="AE978" s="25">
        <f t="shared" si="1081"/>
        <v>29406</v>
      </c>
      <c r="AF978" s="25">
        <f t="shared" si="1081"/>
        <v>27166.375899999988</v>
      </c>
      <c r="AG978" s="25">
        <f t="shared" si="1081"/>
        <v>16340</v>
      </c>
      <c r="AH978" s="25">
        <f t="shared" si="1081"/>
        <v>27166.375899999988</v>
      </c>
      <c r="AI978" s="25">
        <f t="shared" si="1081"/>
        <v>27166.375899999988</v>
      </c>
      <c r="AK978" s="25">
        <f t="shared" ca="1" si="1058"/>
        <v>15970</v>
      </c>
      <c r="AL978" s="25">
        <f t="shared" ca="1" si="1059"/>
        <v>13884</v>
      </c>
      <c r="AM978" s="1688">
        <f t="shared" ca="1" si="1060"/>
        <v>2086</v>
      </c>
      <c r="AN978" s="1782">
        <f t="shared" ca="1" si="1061"/>
        <v>1.1502448861999424</v>
      </c>
      <c r="AO978" s="25">
        <f t="shared" ca="1" si="1062"/>
        <v>17651</v>
      </c>
      <c r="AP978" s="1688">
        <f t="shared" ca="1" si="1063"/>
        <v>-1681</v>
      </c>
      <c r="AQ978" s="1782">
        <f t="shared" ca="1" si="1064"/>
        <v>0.90476460257209224</v>
      </c>
      <c r="AS978" s="25">
        <f t="shared" ca="1" si="1065"/>
        <v>15970</v>
      </c>
      <c r="AT978" s="25">
        <f t="shared" ca="1" si="1066"/>
        <v>13884</v>
      </c>
      <c r="AU978" s="1688">
        <f t="shared" ca="1" si="1067"/>
        <v>2086</v>
      </c>
      <c r="AV978" s="1782">
        <f t="shared" ca="1" si="1068"/>
        <v>1.1502448861999424</v>
      </c>
      <c r="AW978" s="25">
        <f t="shared" ca="1" si="1069"/>
        <v>17651</v>
      </c>
      <c r="AX978" s="1688">
        <f t="shared" ca="1" si="1070"/>
        <v>-1681</v>
      </c>
      <c r="AY978" s="1782">
        <f t="shared" ca="1" si="1071"/>
        <v>0.90476460257209224</v>
      </c>
      <c r="BA978" s="25">
        <f t="shared" ca="1" si="1072"/>
        <v>15970</v>
      </c>
      <c r="BB978" s="25">
        <f t="shared" ca="1" si="1073"/>
        <v>13884</v>
      </c>
      <c r="BC978" s="1688">
        <f t="shared" ca="1" si="1074"/>
        <v>2086</v>
      </c>
      <c r="BD978" s="1782">
        <f t="shared" ca="1" si="1075"/>
        <v>1.1502448861999424</v>
      </c>
      <c r="BE978" s="25">
        <f t="shared" ca="1" si="1076"/>
        <v>17651</v>
      </c>
      <c r="BF978" s="1688">
        <f t="shared" ca="1" si="1077"/>
        <v>-1681</v>
      </c>
      <c r="BG978" s="1782">
        <f t="shared" ca="1" si="1078"/>
        <v>0.90476460257209224</v>
      </c>
    </row>
    <row r="979" spans="1:59">
      <c r="A979" s="1887">
        <v>983</v>
      </c>
      <c r="B979" s="1887">
        <v>1</v>
      </c>
      <c r="C979" s="1887">
        <f>ROW()</f>
        <v>979</v>
      </c>
      <c r="D979" s="2120" t="s">
        <v>1020</v>
      </c>
      <c r="E979" s="2540">
        <v>1</v>
      </c>
      <c r="F979" s="87"/>
      <c r="G979" s="87"/>
      <c r="H979" s="256"/>
      <c r="I979" s="10" t="s">
        <v>100</v>
      </c>
      <c r="J979" s="641"/>
      <c r="K979" s="641"/>
      <c r="L979" s="641"/>
      <c r="M979" s="641"/>
      <c r="N979" s="642"/>
      <c r="O979" s="642"/>
      <c r="P979" s="643"/>
      <c r="Q979" s="644">
        <f>SUM(Q980:Q981)</f>
        <v>430534</v>
      </c>
      <c r="R979" s="644">
        <f t="shared" ref="R979:AI979" si="1082">SUM(R980:R981)</f>
        <v>486914</v>
      </c>
      <c r="S979" s="644">
        <f t="shared" si="1082"/>
        <v>520373</v>
      </c>
      <c r="T979" s="644">
        <f t="shared" si="1082"/>
        <v>451287</v>
      </c>
      <c r="U979" s="644">
        <f t="shared" si="1082"/>
        <v>418327</v>
      </c>
      <c r="V979" s="644">
        <f t="shared" si="1082"/>
        <v>333724</v>
      </c>
      <c r="W979" s="644">
        <f t="shared" si="1082"/>
        <v>295516</v>
      </c>
      <c r="X979" s="644">
        <f t="shared" si="1082"/>
        <v>293287</v>
      </c>
      <c r="Y979" s="644">
        <f t="shared" si="1082"/>
        <v>278538</v>
      </c>
      <c r="Z979" s="644">
        <f t="shared" si="1082"/>
        <v>250091</v>
      </c>
      <c r="AA979" s="644">
        <f t="shared" si="1082"/>
        <v>302395</v>
      </c>
      <c r="AB979" s="644">
        <f t="shared" si="1082"/>
        <v>186123.6643</v>
      </c>
      <c r="AC979" s="644">
        <f t="shared" si="1082"/>
        <v>520373</v>
      </c>
      <c r="AD979" s="644">
        <f t="shared" si="1082"/>
        <v>333724</v>
      </c>
      <c r="AE979" s="644">
        <f t="shared" si="1082"/>
        <v>278538</v>
      </c>
      <c r="AF979" s="644">
        <f t="shared" si="1082"/>
        <v>186123.6643</v>
      </c>
      <c r="AG979" s="644">
        <f t="shared" si="1082"/>
        <v>333724</v>
      </c>
      <c r="AH979" s="644">
        <f t="shared" si="1082"/>
        <v>186123.6643</v>
      </c>
      <c r="AI979" s="644">
        <f t="shared" si="1082"/>
        <v>186123.6643</v>
      </c>
      <c r="AK979" s="644">
        <f t="shared" ca="1" si="1058"/>
        <v>430534</v>
      </c>
      <c r="AL979" s="644">
        <f t="shared" ca="1" si="1059"/>
        <v>320395</v>
      </c>
      <c r="AM979" s="1759">
        <f t="shared" ca="1" si="1060"/>
        <v>110139</v>
      </c>
      <c r="AN979" s="1862">
        <f t="shared" ca="1" si="1061"/>
        <v>1.3437600461929806</v>
      </c>
      <c r="AO979" s="644">
        <f t="shared" ca="1" si="1062"/>
        <v>546422</v>
      </c>
      <c r="AP979" s="1759">
        <f t="shared" ca="1" si="1063"/>
        <v>-115888</v>
      </c>
      <c r="AQ979" s="1862">
        <f t="shared" ca="1" si="1064"/>
        <v>0.78791483505422544</v>
      </c>
      <c r="AS979" s="644">
        <f t="shared" ca="1" si="1065"/>
        <v>430534</v>
      </c>
      <c r="AT979" s="644">
        <f t="shared" ca="1" si="1066"/>
        <v>320395</v>
      </c>
      <c r="AU979" s="1759">
        <f t="shared" ca="1" si="1067"/>
        <v>110139</v>
      </c>
      <c r="AV979" s="1862">
        <f t="shared" ca="1" si="1068"/>
        <v>1.3437600461929806</v>
      </c>
      <c r="AW979" s="644">
        <f t="shared" ca="1" si="1069"/>
        <v>546422</v>
      </c>
      <c r="AX979" s="1759">
        <f t="shared" ca="1" si="1070"/>
        <v>-115888</v>
      </c>
      <c r="AY979" s="1862">
        <f t="shared" ca="1" si="1071"/>
        <v>0.78791483505422544</v>
      </c>
      <c r="BA979" s="644">
        <f t="shared" ca="1" si="1072"/>
        <v>430534</v>
      </c>
      <c r="BB979" s="644">
        <f t="shared" ca="1" si="1073"/>
        <v>320395</v>
      </c>
      <c r="BC979" s="1759">
        <f t="shared" ca="1" si="1074"/>
        <v>110139</v>
      </c>
      <c r="BD979" s="1862">
        <f t="shared" ca="1" si="1075"/>
        <v>1.3437600461929806</v>
      </c>
      <c r="BE979" s="644">
        <f t="shared" ca="1" si="1076"/>
        <v>546422</v>
      </c>
      <c r="BF979" s="1759">
        <f t="shared" ca="1" si="1077"/>
        <v>-115888</v>
      </c>
      <c r="BG979" s="1862">
        <f t="shared" ca="1" si="1078"/>
        <v>0.78791483505422544</v>
      </c>
    </row>
    <row r="980" spans="1:59">
      <c r="A980" s="1887">
        <v>984</v>
      </c>
      <c r="B980" s="1887">
        <v>1</v>
      </c>
      <c r="C980" s="1887">
        <f>ROW()</f>
        <v>980</v>
      </c>
      <c r="D980" s="2120" t="s">
        <v>1020</v>
      </c>
      <c r="E980" s="2540">
        <v>1</v>
      </c>
      <c r="F980" s="87"/>
      <c r="G980" s="87"/>
      <c r="H980" s="256"/>
      <c r="I980" s="43"/>
      <c r="J980" s="7"/>
      <c r="K980" s="7"/>
      <c r="L980" s="7"/>
      <c r="M980" s="7"/>
      <c r="N980" s="6" t="s">
        <v>122</v>
      </c>
      <c r="O980" s="6"/>
      <c r="P980" s="42"/>
      <c r="Q980" s="19">
        <f>426622+778</f>
        <v>427400</v>
      </c>
      <c r="R980" s="19">
        <f>482831+934</f>
        <v>483765</v>
      </c>
      <c r="S980" s="19">
        <f>516787+786</f>
        <v>517573</v>
      </c>
      <c r="T980" s="19">
        <f>448027+786</f>
        <v>448813</v>
      </c>
      <c r="U980" s="19">
        <f>414356+785</f>
        <v>415141</v>
      </c>
      <c r="V980" s="19">
        <f>329077+974</f>
        <v>330051</v>
      </c>
      <c r="W980" s="19">
        <v>291159</v>
      </c>
      <c r="X980" s="19">
        <f>282413+7106</f>
        <v>289519</v>
      </c>
      <c r="Y980" s="19">
        <f>269331+6075</f>
        <v>275406</v>
      </c>
      <c r="Z980" s="19">
        <f>240889+7009</f>
        <v>247898</v>
      </c>
      <c r="AA980" s="19">
        <v>300056</v>
      </c>
      <c r="AB980" s="19">
        <f>174555+9103</f>
        <v>183658</v>
      </c>
      <c r="AC980" s="17">
        <f>S980</f>
        <v>517573</v>
      </c>
      <c r="AD980" s="17">
        <f>V980</f>
        <v>330051</v>
      </c>
      <c r="AE980" s="17">
        <f>Y980</f>
        <v>275406</v>
      </c>
      <c r="AF980" s="17">
        <f>AB980</f>
        <v>183658</v>
      </c>
      <c r="AG980" s="17">
        <f>AD980</f>
        <v>330051</v>
      </c>
      <c r="AH980" s="17">
        <f>AF980</f>
        <v>183658</v>
      </c>
      <c r="AI980" s="17">
        <f>AH980</f>
        <v>183658</v>
      </c>
      <c r="AK980" s="17">
        <f t="shared" ca="1" si="1058"/>
        <v>427400</v>
      </c>
      <c r="AL980" s="17">
        <f t="shared" ca="1" si="1059"/>
        <v>317026</v>
      </c>
      <c r="AM980" s="1740">
        <f t="shared" ca="1" si="1060"/>
        <v>110374</v>
      </c>
      <c r="AN980" s="1843">
        <f t="shared" ca="1" si="1061"/>
        <v>1.3481544100483871</v>
      </c>
      <c r="AO980" s="17">
        <f t="shared" ca="1" si="1062"/>
        <v>542328</v>
      </c>
      <c r="AP980" s="1740">
        <f t="shared" ca="1" si="1063"/>
        <v>-114928</v>
      </c>
      <c r="AQ980" s="1843">
        <f t="shared" ca="1" si="1064"/>
        <v>0.78808396394801672</v>
      </c>
      <c r="AS980" s="17">
        <f t="shared" ca="1" si="1065"/>
        <v>427400</v>
      </c>
      <c r="AT980" s="17">
        <f t="shared" ca="1" si="1066"/>
        <v>317026</v>
      </c>
      <c r="AU980" s="1740">
        <f t="shared" ca="1" si="1067"/>
        <v>110374</v>
      </c>
      <c r="AV980" s="1843">
        <f t="shared" ca="1" si="1068"/>
        <v>1.3481544100483871</v>
      </c>
      <c r="AW980" s="17">
        <f t="shared" ca="1" si="1069"/>
        <v>542328</v>
      </c>
      <c r="AX980" s="1740">
        <f t="shared" ca="1" si="1070"/>
        <v>-114928</v>
      </c>
      <c r="AY980" s="1843">
        <f t="shared" ca="1" si="1071"/>
        <v>0.78808396394801672</v>
      </c>
      <c r="BA980" s="17">
        <f t="shared" ca="1" si="1072"/>
        <v>427400</v>
      </c>
      <c r="BB980" s="17">
        <f t="shared" ca="1" si="1073"/>
        <v>317026</v>
      </c>
      <c r="BC980" s="1740">
        <f t="shared" ca="1" si="1074"/>
        <v>110374</v>
      </c>
      <c r="BD980" s="1843">
        <f t="shared" ca="1" si="1075"/>
        <v>1.3481544100483871</v>
      </c>
      <c r="BE980" s="17">
        <f t="shared" ca="1" si="1076"/>
        <v>542328</v>
      </c>
      <c r="BF980" s="1740">
        <f t="shared" ca="1" si="1077"/>
        <v>-114928</v>
      </c>
      <c r="BG980" s="1843">
        <f t="shared" ca="1" si="1078"/>
        <v>0.78808396394801672</v>
      </c>
    </row>
    <row r="981" spans="1:59">
      <c r="A981" s="1887">
        <v>985</v>
      </c>
      <c r="B981" s="1887">
        <v>1</v>
      </c>
      <c r="C981" s="1887">
        <f>ROW()</f>
        <v>981</v>
      </c>
      <c r="D981" s="2120" t="s">
        <v>1020</v>
      </c>
      <c r="E981" s="2540">
        <v>1</v>
      </c>
      <c r="F981" s="87"/>
      <c r="G981" s="87"/>
      <c r="H981" s="256"/>
      <c r="I981" s="41"/>
      <c r="J981" s="7"/>
      <c r="K981" s="7"/>
      <c r="L981" s="7"/>
      <c r="M981" s="7"/>
      <c r="N981" s="6" t="s">
        <v>249</v>
      </c>
      <c r="O981" s="6"/>
      <c r="P981" s="42"/>
      <c r="Q981" s="19">
        <v>3134</v>
      </c>
      <c r="R981" s="19">
        <v>3149</v>
      </c>
      <c r="S981" s="19">
        <v>2800</v>
      </c>
      <c r="T981" s="19">
        <v>2474</v>
      </c>
      <c r="U981" s="19">
        <v>3186</v>
      </c>
      <c r="V981" s="19">
        <v>3673</v>
      </c>
      <c r="W981" s="19">
        <v>4357</v>
      </c>
      <c r="X981" s="19">
        <v>3768</v>
      </c>
      <c r="Y981" s="19">
        <v>3132</v>
      </c>
      <c r="Z981" s="19">
        <v>2193</v>
      </c>
      <c r="AA981" s="19">
        <v>2339</v>
      </c>
      <c r="AB981" s="19">
        <v>2465.6643000000026</v>
      </c>
      <c r="AC981" s="17">
        <f>S981</f>
        <v>2800</v>
      </c>
      <c r="AD981" s="17">
        <f>V981</f>
        <v>3673</v>
      </c>
      <c r="AE981" s="17">
        <f>Y981</f>
        <v>3132</v>
      </c>
      <c r="AF981" s="17">
        <f>AB981</f>
        <v>2465.6643000000026</v>
      </c>
      <c r="AG981" s="17">
        <f>AD981</f>
        <v>3673</v>
      </c>
      <c r="AH981" s="17">
        <f>AF981</f>
        <v>2465.6643000000026</v>
      </c>
      <c r="AI981" s="17">
        <f>AH981</f>
        <v>2465.6643000000026</v>
      </c>
      <c r="AK981" s="17">
        <f t="shared" ca="1" si="1058"/>
        <v>3134</v>
      </c>
      <c r="AL981" s="17">
        <f t="shared" ca="1" si="1059"/>
        <v>3369</v>
      </c>
      <c r="AM981" s="1740">
        <f t="shared" ca="1" si="1060"/>
        <v>-235</v>
      </c>
      <c r="AN981" s="1843">
        <f t="shared" ca="1" si="1061"/>
        <v>0.93024636390620363</v>
      </c>
      <c r="AO981" s="17">
        <f t="shared" ca="1" si="1062"/>
        <v>4094</v>
      </c>
      <c r="AP981" s="1740">
        <f t="shared" ca="1" si="1063"/>
        <v>-960</v>
      </c>
      <c r="AQ981" s="1843">
        <f t="shared" ca="1" si="1064"/>
        <v>0.76551050317537861</v>
      </c>
      <c r="AS981" s="17">
        <f t="shared" ca="1" si="1065"/>
        <v>3134</v>
      </c>
      <c r="AT981" s="17">
        <f t="shared" ca="1" si="1066"/>
        <v>3369</v>
      </c>
      <c r="AU981" s="1740">
        <f t="shared" ca="1" si="1067"/>
        <v>-235</v>
      </c>
      <c r="AV981" s="1843">
        <f t="shared" ca="1" si="1068"/>
        <v>0.93024636390620363</v>
      </c>
      <c r="AW981" s="17">
        <f t="shared" ca="1" si="1069"/>
        <v>4094</v>
      </c>
      <c r="AX981" s="1740">
        <f t="shared" ca="1" si="1070"/>
        <v>-960</v>
      </c>
      <c r="AY981" s="1843">
        <f t="shared" ca="1" si="1071"/>
        <v>0.76551050317537861</v>
      </c>
      <c r="BA981" s="17">
        <f t="shared" ca="1" si="1072"/>
        <v>3134</v>
      </c>
      <c r="BB981" s="17">
        <f t="shared" ca="1" si="1073"/>
        <v>3369</v>
      </c>
      <c r="BC981" s="1740">
        <f t="shared" ca="1" si="1074"/>
        <v>-235</v>
      </c>
      <c r="BD981" s="1843">
        <f t="shared" ca="1" si="1075"/>
        <v>0.93024636390620363</v>
      </c>
      <c r="BE981" s="17">
        <f t="shared" ca="1" si="1076"/>
        <v>4094</v>
      </c>
      <c r="BF981" s="1740">
        <f t="shared" ca="1" si="1077"/>
        <v>-960</v>
      </c>
      <c r="BG981" s="1843">
        <f t="shared" ca="1" si="1078"/>
        <v>0.76551050317537861</v>
      </c>
    </row>
    <row r="982" spans="1:59">
      <c r="A982" s="1887">
        <v>986</v>
      </c>
      <c r="B982" s="1887">
        <v>1</v>
      </c>
      <c r="C982" s="1887">
        <f>ROW()</f>
        <v>982</v>
      </c>
      <c r="D982" s="2120" t="s">
        <v>1020</v>
      </c>
      <c r="E982" s="2540">
        <v>1</v>
      </c>
      <c r="F982" s="87"/>
      <c r="G982" s="87"/>
      <c r="H982" s="256"/>
      <c r="I982" s="9" t="s">
        <v>523</v>
      </c>
      <c r="J982" s="637"/>
      <c r="K982" s="637"/>
      <c r="L982" s="637"/>
      <c r="M982" s="637"/>
      <c r="N982" s="638"/>
      <c r="O982" s="638"/>
      <c r="P982" s="639"/>
      <c r="Q982" s="640">
        <f>SUM(Q983:Q984)</f>
        <v>713816</v>
      </c>
      <c r="R982" s="640">
        <f t="shared" ref="R982:AI982" si="1083">SUM(R983:R984)</f>
        <v>863401</v>
      </c>
      <c r="S982" s="640">
        <f t="shared" si="1083"/>
        <v>971982</v>
      </c>
      <c r="T982" s="640">
        <f t="shared" si="1083"/>
        <v>953716</v>
      </c>
      <c r="U982" s="640">
        <f t="shared" si="1083"/>
        <v>930600</v>
      </c>
      <c r="V982" s="640">
        <f t="shared" si="1083"/>
        <v>795049</v>
      </c>
      <c r="W982" s="640">
        <f t="shared" si="1083"/>
        <v>713505</v>
      </c>
      <c r="X982" s="640">
        <f t="shared" si="1083"/>
        <v>684768</v>
      </c>
      <c r="Y982" s="640">
        <f t="shared" si="1083"/>
        <v>661984</v>
      </c>
      <c r="Z982" s="640">
        <f t="shared" si="1083"/>
        <v>609394</v>
      </c>
      <c r="AA982" s="640">
        <f t="shared" si="1083"/>
        <v>638452.46932515909</v>
      </c>
      <c r="AB982" s="640">
        <f t="shared" si="1083"/>
        <v>597276.9334888889</v>
      </c>
      <c r="AC982" s="640">
        <f t="shared" si="1083"/>
        <v>971982</v>
      </c>
      <c r="AD982" s="640">
        <f t="shared" si="1083"/>
        <v>795049</v>
      </c>
      <c r="AE982" s="640">
        <f t="shared" si="1083"/>
        <v>661984</v>
      </c>
      <c r="AF982" s="640">
        <f t="shared" si="1083"/>
        <v>597276.9334888889</v>
      </c>
      <c r="AG982" s="640">
        <f t="shared" si="1083"/>
        <v>795049</v>
      </c>
      <c r="AH982" s="640">
        <f t="shared" si="1083"/>
        <v>597276.9334888889</v>
      </c>
      <c r="AI982" s="640">
        <f t="shared" si="1083"/>
        <v>597276.9334888889</v>
      </c>
      <c r="AK982" s="640">
        <f t="shared" ca="1" si="1058"/>
        <v>713816</v>
      </c>
      <c r="AL982" s="640">
        <f t="shared" ca="1" si="1059"/>
        <v>593094</v>
      </c>
      <c r="AM982" s="1760">
        <f t="shared" ca="1" si="1060"/>
        <v>120722</v>
      </c>
      <c r="AN982" s="1863">
        <f t="shared" ca="1" si="1061"/>
        <v>1.2035461495142423</v>
      </c>
      <c r="AO982" s="640">
        <f t="shared" ca="1" si="1062"/>
        <v>953345</v>
      </c>
      <c r="AP982" s="1760">
        <f t="shared" ca="1" si="1063"/>
        <v>-239529</v>
      </c>
      <c r="AQ982" s="1863">
        <f t="shared" ca="1" si="1064"/>
        <v>0.74874887894728559</v>
      </c>
      <c r="AS982" s="640">
        <f t="shared" ca="1" si="1065"/>
        <v>713816</v>
      </c>
      <c r="AT982" s="640">
        <f t="shared" ca="1" si="1066"/>
        <v>593094</v>
      </c>
      <c r="AU982" s="1760">
        <f t="shared" ca="1" si="1067"/>
        <v>120722</v>
      </c>
      <c r="AV982" s="1863">
        <f t="shared" ca="1" si="1068"/>
        <v>1.2035461495142423</v>
      </c>
      <c r="AW982" s="640">
        <f t="shared" ca="1" si="1069"/>
        <v>953345</v>
      </c>
      <c r="AX982" s="1760">
        <f t="shared" ca="1" si="1070"/>
        <v>-239529</v>
      </c>
      <c r="AY982" s="1863">
        <f t="shared" ca="1" si="1071"/>
        <v>0.74874887894728559</v>
      </c>
      <c r="BA982" s="640">
        <f t="shared" ca="1" si="1072"/>
        <v>713816</v>
      </c>
      <c r="BB982" s="640">
        <f t="shared" ca="1" si="1073"/>
        <v>593094</v>
      </c>
      <c r="BC982" s="1760">
        <f t="shared" ca="1" si="1074"/>
        <v>120722</v>
      </c>
      <c r="BD982" s="1863">
        <f t="shared" ca="1" si="1075"/>
        <v>1.2035461495142423</v>
      </c>
      <c r="BE982" s="640">
        <f t="shared" ca="1" si="1076"/>
        <v>953345</v>
      </c>
      <c r="BF982" s="1760">
        <f t="shared" ca="1" si="1077"/>
        <v>-239529</v>
      </c>
      <c r="BG982" s="1863">
        <f t="shared" ca="1" si="1078"/>
        <v>0.74874887894728559</v>
      </c>
    </row>
    <row r="983" spans="1:59">
      <c r="A983" s="1887">
        <v>987</v>
      </c>
      <c r="B983" s="1887">
        <v>1</v>
      </c>
      <c r="C983" s="1887">
        <f>ROW()</f>
        <v>983</v>
      </c>
      <c r="D983" s="2120" t="s">
        <v>1020</v>
      </c>
      <c r="E983" s="2540">
        <v>1</v>
      </c>
      <c r="F983" s="87"/>
      <c r="G983" s="87"/>
      <c r="H983" s="256"/>
      <c r="I983" s="43"/>
      <c r="J983" s="7"/>
      <c r="K983" s="7"/>
      <c r="L983" s="7"/>
      <c r="M983" s="7"/>
      <c r="N983" s="6" t="s">
        <v>122</v>
      </c>
      <c r="O983" s="6"/>
      <c r="P983" s="42"/>
      <c r="Q983" s="19">
        <v>712046</v>
      </c>
      <c r="R983" s="19">
        <v>861741</v>
      </c>
      <c r="S983" s="19">
        <v>969453</v>
      </c>
      <c r="T983" s="19">
        <v>951185</v>
      </c>
      <c r="U983" s="19">
        <v>927730</v>
      </c>
      <c r="V983" s="19">
        <v>792515</v>
      </c>
      <c r="W983" s="19">
        <v>709255</v>
      </c>
      <c r="X983" s="19">
        <v>677292</v>
      </c>
      <c r="Y983" s="19">
        <v>646109</v>
      </c>
      <c r="Z983" s="19">
        <v>590694</v>
      </c>
      <c r="AA983" s="19">
        <v>620744.30773515906</v>
      </c>
      <c r="AB983" s="19">
        <v>580984.22188888886</v>
      </c>
      <c r="AC983" s="17">
        <f>S983</f>
        <v>969453</v>
      </c>
      <c r="AD983" s="17">
        <f>V983</f>
        <v>792515</v>
      </c>
      <c r="AE983" s="17">
        <f>Y983</f>
        <v>646109</v>
      </c>
      <c r="AF983" s="17">
        <f>AB983</f>
        <v>580984.22188888886</v>
      </c>
      <c r="AG983" s="17">
        <f>AD983</f>
        <v>792515</v>
      </c>
      <c r="AH983" s="17">
        <f>AF983</f>
        <v>580984.22188888886</v>
      </c>
      <c r="AI983" s="17">
        <f>AH983</f>
        <v>580984.22188888886</v>
      </c>
      <c r="AK983" s="17">
        <f t="shared" ca="1" si="1058"/>
        <v>712046</v>
      </c>
      <c r="AL983" s="17">
        <f t="shared" ca="1" si="1059"/>
        <v>589655</v>
      </c>
      <c r="AM983" s="1740">
        <f t="shared" ca="1" si="1060"/>
        <v>122391</v>
      </c>
      <c r="AN983" s="1843">
        <f t="shared" ca="1" si="1061"/>
        <v>1.2075637449016798</v>
      </c>
      <c r="AO983" s="17">
        <f t="shared" ca="1" si="1062"/>
        <v>947533</v>
      </c>
      <c r="AP983" s="1740">
        <f t="shared" ca="1" si="1063"/>
        <v>-235487</v>
      </c>
      <c r="AQ983" s="1843">
        <f t="shared" ca="1" si="1064"/>
        <v>0.75147356345372662</v>
      </c>
      <c r="AS983" s="17">
        <f t="shared" ca="1" si="1065"/>
        <v>712046</v>
      </c>
      <c r="AT983" s="17">
        <f t="shared" ca="1" si="1066"/>
        <v>589655</v>
      </c>
      <c r="AU983" s="1740">
        <f t="shared" ca="1" si="1067"/>
        <v>122391</v>
      </c>
      <c r="AV983" s="1843">
        <f t="shared" ca="1" si="1068"/>
        <v>1.2075637449016798</v>
      </c>
      <c r="AW983" s="17">
        <f t="shared" ca="1" si="1069"/>
        <v>947533</v>
      </c>
      <c r="AX983" s="1740">
        <f t="shared" ca="1" si="1070"/>
        <v>-235487</v>
      </c>
      <c r="AY983" s="1843">
        <f t="shared" ca="1" si="1071"/>
        <v>0.75147356345372662</v>
      </c>
      <c r="BA983" s="17">
        <f t="shared" ca="1" si="1072"/>
        <v>712046</v>
      </c>
      <c r="BB983" s="17">
        <f t="shared" ca="1" si="1073"/>
        <v>589655</v>
      </c>
      <c r="BC983" s="1740">
        <f t="shared" ca="1" si="1074"/>
        <v>122391</v>
      </c>
      <c r="BD983" s="1843">
        <f t="shared" ca="1" si="1075"/>
        <v>1.2075637449016798</v>
      </c>
      <c r="BE983" s="17">
        <f t="shared" ca="1" si="1076"/>
        <v>947533</v>
      </c>
      <c r="BF983" s="1740">
        <f t="shared" ca="1" si="1077"/>
        <v>-235487</v>
      </c>
      <c r="BG983" s="1843">
        <f t="shared" ca="1" si="1078"/>
        <v>0.75147356345372662</v>
      </c>
    </row>
    <row r="984" spans="1:59">
      <c r="A984" s="1887">
        <v>988</v>
      </c>
      <c r="B984" s="1887">
        <v>1</v>
      </c>
      <c r="C984" s="1887">
        <f>ROW()</f>
        <v>984</v>
      </c>
      <c r="D984" s="2120" t="s">
        <v>1020</v>
      </c>
      <c r="E984" s="2540">
        <v>1</v>
      </c>
      <c r="F984" s="87"/>
      <c r="G984" s="87"/>
      <c r="H984" s="256"/>
      <c r="I984" s="41"/>
      <c r="J984" s="7"/>
      <c r="K984" s="7"/>
      <c r="L984" s="7"/>
      <c r="M984" s="7"/>
      <c r="N984" s="6" t="s">
        <v>250</v>
      </c>
      <c r="O984" s="6"/>
      <c r="P984" s="42"/>
      <c r="Q984" s="19">
        <v>1770</v>
      </c>
      <c r="R984" s="19">
        <v>1660</v>
      </c>
      <c r="S984" s="19">
        <v>2529</v>
      </c>
      <c r="T984" s="19">
        <v>2531</v>
      </c>
      <c r="U984" s="19">
        <v>2870</v>
      </c>
      <c r="V984" s="19">
        <v>2534</v>
      </c>
      <c r="W984" s="19">
        <v>4250</v>
      </c>
      <c r="X984" s="19">
        <v>7476</v>
      </c>
      <c r="Y984" s="19">
        <v>15875</v>
      </c>
      <c r="Z984" s="19">
        <v>18700</v>
      </c>
      <c r="AA984" s="19">
        <v>17708.161590000011</v>
      </c>
      <c r="AB984" s="19">
        <v>16292.711599999986</v>
      </c>
      <c r="AC984" s="17">
        <f>S984</f>
        <v>2529</v>
      </c>
      <c r="AD984" s="17">
        <f>V984</f>
        <v>2534</v>
      </c>
      <c r="AE984" s="17">
        <f>Y984</f>
        <v>15875</v>
      </c>
      <c r="AF984" s="17">
        <f>AB984</f>
        <v>16292.711599999986</v>
      </c>
      <c r="AG984" s="17">
        <f>AD984</f>
        <v>2534</v>
      </c>
      <c r="AH984" s="17">
        <f>AF984</f>
        <v>16292.711599999986</v>
      </c>
      <c r="AI984" s="17">
        <f>AH984</f>
        <v>16292.711599999986</v>
      </c>
      <c r="AK984" s="17">
        <f t="shared" ca="1" si="1058"/>
        <v>1770</v>
      </c>
      <c r="AL984" s="17">
        <f t="shared" ca="1" si="1059"/>
        <v>3439</v>
      </c>
      <c r="AM984" s="1740">
        <f t="shared" ca="1" si="1060"/>
        <v>-1669</v>
      </c>
      <c r="AN984" s="1843">
        <f t="shared" ca="1" si="1061"/>
        <v>0.51468450130851995</v>
      </c>
      <c r="AO984" s="17">
        <f t="shared" ca="1" si="1062"/>
        <v>5812</v>
      </c>
      <c r="AP984" s="1740">
        <f t="shared" ca="1" si="1063"/>
        <v>-4042</v>
      </c>
      <c r="AQ984" s="1843">
        <f t="shared" ca="1" si="1064"/>
        <v>0.30454232622161048</v>
      </c>
      <c r="AS984" s="17">
        <f t="shared" ca="1" si="1065"/>
        <v>1770</v>
      </c>
      <c r="AT984" s="17">
        <f t="shared" ca="1" si="1066"/>
        <v>3439</v>
      </c>
      <c r="AU984" s="1740">
        <f t="shared" ca="1" si="1067"/>
        <v>-1669</v>
      </c>
      <c r="AV984" s="1843">
        <f t="shared" ca="1" si="1068"/>
        <v>0.51468450130851995</v>
      </c>
      <c r="AW984" s="17">
        <f t="shared" ca="1" si="1069"/>
        <v>5812</v>
      </c>
      <c r="AX984" s="1740">
        <f t="shared" ca="1" si="1070"/>
        <v>-4042</v>
      </c>
      <c r="AY984" s="1843">
        <f t="shared" ca="1" si="1071"/>
        <v>0.30454232622161048</v>
      </c>
      <c r="BA984" s="17">
        <f t="shared" ca="1" si="1072"/>
        <v>1770</v>
      </c>
      <c r="BB984" s="17">
        <f t="shared" ca="1" si="1073"/>
        <v>3439</v>
      </c>
      <c r="BC984" s="1740">
        <f t="shared" ca="1" si="1074"/>
        <v>-1669</v>
      </c>
      <c r="BD984" s="1843">
        <f t="shared" ca="1" si="1075"/>
        <v>0.51468450130851995</v>
      </c>
      <c r="BE984" s="17">
        <f t="shared" ca="1" si="1076"/>
        <v>5812</v>
      </c>
      <c r="BF984" s="1740">
        <f t="shared" ca="1" si="1077"/>
        <v>-4042</v>
      </c>
      <c r="BG984" s="1843">
        <f t="shared" ca="1" si="1078"/>
        <v>0.30454232622161048</v>
      </c>
    </row>
    <row r="985" spans="1:59">
      <c r="A985" s="1887">
        <v>989</v>
      </c>
      <c r="B985" s="1887">
        <v>1</v>
      </c>
      <c r="C985" s="1887">
        <f>ROW()</f>
        <v>985</v>
      </c>
      <c r="D985" s="2120" t="s">
        <v>1020</v>
      </c>
      <c r="E985" s="2540">
        <v>1</v>
      </c>
      <c r="F985" s="87"/>
      <c r="G985" s="87"/>
      <c r="H985" s="256"/>
      <c r="I985" s="690" t="s">
        <v>521</v>
      </c>
      <c r="J985" s="681"/>
      <c r="K985" s="681"/>
      <c r="L985" s="681"/>
      <c r="M985" s="681"/>
      <c r="N985" s="682"/>
      <c r="O985" s="682"/>
      <c r="P985" s="691"/>
      <c r="Q985" s="683">
        <f>SUM(Q986:Q988)</f>
        <v>80284</v>
      </c>
      <c r="R985" s="683">
        <f t="shared" ref="R985:AI985" si="1084">SUM(R986:R988)</f>
        <v>110309</v>
      </c>
      <c r="S985" s="683">
        <f t="shared" si="1084"/>
        <v>73718</v>
      </c>
      <c r="T985" s="683">
        <f t="shared" si="1084"/>
        <v>70319</v>
      </c>
      <c r="U985" s="683">
        <f t="shared" si="1084"/>
        <v>74108</v>
      </c>
      <c r="V985" s="683">
        <f t="shared" si="1084"/>
        <v>72057</v>
      </c>
      <c r="W985" s="683">
        <f t="shared" si="1084"/>
        <v>71086</v>
      </c>
      <c r="X985" s="683">
        <f t="shared" si="1084"/>
        <v>82314</v>
      </c>
      <c r="Y985" s="683">
        <f t="shared" si="1084"/>
        <v>58205</v>
      </c>
      <c r="Z985" s="683">
        <f t="shared" si="1084"/>
        <v>48760</v>
      </c>
      <c r="AA985" s="683">
        <f t="shared" si="1084"/>
        <v>48557</v>
      </c>
      <c r="AB985" s="683">
        <f t="shared" si="1084"/>
        <v>35224</v>
      </c>
      <c r="AC985" s="683">
        <f t="shared" si="1084"/>
        <v>73718</v>
      </c>
      <c r="AD985" s="683">
        <f t="shared" si="1084"/>
        <v>72057</v>
      </c>
      <c r="AE985" s="683">
        <f t="shared" si="1084"/>
        <v>58205</v>
      </c>
      <c r="AF985" s="683">
        <f t="shared" si="1084"/>
        <v>35224</v>
      </c>
      <c r="AG985" s="683">
        <f t="shared" si="1084"/>
        <v>72057</v>
      </c>
      <c r="AH985" s="683">
        <f t="shared" si="1084"/>
        <v>35224</v>
      </c>
      <c r="AI985" s="683">
        <f t="shared" si="1084"/>
        <v>35224</v>
      </c>
      <c r="AK985" s="683">
        <f t="shared" ca="1" si="1058"/>
        <v>80284</v>
      </c>
      <c r="AL985" s="683">
        <f t="shared" ca="1" si="1059"/>
        <v>76209</v>
      </c>
      <c r="AM985" s="1734">
        <f t="shared" ca="1" si="1060"/>
        <v>4075</v>
      </c>
      <c r="AN985" s="1837">
        <f t="shared" ca="1" si="1061"/>
        <v>1.0534713747720086</v>
      </c>
      <c r="AO985" s="683">
        <f t="shared" ca="1" si="1062"/>
        <v>99225</v>
      </c>
      <c r="AP985" s="1734">
        <f t="shared" ca="1" si="1063"/>
        <v>-18941</v>
      </c>
      <c r="AQ985" s="1837">
        <f t="shared" ca="1" si="1064"/>
        <v>0.80911060720584527</v>
      </c>
      <c r="AS985" s="683">
        <f t="shared" ca="1" si="1065"/>
        <v>80284</v>
      </c>
      <c r="AT985" s="683">
        <f t="shared" ca="1" si="1066"/>
        <v>76209</v>
      </c>
      <c r="AU985" s="1734">
        <f t="shared" ca="1" si="1067"/>
        <v>4075</v>
      </c>
      <c r="AV985" s="1837">
        <f t="shared" ca="1" si="1068"/>
        <v>1.0534713747720086</v>
      </c>
      <c r="AW985" s="683">
        <f t="shared" ca="1" si="1069"/>
        <v>99225</v>
      </c>
      <c r="AX985" s="1734">
        <f t="shared" ca="1" si="1070"/>
        <v>-18941</v>
      </c>
      <c r="AY985" s="1837">
        <f t="shared" ca="1" si="1071"/>
        <v>0.80911060720584527</v>
      </c>
      <c r="BA985" s="683">
        <f t="shared" ca="1" si="1072"/>
        <v>80284</v>
      </c>
      <c r="BB985" s="683">
        <f t="shared" ca="1" si="1073"/>
        <v>76209</v>
      </c>
      <c r="BC985" s="1734">
        <f t="shared" ca="1" si="1074"/>
        <v>4075</v>
      </c>
      <c r="BD985" s="1837">
        <f t="shared" ca="1" si="1075"/>
        <v>1.0534713747720086</v>
      </c>
      <c r="BE985" s="683">
        <f t="shared" ca="1" si="1076"/>
        <v>99225</v>
      </c>
      <c r="BF985" s="1734">
        <f t="shared" ca="1" si="1077"/>
        <v>-18941</v>
      </c>
      <c r="BG985" s="1837">
        <f t="shared" ca="1" si="1078"/>
        <v>0.80911060720584527</v>
      </c>
    </row>
    <row r="986" spans="1:59">
      <c r="A986" s="1887">
        <v>990</v>
      </c>
      <c r="B986" s="1887">
        <v>1</v>
      </c>
      <c r="C986" s="1887">
        <f>ROW()</f>
        <v>986</v>
      </c>
      <c r="D986" s="2120" t="s">
        <v>1020</v>
      </c>
      <c r="E986" s="2540">
        <v>1</v>
      </c>
      <c r="F986" s="87"/>
      <c r="G986" s="87"/>
      <c r="H986" s="256"/>
      <c r="I986" s="43"/>
      <c r="J986" s="87"/>
      <c r="K986" s="7"/>
      <c r="L986" s="7"/>
      <c r="M986" s="7"/>
      <c r="N986" s="6" t="s">
        <v>478</v>
      </c>
      <c r="O986" s="6"/>
      <c r="P986" s="42"/>
      <c r="Q986" s="19">
        <v>56246</v>
      </c>
      <c r="R986" s="19">
        <v>87056</v>
      </c>
      <c r="S986" s="19">
        <v>54672</v>
      </c>
      <c r="T986" s="19">
        <v>49512</v>
      </c>
      <c r="U986" s="19">
        <v>49707</v>
      </c>
      <c r="V986" s="19">
        <v>49955</v>
      </c>
      <c r="W986" s="19">
        <v>49522</v>
      </c>
      <c r="X986" s="19">
        <v>57622</v>
      </c>
      <c r="Y986" s="19">
        <v>35959</v>
      </c>
      <c r="Z986" s="19">
        <v>23455</v>
      </c>
      <c r="AA986" s="19">
        <v>28764</v>
      </c>
      <c r="AB986" s="19">
        <v>15736</v>
      </c>
      <c r="AC986" s="17">
        <f>S986</f>
        <v>54672</v>
      </c>
      <c r="AD986" s="17">
        <f>V986</f>
        <v>49955</v>
      </c>
      <c r="AE986" s="17">
        <f>Y986</f>
        <v>35959</v>
      </c>
      <c r="AF986" s="17">
        <f>AB986</f>
        <v>15736</v>
      </c>
      <c r="AG986" s="17">
        <f>AD986</f>
        <v>49955</v>
      </c>
      <c r="AH986" s="17">
        <f>AF986</f>
        <v>15736</v>
      </c>
      <c r="AI986" s="17">
        <f>AH986</f>
        <v>15736</v>
      </c>
      <c r="AK986" s="17">
        <f t="shared" ca="1" si="1058"/>
        <v>56246</v>
      </c>
      <c r="AL986" s="17">
        <f t="shared" ca="1" si="1059"/>
        <v>58371</v>
      </c>
      <c r="AM986" s="1740">
        <f t="shared" ca="1" si="1060"/>
        <v>-2125</v>
      </c>
      <c r="AN986" s="1843">
        <f t="shared" ca="1" si="1061"/>
        <v>0.96359493584142808</v>
      </c>
      <c r="AO986" s="17">
        <f t="shared" ca="1" si="1062"/>
        <v>73305</v>
      </c>
      <c r="AP986" s="1740">
        <f t="shared" ca="1" si="1063"/>
        <v>-17059</v>
      </c>
      <c r="AQ986" s="1843">
        <f t="shared" ca="1" si="1064"/>
        <v>0.76728736102585093</v>
      </c>
      <c r="AS986" s="17">
        <f t="shared" ca="1" si="1065"/>
        <v>56246</v>
      </c>
      <c r="AT986" s="17">
        <f t="shared" ca="1" si="1066"/>
        <v>58371</v>
      </c>
      <c r="AU986" s="1740">
        <f t="shared" ca="1" si="1067"/>
        <v>-2125</v>
      </c>
      <c r="AV986" s="1843">
        <f t="shared" ca="1" si="1068"/>
        <v>0.96359493584142808</v>
      </c>
      <c r="AW986" s="17">
        <f t="shared" ca="1" si="1069"/>
        <v>73305</v>
      </c>
      <c r="AX986" s="1740">
        <f t="shared" ca="1" si="1070"/>
        <v>-17059</v>
      </c>
      <c r="AY986" s="1843">
        <f t="shared" ca="1" si="1071"/>
        <v>0.76728736102585093</v>
      </c>
      <c r="BA986" s="17">
        <f t="shared" ca="1" si="1072"/>
        <v>56246</v>
      </c>
      <c r="BB986" s="17">
        <f t="shared" ca="1" si="1073"/>
        <v>58371</v>
      </c>
      <c r="BC986" s="1740">
        <f t="shared" ca="1" si="1074"/>
        <v>-2125</v>
      </c>
      <c r="BD986" s="1843">
        <f t="shared" ca="1" si="1075"/>
        <v>0.96359493584142808</v>
      </c>
      <c r="BE986" s="17">
        <f t="shared" ca="1" si="1076"/>
        <v>73305</v>
      </c>
      <c r="BF986" s="1740">
        <f t="shared" ca="1" si="1077"/>
        <v>-17059</v>
      </c>
      <c r="BG986" s="1843">
        <f t="shared" ca="1" si="1078"/>
        <v>0.76728736102585093</v>
      </c>
    </row>
    <row r="987" spans="1:59">
      <c r="A987" s="1887">
        <v>991</v>
      </c>
      <c r="B987" s="1887">
        <v>1</v>
      </c>
      <c r="C987" s="1887">
        <f>ROW()</f>
        <v>987</v>
      </c>
      <c r="D987" s="2120" t="s">
        <v>1020</v>
      </c>
      <c r="E987" s="2540">
        <v>1</v>
      </c>
      <c r="F987" s="371"/>
      <c r="G987" s="371"/>
      <c r="H987" s="256"/>
      <c r="I987" s="43"/>
      <c r="J987" s="87"/>
      <c r="K987" s="7"/>
      <c r="L987" s="7"/>
      <c r="M987" s="7"/>
      <c r="N987" s="6" t="s">
        <v>479</v>
      </c>
      <c r="O987" s="6"/>
      <c r="P987" s="42"/>
      <c r="Q987" s="19">
        <v>14698</v>
      </c>
      <c r="R987" s="19">
        <v>15642</v>
      </c>
      <c r="S987" s="19">
        <v>13511</v>
      </c>
      <c r="T987" s="19">
        <v>15426</v>
      </c>
      <c r="U987" s="19">
        <v>14641</v>
      </c>
      <c r="V987" s="19">
        <v>12727</v>
      </c>
      <c r="W987" s="19">
        <v>12071</v>
      </c>
      <c r="X987" s="19">
        <v>14514</v>
      </c>
      <c r="Y987" s="19">
        <v>12467</v>
      </c>
      <c r="Z987" s="19">
        <v>15432</v>
      </c>
      <c r="AA987" s="19">
        <v>6851</v>
      </c>
      <c r="AB987" s="19">
        <v>12119</v>
      </c>
      <c r="AC987" s="17">
        <f>S987</f>
        <v>13511</v>
      </c>
      <c r="AD987" s="17">
        <f>V987</f>
        <v>12727</v>
      </c>
      <c r="AE987" s="17">
        <f>Y987</f>
        <v>12467</v>
      </c>
      <c r="AF987" s="17">
        <f>AB987</f>
        <v>12119</v>
      </c>
      <c r="AG987" s="17">
        <f>AD987</f>
        <v>12727</v>
      </c>
      <c r="AH987" s="17">
        <f>AF987</f>
        <v>12119</v>
      </c>
      <c r="AI987" s="17">
        <f>AH987</f>
        <v>12119</v>
      </c>
      <c r="AK987" s="17">
        <f t="shared" ca="1" si="1058"/>
        <v>14698</v>
      </c>
      <c r="AL987" s="17">
        <f t="shared" ca="1" si="1059"/>
        <v>11892</v>
      </c>
      <c r="AM987" s="1740">
        <f t="shared" ca="1" si="1060"/>
        <v>2806</v>
      </c>
      <c r="AN987" s="1843">
        <f t="shared" ca="1" si="1061"/>
        <v>1.235956945845947</v>
      </c>
      <c r="AO987" s="17">
        <f t="shared" ca="1" si="1062"/>
        <v>19172</v>
      </c>
      <c r="AP987" s="1740">
        <f t="shared" ca="1" si="1063"/>
        <v>-4474</v>
      </c>
      <c r="AQ987" s="1843">
        <f t="shared" ca="1" si="1064"/>
        <v>0.76663884832046736</v>
      </c>
      <c r="AS987" s="17">
        <f t="shared" ca="1" si="1065"/>
        <v>14698</v>
      </c>
      <c r="AT987" s="17">
        <f t="shared" ca="1" si="1066"/>
        <v>11892</v>
      </c>
      <c r="AU987" s="1740">
        <f t="shared" ca="1" si="1067"/>
        <v>2806</v>
      </c>
      <c r="AV987" s="1843">
        <f t="shared" ca="1" si="1068"/>
        <v>1.235956945845947</v>
      </c>
      <c r="AW987" s="17">
        <f t="shared" ca="1" si="1069"/>
        <v>19172</v>
      </c>
      <c r="AX987" s="1740">
        <f t="shared" ca="1" si="1070"/>
        <v>-4474</v>
      </c>
      <c r="AY987" s="1843">
        <f t="shared" ca="1" si="1071"/>
        <v>0.76663884832046736</v>
      </c>
      <c r="BA987" s="17">
        <f t="shared" ca="1" si="1072"/>
        <v>14698</v>
      </c>
      <c r="BB987" s="17">
        <f t="shared" ca="1" si="1073"/>
        <v>11892</v>
      </c>
      <c r="BC987" s="1740">
        <f t="shared" ca="1" si="1074"/>
        <v>2806</v>
      </c>
      <c r="BD987" s="1843">
        <f t="shared" ca="1" si="1075"/>
        <v>1.235956945845947</v>
      </c>
      <c r="BE987" s="17">
        <f t="shared" ca="1" si="1076"/>
        <v>19172</v>
      </c>
      <c r="BF987" s="1740">
        <f t="shared" ca="1" si="1077"/>
        <v>-4474</v>
      </c>
      <c r="BG987" s="1843">
        <f t="shared" ca="1" si="1078"/>
        <v>0.76663884832046736</v>
      </c>
    </row>
    <row r="988" spans="1:59">
      <c r="A988" s="1887">
        <v>992</v>
      </c>
      <c r="B988" s="1887">
        <v>1</v>
      </c>
      <c r="C988" s="1887">
        <f>ROW()</f>
        <v>988</v>
      </c>
      <c r="D988" s="2120" t="s">
        <v>1020</v>
      </c>
      <c r="E988" s="2540">
        <v>1</v>
      </c>
      <c r="F988" s="87"/>
      <c r="G988" s="87"/>
      <c r="H988" s="256"/>
      <c r="I988" s="41"/>
      <c r="J988" s="421"/>
      <c r="K988" s="4"/>
      <c r="L988" s="4"/>
      <c r="M988" s="4"/>
      <c r="N988" s="3" t="s">
        <v>249</v>
      </c>
      <c r="O988" s="3"/>
      <c r="P988" s="40"/>
      <c r="Q988" s="19">
        <v>9340</v>
      </c>
      <c r="R988" s="19">
        <v>7611</v>
      </c>
      <c r="S988" s="19">
        <v>5535</v>
      </c>
      <c r="T988" s="19">
        <v>5381</v>
      </c>
      <c r="U988" s="19">
        <v>9760</v>
      </c>
      <c r="V988" s="19">
        <v>9375</v>
      </c>
      <c r="W988" s="19">
        <v>9493</v>
      </c>
      <c r="X988" s="19">
        <v>10178</v>
      </c>
      <c r="Y988" s="19">
        <v>9779</v>
      </c>
      <c r="Z988" s="19">
        <v>9873</v>
      </c>
      <c r="AA988" s="19">
        <v>12942</v>
      </c>
      <c r="AB988" s="19">
        <v>7369</v>
      </c>
      <c r="AC988" s="17">
        <f>S988</f>
        <v>5535</v>
      </c>
      <c r="AD988" s="17">
        <f>V988</f>
        <v>9375</v>
      </c>
      <c r="AE988" s="17">
        <f>Y988</f>
        <v>9779</v>
      </c>
      <c r="AF988" s="17">
        <f>AB988</f>
        <v>7369</v>
      </c>
      <c r="AG988" s="17">
        <f>AD988</f>
        <v>9375</v>
      </c>
      <c r="AH988" s="17">
        <f>AF988</f>
        <v>7369</v>
      </c>
      <c r="AI988" s="17">
        <f>AH988</f>
        <v>7369</v>
      </c>
      <c r="AK988" s="17">
        <f t="shared" ca="1" si="1058"/>
        <v>9340</v>
      </c>
      <c r="AL988" s="17">
        <f t="shared" ca="1" si="1059"/>
        <v>5946</v>
      </c>
      <c r="AM988" s="1740">
        <f t="shared" ca="1" si="1060"/>
        <v>3394</v>
      </c>
      <c r="AN988" s="1843">
        <f t="shared" ca="1" si="1061"/>
        <v>1.5708039017827111</v>
      </c>
      <c r="AO988" s="17">
        <f t="shared" ca="1" si="1062"/>
        <v>6748</v>
      </c>
      <c r="AP988" s="1740">
        <f t="shared" ca="1" si="1063"/>
        <v>2592</v>
      </c>
      <c r="AQ988" s="1843">
        <f t="shared" ca="1" si="1064"/>
        <v>1.3841138114997036</v>
      </c>
      <c r="AS988" s="17">
        <f t="shared" ca="1" si="1065"/>
        <v>9340</v>
      </c>
      <c r="AT988" s="17">
        <f t="shared" ca="1" si="1066"/>
        <v>5946</v>
      </c>
      <c r="AU988" s="1740">
        <f t="shared" ca="1" si="1067"/>
        <v>3394</v>
      </c>
      <c r="AV988" s="1843">
        <f t="shared" ca="1" si="1068"/>
        <v>1.5708039017827111</v>
      </c>
      <c r="AW988" s="17">
        <f t="shared" ca="1" si="1069"/>
        <v>6748</v>
      </c>
      <c r="AX988" s="1740">
        <f t="shared" ca="1" si="1070"/>
        <v>2592</v>
      </c>
      <c r="AY988" s="1843">
        <f t="shared" ca="1" si="1071"/>
        <v>1.3841138114997036</v>
      </c>
      <c r="BA988" s="17">
        <f t="shared" ca="1" si="1072"/>
        <v>9340</v>
      </c>
      <c r="BB988" s="17">
        <f t="shared" ca="1" si="1073"/>
        <v>5946</v>
      </c>
      <c r="BC988" s="1740">
        <f t="shared" ca="1" si="1074"/>
        <v>3394</v>
      </c>
      <c r="BD988" s="1843">
        <f t="shared" ca="1" si="1075"/>
        <v>1.5708039017827111</v>
      </c>
      <c r="BE988" s="17">
        <f t="shared" ca="1" si="1076"/>
        <v>6748</v>
      </c>
      <c r="BF988" s="1740">
        <f t="shared" ca="1" si="1077"/>
        <v>2592</v>
      </c>
      <c r="BG988" s="1843">
        <f t="shared" ca="1" si="1078"/>
        <v>1.3841138114997036</v>
      </c>
    </row>
    <row r="989" spans="1:59">
      <c r="A989" s="1887">
        <v>993</v>
      </c>
      <c r="B989" s="1887">
        <v>1</v>
      </c>
      <c r="C989" s="1887">
        <f>ROW()</f>
        <v>989</v>
      </c>
      <c r="D989" s="2120" t="s">
        <v>1020</v>
      </c>
      <c r="E989" s="2540">
        <v>1</v>
      </c>
      <c r="F989" s="87"/>
      <c r="G989" s="87"/>
      <c r="H989" s="256"/>
      <c r="I989" s="8" t="s">
        <v>520</v>
      </c>
      <c r="J989" s="515"/>
      <c r="K989" s="515"/>
      <c r="L989" s="515"/>
      <c r="M989" s="515"/>
      <c r="N989" s="514"/>
      <c r="O989" s="514"/>
      <c r="P989" s="593"/>
      <c r="Q989" s="636">
        <f>SUM(Q990:Q991)</f>
        <v>0</v>
      </c>
      <c r="R989" s="636">
        <f t="shared" ref="R989:AI989" si="1085">SUM(R990:R991)</f>
        <v>0</v>
      </c>
      <c r="S989" s="636">
        <f t="shared" si="1085"/>
        <v>0</v>
      </c>
      <c r="T989" s="636">
        <f t="shared" si="1085"/>
        <v>0</v>
      </c>
      <c r="U989" s="636">
        <f t="shared" si="1085"/>
        <v>0</v>
      </c>
      <c r="V989" s="636">
        <f t="shared" si="1085"/>
        <v>0</v>
      </c>
      <c r="W989" s="636">
        <f t="shared" si="1085"/>
        <v>0</v>
      </c>
      <c r="X989" s="636">
        <f t="shared" si="1085"/>
        <v>0</v>
      </c>
      <c r="Y989" s="636">
        <f t="shared" si="1085"/>
        <v>0</v>
      </c>
      <c r="Z989" s="636">
        <f t="shared" si="1085"/>
        <v>0</v>
      </c>
      <c r="AA989" s="636">
        <f t="shared" si="1085"/>
        <v>0</v>
      </c>
      <c r="AB989" s="636">
        <f t="shared" si="1085"/>
        <v>0</v>
      </c>
      <c r="AC989" s="636">
        <f t="shared" si="1085"/>
        <v>0</v>
      </c>
      <c r="AD989" s="636">
        <f t="shared" si="1085"/>
        <v>0</v>
      </c>
      <c r="AE989" s="636">
        <f t="shared" si="1085"/>
        <v>0</v>
      </c>
      <c r="AF989" s="636">
        <f t="shared" si="1085"/>
        <v>0</v>
      </c>
      <c r="AG989" s="636">
        <f t="shared" si="1085"/>
        <v>0</v>
      </c>
      <c r="AH989" s="636">
        <f t="shared" si="1085"/>
        <v>0</v>
      </c>
      <c r="AI989" s="636">
        <f t="shared" si="1085"/>
        <v>0</v>
      </c>
      <c r="AK989" s="636">
        <f t="shared" ca="1" si="1058"/>
        <v>0</v>
      </c>
      <c r="AL989" s="636">
        <f t="shared" ca="1" si="1059"/>
        <v>0</v>
      </c>
      <c r="AM989" s="1761">
        <f t="shared" ca="1" si="1060"/>
        <v>0</v>
      </c>
      <c r="AN989" s="1864">
        <f t="shared" ca="1" si="1061"/>
        <v>0</v>
      </c>
      <c r="AO989" s="636">
        <f t="shared" ca="1" si="1062"/>
        <v>0</v>
      </c>
      <c r="AP989" s="1761">
        <f t="shared" ca="1" si="1063"/>
        <v>0</v>
      </c>
      <c r="AQ989" s="1864">
        <f t="shared" ca="1" si="1064"/>
        <v>0</v>
      </c>
      <c r="AS989" s="636">
        <f t="shared" ca="1" si="1065"/>
        <v>0</v>
      </c>
      <c r="AT989" s="636">
        <f t="shared" ca="1" si="1066"/>
        <v>0</v>
      </c>
      <c r="AU989" s="1761">
        <f t="shared" ca="1" si="1067"/>
        <v>0</v>
      </c>
      <c r="AV989" s="1864">
        <f t="shared" ca="1" si="1068"/>
        <v>0</v>
      </c>
      <c r="AW989" s="636">
        <f t="shared" ca="1" si="1069"/>
        <v>0</v>
      </c>
      <c r="AX989" s="1761">
        <f t="shared" ca="1" si="1070"/>
        <v>0</v>
      </c>
      <c r="AY989" s="1864">
        <f t="shared" ca="1" si="1071"/>
        <v>0</v>
      </c>
      <c r="BA989" s="636">
        <f t="shared" ca="1" si="1072"/>
        <v>0</v>
      </c>
      <c r="BB989" s="636">
        <f t="shared" ca="1" si="1073"/>
        <v>0</v>
      </c>
      <c r="BC989" s="1761">
        <f t="shared" ca="1" si="1074"/>
        <v>0</v>
      </c>
      <c r="BD989" s="1864">
        <f t="shared" ca="1" si="1075"/>
        <v>0</v>
      </c>
      <c r="BE989" s="636">
        <f t="shared" ca="1" si="1076"/>
        <v>0</v>
      </c>
      <c r="BF989" s="1761">
        <f t="shared" ca="1" si="1077"/>
        <v>0</v>
      </c>
      <c r="BG989" s="1864">
        <f t="shared" ca="1" si="1078"/>
        <v>0</v>
      </c>
    </row>
    <row r="990" spans="1:59">
      <c r="A990" s="1887">
        <v>994</v>
      </c>
      <c r="B990" s="1887">
        <v>1</v>
      </c>
      <c r="C990" s="1887">
        <f>ROW()</f>
        <v>990</v>
      </c>
      <c r="D990" s="2120" t="s">
        <v>1020</v>
      </c>
      <c r="E990" s="2540">
        <v>1</v>
      </c>
      <c r="F990" s="87"/>
      <c r="G990" s="87"/>
      <c r="H990" s="256"/>
      <c r="I990" s="43"/>
      <c r="J990" s="87"/>
      <c r="K990" s="7"/>
      <c r="L990" s="7"/>
      <c r="M990" s="7"/>
      <c r="N990" s="6" t="s">
        <v>251</v>
      </c>
      <c r="O990" s="6"/>
      <c r="P990" s="42"/>
      <c r="Q990" s="19"/>
      <c r="R990" s="19"/>
      <c r="S990" s="19"/>
      <c r="T990" s="19"/>
      <c r="U990" s="19"/>
      <c r="V990" s="19"/>
      <c r="W990" s="19"/>
      <c r="X990" s="19"/>
      <c r="Y990" s="19"/>
      <c r="Z990" s="19"/>
      <c r="AA990" s="19"/>
      <c r="AB990" s="19"/>
      <c r="AC990" s="17">
        <f>S990</f>
        <v>0</v>
      </c>
      <c r="AD990" s="17">
        <f>V990</f>
        <v>0</v>
      </c>
      <c r="AE990" s="17">
        <f>Y990</f>
        <v>0</v>
      </c>
      <c r="AF990" s="17">
        <f>AB990</f>
        <v>0</v>
      </c>
      <c r="AG990" s="17">
        <f>AD990</f>
        <v>0</v>
      </c>
      <c r="AH990" s="17">
        <f>AF990</f>
        <v>0</v>
      </c>
      <c r="AI990" s="17">
        <f>AH990</f>
        <v>0</v>
      </c>
      <c r="AK990" s="17">
        <f t="shared" ca="1" si="1058"/>
        <v>0</v>
      </c>
      <c r="AL990" s="17">
        <f t="shared" ca="1" si="1059"/>
        <v>0</v>
      </c>
      <c r="AM990" s="1740">
        <f t="shared" ca="1" si="1060"/>
        <v>0</v>
      </c>
      <c r="AN990" s="1843">
        <f t="shared" ca="1" si="1061"/>
        <v>0</v>
      </c>
      <c r="AO990" s="17">
        <f t="shared" ca="1" si="1062"/>
        <v>0</v>
      </c>
      <c r="AP990" s="1740">
        <f t="shared" ca="1" si="1063"/>
        <v>0</v>
      </c>
      <c r="AQ990" s="1843">
        <f t="shared" ca="1" si="1064"/>
        <v>0</v>
      </c>
      <c r="AS990" s="17">
        <f t="shared" ca="1" si="1065"/>
        <v>0</v>
      </c>
      <c r="AT990" s="17">
        <f t="shared" ca="1" si="1066"/>
        <v>0</v>
      </c>
      <c r="AU990" s="1740">
        <f t="shared" ca="1" si="1067"/>
        <v>0</v>
      </c>
      <c r="AV990" s="1843">
        <f t="shared" ca="1" si="1068"/>
        <v>0</v>
      </c>
      <c r="AW990" s="17">
        <f t="shared" ca="1" si="1069"/>
        <v>0</v>
      </c>
      <c r="AX990" s="1740">
        <f t="shared" ca="1" si="1070"/>
        <v>0</v>
      </c>
      <c r="AY990" s="1843">
        <f t="shared" ca="1" si="1071"/>
        <v>0</v>
      </c>
      <c r="BA990" s="17">
        <f t="shared" ca="1" si="1072"/>
        <v>0</v>
      </c>
      <c r="BB990" s="17">
        <f t="shared" ca="1" si="1073"/>
        <v>0</v>
      </c>
      <c r="BC990" s="1740">
        <f t="shared" ca="1" si="1074"/>
        <v>0</v>
      </c>
      <c r="BD990" s="1843">
        <f t="shared" ca="1" si="1075"/>
        <v>0</v>
      </c>
      <c r="BE990" s="17">
        <f t="shared" ca="1" si="1076"/>
        <v>0</v>
      </c>
      <c r="BF990" s="1740">
        <f t="shared" ca="1" si="1077"/>
        <v>0</v>
      </c>
      <c r="BG990" s="1843">
        <f t="shared" ca="1" si="1078"/>
        <v>0</v>
      </c>
    </row>
    <row r="991" spans="1:59">
      <c r="A991" s="1887">
        <v>995</v>
      </c>
      <c r="B991" s="1887">
        <v>1</v>
      </c>
      <c r="C991" s="1887">
        <f>ROW()</f>
        <v>991</v>
      </c>
      <c r="D991" s="2120" t="s">
        <v>1020</v>
      </c>
      <c r="E991" s="2540">
        <v>1</v>
      </c>
      <c r="F991" s="87"/>
      <c r="G991" s="87"/>
      <c r="H991" s="256"/>
      <c r="I991" s="41"/>
      <c r="J991" s="421"/>
      <c r="K991" s="4"/>
      <c r="L991" s="4"/>
      <c r="M991" s="4"/>
      <c r="N991" s="3" t="s">
        <v>249</v>
      </c>
      <c r="O991" s="3"/>
      <c r="P991" s="40"/>
      <c r="Q991" s="15"/>
      <c r="R991" s="15"/>
      <c r="S991" s="15"/>
      <c r="T991" s="15"/>
      <c r="U991" s="15"/>
      <c r="V991" s="15"/>
      <c r="W991" s="15"/>
      <c r="X991" s="15"/>
      <c r="Y991" s="15"/>
      <c r="Z991" s="15"/>
      <c r="AA991" s="15"/>
      <c r="AB991" s="15"/>
      <c r="AC991" s="14">
        <f>S991</f>
        <v>0</v>
      </c>
      <c r="AD991" s="14">
        <f>V991</f>
        <v>0</v>
      </c>
      <c r="AE991" s="14">
        <f>Y991</f>
        <v>0</v>
      </c>
      <c r="AF991" s="14">
        <f>AB991</f>
        <v>0</v>
      </c>
      <c r="AG991" s="14">
        <f>AD991</f>
        <v>0</v>
      </c>
      <c r="AH991" s="14">
        <f>AF991</f>
        <v>0</v>
      </c>
      <c r="AI991" s="14">
        <f>AH991</f>
        <v>0</v>
      </c>
      <c r="AK991" s="14">
        <f t="shared" ca="1" si="1058"/>
        <v>0</v>
      </c>
      <c r="AL991" s="14">
        <f t="shared" ca="1" si="1059"/>
        <v>0</v>
      </c>
      <c r="AM991" s="1741">
        <f t="shared" ca="1" si="1060"/>
        <v>0</v>
      </c>
      <c r="AN991" s="1844">
        <f t="shared" ca="1" si="1061"/>
        <v>0</v>
      </c>
      <c r="AO991" s="14">
        <f t="shared" ca="1" si="1062"/>
        <v>0</v>
      </c>
      <c r="AP991" s="1741">
        <f t="shared" ca="1" si="1063"/>
        <v>0</v>
      </c>
      <c r="AQ991" s="1844">
        <f t="shared" ca="1" si="1064"/>
        <v>0</v>
      </c>
      <c r="AS991" s="14">
        <f t="shared" ca="1" si="1065"/>
        <v>0</v>
      </c>
      <c r="AT991" s="14">
        <f t="shared" ca="1" si="1066"/>
        <v>0</v>
      </c>
      <c r="AU991" s="1741">
        <f t="shared" ca="1" si="1067"/>
        <v>0</v>
      </c>
      <c r="AV991" s="1844">
        <f t="shared" ca="1" si="1068"/>
        <v>0</v>
      </c>
      <c r="AW991" s="14">
        <f t="shared" ca="1" si="1069"/>
        <v>0</v>
      </c>
      <c r="AX991" s="1741">
        <f t="shared" ca="1" si="1070"/>
        <v>0</v>
      </c>
      <c r="AY991" s="1844">
        <f t="shared" ca="1" si="1071"/>
        <v>0</v>
      </c>
      <c r="BA991" s="14">
        <f t="shared" ca="1" si="1072"/>
        <v>0</v>
      </c>
      <c r="BB991" s="14">
        <f t="shared" ca="1" si="1073"/>
        <v>0</v>
      </c>
      <c r="BC991" s="1741">
        <f t="shared" ca="1" si="1074"/>
        <v>0</v>
      </c>
      <c r="BD991" s="1844">
        <f t="shared" ca="1" si="1075"/>
        <v>0</v>
      </c>
      <c r="BE991" s="14">
        <f t="shared" ca="1" si="1076"/>
        <v>0</v>
      </c>
      <c r="BF991" s="1741">
        <f t="shared" ca="1" si="1077"/>
        <v>0</v>
      </c>
      <c r="BG991" s="1844">
        <f t="shared" ca="1" si="1078"/>
        <v>0</v>
      </c>
    </row>
    <row r="992" spans="1:59">
      <c r="A992" s="1887">
        <v>999</v>
      </c>
      <c r="B992" s="1887">
        <v>996</v>
      </c>
      <c r="C992" s="1887">
        <f>ROW()</f>
        <v>992</v>
      </c>
      <c r="D992" s="2120" t="s">
        <v>1020</v>
      </c>
      <c r="E992" s="2549" t="s">
        <v>1040</v>
      </c>
      <c r="F992" s="2164"/>
      <c r="G992" s="87"/>
      <c r="H992" s="256"/>
      <c r="I992" s="2513" t="s">
        <v>1058</v>
      </c>
      <c r="J992" s="628"/>
      <c r="K992" s="628"/>
      <c r="L992" s="628"/>
      <c r="M992" s="628"/>
      <c r="N992" s="628"/>
      <c r="O992" s="628"/>
      <c r="P992" s="218"/>
      <c r="Q992" s="733">
        <f>SUM(Q993:Q994)</f>
        <v>1997</v>
      </c>
      <c r="R992" s="733">
        <f t="shared" ref="R992:AI992" si="1086">SUM(R993:R994)</f>
        <v>1596</v>
      </c>
      <c r="S992" s="733">
        <f t="shared" si="1086"/>
        <v>1669</v>
      </c>
      <c r="T992" s="733">
        <f t="shared" si="1086"/>
        <v>1464</v>
      </c>
      <c r="U992" s="733">
        <f t="shared" si="1086"/>
        <v>1012</v>
      </c>
      <c r="V992" s="733">
        <f t="shared" si="1086"/>
        <v>993</v>
      </c>
      <c r="W992" s="733">
        <f t="shared" si="1086"/>
        <v>893</v>
      </c>
      <c r="X992" s="733">
        <f t="shared" si="1086"/>
        <v>2197</v>
      </c>
      <c r="Y992" s="733">
        <f t="shared" si="1086"/>
        <v>848</v>
      </c>
      <c r="Z992" s="733">
        <f t="shared" si="1086"/>
        <v>887</v>
      </c>
      <c r="AA992" s="733">
        <f t="shared" si="1086"/>
        <v>1106</v>
      </c>
      <c r="AB992" s="733">
        <f t="shared" si="1086"/>
        <v>1287</v>
      </c>
      <c r="AC992" s="733">
        <f t="shared" si="1086"/>
        <v>1669</v>
      </c>
      <c r="AD992" s="733">
        <f t="shared" si="1086"/>
        <v>993</v>
      </c>
      <c r="AE992" s="733">
        <f t="shared" si="1086"/>
        <v>848</v>
      </c>
      <c r="AF992" s="733">
        <f t="shared" si="1086"/>
        <v>1287</v>
      </c>
      <c r="AG992" s="733">
        <f t="shared" si="1086"/>
        <v>993</v>
      </c>
      <c r="AH992" s="733">
        <f t="shared" si="1086"/>
        <v>1287</v>
      </c>
      <c r="AI992" s="733">
        <f t="shared" si="1086"/>
        <v>1287</v>
      </c>
      <c r="AK992" s="733">
        <f t="shared" ca="1" si="1058"/>
        <v>1997</v>
      </c>
      <c r="AL992" s="733">
        <f t="shared" ca="1" si="1059"/>
        <v>1348</v>
      </c>
      <c r="AM992" s="1762">
        <f t="shared" ca="1" si="1060"/>
        <v>649</v>
      </c>
      <c r="AN992" s="1865">
        <f t="shared" ca="1" si="1061"/>
        <v>1.4814540059347181</v>
      </c>
      <c r="AO992" s="733">
        <f t="shared" ca="1" si="1062"/>
        <v>1284</v>
      </c>
      <c r="AP992" s="1762">
        <f t="shared" ca="1" si="1063"/>
        <v>713</v>
      </c>
      <c r="AQ992" s="1865">
        <f t="shared" ca="1" si="1064"/>
        <v>1.5552959501557633</v>
      </c>
      <c r="AS992" s="733">
        <f t="shared" ca="1" si="1065"/>
        <v>1997</v>
      </c>
      <c r="AT992" s="733">
        <f t="shared" ca="1" si="1066"/>
        <v>1348</v>
      </c>
      <c r="AU992" s="1762">
        <f t="shared" ca="1" si="1067"/>
        <v>649</v>
      </c>
      <c r="AV992" s="1865">
        <f t="shared" ca="1" si="1068"/>
        <v>1.4814540059347181</v>
      </c>
      <c r="AW992" s="733">
        <f t="shared" ca="1" si="1069"/>
        <v>1284</v>
      </c>
      <c r="AX992" s="1762">
        <f t="shared" ca="1" si="1070"/>
        <v>713</v>
      </c>
      <c r="AY992" s="1865">
        <f t="shared" ca="1" si="1071"/>
        <v>1.5552959501557633</v>
      </c>
      <c r="BA992" s="733">
        <f t="shared" ca="1" si="1072"/>
        <v>1997</v>
      </c>
      <c r="BB992" s="733">
        <f t="shared" ca="1" si="1073"/>
        <v>1348</v>
      </c>
      <c r="BC992" s="1762">
        <f t="shared" ca="1" si="1074"/>
        <v>649</v>
      </c>
      <c r="BD992" s="1865">
        <f t="shared" ca="1" si="1075"/>
        <v>1.4814540059347181</v>
      </c>
      <c r="BE992" s="733">
        <f t="shared" ca="1" si="1076"/>
        <v>1284</v>
      </c>
      <c r="BF992" s="1762">
        <f t="shared" ca="1" si="1077"/>
        <v>713</v>
      </c>
      <c r="BG992" s="1865">
        <f t="shared" ca="1" si="1078"/>
        <v>1.5552959501557633</v>
      </c>
    </row>
    <row r="993" spans="1:59">
      <c r="A993" s="1887">
        <v>1000</v>
      </c>
      <c r="B993" s="1887">
        <v>997</v>
      </c>
      <c r="C993" s="1887">
        <f>ROW()</f>
        <v>993</v>
      </c>
      <c r="D993" s="2120" t="s">
        <v>1020</v>
      </c>
      <c r="E993" s="2540">
        <v>1</v>
      </c>
      <c r="F993" s="87"/>
      <c r="G993" s="87"/>
      <c r="H993" s="256"/>
      <c r="I993" s="46"/>
      <c r="J993" s="7"/>
      <c r="K993" s="7"/>
      <c r="L993" s="7"/>
      <c r="M993" s="7"/>
      <c r="N993" s="6" t="s">
        <v>122</v>
      </c>
      <c r="O993" s="6"/>
      <c r="P993" s="42"/>
      <c r="Q993" s="19">
        <v>271</v>
      </c>
      <c r="R993" s="19">
        <v>257</v>
      </c>
      <c r="S993" s="19">
        <v>286</v>
      </c>
      <c r="T993" s="19">
        <v>267</v>
      </c>
      <c r="U993" s="19">
        <v>239</v>
      </c>
      <c r="V993" s="19">
        <v>235</v>
      </c>
      <c r="W993" s="19">
        <v>211</v>
      </c>
      <c r="X993" s="19">
        <v>210</v>
      </c>
      <c r="Y993" s="19">
        <v>228</v>
      </c>
      <c r="Z993" s="19">
        <v>263</v>
      </c>
      <c r="AA993" s="19">
        <v>228</v>
      </c>
      <c r="AB993" s="19">
        <v>248</v>
      </c>
      <c r="AC993" s="17">
        <f>S993</f>
        <v>286</v>
      </c>
      <c r="AD993" s="17">
        <f>V993</f>
        <v>235</v>
      </c>
      <c r="AE993" s="17">
        <f>Y993</f>
        <v>228</v>
      </c>
      <c r="AF993" s="17">
        <f>AB993</f>
        <v>248</v>
      </c>
      <c r="AG993" s="17">
        <f>AD993</f>
        <v>235</v>
      </c>
      <c r="AH993" s="17">
        <f>AF993</f>
        <v>248</v>
      </c>
      <c r="AI993" s="17">
        <f>AH993</f>
        <v>248</v>
      </c>
      <c r="AK993" s="17">
        <f t="shared" ca="1" si="1058"/>
        <v>271</v>
      </c>
      <c r="AL993" s="17">
        <f t="shared" ca="1" si="1059"/>
        <v>218</v>
      </c>
      <c r="AM993" s="1740">
        <f t="shared" ca="1" si="1060"/>
        <v>53</v>
      </c>
      <c r="AN993" s="1843">
        <f t="shared" ca="1" si="1061"/>
        <v>1.2431192660550459</v>
      </c>
      <c r="AO993" s="17">
        <f t="shared" ca="1" si="1062"/>
        <v>287</v>
      </c>
      <c r="AP993" s="1740">
        <f t="shared" ca="1" si="1063"/>
        <v>-16</v>
      </c>
      <c r="AQ993" s="1843">
        <f t="shared" ca="1" si="1064"/>
        <v>0.94425087108013939</v>
      </c>
      <c r="AS993" s="17">
        <f t="shared" ca="1" si="1065"/>
        <v>271</v>
      </c>
      <c r="AT993" s="17">
        <f t="shared" ca="1" si="1066"/>
        <v>218</v>
      </c>
      <c r="AU993" s="1740">
        <f t="shared" ca="1" si="1067"/>
        <v>53</v>
      </c>
      <c r="AV993" s="1843">
        <f t="shared" ca="1" si="1068"/>
        <v>1.2431192660550459</v>
      </c>
      <c r="AW993" s="17">
        <f t="shared" ca="1" si="1069"/>
        <v>287</v>
      </c>
      <c r="AX993" s="1740">
        <f t="shared" ca="1" si="1070"/>
        <v>-16</v>
      </c>
      <c r="AY993" s="1843">
        <f t="shared" ca="1" si="1071"/>
        <v>0.94425087108013939</v>
      </c>
      <c r="BA993" s="17">
        <f t="shared" ca="1" si="1072"/>
        <v>271</v>
      </c>
      <c r="BB993" s="17">
        <f t="shared" ca="1" si="1073"/>
        <v>218</v>
      </c>
      <c r="BC993" s="1740">
        <f t="shared" ca="1" si="1074"/>
        <v>53</v>
      </c>
      <c r="BD993" s="1843">
        <f t="shared" ca="1" si="1075"/>
        <v>1.2431192660550459</v>
      </c>
      <c r="BE993" s="17">
        <f t="shared" ca="1" si="1076"/>
        <v>287</v>
      </c>
      <c r="BF993" s="1740">
        <f t="shared" ca="1" si="1077"/>
        <v>-16</v>
      </c>
      <c r="BG993" s="1843">
        <f t="shared" ca="1" si="1078"/>
        <v>0.94425087108013939</v>
      </c>
    </row>
    <row r="994" spans="1:59">
      <c r="A994" s="1887">
        <v>1001</v>
      </c>
      <c r="B994" s="1887">
        <v>998</v>
      </c>
      <c r="C994" s="1887">
        <f>ROW()</f>
        <v>994</v>
      </c>
      <c r="D994" s="2120" t="s">
        <v>1020</v>
      </c>
      <c r="E994" s="2540">
        <v>1</v>
      </c>
      <c r="F994" s="87"/>
      <c r="G994" s="87"/>
      <c r="H994" s="256"/>
      <c r="I994" s="692"/>
      <c r="J994" s="4"/>
      <c r="K994" s="4"/>
      <c r="L994" s="4"/>
      <c r="M994" s="4"/>
      <c r="N994" s="3" t="s">
        <v>249</v>
      </c>
      <c r="O994" s="3"/>
      <c r="P994" s="40"/>
      <c r="Q994" s="15">
        <v>1726</v>
      </c>
      <c r="R994" s="15">
        <v>1339</v>
      </c>
      <c r="S994" s="15">
        <v>1383</v>
      </c>
      <c r="T994" s="15">
        <v>1197</v>
      </c>
      <c r="U994" s="15">
        <v>773</v>
      </c>
      <c r="V994" s="15">
        <v>758</v>
      </c>
      <c r="W994" s="15">
        <v>682</v>
      </c>
      <c r="X994" s="15">
        <v>1987</v>
      </c>
      <c r="Y994" s="15">
        <v>620</v>
      </c>
      <c r="Z994" s="15">
        <v>624</v>
      </c>
      <c r="AA994" s="15">
        <v>878</v>
      </c>
      <c r="AB994" s="15">
        <v>1039</v>
      </c>
      <c r="AC994" s="14">
        <f>S994</f>
        <v>1383</v>
      </c>
      <c r="AD994" s="14">
        <f>V994</f>
        <v>758</v>
      </c>
      <c r="AE994" s="14">
        <f>Y994</f>
        <v>620</v>
      </c>
      <c r="AF994" s="14">
        <f>AB994</f>
        <v>1039</v>
      </c>
      <c r="AG994" s="14">
        <f>AD994</f>
        <v>758</v>
      </c>
      <c r="AH994" s="14">
        <f>AF994</f>
        <v>1039</v>
      </c>
      <c r="AI994" s="14">
        <f>AH994</f>
        <v>1039</v>
      </c>
      <c r="AK994" s="14">
        <f t="shared" ca="1" si="1058"/>
        <v>1726</v>
      </c>
      <c r="AL994" s="14">
        <f t="shared" ca="1" si="1059"/>
        <v>1130</v>
      </c>
      <c r="AM994" s="1741">
        <f t="shared" ca="1" si="1060"/>
        <v>596</v>
      </c>
      <c r="AN994" s="1844">
        <f t="shared" ca="1" si="1061"/>
        <v>1.5274336283185841</v>
      </c>
      <c r="AO994" s="14">
        <f t="shared" ca="1" si="1062"/>
        <v>997</v>
      </c>
      <c r="AP994" s="1741">
        <f t="shared" ca="1" si="1063"/>
        <v>729</v>
      </c>
      <c r="AQ994" s="1844">
        <f t="shared" ca="1" si="1064"/>
        <v>1.7311935807422267</v>
      </c>
      <c r="AS994" s="14">
        <f t="shared" ca="1" si="1065"/>
        <v>1726</v>
      </c>
      <c r="AT994" s="14">
        <f t="shared" ca="1" si="1066"/>
        <v>1130</v>
      </c>
      <c r="AU994" s="1741">
        <f t="shared" ca="1" si="1067"/>
        <v>596</v>
      </c>
      <c r="AV994" s="1844">
        <f t="shared" ca="1" si="1068"/>
        <v>1.5274336283185841</v>
      </c>
      <c r="AW994" s="14">
        <f t="shared" ca="1" si="1069"/>
        <v>997</v>
      </c>
      <c r="AX994" s="1741">
        <f t="shared" ca="1" si="1070"/>
        <v>729</v>
      </c>
      <c r="AY994" s="1844">
        <f t="shared" ca="1" si="1071"/>
        <v>1.7311935807422267</v>
      </c>
      <c r="BA994" s="14">
        <f t="shared" ca="1" si="1072"/>
        <v>1726</v>
      </c>
      <c r="BB994" s="14">
        <f t="shared" ca="1" si="1073"/>
        <v>1130</v>
      </c>
      <c r="BC994" s="1741">
        <f t="shared" ca="1" si="1074"/>
        <v>596</v>
      </c>
      <c r="BD994" s="1844">
        <f t="shared" ca="1" si="1075"/>
        <v>1.5274336283185841</v>
      </c>
      <c r="BE994" s="14">
        <f t="shared" ca="1" si="1076"/>
        <v>997</v>
      </c>
      <c r="BF994" s="1741">
        <f t="shared" ca="1" si="1077"/>
        <v>729</v>
      </c>
      <c r="BG994" s="1844">
        <f t="shared" ca="1" si="1078"/>
        <v>1.7311935807422267</v>
      </c>
    </row>
    <row r="995" spans="1:59">
      <c r="A995" s="1887">
        <v>1002</v>
      </c>
      <c r="C995" s="1887">
        <f>ROW()</f>
        <v>995</v>
      </c>
      <c r="E995" s="2540">
        <v>1</v>
      </c>
      <c r="H995" s="39"/>
      <c r="I995" s="38"/>
      <c r="J995" s="37"/>
      <c r="K995" s="37"/>
      <c r="L995" s="37"/>
      <c r="M995" s="37"/>
      <c r="N995" s="37"/>
      <c r="O995" s="37"/>
      <c r="P995" s="6"/>
      <c r="Q995" s="36"/>
      <c r="R995" s="36"/>
      <c r="S995" s="36"/>
      <c r="T995" s="36"/>
      <c r="U995" s="36"/>
      <c r="V995" s="36"/>
    </row>
    <row r="996" spans="1:59" ht="15.75">
      <c r="A996" s="1887">
        <v>1</v>
      </c>
      <c r="B996" s="1887">
        <v>1</v>
      </c>
      <c r="C996" s="1887">
        <f>ROW()</f>
        <v>996</v>
      </c>
      <c r="E996" s="2547" t="s">
        <v>1099</v>
      </c>
      <c r="F996" s="2548"/>
      <c r="G996" s="2543" t="s">
        <v>1092</v>
      </c>
      <c r="H996" s="39"/>
      <c r="I996" s="38"/>
      <c r="J996" s="37"/>
      <c r="K996" s="37"/>
      <c r="L996" s="37"/>
      <c r="M996" s="37"/>
      <c r="N996" s="37"/>
      <c r="O996" s="37"/>
      <c r="P996" s="6"/>
      <c r="Q996" s="36"/>
      <c r="R996" s="36"/>
      <c r="S996" s="36"/>
      <c r="T996" s="36"/>
      <c r="U996" s="36"/>
      <c r="V996" s="36"/>
    </row>
    <row r="997" spans="1:59">
      <c r="A997" s="1887">
        <v>1</v>
      </c>
      <c r="B997" s="1887">
        <v>1</v>
      </c>
      <c r="C997" s="1887">
        <f>ROW()</f>
        <v>997</v>
      </c>
      <c r="E997" s="2547" t="s">
        <v>1099</v>
      </c>
      <c r="F997" s="2548"/>
      <c r="H997" s="39"/>
      <c r="I997" s="690" t="s">
        <v>516</v>
      </c>
      <c r="J997" s="1429"/>
      <c r="K997" s="1429"/>
      <c r="L997" s="1429"/>
      <c r="M997" s="1429"/>
      <c r="N997" s="1066"/>
      <c r="O997" s="1066"/>
      <c r="P997" s="1066"/>
      <c r="Q997" s="2132">
        <f>Q998+Q1003</f>
        <v>80284</v>
      </c>
      <c r="R997" s="2132">
        <f t="shared" ref="R997:AI997" si="1087">R998+R1003</f>
        <v>110309</v>
      </c>
      <c r="S997" s="2132">
        <f t="shared" si="1087"/>
        <v>73718</v>
      </c>
      <c r="T997" s="2132">
        <f t="shared" si="1087"/>
        <v>70319</v>
      </c>
      <c r="U997" s="2132">
        <f t="shared" si="1087"/>
        <v>74108</v>
      </c>
      <c r="V997" s="2132">
        <f t="shared" si="1087"/>
        <v>72057</v>
      </c>
      <c r="W997" s="2133">
        <f t="shared" si="1087"/>
        <v>71086</v>
      </c>
      <c r="X997" s="2133">
        <f t="shared" si="1087"/>
        <v>82314</v>
      </c>
      <c r="Y997" s="2133">
        <f t="shared" si="1087"/>
        <v>58205</v>
      </c>
      <c r="Z997" s="2133">
        <f t="shared" si="1087"/>
        <v>48760</v>
      </c>
      <c r="AA997" s="2133">
        <f t="shared" si="1087"/>
        <v>48557</v>
      </c>
      <c r="AB997" s="2133">
        <f t="shared" si="1087"/>
        <v>35224</v>
      </c>
      <c r="AC997" s="2133">
        <f t="shared" si="1087"/>
        <v>73718</v>
      </c>
      <c r="AD997" s="2133">
        <f t="shared" si="1087"/>
        <v>72057</v>
      </c>
      <c r="AE997" s="2133">
        <f t="shared" si="1087"/>
        <v>58205</v>
      </c>
      <c r="AF997" s="2133">
        <f t="shared" si="1087"/>
        <v>35224</v>
      </c>
      <c r="AG997" s="2133">
        <f t="shared" si="1087"/>
        <v>72057</v>
      </c>
      <c r="AH997" s="2133">
        <f t="shared" si="1087"/>
        <v>35224</v>
      </c>
      <c r="AI997" s="2133">
        <f t="shared" si="1087"/>
        <v>35224</v>
      </c>
      <c r="AK997" s="683">
        <f t="shared" ref="AK997:AK1006" ca="1" si="1088">INDIRECT(AK$3&amp;(ROW()))</f>
        <v>80284</v>
      </c>
      <c r="AL997" s="683">
        <f t="shared" ref="AL997:AL1006" ca="1" si="1089">INDIRECT(AL$1&amp;AL$3&amp;$C997)</f>
        <v>76209</v>
      </c>
      <c r="AM997" s="1734">
        <f ca="1">AK997-AL997</f>
        <v>4075</v>
      </c>
      <c r="AN997" s="1837">
        <f ca="1">IFERROR(AK997/AL997,0)</f>
        <v>1.0534713747720086</v>
      </c>
      <c r="AO997" s="683">
        <f t="shared" ref="AO997:AO1006" ca="1" si="1090">INDIRECT(AO$1&amp;AO$3&amp;$A997)+INDIRECT(AO$1&amp;AO$3&amp;$B997)</f>
        <v>0</v>
      </c>
      <c r="AP997" s="1734">
        <f ca="1">AK997-AO997</f>
        <v>80284</v>
      </c>
      <c r="AQ997" s="1837">
        <f ca="1">IFERROR(AK997/AO997,0)</f>
        <v>0</v>
      </c>
      <c r="AS997" s="683">
        <f t="shared" ref="AS997:AS1006" ca="1" si="1091">INDIRECT(AS$3&amp;(ROW()))</f>
        <v>80284</v>
      </c>
      <c r="AT997" s="683">
        <f t="shared" ref="AT997:AT1006" ca="1" si="1092">INDIRECT(AT$1&amp;AT$3&amp;$C997)</f>
        <v>76209</v>
      </c>
      <c r="AU997" s="1734">
        <f ca="1">AS997-AT997</f>
        <v>4075</v>
      </c>
      <c r="AV997" s="1837">
        <f ca="1">IFERROR(AS997/AT997,0)</f>
        <v>1.0534713747720086</v>
      </c>
      <c r="AW997" s="683">
        <f t="shared" ref="AW997:AW1006" ca="1" si="1093">INDIRECT(AW$1&amp;AW$3&amp;$A997)+INDIRECT(AW$1&amp;AW$3&amp;$B997)</f>
        <v>0</v>
      </c>
      <c r="AX997" s="1734">
        <f ca="1">AS997-AW997</f>
        <v>80284</v>
      </c>
      <c r="AY997" s="1837">
        <f ca="1">IFERROR(AS997/AW997,0)</f>
        <v>0</v>
      </c>
      <c r="BA997" s="683">
        <f t="shared" ref="BA997:BA1006" ca="1" si="1094">INDIRECT(BA$3&amp;(ROW()))</f>
        <v>80284</v>
      </c>
      <c r="BB997" s="683">
        <f t="shared" ref="BB997:BB1006" ca="1" si="1095">INDIRECT(BB$1&amp;BB$3&amp;$C997)</f>
        <v>76209</v>
      </c>
      <c r="BC997" s="1734">
        <f ca="1">BA997-BB997</f>
        <v>4075</v>
      </c>
      <c r="BD997" s="1837">
        <f ca="1">IFERROR(BA997/BB997,0)</f>
        <v>1.0534713747720086</v>
      </c>
      <c r="BE997" s="683">
        <f t="shared" ref="BE997:BE1006" ca="1" si="1096">INDIRECT(BE$1&amp;BE$3&amp;$A997)+INDIRECT(BE$1&amp;BE$3&amp;$B997)</f>
        <v>0</v>
      </c>
      <c r="BF997" s="1734">
        <f ca="1">BA997-BE997</f>
        <v>80284</v>
      </c>
      <c r="BG997" s="1837">
        <f ca="1">IFERROR(BA997/BE997,0)</f>
        <v>0</v>
      </c>
    </row>
    <row r="998" spans="1:59">
      <c r="A998" s="1887">
        <v>1</v>
      </c>
      <c r="B998" s="1887">
        <v>1</v>
      </c>
      <c r="C998" s="1887">
        <f>ROW()</f>
        <v>998</v>
      </c>
      <c r="E998" s="2547" t="s">
        <v>1099</v>
      </c>
      <c r="F998" s="2548"/>
      <c r="H998" s="39"/>
      <c r="I998" s="44"/>
      <c r="J998" s="6"/>
      <c r="K998" s="6"/>
      <c r="L998" s="6"/>
      <c r="M998" s="6"/>
      <c r="N998" s="86" t="s">
        <v>1093</v>
      </c>
      <c r="O998" s="79"/>
      <c r="P998" s="79"/>
      <c r="Q998" s="76">
        <f>Q986+Q987</f>
        <v>70944</v>
      </c>
      <c r="R998" s="76">
        <f t="shared" ref="R998:AI998" si="1097">R986+R987</f>
        <v>102698</v>
      </c>
      <c r="S998" s="76">
        <f t="shared" si="1097"/>
        <v>68183</v>
      </c>
      <c r="T998" s="76">
        <f t="shared" si="1097"/>
        <v>64938</v>
      </c>
      <c r="U998" s="76">
        <f t="shared" si="1097"/>
        <v>64348</v>
      </c>
      <c r="V998" s="76">
        <f t="shared" si="1097"/>
        <v>62682</v>
      </c>
      <c r="W998" s="76">
        <f t="shared" si="1097"/>
        <v>61593</v>
      </c>
      <c r="X998" s="76">
        <f t="shared" si="1097"/>
        <v>72136</v>
      </c>
      <c r="Y998" s="76">
        <f t="shared" si="1097"/>
        <v>48426</v>
      </c>
      <c r="Z998" s="76">
        <f t="shared" si="1097"/>
        <v>38887</v>
      </c>
      <c r="AA998" s="76">
        <f t="shared" si="1097"/>
        <v>35615</v>
      </c>
      <c r="AB998" s="76">
        <f t="shared" si="1097"/>
        <v>27855</v>
      </c>
      <c r="AC998" s="76">
        <f t="shared" si="1097"/>
        <v>68183</v>
      </c>
      <c r="AD998" s="76">
        <f t="shared" si="1097"/>
        <v>62682</v>
      </c>
      <c r="AE998" s="76">
        <f t="shared" si="1097"/>
        <v>48426</v>
      </c>
      <c r="AF998" s="76">
        <f t="shared" si="1097"/>
        <v>27855</v>
      </c>
      <c r="AG998" s="76">
        <f t="shared" si="1097"/>
        <v>62682</v>
      </c>
      <c r="AH998" s="76">
        <f t="shared" si="1097"/>
        <v>27855</v>
      </c>
      <c r="AI998" s="76">
        <f t="shared" si="1097"/>
        <v>27855</v>
      </c>
      <c r="AK998" s="616">
        <f t="shared" ca="1" si="1088"/>
        <v>70944</v>
      </c>
      <c r="AL998" s="616">
        <f t="shared" ca="1" si="1089"/>
        <v>70263</v>
      </c>
      <c r="AM998" s="2554">
        <f t="shared" ref="AM998:AM1006" ca="1" si="1098">AK998-AL998</f>
        <v>681</v>
      </c>
      <c r="AN998" s="2555">
        <f t="shared" ref="AN998:AN1006" ca="1" si="1099">IFERROR(AK998/AL998,0)</f>
        <v>1.009692156611588</v>
      </c>
      <c r="AO998" s="2556">
        <f t="shared" ca="1" si="1090"/>
        <v>0</v>
      </c>
      <c r="AP998" s="2557">
        <f t="shared" ref="AP998:AP1006" ca="1" si="1100">AK998-AO998</f>
        <v>70944</v>
      </c>
      <c r="AQ998" s="2558">
        <f t="shared" ref="AQ998:AQ1006" ca="1" si="1101">IFERROR(AK998/AO998,0)</f>
        <v>0</v>
      </c>
      <c r="AR998" s="256"/>
      <c r="AS998" s="616">
        <f t="shared" ca="1" si="1091"/>
        <v>70944</v>
      </c>
      <c r="AT998" s="616">
        <f t="shared" ca="1" si="1092"/>
        <v>70263</v>
      </c>
      <c r="AU998" s="2554">
        <f t="shared" ref="AU998:AU1006" ca="1" si="1102">AS998-AT998</f>
        <v>681</v>
      </c>
      <c r="AV998" s="2555">
        <f t="shared" ref="AV998:AV1006" ca="1" si="1103">IFERROR(AS998/AT998,0)</f>
        <v>1.009692156611588</v>
      </c>
      <c r="AW998" s="2556">
        <f t="shared" ca="1" si="1093"/>
        <v>0</v>
      </c>
      <c r="AX998" s="2557">
        <f t="shared" ref="AX998:AX1006" ca="1" si="1104">AS998-AW998</f>
        <v>70944</v>
      </c>
      <c r="AY998" s="2558">
        <f t="shared" ref="AY998:AY1006" ca="1" si="1105">IFERROR(AS998/AW998,0)</f>
        <v>0</v>
      </c>
      <c r="AZ998" s="256"/>
      <c r="BA998" s="616">
        <f t="shared" ca="1" si="1094"/>
        <v>70944</v>
      </c>
      <c r="BB998" s="616">
        <f t="shared" ca="1" si="1095"/>
        <v>70263</v>
      </c>
      <c r="BC998" s="2554">
        <f t="shared" ref="BC998:BC1006" ca="1" si="1106">BA998-BB998</f>
        <v>681</v>
      </c>
      <c r="BD998" s="2555">
        <f t="shared" ref="BD998:BD1006" ca="1" si="1107">IFERROR(BA998/BB998,0)</f>
        <v>1.009692156611588</v>
      </c>
      <c r="BE998" s="2556">
        <f t="shared" ca="1" si="1096"/>
        <v>0</v>
      </c>
      <c r="BF998" s="2557">
        <f t="shared" ref="BF998:BF1006" ca="1" si="1108">BA998-BE998</f>
        <v>70944</v>
      </c>
      <c r="BG998" s="2558">
        <f t="shared" ref="BG998:BG1006" ca="1" si="1109">IFERROR(BA998/BE998,0)</f>
        <v>0</v>
      </c>
    </row>
    <row r="999" spans="1:59">
      <c r="A999" s="1887">
        <v>1</v>
      </c>
      <c r="B999" s="1887">
        <v>1</v>
      </c>
      <c r="C999" s="1887">
        <f>ROW()</f>
        <v>999</v>
      </c>
      <c r="E999" s="2547" t="s">
        <v>1099</v>
      </c>
      <c r="F999" s="2548"/>
      <c r="H999" s="39"/>
      <c r="I999" s="44"/>
      <c r="J999" s="6"/>
      <c r="K999" s="6"/>
      <c r="L999" s="6"/>
      <c r="M999" s="6"/>
      <c r="N999" s="6"/>
      <c r="O999" s="2545" t="s">
        <v>1094</v>
      </c>
      <c r="P999" s="6"/>
      <c r="Q999" s="2122">
        <v>6681</v>
      </c>
      <c r="R999" s="2122"/>
      <c r="S999" s="2122"/>
      <c r="T999" s="2122"/>
      <c r="U999" s="2122"/>
      <c r="V999" s="2122"/>
      <c r="W999" s="1083"/>
      <c r="X999" s="1083"/>
      <c r="Y999" s="1083"/>
      <c r="Z999" s="1083"/>
      <c r="AA999" s="1083"/>
      <c r="AB999" s="1083"/>
      <c r="AC999" s="25">
        <f>S999</f>
        <v>0</v>
      </c>
      <c r="AD999" s="25">
        <f>V999</f>
        <v>0</v>
      </c>
      <c r="AE999" s="25">
        <f>Y999</f>
        <v>0</v>
      </c>
      <c r="AF999" s="25">
        <f>AB999</f>
        <v>0</v>
      </c>
      <c r="AG999" s="25">
        <f>AD999</f>
        <v>0</v>
      </c>
      <c r="AH999" s="25">
        <f>AF999</f>
        <v>0</v>
      </c>
      <c r="AI999" s="25">
        <f>AH999</f>
        <v>0</v>
      </c>
      <c r="AK999" s="1187">
        <f t="shared" ca="1" si="1088"/>
        <v>6681</v>
      </c>
      <c r="AL999" s="1187">
        <f t="shared" ca="1" si="1089"/>
        <v>0</v>
      </c>
      <c r="AM999" s="2550">
        <f t="shared" ca="1" si="1098"/>
        <v>6681</v>
      </c>
      <c r="AN999" s="2551">
        <f t="shared" ca="1" si="1099"/>
        <v>0</v>
      </c>
      <c r="AO999" s="2559">
        <f t="shared" ca="1" si="1090"/>
        <v>0</v>
      </c>
      <c r="AP999" s="2560">
        <f t="shared" ca="1" si="1100"/>
        <v>6681</v>
      </c>
      <c r="AQ999" s="2561">
        <f t="shared" ca="1" si="1101"/>
        <v>0</v>
      </c>
      <c r="AR999" s="256"/>
      <c r="AS999" s="1187">
        <f t="shared" ca="1" si="1091"/>
        <v>6681</v>
      </c>
      <c r="AT999" s="1187">
        <f t="shared" ca="1" si="1092"/>
        <v>0</v>
      </c>
      <c r="AU999" s="2550">
        <f t="shared" ca="1" si="1102"/>
        <v>6681</v>
      </c>
      <c r="AV999" s="2551">
        <f t="shared" ca="1" si="1103"/>
        <v>0</v>
      </c>
      <c r="AW999" s="2559">
        <f t="shared" ca="1" si="1093"/>
        <v>0</v>
      </c>
      <c r="AX999" s="2560">
        <f t="shared" ca="1" si="1104"/>
        <v>6681</v>
      </c>
      <c r="AY999" s="2561">
        <f t="shared" ca="1" si="1105"/>
        <v>0</v>
      </c>
      <c r="AZ999" s="256"/>
      <c r="BA999" s="1187">
        <f t="shared" ca="1" si="1094"/>
        <v>6681</v>
      </c>
      <c r="BB999" s="1187">
        <f t="shared" ca="1" si="1095"/>
        <v>0</v>
      </c>
      <c r="BC999" s="2550">
        <f t="shared" ca="1" si="1106"/>
        <v>6681</v>
      </c>
      <c r="BD999" s="2551">
        <f t="shared" ca="1" si="1107"/>
        <v>0</v>
      </c>
      <c r="BE999" s="2559">
        <f t="shared" ca="1" si="1096"/>
        <v>0</v>
      </c>
      <c r="BF999" s="2560">
        <f t="shared" ca="1" si="1108"/>
        <v>6681</v>
      </c>
      <c r="BG999" s="2561">
        <f t="shared" ca="1" si="1109"/>
        <v>0</v>
      </c>
    </row>
    <row r="1000" spans="1:59">
      <c r="A1000" s="1887">
        <v>1</v>
      </c>
      <c r="B1000" s="1887">
        <v>1</v>
      </c>
      <c r="C1000" s="1887">
        <f>ROW()</f>
        <v>1000</v>
      </c>
      <c r="E1000" s="2547" t="s">
        <v>1099</v>
      </c>
      <c r="F1000" s="2548"/>
      <c r="H1000" s="39"/>
      <c r="I1000" s="44"/>
      <c r="J1000" s="6"/>
      <c r="K1000" s="6"/>
      <c r="L1000" s="6"/>
      <c r="M1000" s="6"/>
      <c r="N1000" s="6"/>
      <c r="O1000" s="2545" t="s">
        <v>1095</v>
      </c>
      <c r="P1000" s="6"/>
      <c r="Q1000" s="2122">
        <v>7074</v>
      </c>
      <c r="R1000" s="2122"/>
      <c r="S1000" s="2122"/>
      <c r="T1000" s="2122"/>
      <c r="U1000" s="2122"/>
      <c r="V1000" s="2122"/>
      <c r="W1000" s="1083"/>
      <c r="X1000" s="1083"/>
      <c r="Y1000" s="1083"/>
      <c r="Z1000" s="1083"/>
      <c r="AA1000" s="1083"/>
      <c r="AB1000" s="1083"/>
      <c r="AC1000" s="25">
        <f>S1000</f>
        <v>0</v>
      </c>
      <c r="AD1000" s="25">
        <f>V1000</f>
        <v>0</v>
      </c>
      <c r="AE1000" s="25">
        <f>Y1000</f>
        <v>0</v>
      </c>
      <c r="AF1000" s="25">
        <f>AB1000</f>
        <v>0</v>
      </c>
      <c r="AG1000" s="25">
        <f>AD1000</f>
        <v>0</v>
      </c>
      <c r="AH1000" s="25">
        <f>AF1000</f>
        <v>0</v>
      </c>
      <c r="AI1000" s="25">
        <f>AH1000</f>
        <v>0</v>
      </c>
      <c r="AK1000" s="1187">
        <f t="shared" ca="1" si="1088"/>
        <v>7074</v>
      </c>
      <c r="AL1000" s="1187">
        <f t="shared" ca="1" si="1089"/>
        <v>0</v>
      </c>
      <c r="AM1000" s="2550">
        <f t="shared" ca="1" si="1098"/>
        <v>7074</v>
      </c>
      <c r="AN1000" s="2551">
        <f t="shared" ca="1" si="1099"/>
        <v>0</v>
      </c>
      <c r="AO1000" s="2559">
        <f t="shared" ca="1" si="1090"/>
        <v>0</v>
      </c>
      <c r="AP1000" s="2560">
        <f t="shared" ca="1" si="1100"/>
        <v>7074</v>
      </c>
      <c r="AQ1000" s="2561">
        <f t="shared" ca="1" si="1101"/>
        <v>0</v>
      </c>
      <c r="AR1000" s="256"/>
      <c r="AS1000" s="1187">
        <f t="shared" ca="1" si="1091"/>
        <v>7074</v>
      </c>
      <c r="AT1000" s="1187">
        <f t="shared" ca="1" si="1092"/>
        <v>0</v>
      </c>
      <c r="AU1000" s="2550">
        <f t="shared" ca="1" si="1102"/>
        <v>7074</v>
      </c>
      <c r="AV1000" s="2551">
        <f t="shared" ca="1" si="1103"/>
        <v>0</v>
      </c>
      <c r="AW1000" s="2559">
        <f t="shared" ca="1" si="1093"/>
        <v>0</v>
      </c>
      <c r="AX1000" s="2560">
        <f t="shared" ca="1" si="1104"/>
        <v>7074</v>
      </c>
      <c r="AY1000" s="2561">
        <f t="shared" ca="1" si="1105"/>
        <v>0</v>
      </c>
      <c r="AZ1000" s="256"/>
      <c r="BA1000" s="1187">
        <f t="shared" ca="1" si="1094"/>
        <v>7074</v>
      </c>
      <c r="BB1000" s="1187">
        <f t="shared" ca="1" si="1095"/>
        <v>0</v>
      </c>
      <c r="BC1000" s="2550">
        <f t="shared" ca="1" si="1106"/>
        <v>7074</v>
      </c>
      <c r="BD1000" s="2551">
        <f t="shared" ca="1" si="1107"/>
        <v>0</v>
      </c>
      <c r="BE1000" s="2559">
        <f t="shared" ca="1" si="1096"/>
        <v>0</v>
      </c>
      <c r="BF1000" s="2560">
        <f t="shared" ca="1" si="1108"/>
        <v>7074</v>
      </c>
      <c r="BG1000" s="2561">
        <f t="shared" ca="1" si="1109"/>
        <v>0</v>
      </c>
    </row>
    <row r="1001" spans="1:59">
      <c r="A1001" s="1887">
        <v>1</v>
      </c>
      <c r="B1001" s="1887">
        <v>1</v>
      </c>
      <c r="C1001" s="1887">
        <f>ROW()</f>
        <v>1001</v>
      </c>
      <c r="E1001" s="2547" t="s">
        <v>1099</v>
      </c>
      <c r="F1001" s="2548"/>
      <c r="H1001" s="39"/>
      <c r="I1001" s="44"/>
      <c r="J1001" s="6"/>
      <c r="K1001" s="6"/>
      <c r="L1001" s="6"/>
      <c r="M1001" s="6"/>
      <c r="N1001" s="6"/>
      <c r="O1001" s="2545" t="s">
        <v>1096</v>
      </c>
      <c r="P1001" s="6"/>
      <c r="Q1001" s="61">
        <f>Q987</f>
        <v>14698</v>
      </c>
      <c r="R1001" s="61">
        <f t="shared" ref="R1001:AB1001" si="1110">R987</f>
        <v>15642</v>
      </c>
      <c r="S1001" s="61">
        <f t="shared" si="1110"/>
        <v>13511</v>
      </c>
      <c r="T1001" s="61">
        <f t="shared" si="1110"/>
        <v>15426</v>
      </c>
      <c r="U1001" s="61">
        <f t="shared" si="1110"/>
        <v>14641</v>
      </c>
      <c r="V1001" s="61">
        <f t="shared" si="1110"/>
        <v>12727</v>
      </c>
      <c r="W1001" s="25">
        <f t="shared" si="1110"/>
        <v>12071</v>
      </c>
      <c r="X1001" s="25">
        <f t="shared" si="1110"/>
        <v>14514</v>
      </c>
      <c r="Y1001" s="25">
        <f t="shared" si="1110"/>
        <v>12467</v>
      </c>
      <c r="Z1001" s="25">
        <f t="shared" si="1110"/>
        <v>15432</v>
      </c>
      <c r="AA1001" s="25">
        <f t="shared" si="1110"/>
        <v>6851</v>
      </c>
      <c r="AB1001" s="25">
        <f t="shared" si="1110"/>
        <v>12119</v>
      </c>
      <c r="AC1001" s="25">
        <f>S1001</f>
        <v>13511</v>
      </c>
      <c r="AD1001" s="25">
        <f>V1001</f>
        <v>12727</v>
      </c>
      <c r="AE1001" s="25">
        <f>Y1001</f>
        <v>12467</v>
      </c>
      <c r="AF1001" s="25">
        <f>AB1001</f>
        <v>12119</v>
      </c>
      <c r="AG1001" s="25">
        <f>AD1001</f>
        <v>12727</v>
      </c>
      <c r="AH1001" s="25">
        <f>AF1001</f>
        <v>12119</v>
      </c>
      <c r="AI1001" s="25">
        <f>AH1001</f>
        <v>12119</v>
      </c>
      <c r="AK1001" s="1187">
        <f t="shared" ca="1" si="1088"/>
        <v>14698</v>
      </c>
      <c r="AL1001" s="1187">
        <f t="shared" ca="1" si="1089"/>
        <v>11892</v>
      </c>
      <c r="AM1001" s="2550">
        <f t="shared" ca="1" si="1098"/>
        <v>2806</v>
      </c>
      <c r="AN1001" s="2551">
        <f t="shared" ca="1" si="1099"/>
        <v>1.235956945845947</v>
      </c>
      <c r="AO1001" s="2559">
        <f t="shared" ca="1" si="1090"/>
        <v>0</v>
      </c>
      <c r="AP1001" s="2560">
        <f t="shared" ca="1" si="1100"/>
        <v>14698</v>
      </c>
      <c r="AQ1001" s="2561">
        <f t="shared" ca="1" si="1101"/>
        <v>0</v>
      </c>
      <c r="AR1001" s="256"/>
      <c r="AS1001" s="1187">
        <f t="shared" ca="1" si="1091"/>
        <v>14698</v>
      </c>
      <c r="AT1001" s="1187">
        <f t="shared" ca="1" si="1092"/>
        <v>11892</v>
      </c>
      <c r="AU1001" s="2550">
        <f t="shared" ca="1" si="1102"/>
        <v>2806</v>
      </c>
      <c r="AV1001" s="2551">
        <f t="shared" ca="1" si="1103"/>
        <v>1.235956945845947</v>
      </c>
      <c r="AW1001" s="2559">
        <f t="shared" ca="1" si="1093"/>
        <v>0</v>
      </c>
      <c r="AX1001" s="2560">
        <f t="shared" ca="1" si="1104"/>
        <v>14698</v>
      </c>
      <c r="AY1001" s="2561">
        <f t="shared" ca="1" si="1105"/>
        <v>0</v>
      </c>
      <c r="AZ1001" s="256"/>
      <c r="BA1001" s="1187">
        <f t="shared" ca="1" si="1094"/>
        <v>14698</v>
      </c>
      <c r="BB1001" s="1187">
        <f t="shared" ca="1" si="1095"/>
        <v>11892</v>
      </c>
      <c r="BC1001" s="2550">
        <f t="shared" ca="1" si="1106"/>
        <v>2806</v>
      </c>
      <c r="BD1001" s="2551">
        <f t="shared" ca="1" si="1107"/>
        <v>1.235956945845947</v>
      </c>
      <c r="BE1001" s="2559">
        <f t="shared" ca="1" si="1096"/>
        <v>0</v>
      </c>
      <c r="BF1001" s="2560">
        <f t="shared" ca="1" si="1108"/>
        <v>14698</v>
      </c>
      <c r="BG1001" s="2561">
        <f t="shared" ca="1" si="1109"/>
        <v>0</v>
      </c>
    </row>
    <row r="1002" spans="1:59">
      <c r="A1002" s="1887">
        <v>1</v>
      </c>
      <c r="B1002" s="1887">
        <v>1</v>
      </c>
      <c r="C1002" s="1887">
        <f>ROW()</f>
        <v>1002</v>
      </c>
      <c r="E1002" s="2547" t="s">
        <v>1099</v>
      </c>
      <c r="F1002" s="2548"/>
      <c r="H1002" s="39"/>
      <c r="I1002" s="44"/>
      <c r="J1002" s="6"/>
      <c r="K1002" s="6"/>
      <c r="L1002" s="6"/>
      <c r="M1002" s="6"/>
      <c r="N1002" s="3"/>
      <c r="O1002" s="2546" t="s">
        <v>1097</v>
      </c>
      <c r="P1002" s="3"/>
      <c r="Q1002" s="113">
        <f>Q998-SUM(Q999:Q1001)</f>
        <v>42491</v>
      </c>
      <c r="R1002" s="113">
        <f t="shared" ref="R1002:AB1002" si="1111">R998-SUM(R999:R1001)</f>
        <v>87056</v>
      </c>
      <c r="S1002" s="113">
        <f t="shared" si="1111"/>
        <v>54672</v>
      </c>
      <c r="T1002" s="113">
        <f t="shared" si="1111"/>
        <v>49512</v>
      </c>
      <c r="U1002" s="113">
        <f t="shared" si="1111"/>
        <v>49707</v>
      </c>
      <c r="V1002" s="113">
        <f t="shared" si="1111"/>
        <v>49955</v>
      </c>
      <c r="W1002" s="23">
        <f t="shared" si="1111"/>
        <v>49522</v>
      </c>
      <c r="X1002" s="23">
        <f t="shared" si="1111"/>
        <v>57622</v>
      </c>
      <c r="Y1002" s="23">
        <f t="shared" si="1111"/>
        <v>35959</v>
      </c>
      <c r="Z1002" s="23">
        <f t="shared" si="1111"/>
        <v>23455</v>
      </c>
      <c r="AA1002" s="23">
        <f t="shared" si="1111"/>
        <v>28764</v>
      </c>
      <c r="AB1002" s="23">
        <f t="shared" si="1111"/>
        <v>15736</v>
      </c>
      <c r="AC1002" s="23">
        <f>S1002</f>
        <v>54672</v>
      </c>
      <c r="AD1002" s="23">
        <f>V1002</f>
        <v>49955</v>
      </c>
      <c r="AE1002" s="23">
        <f>Y1002</f>
        <v>35959</v>
      </c>
      <c r="AF1002" s="23">
        <f>AB1002</f>
        <v>15736</v>
      </c>
      <c r="AG1002" s="23">
        <f>AD1002</f>
        <v>49955</v>
      </c>
      <c r="AH1002" s="23">
        <f>AF1002</f>
        <v>15736</v>
      </c>
      <c r="AI1002" s="23">
        <f>AH1002</f>
        <v>15736</v>
      </c>
      <c r="AK1002" s="1189">
        <f t="shared" ca="1" si="1088"/>
        <v>42491</v>
      </c>
      <c r="AL1002" s="1189">
        <f t="shared" ca="1" si="1089"/>
        <v>58371</v>
      </c>
      <c r="AM1002" s="2552">
        <f t="shared" ca="1" si="1098"/>
        <v>-15880</v>
      </c>
      <c r="AN1002" s="2553">
        <f t="shared" ca="1" si="1099"/>
        <v>0.72794709701735449</v>
      </c>
      <c r="AO1002" s="2562">
        <f t="shared" ca="1" si="1090"/>
        <v>0</v>
      </c>
      <c r="AP1002" s="2563">
        <f t="shared" ca="1" si="1100"/>
        <v>42491</v>
      </c>
      <c r="AQ1002" s="2564">
        <f t="shared" ca="1" si="1101"/>
        <v>0</v>
      </c>
      <c r="AR1002" s="256"/>
      <c r="AS1002" s="1189">
        <f t="shared" ca="1" si="1091"/>
        <v>42491</v>
      </c>
      <c r="AT1002" s="1189">
        <f t="shared" ca="1" si="1092"/>
        <v>58371</v>
      </c>
      <c r="AU1002" s="2552">
        <f t="shared" ca="1" si="1102"/>
        <v>-15880</v>
      </c>
      <c r="AV1002" s="2553">
        <f t="shared" ca="1" si="1103"/>
        <v>0.72794709701735449</v>
      </c>
      <c r="AW1002" s="2562">
        <f t="shared" ca="1" si="1093"/>
        <v>0</v>
      </c>
      <c r="AX1002" s="2563">
        <f t="shared" ca="1" si="1104"/>
        <v>42491</v>
      </c>
      <c r="AY1002" s="2564">
        <f t="shared" ca="1" si="1105"/>
        <v>0</v>
      </c>
      <c r="AZ1002" s="256"/>
      <c r="BA1002" s="1189">
        <f t="shared" ca="1" si="1094"/>
        <v>42491</v>
      </c>
      <c r="BB1002" s="1189">
        <f t="shared" ca="1" si="1095"/>
        <v>58371</v>
      </c>
      <c r="BC1002" s="2552">
        <f t="shared" ca="1" si="1106"/>
        <v>-15880</v>
      </c>
      <c r="BD1002" s="2553">
        <f t="shared" ca="1" si="1107"/>
        <v>0.72794709701735449</v>
      </c>
      <c r="BE1002" s="2562">
        <f t="shared" ca="1" si="1096"/>
        <v>0</v>
      </c>
      <c r="BF1002" s="2563">
        <f t="shared" ca="1" si="1108"/>
        <v>42491</v>
      </c>
      <c r="BG1002" s="2564">
        <f t="shared" ca="1" si="1109"/>
        <v>0</v>
      </c>
    </row>
    <row r="1003" spans="1:59">
      <c r="A1003" s="1887">
        <v>1</v>
      </c>
      <c r="B1003" s="1887">
        <v>1</v>
      </c>
      <c r="C1003" s="1887">
        <f>ROW()</f>
        <v>1003</v>
      </c>
      <c r="E1003" s="2547" t="s">
        <v>1099</v>
      </c>
      <c r="F1003" s="2548"/>
      <c r="H1003" s="39"/>
      <c r="I1003" s="44"/>
      <c r="J1003" s="6"/>
      <c r="K1003" s="6"/>
      <c r="L1003" s="6"/>
      <c r="M1003" s="6"/>
      <c r="N1003" s="86" t="s">
        <v>1098</v>
      </c>
      <c r="O1003" s="79"/>
      <c r="P1003" s="79"/>
      <c r="Q1003" s="76">
        <f>Q988</f>
        <v>9340</v>
      </c>
      <c r="R1003" s="76">
        <f t="shared" ref="R1003:AI1003" si="1112">R988</f>
        <v>7611</v>
      </c>
      <c r="S1003" s="76">
        <f t="shared" si="1112"/>
        <v>5535</v>
      </c>
      <c r="T1003" s="76">
        <f t="shared" si="1112"/>
        <v>5381</v>
      </c>
      <c r="U1003" s="76">
        <f t="shared" si="1112"/>
        <v>9760</v>
      </c>
      <c r="V1003" s="76">
        <f t="shared" si="1112"/>
        <v>9375</v>
      </c>
      <c r="W1003" s="76">
        <f t="shared" si="1112"/>
        <v>9493</v>
      </c>
      <c r="X1003" s="76">
        <f t="shared" si="1112"/>
        <v>10178</v>
      </c>
      <c r="Y1003" s="76">
        <f t="shared" si="1112"/>
        <v>9779</v>
      </c>
      <c r="Z1003" s="76">
        <f t="shared" si="1112"/>
        <v>9873</v>
      </c>
      <c r="AA1003" s="76">
        <f t="shared" si="1112"/>
        <v>12942</v>
      </c>
      <c r="AB1003" s="76">
        <f t="shared" si="1112"/>
        <v>7369</v>
      </c>
      <c r="AC1003" s="76">
        <f t="shared" si="1112"/>
        <v>5535</v>
      </c>
      <c r="AD1003" s="76">
        <f t="shared" si="1112"/>
        <v>9375</v>
      </c>
      <c r="AE1003" s="76">
        <f t="shared" si="1112"/>
        <v>9779</v>
      </c>
      <c r="AF1003" s="76">
        <f t="shared" si="1112"/>
        <v>7369</v>
      </c>
      <c r="AG1003" s="76">
        <f t="shared" si="1112"/>
        <v>9375</v>
      </c>
      <c r="AH1003" s="76">
        <f t="shared" si="1112"/>
        <v>7369</v>
      </c>
      <c r="AI1003" s="76">
        <f t="shared" si="1112"/>
        <v>7369</v>
      </c>
      <c r="AK1003" s="616">
        <f t="shared" ca="1" si="1088"/>
        <v>9340</v>
      </c>
      <c r="AL1003" s="616">
        <f t="shared" ca="1" si="1089"/>
        <v>5946</v>
      </c>
      <c r="AM1003" s="2554">
        <f t="shared" ca="1" si="1098"/>
        <v>3394</v>
      </c>
      <c r="AN1003" s="2555">
        <f t="shared" ca="1" si="1099"/>
        <v>1.5708039017827111</v>
      </c>
      <c r="AO1003" s="2556">
        <f t="shared" ca="1" si="1090"/>
        <v>0</v>
      </c>
      <c r="AP1003" s="2557">
        <f t="shared" ca="1" si="1100"/>
        <v>9340</v>
      </c>
      <c r="AQ1003" s="2558">
        <f t="shared" ca="1" si="1101"/>
        <v>0</v>
      </c>
      <c r="AR1003" s="256"/>
      <c r="AS1003" s="616">
        <f t="shared" ca="1" si="1091"/>
        <v>9340</v>
      </c>
      <c r="AT1003" s="616">
        <f t="shared" ca="1" si="1092"/>
        <v>5946</v>
      </c>
      <c r="AU1003" s="2554">
        <f t="shared" ca="1" si="1102"/>
        <v>3394</v>
      </c>
      <c r="AV1003" s="2555">
        <f t="shared" ca="1" si="1103"/>
        <v>1.5708039017827111</v>
      </c>
      <c r="AW1003" s="2556">
        <f t="shared" ca="1" si="1093"/>
        <v>0</v>
      </c>
      <c r="AX1003" s="2557">
        <f t="shared" ca="1" si="1104"/>
        <v>9340</v>
      </c>
      <c r="AY1003" s="2558">
        <f t="shared" ca="1" si="1105"/>
        <v>0</v>
      </c>
      <c r="AZ1003" s="256"/>
      <c r="BA1003" s="616">
        <f t="shared" ca="1" si="1094"/>
        <v>9340</v>
      </c>
      <c r="BB1003" s="616">
        <f t="shared" ca="1" si="1095"/>
        <v>5946</v>
      </c>
      <c r="BC1003" s="2554">
        <f t="shared" ca="1" si="1106"/>
        <v>3394</v>
      </c>
      <c r="BD1003" s="2555">
        <f t="shared" ca="1" si="1107"/>
        <v>1.5708039017827111</v>
      </c>
      <c r="BE1003" s="2556">
        <f t="shared" ca="1" si="1096"/>
        <v>0</v>
      </c>
      <c r="BF1003" s="2557">
        <f t="shared" ca="1" si="1108"/>
        <v>9340</v>
      </c>
      <c r="BG1003" s="2558">
        <f t="shared" ca="1" si="1109"/>
        <v>0</v>
      </c>
    </row>
    <row r="1004" spans="1:59">
      <c r="A1004" s="1887">
        <v>1</v>
      </c>
      <c r="B1004" s="1887">
        <v>1</v>
      </c>
      <c r="C1004" s="1887">
        <f>ROW()</f>
        <v>1004</v>
      </c>
      <c r="E1004" s="2547" t="s">
        <v>1099</v>
      </c>
      <c r="F1004" s="2548"/>
      <c r="H1004" s="39"/>
      <c r="I1004" s="44"/>
      <c r="J1004" s="6"/>
      <c r="K1004" s="6"/>
      <c r="L1004" s="6"/>
      <c r="M1004" s="6"/>
      <c r="N1004" s="6"/>
      <c r="O1004" s="2545" t="s">
        <v>1094</v>
      </c>
      <c r="P1004" s="6"/>
      <c r="Q1004" s="2122">
        <v>0</v>
      </c>
      <c r="R1004" s="2122"/>
      <c r="S1004" s="2122"/>
      <c r="T1004" s="2122"/>
      <c r="U1004" s="2122"/>
      <c r="V1004" s="2122"/>
      <c r="W1004" s="1083"/>
      <c r="X1004" s="1083"/>
      <c r="Y1004" s="1083"/>
      <c r="Z1004" s="1083"/>
      <c r="AA1004" s="1083"/>
      <c r="AB1004" s="1083"/>
      <c r="AC1004" s="25">
        <f>S1004</f>
        <v>0</v>
      </c>
      <c r="AD1004" s="25">
        <f>V1004</f>
        <v>0</v>
      </c>
      <c r="AE1004" s="25">
        <f>Y1004</f>
        <v>0</v>
      </c>
      <c r="AF1004" s="25">
        <f>AB1004</f>
        <v>0</v>
      </c>
      <c r="AG1004" s="25">
        <f>AD1004</f>
        <v>0</v>
      </c>
      <c r="AH1004" s="25">
        <f>AF1004</f>
        <v>0</v>
      </c>
      <c r="AI1004" s="25">
        <f>AH1004</f>
        <v>0</v>
      </c>
      <c r="AK1004" s="1187">
        <f t="shared" ca="1" si="1088"/>
        <v>0</v>
      </c>
      <c r="AL1004" s="1187">
        <f t="shared" ca="1" si="1089"/>
        <v>0</v>
      </c>
      <c r="AM1004" s="2550">
        <f t="shared" ca="1" si="1098"/>
        <v>0</v>
      </c>
      <c r="AN1004" s="2551">
        <f t="shared" ca="1" si="1099"/>
        <v>0</v>
      </c>
      <c r="AO1004" s="2559">
        <f t="shared" ca="1" si="1090"/>
        <v>0</v>
      </c>
      <c r="AP1004" s="2560">
        <f t="shared" ca="1" si="1100"/>
        <v>0</v>
      </c>
      <c r="AQ1004" s="2561">
        <f t="shared" ca="1" si="1101"/>
        <v>0</v>
      </c>
      <c r="AR1004" s="256"/>
      <c r="AS1004" s="1187">
        <f t="shared" ca="1" si="1091"/>
        <v>0</v>
      </c>
      <c r="AT1004" s="1187">
        <f t="shared" ca="1" si="1092"/>
        <v>0</v>
      </c>
      <c r="AU1004" s="2550">
        <f t="shared" ca="1" si="1102"/>
        <v>0</v>
      </c>
      <c r="AV1004" s="2551">
        <f t="shared" ca="1" si="1103"/>
        <v>0</v>
      </c>
      <c r="AW1004" s="2559">
        <f t="shared" ca="1" si="1093"/>
        <v>0</v>
      </c>
      <c r="AX1004" s="2560">
        <f t="shared" ca="1" si="1104"/>
        <v>0</v>
      </c>
      <c r="AY1004" s="2561">
        <f t="shared" ca="1" si="1105"/>
        <v>0</v>
      </c>
      <c r="AZ1004" s="256"/>
      <c r="BA1004" s="1187">
        <f t="shared" ca="1" si="1094"/>
        <v>0</v>
      </c>
      <c r="BB1004" s="1187">
        <f t="shared" ca="1" si="1095"/>
        <v>0</v>
      </c>
      <c r="BC1004" s="2550">
        <f t="shared" ca="1" si="1106"/>
        <v>0</v>
      </c>
      <c r="BD1004" s="2551">
        <f t="shared" ca="1" si="1107"/>
        <v>0</v>
      </c>
      <c r="BE1004" s="2559">
        <f t="shared" ca="1" si="1096"/>
        <v>0</v>
      </c>
      <c r="BF1004" s="2560">
        <f t="shared" ca="1" si="1108"/>
        <v>0</v>
      </c>
      <c r="BG1004" s="2561">
        <f t="shared" ca="1" si="1109"/>
        <v>0</v>
      </c>
    </row>
    <row r="1005" spans="1:59">
      <c r="A1005" s="1887">
        <v>1</v>
      </c>
      <c r="B1005" s="1887">
        <v>1</v>
      </c>
      <c r="C1005" s="1887">
        <f>ROW()</f>
        <v>1005</v>
      </c>
      <c r="E1005" s="2547" t="s">
        <v>1099</v>
      </c>
      <c r="F1005" s="2548"/>
      <c r="H1005" s="39"/>
      <c r="I1005" s="44"/>
      <c r="J1005" s="6"/>
      <c r="K1005" s="6"/>
      <c r="L1005" s="6"/>
      <c r="M1005" s="6"/>
      <c r="N1005" s="6"/>
      <c r="O1005" s="2545" t="s">
        <v>1095</v>
      </c>
      <c r="P1005" s="6"/>
      <c r="Q1005" s="2122">
        <v>6391</v>
      </c>
      <c r="R1005" s="2122"/>
      <c r="S1005" s="2122"/>
      <c r="T1005" s="2122"/>
      <c r="U1005" s="2122"/>
      <c r="V1005" s="2122"/>
      <c r="W1005" s="1083"/>
      <c r="X1005" s="1083"/>
      <c r="Y1005" s="1083"/>
      <c r="Z1005" s="1083"/>
      <c r="AA1005" s="1083"/>
      <c r="AB1005" s="1083"/>
      <c r="AC1005" s="25">
        <f>S1005</f>
        <v>0</v>
      </c>
      <c r="AD1005" s="25">
        <f>V1005</f>
        <v>0</v>
      </c>
      <c r="AE1005" s="25">
        <f>Y1005</f>
        <v>0</v>
      </c>
      <c r="AF1005" s="25">
        <f>AB1005</f>
        <v>0</v>
      </c>
      <c r="AG1005" s="25">
        <f>AD1005</f>
        <v>0</v>
      </c>
      <c r="AH1005" s="25">
        <f>AF1005</f>
        <v>0</v>
      </c>
      <c r="AI1005" s="25">
        <f>AH1005</f>
        <v>0</v>
      </c>
      <c r="AK1005" s="1187">
        <f t="shared" ca="1" si="1088"/>
        <v>6391</v>
      </c>
      <c r="AL1005" s="1187">
        <f t="shared" ca="1" si="1089"/>
        <v>0</v>
      </c>
      <c r="AM1005" s="2550">
        <f t="shared" ca="1" si="1098"/>
        <v>6391</v>
      </c>
      <c r="AN1005" s="2551">
        <f t="shared" ca="1" si="1099"/>
        <v>0</v>
      </c>
      <c r="AO1005" s="2559">
        <f t="shared" ca="1" si="1090"/>
        <v>0</v>
      </c>
      <c r="AP1005" s="2560">
        <f t="shared" ca="1" si="1100"/>
        <v>6391</v>
      </c>
      <c r="AQ1005" s="2561">
        <f t="shared" ca="1" si="1101"/>
        <v>0</v>
      </c>
      <c r="AR1005" s="256"/>
      <c r="AS1005" s="1187">
        <f t="shared" ca="1" si="1091"/>
        <v>6391</v>
      </c>
      <c r="AT1005" s="1187">
        <f t="shared" ca="1" si="1092"/>
        <v>0</v>
      </c>
      <c r="AU1005" s="2550">
        <f t="shared" ca="1" si="1102"/>
        <v>6391</v>
      </c>
      <c r="AV1005" s="2551">
        <f t="shared" ca="1" si="1103"/>
        <v>0</v>
      </c>
      <c r="AW1005" s="2559">
        <f t="shared" ca="1" si="1093"/>
        <v>0</v>
      </c>
      <c r="AX1005" s="2560">
        <f t="shared" ca="1" si="1104"/>
        <v>6391</v>
      </c>
      <c r="AY1005" s="2561">
        <f t="shared" ca="1" si="1105"/>
        <v>0</v>
      </c>
      <c r="AZ1005" s="256"/>
      <c r="BA1005" s="1187">
        <f t="shared" ca="1" si="1094"/>
        <v>6391</v>
      </c>
      <c r="BB1005" s="1187">
        <f t="shared" ca="1" si="1095"/>
        <v>0</v>
      </c>
      <c r="BC1005" s="2550">
        <f t="shared" ca="1" si="1106"/>
        <v>6391</v>
      </c>
      <c r="BD1005" s="2551">
        <f t="shared" ca="1" si="1107"/>
        <v>0</v>
      </c>
      <c r="BE1005" s="2559">
        <f t="shared" ca="1" si="1096"/>
        <v>0</v>
      </c>
      <c r="BF1005" s="2560">
        <f t="shared" ca="1" si="1108"/>
        <v>6391</v>
      </c>
      <c r="BG1005" s="2561">
        <f t="shared" ca="1" si="1109"/>
        <v>0</v>
      </c>
    </row>
    <row r="1006" spans="1:59">
      <c r="A1006" s="1887">
        <v>1</v>
      </c>
      <c r="B1006" s="1887">
        <v>1</v>
      </c>
      <c r="C1006" s="1887">
        <f>ROW()</f>
        <v>1006</v>
      </c>
      <c r="E1006" s="2547" t="s">
        <v>1099</v>
      </c>
      <c r="F1006" s="2548"/>
      <c r="H1006" s="39"/>
      <c r="I1006" s="64"/>
      <c r="J1006" s="3"/>
      <c r="K1006" s="3"/>
      <c r="L1006" s="3"/>
      <c r="M1006" s="3"/>
      <c r="N1006" s="3"/>
      <c r="O1006" s="2546" t="s">
        <v>1097</v>
      </c>
      <c r="P1006" s="3"/>
      <c r="Q1006" s="113">
        <f t="shared" ref="Q1006:AB1006" si="1113">Q1003-SUM(Q1004:Q1005)</f>
        <v>2949</v>
      </c>
      <c r="R1006" s="113">
        <f t="shared" si="1113"/>
        <v>7611</v>
      </c>
      <c r="S1006" s="113">
        <f t="shared" si="1113"/>
        <v>5535</v>
      </c>
      <c r="T1006" s="113">
        <f t="shared" si="1113"/>
        <v>5381</v>
      </c>
      <c r="U1006" s="113">
        <f t="shared" si="1113"/>
        <v>9760</v>
      </c>
      <c r="V1006" s="113">
        <f t="shared" si="1113"/>
        <v>9375</v>
      </c>
      <c r="W1006" s="23">
        <f t="shared" si="1113"/>
        <v>9493</v>
      </c>
      <c r="X1006" s="23">
        <f t="shared" si="1113"/>
        <v>10178</v>
      </c>
      <c r="Y1006" s="23">
        <f t="shared" si="1113"/>
        <v>9779</v>
      </c>
      <c r="Z1006" s="23">
        <f t="shared" si="1113"/>
        <v>9873</v>
      </c>
      <c r="AA1006" s="23">
        <f t="shared" si="1113"/>
        <v>12942</v>
      </c>
      <c r="AB1006" s="23">
        <f t="shared" si="1113"/>
        <v>7369</v>
      </c>
      <c r="AC1006" s="23">
        <f>S1006</f>
        <v>5535</v>
      </c>
      <c r="AD1006" s="23">
        <f>V1006</f>
        <v>9375</v>
      </c>
      <c r="AE1006" s="23">
        <f>Y1006</f>
        <v>9779</v>
      </c>
      <c r="AF1006" s="23">
        <f>AB1006</f>
        <v>7369</v>
      </c>
      <c r="AG1006" s="23">
        <f>AD1006</f>
        <v>9375</v>
      </c>
      <c r="AH1006" s="23">
        <f>AF1006</f>
        <v>7369</v>
      </c>
      <c r="AI1006" s="23">
        <f>AH1006</f>
        <v>7369</v>
      </c>
      <c r="AK1006" s="1189">
        <f t="shared" ca="1" si="1088"/>
        <v>2949</v>
      </c>
      <c r="AL1006" s="1189">
        <f t="shared" ca="1" si="1089"/>
        <v>5946</v>
      </c>
      <c r="AM1006" s="2552">
        <f t="shared" ca="1" si="1098"/>
        <v>-2997</v>
      </c>
      <c r="AN1006" s="2553">
        <f t="shared" ca="1" si="1099"/>
        <v>0.49596367305751765</v>
      </c>
      <c r="AO1006" s="2562">
        <f t="shared" ca="1" si="1090"/>
        <v>0</v>
      </c>
      <c r="AP1006" s="2563">
        <f t="shared" ca="1" si="1100"/>
        <v>2949</v>
      </c>
      <c r="AQ1006" s="2564">
        <f t="shared" ca="1" si="1101"/>
        <v>0</v>
      </c>
      <c r="AR1006" s="256"/>
      <c r="AS1006" s="1189">
        <f t="shared" ca="1" si="1091"/>
        <v>2949</v>
      </c>
      <c r="AT1006" s="1189">
        <f t="shared" ca="1" si="1092"/>
        <v>5946</v>
      </c>
      <c r="AU1006" s="2552">
        <f t="shared" ca="1" si="1102"/>
        <v>-2997</v>
      </c>
      <c r="AV1006" s="2553">
        <f t="shared" ca="1" si="1103"/>
        <v>0.49596367305751765</v>
      </c>
      <c r="AW1006" s="2562">
        <f t="shared" ca="1" si="1093"/>
        <v>0</v>
      </c>
      <c r="AX1006" s="2563">
        <f t="shared" ca="1" si="1104"/>
        <v>2949</v>
      </c>
      <c r="AY1006" s="2564">
        <f t="shared" ca="1" si="1105"/>
        <v>0</v>
      </c>
      <c r="AZ1006" s="256"/>
      <c r="BA1006" s="1189">
        <f t="shared" ca="1" si="1094"/>
        <v>2949</v>
      </c>
      <c r="BB1006" s="1189">
        <f t="shared" ca="1" si="1095"/>
        <v>5946</v>
      </c>
      <c r="BC1006" s="2552">
        <f t="shared" ca="1" si="1106"/>
        <v>-2997</v>
      </c>
      <c r="BD1006" s="2553">
        <f t="shared" ca="1" si="1107"/>
        <v>0.49596367305751765</v>
      </c>
      <c r="BE1006" s="2562">
        <f t="shared" ca="1" si="1096"/>
        <v>0</v>
      </c>
      <c r="BF1006" s="2563">
        <f t="shared" ca="1" si="1108"/>
        <v>2949</v>
      </c>
      <c r="BG1006" s="2564">
        <f t="shared" ca="1" si="1109"/>
        <v>0</v>
      </c>
    </row>
    <row r="1007" spans="1:59">
      <c r="A1007" s="1887">
        <v>1</v>
      </c>
      <c r="B1007" s="1887">
        <v>1</v>
      </c>
      <c r="C1007" s="1887">
        <f>ROW()</f>
        <v>1007</v>
      </c>
      <c r="E1007" s="2540">
        <v>1</v>
      </c>
      <c r="H1007" s="39"/>
      <c r="I1007" s="38"/>
      <c r="J1007" s="37"/>
      <c r="K1007" s="37"/>
      <c r="L1007" s="37"/>
      <c r="M1007" s="37"/>
      <c r="N1007" s="2544"/>
      <c r="O1007" s="37"/>
      <c r="P1007" s="6"/>
      <c r="Q1007" s="36"/>
      <c r="R1007" s="36"/>
      <c r="S1007" s="36"/>
      <c r="T1007" s="36"/>
      <c r="U1007" s="36"/>
      <c r="V1007" s="36"/>
    </row>
    <row r="1008" spans="1:59" ht="18">
      <c r="A1008" s="1887">
        <v>1003</v>
      </c>
      <c r="B1008" s="1887">
        <v>1</v>
      </c>
      <c r="C1008" s="1887">
        <f>ROW()</f>
        <v>1008</v>
      </c>
      <c r="E1008" s="2540">
        <v>1</v>
      </c>
      <c r="F1008" s="496" t="s">
        <v>869</v>
      </c>
      <c r="G1008" s="496"/>
    </row>
    <row r="1009" spans="1:59" ht="15.75">
      <c r="A1009" s="1887">
        <v>1004</v>
      </c>
      <c r="B1009" s="1887">
        <v>1</v>
      </c>
      <c r="C1009" s="1887">
        <f>ROW()</f>
        <v>1009</v>
      </c>
      <c r="E1009" s="2540">
        <v>1</v>
      </c>
      <c r="F1009" s="498"/>
      <c r="G1009" s="497" t="s">
        <v>825</v>
      </c>
      <c r="P1009" s="1365" t="s">
        <v>884</v>
      </c>
    </row>
    <row r="1010" spans="1:59">
      <c r="A1010" s="1887">
        <v>1005</v>
      </c>
      <c r="B1010" s="1887">
        <v>1</v>
      </c>
      <c r="C1010" s="1887">
        <f>ROW()</f>
        <v>1010</v>
      </c>
      <c r="E1010" s="2540">
        <v>1</v>
      </c>
      <c r="F1010" s="498"/>
      <c r="I1010" s="1333" t="s">
        <v>828</v>
      </c>
      <c r="J1010" s="1334"/>
      <c r="K1010" s="1334"/>
      <c r="L1010" s="1334"/>
      <c r="M1010" s="1334"/>
      <c r="N1010" s="1334"/>
      <c r="O1010" s="1334"/>
      <c r="P1010" s="1347" t="s">
        <v>827</v>
      </c>
      <c r="Q1010" s="1331"/>
      <c r="R1010" s="1331"/>
      <c r="S1010" s="1331"/>
      <c r="T1010" s="1331"/>
      <c r="U1010" s="1331"/>
      <c r="V1010" s="1331"/>
      <c r="W1010" s="1331"/>
      <c r="X1010" s="1331"/>
      <c r="Y1010" s="1331"/>
      <c r="Z1010" s="1331"/>
      <c r="AA1010" s="1331"/>
      <c r="AB1010" s="1331"/>
      <c r="AC1010" s="1354">
        <f>SUM(Q1010,R1010,S1010)</f>
        <v>0</v>
      </c>
      <c r="AD1010" s="1354">
        <f>SUM(T1010,U1010,V1010)</f>
        <v>0</v>
      </c>
      <c r="AE1010" s="1354">
        <f>SUM(W1010,X1010,Y1010)</f>
        <v>0</v>
      </c>
      <c r="AF1010" s="1354">
        <f>SUM(Z1010,AA1010,AB1010)</f>
        <v>0</v>
      </c>
      <c r="AG1010" s="1354">
        <f>AC1010+AD1010</f>
        <v>0</v>
      </c>
      <c r="AH1010" s="1354">
        <f>AF1010+AE1010</f>
        <v>0</v>
      </c>
      <c r="AI1010" s="1354">
        <f>AG1010+AH1010</f>
        <v>0</v>
      </c>
      <c r="AK1010" s="1354">
        <f ca="1">SUM((INDIRECT(AK$2&amp;(ROW())):INDIRECT(AK$3&amp;(ROW()))))</f>
        <v>0</v>
      </c>
      <c r="AL1010" s="1354">
        <f ca="1">SUM(INDIRECT(AL$1&amp;AL$2&amp;$C1010):INDIRECT(AL$1&amp;AL$3&amp;$C1010))</f>
        <v>0</v>
      </c>
      <c r="AM1010" s="1763">
        <f t="shared" ca="1" si="1060"/>
        <v>0</v>
      </c>
      <c r="AN1010" s="1866">
        <f ca="1">IFERROR(AK1010/AL1010,0)</f>
        <v>0</v>
      </c>
      <c r="AO1010" s="1354">
        <f ca="1">SUM(INDIRECT(AO$1&amp;AO$2&amp;$A1010):INDIRECT(AO$1&amp;AO$3&amp;$A1010))+SUM(INDIRECT(AO$1&amp;AO$2&amp;$B1010):INDIRECT(AO$1&amp;AO$3&amp;$B1010))</f>
        <v>0</v>
      </c>
      <c r="AP1010" s="1763">
        <f ca="1">AK1010-AO1010</f>
        <v>0</v>
      </c>
      <c r="AQ1010" s="1866">
        <f ca="1">IFERROR(AK1010/AO1010,0)</f>
        <v>0</v>
      </c>
      <c r="AS1010" s="1354">
        <f ca="1">SUM((INDIRECT(AS$2&amp;(ROW())):INDIRECT(AS$3&amp;(ROW()))))</f>
        <v>0</v>
      </c>
      <c r="AT1010" s="1354">
        <f ca="1">SUM(INDIRECT(AT$1&amp;AT$2&amp;$C1010):INDIRECT(AT$1&amp;AT$3&amp;$C1010))</f>
        <v>0</v>
      </c>
      <c r="AU1010" s="1763">
        <f ca="1">AS1010-AT1010</f>
        <v>0</v>
      </c>
      <c r="AV1010" s="1866">
        <f ca="1">IFERROR(AS1010/AT1010,0)</f>
        <v>0</v>
      </c>
      <c r="AW1010" s="1354">
        <f ca="1">SUM(INDIRECT(AW$1&amp;AW$2&amp;$A1010):INDIRECT(AW$1&amp;AW$3&amp;$A1010))+SUM(INDIRECT(AW$1&amp;AW$2&amp;$B1010):INDIRECT(AW$1&amp;AW$3&amp;$B1010))</f>
        <v>0</v>
      </c>
      <c r="AX1010" s="1763">
        <f ca="1">AS1010-AW1010</f>
        <v>0</v>
      </c>
      <c r="AY1010" s="1866">
        <f ca="1">IFERROR(AS1010/AW1010,0)</f>
        <v>0</v>
      </c>
      <c r="BA1010" s="1354">
        <f ca="1">SUM((INDIRECT(BA$2&amp;(ROW())):INDIRECT(BA$3&amp;(ROW()))))</f>
        <v>0</v>
      </c>
      <c r="BB1010" s="1354">
        <f ca="1">SUM(INDIRECT(BB$1&amp;BB$2&amp;$C1010):INDIRECT(BB$1&amp;BB$3&amp;$C1010))</f>
        <v>0</v>
      </c>
      <c r="BC1010" s="1763">
        <f ca="1">BA1010-BB1010</f>
        <v>0</v>
      </c>
      <c r="BD1010" s="1866">
        <f ca="1">IFERROR(BA1010/BB1010,0)</f>
        <v>0</v>
      </c>
      <c r="BE1010" s="1354">
        <f ca="1">SUM(INDIRECT(BE$1&amp;BE$2&amp;$A1010):INDIRECT(BE$1&amp;BE$3&amp;$A1010))+SUM(INDIRECT(BE$1&amp;BE$2&amp;$B1010):INDIRECT(BE$1&amp;BE$3&amp;$B1010))</f>
        <v>0</v>
      </c>
      <c r="BF1010" s="1763">
        <f ca="1">BA1010-BE1010</f>
        <v>0</v>
      </c>
      <c r="BG1010" s="1866">
        <f ca="1">IFERROR(BA1010/BE1010,0)</f>
        <v>0</v>
      </c>
    </row>
    <row r="1011" spans="1:59">
      <c r="A1011" s="1887">
        <v>1006</v>
      </c>
      <c r="B1011" s="1887">
        <v>1</v>
      </c>
      <c r="C1011" s="1887">
        <f>ROW()</f>
        <v>1011</v>
      </c>
      <c r="E1011" s="2540">
        <v>1</v>
      </c>
      <c r="F1011" s="498"/>
      <c r="I1011" s="1340" t="s">
        <v>829</v>
      </c>
      <c r="J1011" s="1341"/>
      <c r="K1011" s="1341"/>
      <c r="L1011" s="1341"/>
      <c r="M1011" s="1341"/>
      <c r="N1011" s="1341"/>
      <c r="O1011" s="1341"/>
      <c r="P1011" s="1342"/>
      <c r="Q1011" s="1343">
        <f>Q1012+Q1013</f>
        <v>0</v>
      </c>
      <c r="R1011" s="1343">
        <f t="shared" ref="R1011:AB1011" si="1114">R1012+R1013</f>
        <v>0</v>
      </c>
      <c r="S1011" s="1343">
        <f t="shared" si="1114"/>
        <v>0</v>
      </c>
      <c r="T1011" s="1343">
        <f t="shared" si="1114"/>
        <v>0</v>
      </c>
      <c r="U1011" s="1343">
        <f t="shared" si="1114"/>
        <v>0</v>
      </c>
      <c r="V1011" s="1343">
        <f t="shared" si="1114"/>
        <v>0</v>
      </c>
      <c r="W1011" s="1343">
        <f t="shared" si="1114"/>
        <v>0</v>
      </c>
      <c r="X1011" s="1343">
        <f t="shared" si="1114"/>
        <v>0</v>
      </c>
      <c r="Y1011" s="1343">
        <f t="shared" si="1114"/>
        <v>0</v>
      </c>
      <c r="Z1011" s="1343">
        <f t="shared" si="1114"/>
        <v>0</v>
      </c>
      <c r="AA1011" s="1343">
        <f t="shared" si="1114"/>
        <v>0</v>
      </c>
      <c r="AB1011" s="1343">
        <f t="shared" si="1114"/>
        <v>0</v>
      </c>
      <c r="AC1011" s="1343">
        <f>SUM(Q1011:S1011)</f>
        <v>0</v>
      </c>
      <c r="AD1011" s="1343">
        <f>SUM(T1011:V1011)</f>
        <v>0</v>
      </c>
      <c r="AE1011" s="1343">
        <f>SUM(W1011:Y1011)</f>
        <v>0</v>
      </c>
      <c r="AF1011" s="1343">
        <f>SUM(Z1011:AB1011)</f>
        <v>0</v>
      </c>
      <c r="AG1011" s="1343">
        <f>AC1011+AD1011</f>
        <v>0</v>
      </c>
      <c r="AH1011" s="1343">
        <f>AF1011+AE1011</f>
        <v>0</v>
      </c>
      <c r="AI1011" s="1343">
        <f>AG1011+AH1011</f>
        <v>0</v>
      </c>
      <c r="AK1011" s="1343">
        <f ca="1">SUM((INDIRECT(AK$2&amp;(ROW())):INDIRECT(AK$3&amp;(ROW()))))</f>
        <v>0</v>
      </c>
      <c r="AL1011" s="1343">
        <f ca="1">SUM(INDIRECT(AL$1&amp;AL$2&amp;$C1011):INDIRECT(AL$1&amp;AL$3&amp;$C1011))</f>
        <v>0</v>
      </c>
      <c r="AM1011" s="1764">
        <f t="shared" ca="1" si="1060"/>
        <v>0</v>
      </c>
      <c r="AN1011" s="1867">
        <f ca="1">IFERROR(AK1011/AL1011,0)</f>
        <v>0</v>
      </c>
      <c r="AO1011" s="1343">
        <f ca="1">SUM(INDIRECT(AO$1&amp;AO$2&amp;$A1011):INDIRECT(AO$1&amp;AO$3&amp;$A1011))+SUM(INDIRECT(AO$1&amp;AO$2&amp;$B1011):INDIRECT(AO$1&amp;AO$3&amp;$B1011))</f>
        <v>0</v>
      </c>
      <c r="AP1011" s="1764">
        <f ca="1">AK1011-AO1011</f>
        <v>0</v>
      </c>
      <c r="AQ1011" s="1867">
        <f ca="1">IFERROR(AK1011/AO1011,0)</f>
        <v>0</v>
      </c>
      <c r="AS1011" s="1343">
        <f ca="1">SUM((INDIRECT(AS$2&amp;(ROW())):INDIRECT(AS$3&amp;(ROW()))))</f>
        <v>0</v>
      </c>
      <c r="AT1011" s="1343">
        <f ca="1">SUM(INDIRECT(AT$1&amp;AT$2&amp;$C1011):INDIRECT(AT$1&amp;AT$3&amp;$C1011))</f>
        <v>0</v>
      </c>
      <c r="AU1011" s="1764">
        <f ca="1">AS1011-AT1011</f>
        <v>0</v>
      </c>
      <c r="AV1011" s="1867">
        <f ca="1">IFERROR(AS1011/AT1011,0)</f>
        <v>0</v>
      </c>
      <c r="AW1011" s="1343">
        <f ca="1">SUM(INDIRECT(AW$1&amp;AW$2&amp;$A1011):INDIRECT(AW$1&amp;AW$3&amp;$A1011))+SUM(INDIRECT(AW$1&amp;AW$2&amp;$B1011):INDIRECT(AW$1&amp;AW$3&amp;$B1011))</f>
        <v>0</v>
      </c>
      <c r="AX1011" s="1764">
        <f ca="1">AS1011-AW1011</f>
        <v>0</v>
      </c>
      <c r="AY1011" s="1867">
        <f ca="1">IFERROR(AS1011/AW1011,0)</f>
        <v>0</v>
      </c>
      <c r="BA1011" s="1343">
        <f ca="1">SUM((INDIRECT(BA$2&amp;(ROW())):INDIRECT(BA$3&amp;(ROW()))))</f>
        <v>0</v>
      </c>
      <c r="BB1011" s="1343">
        <f ca="1">SUM(INDIRECT(BB$1&amp;BB$2&amp;$C1011):INDIRECT(BB$1&amp;BB$3&amp;$C1011))</f>
        <v>0</v>
      </c>
      <c r="BC1011" s="1764">
        <f ca="1">BA1011-BB1011</f>
        <v>0</v>
      </c>
      <c r="BD1011" s="1867">
        <f ca="1">IFERROR(BA1011/BB1011,0)</f>
        <v>0</v>
      </c>
      <c r="BE1011" s="1343">
        <f ca="1">SUM(INDIRECT(BE$1&amp;BE$2&amp;$A1011):INDIRECT(BE$1&amp;BE$3&amp;$A1011))+SUM(INDIRECT(BE$1&amp;BE$2&amp;$B1011):INDIRECT(BE$1&amp;BE$3&amp;$B1011))</f>
        <v>0</v>
      </c>
      <c r="BF1011" s="1764">
        <f ca="1">BA1011-BE1011</f>
        <v>0</v>
      </c>
      <c r="BG1011" s="1867">
        <f ca="1">IFERROR(BA1011/BE1011,0)</f>
        <v>0</v>
      </c>
    </row>
    <row r="1012" spans="1:59">
      <c r="A1012" s="1887">
        <v>1007</v>
      </c>
      <c r="B1012" s="1887">
        <v>1</v>
      </c>
      <c r="C1012" s="1887">
        <f>ROW()</f>
        <v>1012</v>
      </c>
      <c r="E1012" s="2540">
        <v>1</v>
      </c>
      <c r="F1012" s="498"/>
      <c r="I1012" s="1344"/>
      <c r="J1012" s="1345" t="s">
        <v>821</v>
      </c>
      <c r="K1012" s="1345"/>
      <c r="L1012" s="1345"/>
      <c r="M1012" s="1345"/>
      <c r="N1012" s="1345"/>
      <c r="O1012" s="1345"/>
      <c r="P1012" s="1346"/>
      <c r="Q1012" s="1355"/>
      <c r="R1012" s="1355"/>
      <c r="S1012" s="1355"/>
      <c r="T1012" s="1355"/>
      <c r="U1012" s="1355"/>
      <c r="V1012" s="1355"/>
      <c r="W1012" s="1355"/>
      <c r="X1012" s="1355"/>
      <c r="Y1012" s="1355"/>
      <c r="Z1012" s="1355"/>
      <c r="AA1012" s="1355"/>
      <c r="AB1012" s="1355"/>
      <c r="AC1012" s="1352">
        <f>SUM(Q1012,R1012,S1012)</f>
        <v>0</v>
      </c>
      <c r="AD1012" s="1352">
        <f>SUM(T1012,U1012,V1012)</f>
        <v>0</v>
      </c>
      <c r="AE1012" s="1352">
        <f>SUM(W1012,X1012,Y1012)</f>
        <v>0</v>
      </c>
      <c r="AF1012" s="1352">
        <f>SUM(Z1012,AA1012,AB1012)</f>
        <v>0</v>
      </c>
      <c r="AG1012" s="1352">
        <f>AC1012+AD1012</f>
        <v>0</v>
      </c>
      <c r="AH1012" s="1352">
        <f>AF1012+AE1012</f>
        <v>0</v>
      </c>
      <c r="AI1012" s="1352">
        <f>AG1012+AH1012</f>
        <v>0</v>
      </c>
      <c r="AK1012" s="1352">
        <f ca="1">SUM((INDIRECT(AK$2&amp;(ROW())):INDIRECT(AK$3&amp;(ROW()))))</f>
        <v>0</v>
      </c>
      <c r="AL1012" s="1352">
        <f ca="1">SUM(INDIRECT(AL$1&amp;AL$2&amp;$C1012):INDIRECT(AL$1&amp;AL$3&amp;$C1012))</f>
        <v>0</v>
      </c>
      <c r="AM1012" s="1765">
        <f t="shared" ca="1" si="1060"/>
        <v>0</v>
      </c>
      <c r="AN1012" s="1868">
        <f ca="1">IFERROR(AK1012/AL1012,0)</f>
        <v>0</v>
      </c>
      <c r="AO1012" s="1352">
        <f ca="1">SUM(INDIRECT(AO$1&amp;AO$2&amp;$A1012):INDIRECT(AO$1&amp;AO$3&amp;$A1012))+SUM(INDIRECT(AO$1&amp;AO$2&amp;$B1012):INDIRECT(AO$1&amp;AO$3&amp;$B1012))</f>
        <v>0</v>
      </c>
      <c r="AP1012" s="1765">
        <f ca="1">AK1012-AO1012</f>
        <v>0</v>
      </c>
      <c r="AQ1012" s="1868">
        <f ca="1">IFERROR(AK1012/AO1012,0)</f>
        <v>0</v>
      </c>
      <c r="AS1012" s="1352">
        <f ca="1">SUM((INDIRECT(AS$2&amp;(ROW())):INDIRECT(AS$3&amp;(ROW()))))</f>
        <v>0</v>
      </c>
      <c r="AT1012" s="1352">
        <f ca="1">SUM(INDIRECT(AT$1&amp;AT$2&amp;$C1012):INDIRECT(AT$1&amp;AT$3&amp;$C1012))</f>
        <v>0</v>
      </c>
      <c r="AU1012" s="1765">
        <f ca="1">AS1012-AT1012</f>
        <v>0</v>
      </c>
      <c r="AV1012" s="1868">
        <f ca="1">IFERROR(AS1012/AT1012,0)</f>
        <v>0</v>
      </c>
      <c r="AW1012" s="1352">
        <f ca="1">SUM(INDIRECT(AW$1&amp;AW$2&amp;$A1012):INDIRECT(AW$1&amp;AW$3&amp;$A1012))+SUM(INDIRECT(AW$1&amp;AW$2&amp;$B1012):INDIRECT(AW$1&amp;AW$3&amp;$B1012))</f>
        <v>0</v>
      </c>
      <c r="AX1012" s="1765">
        <f ca="1">AS1012-AW1012</f>
        <v>0</v>
      </c>
      <c r="AY1012" s="1868">
        <f ca="1">IFERROR(AS1012/AW1012,0)</f>
        <v>0</v>
      </c>
      <c r="BA1012" s="1352">
        <f ca="1">SUM((INDIRECT(BA$2&amp;(ROW())):INDIRECT(BA$3&amp;(ROW()))))</f>
        <v>0</v>
      </c>
      <c r="BB1012" s="1352">
        <f ca="1">SUM(INDIRECT(BB$1&amp;BB$2&amp;$C1012):INDIRECT(BB$1&amp;BB$3&amp;$C1012))</f>
        <v>0</v>
      </c>
      <c r="BC1012" s="1765">
        <f ca="1">BA1012-BB1012</f>
        <v>0</v>
      </c>
      <c r="BD1012" s="1868">
        <f ca="1">IFERROR(BA1012/BB1012,0)</f>
        <v>0</v>
      </c>
      <c r="BE1012" s="1352">
        <f ca="1">SUM(INDIRECT(BE$1&amp;BE$2&amp;$A1012):INDIRECT(BE$1&amp;BE$3&amp;$A1012))+SUM(INDIRECT(BE$1&amp;BE$2&amp;$B1012):INDIRECT(BE$1&amp;BE$3&amp;$B1012))</f>
        <v>0</v>
      </c>
      <c r="BF1012" s="1765">
        <f ca="1">BA1012-BE1012</f>
        <v>0</v>
      </c>
      <c r="BG1012" s="1868">
        <f ca="1">IFERROR(BA1012/BE1012,0)</f>
        <v>0</v>
      </c>
    </row>
    <row r="1013" spans="1:59">
      <c r="A1013" s="1887">
        <v>1008</v>
      </c>
      <c r="B1013" s="1887">
        <v>1</v>
      </c>
      <c r="C1013" s="1887">
        <f>ROW()</f>
        <v>1013</v>
      </c>
      <c r="E1013" s="2540">
        <v>1</v>
      </c>
      <c r="F1013" s="498"/>
      <c r="I1013" s="1338"/>
      <c r="J1013" s="1335" t="s">
        <v>822</v>
      </c>
      <c r="K1013" s="1335"/>
      <c r="L1013" s="1335"/>
      <c r="M1013" s="1335"/>
      <c r="N1013" s="1335"/>
      <c r="O1013" s="1335"/>
      <c r="P1013" s="1339"/>
      <c r="Q1013" s="1356"/>
      <c r="R1013" s="1356"/>
      <c r="S1013" s="1356"/>
      <c r="T1013" s="1356"/>
      <c r="U1013" s="1356"/>
      <c r="V1013" s="1356"/>
      <c r="W1013" s="1356"/>
      <c r="X1013" s="1356"/>
      <c r="Y1013" s="1356"/>
      <c r="Z1013" s="1356"/>
      <c r="AA1013" s="1356"/>
      <c r="AB1013" s="1356"/>
      <c r="AC1013" s="1357">
        <f>SUM(Q1013,R1013,S1013)</f>
        <v>0</v>
      </c>
      <c r="AD1013" s="1357">
        <f>SUM(T1013,U1013,V1013)</f>
        <v>0</v>
      </c>
      <c r="AE1013" s="1357">
        <f>SUM(W1013,X1013,Y1013)</f>
        <v>0</v>
      </c>
      <c r="AF1013" s="1357">
        <f>SUM(Z1013,AA1013,AB1013)</f>
        <v>0</v>
      </c>
      <c r="AG1013" s="1357">
        <f>AC1013+AD1013</f>
        <v>0</v>
      </c>
      <c r="AH1013" s="1357">
        <f>AF1013+AE1013</f>
        <v>0</v>
      </c>
      <c r="AI1013" s="1357">
        <f>AG1013+AH1013</f>
        <v>0</v>
      </c>
      <c r="AK1013" s="1357">
        <f ca="1">SUM((INDIRECT(AK$2&amp;(ROW())):INDIRECT(AK$3&amp;(ROW()))))</f>
        <v>0</v>
      </c>
      <c r="AL1013" s="1357">
        <f ca="1">SUM(INDIRECT(AL$1&amp;AL$2&amp;$C1013):INDIRECT(AL$1&amp;AL$3&amp;$C1013))</f>
        <v>0</v>
      </c>
      <c r="AM1013" s="1766">
        <f t="shared" ca="1" si="1060"/>
        <v>0</v>
      </c>
      <c r="AN1013" s="1869">
        <f ca="1">IFERROR(AK1013/AL1013,0)</f>
        <v>0</v>
      </c>
      <c r="AO1013" s="1357">
        <f ca="1">SUM(INDIRECT(AO$1&amp;AO$2&amp;$A1013):INDIRECT(AO$1&amp;AO$3&amp;$A1013))+SUM(INDIRECT(AO$1&amp;AO$2&amp;$B1013):INDIRECT(AO$1&amp;AO$3&amp;$B1013))</f>
        <v>0</v>
      </c>
      <c r="AP1013" s="1766">
        <f ca="1">AK1013-AO1013</f>
        <v>0</v>
      </c>
      <c r="AQ1013" s="1869">
        <f ca="1">IFERROR(AK1013/AO1013,0)</f>
        <v>0</v>
      </c>
      <c r="AS1013" s="1357">
        <f ca="1">SUM((INDIRECT(AS$2&amp;(ROW())):INDIRECT(AS$3&amp;(ROW()))))</f>
        <v>0</v>
      </c>
      <c r="AT1013" s="1357">
        <f ca="1">SUM(INDIRECT(AT$1&amp;AT$2&amp;$C1013):INDIRECT(AT$1&amp;AT$3&amp;$C1013))</f>
        <v>0</v>
      </c>
      <c r="AU1013" s="1766">
        <f ca="1">AS1013-AT1013</f>
        <v>0</v>
      </c>
      <c r="AV1013" s="1869">
        <f ca="1">IFERROR(AS1013/AT1013,0)</f>
        <v>0</v>
      </c>
      <c r="AW1013" s="1357">
        <f ca="1">SUM(INDIRECT(AW$1&amp;AW$2&amp;$A1013):INDIRECT(AW$1&amp;AW$3&amp;$A1013))+SUM(INDIRECT(AW$1&amp;AW$2&amp;$B1013):INDIRECT(AW$1&amp;AW$3&amp;$B1013))</f>
        <v>0</v>
      </c>
      <c r="AX1013" s="1766">
        <f ca="1">AS1013-AW1013</f>
        <v>0</v>
      </c>
      <c r="AY1013" s="1869">
        <f ca="1">IFERROR(AS1013/AW1013,0)</f>
        <v>0</v>
      </c>
      <c r="BA1013" s="1357">
        <f ca="1">SUM((INDIRECT(BA$2&amp;(ROW())):INDIRECT(BA$3&amp;(ROW()))))</f>
        <v>0</v>
      </c>
      <c r="BB1013" s="1357">
        <f ca="1">SUM(INDIRECT(BB$1&amp;BB$2&amp;$C1013):INDIRECT(BB$1&amp;BB$3&amp;$C1013))</f>
        <v>0</v>
      </c>
      <c r="BC1013" s="1766">
        <f ca="1">BA1013-BB1013</f>
        <v>0</v>
      </c>
      <c r="BD1013" s="1869">
        <f ca="1">IFERROR(BA1013/BB1013,0)</f>
        <v>0</v>
      </c>
      <c r="BE1013" s="1357">
        <f ca="1">SUM(INDIRECT(BE$1&amp;BE$2&amp;$A1013):INDIRECT(BE$1&amp;BE$3&amp;$A1013))+SUM(INDIRECT(BE$1&amp;BE$2&amp;$B1013):INDIRECT(BE$1&amp;BE$3&amp;$B1013))</f>
        <v>0</v>
      </c>
      <c r="BF1013" s="1766">
        <f ca="1">BA1013-BE1013</f>
        <v>0</v>
      </c>
      <c r="BG1013" s="1869">
        <f ca="1">IFERROR(BA1013/BE1013,0)</f>
        <v>0</v>
      </c>
    </row>
    <row r="1014" spans="1:59">
      <c r="A1014" s="1887">
        <v>1009</v>
      </c>
      <c r="B1014" s="1887">
        <v>1</v>
      </c>
      <c r="C1014" s="1887">
        <f>ROW()</f>
        <v>1014</v>
      </c>
      <c r="E1014" s="2540">
        <v>1</v>
      </c>
      <c r="F1014" s="498"/>
      <c r="I1014" s="33"/>
      <c r="J1014" s="256"/>
      <c r="K1014" s="33"/>
      <c r="L1014" s="33"/>
      <c r="M1014" s="256"/>
      <c r="N1014" s="256"/>
      <c r="O1014" s="256"/>
      <c r="P1014" s="256"/>
    </row>
    <row r="1015" spans="1:59" ht="15.75">
      <c r="A1015" s="1887">
        <v>1010</v>
      </c>
      <c r="B1015" s="1887">
        <v>1</v>
      </c>
      <c r="C1015" s="1887">
        <f>ROW()</f>
        <v>1015</v>
      </c>
      <c r="E1015" s="2540">
        <v>1</v>
      </c>
      <c r="F1015" s="498"/>
      <c r="G1015" s="497" t="s">
        <v>826</v>
      </c>
      <c r="I1015" s="33"/>
      <c r="J1015" s="256"/>
      <c r="K1015" s="33"/>
      <c r="L1015" s="33"/>
      <c r="M1015" s="256"/>
      <c r="N1015" s="256"/>
      <c r="O1015" s="256"/>
      <c r="P1015" s="1365" t="s">
        <v>884</v>
      </c>
    </row>
    <row r="1016" spans="1:59">
      <c r="A1016" s="1887">
        <v>1011</v>
      </c>
      <c r="B1016" s="1887">
        <v>1</v>
      </c>
      <c r="C1016" s="1887">
        <f>ROW()</f>
        <v>1016</v>
      </c>
      <c r="E1016" s="2540">
        <v>1</v>
      </c>
      <c r="F1016" s="498"/>
      <c r="I1016" s="1336" t="s">
        <v>831</v>
      </c>
      <c r="J1016" s="1337"/>
      <c r="K1016" s="1337"/>
      <c r="L1016" s="1337"/>
      <c r="M1016" s="1337"/>
      <c r="N1016" s="1337"/>
      <c r="O1016" s="1337"/>
      <c r="P1016" s="1337"/>
      <c r="Q1016" s="1331"/>
      <c r="R1016" s="1331"/>
      <c r="S1016" s="1331"/>
      <c r="T1016" s="1331"/>
      <c r="U1016" s="1331"/>
      <c r="V1016" s="1331"/>
      <c r="W1016" s="1331"/>
      <c r="X1016" s="1331"/>
      <c r="Y1016" s="1331"/>
      <c r="Z1016" s="1331"/>
      <c r="AA1016" s="1331"/>
      <c r="AB1016" s="1331"/>
      <c r="AC1016" s="1354">
        <f>SUM(Q1016,R1016,S1016)</f>
        <v>0</v>
      </c>
      <c r="AD1016" s="1354">
        <f>SUM(T1016,U1016,V1016)</f>
        <v>0</v>
      </c>
      <c r="AE1016" s="1354">
        <f>SUM(W1016,X1016,Y1016)</f>
        <v>0</v>
      </c>
      <c r="AF1016" s="1354">
        <f>SUM(Z1016,AA1016,AB1016)</f>
        <v>0</v>
      </c>
      <c r="AG1016" s="1354">
        <f>AC1016+AD1016</f>
        <v>0</v>
      </c>
      <c r="AH1016" s="1354">
        <f>AF1016+AE1016</f>
        <v>0</v>
      </c>
      <c r="AI1016" s="1354">
        <f>AG1016+AH1016</f>
        <v>0</v>
      </c>
      <c r="AK1016" s="1354">
        <f ca="1">SUM((INDIRECT(AK$2&amp;(ROW())):INDIRECT(AK$3&amp;(ROW()))))</f>
        <v>0</v>
      </c>
      <c r="AL1016" s="1354">
        <f ca="1">SUM(INDIRECT(AL$1&amp;AL$2&amp;$C1016):INDIRECT(AL$1&amp;AL$3&amp;$C1016))</f>
        <v>0</v>
      </c>
      <c r="AM1016" s="1767">
        <f t="shared" ca="1" si="1060"/>
        <v>0</v>
      </c>
      <c r="AN1016" s="1866">
        <f ca="1">IFERROR(AK1016/AL1016,0)</f>
        <v>0</v>
      </c>
      <c r="AO1016" s="1354">
        <f ca="1">SUM(INDIRECT(AO$1&amp;AO$2&amp;$A1016):INDIRECT(AO$1&amp;AO$3&amp;$A1016))+SUM(INDIRECT(AO$1&amp;AO$2&amp;$B1016):INDIRECT(AO$1&amp;AO$3&amp;$B1016))</f>
        <v>0</v>
      </c>
      <c r="AP1016" s="1767">
        <f ca="1">AK1016-AO1016</f>
        <v>0</v>
      </c>
      <c r="AQ1016" s="1866">
        <f ca="1">IFERROR(AK1016/AO1016,0)</f>
        <v>0</v>
      </c>
      <c r="AS1016" s="1354">
        <f ca="1">SUM((INDIRECT(AS$2&amp;(ROW())):INDIRECT(AS$3&amp;(ROW()))))</f>
        <v>0</v>
      </c>
      <c r="AT1016" s="1354">
        <f ca="1">SUM(INDIRECT(AT$1&amp;AT$2&amp;$C1016):INDIRECT(AT$1&amp;AT$3&amp;$C1016))</f>
        <v>0</v>
      </c>
      <c r="AU1016" s="1767">
        <f ca="1">AS1016-AT1016</f>
        <v>0</v>
      </c>
      <c r="AV1016" s="1866">
        <f ca="1">IFERROR(AS1016/AT1016,0)</f>
        <v>0</v>
      </c>
      <c r="AW1016" s="1354">
        <f ca="1">SUM(INDIRECT(AW$1&amp;AW$2&amp;$A1016):INDIRECT(AW$1&amp;AW$3&amp;$A1016))+SUM(INDIRECT(AW$1&amp;AW$2&amp;$B1016):INDIRECT(AW$1&amp;AW$3&amp;$B1016))</f>
        <v>0</v>
      </c>
      <c r="AX1016" s="1767">
        <f ca="1">AS1016-AW1016</f>
        <v>0</v>
      </c>
      <c r="AY1016" s="1866">
        <f ca="1">IFERROR(AS1016/AW1016,0)</f>
        <v>0</v>
      </c>
      <c r="BA1016" s="1354">
        <f ca="1">SUM((INDIRECT(BA$2&amp;(ROW())):INDIRECT(BA$3&amp;(ROW()))))</f>
        <v>0</v>
      </c>
      <c r="BB1016" s="1354">
        <f ca="1">SUM(INDIRECT(BB$1&amp;BB$2&amp;$C1016):INDIRECT(BB$1&amp;BB$3&amp;$C1016))</f>
        <v>0</v>
      </c>
      <c r="BC1016" s="1767">
        <f ca="1">BA1016-BB1016</f>
        <v>0</v>
      </c>
      <c r="BD1016" s="1866">
        <f ca="1">IFERROR(BA1016/BB1016,0)</f>
        <v>0</v>
      </c>
      <c r="BE1016" s="1354">
        <f ca="1">SUM(INDIRECT(BE$1&amp;BE$2&amp;$A1016):INDIRECT(BE$1&amp;BE$3&amp;$A1016))+SUM(INDIRECT(BE$1&amp;BE$2&amp;$B1016):INDIRECT(BE$1&amp;BE$3&amp;$B1016))</f>
        <v>0</v>
      </c>
      <c r="BF1016" s="1767">
        <f ca="1">BA1016-BE1016</f>
        <v>0</v>
      </c>
      <c r="BG1016" s="1866">
        <f ca="1">IFERROR(BA1016/BE1016,0)</f>
        <v>0</v>
      </c>
    </row>
    <row r="1017" spans="1:59" s="256" customFormat="1">
      <c r="A1017" s="1887" t="s">
        <v>989</v>
      </c>
      <c r="B1017" s="1887"/>
      <c r="C1017" s="1887" t="s">
        <v>989</v>
      </c>
      <c r="D1017" s="2120" t="s">
        <v>1020</v>
      </c>
      <c r="E1017" s="2540">
        <v>1</v>
      </c>
      <c r="F1017" s="498"/>
      <c r="G1017" s="498"/>
      <c r="H1017" s="933"/>
      <c r="I1017" s="434"/>
      <c r="J1017" s="434"/>
      <c r="K1017" s="434"/>
      <c r="L1017" s="426"/>
      <c r="M1017" s="435"/>
      <c r="N1017" s="436"/>
      <c r="O1017" s="436"/>
      <c r="P1017" s="436"/>
      <c r="Q1017" s="437"/>
      <c r="R1017" s="437"/>
      <c r="S1017" s="437"/>
      <c r="T1017" s="437"/>
      <c r="U1017" s="437"/>
      <c r="V1017" s="437"/>
      <c r="W1017" s="437"/>
      <c r="X1017" s="437"/>
      <c r="Y1017" s="437"/>
      <c r="Z1017" s="437"/>
      <c r="AA1017" s="437"/>
      <c r="AB1017" s="437"/>
      <c r="AC1017" s="438"/>
      <c r="AD1017" s="438"/>
      <c r="AE1017" s="438"/>
      <c r="AF1017" s="438"/>
      <c r="AG1017" s="438"/>
      <c r="AH1017" s="438"/>
      <c r="AI1017" s="438"/>
    </row>
    <row r="1018" spans="1:59" s="1897" customFormat="1" ht="18" hidden="1" outlineLevel="1">
      <c r="A1018" s="2021" t="s">
        <v>989</v>
      </c>
      <c r="B1018" s="2021"/>
      <c r="C1018" s="2021" t="s">
        <v>989</v>
      </c>
      <c r="D1018" s="2120" t="s">
        <v>1020</v>
      </c>
      <c r="E1018" s="2540">
        <v>1</v>
      </c>
      <c r="F1018" s="2022" t="s">
        <v>1085</v>
      </c>
      <c r="G1018" s="2022"/>
      <c r="H1018" s="1899"/>
      <c r="I1018" s="2023"/>
      <c r="K1018" s="2023"/>
      <c r="L1018" s="2023"/>
      <c r="Q1018" s="2024"/>
      <c r="R1018" s="2024"/>
      <c r="S1018" s="2024"/>
      <c r="T1018" s="2024"/>
      <c r="U1018" s="2024"/>
      <c r="V1018" s="2024"/>
      <c r="W1018" s="2024"/>
      <c r="X1018" s="2024"/>
      <c r="Y1018" s="2024"/>
      <c r="Z1018" s="2024"/>
    </row>
    <row r="1019" spans="1:59" s="1897" customFormat="1" hidden="1" outlineLevel="1">
      <c r="A1019" s="2021" t="s">
        <v>989</v>
      </c>
      <c r="B1019" s="2021"/>
      <c r="C1019" s="2021" t="s">
        <v>989</v>
      </c>
      <c r="D1019" s="2120" t="s">
        <v>1020</v>
      </c>
      <c r="E1019" s="2540">
        <v>1</v>
      </c>
      <c r="F1019" s="1898"/>
      <c r="G1019" s="1899" t="s">
        <v>1086</v>
      </c>
      <c r="H1019" s="2023"/>
      <c r="I1019" s="2023"/>
      <c r="K1019" s="2023"/>
      <c r="L1019" s="2023"/>
      <c r="P1019" s="2023"/>
      <c r="Q1019" s="2024"/>
      <c r="R1019" s="2024"/>
      <c r="S1019" s="2024"/>
      <c r="T1019" s="2024"/>
      <c r="U1019" s="2024"/>
      <c r="V1019" s="2024"/>
      <c r="W1019" s="2024"/>
      <c r="X1019" s="2024"/>
      <c r="Y1019" s="2024"/>
      <c r="Z1019" s="2024"/>
    </row>
    <row r="1020" spans="1:59" s="1897" customFormat="1" hidden="1" outlineLevel="1">
      <c r="A1020" s="2021" t="s">
        <v>989</v>
      </c>
      <c r="B1020" s="2021"/>
      <c r="C1020" s="2021" t="s">
        <v>989</v>
      </c>
      <c r="D1020" s="2120" t="s">
        <v>1020</v>
      </c>
      <c r="E1020" s="2540">
        <v>1</v>
      </c>
      <c r="F1020" s="1898"/>
      <c r="G1020" s="1901"/>
      <c r="H1020" s="2023"/>
      <c r="I1020" s="2025" t="s">
        <v>939</v>
      </c>
      <c r="J1020" s="2026"/>
      <c r="K1020" s="2027"/>
      <c r="L1020" s="2027"/>
      <c r="M1020" s="2026"/>
      <c r="N1020" s="2026"/>
      <c r="O1020" s="2026"/>
      <c r="P1020" s="2028"/>
      <c r="Q1020" s="2029"/>
      <c r="R1020" s="2029"/>
      <c r="S1020" s="2029"/>
      <c r="T1020" s="2029"/>
      <c r="U1020" s="2029"/>
      <c r="V1020" s="2029"/>
      <c r="W1020" s="2029"/>
      <c r="X1020" s="2029"/>
      <c r="Y1020" s="2029"/>
      <c r="Z1020" s="2029"/>
      <c r="AA1020" s="2029"/>
      <c r="AB1020" s="2029"/>
      <c r="AC1020" s="2030">
        <f>SUM(Q1020:S1020)</f>
        <v>0</v>
      </c>
      <c r="AD1020" s="2030">
        <f>SUM(T1020:V1020)</f>
        <v>0</v>
      </c>
      <c r="AE1020" s="2030">
        <f>SUM(W1020:Y1020)</f>
        <v>0</v>
      </c>
      <c r="AF1020" s="2030">
        <f>SUM(Z1020:AB1020)</f>
        <v>0</v>
      </c>
      <c r="AG1020" s="2030">
        <f>AC1020+AD1020</f>
        <v>0</v>
      </c>
      <c r="AH1020" s="2030">
        <f>AF1020+AE1020</f>
        <v>0</v>
      </c>
      <c r="AI1020" s="2030">
        <f>AG1020+AH1020</f>
        <v>0</v>
      </c>
    </row>
    <row r="1021" spans="1:59" s="1897" customFormat="1" hidden="1" outlineLevel="1">
      <c r="A1021" s="2021" t="s">
        <v>989</v>
      </c>
      <c r="B1021" s="2021"/>
      <c r="C1021" s="2021" t="s">
        <v>989</v>
      </c>
      <c r="D1021" s="2120" t="s">
        <v>1020</v>
      </c>
      <c r="E1021" s="2540">
        <v>1</v>
      </c>
      <c r="F1021" s="1898"/>
      <c r="G1021" s="1901"/>
      <c r="H1021" s="2023"/>
      <c r="I1021" s="2031"/>
      <c r="J1021" s="2032" t="s">
        <v>940</v>
      </c>
      <c r="K1021" s="2033"/>
      <c r="L1021" s="2033"/>
      <c r="M1021" s="2034"/>
      <c r="N1021" s="2034"/>
      <c r="O1021" s="2034"/>
      <c r="P1021" s="2035"/>
      <c r="Q1021" s="2036">
        <f t="shared" ref="Q1021:AB1021" si="1115">Q761</f>
        <v>0</v>
      </c>
      <c r="R1021" s="2036">
        <f t="shared" si="1115"/>
        <v>0</v>
      </c>
      <c r="S1021" s="2036">
        <f t="shared" si="1115"/>
        <v>0</v>
      </c>
      <c r="T1021" s="2036">
        <f t="shared" si="1115"/>
        <v>0</v>
      </c>
      <c r="U1021" s="2036">
        <f t="shared" si="1115"/>
        <v>0</v>
      </c>
      <c r="V1021" s="2036">
        <f t="shared" si="1115"/>
        <v>0</v>
      </c>
      <c r="W1021" s="2036">
        <f t="shared" si="1115"/>
        <v>0</v>
      </c>
      <c r="X1021" s="2036">
        <f t="shared" si="1115"/>
        <v>0</v>
      </c>
      <c r="Y1021" s="2036">
        <f t="shared" si="1115"/>
        <v>0</v>
      </c>
      <c r="Z1021" s="2036">
        <f t="shared" si="1115"/>
        <v>0</v>
      </c>
      <c r="AA1021" s="2036">
        <f t="shared" si="1115"/>
        <v>0</v>
      </c>
      <c r="AB1021" s="2036">
        <f t="shared" si="1115"/>
        <v>0</v>
      </c>
      <c r="AC1021" s="2037">
        <f>SUM(Q1021:S1021)</f>
        <v>0</v>
      </c>
      <c r="AD1021" s="2037">
        <f>SUM(T1021:V1021)</f>
        <v>0</v>
      </c>
      <c r="AE1021" s="2037">
        <f>SUM(W1021:Y1021)</f>
        <v>0</v>
      </c>
      <c r="AF1021" s="2037">
        <f>SUM(Z1021:AB1021)</f>
        <v>0</v>
      </c>
      <c r="AG1021" s="2037">
        <f>AC1021+AD1021</f>
        <v>0</v>
      </c>
      <c r="AH1021" s="2037">
        <f>AF1021+AE1021</f>
        <v>0</v>
      </c>
      <c r="AI1021" s="2037">
        <f>AG1021+AH1021</f>
        <v>0</v>
      </c>
    </row>
    <row r="1022" spans="1:59" s="1897" customFormat="1" hidden="1" outlineLevel="1">
      <c r="A1022" s="2021" t="s">
        <v>989</v>
      </c>
      <c r="B1022" s="2021"/>
      <c r="C1022" s="2021" t="s">
        <v>989</v>
      </c>
      <c r="D1022" s="2120" t="s">
        <v>1020</v>
      </c>
      <c r="E1022" s="2540">
        <v>1</v>
      </c>
      <c r="F1022" s="1898"/>
      <c r="G1022" s="1901"/>
      <c r="H1022" s="1899"/>
      <c r="I1022" s="2038"/>
      <c r="J1022" s="2039" t="s">
        <v>941</v>
      </c>
      <c r="K1022" s="2040"/>
      <c r="L1022" s="2040"/>
      <c r="M1022" s="2041"/>
      <c r="N1022" s="2041"/>
      <c r="O1022" s="2041"/>
      <c r="P1022" s="2042"/>
      <c r="Q1022" s="2043">
        <f>Q1020-Q1021</f>
        <v>0</v>
      </c>
      <c r="R1022" s="2043">
        <f t="shared" ref="R1022:AB1022" si="1116">R1020-R1021</f>
        <v>0</v>
      </c>
      <c r="S1022" s="2043">
        <f t="shared" si="1116"/>
        <v>0</v>
      </c>
      <c r="T1022" s="2043">
        <f t="shared" si="1116"/>
        <v>0</v>
      </c>
      <c r="U1022" s="2043">
        <f t="shared" si="1116"/>
        <v>0</v>
      </c>
      <c r="V1022" s="2043">
        <f t="shared" si="1116"/>
        <v>0</v>
      </c>
      <c r="W1022" s="2043">
        <f t="shared" si="1116"/>
        <v>0</v>
      </c>
      <c r="X1022" s="2043">
        <f t="shared" si="1116"/>
        <v>0</v>
      </c>
      <c r="Y1022" s="2043">
        <f t="shared" si="1116"/>
        <v>0</v>
      </c>
      <c r="Z1022" s="2043">
        <f t="shared" si="1116"/>
        <v>0</v>
      </c>
      <c r="AA1022" s="2043">
        <f t="shared" si="1116"/>
        <v>0</v>
      </c>
      <c r="AB1022" s="2043">
        <f t="shared" si="1116"/>
        <v>0</v>
      </c>
      <c r="AC1022" s="2044">
        <f>SUM(Q1022:S1022)</f>
        <v>0</v>
      </c>
      <c r="AD1022" s="2044">
        <f>SUM(T1022:V1022)</f>
        <v>0</v>
      </c>
      <c r="AE1022" s="2044">
        <f>SUM(W1022:Y1022)</f>
        <v>0</v>
      </c>
      <c r="AF1022" s="2044">
        <f>SUM(Z1022:AB1022)</f>
        <v>0</v>
      </c>
      <c r="AG1022" s="2044">
        <f>AC1022+AD1022</f>
        <v>0</v>
      </c>
      <c r="AH1022" s="2044">
        <f>AF1022+AE1022</f>
        <v>0</v>
      </c>
      <c r="AI1022" s="2044">
        <f>AG1022+AH1022</f>
        <v>0</v>
      </c>
    </row>
    <row r="1023" spans="1:59" s="1897" customFormat="1" hidden="1" outlineLevel="1">
      <c r="A1023" s="2021" t="s">
        <v>989</v>
      </c>
      <c r="B1023" s="2021"/>
      <c r="C1023" s="2021" t="s">
        <v>989</v>
      </c>
      <c r="D1023" s="2120" t="s">
        <v>1020</v>
      </c>
      <c r="E1023" s="2540">
        <v>1</v>
      </c>
      <c r="F1023" s="1898"/>
      <c r="G1023" s="1898"/>
      <c r="H1023" s="1899"/>
      <c r="I1023" s="2023"/>
      <c r="K1023" s="2023"/>
      <c r="L1023" s="2023"/>
      <c r="Q1023" s="2024"/>
      <c r="R1023" s="2024"/>
      <c r="S1023" s="2024"/>
      <c r="T1023" s="2024"/>
      <c r="U1023" s="2024"/>
      <c r="V1023" s="2024"/>
      <c r="W1023" s="2024"/>
      <c r="X1023" s="2024"/>
      <c r="Y1023" s="2024"/>
      <c r="Z1023" s="2024"/>
    </row>
    <row r="1024" spans="1:59" s="1897" customFormat="1" ht="15.75" hidden="1" outlineLevel="1">
      <c r="A1024" s="2021" t="s">
        <v>989</v>
      </c>
      <c r="B1024" s="2021"/>
      <c r="C1024" s="2021" t="s">
        <v>989</v>
      </c>
      <c r="D1024" s="2120" t="s">
        <v>1020</v>
      </c>
      <c r="E1024" s="2540">
        <v>1</v>
      </c>
      <c r="F1024" s="1898"/>
      <c r="G1024" s="2045" t="s">
        <v>1087</v>
      </c>
      <c r="H1024" s="1899"/>
      <c r="I1024" s="2023"/>
      <c r="J1024" s="2046"/>
      <c r="K1024" s="2047"/>
      <c r="L1024" s="2046"/>
      <c r="M1024" s="2046"/>
      <c r="N1024" s="2047"/>
      <c r="O1024" s="2047"/>
      <c r="P1024" s="2047"/>
      <c r="Q1024" s="2048"/>
      <c r="R1024" s="2048"/>
      <c r="S1024" s="2048"/>
      <c r="T1024" s="2048"/>
      <c r="U1024" s="2048"/>
      <c r="V1024" s="2048"/>
      <c r="W1024" s="2049"/>
      <c r="X1024" s="2049"/>
      <c r="Y1024" s="2049"/>
      <c r="Z1024" s="2049"/>
      <c r="AA1024" s="2049"/>
      <c r="AB1024" s="2049"/>
      <c r="AC1024" s="2049"/>
      <c r="AD1024" s="2049"/>
      <c r="AE1024" s="2049"/>
      <c r="AF1024" s="2049"/>
      <c r="AG1024" s="2049"/>
      <c r="AH1024" s="2049"/>
      <c r="AI1024" s="2049"/>
    </row>
    <row r="1025" spans="1:35" s="1897" customFormat="1" hidden="1" outlineLevel="1">
      <c r="A1025" s="2021" t="s">
        <v>989</v>
      </c>
      <c r="B1025" s="2021"/>
      <c r="C1025" s="2021" t="s">
        <v>989</v>
      </c>
      <c r="D1025" s="2120" t="s">
        <v>1020</v>
      </c>
      <c r="E1025" s="2540">
        <v>1</v>
      </c>
      <c r="F1025" s="1898"/>
      <c r="G1025" s="1901"/>
      <c r="H1025" s="1899"/>
      <c r="I1025" s="2050" t="s">
        <v>939</v>
      </c>
      <c r="J1025" s="2051"/>
      <c r="K1025" s="2052"/>
      <c r="L1025" s="2053"/>
      <c r="M1025" s="2053"/>
      <c r="N1025" s="2052"/>
      <c r="O1025" s="2052"/>
      <c r="P1025" s="2052"/>
      <c r="Q1025" s="2054">
        <f>SUM(Q1026:Q1027)</f>
        <v>0</v>
      </c>
      <c r="R1025" s="2054">
        <f t="shared" ref="R1025:AB1025" si="1117">SUM(R1026:R1027)</f>
        <v>0</v>
      </c>
      <c r="S1025" s="2054">
        <f t="shared" si="1117"/>
        <v>0</v>
      </c>
      <c r="T1025" s="2054">
        <f t="shared" si="1117"/>
        <v>0</v>
      </c>
      <c r="U1025" s="2054">
        <f t="shared" si="1117"/>
        <v>0</v>
      </c>
      <c r="V1025" s="2054">
        <f t="shared" si="1117"/>
        <v>0</v>
      </c>
      <c r="W1025" s="2054">
        <f t="shared" si="1117"/>
        <v>0</v>
      </c>
      <c r="X1025" s="2054">
        <f t="shared" si="1117"/>
        <v>0</v>
      </c>
      <c r="Y1025" s="2054">
        <f t="shared" si="1117"/>
        <v>0</v>
      </c>
      <c r="Z1025" s="2054">
        <f t="shared" si="1117"/>
        <v>0</v>
      </c>
      <c r="AA1025" s="2054">
        <f t="shared" si="1117"/>
        <v>0</v>
      </c>
      <c r="AB1025" s="2054">
        <f t="shared" si="1117"/>
        <v>0</v>
      </c>
      <c r="AC1025" s="2054">
        <f>S1025</f>
        <v>0</v>
      </c>
      <c r="AD1025" s="2054">
        <f>V1025</f>
        <v>0</v>
      </c>
      <c r="AE1025" s="2054">
        <f>Y1025</f>
        <v>0</v>
      </c>
      <c r="AF1025" s="2054">
        <f>AB1025</f>
        <v>0</v>
      </c>
      <c r="AG1025" s="2054">
        <f>AD1025</f>
        <v>0</v>
      </c>
      <c r="AH1025" s="2054">
        <f>AF1025</f>
        <v>0</v>
      </c>
      <c r="AI1025" s="2054">
        <f>AH1025</f>
        <v>0</v>
      </c>
    </row>
    <row r="1026" spans="1:35" s="1897" customFormat="1" hidden="1" outlineLevel="1">
      <c r="A1026" s="2021" t="s">
        <v>989</v>
      </c>
      <c r="B1026" s="2021"/>
      <c r="C1026" s="2021" t="s">
        <v>989</v>
      </c>
      <c r="D1026" s="2120" t="s">
        <v>1020</v>
      </c>
      <c r="E1026" s="2540">
        <v>1</v>
      </c>
      <c r="F1026" s="1898"/>
      <c r="G1026" s="1901"/>
      <c r="H1026" s="1899"/>
      <c r="I1026" s="2055"/>
      <c r="J1026" s="2056"/>
      <c r="K1026" s="2057"/>
      <c r="L1026" s="2058"/>
      <c r="M1026" s="2057" t="s">
        <v>943</v>
      </c>
      <c r="N1026" s="2057"/>
      <c r="O1026" s="2057"/>
      <c r="P1026" s="2057"/>
      <c r="Q1026" s="2059"/>
      <c r="R1026" s="2059"/>
      <c r="S1026" s="2059"/>
      <c r="T1026" s="2059"/>
      <c r="U1026" s="2059"/>
      <c r="V1026" s="2059"/>
      <c r="W1026" s="2059"/>
      <c r="X1026" s="2059"/>
      <c r="Y1026" s="2059"/>
      <c r="Z1026" s="2059"/>
      <c r="AA1026" s="2060"/>
      <c r="AB1026" s="2060"/>
      <c r="AC1026" s="2061">
        <f>S1026</f>
        <v>0</v>
      </c>
      <c r="AD1026" s="2061">
        <f>V1026</f>
        <v>0</v>
      </c>
      <c r="AE1026" s="2061">
        <f>Y1026</f>
        <v>0</v>
      </c>
      <c r="AF1026" s="2061">
        <f>AB1026</f>
        <v>0</v>
      </c>
      <c r="AG1026" s="2061">
        <f>AD1026</f>
        <v>0</v>
      </c>
      <c r="AH1026" s="2061">
        <f>AF1026</f>
        <v>0</v>
      </c>
      <c r="AI1026" s="2061">
        <f>AH1026</f>
        <v>0</v>
      </c>
    </row>
    <row r="1027" spans="1:35" s="1897" customFormat="1" hidden="1" outlineLevel="1">
      <c r="A1027" s="2021" t="s">
        <v>989</v>
      </c>
      <c r="B1027" s="2021"/>
      <c r="C1027" s="2021" t="s">
        <v>989</v>
      </c>
      <c r="D1027" s="2120" t="s">
        <v>1020</v>
      </c>
      <c r="E1027" s="2540">
        <v>1</v>
      </c>
      <c r="F1027" s="1898"/>
      <c r="G1027" s="1901"/>
      <c r="H1027" s="1899"/>
      <c r="I1027" s="2062"/>
      <c r="J1027" s="2063"/>
      <c r="K1027" s="2064"/>
      <c r="L1027" s="2065"/>
      <c r="M1027" s="2064" t="s">
        <v>944</v>
      </c>
      <c r="N1027" s="2064"/>
      <c r="O1027" s="2064"/>
      <c r="P1027" s="2064"/>
      <c r="Q1027" s="2066"/>
      <c r="R1027" s="2066"/>
      <c r="S1027" s="2066"/>
      <c r="T1027" s="2066"/>
      <c r="U1027" s="2066"/>
      <c r="V1027" s="2066"/>
      <c r="W1027" s="2066"/>
      <c r="X1027" s="2066"/>
      <c r="Y1027" s="2066"/>
      <c r="Z1027" s="2066"/>
      <c r="AA1027" s="2066"/>
      <c r="AB1027" s="2066"/>
      <c r="AC1027" s="2067">
        <f>S1027</f>
        <v>0</v>
      </c>
      <c r="AD1027" s="2067">
        <f>V1027</f>
        <v>0</v>
      </c>
      <c r="AE1027" s="2067">
        <f>Y1027</f>
        <v>0</v>
      </c>
      <c r="AF1027" s="2067">
        <f>AB1027</f>
        <v>0</v>
      </c>
      <c r="AG1027" s="2067">
        <f>AD1027</f>
        <v>0</v>
      </c>
      <c r="AH1027" s="2067">
        <f>AF1027</f>
        <v>0</v>
      </c>
      <c r="AI1027" s="2067">
        <f>AH1027</f>
        <v>0</v>
      </c>
    </row>
    <row r="1028" spans="1:35" s="1897" customFormat="1" hidden="1" outlineLevel="1">
      <c r="A1028" s="2021" t="s">
        <v>989</v>
      </c>
      <c r="B1028" s="2021"/>
      <c r="C1028" s="2021" t="s">
        <v>989</v>
      </c>
      <c r="D1028" s="2120" t="s">
        <v>1020</v>
      </c>
      <c r="E1028" s="2540">
        <v>1</v>
      </c>
      <c r="F1028" s="1898"/>
      <c r="G1028" s="1901"/>
      <c r="H1028" s="1899"/>
      <c r="I1028" s="2068"/>
      <c r="J1028" s="2046"/>
      <c r="K1028" s="2047"/>
      <c r="L1028" s="2046"/>
      <c r="M1028" s="2047"/>
      <c r="N1028" s="2047"/>
      <c r="O1028" s="2047"/>
      <c r="P1028" s="2047"/>
      <c r="Q1028" s="2069"/>
      <c r="R1028" s="2069"/>
      <c r="S1028" s="2069"/>
      <c r="T1028" s="2069"/>
      <c r="U1028" s="2069"/>
      <c r="V1028" s="2069"/>
      <c r="W1028" s="2070"/>
      <c r="X1028" s="2070"/>
      <c r="Y1028" s="2070"/>
      <c r="Z1028" s="2070"/>
      <c r="AA1028" s="2070"/>
      <c r="AB1028" s="2070"/>
      <c r="AC1028" s="2070"/>
      <c r="AD1028" s="2070"/>
      <c r="AE1028" s="2070"/>
      <c r="AF1028" s="2070"/>
      <c r="AG1028" s="2070"/>
      <c r="AH1028" s="2070"/>
      <c r="AI1028" s="2070"/>
    </row>
    <row r="1029" spans="1:35" s="1897" customFormat="1" ht="15.75" hidden="1" outlineLevel="1">
      <c r="A1029" s="2021" t="s">
        <v>989</v>
      </c>
      <c r="B1029" s="2021"/>
      <c r="C1029" s="2021" t="s">
        <v>989</v>
      </c>
      <c r="D1029" s="2120" t="s">
        <v>1020</v>
      </c>
      <c r="E1029" s="2540">
        <v>1</v>
      </c>
      <c r="F1029" s="1898"/>
      <c r="G1029" s="2045" t="s">
        <v>1088</v>
      </c>
      <c r="H1029" s="2071"/>
      <c r="I1029" s="2023"/>
      <c r="J1029" s="2046"/>
      <c r="K1029" s="2047"/>
      <c r="L1029" s="2046"/>
      <c r="M1029" s="2047"/>
      <c r="N1029" s="2047"/>
      <c r="O1029" s="2047"/>
      <c r="P1029" s="2047"/>
      <c r="Q1029" s="2069"/>
      <c r="R1029" s="2069"/>
      <c r="S1029" s="2069"/>
      <c r="T1029" s="2069"/>
      <c r="U1029" s="2069"/>
      <c r="V1029" s="2069"/>
      <c r="W1029" s="2070"/>
      <c r="X1029" s="2070"/>
      <c r="Y1029" s="2070"/>
      <c r="Z1029" s="2070"/>
      <c r="AA1029" s="2070"/>
      <c r="AB1029" s="2070"/>
      <c r="AC1029" s="2070"/>
      <c r="AD1029" s="2070"/>
      <c r="AE1029" s="2070"/>
      <c r="AF1029" s="2070"/>
      <c r="AG1029" s="2070"/>
      <c r="AH1029" s="2070"/>
      <c r="AI1029" s="2070"/>
    </row>
    <row r="1030" spans="1:35" s="1897" customFormat="1" hidden="1" outlineLevel="1">
      <c r="A1030" s="2021" t="s">
        <v>989</v>
      </c>
      <c r="B1030" s="2021"/>
      <c r="C1030" s="2021" t="s">
        <v>989</v>
      </c>
      <c r="D1030" s="2120" t="s">
        <v>1020</v>
      </c>
      <c r="E1030" s="2540">
        <v>1</v>
      </c>
      <c r="F1030" s="1898"/>
      <c r="G1030" s="1901"/>
      <c r="H1030" s="1899"/>
      <c r="I1030" s="2050" t="s">
        <v>939</v>
      </c>
      <c r="J1030" s="2051"/>
      <c r="K1030" s="2052"/>
      <c r="L1030" s="2053"/>
      <c r="M1030" s="2053"/>
      <c r="N1030" s="2052"/>
      <c r="O1030" s="2052"/>
      <c r="P1030" s="2052"/>
      <c r="Q1030" s="2054">
        <f t="shared" ref="Q1030:AB1030" si="1118">SUM(Q1031:Q1032)</f>
        <v>0</v>
      </c>
      <c r="R1030" s="2054">
        <f t="shared" si="1118"/>
        <v>0</v>
      </c>
      <c r="S1030" s="2054">
        <f t="shared" si="1118"/>
        <v>0</v>
      </c>
      <c r="T1030" s="2054">
        <f t="shared" si="1118"/>
        <v>0</v>
      </c>
      <c r="U1030" s="2054">
        <f t="shared" si="1118"/>
        <v>0</v>
      </c>
      <c r="V1030" s="2054">
        <f t="shared" si="1118"/>
        <v>0</v>
      </c>
      <c r="W1030" s="2054">
        <f t="shared" si="1118"/>
        <v>0</v>
      </c>
      <c r="X1030" s="2054">
        <f t="shared" si="1118"/>
        <v>0</v>
      </c>
      <c r="Y1030" s="2054">
        <f t="shared" si="1118"/>
        <v>0</v>
      </c>
      <c r="Z1030" s="2054">
        <f t="shared" si="1118"/>
        <v>0</v>
      </c>
      <c r="AA1030" s="2054">
        <f t="shared" si="1118"/>
        <v>0</v>
      </c>
      <c r="AB1030" s="2054">
        <f t="shared" si="1118"/>
        <v>0</v>
      </c>
      <c r="AC1030" s="2054">
        <f>S1030</f>
        <v>0</v>
      </c>
      <c r="AD1030" s="2054">
        <f>V1030</f>
        <v>0</v>
      </c>
      <c r="AE1030" s="2054">
        <f>Y1030</f>
        <v>0</v>
      </c>
      <c r="AF1030" s="2054">
        <f>AB1030</f>
        <v>0</v>
      </c>
      <c r="AG1030" s="2054">
        <f>AD1030</f>
        <v>0</v>
      </c>
      <c r="AH1030" s="2054">
        <f>AF1030</f>
        <v>0</v>
      </c>
      <c r="AI1030" s="2054">
        <f>AH1030</f>
        <v>0</v>
      </c>
    </row>
    <row r="1031" spans="1:35" s="1897" customFormat="1" hidden="1" outlineLevel="1">
      <c r="A1031" s="2021" t="s">
        <v>989</v>
      </c>
      <c r="B1031" s="2021"/>
      <c r="C1031" s="2021" t="s">
        <v>989</v>
      </c>
      <c r="D1031" s="2120" t="s">
        <v>1020</v>
      </c>
      <c r="E1031" s="2540">
        <v>1</v>
      </c>
      <c r="F1031" s="1898"/>
      <c r="G1031" s="1901"/>
      <c r="H1031" s="1899"/>
      <c r="I1031" s="2055"/>
      <c r="J1031" s="2056"/>
      <c r="K1031" s="2057"/>
      <c r="L1031" s="2058"/>
      <c r="M1031" s="2057" t="s">
        <v>943</v>
      </c>
      <c r="N1031" s="2057"/>
      <c r="O1031" s="2057"/>
      <c r="P1031" s="2057"/>
      <c r="Q1031" s="2059"/>
      <c r="R1031" s="2059"/>
      <c r="S1031" s="2059"/>
      <c r="T1031" s="2059"/>
      <c r="U1031" s="2059"/>
      <c r="V1031" s="2059"/>
      <c r="W1031" s="2059"/>
      <c r="X1031" s="2059"/>
      <c r="Y1031" s="2059"/>
      <c r="Z1031" s="2059"/>
      <c r="AA1031" s="2072"/>
      <c r="AB1031" s="2072"/>
      <c r="AC1031" s="2073">
        <f>S1031</f>
        <v>0</v>
      </c>
      <c r="AD1031" s="2073">
        <f>V1031</f>
        <v>0</v>
      </c>
      <c r="AE1031" s="2073">
        <f>Y1031</f>
        <v>0</v>
      </c>
      <c r="AF1031" s="2073">
        <f>AB1031</f>
        <v>0</v>
      </c>
      <c r="AG1031" s="2073">
        <f>AD1031</f>
        <v>0</v>
      </c>
      <c r="AH1031" s="2073">
        <f>AF1031</f>
        <v>0</v>
      </c>
      <c r="AI1031" s="2073">
        <f>AH1031</f>
        <v>0</v>
      </c>
    </row>
    <row r="1032" spans="1:35" s="1897" customFormat="1" hidden="1" outlineLevel="1">
      <c r="A1032" s="2021" t="s">
        <v>989</v>
      </c>
      <c r="B1032" s="2021"/>
      <c r="C1032" s="2021" t="s">
        <v>989</v>
      </c>
      <c r="D1032" s="2120" t="s">
        <v>1020</v>
      </c>
      <c r="E1032" s="2540">
        <v>1</v>
      </c>
      <c r="F1032" s="1898"/>
      <c r="G1032" s="1901"/>
      <c r="H1032" s="1899"/>
      <c r="I1032" s="2062"/>
      <c r="J1032" s="2063"/>
      <c r="K1032" s="2064"/>
      <c r="L1032" s="2065"/>
      <c r="M1032" s="2064" t="s">
        <v>944</v>
      </c>
      <c r="N1032" s="2064"/>
      <c r="O1032" s="2064"/>
      <c r="P1032" s="2064"/>
      <c r="Q1032" s="2066"/>
      <c r="R1032" s="2066"/>
      <c r="S1032" s="2066"/>
      <c r="T1032" s="2066"/>
      <c r="U1032" s="2066"/>
      <c r="V1032" s="2066"/>
      <c r="W1032" s="2066"/>
      <c r="X1032" s="2066"/>
      <c r="Y1032" s="2066"/>
      <c r="Z1032" s="2066"/>
      <c r="AA1032" s="2074"/>
      <c r="AB1032" s="2074"/>
      <c r="AC1032" s="2067">
        <f>S1032</f>
        <v>0</v>
      </c>
      <c r="AD1032" s="2067">
        <f>V1032</f>
        <v>0</v>
      </c>
      <c r="AE1032" s="2067">
        <f>Y1032</f>
        <v>0</v>
      </c>
      <c r="AF1032" s="2067">
        <f>AB1032</f>
        <v>0</v>
      </c>
      <c r="AG1032" s="2067">
        <f>AD1032</f>
        <v>0</v>
      </c>
      <c r="AH1032" s="2067">
        <f>AF1032</f>
        <v>0</v>
      </c>
      <c r="AI1032" s="2067">
        <f>AH1032</f>
        <v>0</v>
      </c>
    </row>
    <row r="1033" spans="1:35" s="1897" customFormat="1" hidden="1" outlineLevel="1">
      <c r="A1033" s="2021" t="s">
        <v>989</v>
      </c>
      <c r="B1033" s="2021"/>
      <c r="C1033" s="2021" t="s">
        <v>989</v>
      </c>
      <c r="D1033" s="2120" t="s">
        <v>1020</v>
      </c>
      <c r="E1033" s="2540">
        <v>1</v>
      </c>
      <c r="F1033" s="1898"/>
      <c r="G1033" s="1901"/>
      <c r="H1033" s="1899"/>
      <c r="I1033" s="2023"/>
      <c r="K1033" s="2023"/>
      <c r="L1033" s="2023"/>
      <c r="Q1033" s="2024"/>
      <c r="R1033" s="2024"/>
      <c r="S1033" s="2024"/>
      <c r="T1033" s="2024"/>
      <c r="U1033" s="2024"/>
      <c r="V1033" s="2024"/>
      <c r="W1033" s="2024"/>
      <c r="X1033" s="2024"/>
      <c r="Y1033" s="2024"/>
      <c r="Z1033" s="2024"/>
    </row>
    <row r="1034" spans="1:35" s="1897" customFormat="1" ht="15.75" hidden="1" outlineLevel="1">
      <c r="A1034" s="2021" t="s">
        <v>989</v>
      </c>
      <c r="B1034" s="2021"/>
      <c r="C1034" s="2021" t="s">
        <v>989</v>
      </c>
      <c r="D1034" s="2120" t="s">
        <v>1020</v>
      </c>
      <c r="E1034" s="2540">
        <v>1</v>
      </c>
      <c r="F1034" s="1898"/>
      <c r="G1034" s="2045" t="s">
        <v>1089</v>
      </c>
      <c r="H1034" s="1899"/>
      <c r="I1034" s="2023"/>
      <c r="K1034" s="2023"/>
      <c r="L1034" s="2023"/>
      <c r="M1034" s="2023"/>
      <c r="Q1034" s="2024"/>
      <c r="R1034" s="2024"/>
      <c r="S1034" s="2024"/>
      <c r="T1034" s="2024"/>
      <c r="U1034" s="2024"/>
      <c r="V1034" s="2024"/>
      <c r="W1034" s="2024"/>
      <c r="X1034" s="2024"/>
      <c r="Y1034" s="2024"/>
      <c r="Z1034" s="2075"/>
      <c r="AA1034" s="2071"/>
      <c r="AB1034" s="2071"/>
    </row>
    <row r="1035" spans="1:35" s="1897" customFormat="1" hidden="1" outlineLevel="1">
      <c r="A1035" s="2021" t="s">
        <v>989</v>
      </c>
      <c r="B1035" s="2021"/>
      <c r="C1035" s="2021" t="s">
        <v>989</v>
      </c>
      <c r="D1035" s="2120" t="s">
        <v>1020</v>
      </c>
      <c r="E1035" s="2540">
        <v>1</v>
      </c>
      <c r="F1035" s="1898"/>
      <c r="G1035" s="1901"/>
      <c r="H1035" s="1899"/>
      <c r="I1035" s="2076" t="s">
        <v>461</v>
      </c>
      <c r="J1035" s="2077"/>
      <c r="K1035" s="2077"/>
      <c r="L1035" s="2077"/>
      <c r="M1035" s="1874" t="s">
        <v>945</v>
      </c>
      <c r="N1035" s="1875"/>
      <c r="O1035" s="1875"/>
      <c r="P1035" s="1874" t="s">
        <v>946</v>
      </c>
      <c r="Q1035" s="2078">
        <f>Q$10</f>
        <v>43922</v>
      </c>
      <c r="R1035" s="2078">
        <f t="shared" ref="R1035:AI1035" si="1119">R$10</f>
        <v>43952</v>
      </c>
      <c r="S1035" s="2078">
        <f t="shared" si="1119"/>
        <v>43983</v>
      </c>
      <c r="T1035" s="2078">
        <f t="shared" si="1119"/>
        <v>44013</v>
      </c>
      <c r="U1035" s="2078">
        <f t="shared" si="1119"/>
        <v>44044</v>
      </c>
      <c r="V1035" s="2078">
        <f t="shared" si="1119"/>
        <v>44075</v>
      </c>
      <c r="W1035" s="2078">
        <f t="shared" si="1119"/>
        <v>44105</v>
      </c>
      <c r="X1035" s="2078">
        <f t="shared" si="1119"/>
        <v>44136</v>
      </c>
      <c r="Y1035" s="2078">
        <f t="shared" si="1119"/>
        <v>44166</v>
      </c>
      <c r="Z1035" s="2078">
        <f t="shared" si="1119"/>
        <v>44197</v>
      </c>
      <c r="AA1035" s="2078">
        <f t="shared" si="1119"/>
        <v>44228</v>
      </c>
      <c r="AB1035" s="2078">
        <f t="shared" si="1119"/>
        <v>44256</v>
      </c>
      <c r="AC1035" s="2078" t="str">
        <f t="shared" si="1119"/>
        <v>Q1</v>
      </c>
      <c r="AD1035" s="2078" t="str">
        <f t="shared" si="1119"/>
        <v>Q2</v>
      </c>
      <c r="AE1035" s="2078" t="str">
        <f t="shared" si="1119"/>
        <v>Q3</v>
      </c>
      <c r="AF1035" s="2078" t="str">
        <f t="shared" si="1119"/>
        <v>Q4</v>
      </c>
      <c r="AG1035" s="2078" t="str">
        <f t="shared" si="1119"/>
        <v>1st H</v>
      </c>
      <c r="AH1035" s="2078" t="str">
        <f t="shared" si="1119"/>
        <v>2nd H</v>
      </c>
      <c r="AI1035" s="2078" t="str">
        <f t="shared" si="1119"/>
        <v>Yr.</v>
      </c>
    </row>
    <row r="1036" spans="1:35" s="1897" customFormat="1" hidden="1" outlineLevel="1">
      <c r="A1036" s="2021" t="s">
        <v>989</v>
      </c>
      <c r="B1036" s="2021"/>
      <c r="C1036" s="2021" t="s">
        <v>989</v>
      </c>
      <c r="D1036" s="2120" t="s">
        <v>1020</v>
      </c>
      <c r="E1036" s="2540">
        <v>1</v>
      </c>
      <c r="F1036" s="1898"/>
      <c r="G1036" s="1901"/>
      <c r="H1036" s="1899"/>
      <c r="I1036" s="2079"/>
      <c r="J1036" s="2033" t="s">
        <v>57</v>
      </c>
      <c r="K1036" s="2034"/>
      <c r="L1036" s="2034"/>
      <c r="M1036" s="2034" t="s">
        <v>947</v>
      </c>
      <c r="N1036" s="2034"/>
      <c r="O1036" s="2034"/>
      <c r="P1036" s="2034" t="s">
        <v>57</v>
      </c>
      <c r="Q1036" s="2080"/>
      <c r="R1036" s="2080"/>
      <c r="S1036" s="2080"/>
      <c r="T1036" s="2080"/>
      <c r="U1036" s="2080"/>
      <c r="V1036" s="2080"/>
      <c r="W1036" s="2080"/>
      <c r="X1036" s="2080"/>
      <c r="Y1036" s="2080"/>
      <c r="Z1036" s="2080"/>
      <c r="AA1036" s="2080"/>
      <c r="AB1036" s="2080"/>
      <c r="AC1036" s="2081">
        <f>SUM(Q1036:S1036)</f>
        <v>0</v>
      </c>
      <c r="AD1036" s="2081">
        <f t="shared" ref="AD1036:AD1057" si="1120">SUM(T1036:V1036)</f>
        <v>0</v>
      </c>
      <c r="AE1036" s="2081">
        <f t="shared" ref="AE1036:AE1057" si="1121">SUM(W1036:Y1036)</f>
        <v>0</v>
      </c>
      <c r="AF1036" s="2081">
        <f t="shared" ref="AF1036:AF1057" si="1122">SUM(Z1036:AB1036)</f>
        <v>0</v>
      </c>
      <c r="AG1036" s="2081">
        <f t="shared" ref="AG1036:AG1056" si="1123">AC1036+AD1036</f>
        <v>0</v>
      </c>
      <c r="AH1036" s="2081">
        <f t="shared" ref="AH1036:AH1056" si="1124">AF1036+AE1036</f>
        <v>0</v>
      </c>
      <c r="AI1036" s="2081">
        <f t="shared" ref="AI1036:AI1057" si="1125">AG1036+AH1036</f>
        <v>0</v>
      </c>
    </row>
    <row r="1037" spans="1:35" s="1897" customFormat="1" hidden="1" outlineLevel="1">
      <c r="A1037" s="2021" t="s">
        <v>989</v>
      </c>
      <c r="B1037" s="2021"/>
      <c r="C1037" s="2021" t="s">
        <v>989</v>
      </c>
      <c r="D1037" s="2120" t="s">
        <v>1020</v>
      </c>
      <c r="E1037" s="2540">
        <v>1</v>
      </c>
      <c r="F1037" s="1898"/>
      <c r="G1037" s="1901"/>
      <c r="H1037" s="2023"/>
      <c r="I1037" s="2082"/>
      <c r="J1037" s="2083"/>
      <c r="K1037" s="2083"/>
      <c r="L1037" s="2083"/>
      <c r="M1037" s="2083" t="s">
        <v>948</v>
      </c>
      <c r="N1037" s="2083"/>
      <c r="O1037" s="2083"/>
      <c r="P1037" s="2084" t="s">
        <v>949</v>
      </c>
      <c r="Q1037" s="2085"/>
      <c r="R1037" s="2085"/>
      <c r="S1037" s="2085"/>
      <c r="T1037" s="2085"/>
      <c r="U1037" s="2085"/>
      <c r="V1037" s="2085"/>
      <c r="W1037" s="2085"/>
      <c r="X1037" s="2085"/>
      <c r="Y1037" s="2085"/>
      <c r="Z1037" s="2085"/>
      <c r="AA1037" s="2085"/>
      <c r="AB1037" s="2085"/>
      <c r="AC1037" s="2086">
        <f>SUM(Q1037:S1037)</f>
        <v>0</v>
      </c>
      <c r="AD1037" s="2086">
        <f t="shared" si="1120"/>
        <v>0</v>
      </c>
      <c r="AE1037" s="2086">
        <f t="shared" si="1121"/>
        <v>0</v>
      </c>
      <c r="AF1037" s="2086">
        <f t="shared" si="1122"/>
        <v>0</v>
      </c>
      <c r="AG1037" s="2086">
        <f t="shared" si="1123"/>
        <v>0</v>
      </c>
      <c r="AH1037" s="2086">
        <f t="shared" si="1124"/>
        <v>0</v>
      </c>
      <c r="AI1037" s="2086">
        <f t="shared" si="1125"/>
        <v>0</v>
      </c>
    </row>
    <row r="1038" spans="1:35" s="1897" customFormat="1" hidden="1" outlineLevel="1">
      <c r="A1038" s="2021" t="s">
        <v>989</v>
      </c>
      <c r="B1038" s="2021"/>
      <c r="C1038" s="2021" t="s">
        <v>989</v>
      </c>
      <c r="D1038" s="2120" t="s">
        <v>1020</v>
      </c>
      <c r="E1038" s="2540">
        <v>1</v>
      </c>
      <c r="F1038" s="1898"/>
      <c r="G1038" s="1901"/>
      <c r="H1038" s="2023"/>
      <c r="I1038" s="2079"/>
      <c r="J1038" s="2087" t="s">
        <v>218</v>
      </c>
      <c r="K1038" s="2088"/>
      <c r="L1038" s="2088"/>
      <c r="M1038" s="2089" t="s">
        <v>950</v>
      </c>
      <c r="N1038" s="2088"/>
      <c r="O1038" s="2088"/>
      <c r="P1038" s="2088" t="s">
        <v>951</v>
      </c>
      <c r="Q1038" s="2090"/>
      <c r="R1038" s="2090"/>
      <c r="S1038" s="2090"/>
      <c r="T1038" s="2090"/>
      <c r="U1038" s="2090"/>
      <c r="V1038" s="2090"/>
      <c r="W1038" s="2090"/>
      <c r="X1038" s="2090"/>
      <c r="Y1038" s="2090"/>
      <c r="Z1038" s="2090"/>
      <c r="AA1038" s="2090"/>
      <c r="AB1038" s="2090"/>
      <c r="AC1038" s="2091">
        <f>SUM(Q1038:T1038)</f>
        <v>0</v>
      </c>
      <c r="AD1038" s="2091">
        <f t="shared" si="1120"/>
        <v>0</v>
      </c>
      <c r="AE1038" s="2091">
        <f t="shared" si="1121"/>
        <v>0</v>
      </c>
      <c r="AF1038" s="2091">
        <f t="shared" si="1122"/>
        <v>0</v>
      </c>
      <c r="AG1038" s="2091">
        <f t="shared" si="1123"/>
        <v>0</v>
      </c>
      <c r="AH1038" s="2091">
        <f t="shared" si="1124"/>
        <v>0</v>
      </c>
      <c r="AI1038" s="2091">
        <f t="shared" si="1125"/>
        <v>0</v>
      </c>
    </row>
    <row r="1039" spans="1:35" s="1897" customFormat="1" hidden="1" outlineLevel="1">
      <c r="A1039" s="2021" t="s">
        <v>989</v>
      </c>
      <c r="B1039" s="2021"/>
      <c r="C1039" s="2021" t="s">
        <v>989</v>
      </c>
      <c r="D1039" s="2120" t="s">
        <v>1020</v>
      </c>
      <c r="E1039" s="2540">
        <v>1</v>
      </c>
      <c r="F1039" s="1898"/>
      <c r="G1039" s="1901"/>
      <c r="H1039" s="2023"/>
      <c r="I1039" s="2082"/>
      <c r="J1039" s="2083"/>
      <c r="K1039" s="2083"/>
      <c r="L1039" s="2083"/>
      <c r="M1039" s="2083" t="s">
        <v>952</v>
      </c>
      <c r="N1039" s="2083"/>
      <c r="O1039" s="2083"/>
      <c r="P1039" s="2083" t="s">
        <v>953</v>
      </c>
      <c r="Q1039" s="2085"/>
      <c r="R1039" s="2085"/>
      <c r="S1039" s="2085"/>
      <c r="T1039" s="2085"/>
      <c r="U1039" s="2092"/>
      <c r="V1039" s="2085"/>
      <c r="W1039" s="2085"/>
      <c r="X1039" s="2085"/>
      <c r="Y1039" s="2085"/>
      <c r="Z1039" s="2085"/>
      <c r="AA1039" s="2085"/>
      <c r="AB1039" s="2085"/>
      <c r="AC1039" s="2086">
        <f t="shared" ref="AC1039:AC1057" si="1126">SUM(Q1039:S1039)</f>
        <v>0</v>
      </c>
      <c r="AD1039" s="2086">
        <f t="shared" si="1120"/>
        <v>0</v>
      </c>
      <c r="AE1039" s="2086">
        <f t="shared" si="1121"/>
        <v>0</v>
      </c>
      <c r="AF1039" s="2086">
        <f t="shared" si="1122"/>
        <v>0</v>
      </c>
      <c r="AG1039" s="2086">
        <f t="shared" si="1123"/>
        <v>0</v>
      </c>
      <c r="AH1039" s="2086">
        <f t="shared" si="1124"/>
        <v>0</v>
      </c>
      <c r="AI1039" s="2086">
        <f t="shared" si="1125"/>
        <v>0</v>
      </c>
    </row>
    <row r="1040" spans="1:35" s="1897" customFormat="1" hidden="1" outlineLevel="1">
      <c r="A1040" s="2021" t="s">
        <v>989</v>
      </c>
      <c r="B1040" s="2021"/>
      <c r="C1040" s="2021" t="s">
        <v>989</v>
      </c>
      <c r="D1040" s="2120" t="s">
        <v>1020</v>
      </c>
      <c r="E1040" s="2540">
        <v>1</v>
      </c>
      <c r="F1040" s="1898"/>
      <c r="G1040" s="1901"/>
      <c r="H1040" s="2023"/>
      <c r="I1040" s="2079"/>
      <c r="J1040" s="2087" t="s">
        <v>137</v>
      </c>
      <c r="K1040" s="2088"/>
      <c r="L1040" s="2088"/>
      <c r="M1040" s="2088" t="s">
        <v>954</v>
      </c>
      <c r="N1040" s="2088"/>
      <c r="O1040" s="2088"/>
      <c r="P1040" s="2093" t="s">
        <v>955</v>
      </c>
      <c r="Q1040" s="2090"/>
      <c r="R1040" s="2090"/>
      <c r="S1040" s="2090"/>
      <c r="T1040" s="2090"/>
      <c r="U1040" s="2090"/>
      <c r="V1040" s="2090"/>
      <c r="W1040" s="2090"/>
      <c r="X1040" s="2090"/>
      <c r="Y1040" s="2090"/>
      <c r="Z1040" s="2090"/>
      <c r="AA1040" s="2090"/>
      <c r="AB1040" s="2090"/>
      <c r="AC1040" s="2091">
        <f t="shared" si="1126"/>
        <v>0</v>
      </c>
      <c r="AD1040" s="2091">
        <f t="shared" si="1120"/>
        <v>0</v>
      </c>
      <c r="AE1040" s="2091">
        <f t="shared" si="1121"/>
        <v>0</v>
      </c>
      <c r="AF1040" s="2091">
        <f t="shared" si="1122"/>
        <v>0</v>
      </c>
      <c r="AG1040" s="2091">
        <f t="shared" si="1123"/>
        <v>0</v>
      </c>
      <c r="AH1040" s="2091">
        <f t="shared" si="1124"/>
        <v>0</v>
      </c>
      <c r="AI1040" s="2091">
        <f t="shared" si="1125"/>
        <v>0</v>
      </c>
    </row>
    <row r="1041" spans="1:35" s="1897" customFormat="1" hidden="1" outlineLevel="1">
      <c r="A1041" s="2021" t="s">
        <v>989</v>
      </c>
      <c r="B1041" s="2021"/>
      <c r="C1041" s="2021" t="s">
        <v>989</v>
      </c>
      <c r="D1041" s="2120" t="s">
        <v>1020</v>
      </c>
      <c r="E1041" s="2540">
        <v>1</v>
      </c>
      <c r="F1041" s="1898"/>
      <c r="G1041" s="1901"/>
      <c r="H1041" s="2023"/>
      <c r="I1041" s="2079"/>
      <c r="J1041" s="1902"/>
      <c r="K1041" s="1902"/>
      <c r="L1041" s="1902"/>
      <c r="M1041" s="1902" t="s">
        <v>956</v>
      </c>
      <c r="N1041" s="1902"/>
      <c r="O1041" s="1902"/>
      <c r="P1041" s="2094" t="s">
        <v>957</v>
      </c>
      <c r="Q1041" s="2095"/>
      <c r="R1041" s="2095"/>
      <c r="S1041" s="2095"/>
      <c r="T1041" s="2095"/>
      <c r="U1041" s="2095"/>
      <c r="V1041" s="2095"/>
      <c r="W1041" s="2095"/>
      <c r="X1041" s="2095"/>
      <c r="Y1041" s="2095"/>
      <c r="Z1041" s="2095"/>
      <c r="AA1041" s="2095"/>
      <c r="AB1041" s="2095"/>
      <c r="AC1041" s="1951">
        <f t="shared" si="1126"/>
        <v>0</v>
      </c>
      <c r="AD1041" s="1951">
        <f t="shared" si="1120"/>
        <v>0</v>
      </c>
      <c r="AE1041" s="1951">
        <f t="shared" si="1121"/>
        <v>0</v>
      </c>
      <c r="AF1041" s="1951">
        <f t="shared" si="1122"/>
        <v>0</v>
      </c>
      <c r="AG1041" s="1951">
        <f t="shared" si="1123"/>
        <v>0</v>
      </c>
      <c r="AH1041" s="1951">
        <f t="shared" si="1124"/>
        <v>0</v>
      </c>
      <c r="AI1041" s="1951">
        <f t="shared" si="1125"/>
        <v>0</v>
      </c>
    </row>
    <row r="1042" spans="1:35" s="1897" customFormat="1" hidden="1" outlineLevel="1">
      <c r="A1042" s="2021" t="s">
        <v>989</v>
      </c>
      <c r="B1042" s="2021"/>
      <c r="C1042" s="2021" t="s">
        <v>989</v>
      </c>
      <c r="D1042" s="2120" t="s">
        <v>1020</v>
      </c>
      <c r="E1042" s="2540">
        <v>1</v>
      </c>
      <c r="F1042" s="1898"/>
      <c r="G1042" s="1901"/>
      <c r="H1042" s="2023"/>
      <c r="I1042" s="2082"/>
      <c r="J1042" s="1902"/>
      <c r="K1042" s="1902"/>
      <c r="L1042" s="1902"/>
      <c r="M1042" s="1902" t="s">
        <v>958</v>
      </c>
      <c r="N1042" s="1902"/>
      <c r="O1042" s="1902"/>
      <c r="P1042" s="2094" t="s">
        <v>959</v>
      </c>
      <c r="Q1042" s="2095"/>
      <c r="R1042" s="2095"/>
      <c r="S1042" s="2095"/>
      <c r="T1042" s="2095"/>
      <c r="U1042" s="2095"/>
      <c r="V1042" s="2095"/>
      <c r="W1042" s="2095"/>
      <c r="X1042" s="2095"/>
      <c r="Y1042" s="2095"/>
      <c r="Z1042" s="2095"/>
      <c r="AA1042" s="2095"/>
      <c r="AB1042" s="2095"/>
      <c r="AC1042" s="1951">
        <f t="shared" ref="AC1042:AC1047" si="1127">SUM(Q1042:S1042)</f>
        <v>0</v>
      </c>
      <c r="AD1042" s="1951">
        <f t="shared" si="1120"/>
        <v>0</v>
      </c>
      <c r="AE1042" s="1951">
        <f t="shared" si="1121"/>
        <v>0</v>
      </c>
      <c r="AF1042" s="1951">
        <f t="shared" si="1122"/>
        <v>0</v>
      </c>
      <c r="AG1042" s="1951">
        <f t="shared" si="1123"/>
        <v>0</v>
      </c>
      <c r="AH1042" s="1951">
        <f t="shared" si="1124"/>
        <v>0</v>
      </c>
      <c r="AI1042" s="1951">
        <f t="shared" si="1125"/>
        <v>0</v>
      </c>
    </row>
    <row r="1043" spans="1:35" s="1897" customFormat="1" hidden="1" outlineLevel="1">
      <c r="A1043" s="2021" t="s">
        <v>989</v>
      </c>
      <c r="B1043" s="2021"/>
      <c r="C1043" s="2021" t="s">
        <v>989</v>
      </c>
      <c r="D1043" s="2120" t="s">
        <v>1020</v>
      </c>
      <c r="E1043" s="2540">
        <v>1</v>
      </c>
      <c r="F1043" s="1898"/>
      <c r="G1043" s="1901"/>
      <c r="H1043" s="2023"/>
      <c r="I1043" s="2082"/>
      <c r="J1043" s="1902"/>
      <c r="K1043" s="1902"/>
      <c r="L1043" s="1902"/>
      <c r="M1043" s="1902" t="s">
        <v>960</v>
      </c>
      <c r="N1043" s="1902"/>
      <c r="O1043" s="1902"/>
      <c r="P1043" s="2094" t="s">
        <v>961</v>
      </c>
      <c r="Q1043" s="2095"/>
      <c r="R1043" s="2095"/>
      <c r="S1043" s="2095"/>
      <c r="T1043" s="2095"/>
      <c r="U1043" s="2095"/>
      <c r="V1043" s="2095"/>
      <c r="W1043" s="2095"/>
      <c r="X1043" s="2095"/>
      <c r="Y1043" s="2095"/>
      <c r="Z1043" s="2095"/>
      <c r="AA1043" s="2095"/>
      <c r="AB1043" s="2095"/>
      <c r="AC1043" s="1951">
        <f t="shared" si="1127"/>
        <v>0</v>
      </c>
      <c r="AD1043" s="1951">
        <f t="shared" si="1120"/>
        <v>0</v>
      </c>
      <c r="AE1043" s="1951">
        <f t="shared" si="1121"/>
        <v>0</v>
      </c>
      <c r="AF1043" s="1951">
        <f t="shared" si="1122"/>
        <v>0</v>
      </c>
      <c r="AG1043" s="1951">
        <f t="shared" si="1123"/>
        <v>0</v>
      </c>
      <c r="AH1043" s="1951">
        <f t="shared" si="1124"/>
        <v>0</v>
      </c>
      <c r="AI1043" s="1951">
        <f t="shared" si="1125"/>
        <v>0</v>
      </c>
    </row>
    <row r="1044" spans="1:35" s="1897" customFormat="1" hidden="1" outlineLevel="1">
      <c r="A1044" s="2021" t="s">
        <v>989</v>
      </c>
      <c r="B1044" s="2021"/>
      <c r="C1044" s="2021" t="s">
        <v>989</v>
      </c>
      <c r="D1044" s="2120" t="s">
        <v>1020</v>
      </c>
      <c r="E1044" s="2540">
        <v>1</v>
      </c>
      <c r="F1044" s="1898"/>
      <c r="G1044" s="1901"/>
      <c r="H1044" s="2023"/>
      <c r="I1044" s="2082"/>
      <c r="J1044" s="1902"/>
      <c r="K1044" s="1902"/>
      <c r="L1044" s="1902"/>
      <c r="M1044" s="1902" t="s">
        <v>962</v>
      </c>
      <c r="N1044" s="1902"/>
      <c r="O1044" s="1902"/>
      <c r="P1044" s="2094" t="s">
        <v>963</v>
      </c>
      <c r="Q1044" s="2095"/>
      <c r="R1044" s="2095"/>
      <c r="S1044" s="2095"/>
      <c r="T1044" s="2095"/>
      <c r="U1044" s="2095"/>
      <c r="V1044" s="2095"/>
      <c r="W1044" s="2095"/>
      <c r="X1044" s="2095"/>
      <c r="Y1044" s="2095"/>
      <c r="Z1044" s="2095"/>
      <c r="AA1044" s="2095"/>
      <c r="AB1044" s="2095"/>
      <c r="AC1044" s="1951">
        <f t="shared" si="1127"/>
        <v>0</v>
      </c>
      <c r="AD1044" s="1951">
        <f t="shared" si="1120"/>
        <v>0</v>
      </c>
      <c r="AE1044" s="1951">
        <f t="shared" si="1121"/>
        <v>0</v>
      </c>
      <c r="AF1044" s="1951">
        <f t="shared" si="1122"/>
        <v>0</v>
      </c>
      <c r="AG1044" s="1951">
        <f t="shared" si="1123"/>
        <v>0</v>
      </c>
      <c r="AH1044" s="1951">
        <f t="shared" si="1124"/>
        <v>0</v>
      </c>
      <c r="AI1044" s="1951">
        <f t="shared" si="1125"/>
        <v>0</v>
      </c>
    </row>
    <row r="1045" spans="1:35" s="1897" customFormat="1" hidden="1" outlineLevel="1">
      <c r="A1045" s="2021" t="s">
        <v>989</v>
      </c>
      <c r="B1045" s="2021"/>
      <c r="C1045" s="2021" t="s">
        <v>989</v>
      </c>
      <c r="D1045" s="2120" t="s">
        <v>1020</v>
      </c>
      <c r="E1045" s="2540">
        <v>1</v>
      </c>
      <c r="F1045" s="1898"/>
      <c r="G1045" s="1901"/>
      <c r="H1045" s="2023"/>
      <c r="I1045" s="2082"/>
      <c r="J1045" s="1902"/>
      <c r="K1045" s="1902"/>
      <c r="L1045" s="1902"/>
      <c r="M1045" s="1902" t="s">
        <v>964</v>
      </c>
      <c r="N1045" s="1902"/>
      <c r="O1045" s="1902"/>
      <c r="P1045" s="2094" t="s">
        <v>965</v>
      </c>
      <c r="Q1045" s="2095"/>
      <c r="R1045" s="2095"/>
      <c r="S1045" s="2095"/>
      <c r="T1045" s="2095"/>
      <c r="U1045" s="2095"/>
      <c r="V1045" s="2095"/>
      <c r="W1045" s="2095"/>
      <c r="X1045" s="2095"/>
      <c r="Y1045" s="2095"/>
      <c r="Z1045" s="2095"/>
      <c r="AA1045" s="2095"/>
      <c r="AB1045" s="2095"/>
      <c r="AC1045" s="1951">
        <f t="shared" si="1127"/>
        <v>0</v>
      </c>
      <c r="AD1045" s="1951">
        <f t="shared" si="1120"/>
        <v>0</v>
      </c>
      <c r="AE1045" s="1951">
        <f t="shared" si="1121"/>
        <v>0</v>
      </c>
      <c r="AF1045" s="1951">
        <f t="shared" si="1122"/>
        <v>0</v>
      </c>
      <c r="AG1045" s="1951">
        <f t="shared" si="1123"/>
        <v>0</v>
      </c>
      <c r="AH1045" s="1951">
        <f t="shared" si="1124"/>
        <v>0</v>
      </c>
      <c r="AI1045" s="1951">
        <f t="shared" si="1125"/>
        <v>0</v>
      </c>
    </row>
    <row r="1046" spans="1:35" s="1897" customFormat="1" hidden="1" outlineLevel="1">
      <c r="A1046" s="2021" t="s">
        <v>989</v>
      </c>
      <c r="B1046" s="2021"/>
      <c r="C1046" s="2021" t="s">
        <v>989</v>
      </c>
      <c r="D1046" s="2120" t="s">
        <v>1020</v>
      </c>
      <c r="E1046" s="2540">
        <v>1</v>
      </c>
      <c r="F1046" s="1898"/>
      <c r="G1046" s="1901"/>
      <c r="H1046" s="2023"/>
      <c r="I1046" s="2079"/>
      <c r="J1046" s="1902"/>
      <c r="K1046" s="1902"/>
      <c r="L1046" s="1902"/>
      <c r="M1046" s="1902" t="s">
        <v>966</v>
      </c>
      <c r="N1046" s="1902"/>
      <c r="O1046" s="1902"/>
      <c r="P1046" s="2094" t="s">
        <v>967</v>
      </c>
      <c r="Q1046" s="2095"/>
      <c r="R1046" s="2095"/>
      <c r="S1046" s="2095"/>
      <c r="T1046" s="2095"/>
      <c r="U1046" s="2095"/>
      <c r="V1046" s="2095"/>
      <c r="W1046" s="2095"/>
      <c r="X1046" s="2095"/>
      <c r="Y1046" s="2095"/>
      <c r="Z1046" s="2095"/>
      <c r="AA1046" s="2095"/>
      <c r="AB1046" s="2095"/>
      <c r="AC1046" s="1951">
        <f t="shared" si="1127"/>
        <v>0</v>
      </c>
      <c r="AD1046" s="1951">
        <f t="shared" si="1120"/>
        <v>0</v>
      </c>
      <c r="AE1046" s="1951">
        <f t="shared" si="1121"/>
        <v>0</v>
      </c>
      <c r="AF1046" s="1951">
        <f t="shared" si="1122"/>
        <v>0</v>
      </c>
      <c r="AG1046" s="1951">
        <f t="shared" si="1123"/>
        <v>0</v>
      </c>
      <c r="AH1046" s="1951">
        <f t="shared" si="1124"/>
        <v>0</v>
      </c>
      <c r="AI1046" s="1951">
        <f t="shared" si="1125"/>
        <v>0</v>
      </c>
    </row>
    <row r="1047" spans="1:35" s="1897" customFormat="1" hidden="1" outlineLevel="1">
      <c r="A1047" s="2021" t="s">
        <v>989</v>
      </c>
      <c r="B1047" s="2021"/>
      <c r="C1047" s="2021" t="s">
        <v>989</v>
      </c>
      <c r="D1047" s="2120" t="s">
        <v>1020</v>
      </c>
      <c r="E1047" s="2540">
        <v>1</v>
      </c>
      <c r="F1047" s="1898"/>
      <c r="G1047" s="1901"/>
      <c r="H1047" s="2023"/>
      <c r="I1047" s="2079"/>
      <c r="J1047" s="1902"/>
      <c r="K1047" s="1902"/>
      <c r="L1047" s="1902"/>
      <c r="M1047" s="1902" t="s">
        <v>968</v>
      </c>
      <c r="N1047" s="1902"/>
      <c r="O1047" s="1902"/>
      <c r="P1047" s="2094" t="s">
        <v>969</v>
      </c>
      <c r="Q1047" s="2095"/>
      <c r="R1047" s="2095"/>
      <c r="S1047" s="2095"/>
      <c r="T1047" s="2095"/>
      <c r="U1047" s="2095"/>
      <c r="V1047" s="2095"/>
      <c r="W1047" s="2095"/>
      <c r="X1047" s="2095"/>
      <c r="Y1047" s="2095"/>
      <c r="Z1047" s="2095"/>
      <c r="AA1047" s="2095"/>
      <c r="AB1047" s="2095"/>
      <c r="AC1047" s="1951">
        <f t="shared" si="1127"/>
        <v>0</v>
      </c>
      <c r="AD1047" s="1951">
        <f t="shared" si="1120"/>
        <v>0</v>
      </c>
      <c r="AE1047" s="1951">
        <f t="shared" si="1121"/>
        <v>0</v>
      </c>
      <c r="AF1047" s="1951">
        <f t="shared" si="1122"/>
        <v>0</v>
      </c>
      <c r="AG1047" s="1951">
        <f t="shared" si="1123"/>
        <v>0</v>
      </c>
      <c r="AH1047" s="1951">
        <f t="shared" si="1124"/>
        <v>0</v>
      </c>
      <c r="AI1047" s="1951">
        <f t="shared" si="1125"/>
        <v>0</v>
      </c>
    </row>
    <row r="1048" spans="1:35" s="1897" customFormat="1" hidden="1" outlineLevel="1">
      <c r="A1048" s="2021" t="s">
        <v>989</v>
      </c>
      <c r="B1048" s="2021"/>
      <c r="C1048" s="2021" t="s">
        <v>989</v>
      </c>
      <c r="D1048" s="2120" t="s">
        <v>1020</v>
      </c>
      <c r="E1048" s="2540">
        <v>1</v>
      </c>
      <c r="F1048" s="1898"/>
      <c r="G1048" s="1901"/>
      <c r="H1048" s="2023"/>
      <c r="I1048" s="2079"/>
      <c r="J1048" s="2087" t="s">
        <v>219</v>
      </c>
      <c r="K1048" s="2088"/>
      <c r="L1048" s="2088"/>
      <c r="M1048" s="2088" t="s">
        <v>970</v>
      </c>
      <c r="N1048" s="2088"/>
      <c r="O1048" s="2088"/>
      <c r="P1048" s="2088" t="s">
        <v>970</v>
      </c>
      <c r="Q1048" s="2090"/>
      <c r="R1048" s="2090"/>
      <c r="S1048" s="2090"/>
      <c r="T1048" s="2090"/>
      <c r="U1048" s="2090"/>
      <c r="V1048" s="2090"/>
      <c r="W1048" s="2090"/>
      <c r="X1048" s="2090"/>
      <c r="Y1048" s="2090"/>
      <c r="Z1048" s="2090"/>
      <c r="AA1048" s="2090"/>
      <c r="AB1048" s="2090"/>
      <c r="AC1048" s="2091">
        <f t="shared" si="1126"/>
        <v>0</v>
      </c>
      <c r="AD1048" s="2091">
        <f t="shared" si="1120"/>
        <v>0</v>
      </c>
      <c r="AE1048" s="2091">
        <f t="shared" si="1121"/>
        <v>0</v>
      </c>
      <c r="AF1048" s="2091">
        <f t="shared" si="1122"/>
        <v>0</v>
      </c>
      <c r="AG1048" s="2091">
        <f t="shared" si="1123"/>
        <v>0</v>
      </c>
      <c r="AH1048" s="2091">
        <f t="shared" si="1124"/>
        <v>0</v>
      </c>
      <c r="AI1048" s="2091">
        <f t="shared" si="1125"/>
        <v>0</v>
      </c>
    </row>
    <row r="1049" spans="1:35" s="1897" customFormat="1" hidden="1" outlineLevel="1">
      <c r="A1049" s="2021" t="s">
        <v>989</v>
      </c>
      <c r="B1049" s="2021"/>
      <c r="C1049" s="2021" t="s">
        <v>989</v>
      </c>
      <c r="D1049" s="2120" t="s">
        <v>1020</v>
      </c>
      <c r="E1049" s="2540">
        <v>1</v>
      </c>
      <c r="F1049" s="1898"/>
      <c r="G1049" s="1901"/>
      <c r="H1049" s="2023"/>
      <c r="I1049" s="2082"/>
      <c r="J1049" s="1902"/>
      <c r="K1049" s="1902"/>
      <c r="L1049" s="1902"/>
      <c r="M1049" s="1902" t="s">
        <v>971</v>
      </c>
      <c r="N1049" s="1902"/>
      <c r="O1049" s="1902"/>
      <c r="P1049" s="2094" t="s">
        <v>972</v>
      </c>
      <c r="Q1049" s="2095"/>
      <c r="R1049" s="2095"/>
      <c r="S1049" s="2095"/>
      <c r="T1049" s="2095"/>
      <c r="U1049" s="2095"/>
      <c r="V1049" s="2095"/>
      <c r="W1049" s="2095"/>
      <c r="X1049" s="2095"/>
      <c r="Y1049" s="2095"/>
      <c r="Z1049" s="2095"/>
      <c r="AA1049" s="2095"/>
      <c r="AB1049" s="2095"/>
      <c r="AC1049" s="1951">
        <f t="shared" si="1126"/>
        <v>0</v>
      </c>
      <c r="AD1049" s="1951">
        <f t="shared" si="1120"/>
        <v>0</v>
      </c>
      <c r="AE1049" s="1951">
        <f t="shared" si="1121"/>
        <v>0</v>
      </c>
      <c r="AF1049" s="1951">
        <f t="shared" si="1122"/>
        <v>0</v>
      </c>
      <c r="AG1049" s="1951">
        <f t="shared" si="1123"/>
        <v>0</v>
      </c>
      <c r="AH1049" s="1951">
        <f t="shared" si="1124"/>
        <v>0</v>
      </c>
      <c r="AI1049" s="1951">
        <f t="shared" si="1125"/>
        <v>0</v>
      </c>
    </row>
    <row r="1050" spans="1:35" s="1897" customFormat="1" hidden="1" outlineLevel="1">
      <c r="A1050" s="2021" t="s">
        <v>989</v>
      </c>
      <c r="B1050" s="2021"/>
      <c r="C1050" s="2021" t="s">
        <v>989</v>
      </c>
      <c r="D1050" s="2120" t="s">
        <v>1020</v>
      </c>
      <c r="E1050" s="2540">
        <v>1</v>
      </c>
      <c r="F1050" s="1898"/>
      <c r="G1050" s="1901"/>
      <c r="H1050" s="2023"/>
      <c r="I1050" s="2082"/>
      <c r="J1050" s="2083"/>
      <c r="K1050" s="2083"/>
      <c r="L1050" s="2083"/>
      <c r="M1050" s="2083" t="s">
        <v>973</v>
      </c>
      <c r="N1050" s="2083"/>
      <c r="O1050" s="2083"/>
      <c r="P1050" s="2084" t="s">
        <v>974</v>
      </c>
      <c r="Q1050" s="2085"/>
      <c r="R1050" s="2085"/>
      <c r="S1050" s="2085"/>
      <c r="T1050" s="2085"/>
      <c r="U1050" s="2085"/>
      <c r="V1050" s="2085"/>
      <c r="W1050" s="2085"/>
      <c r="X1050" s="2085"/>
      <c r="Y1050" s="2085"/>
      <c r="Z1050" s="2085"/>
      <c r="AA1050" s="2085"/>
      <c r="AB1050" s="2085"/>
      <c r="AC1050" s="2086">
        <f t="shared" si="1126"/>
        <v>0</v>
      </c>
      <c r="AD1050" s="2086">
        <f t="shared" si="1120"/>
        <v>0</v>
      </c>
      <c r="AE1050" s="2086">
        <f t="shared" si="1121"/>
        <v>0</v>
      </c>
      <c r="AF1050" s="2086">
        <f t="shared" si="1122"/>
        <v>0</v>
      </c>
      <c r="AG1050" s="2086">
        <f t="shared" si="1123"/>
        <v>0</v>
      </c>
      <c r="AH1050" s="2086">
        <f t="shared" si="1124"/>
        <v>0</v>
      </c>
      <c r="AI1050" s="2086">
        <f t="shared" si="1125"/>
        <v>0</v>
      </c>
    </row>
    <row r="1051" spans="1:35" s="1897" customFormat="1" hidden="1" outlineLevel="1">
      <c r="A1051" s="2021" t="s">
        <v>989</v>
      </c>
      <c r="B1051" s="2021"/>
      <c r="C1051" s="2021" t="s">
        <v>989</v>
      </c>
      <c r="D1051" s="2120" t="s">
        <v>1020</v>
      </c>
      <c r="E1051" s="2540">
        <v>1</v>
      </c>
      <c r="F1051" s="1898"/>
      <c r="G1051" s="1901"/>
      <c r="H1051" s="2023"/>
      <c r="I1051" s="2079"/>
      <c r="J1051" s="1898" t="s">
        <v>975</v>
      </c>
      <c r="K1051" s="1902"/>
      <c r="L1051" s="1902"/>
      <c r="M1051" s="2094" t="s">
        <v>976</v>
      </c>
      <c r="N1051" s="1902"/>
      <c r="O1051" s="1902"/>
      <c r="P1051" s="2094" t="s">
        <v>977</v>
      </c>
      <c r="Q1051" s="2095"/>
      <c r="R1051" s="2095"/>
      <c r="S1051" s="2095"/>
      <c r="T1051" s="2095"/>
      <c r="U1051" s="2095"/>
      <c r="V1051" s="2095"/>
      <c r="W1051" s="2095"/>
      <c r="X1051" s="2095"/>
      <c r="Y1051" s="2095"/>
      <c r="Z1051" s="2095"/>
      <c r="AA1051" s="2095"/>
      <c r="AB1051" s="2095"/>
      <c r="AC1051" s="1951">
        <f t="shared" si="1126"/>
        <v>0</v>
      </c>
      <c r="AD1051" s="1951">
        <f t="shared" si="1120"/>
        <v>0</v>
      </c>
      <c r="AE1051" s="1951">
        <f t="shared" si="1121"/>
        <v>0</v>
      </c>
      <c r="AF1051" s="1951">
        <f t="shared" si="1122"/>
        <v>0</v>
      </c>
      <c r="AG1051" s="1951">
        <f t="shared" si="1123"/>
        <v>0</v>
      </c>
      <c r="AH1051" s="1951">
        <f t="shared" si="1124"/>
        <v>0</v>
      </c>
      <c r="AI1051" s="1951">
        <f t="shared" si="1125"/>
        <v>0</v>
      </c>
    </row>
    <row r="1052" spans="1:35" s="1897" customFormat="1" hidden="1" outlineLevel="1">
      <c r="A1052" s="2021" t="s">
        <v>989</v>
      </c>
      <c r="B1052" s="2021"/>
      <c r="C1052" s="2021" t="s">
        <v>989</v>
      </c>
      <c r="D1052" s="2120" t="s">
        <v>1020</v>
      </c>
      <c r="E1052" s="2540">
        <v>1</v>
      </c>
      <c r="F1052" s="1898"/>
      <c r="G1052" s="1901"/>
      <c r="H1052" s="2023"/>
      <c r="I1052" s="2079"/>
      <c r="J1052" s="1902"/>
      <c r="K1052" s="1902"/>
      <c r="L1052" s="1902"/>
      <c r="M1052" s="2094" t="s">
        <v>978</v>
      </c>
      <c r="N1052" s="1902"/>
      <c r="O1052" s="1902"/>
      <c r="P1052" s="2094" t="s">
        <v>979</v>
      </c>
      <c r="Q1052" s="2095"/>
      <c r="R1052" s="2095"/>
      <c r="S1052" s="2095"/>
      <c r="T1052" s="2095"/>
      <c r="U1052" s="2095"/>
      <c r="V1052" s="2095"/>
      <c r="W1052" s="2095"/>
      <c r="X1052" s="2095"/>
      <c r="Y1052" s="2095"/>
      <c r="Z1052" s="2095"/>
      <c r="AA1052" s="2095"/>
      <c r="AB1052" s="2095"/>
      <c r="AC1052" s="1951">
        <f t="shared" si="1126"/>
        <v>0</v>
      </c>
      <c r="AD1052" s="1951">
        <f t="shared" si="1120"/>
        <v>0</v>
      </c>
      <c r="AE1052" s="1951">
        <f t="shared" si="1121"/>
        <v>0</v>
      </c>
      <c r="AF1052" s="1951">
        <f t="shared" si="1122"/>
        <v>0</v>
      </c>
      <c r="AG1052" s="1951">
        <f t="shared" si="1123"/>
        <v>0</v>
      </c>
      <c r="AH1052" s="1951">
        <f t="shared" si="1124"/>
        <v>0</v>
      </c>
      <c r="AI1052" s="1951">
        <f t="shared" si="1125"/>
        <v>0</v>
      </c>
    </row>
    <row r="1053" spans="1:35" s="1897" customFormat="1" hidden="1" outlineLevel="1">
      <c r="A1053" s="2021" t="s">
        <v>989</v>
      </c>
      <c r="B1053" s="2021"/>
      <c r="C1053" s="2021" t="s">
        <v>989</v>
      </c>
      <c r="D1053" s="2120" t="s">
        <v>1020</v>
      </c>
      <c r="E1053" s="2540">
        <v>1</v>
      </c>
      <c r="F1053" s="1898"/>
      <c r="G1053" s="1901"/>
      <c r="H1053" s="2023"/>
      <c r="I1053" s="2079"/>
      <c r="J1053" s="1902"/>
      <c r="K1053" s="1902"/>
      <c r="L1053" s="1902"/>
      <c r="M1053" s="2094" t="s">
        <v>980</v>
      </c>
      <c r="N1053" s="1902"/>
      <c r="O1053" s="1902"/>
      <c r="P1053" s="2094" t="s">
        <v>981</v>
      </c>
      <c r="Q1053" s="2095"/>
      <c r="R1053" s="2095"/>
      <c r="S1053" s="2095"/>
      <c r="T1053" s="2095"/>
      <c r="U1053" s="2095"/>
      <c r="V1053" s="2095"/>
      <c r="W1053" s="2095"/>
      <c r="X1053" s="2095"/>
      <c r="Y1053" s="2095"/>
      <c r="Z1053" s="2095"/>
      <c r="AA1053" s="2095"/>
      <c r="AB1053" s="2095"/>
      <c r="AC1053" s="1951">
        <f t="shared" si="1126"/>
        <v>0</v>
      </c>
      <c r="AD1053" s="1951">
        <f t="shared" si="1120"/>
        <v>0</v>
      </c>
      <c r="AE1053" s="1951">
        <f t="shared" si="1121"/>
        <v>0</v>
      </c>
      <c r="AF1053" s="1951">
        <f t="shared" si="1122"/>
        <v>0</v>
      </c>
      <c r="AG1053" s="1951">
        <f t="shared" si="1123"/>
        <v>0</v>
      </c>
      <c r="AH1053" s="1951">
        <f t="shared" si="1124"/>
        <v>0</v>
      </c>
      <c r="AI1053" s="1951">
        <f t="shared" si="1125"/>
        <v>0</v>
      </c>
    </row>
    <row r="1054" spans="1:35" s="1897" customFormat="1" hidden="1" outlineLevel="1">
      <c r="A1054" s="2021" t="s">
        <v>989</v>
      </c>
      <c r="B1054" s="2021"/>
      <c r="C1054" s="2021" t="s">
        <v>989</v>
      </c>
      <c r="D1054" s="2120" t="s">
        <v>1020</v>
      </c>
      <c r="E1054" s="2540">
        <v>1</v>
      </c>
      <c r="F1054" s="1898"/>
      <c r="G1054" s="1901"/>
      <c r="H1054" s="2023"/>
      <c r="I1054" s="2079"/>
      <c r="J1054" s="1902"/>
      <c r="K1054" s="1902"/>
      <c r="L1054" s="1902"/>
      <c r="M1054" s="2094" t="s">
        <v>982</v>
      </c>
      <c r="N1054" s="1902"/>
      <c r="O1054" s="1902"/>
      <c r="P1054" s="2094" t="s">
        <v>983</v>
      </c>
      <c r="Q1054" s="2095"/>
      <c r="R1054" s="2095"/>
      <c r="S1054" s="2095"/>
      <c r="T1054" s="2095"/>
      <c r="U1054" s="2095"/>
      <c r="V1054" s="2095"/>
      <c r="W1054" s="2095"/>
      <c r="X1054" s="2095"/>
      <c r="Y1054" s="2095"/>
      <c r="Z1054" s="2095"/>
      <c r="AA1054" s="2095"/>
      <c r="AB1054" s="2095"/>
      <c r="AC1054" s="1951">
        <f>SUM(Q1054:T1054)</f>
        <v>0</v>
      </c>
      <c r="AD1054" s="1951">
        <f t="shared" si="1120"/>
        <v>0</v>
      </c>
      <c r="AE1054" s="1951">
        <f t="shared" si="1121"/>
        <v>0</v>
      </c>
      <c r="AF1054" s="1951">
        <f t="shared" si="1122"/>
        <v>0</v>
      </c>
      <c r="AG1054" s="1951">
        <f t="shared" si="1123"/>
        <v>0</v>
      </c>
      <c r="AH1054" s="1951">
        <f t="shared" si="1124"/>
        <v>0</v>
      </c>
      <c r="AI1054" s="1951">
        <f t="shared" si="1125"/>
        <v>0</v>
      </c>
    </row>
    <row r="1055" spans="1:35" s="1897" customFormat="1" hidden="1" outlineLevel="1">
      <c r="A1055" s="2021" t="s">
        <v>989</v>
      </c>
      <c r="B1055" s="2021"/>
      <c r="C1055" s="2021" t="s">
        <v>989</v>
      </c>
      <c r="D1055" s="2120" t="s">
        <v>1020</v>
      </c>
      <c r="E1055" s="2540">
        <v>1</v>
      </c>
      <c r="F1055" s="1898"/>
      <c r="G1055" s="1901"/>
      <c r="H1055" s="2023"/>
      <c r="I1055" s="2079"/>
      <c r="J1055" s="1902"/>
      <c r="K1055" s="1902"/>
      <c r="L1055" s="1902"/>
      <c r="M1055" s="2094" t="s">
        <v>984</v>
      </c>
      <c r="N1055" s="1902"/>
      <c r="O1055" s="1902"/>
      <c r="P1055" s="2094" t="s">
        <v>985</v>
      </c>
      <c r="Q1055" s="2095"/>
      <c r="R1055" s="2095"/>
      <c r="S1055" s="2095"/>
      <c r="T1055" s="2095"/>
      <c r="U1055" s="2095"/>
      <c r="V1055" s="2095"/>
      <c r="W1055" s="2095"/>
      <c r="X1055" s="2095"/>
      <c r="Y1055" s="2095"/>
      <c r="Z1055" s="2095"/>
      <c r="AA1055" s="2095"/>
      <c r="AB1055" s="2095"/>
      <c r="AC1055" s="1951">
        <f t="shared" si="1126"/>
        <v>0</v>
      </c>
      <c r="AD1055" s="1951">
        <f t="shared" si="1120"/>
        <v>0</v>
      </c>
      <c r="AE1055" s="1951">
        <f t="shared" si="1121"/>
        <v>0</v>
      </c>
      <c r="AF1055" s="1951">
        <f t="shared" si="1122"/>
        <v>0</v>
      </c>
      <c r="AG1055" s="1951">
        <f t="shared" si="1123"/>
        <v>0</v>
      </c>
      <c r="AH1055" s="1951">
        <f t="shared" si="1124"/>
        <v>0</v>
      </c>
      <c r="AI1055" s="1951">
        <f t="shared" si="1125"/>
        <v>0</v>
      </c>
    </row>
    <row r="1056" spans="1:35" s="1897" customFormat="1" hidden="1" outlineLevel="1">
      <c r="A1056" s="2021" t="s">
        <v>989</v>
      </c>
      <c r="B1056" s="2021"/>
      <c r="C1056" s="2021" t="s">
        <v>989</v>
      </c>
      <c r="D1056" s="2120" t="s">
        <v>1020</v>
      </c>
      <c r="E1056" s="2540">
        <v>1</v>
      </c>
      <c r="F1056" s="1898"/>
      <c r="G1056" s="1901"/>
      <c r="H1056" s="2023"/>
      <c r="I1056" s="2079"/>
      <c r="J1056" s="2083"/>
      <c r="K1056" s="2083"/>
      <c r="L1056" s="2083"/>
      <c r="M1056" s="2083" t="s">
        <v>11</v>
      </c>
      <c r="N1056" s="2083"/>
      <c r="O1056" s="2083"/>
      <c r="P1056" s="2084"/>
      <c r="Q1056" s="2085"/>
      <c r="R1056" s="2085"/>
      <c r="S1056" s="2085"/>
      <c r="T1056" s="2085"/>
      <c r="U1056" s="2085"/>
      <c r="V1056" s="2085"/>
      <c r="W1056" s="2085"/>
      <c r="X1056" s="2085"/>
      <c r="Y1056" s="2085"/>
      <c r="Z1056" s="2085"/>
      <c r="AA1056" s="2085"/>
      <c r="AB1056" s="2085"/>
      <c r="AC1056" s="2086">
        <f t="shared" si="1126"/>
        <v>0</v>
      </c>
      <c r="AD1056" s="2086">
        <f t="shared" si="1120"/>
        <v>0</v>
      </c>
      <c r="AE1056" s="2086">
        <f t="shared" si="1121"/>
        <v>0</v>
      </c>
      <c r="AF1056" s="2086">
        <f t="shared" si="1122"/>
        <v>0</v>
      </c>
      <c r="AG1056" s="2086">
        <f t="shared" si="1123"/>
        <v>0</v>
      </c>
      <c r="AH1056" s="2086">
        <f t="shared" si="1124"/>
        <v>0</v>
      </c>
      <c r="AI1056" s="2086">
        <f>AG1056+AH1056</f>
        <v>0</v>
      </c>
    </row>
    <row r="1057" spans="1:59" s="1897" customFormat="1" hidden="1" outlineLevel="1">
      <c r="A1057" s="2021" t="s">
        <v>989</v>
      </c>
      <c r="B1057" s="2021"/>
      <c r="C1057" s="2021" t="s">
        <v>989</v>
      </c>
      <c r="D1057" s="2120" t="s">
        <v>1020</v>
      </c>
      <c r="E1057" s="2540">
        <v>1</v>
      </c>
      <c r="F1057" s="1898"/>
      <c r="G1057" s="1901"/>
      <c r="H1057" s="2023"/>
      <c r="I1057" s="2096"/>
      <c r="J1057" s="2097" t="s">
        <v>136</v>
      </c>
      <c r="K1057" s="2097"/>
      <c r="L1057" s="2097"/>
      <c r="M1057" s="2097"/>
      <c r="N1057" s="2097"/>
      <c r="O1057" s="2097"/>
      <c r="P1057" s="2098"/>
      <c r="Q1057" s="2099"/>
      <c r="R1057" s="2099"/>
      <c r="S1057" s="2099"/>
      <c r="T1057" s="2099"/>
      <c r="U1057" s="2099"/>
      <c r="V1057" s="2099"/>
      <c r="W1057" s="2099"/>
      <c r="X1057" s="2099"/>
      <c r="Y1057" s="2099"/>
      <c r="Z1057" s="2099"/>
      <c r="AA1057" s="2099"/>
      <c r="AB1057" s="2099"/>
      <c r="AC1057" s="2100">
        <f t="shared" si="1126"/>
        <v>0</v>
      </c>
      <c r="AD1057" s="2100">
        <f t="shared" si="1120"/>
        <v>0</v>
      </c>
      <c r="AE1057" s="2100">
        <f t="shared" si="1121"/>
        <v>0</v>
      </c>
      <c r="AF1057" s="2100">
        <f t="shared" si="1122"/>
        <v>0</v>
      </c>
      <c r="AG1057" s="2100">
        <f>AC1057+AD1057</f>
        <v>0</v>
      </c>
      <c r="AH1057" s="2100">
        <f>AF1057+AE1057</f>
        <v>0</v>
      </c>
      <c r="AI1057" s="2100">
        <f t="shared" si="1125"/>
        <v>0</v>
      </c>
    </row>
    <row r="1058" spans="1:59" hidden="1" outlineLevel="1">
      <c r="A1058" s="1887" t="s">
        <v>989</v>
      </c>
      <c r="C1058" s="1887" t="s">
        <v>989</v>
      </c>
      <c r="D1058" s="2120" t="s">
        <v>1020</v>
      </c>
      <c r="E1058" s="2540">
        <v>1</v>
      </c>
    </row>
    <row r="1059" spans="1:59" ht="18" collapsed="1">
      <c r="A1059" s="1887" t="s">
        <v>989</v>
      </c>
      <c r="C1059" s="1887" t="s">
        <v>989</v>
      </c>
      <c r="D1059" s="2120" t="s">
        <v>1020</v>
      </c>
      <c r="E1059" s="2540">
        <v>1</v>
      </c>
      <c r="F1059" s="496" t="s">
        <v>1090</v>
      </c>
      <c r="G1059" s="496"/>
    </row>
    <row r="1060" spans="1:59">
      <c r="A1060" s="1887" t="s">
        <v>989</v>
      </c>
      <c r="C1060" s="1887" t="s">
        <v>989</v>
      </c>
      <c r="D1060" s="2120" t="s">
        <v>1020</v>
      </c>
      <c r="E1060" s="2540">
        <v>1</v>
      </c>
      <c r="H1060" s="33" t="s">
        <v>1117</v>
      </c>
    </row>
    <row r="1061" spans="1:59">
      <c r="A1061" s="1887" t="s">
        <v>989</v>
      </c>
      <c r="C1061" s="1887" t="s">
        <v>989</v>
      </c>
      <c r="D1061" s="2120" t="s">
        <v>1020</v>
      </c>
      <c r="E1061" s="2540">
        <v>1</v>
      </c>
      <c r="I1061" s="1876"/>
      <c r="J1061" s="1877"/>
      <c r="K1061" s="1878"/>
      <c r="L1061" s="1878"/>
      <c r="M1061" s="1877"/>
      <c r="N1061" s="1877"/>
      <c r="O1061" s="1877"/>
      <c r="P1061" s="1879"/>
      <c r="Q1061" s="1880">
        <f>Q$10</f>
        <v>43922</v>
      </c>
      <c r="R1061" s="1880">
        <f t="shared" ref="R1061:AI1061" si="1128">R$10</f>
        <v>43952</v>
      </c>
      <c r="S1061" s="1880">
        <f t="shared" si="1128"/>
        <v>43983</v>
      </c>
      <c r="T1061" s="1880">
        <f t="shared" si="1128"/>
        <v>44013</v>
      </c>
      <c r="U1061" s="1880">
        <f t="shared" si="1128"/>
        <v>44044</v>
      </c>
      <c r="V1061" s="1880">
        <f t="shared" si="1128"/>
        <v>44075</v>
      </c>
      <c r="W1061" s="1880">
        <f t="shared" si="1128"/>
        <v>44105</v>
      </c>
      <c r="X1061" s="1880">
        <f t="shared" si="1128"/>
        <v>44136</v>
      </c>
      <c r="Y1061" s="1880">
        <f t="shared" si="1128"/>
        <v>44166</v>
      </c>
      <c r="Z1061" s="1880">
        <f t="shared" si="1128"/>
        <v>44197</v>
      </c>
      <c r="AA1061" s="1880">
        <f t="shared" si="1128"/>
        <v>44228</v>
      </c>
      <c r="AB1061" s="1880">
        <f t="shared" si="1128"/>
        <v>44256</v>
      </c>
      <c r="AC1061" s="1881" t="str">
        <f t="shared" si="1128"/>
        <v>Q1</v>
      </c>
      <c r="AD1061" s="1881" t="str">
        <f t="shared" si="1128"/>
        <v>Q2</v>
      </c>
      <c r="AE1061" s="1881" t="str">
        <f t="shared" si="1128"/>
        <v>Q3</v>
      </c>
      <c r="AF1061" s="1881" t="str">
        <f t="shared" si="1128"/>
        <v>Q4</v>
      </c>
      <c r="AG1061" s="1881" t="str">
        <f t="shared" si="1128"/>
        <v>1st H</v>
      </c>
      <c r="AH1061" s="1881" t="str">
        <f t="shared" si="1128"/>
        <v>2nd H</v>
      </c>
      <c r="AI1061" s="1881" t="str">
        <f t="shared" si="1128"/>
        <v>Yr.</v>
      </c>
      <c r="AK1061" s="1882" t="str">
        <f>AK$10</f>
        <v>Result</v>
      </c>
      <c r="AL1061" s="1883" t="str">
        <f t="shared" ref="AL1061:AQ1061" si="1129">AL$10</f>
        <v>OP</v>
      </c>
      <c r="AM1061" s="1884" t="str">
        <f t="shared" si="1129"/>
        <v>vs OP</v>
      </c>
      <c r="AN1061" s="1885" t="str">
        <f t="shared" si="1129"/>
        <v>%</v>
      </c>
      <c r="AO1061" s="1883" t="str">
        <f t="shared" si="1129"/>
        <v>FY20</v>
      </c>
      <c r="AP1061" s="1884" t="str">
        <f t="shared" si="1129"/>
        <v>vs FY20</v>
      </c>
      <c r="AQ1061" s="1886" t="str">
        <f t="shared" si="1129"/>
        <v>%</v>
      </c>
      <c r="AS1061" s="1882" t="str">
        <f>AS$10</f>
        <v>Result</v>
      </c>
      <c r="AT1061" s="1883" t="str">
        <f t="shared" ref="AT1061:AY1061" si="1130">AT$10</f>
        <v>OP</v>
      </c>
      <c r="AU1061" s="1884" t="str">
        <f t="shared" si="1130"/>
        <v>vs OP</v>
      </c>
      <c r="AV1061" s="1885" t="str">
        <f t="shared" si="1130"/>
        <v>%</v>
      </c>
      <c r="AW1061" s="1883" t="str">
        <f t="shared" si="1130"/>
        <v>FY20</v>
      </c>
      <c r="AX1061" s="1884" t="str">
        <f t="shared" si="1130"/>
        <v>vs FY20</v>
      </c>
      <c r="AY1061" s="1886" t="str">
        <f t="shared" si="1130"/>
        <v>%</v>
      </c>
      <c r="BA1061" s="1882" t="str">
        <f>BA$10</f>
        <v>Result</v>
      </c>
      <c r="BB1061" s="1883" t="str">
        <f t="shared" ref="BB1061:BG1061" si="1131">BB$10</f>
        <v>OP</v>
      </c>
      <c r="BC1061" s="1884" t="str">
        <f t="shared" si="1131"/>
        <v>vs OP</v>
      </c>
      <c r="BD1061" s="1885" t="str">
        <f t="shared" si="1131"/>
        <v>%</v>
      </c>
      <c r="BE1061" s="1883" t="str">
        <f t="shared" si="1131"/>
        <v>FY20</v>
      </c>
      <c r="BF1061" s="1884" t="str">
        <f t="shared" si="1131"/>
        <v>vs FY20</v>
      </c>
      <c r="BG1061" s="1886" t="str">
        <f t="shared" si="1131"/>
        <v>%</v>
      </c>
    </row>
    <row r="1062" spans="1:59" s="1897" customFormat="1">
      <c r="A1062" s="1887" t="s">
        <v>989</v>
      </c>
      <c r="B1062" s="1887"/>
      <c r="C1062" s="1887" t="s">
        <v>989</v>
      </c>
      <c r="D1062" s="2120" t="s">
        <v>1020</v>
      </c>
      <c r="E1062" s="2540">
        <v>1</v>
      </c>
      <c r="F1062" s="1898"/>
      <c r="G1062" s="1898"/>
      <c r="H1062" s="1899"/>
      <c r="I1062" s="1904" t="s">
        <v>9</v>
      </c>
      <c r="J1062" s="1905"/>
      <c r="K1062" s="1905"/>
      <c r="L1062" s="1905"/>
      <c r="M1062" s="1905"/>
      <c r="N1062" s="1905"/>
      <c r="O1062" s="1905"/>
      <c r="P1062" s="1906"/>
      <c r="Q1062" s="1907">
        <f t="shared" ref="Q1062:AB1062" si="1132">Q76+Q326</f>
        <v>150649</v>
      </c>
      <c r="R1062" s="1907">
        <f t="shared" si="1132"/>
        <v>76558</v>
      </c>
      <c r="S1062" s="1907">
        <f t="shared" si="1132"/>
        <v>126484</v>
      </c>
      <c r="T1062" s="1907">
        <f t="shared" si="1132"/>
        <v>163935</v>
      </c>
      <c r="U1062" s="1907">
        <f t="shared" si="1132"/>
        <v>188442</v>
      </c>
      <c r="V1062" s="1907">
        <f t="shared" si="1132"/>
        <v>263632</v>
      </c>
      <c r="W1062" s="1907">
        <f t="shared" si="1132"/>
        <v>164237</v>
      </c>
      <c r="X1062" s="1907">
        <f t="shared" si="1132"/>
        <v>205041</v>
      </c>
      <c r="Y1062" s="1907">
        <f t="shared" si="1132"/>
        <v>250881</v>
      </c>
      <c r="Z1062" s="1907">
        <f t="shared" si="1132"/>
        <v>169721</v>
      </c>
      <c r="AA1062" s="1907">
        <f t="shared" si="1132"/>
        <v>172542</v>
      </c>
      <c r="AB1062" s="1907">
        <f t="shared" si="1132"/>
        <v>242701</v>
      </c>
      <c r="AC1062" s="1907">
        <f>SUM(Q1062:S1062)</f>
        <v>353691</v>
      </c>
      <c r="AD1062" s="1907">
        <f>SUM(T1062:V1062)</f>
        <v>616009</v>
      </c>
      <c r="AE1062" s="1907">
        <f>SUM(W1062:Y1062)</f>
        <v>620159</v>
      </c>
      <c r="AF1062" s="1907">
        <f>SUM(Z1062:AB1062)</f>
        <v>584964</v>
      </c>
      <c r="AG1062" s="1907">
        <f>AC1062+AD1062</f>
        <v>969700</v>
      </c>
      <c r="AH1062" s="1907">
        <f>AF1062+AE1062</f>
        <v>1205123</v>
      </c>
      <c r="AI1062" s="1907">
        <f>AG1062+AH1062</f>
        <v>2174823</v>
      </c>
      <c r="AK1062" s="1907">
        <f ca="1">AK76+AK326</f>
        <v>150649</v>
      </c>
      <c r="AL1062" s="1907">
        <f ca="1">AL76+AL326</f>
        <v>130129.69411362702</v>
      </c>
      <c r="AM1062" s="1908">
        <f t="shared" ref="AM1062:AM1075" ca="1" si="1133">AK1062-AL1062</f>
        <v>20519.305886372982</v>
      </c>
      <c r="AN1062" s="1909">
        <f t="shared" ref="AN1062:AN1075" ca="1" si="1134">IFERROR(AK1062/AL1062,0)</f>
        <v>1.1576835020334089</v>
      </c>
      <c r="AO1062" s="1907">
        <f ca="1">AO76+AO326</f>
        <v>16780</v>
      </c>
      <c r="AP1062" s="1908">
        <f ca="1">AK1062-AO1062</f>
        <v>133869</v>
      </c>
      <c r="AQ1062" s="1909">
        <f ca="1">IFERROR(AK1062/AO1062,0)</f>
        <v>8.9778903456495822</v>
      </c>
      <c r="AS1062" s="1907">
        <f ca="1">AS76+AS326</f>
        <v>150649</v>
      </c>
      <c r="AT1062" s="1907">
        <f ca="1">AT76+AT326</f>
        <v>130129.69411362702</v>
      </c>
      <c r="AU1062" s="1908">
        <f ca="1">AS1062-AT1062</f>
        <v>20519.305886372982</v>
      </c>
      <c r="AV1062" s="1909">
        <f ca="1">IFERROR(AS1062/AT1062,0)</f>
        <v>1.1576835020334089</v>
      </c>
      <c r="AW1062" s="1907">
        <f ca="1">AW76+AW326</f>
        <v>16780</v>
      </c>
      <c r="AX1062" s="1908">
        <f ca="1">AS1062-AW1062</f>
        <v>133869</v>
      </c>
      <c r="AY1062" s="1909">
        <f ca="1">IFERROR(AS1062/AW1062,0)</f>
        <v>8.9778903456495822</v>
      </c>
      <c r="BA1062" s="1907">
        <f ca="1">BA76+BA326</f>
        <v>150649</v>
      </c>
      <c r="BB1062" s="1907">
        <f ca="1">BB76+BB326</f>
        <v>130129.69411362702</v>
      </c>
      <c r="BC1062" s="1908">
        <f ca="1">BA1062-BB1062</f>
        <v>20519.305886372982</v>
      </c>
      <c r="BD1062" s="1909">
        <f ca="1">IFERROR(BA1062/BB1062,0)</f>
        <v>1.1576835020334089</v>
      </c>
      <c r="BE1062" s="1907">
        <f ca="1">BE76+BE326</f>
        <v>16780</v>
      </c>
      <c r="BF1062" s="1908">
        <f ca="1">BA1062-BE1062</f>
        <v>133869</v>
      </c>
      <c r="BG1062" s="1909">
        <f ca="1">IFERROR(BA1062/BE1062,0)</f>
        <v>8.9778903456495822</v>
      </c>
    </row>
    <row r="1063" spans="1:59" s="1897" customFormat="1">
      <c r="A1063" s="1887" t="s">
        <v>989</v>
      </c>
      <c r="B1063" s="1887"/>
      <c r="C1063" s="1887" t="s">
        <v>989</v>
      </c>
      <c r="D1063" s="2120" t="s">
        <v>1020</v>
      </c>
      <c r="E1063" s="2540">
        <v>1</v>
      </c>
      <c r="F1063" s="1898"/>
      <c r="G1063" s="1898"/>
      <c r="H1063" s="1899"/>
      <c r="I1063" s="1907" t="s">
        <v>134</v>
      </c>
      <c r="J1063" s="1910"/>
      <c r="K1063" s="1910"/>
      <c r="L1063" s="1911"/>
      <c r="M1063" s="1905"/>
      <c r="N1063" s="1905"/>
      <c r="O1063" s="1905"/>
      <c r="P1063" s="1906"/>
      <c r="Q1063" s="1906">
        <f t="shared" ref="Q1063:AB1063" si="1135">Q80+Q332</f>
        <v>150649</v>
      </c>
      <c r="R1063" s="1906">
        <f t="shared" si="1135"/>
        <v>76558</v>
      </c>
      <c r="S1063" s="1906">
        <f t="shared" si="1135"/>
        <v>126484</v>
      </c>
      <c r="T1063" s="1906">
        <f t="shared" si="1135"/>
        <v>163935</v>
      </c>
      <c r="U1063" s="1906">
        <f t="shared" si="1135"/>
        <v>188442</v>
      </c>
      <c r="V1063" s="1906">
        <f t="shared" si="1135"/>
        <v>263632</v>
      </c>
      <c r="W1063" s="1906">
        <f t="shared" si="1135"/>
        <v>164237</v>
      </c>
      <c r="X1063" s="1906">
        <f t="shared" si="1135"/>
        <v>205041</v>
      </c>
      <c r="Y1063" s="1906">
        <f t="shared" si="1135"/>
        <v>250881</v>
      </c>
      <c r="Z1063" s="1906">
        <f t="shared" si="1135"/>
        <v>169721</v>
      </c>
      <c r="AA1063" s="1906">
        <f t="shared" si="1135"/>
        <v>172542</v>
      </c>
      <c r="AB1063" s="1906">
        <f t="shared" si="1135"/>
        <v>242701</v>
      </c>
      <c r="AC1063" s="1906">
        <f>SUM(Q1063:S1063)</f>
        <v>353691</v>
      </c>
      <c r="AD1063" s="1906">
        <f>SUM(T1063:V1063)</f>
        <v>616009</v>
      </c>
      <c r="AE1063" s="1906">
        <f>SUM(W1063:Y1063)</f>
        <v>620159</v>
      </c>
      <c r="AF1063" s="1906">
        <f>SUM(Z1063:AB1063)</f>
        <v>584964</v>
      </c>
      <c r="AG1063" s="1906">
        <f>AC1063+AD1063</f>
        <v>969700</v>
      </c>
      <c r="AH1063" s="1906">
        <f>AF1063+AE1063</f>
        <v>1205123</v>
      </c>
      <c r="AI1063" s="1906">
        <f>AG1063+AH1063</f>
        <v>2174823</v>
      </c>
      <c r="AK1063" s="1907">
        <f ca="1">AK80+AK332</f>
        <v>150649</v>
      </c>
      <c r="AL1063" s="1906">
        <f ca="1">AL80+AL332</f>
        <v>130129.69411362702</v>
      </c>
      <c r="AM1063" s="1912">
        <f t="shared" ca="1" si="1133"/>
        <v>20519.305886372982</v>
      </c>
      <c r="AN1063" s="1913">
        <f t="shared" ca="1" si="1134"/>
        <v>1.1576835020334089</v>
      </c>
      <c r="AO1063" s="1906">
        <f ca="1">AO80+AO332</f>
        <v>16780</v>
      </c>
      <c r="AP1063" s="1912">
        <f ca="1">AK1063-AO1063</f>
        <v>133869</v>
      </c>
      <c r="AQ1063" s="1913">
        <f ca="1">IFERROR(AK1063/AO1063,0)</f>
        <v>8.9778903456495822</v>
      </c>
      <c r="AS1063" s="1907">
        <f ca="1">AS80+AS332</f>
        <v>150649</v>
      </c>
      <c r="AT1063" s="1906">
        <f ca="1">AT80+AT332</f>
        <v>130129.69411362702</v>
      </c>
      <c r="AU1063" s="1912">
        <f ca="1">AS1063-AT1063</f>
        <v>20519.305886372982</v>
      </c>
      <c r="AV1063" s="1913">
        <f ca="1">IFERROR(AS1063/AT1063,0)</f>
        <v>1.1576835020334089</v>
      </c>
      <c r="AW1063" s="1906">
        <f ca="1">AW80+AW332</f>
        <v>16780</v>
      </c>
      <c r="AX1063" s="1912">
        <f ca="1">AS1063-AW1063</f>
        <v>133869</v>
      </c>
      <c r="AY1063" s="1913">
        <f ca="1">IFERROR(AS1063/AW1063,0)</f>
        <v>8.9778903456495822</v>
      </c>
      <c r="BA1063" s="1907">
        <f ca="1">BA80+BA332</f>
        <v>150649</v>
      </c>
      <c r="BB1063" s="1906">
        <f ca="1">BB80+BB332</f>
        <v>130129.69411362702</v>
      </c>
      <c r="BC1063" s="1912">
        <f ca="1">BA1063-BB1063</f>
        <v>20519.305886372982</v>
      </c>
      <c r="BD1063" s="1913">
        <f ca="1">IFERROR(BA1063/BB1063,0)</f>
        <v>1.1576835020334089</v>
      </c>
      <c r="BE1063" s="1906">
        <f ca="1">BE80+BE332</f>
        <v>16780</v>
      </c>
      <c r="BF1063" s="1912">
        <f ca="1">BA1063-BE1063</f>
        <v>133869</v>
      </c>
      <c r="BG1063" s="1913">
        <f ca="1">IFERROR(BA1063/BE1063,0)</f>
        <v>8.9778903456495822</v>
      </c>
    </row>
    <row r="1064" spans="1:59" s="1897" customFormat="1">
      <c r="A1064" s="1887" t="s">
        <v>989</v>
      </c>
      <c r="B1064" s="1887"/>
      <c r="C1064" s="1887" t="s">
        <v>989</v>
      </c>
      <c r="D1064" s="2120" t="s">
        <v>1020</v>
      </c>
      <c r="E1064" s="2540">
        <v>1</v>
      </c>
      <c r="F1064" s="1898"/>
      <c r="G1064" s="1898"/>
      <c r="H1064" s="1899"/>
      <c r="I1064" s="1914" t="s">
        <v>139</v>
      </c>
      <c r="J1064" s="1915"/>
      <c r="K1064" s="1915"/>
      <c r="L1064" s="1915"/>
      <c r="M1064" s="1915"/>
      <c r="N1064" s="1915"/>
      <c r="O1064" s="1915"/>
      <c r="P1064" s="1916"/>
      <c r="Q1064" s="1917">
        <f t="shared" ref="Q1064:AB1064" si="1136">Q97+Q338</f>
        <v>51219</v>
      </c>
      <c r="R1064" s="1917">
        <f t="shared" si="1136"/>
        <v>26495</v>
      </c>
      <c r="S1064" s="1917">
        <f t="shared" si="1136"/>
        <v>45048</v>
      </c>
      <c r="T1064" s="1917">
        <f t="shared" si="1136"/>
        <v>60875</v>
      </c>
      <c r="U1064" s="1917">
        <f t="shared" si="1136"/>
        <v>65826</v>
      </c>
      <c r="V1064" s="1917">
        <f t="shared" si="1136"/>
        <v>98197</v>
      </c>
      <c r="W1064" s="1917">
        <f t="shared" si="1136"/>
        <v>59226</v>
      </c>
      <c r="X1064" s="1917">
        <f t="shared" si="1136"/>
        <v>75303</v>
      </c>
      <c r="Y1064" s="1917">
        <f t="shared" si="1136"/>
        <v>89681</v>
      </c>
      <c r="Z1064" s="1917">
        <f t="shared" si="1136"/>
        <v>49740</v>
      </c>
      <c r="AA1064" s="1917">
        <f t="shared" si="1136"/>
        <v>49008</v>
      </c>
      <c r="AB1064" s="1917">
        <f t="shared" si="1136"/>
        <v>53059</v>
      </c>
      <c r="AC1064" s="1917">
        <f>SUM(Q1064:S1064)</f>
        <v>122762</v>
      </c>
      <c r="AD1064" s="1917">
        <f>SUM(T1064:V1064)</f>
        <v>224898</v>
      </c>
      <c r="AE1064" s="1917">
        <f>SUM(W1064:Y1064)</f>
        <v>224210</v>
      </c>
      <c r="AF1064" s="1917">
        <f>SUM(Z1064:AB1064)</f>
        <v>151807</v>
      </c>
      <c r="AG1064" s="1917">
        <f>AC1064+AD1064</f>
        <v>347660</v>
      </c>
      <c r="AH1064" s="1917">
        <f>AF1064+AE1064</f>
        <v>376017</v>
      </c>
      <c r="AI1064" s="1917">
        <f>AG1064+AH1064</f>
        <v>723677</v>
      </c>
      <c r="AK1064" s="1917">
        <f ca="1">AK97+AK338</f>
        <v>51219</v>
      </c>
      <c r="AL1064" s="1917">
        <f ca="1">AL97+AL338</f>
        <v>48202.926850921598</v>
      </c>
      <c r="AM1064" s="1918">
        <f t="shared" ca="1" si="1133"/>
        <v>3016.0731490784019</v>
      </c>
      <c r="AN1064" s="1919">
        <f t="shared" ca="1" si="1134"/>
        <v>1.0625703322623186</v>
      </c>
      <c r="AO1064" s="1917">
        <f ca="1">AO97+AO338</f>
        <v>5934</v>
      </c>
      <c r="AP1064" s="1918">
        <f ca="1">AK1064-AO1064</f>
        <v>45285</v>
      </c>
      <c r="AQ1064" s="1919">
        <f ca="1">IFERROR(AK1064/AO1064,0)</f>
        <v>8.6314459049545</v>
      </c>
      <c r="AS1064" s="1917">
        <f ca="1">AS97+AS338</f>
        <v>51219</v>
      </c>
      <c r="AT1064" s="1917">
        <f ca="1">AT97+AT338</f>
        <v>48202.926850921598</v>
      </c>
      <c r="AU1064" s="1918">
        <f ca="1">AS1064-AT1064</f>
        <v>3016.0731490784019</v>
      </c>
      <c r="AV1064" s="1919">
        <f ca="1">IFERROR(AS1064/AT1064,0)</f>
        <v>1.0625703322623186</v>
      </c>
      <c r="AW1064" s="1917">
        <f ca="1">AW97+AW338</f>
        <v>5934</v>
      </c>
      <c r="AX1064" s="1918">
        <f ca="1">AS1064-AW1064</f>
        <v>45285</v>
      </c>
      <c r="AY1064" s="1919">
        <f ca="1">IFERROR(AS1064/AW1064,0)</f>
        <v>8.6314459049545</v>
      </c>
      <c r="BA1064" s="1917">
        <f ca="1">BA97+BA338</f>
        <v>51219</v>
      </c>
      <c r="BB1064" s="1917">
        <f ca="1">BB97+BB338</f>
        <v>48202.926850921598</v>
      </c>
      <c r="BC1064" s="1918">
        <f ca="1">BA1064-BB1064</f>
        <v>3016.0731490784019</v>
      </c>
      <c r="BD1064" s="1919">
        <f ca="1">IFERROR(BA1064/BB1064,0)</f>
        <v>1.0625703322623186</v>
      </c>
      <c r="BE1064" s="1917">
        <f ca="1">BE97+BE338</f>
        <v>5934</v>
      </c>
      <c r="BF1064" s="1918">
        <f ca="1">BA1064-BE1064</f>
        <v>45285</v>
      </c>
      <c r="BG1064" s="1919">
        <f ca="1">IFERROR(BA1064/BE1064,0)</f>
        <v>8.6314459049545</v>
      </c>
    </row>
    <row r="1065" spans="1:59" s="1108" customFormat="1">
      <c r="A1065" s="1961" t="s">
        <v>989</v>
      </c>
      <c r="B1065" s="1961"/>
      <c r="C1065" s="1961" t="s">
        <v>989</v>
      </c>
      <c r="D1065" s="2120" t="s">
        <v>1020</v>
      </c>
      <c r="E1065" s="2540">
        <v>1</v>
      </c>
      <c r="F1065" s="1962"/>
      <c r="G1065" s="1962"/>
      <c r="H1065" s="1963"/>
      <c r="I1065" s="1964"/>
      <c r="J1065" s="1965"/>
      <c r="K1065" s="1966"/>
      <c r="L1065" s="1966"/>
      <c r="M1065" s="1965"/>
      <c r="N1065" s="1965"/>
      <c r="O1065" s="1965"/>
      <c r="P1065" s="1972" t="s">
        <v>140</v>
      </c>
      <c r="Q1065" s="1665">
        <f>IFERROR(Q1064/Q1062,0)</f>
        <v>0.33998898100883512</v>
      </c>
      <c r="R1065" s="1665">
        <f t="shared" ref="R1065:AB1065" si="1137">IFERROR(R1064/R1062,0)</f>
        <v>0.34607748373781971</v>
      </c>
      <c r="S1065" s="1665">
        <f t="shared" si="1137"/>
        <v>0.35615571930046486</v>
      </c>
      <c r="T1065" s="1665">
        <f t="shared" si="1137"/>
        <v>0.37133620032329889</v>
      </c>
      <c r="U1065" s="1665">
        <f t="shared" si="1137"/>
        <v>0.34931703123507496</v>
      </c>
      <c r="V1065" s="1665">
        <f t="shared" si="1137"/>
        <v>0.37247754445590825</v>
      </c>
      <c r="W1065" s="1665">
        <f t="shared" si="1137"/>
        <v>0.36061301655534378</v>
      </c>
      <c r="X1065" s="1665">
        <f t="shared" si="1137"/>
        <v>0.36725825566594</v>
      </c>
      <c r="Y1065" s="1665">
        <f t="shared" si="1137"/>
        <v>0.35746429582152495</v>
      </c>
      <c r="Z1065" s="1665">
        <f t="shared" si="1137"/>
        <v>0.29306921359171817</v>
      </c>
      <c r="AA1065" s="1665">
        <f t="shared" si="1137"/>
        <v>0.2840351914316514</v>
      </c>
      <c r="AB1065" s="1665">
        <f t="shared" si="1137"/>
        <v>0.21861879431893563</v>
      </c>
      <c r="AC1065" s="1665">
        <f t="shared" ref="AC1065:AI1065" si="1138">IFERROR(AC1064/AC1062,0)</f>
        <v>0.34708827762086114</v>
      </c>
      <c r="AD1065" s="1665">
        <f t="shared" si="1138"/>
        <v>0.36508882175422763</v>
      </c>
      <c r="AE1065" s="1665">
        <f t="shared" si="1138"/>
        <v>0.36153631568678357</v>
      </c>
      <c r="AF1065" s="1665">
        <f t="shared" si="1138"/>
        <v>0.2595151154600967</v>
      </c>
      <c r="AG1065" s="1665">
        <f t="shared" si="1138"/>
        <v>0.35852325461482931</v>
      </c>
      <c r="AH1065" s="1665">
        <f t="shared" si="1138"/>
        <v>0.31201545402419506</v>
      </c>
      <c r="AI1065" s="1665">
        <f t="shared" si="1138"/>
        <v>0.3327521366106575</v>
      </c>
      <c r="AK1065" s="1665">
        <f ca="1">IFERROR(AK1064/AK1062,0)</f>
        <v>0.33998898100883512</v>
      </c>
      <c r="AL1065" s="1665">
        <f ca="1">IFERROR(AL1064/AL1062,0)</f>
        <v>0.37042219440577207</v>
      </c>
      <c r="AM1065" s="1967"/>
      <c r="AN1065" s="1772"/>
      <c r="AO1065" s="1665">
        <f ca="1">IFERROR(AO1064/AO1062,0)</f>
        <v>0.35363528009535161</v>
      </c>
      <c r="AP1065" s="1967"/>
      <c r="AQ1065" s="1772"/>
      <c r="AS1065" s="1665">
        <f ca="1">IFERROR(AS1064/AS1062,0)</f>
        <v>0.33998898100883512</v>
      </c>
      <c r="AT1065" s="1665">
        <f ca="1">IFERROR(AT1064/AT1062,0)</f>
        <v>0.37042219440577207</v>
      </c>
      <c r="AU1065" s="1967"/>
      <c r="AV1065" s="1772"/>
      <c r="AW1065" s="1665">
        <f ca="1">IFERROR(AW1064/AW1062,0)</f>
        <v>0.35363528009535161</v>
      </c>
      <c r="AX1065" s="1967"/>
      <c r="AY1065" s="1772"/>
      <c r="BA1065" s="1665">
        <f ca="1">IFERROR(BA1064/BA1062,0)</f>
        <v>0.33998898100883512</v>
      </c>
      <c r="BB1065" s="1665">
        <f ca="1">IFERROR(BB1064/BB1062,0)</f>
        <v>0.37042219440577207</v>
      </c>
      <c r="BC1065" s="1967"/>
      <c r="BD1065" s="1772"/>
      <c r="BE1065" s="1665">
        <f ca="1">IFERROR(BE1064/BE1062,0)</f>
        <v>0.35363528009535161</v>
      </c>
      <c r="BF1065" s="1967"/>
      <c r="BG1065" s="1772"/>
    </row>
    <row r="1066" spans="1:59" s="1897" customFormat="1">
      <c r="A1066" s="1887" t="s">
        <v>989</v>
      </c>
      <c r="B1066" s="1887"/>
      <c r="C1066" s="1887" t="s">
        <v>989</v>
      </c>
      <c r="D1066" s="2120" t="s">
        <v>1020</v>
      </c>
      <c r="E1066" s="2540">
        <v>1</v>
      </c>
      <c r="F1066" s="1898"/>
      <c r="G1066" s="1898"/>
      <c r="H1066" s="1899"/>
      <c r="I1066" s="1914" t="s">
        <v>99</v>
      </c>
      <c r="J1066" s="1915"/>
      <c r="K1066" s="1915"/>
      <c r="L1066" s="1915"/>
      <c r="M1066" s="1915"/>
      <c r="N1066" s="1915"/>
      <c r="O1066" s="1915"/>
      <c r="P1066" s="1916"/>
      <c r="Q1066" s="1917">
        <f>Q1068+Q1069+Q1070</f>
        <v>49107</v>
      </c>
      <c r="R1066" s="1917">
        <f t="shared" ref="R1066:AB1066" si="1139">R1068+R1069+R1070</f>
        <v>38644</v>
      </c>
      <c r="S1066" s="1917">
        <f t="shared" si="1139"/>
        <v>39907</v>
      </c>
      <c r="T1066" s="1917">
        <f t="shared" si="1139"/>
        <v>42921</v>
      </c>
      <c r="U1066" s="1917">
        <f t="shared" si="1139"/>
        <v>51904</v>
      </c>
      <c r="V1066" s="1917">
        <f t="shared" si="1139"/>
        <v>48135</v>
      </c>
      <c r="W1066" s="1917">
        <f t="shared" si="1139"/>
        <v>58727</v>
      </c>
      <c r="X1066" s="1917">
        <f t="shared" si="1139"/>
        <v>56085</v>
      </c>
      <c r="Y1066" s="1917">
        <f t="shared" si="1139"/>
        <v>48588</v>
      </c>
      <c r="Z1066" s="1917">
        <f t="shared" si="1139"/>
        <v>43729</v>
      </c>
      <c r="AA1066" s="1917">
        <f t="shared" si="1139"/>
        <v>37777.437518303421</v>
      </c>
      <c r="AB1066" s="1917">
        <f t="shared" si="1139"/>
        <v>68271.05062935641</v>
      </c>
      <c r="AC1066" s="1917">
        <f>SUM(Q1066:S1066)</f>
        <v>127658</v>
      </c>
      <c r="AD1066" s="1917">
        <f>SUM(T1066:V1066)</f>
        <v>142960</v>
      </c>
      <c r="AE1066" s="1917">
        <f>SUM(W1066:Y1066)</f>
        <v>163400</v>
      </c>
      <c r="AF1066" s="1917">
        <f>SUM(Z1066:AB1066)</f>
        <v>149777.48814765984</v>
      </c>
      <c r="AG1066" s="1917">
        <f>AC1066+AD1066</f>
        <v>270618</v>
      </c>
      <c r="AH1066" s="1917">
        <f>AF1066+AE1066</f>
        <v>313177.48814765981</v>
      </c>
      <c r="AI1066" s="1917">
        <f>AG1066+AH1066</f>
        <v>583795.48814765981</v>
      </c>
      <c r="AK1066" s="1917">
        <f ca="1">AK1068+AK1069+AK1070</f>
        <v>49107</v>
      </c>
      <c r="AL1066" s="1917">
        <f ca="1">AL1068+AL1069+AL1070</f>
        <v>47955.684577947191</v>
      </c>
      <c r="AM1066" s="1918">
        <f t="shared" ca="1" si="1133"/>
        <v>1151.3154220528086</v>
      </c>
      <c r="AN1066" s="1919">
        <f t="shared" ca="1" si="1134"/>
        <v>1.0240079029667788</v>
      </c>
      <c r="AO1066" s="1917">
        <f ca="1">AO1068+AO1069+AO1070</f>
        <v>39726</v>
      </c>
      <c r="AP1066" s="1918">
        <f ca="1">AK1066-AO1066</f>
        <v>9381</v>
      </c>
      <c r="AQ1066" s="1919">
        <f ca="1">IFERROR(AK1066/AO1066,0)</f>
        <v>1.2361425766500529</v>
      </c>
      <c r="AS1066" s="1917">
        <f ca="1">AS1068+AS1069+AS1070</f>
        <v>49107</v>
      </c>
      <c r="AT1066" s="1917">
        <f ca="1">AT1068+AT1069+AT1070</f>
        <v>47955.684577947191</v>
      </c>
      <c r="AU1066" s="1918">
        <f ca="1">AS1066-AT1066</f>
        <v>1151.3154220528086</v>
      </c>
      <c r="AV1066" s="1919">
        <f ca="1">IFERROR(AS1066/AT1066,0)</f>
        <v>1.0240079029667788</v>
      </c>
      <c r="AW1066" s="1917">
        <f ca="1">AW1068+AW1069+AW1070</f>
        <v>39726</v>
      </c>
      <c r="AX1066" s="1918">
        <f ca="1">AS1066-AW1066</f>
        <v>9381</v>
      </c>
      <c r="AY1066" s="1919">
        <f ca="1">IFERROR(AS1066/AW1066,0)</f>
        <v>1.2361425766500529</v>
      </c>
      <c r="BA1066" s="1917">
        <f ca="1">BA1068+BA1069+BA1070</f>
        <v>49107</v>
      </c>
      <c r="BB1066" s="1917">
        <f ca="1">BB1068+BB1069+BB1070</f>
        <v>47955.684577947191</v>
      </c>
      <c r="BC1066" s="1918">
        <f ca="1">BA1066-BB1066</f>
        <v>1151.3154220528086</v>
      </c>
      <c r="BD1066" s="1919">
        <f ca="1">IFERROR(BA1066/BB1066,0)</f>
        <v>1.0240079029667788</v>
      </c>
      <c r="BE1066" s="1917">
        <f ca="1">BE1068+BE1069+BE1070</f>
        <v>39726</v>
      </c>
      <c r="BF1066" s="1918">
        <f ca="1">BA1066-BE1066</f>
        <v>9381</v>
      </c>
      <c r="BG1066" s="1919">
        <f ca="1">IFERROR(BA1066/BE1066,0)</f>
        <v>1.2361425766500529</v>
      </c>
    </row>
    <row r="1067" spans="1:59" s="1108" customFormat="1">
      <c r="A1067" s="1961" t="s">
        <v>989</v>
      </c>
      <c r="B1067" s="1961"/>
      <c r="C1067" s="1961" t="s">
        <v>989</v>
      </c>
      <c r="D1067" s="2120" t="s">
        <v>1020</v>
      </c>
      <c r="E1067" s="2540">
        <v>1</v>
      </c>
      <c r="F1067" s="1962"/>
      <c r="G1067" s="1962"/>
      <c r="H1067" s="1963"/>
      <c r="I1067" s="1968"/>
      <c r="J1067" s="1969"/>
      <c r="K1067" s="1970"/>
      <c r="L1067" s="1970"/>
      <c r="M1067" s="1969"/>
      <c r="N1067" s="1969"/>
      <c r="O1067" s="1969"/>
      <c r="P1067" s="1973" t="s">
        <v>206</v>
      </c>
      <c r="Q1067" s="1666">
        <f>IFERROR(Q1066/Q1062,0)</f>
        <v>0.32596963803277818</v>
      </c>
      <c r="R1067" s="1666">
        <f t="shared" ref="R1067:AB1067" si="1140">IFERROR(R1066/R1062,0)</f>
        <v>0.50476762715849421</v>
      </c>
      <c r="S1067" s="1666">
        <f t="shared" si="1140"/>
        <v>0.31551026216754691</v>
      </c>
      <c r="T1067" s="1666">
        <f t="shared" si="1140"/>
        <v>0.26181718363985729</v>
      </c>
      <c r="U1067" s="1666">
        <f t="shared" si="1140"/>
        <v>0.27543753515670605</v>
      </c>
      <c r="V1067" s="1666">
        <f t="shared" si="1140"/>
        <v>0.18258405656369484</v>
      </c>
      <c r="W1067" s="1666">
        <f t="shared" si="1140"/>
        <v>0.35757472433130172</v>
      </c>
      <c r="X1067" s="1666">
        <f t="shared" si="1140"/>
        <v>0.2735306597217142</v>
      </c>
      <c r="Y1067" s="1666">
        <f t="shared" si="1140"/>
        <v>0.19366950865151208</v>
      </c>
      <c r="Z1067" s="1666">
        <f t="shared" si="1140"/>
        <v>0.25765226459895946</v>
      </c>
      <c r="AA1067" s="1666">
        <f t="shared" si="1140"/>
        <v>0.21894632911582931</v>
      </c>
      <c r="AB1067" s="1666">
        <f t="shared" si="1140"/>
        <v>0.28129694821758627</v>
      </c>
      <c r="AC1067" s="1666">
        <f t="shared" ref="AC1067:AI1067" si="1141">IFERROR(AC1066/AC1062,0)</f>
        <v>0.36093086903540095</v>
      </c>
      <c r="AD1067" s="1666">
        <f t="shared" si="1141"/>
        <v>0.23207453137859999</v>
      </c>
      <c r="AE1067" s="1666">
        <f t="shared" si="1141"/>
        <v>0.26348081701628129</v>
      </c>
      <c r="AF1067" s="1666">
        <f t="shared" si="1141"/>
        <v>0.25604565092494552</v>
      </c>
      <c r="AG1067" s="1666">
        <f t="shared" si="1141"/>
        <v>0.27907394039393629</v>
      </c>
      <c r="AH1067" s="1666">
        <f t="shared" si="1141"/>
        <v>0.25987180407946725</v>
      </c>
      <c r="AI1067" s="1666">
        <f t="shared" si="1141"/>
        <v>0.26843356362686061</v>
      </c>
      <c r="AK1067" s="1666">
        <f ca="1">IFERROR(AK1066/AK1062,0)</f>
        <v>0.32596963803277818</v>
      </c>
      <c r="AL1067" s="1666">
        <f ca="1">IFERROR(AL1066/AL1062,0)</f>
        <v>0.36852222626507608</v>
      </c>
      <c r="AM1067" s="1971"/>
      <c r="AN1067" s="1773"/>
      <c r="AO1067" s="1666">
        <f ca="1">IFERROR(AO1066/AO1062,0)</f>
        <v>2.3674612634088201</v>
      </c>
      <c r="AP1067" s="1971"/>
      <c r="AQ1067" s="1773"/>
      <c r="AS1067" s="1666">
        <f ca="1">IFERROR(AS1066/AS1062,0)</f>
        <v>0.32596963803277818</v>
      </c>
      <c r="AT1067" s="1666">
        <f ca="1">IFERROR(AT1066/AT1062,0)</f>
        <v>0.36852222626507608</v>
      </c>
      <c r="AU1067" s="1971"/>
      <c r="AV1067" s="1773"/>
      <c r="AW1067" s="1666">
        <f ca="1">IFERROR(AW1066/AW1062,0)</f>
        <v>2.3674612634088201</v>
      </c>
      <c r="AX1067" s="1971"/>
      <c r="AY1067" s="1773"/>
      <c r="BA1067" s="1666">
        <f ca="1">IFERROR(BA1066/BA1062,0)</f>
        <v>0.32596963803277818</v>
      </c>
      <c r="BB1067" s="1666">
        <f ca="1">IFERROR(BB1066/BB1062,0)</f>
        <v>0.36852222626507608</v>
      </c>
      <c r="BC1067" s="1971"/>
      <c r="BD1067" s="1773"/>
      <c r="BE1067" s="1666">
        <f ca="1">IFERROR(BE1066/BE1062,0)</f>
        <v>2.3674612634088201</v>
      </c>
      <c r="BF1067" s="1971"/>
      <c r="BG1067" s="1773"/>
    </row>
    <row r="1068" spans="1:59" s="1897" customFormat="1">
      <c r="A1068" s="1887" t="s">
        <v>989</v>
      </c>
      <c r="B1068" s="1887"/>
      <c r="C1068" s="1887" t="s">
        <v>989</v>
      </c>
      <c r="D1068" s="2120" t="s">
        <v>1020</v>
      </c>
      <c r="E1068" s="2540">
        <v>1</v>
      </c>
      <c r="F1068" s="1898"/>
      <c r="G1068" s="1898"/>
      <c r="H1068" s="1899"/>
      <c r="I1068" s="1939"/>
      <c r="J1068" s="1940" t="s">
        <v>178</v>
      </c>
      <c r="K1068" s="1940"/>
      <c r="L1068" s="1941"/>
      <c r="M1068" s="1940"/>
      <c r="N1068" s="1940"/>
      <c r="O1068" s="1940"/>
      <c r="P1068" s="1942"/>
      <c r="Q1068" s="1943">
        <f t="shared" ref="Q1068:AB1068" si="1142">Q106+Q351</f>
        <v>11998</v>
      </c>
      <c r="R1068" s="1943">
        <f t="shared" si="1142"/>
        <v>6590</v>
      </c>
      <c r="S1068" s="1943">
        <f t="shared" si="1142"/>
        <v>9844</v>
      </c>
      <c r="T1068" s="1943">
        <f t="shared" si="1142"/>
        <v>9113</v>
      </c>
      <c r="U1068" s="1943">
        <f t="shared" si="1142"/>
        <v>16355</v>
      </c>
      <c r="V1068" s="1943">
        <f t="shared" si="1142"/>
        <v>15390</v>
      </c>
      <c r="W1068" s="1943">
        <f t="shared" si="1142"/>
        <v>13979</v>
      </c>
      <c r="X1068" s="1943">
        <f t="shared" si="1142"/>
        <v>11826</v>
      </c>
      <c r="Y1068" s="1943">
        <f t="shared" si="1142"/>
        <v>15026</v>
      </c>
      <c r="Z1068" s="1943">
        <f t="shared" si="1142"/>
        <v>12019</v>
      </c>
      <c r="AA1068" s="1943">
        <f t="shared" si="1142"/>
        <v>566.06558946235259</v>
      </c>
      <c r="AB1068" s="1943">
        <f t="shared" si="1142"/>
        <v>15819.873553411262</v>
      </c>
      <c r="AC1068" s="1944">
        <f>SUM(Q1068:S1068)</f>
        <v>28432</v>
      </c>
      <c r="AD1068" s="1944">
        <f>SUM(T1068:V1068)</f>
        <v>40858</v>
      </c>
      <c r="AE1068" s="1944">
        <f>SUM(W1068:Y1068)</f>
        <v>40831</v>
      </c>
      <c r="AF1068" s="1944">
        <f>SUM(Z1068:AB1068)</f>
        <v>28404.939142873613</v>
      </c>
      <c r="AG1068" s="1944">
        <f>AC1068+AD1068</f>
        <v>69290</v>
      </c>
      <c r="AH1068" s="1944">
        <f>AF1068+AE1068</f>
        <v>69235.939142873613</v>
      </c>
      <c r="AI1068" s="1944">
        <f>AG1068+AH1068</f>
        <v>138525.93914287363</v>
      </c>
      <c r="AK1068" s="1943">
        <f ca="1">AK106+AK351</f>
        <v>11998</v>
      </c>
      <c r="AL1068" s="1943">
        <f ca="1">AL106+AL351</f>
        <v>10833.641300111349</v>
      </c>
      <c r="AM1068" s="1945">
        <f t="shared" ca="1" si="1133"/>
        <v>1164.3586998886512</v>
      </c>
      <c r="AN1068" s="1946">
        <f t="shared" ca="1" si="1134"/>
        <v>1.1074762093033932</v>
      </c>
      <c r="AO1068" s="1943">
        <f ca="1">AO106+AO351</f>
        <v>4970</v>
      </c>
      <c r="AP1068" s="1945">
        <f ca="1">AK1068-AO1068</f>
        <v>7028</v>
      </c>
      <c r="AQ1068" s="1946">
        <f ca="1">IFERROR(AK1068/AO1068,0)</f>
        <v>2.4140845070422534</v>
      </c>
      <c r="AS1068" s="1943">
        <f ca="1">AS106+AS351</f>
        <v>11998</v>
      </c>
      <c r="AT1068" s="1943">
        <f ca="1">AT106+AT351</f>
        <v>10833.641300111349</v>
      </c>
      <c r="AU1068" s="1945">
        <f ca="1">AS1068-AT1068</f>
        <v>1164.3586998886512</v>
      </c>
      <c r="AV1068" s="1946">
        <f ca="1">IFERROR(AS1068/AT1068,0)</f>
        <v>1.1074762093033932</v>
      </c>
      <c r="AW1068" s="1943">
        <f ca="1">AW106+AW351</f>
        <v>4970</v>
      </c>
      <c r="AX1068" s="1945">
        <f ca="1">AS1068-AW1068</f>
        <v>7028</v>
      </c>
      <c r="AY1068" s="1946">
        <f ca="1">IFERROR(AS1068/AW1068,0)</f>
        <v>2.4140845070422534</v>
      </c>
      <c r="BA1068" s="1943">
        <f ca="1">BA106+BA351</f>
        <v>11998</v>
      </c>
      <c r="BB1068" s="1943">
        <f ca="1">BB106+BB351</f>
        <v>10833.641300111349</v>
      </c>
      <c r="BC1068" s="1945">
        <f ca="1">BA1068-BB1068</f>
        <v>1164.3586998886512</v>
      </c>
      <c r="BD1068" s="1946">
        <f ca="1">IFERROR(BA1068/BB1068,0)</f>
        <v>1.1074762093033932</v>
      </c>
      <c r="BE1068" s="1943">
        <f ca="1">BE106+BE351</f>
        <v>4970</v>
      </c>
      <c r="BF1068" s="1945">
        <f ca="1">BA1068-BE1068</f>
        <v>7028</v>
      </c>
      <c r="BG1068" s="1946">
        <f ca="1">IFERROR(BA1068/BE1068,0)</f>
        <v>2.4140845070422534</v>
      </c>
    </row>
    <row r="1069" spans="1:59" s="1897" customFormat="1">
      <c r="A1069" s="1887" t="s">
        <v>989</v>
      </c>
      <c r="B1069" s="1887"/>
      <c r="C1069" s="1887" t="s">
        <v>989</v>
      </c>
      <c r="D1069" s="2120" t="s">
        <v>1020</v>
      </c>
      <c r="E1069" s="2540">
        <v>1</v>
      </c>
      <c r="F1069" s="1898"/>
      <c r="G1069" s="1898"/>
      <c r="H1069" s="1899"/>
      <c r="I1069" s="1939"/>
      <c r="J1069" s="1947" t="s">
        <v>179</v>
      </c>
      <c r="K1069" s="1947"/>
      <c r="L1069" s="1948"/>
      <c r="M1069" s="1947"/>
      <c r="N1069" s="1947"/>
      <c r="O1069" s="1947"/>
      <c r="P1069" s="1949"/>
      <c r="Q1069" s="1943">
        <f t="shared" ref="Q1069:AB1069" si="1143">Q107+Q352</f>
        <v>23122</v>
      </c>
      <c r="R1069" s="1943">
        <f t="shared" si="1143"/>
        <v>22124</v>
      </c>
      <c r="S1069" s="1943">
        <f t="shared" si="1143"/>
        <v>22414</v>
      </c>
      <c r="T1069" s="1943">
        <f t="shared" si="1143"/>
        <v>22186</v>
      </c>
      <c r="U1069" s="1943">
        <f t="shared" si="1143"/>
        <v>22117</v>
      </c>
      <c r="V1069" s="1943">
        <f t="shared" si="1143"/>
        <v>19864</v>
      </c>
      <c r="W1069" s="1943">
        <f t="shared" si="1143"/>
        <v>20406</v>
      </c>
      <c r="X1069" s="1943">
        <f t="shared" si="1143"/>
        <v>19938</v>
      </c>
      <c r="Y1069" s="1943">
        <f t="shared" si="1143"/>
        <v>21259</v>
      </c>
      <c r="Z1069" s="1943">
        <f t="shared" si="1143"/>
        <v>20790</v>
      </c>
      <c r="AA1069" s="1943">
        <f t="shared" si="1143"/>
        <v>32775.988995356201</v>
      </c>
      <c r="AB1069" s="1943">
        <f t="shared" si="1143"/>
        <v>26822.177075945139</v>
      </c>
      <c r="AC1069" s="1943">
        <f>SUM(Q1069:S1069)</f>
        <v>67660</v>
      </c>
      <c r="AD1069" s="1943">
        <f>SUM(T1069:V1069)</f>
        <v>64167</v>
      </c>
      <c r="AE1069" s="1943">
        <f>SUM(W1069:Y1069)</f>
        <v>61603</v>
      </c>
      <c r="AF1069" s="1943">
        <f>SUM(Z1069:AB1069)</f>
        <v>80388.166071301341</v>
      </c>
      <c r="AG1069" s="1943">
        <f>AC1069+AD1069</f>
        <v>131827</v>
      </c>
      <c r="AH1069" s="1943">
        <f>AF1069+AE1069</f>
        <v>141991.16607130133</v>
      </c>
      <c r="AI1069" s="1943">
        <f>AG1069+AH1069</f>
        <v>273818.16607130133</v>
      </c>
      <c r="AK1069" s="1943">
        <f ca="1">AK107+AK352</f>
        <v>23122</v>
      </c>
      <c r="AL1069" s="1943">
        <f ca="1">AL107+AL352</f>
        <v>22100.186050312841</v>
      </c>
      <c r="AM1069" s="1945">
        <f t="shared" ca="1" si="1133"/>
        <v>1021.813949687159</v>
      </c>
      <c r="AN1069" s="1946">
        <f t="shared" ca="1" si="1134"/>
        <v>1.0462355360882898</v>
      </c>
      <c r="AO1069" s="1943">
        <f ca="1">AO107+AO352</f>
        <v>23528</v>
      </c>
      <c r="AP1069" s="1945">
        <f ca="1">AK1069-AO1069</f>
        <v>-406</v>
      </c>
      <c r="AQ1069" s="1946">
        <f ca="1">IFERROR(AK1069/AO1069,0)</f>
        <v>0.98274396463787828</v>
      </c>
      <c r="AS1069" s="1943">
        <f ca="1">AS107+AS352</f>
        <v>23122</v>
      </c>
      <c r="AT1069" s="1943">
        <f ca="1">AT107+AT352</f>
        <v>22100.186050312841</v>
      </c>
      <c r="AU1069" s="1945">
        <f ca="1">AS1069-AT1069</f>
        <v>1021.813949687159</v>
      </c>
      <c r="AV1069" s="1946">
        <f ca="1">IFERROR(AS1069/AT1069,0)</f>
        <v>1.0462355360882898</v>
      </c>
      <c r="AW1069" s="1943">
        <f ca="1">AW107+AW352</f>
        <v>23528</v>
      </c>
      <c r="AX1069" s="1945">
        <f ca="1">AS1069-AW1069</f>
        <v>-406</v>
      </c>
      <c r="AY1069" s="1946">
        <f ca="1">IFERROR(AS1069/AW1069,0)</f>
        <v>0.98274396463787828</v>
      </c>
      <c r="BA1069" s="1943">
        <f ca="1">BA107+BA352</f>
        <v>23122</v>
      </c>
      <c r="BB1069" s="1943">
        <f ca="1">BB107+BB352</f>
        <v>22100.186050312841</v>
      </c>
      <c r="BC1069" s="1945">
        <f ca="1">BA1069-BB1069</f>
        <v>1021.813949687159</v>
      </c>
      <c r="BD1069" s="1946">
        <f ca="1">IFERROR(BA1069/BB1069,0)</f>
        <v>1.0462355360882898</v>
      </c>
      <c r="BE1069" s="1943">
        <f ca="1">BE107+BE352</f>
        <v>23528</v>
      </c>
      <c r="BF1069" s="1945">
        <f ca="1">BA1069-BE1069</f>
        <v>-406</v>
      </c>
      <c r="BG1069" s="1946">
        <f ca="1">IFERROR(BA1069/BE1069,0)</f>
        <v>0.98274396463787828</v>
      </c>
    </row>
    <row r="1070" spans="1:59" s="1897" customFormat="1">
      <c r="A1070" s="1887" t="s">
        <v>989</v>
      </c>
      <c r="B1070" s="1887"/>
      <c r="C1070" s="1887" t="s">
        <v>989</v>
      </c>
      <c r="D1070" s="2120" t="s">
        <v>1020</v>
      </c>
      <c r="E1070" s="2540">
        <v>1</v>
      </c>
      <c r="F1070" s="1898"/>
      <c r="G1070" s="1898"/>
      <c r="H1070" s="1899"/>
      <c r="I1070" s="1939"/>
      <c r="J1070" s="1947" t="s">
        <v>180</v>
      </c>
      <c r="K1070" s="1947"/>
      <c r="L1070" s="1948"/>
      <c r="M1070" s="1947"/>
      <c r="N1070" s="1947"/>
      <c r="O1070" s="1947"/>
      <c r="P1070" s="1949"/>
      <c r="Q1070" s="1943">
        <f t="shared" ref="Q1070:AB1070" si="1144">Q108+Q357</f>
        <v>13987</v>
      </c>
      <c r="R1070" s="1943">
        <f t="shared" si="1144"/>
        <v>9930</v>
      </c>
      <c r="S1070" s="1943">
        <f t="shared" si="1144"/>
        <v>7649</v>
      </c>
      <c r="T1070" s="1943">
        <f t="shared" si="1144"/>
        <v>11622</v>
      </c>
      <c r="U1070" s="1943">
        <f t="shared" si="1144"/>
        <v>13432</v>
      </c>
      <c r="V1070" s="1943">
        <f t="shared" si="1144"/>
        <v>12881</v>
      </c>
      <c r="W1070" s="1943">
        <f t="shared" si="1144"/>
        <v>24342</v>
      </c>
      <c r="X1070" s="1943">
        <f t="shared" si="1144"/>
        <v>24321</v>
      </c>
      <c r="Y1070" s="1943">
        <f t="shared" si="1144"/>
        <v>12303</v>
      </c>
      <c r="Z1070" s="1943">
        <f t="shared" si="1144"/>
        <v>10920</v>
      </c>
      <c r="AA1070" s="1943">
        <f t="shared" si="1144"/>
        <v>4435.3829334848633</v>
      </c>
      <c r="AB1070" s="1943">
        <f t="shared" si="1144"/>
        <v>25629</v>
      </c>
      <c r="AC1070" s="1943">
        <f>SUM(Q1070:S1070)</f>
        <v>31566</v>
      </c>
      <c r="AD1070" s="1943">
        <f>SUM(T1070:V1070)</f>
        <v>37935</v>
      </c>
      <c r="AE1070" s="1943">
        <f>SUM(W1070:Y1070)</f>
        <v>60966</v>
      </c>
      <c r="AF1070" s="1943">
        <f>SUM(Z1070:AB1070)</f>
        <v>40984.382933484863</v>
      </c>
      <c r="AG1070" s="1943">
        <f>AC1070+AD1070</f>
        <v>69501</v>
      </c>
      <c r="AH1070" s="1943">
        <f>AF1070+AE1070</f>
        <v>101950.38293348486</v>
      </c>
      <c r="AI1070" s="1943">
        <f>AG1070+AH1070</f>
        <v>171451.38293348486</v>
      </c>
      <c r="AK1070" s="1943">
        <f ca="1">AK108+AK357</f>
        <v>13987</v>
      </c>
      <c r="AL1070" s="1943">
        <f ca="1">AL108+AL357</f>
        <v>15021.857227523007</v>
      </c>
      <c r="AM1070" s="1945">
        <f t="shared" ca="1" si="1133"/>
        <v>-1034.8572275230072</v>
      </c>
      <c r="AN1070" s="1946">
        <f t="shared" ca="1" si="1134"/>
        <v>0.93110990126926885</v>
      </c>
      <c r="AO1070" s="1943">
        <f ca="1">AO108+AO357</f>
        <v>11228</v>
      </c>
      <c r="AP1070" s="1945">
        <f ca="1">AK1070-AO1070</f>
        <v>2759</v>
      </c>
      <c r="AQ1070" s="1946">
        <f ca="1">IFERROR(AK1070/AO1070,0)</f>
        <v>1.2457249732810831</v>
      </c>
      <c r="AS1070" s="1943">
        <f ca="1">AS108+AS357</f>
        <v>13987</v>
      </c>
      <c r="AT1070" s="1943">
        <f ca="1">AT108+AT357</f>
        <v>15021.857227523007</v>
      </c>
      <c r="AU1070" s="1945">
        <f ca="1">AS1070-AT1070</f>
        <v>-1034.8572275230072</v>
      </c>
      <c r="AV1070" s="1946">
        <f ca="1">IFERROR(AS1070/AT1070,0)</f>
        <v>0.93110990126926885</v>
      </c>
      <c r="AW1070" s="1943">
        <f ca="1">AW108+AW357</f>
        <v>11228</v>
      </c>
      <c r="AX1070" s="1945">
        <f ca="1">AS1070-AW1070</f>
        <v>2759</v>
      </c>
      <c r="AY1070" s="1946">
        <f ca="1">IFERROR(AS1070/AW1070,0)</f>
        <v>1.2457249732810831</v>
      </c>
      <c r="BA1070" s="1943">
        <f ca="1">BA108+BA357</f>
        <v>13987</v>
      </c>
      <c r="BB1070" s="1943">
        <f ca="1">BB108+BB357</f>
        <v>15021.857227523007</v>
      </c>
      <c r="BC1070" s="1945">
        <f ca="1">BA1070-BB1070</f>
        <v>-1034.8572275230072</v>
      </c>
      <c r="BD1070" s="1946">
        <f ca="1">IFERROR(BA1070/BB1070,0)</f>
        <v>0.93110990126926885</v>
      </c>
      <c r="BE1070" s="1943">
        <f ca="1">BE108+BE357</f>
        <v>11228</v>
      </c>
      <c r="BF1070" s="1945">
        <f ca="1">BA1070-BE1070</f>
        <v>2759</v>
      </c>
      <c r="BG1070" s="1946">
        <f ca="1">IFERROR(BA1070/BE1070,0)</f>
        <v>1.2457249732810831</v>
      </c>
    </row>
    <row r="1071" spans="1:59" s="1897" customFormat="1">
      <c r="A1071" s="1887" t="s">
        <v>989</v>
      </c>
      <c r="B1071" s="1887"/>
      <c r="C1071" s="1887" t="s">
        <v>989</v>
      </c>
      <c r="D1071" s="2120" t="s">
        <v>1020</v>
      </c>
      <c r="E1071" s="2540">
        <v>1</v>
      </c>
      <c r="F1071" s="1898"/>
      <c r="G1071" s="1898"/>
      <c r="H1071" s="1899"/>
      <c r="I1071" s="1914" t="s">
        <v>181</v>
      </c>
      <c r="J1071" s="1915"/>
      <c r="K1071" s="1915"/>
      <c r="L1071" s="1915"/>
      <c r="M1071" s="1915"/>
      <c r="N1071" s="1915"/>
      <c r="O1071" s="1915"/>
      <c r="P1071" s="1916"/>
      <c r="Q1071" s="1917">
        <f>Q1064-Q1066</f>
        <v>2112</v>
      </c>
      <c r="R1071" s="1917">
        <f t="shared" ref="R1071:AB1071" si="1145">R1064-R1066</f>
        <v>-12149</v>
      </c>
      <c r="S1071" s="1917">
        <f t="shared" si="1145"/>
        <v>5141</v>
      </c>
      <c r="T1071" s="1917">
        <f t="shared" si="1145"/>
        <v>17954</v>
      </c>
      <c r="U1071" s="1917">
        <f t="shared" si="1145"/>
        <v>13922</v>
      </c>
      <c r="V1071" s="1917">
        <f t="shared" si="1145"/>
        <v>50062</v>
      </c>
      <c r="W1071" s="1917">
        <f t="shared" si="1145"/>
        <v>499</v>
      </c>
      <c r="X1071" s="1917">
        <f t="shared" si="1145"/>
        <v>19218</v>
      </c>
      <c r="Y1071" s="1917">
        <f t="shared" si="1145"/>
        <v>41093</v>
      </c>
      <c r="Z1071" s="1917">
        <f t="shared" si="1145"/>
        <v>6011</v>
      </c>
      <c r="AA1071" s="1917">
        <f t="shared" si="1145"/>
        <v>11230.562481696579</v>
      </c>
      <c r="AB1071" s="1917">
        <f t="shared" si="1145"/>
        <v>-15212.05062935641</v>
      </c>
      <c r="AC1071" s="1917">
        <f>SUM(Q1071:S1071)</f>
        <v>-4896</v>
      </c>
      <c r="AD1071" s="1917">
        <f>SUM(T1071:V1071)</f>
        <v>81938</v>
      </c>
      <c r="AE1071" s="1917">
        <f>SUM(W1071:Y1071)</f>
        <v>60810</v>
      </c>
      <c r="AF1071" s="1917">
        <f>SUM(Z1071:AB1071)</f>
        <v>2029.5118523401688</v>
      </c>
      <c r="AG1071" s="1917">
        <f>AC1071+AD1071</f>
        <v>77042</v>
      </c>
      <c r="AH1071" s="1917">
        <f>AF1071+AE1071</f>
        <v>62839.511852340169</v>
      </c>
      <c r="AI1071" s="1917">
        <f>AG1071+AH1071</f>
        <v>139881.51185234016</v>
      </c>
      <c r="AK1071" s="1917">
        <f ca="1">AK1064-AK1066</f>
        <v>2112</v>
      </c>
      <c r="AL1071" s="1917">
        <f ca="1">AL1064-AL1066</f>
        <v>247.24227297440666</v>
      </c>
      <c r="AM1071" s="1918">
        <f t="shared" ca="1" si="1133"/>
        <v>1864.7577270255933</v>
      </c>
      <c r="AN1071" s="1919">
        <f t="shared" ca="1" si="1134"/>
        <v>8.5422285379920613</v>
      </c>
      <c r="AO1071" s="1917">
        <f ca="1">AO1064-AO1066</f>
        <v>-33792</v>
      </c>
      <c r="AP1071" s="1918">
        <f ca="1">AK1071-AO1071</f>
        <v>35904</v>
      </c>
      <c r="AQ1071" s="1919">
        <f ca="1">IFERROR(AK1071/AO1071,0)</f>
        <v>-6.25E-2</v>
      </c>
      <c r="AS1071" s="1917">
        <f ca="1">AS1064-AS1066</f>
        <v>2112</v>
      </c>
      <c r="AT1071" s="1917">
        <f ca="1">AT1064-AT1066</f>
        <v>247.24227297440666</v>
      </c>
      <c r="AU1071" s="1918">
        <f ca="1">AS1071-AT1071</f>
        <v>1864.7577270255933</v>
      </c>
      <c r="AV1071" s="1919">
        <f ca="1">IFERROR(AS1071/AT1071,0)</f>
        <v>8.5422285379920613</v>
      </c>
      <c r="AW1071" s="1917">
        <f ca="1">AW1064-AW1066</f>
        <v>-33792</v>
      </c>
      <c r="AX1071" s="1918">
        <f ca="1">AS1071-AW1071</f>
        <v>35904</v>
      </c>
      <c r="AY1071" s="1919">
        <f ca="1">IFERROR(AS1071/AW1071,0)</f>
        <v>-6.25E-2</v>
      </c>
      <c r="BA1071" s="1917">
        <f ca="1">BA1064-BA1066</f>
        <v>2112</v>
      </c>
      <c r="BB1071" s="1917">
        <f ca="1">BB1064-BB1066</f>
        <v>247.24227297440666</v>
      </c>
      <c r="BC1071" s="1918">
        <f ca="1">BA1071-BB1071</f>
        <v>1864.7577270255933</v>
      </c>
      <c r="BD1071" s="1919">
        <f ca="1">IFERROR(BA1071/BB1071,0)</f>
        <v>8.5422285379920613</v>
      </c>
      <c r="BE1071" s="1917">
        <f ca="1">BE1064-BE1066</f>
        <v>-33792</v>
      </c>
      <c r="BF1071" s="1918">
        <f ca="1">BA1071-BE1071</f>
        <v>35904</v>
      </c>
      <c r="BG1071" s="1919">
        <f ca="1">IFERROR(BA1071/BE1071,0)</f>
        <v>-6.25E-2</v>
      </c>
    </row>
    <row r="1072" spans="1:59" s="1108" customFormat="1">
      <c r="A1072" s="1961" t="s">
        <v>989</v>
      </c>
      <c r="B1072" s="1961"/>
      <c r="C1072" s="1961" t="s">
        <v>989</v>
      </c>
      <c r="D1072" s="2120" t="s">
        <v>1020</v>
      </c>
      <c r="E1072" s="2540">
        <v>1</v>
      </c>
      <c r="F1072" s="1962"/>
      <c r="G1072" s="1962"/>
      <c r="H1072" s="1963"/>
      <c r="I1072" s="1968"/>
      <c r="J1072" s="1969"/>
      <c r="K1072" s="1970"/>
      <c r="L1072" s="1970"/>
      <c r="M1072" s="1969"/>
      <c r="N1072" s="1969"/>
      <c r="O1072" s="1969"/>
      <c r="P1072" s="1973" t="s">
        <v>140</v>
      </c>
      <c r="Q1072" s="1667">
        <f>IFERROR(Q1071/Q1062,0)</f>
        <v>1.4019342976056927E-2</v>
      </c>
      <c r="R1072" s="1667">
        <f t="shared" ref="R1072:AB1072" si="1146">IFERROR(R1071/R1062,0)</f>
        <v>-0.15869014342067453</v>
      </c>
      <c r="S1072" s="1667">
        <f t="shared" si="1146"/>
        <v>4.0645457132917999E-2</v>
      </c>
      <c r="T1072" s="1667">
        <f t="shared" si="1146"/>
        <v>0.10951901668344161</v>
      </c>
      <c r="U1072" s="1667">
        <f t="shared" si="1146"/>
        <v>7.3879496078368939E-2</v>
      </c>
      <c r="V1072" s="1667">
        <f t="shared" si="1146"/>
        <v>0.18989348789221339</v>
      </c>
      <c r="W1072" s="1667">
        <f t="shared" si="1146"/>
        <v>3.0382922240420854E-3</v>
      </c>
      <c r="X1072" s="1667">
        <f t="shared" si="1146"/>
        <v>9.3727595944225792E-2</v>
      </c>
      <c r="Y1072" s="1667">
        <f t="shared" si="1146"/>
        <v>0.16379478717001286</v>
      </c>
      <c r="Z1072" s="1667">
        <f t="shared" si="1146"/>
        <v>3.5416948992758705E-2</v>
      </c>
      <c r="AA1072" s="1667">
        <f t="shared" si="1146"/>
        <v>6.5088862315822116E-2</v>
      </c>
      <c r="AB1072" s="1667">
        <f t="shared" si="1146"/>
        <v>-6.267815389865064E-2</v>
      </c>
      <c r="AC1072" s="1667">
        <f t="shared" ref="AC1072:AI1072" si="1147">IFERROR(AC1071/AC1062,0)</f>
        <v>-1.384259141453981E-2</v>
      </c>
      <c r="AD1072" s="1667">
        <f t="shared" si="1147"/>
        <v>0.13301429037562762</v>
      </c>
      <c r="AE1072" s="1667">
        <f t="shared" si="1147"/>
        <v>9.8055498670502242E-2</v>
      </c>
      <c r="AF1072" s="1667">
        <f t="shared" si="1147"/>
        <v>3.4694645351511697E-3</v>
      </c>
      <c r="AG1072" s="1667">
        <f t="shared" si="1147"/>
        <v>7.9449314220893061E-2</v>
      </c>
      <c r="AH1072" s="1667">
        <f t="shared" si="1147"/>
        <v>5.2143649944727775E-2</v>
      </c>
      <c r="AI1072" s="1667">
        <f t="shared" si="1147"/>
        <v>6.4318572983796923E-2</v>
      </c>
      <c r="AK1072" s="1667">
        <f ca="1">IFERROR(AK1071/AK1062,0)</f>
        <v>1.4019342976056927E-2</v>
      </c>
      <c r="AL1072" s="1667">
        <f ca="1">IFERROR(AL1071/AL1062,0)</f>
        <v>1.8999681406959962E-3</v>
      </c>
      <c r="AM1072" s="1974"/>
      <c r="AN1072" s="1776"/>
      <c r="AO1072" s="1667">
        <f ca="1">IFERROR(AO1071/AO1062,0)</f>
        <v>-2.0138259833134686</v>
      </c>
      <c r="AP1072" s="1974"/>
      <c r="AQ1072" s="1776"/>
      <c r="AS1072" s="1667">
        <f ca="1">IFERROR(AS1071/AS1062,0)</f>
        <v>1.4019342976056927E-2</v>
      </c>
      <c r="AT1072" s="1667">
        <f ca="1">IFERROR(AT1071/AT1062,0)</f>
        <v>1.8999681406959962E-3</v>
      </c>
      <c r="AU1072" s="1974"/>
      <c r="AV1072" s="1776"/>
      <c r="AW1072" s="1667">
        <f ca="1">IFERROR(AW1071/AW1062,0)</f>
        <v>-2.0138259833134686</v>
      </c>
      <c r="AX1072" s="1974"/>
      <c r="AY1072" s="1776"/>
      <c r="BA1072" s="1667">
        <f ca="1">IFERROR(BA1071/BA1062,0)</f>
        <v>1.4019342976056927E-2</v>
      </c>
      <c r="BB1072" s="1667">
        <f ca="1">IFERROR(BB1071/BB1062,0)</f>
        <v>1.8999681406959962E-3</v>
      </c>
      <c r="BC1072" s="1974"/>
      <c r="BD1072" s="1776"/>
      <c r="BE1072" s="1667">
        <f ca="1">IFERROR(BE1071/BE1062,0)</f>
        <v>-2.0138259833134686</v>
      </c>
      <c r="BF1072" s="1974"/>
      <c r="BG1072" s="1776"/>
    </row>
    <row r="1073" spans="1:59" s="1897" customFormat="1">
      <c r="A1073" s="1887" t="s">
        <v>989</v>
      </c>
      <c r="B1073" s="1887"/>
      <c r="C1073" s="1887" t="s">
        <v>989</v>
      </c>
      <c r="D1073" s="2120" t="s">
        <v>1020</v>
      </c>
      <c r="E1073" s="2540">
        <v>1</v>
      </c>
      <c r="F1073" s="1898"/>
      <c r="G1073" s="1898"/>
      <c r="H1073" s="1899"/>
      <c r="I1073" s="1939" t="s">
        <v>182</v>
      </c>
      <c r="J1073" s="1947"/>
      <c r="K1073" s="1948"/>
      <c r="L1073" s="1948"/>
      <c r="M1073" s="1947"/>
      <c r="N1073" s="1947"/>
      <c r="O1073" s="1947"/>
      <c r="P1073" s="1950"/>
      <c r="Q1073" s="1951">
        <f t="shared" ref="Q1073:AB1073" si="1148">Q111+Q360</f>
        <v>140</v>
      </c>
      <c r="R1073" s="1951">
        <f t="shared" si="1148"/>
        <v>0</v>
      </c>
      <c r="S1073" s="1951">
        <f t="shared" si="1148"/>
        <v>1838</v>
      </c>
      <c r="T1073" s="1951">
        <f t="shared" si="1148"/>
        <v>611</v>
      </c>
      <c r="U1073" s="1951">
        <f t="shared" si="1148"/>
        <v>491</v>
      </c>
      <c r="V1073" s="1951">
        <f t="shared" si="1148"/>
        <v>0</v>
      </c>
      <c r="W1073" s="1951">
        <f t="shared" si="1148"/>
        <v>192</v>
      </c>
      <c r="X1073" s="1951">
        <f t="shared" si="1148"/>
        <v>83</v>
      </c>
      <c r="Y1073" s="1951">
        <f t="shared" si="1148"/>
        <v>1933</v>
      </c>
      <c r="Z1073" s="1951">
        <f t="shared" si="1148"/>
        <v>5</v>
      </c>
      <c r="AA1073" s="1951">
        <f t="shared" si="1148"/>
        <v>119</v>
      </c>
      <c r="AB1073" s="1951">
        <f t="shared" si="1148"/>
        <v>31178</v>
      </c>
      <c r="AC1073" s="1951">
        <f>SUM(Q1073:S1073)</f>
        <v>1978</v>
      </c>
      <c r="AD1073" s="1951">
        <f>SUM(T1073:V1073)</f>
        <v>1102</v>
      </c>
      <c r="AE1073" s="1951">
        <f>SUM(W1073:Y1073)</f>
        <v>2208</v>
      </c>
      <c r="AF1073" s="1951">
        <f>SUM(Z1073:AB1073)</f>
        <v>31302</v>
      </c>
      <c r="AG1073" s="1951">
        <f>AC1073+AD1073</f>
        <v>3080</v>
      </c>
      <c r="AH1073" s="1951">
        <f>AF1073+AE1073</f>
        <v>33510</v>
      </c>
      <c r="AI1073" s="1951">
        <f>AG1073+AH1073</f>
        <v>36590</v>
      </c>
      <c r="AK1073" s="1951">
        <f ca="1">AK111+AK360</f>
        <v>140</v>
      </c>
      <c r="AL1073" s="1951">
        <f ca="1">AL111+AL360</f>
        <v>0</v>
      </c>
      <c r="AM1073" s="1952">
        <f t="shared" ca="1" si="1133"/>
        <v>140</v>
      </c>
      <c r="AN1073" s="1953">
        <f t="shared" ca="1" si="1134"/>
        <v>0</v>
      </c>
      <c r="AO1073" s="1951">
        <f ca="1">AO111+AO360</f>
        <v>43</v>
      </c>
      <c r="AP1073" s="1952">
        <f ca="1">AK1073-AO1073</f>
        <v>97</v>
      </c>
      <c r="AQ1073" s="1953">
        <f ca="1">IFERROR(AK1073/AO1073,0)</f>
        <v>3.2558139534883721</v>
      </c>
      <c r="AS1073" s="1951">
        <f ca="1">AS111+AS360</f>
        <v>140</v>
      </c>
      <c r="AT1073" s="1951">
        <f ca="1">AT111+AT360</f>
        <v>0</v>
      </c>
      <c r="AU1073" s="1952">
        <f ca="1">AS1073-AT1073</f>
        <v>140</v>
      </c>
      <c r="AV1073" s="1953">
        <f ca="1">IFERROR(AS1073/AT1073,0)</f>
        <v>0</v>
      </c>
      <c r="AW1073" s="1951">
        <f ca="1">AW111+AW360</f>
        <v>43</v>
      </c>
      <c r="AX1073" s="1952">
        <f ca="1">AS1073-AW1073</f>
        <v>97</v>
      </c>
      <c r="AY1073" s="1953">
        <f ca="1">IFERROR(AS1073/AW1073,0)</f>
        <v>3.2558139534883721</v>
      </c>
      <c r="BA1073" s="1951">
        <f ca="1">BA111+BA360</f>
        <v>140</v>
      </c>
      <c r="BB1073" s="1951">
        <f ca="1">BB111+BB360</f>
        <v>0</v>
      </c>
      <c r="BC1073" s="1952">
        <f ca="1">BA1073-BB1073</f>
        <v>140</v>
      </c>
      <c r="BD1073" s="1953">
        <f ca="1">IFERROR(BA1073/BB1073,0)</f>
        <v>0</v>
      </c>
      <c r="BE1073" s="1951">
        <f ca="1">BE111+BE360</f>
        <v>43</v>
      </c>
      <c r="BF1073" s="1952">
        <f ca="1">BA1073-BE1073</f>
        <v>97</v>
      </c>
      <c r="BG1073" s="1953">
        <f ca="1">IFERROR(BA1073/BE1073,0)</f>
        <v>3.2558139534883721</v>
      </c>
    </row>
    <row r="1074" spans="1:59" s="1897" customFormat="1">
      <c r="A1074" s="1887" t="s">
        <v>989</v>
      </c>
      <c r="B1074" s="1887"/>
      <c r="C1074" s="1887" t="s">
        <v>989</v>
      </c>
      <c r="D1074" s="2120" t="s">
        <v>1020</v>
      </c>
      <c r="E1074" s="2540">
        <v>1</v>
      </c>
      <c r="F1074" s="1898"/>
      <c r="G1074" s="1898"/>
      <c r="H1074" s="1899"/>
      <c r="I1074" s="1954" t="s">
        <v>161</v>
      </c>
      <c r="J1074" s="1955"/>
      <c r="K1074" s="1956"/>
      <c r="L1074" s="1956"/>
      <c r="M1074" s="1955"/>
      <c r="N1074" s="1955"/>
      <c r="O1074" s="1955"/>
      <c r="P1074" s="1957"/>
      <c r="Q1074" s="1958">
        <f t="shared" ref="Q1074:AB1074" si="1149">Q112+Q361</f>
        <v>0</v>
      </c>
      <c r="R1074" s="1958">
        <f t="shared" si="1149"/>
        <v>0</v>
      </c>
      <c r="S1074" s="1958">
        <f t="shared" si="1149"/>
        <v>0</v>
      </c>
      <c r="T1074" s="1958">
        <f t="shared" si="1149"/>
        <v>196</v>
      </c>
      <c r="U1074" s="1958">
        <f t="shared" si="1149"/>
        <v>0</v>
      </c>
      <c r="V1074" s="1958">
        <f t="shared" si="1149"/>
        <v>130</v>
      </c>
      <c r="W1074" s="1958">
        <f t="shared" si="1149"/>
        <v>0</v>
      </c>
      <c r="X1074" s="1958">
        <f t="shared" si="1149"/>
        <v>0</v>
      </c>
      <c r="Y1074" s="1958">
        <f t="shared" si="1149"/>
        <v>0</v>
      </c>
      <c r="Z1074" s="1958">
        <f t="shared" si="1149"/>
        <v>0</v>
      </c>
      <c r="AA1074" s="1958">
        <f t="shared" si="1149"/>
        <v>0</v>
      </c>
      <c r="AB1074" s="1958">
        <f t="shared" si="1149"/>
        <v>0</v>
      </c>
      <c r="AC1074" s="1958">
        <f>SUM(Q1074:S1074)</f>
        <v>0</v>
      </c>
      <c r="AD1074" s="1958">
        <f>SUM(T1074:V1074)</f>
        <v>326</v>
      </c>
      <c r="AE1074" s="1958">
        <f>SUM(W1074:Y1074)</f>
        <v>0</v>
      </c>
      <c r="AF1074" s="1958">
        <f>SUM(Z1074:AB1074)</f>
        <v>0</v>
      </c>
      <c r="AG1074" s="1958">
        <f>AC1074+AD1074</f>
        <v>326</v>
      </c>
      <c r="AH1074" s="1958">
        <f>AF1074+AE1074</f>
        <v>0</v>
      </c>
      <c r="AI1074" s="1958">
        <f>AG1074+AH1074</f>
        <v>326</v>
      </c>
      <c r="AK1074" s="1958">
        <f ca="1">AK112+AK361</f>
        <v>0</v>
      </c>
      <c r="AL1074" s="1958">
        <f ca="1">AL112+AL361</f>
        <v>0</v>
      </c>
      <c r="AM1074" s="1959">
        <f t="shared" ca="1" si="1133"/>
        <v>0</v>
      </c>
      <c r="AN1074" s="1960">
        <f t="shared" ca="1" si="1134"/>
        <v>0</v>
      </c>
      <c r="AO1074" s="1958">
        <f ca="1">AO112+AO361</f>
        <v>0</v>
      </c>
      <c r="AP1074" s="1959">
        <f ca="1">AK1074-AO1074</f>
        <v>0</v>
      </c>
      <c r="AQ1074" s="1960">
        <f ca="1">IFERROR(AK1074/AO1074,0)</f>
        <v>0</v>
      </c>
      <c r="AS1074" s="1958">
        <f ca="1">AS112+AS361</f>
        <v>0</v>
      </c>
      <c r="AT1074" s="1958">
        <f ca="1">AT112+AT361</f>
        <v>0</v>
      </c>
      <c r="AU1074" s="1959">
        <f ca="1">AS1074-AT1074</f>
        <v>0</v>
      </c>
      <c r="AV1074" s="1960">
        <f ca="1">IFERROR(AS1074/AT1074,0)</f>
        <v>0</v>
      </c>
      <c r="AW1074" s="1958">
        <f ca="1">AW112+AW361</f>
        <v>0</v>
      </c>
      <c r="AX1074" s="1959">
        <f ca="1">AS1074-AW1074</f>
        <v>0</v>
      </c>
      <c r="AY1074" s="1960">
        <f ca="1">IFERROR(AS1074/AW1074,0)</f>
        <v>0</v>
      </c>
      <c r="BA1074" s="1958">
        <f ca="1">BA112+BA361</f>
        <v>0</v>
      </c>
      <c r="BB1074" s="1958">
        <f ca="1">BB112+BB361</f>
        <v>0</v>
      </c>
      <c r="BC1074" s="1959">
        <f ca="1">BA1074-BB1074</f>
        <v>0</v>
      </c>
      <c r="BD1074" s="1960">
        <f ca="1">IFERROR(BA1074/BB1074,0)</f>
        <v>0</v>
      </c>
      <c r="BE1074" s="1958">
        <f ca="1">BE112+BE361</f>
        <v>0</v>
      </c>
      <c r="BF1074" s="1959">
        <f ca="1">BA1074-BE1074</f>
        <v>0</v>
      </c>
      <c r="BG1074" s="1960">
        <f ca="1">IFERROR(BA1074/BE1074,0)</f>
        <v>0</v>
      </c>
    </row>
    <row r="1075" spans="1:59" s="1897" customFormat="1">
      <c r="A1075" s="1887" t="s">
        <v>989</v>
      </c>
      <c r="B1075" s="1887"/>
      <c r="C1075" s="1887" t="s">
        <v>989</v>
      </c>
      <c r="D1075" s="2120" t="s">
        <v>1020</v>
      </c>
      <c r="E1075" s="2540">
        <v>1</v>
      </c>
      <c r="F1075" s="1898"/>
      <c r="G1075" s="1898"/>
      <c r="H1075" s="1899"/>
      <c r="I1075" s="1904" t="s">
        <v>184</v>
      </c>
      <c r="J1075" s="1905"/>
      <c r="K1075" s="1905"/>
      <c r="L1075" s="1905"/>
      <c r="M1075" s="1905"/>
      <c r="N1075" s="1905"/>
      <c r="O1075" s="1905"/>
      <c r="P1075" s="1906"/>
      <c r="Q1075" s="1907">
        <f>Q1071+Q1073-Q1074</f>
        <v>2252</v>
      </c>
      <c r="R1075" s="1907">
        <f t="shared" ref="R1075:AB1075" si="1150">R1071+R1073-R1074</f>
        <v>-12149</v>
      </c>
      <c r="S1075" s="1907">
        <f t="shared" si="1150"/>
        <v>6979</v>
      </c>
      <c r="T1075" s="1907">
        <f t="shared" si="1150"/>
        <v>18369</v>
      </c>
      <c r="U1075" s="1907">
        <f t="shared" si="1150"/>
        <v>14413</v>
      </c>
      <c r="V1075" s="1907">
        <f t="shared" si="1150"/>
        <v>49932</v>
      </c>
      <c r="W1075" s="1907">
        <f t="shared" si="1150"/>
        <v>691</v>
      </c>
      <c r="X1075" s="1907">
        <f t="shared" si="1150"/>
        <v>19301</v>
      </c>
      <c r="Y1075" s="1907">
        <f t="shared" si="1150"/>
        <v>43026</v>
      </c>
      <c r="Z1075" s="1907">
        <f t="shared" si="1150"/>
        <v>6016</v>
      </c>
      <c r="AA1075" s="1907">
        <f t="shared" si="1150"/>
        <v>11349.562481696579</v>
      </c>
      <c r="AB1075" s="1907">
        <f t="shared" si="1150"/>
        <v>15965.94937064359</v>
      </c>
      <c r="AC1075" s="1907">
        <f>SUM(Q1075:S1075)</f>
        <v>-2918</v>
      </c>
      <c r="AD1075" s="1907">
        <f>SUM(T1075:V1075)</f>
        <v>82714</v>
      </c>
      <c r="AE1075" s="1907">
        <f>SUM(W1075:Y1075)</f>
        <v>63018</v>
      </c>
      <c r="AF1075" s="1907">
        <f>SUM(Z1075:AB1075)</f>
        <v>33331.511852340169</v>
      </c>
      <c r="AG1075" s="1907">
        <f>AC1075+AD1075</f>
        <v>79796</v>
      </c>
      <c r="AH1075" s="1907">
        <f>AF1075+AE1075</f>
        <v>96349.511852340162</v>
      </c>
      <c r="AI1075" s="1907">
        <f>AG1075+AH1075</f>
        <v>176145.51185234016</v>
      </c>
      <c r="AK1075" s="1907">
        <f ca="1">AK1071+AK1073-AK1074</f>
        <v>2252</v>
      </c>
      <c r="AL1075" s="1907">
        <f ca="1">AL1071+AL1073-AL1074</f>
        <v>247.24227297440666</v>
      </c>
      <c r="AM1075" s="1908">
        <f t="shared" ca="1" si="1133"/>
        <v>2004.7577270255933</v>
      </c>
      <c r="AN1075" s="1909">
        <f t="shared" ca="1" si="1134"/>
        <v>9.1084747478968389</v>
      </c>
      <c r="AO1075" s="1907">
        <f ca="1">AO1071+AO1073-AO1074</f>
        <v>-33749</v>
      </c>
      <c r="AP1075" s="1908">
        <f ca="1">AK1075-AO1075</f>
        <v>36001</v>
      </c>
      <c r="AQ1075" s="1909">
        <f ca="1">IFERROR(AK1075/AO1075,0)</f>
        <v>-6.6727903048979229E-2</v>
      </c>
      <c r="AS1075" s="1907">
        <f ca="1">AS1071+AS1073-AS1074</f>
        <v>2252</v>
      </c>
      <c r="AT1075" s="1907">
        <f ca="1">AT1071+AT1073-AT1074</f>
        <v>247.24227297440666</v>
      </c>
      <c r="AU1075" s="1908">
        <f ca="1">AS1075-AT1075</f>
        <v>2004.7577270255933</v>
      </c>
      <c r="AV1075" s="1909">
        <f ca="1">IFERROR(AS1075/AT1075,0)</f>
        <v>9.1084747478968389</v>
      </c>
      <c r="AW1075" s="1907">
        <f ca="1">AW1071+AW1073-AW1074</f>
        <v>-33749</v>
      </c>
      <c r="AX1075" s="1908">
        <f ca="1">AS1075-AW1075</f>
        <v>36001</v>
      </c>
      <c r="AY1075" s="1909">
        <f ca="1">IFERROR(AS1075/AW1075,0)</f>
        <v>-6.6727903048979229E-2</v>
      </c>
      <c r="BA1075" s="1907">
        <f ca="1">BA1071+BA1073-BA1074</f>
        <v>2252</v>
      </c>
      <c r="BB1075" s="1907">
        <f ca="1">BB1071+BB1073-BB1074</f>
        <v>247.24227297440666</v>
      </c>
      <c r="BC1075" s="1908">
        <f ca="1">BA1075-BB1075</f>
        <v>2004.7577270255933</v>
      </c>
      <c r="BD1075" s="1909">
        <f ca="1">IFERROR(BA1075/BB1075,0)</f>
        <v>9.1084747478968389</v>
      </c>
      <c r="BE1075" s="1907">
        <f ca="1">BE1071+BE1073-BE1074</f>
        <v>-33749</v>
      </c>
      <c r="BF1075" s="1908">
        <f ca="1">BA1075-BE1075</f>
        <v>36001</v>
      </c>
      <c r="BG1075" s="1909">
        <f ca="1">IFERROR(BA1075/BE1075,0)</f>
        <v>-6.6727903048979229E-2</v>
      </c>
    </row>
    <row r="1076" spans="1:59">
      <c r="A1076" s="1887" t="s">
        <v>989</v>
      </c>
      <c r="C1076" s="1887" t="s">
        <v>989</v>
      </c>
      <c r="D1076" s="2120" t="s">
        <v>1020</v>
      </c>
      <c r="E1076" s="2540">
        <v>1</v>
      </c>
    </row>
    <row r="1077" spans="1:59">
      <c r="A1077" s="1887" t="s">
        <v>989</v>
      </c>
      <c r="C1077" s="1887" t="s">
        <v>989</v>
      </c>
      <c r="D1077" s="2120" t="s">
        <v>1020</v>
      </c>
      <c r="E1077" s="2540">
        <v>1</v>
      </c>
      <c r="H1077" s="33" t="s">
        <v>991</v>
      </c>
    </row>
    <row r="1078" spans="1:59" s="1897" customFormat="1">
      <c r="A1078" s="1887" t="s">
        <v>989</v>
      </c>
      <c r="B1078" s="1887"/>
      <c r="C1078" s="1887" t="s">
        <v>989</v>
      </c>
      <c r="D1078" s="2120" t="s">
        <v>1020</v>
      </c>
      <c r="E1078" s="2540">
        <v>1</v>
      </c>
      <c r="F1078" s="1898"/>
      <c r="G1078" s="1898"/>
      <c r="H1078" s="1899"/>
      <c r="I1078" s="1904" t="s">
        <v>9</v>
      </c>
      <c r="J1078" s="1905"/>
      <c r="K1078" s="1905"/>
      <c r="L1078" s="1905"/>
      <c r="M1078" s="1905"/>
      <c r="N1078" s="1905"/>
      <c r="O1078" s="1905"/>
      <c r="P1078" s="1906"/>
      <c r="Q1078" s="1907">
        <f t="shared" ref="Q1078:AB1078" si="1151">Q127+Q181</f>
        <v>386098</v>
      </c>
      <c r="R1078" s="1907">
        <f t="shared" si="1151"/>
        <v>163184</v>
      </c>
      <c r="S1078" s="1907">
        <f t="shared" si="1151"/>
        <v>365555</v>
      </c>
      <c r="T1078" s="1907">
        <f t="shared" si="1151"/>
        <v>349356</v>
      </c>
      <c r="U1078" s="1907">
        <f t="shared" si="1151"/>
        <v>398657</v>
      </c>
      <c r="V1078" s="1907">
        <f t="shared" si="1151"/>
        <v>475988</v>
      </c>
      <c r="W1078" s="1907">
        <f t="shared" si="1151"/>
        <v>456225</v>
      </c>
      <c r="X1078" s="1907">
        <f t="shared" si="1151"/>
        <v>379810</v>
      </c>
      <c r="Y1078" s="1907">
        <f t="shared" si="1151"/>
        <v>475865</v>
      </c>
      <c r="Z1078" s="1907">
        <f t="shared" si="1151"/>
        <v>438461</v>
      </c>
      <c r="AA1078" s="1907">
        <f t="shared" si="1151"/>
        <v>388837</v>
      </c>
      <c r="AB1078" s="1907">
        <f t="shared" si="1151"/>
        <v>527687</v>
      </c>
      <c r="AC1078" s="1907">
        <f>SUM(Q1078:S1078)</f>
        <v>914837</v>
      </c>
      <c r="AD1078" s="1907">
        <f>SUM(T1078:V1078)</f>
        <v>1224001</v>
      </c>
      <c r="AE1078" s="1907">
        <f>SUM(W1078:Y1078)</f>
        <v>1311900</v>
      </c>
      <c r="AF1078" s="1907">
        <f>SUM(Z1078:AB1078)</f>
        <v>1354985</v>
      </c>
      <c r="AG1078" s="1907">
        <f>AC1078+AD1078</f>
        <v>2138838</v>
      </c>
      <c r="AH1078" s="1907">
        <f>AF1078+AE1078</f>
        <v>2666885</v>
      </c>
      <c r="AI1078" s="1907">
        <f>AG1078+AH1078</f>
        <v>4805723</v>
      </c>
      <c r="AK1078" s="1907">
        <f ca="1">AK127+AK181</f>
        <v>386098</v>
      </c>
      <c r="AL1078" s="1907">
        <f ca="1">AL127+AL181</f>
        <v>349710.75829491392</v>
      </c>
      <c r="AM1078" s="1908">
        <f ca="1">AK1078-AL1078</f>
        <v>36387.241705086082</v>
      </c>
      <c r="AN1078" s="1909">
        <f ca="1">IFERROR(AK1078/AL1078,0)</f>
        <v>1.1040495347712478</v>
      </c>
      <c r="AO1078" s="1907">
        <f ca="1">AO127+AO181</f>
        <v>1387</v>
      </c>
      <c r="AP1078" s="1908">
        <f ca="1">AK1078-AO1078</f>
        <v>384711</v>
      </c>
      <c r="AQ1078" s="1909">
        <f ca="1">IFERROR(AK1078/AO1078,0)</f>
        <v>278.36914203316513</v>
      </c>
      <c r="AS1078" s="1907">
        <f ca="1">AS127+AS181</f>
        <v>386098</v>
      </c>
      <c r="AT1078" s="1907">
        <f ca="1">AT127+AT181</f>
        <v>349710.75829491392</v>
      </c>
      <c r="AU1078" s="1908">
        <f ca="1">AS1078-AT1078</f>
        <v>36387.241705086082</v>
      </c>
      <c r="AV1078" s="1909">
        <f ca="1">IFERROR(AS1078/AT1078,0)</f>
        <v>1.1040495347712478</v>
      </c>
      <c r="AW1078" s="1907">
        <f ca="1">AW127+AW181</f>
        <v>1387</v>
      </c>
      <c r="AX1078" s="1908">
        <f ca="1">AS1078-AW1078</f>
        <v>384711</v>
      </c>
      <c r="AY1078" s="1909">
        <f ca="1">IFERROR(AS1078/AW1078,0)</f>
        <v>278.36914203316513</v>
      </c>
      <c r="BA1078" s="1907">
        <f ca="1">BA127+BA181</f>
        <v>386098</v>
      </c>
      <c r="BB1078" s="1907">
        <f ca="1">BB127+BB181</f>
        <v>349710.75829491392</v>
      </c>
      <c r="BC1078" s="1908">
        <f ca="1">BA1078-BB1078</f>
        <v>36387.241705086082</v>
      </c>
      <c r="BD1078" s="1909">
        <f ca="1">IFERROR(BA1078/BB1078,0)</f>
        <v>1.1040495347712478</v>
      </c>
      <c r="BE1078" s="1907">
        <f ca="1">BE127+BE181</f>
        <v>1387</v>
      </c>
      <c r="BF1078" s="1908">
        <f ca="1">BA1078-BE1078</f>
        <v>384711</v>
      </c>
      <c r="BG1078" s="1909">
        <f ca="1">IFERROR(BA1078/BE1078,0)</f>
        <v>278.36914203316513</v>
      </c>
    </row>
    <row r="1079" spans="1:59" s="1897" customFormat="1">
      <c r="A1079" s="1887" t="s">
        <v>989</v>
      </c>
      <c r="B1079" s="1887"/>
      <c r="C1079" s="1887" t="s">
        <v>989</v>
      </c>
      <c r="D1079" s="2120" t="s">
        <v>1020</v>
      </c>
      <c r="E1079" s="2540">
        <v>1</v>
      </c>
      <c r="F1079" s="1898"/>
      <c r="G1079" s="1898"/>
      <c r="H1079" s="1899"/>
      <c r="I1079" s="1907" t="s">
        <v>134</v>
      </c>
      <c r="J1079" s="1910"/>
      <c r="K1079" s="1910"/>
      <c r="L1079" s="1911"/>
      <c r="M1079" s="1905"/>
      <c r="N1079" s="1905"/>
      <c r="O1079" s="1905"/>
      <c r="P1079" s="1906"/>
      <c r="Q1079" s="1906">
        <f t="shared" ref="Q1079:AB1079" si="1152">Q132+Q196</f>
        <v>386098</v>
      </c>
      <c r="R1079" s="1906">
        <f t="shared" si="1152"/>
        <v>163184</v>
      </c>
      <c r="S1079" s="1906">
        <f t="shared" si="1152"/>
        <v>365555</v>
      </c>
      <c r="T1079" s="1906">
        <f t="shared" si="1152"/>
        <v>349356</v>
      </c>
      <c r="U1079" s="1906">
        <f t="shared" si="1152"/>
        <v>398657</v>
      </c>
      <c r="V1079" s="1906">
        <f t="shared" si="1152"/>
        <v>475988</v>
      </c>
      <c r="W1079" s="1906">
        <f t="shared" si="1152"/>
        <v>456225</v>
      </c>
      <c r="X1079" s="1906">
        <f t="shared" si="1152"/>
        <v>379810</v>
      </c>
      <c r="Y1079" s="1906">
        <f t="shared" si="1152"/>
        <v>475865</v>
      </c>
      <c r="Z1079" s="1906">
        <f t="shared" si="1152"/>
        <v>438461</v>
      </c>
      <c r="AA1079" s="1906">
        <f t="shared" si="1152"/>
        <v>388837</v>
      </c>
      <c r="AB1079" s="1906">
        <f t="shared" si="1152"/>
        <v>527687</v>
      </c>
      <c r="AC1079" s="1906">
        <f>SUM(Q1079:S1079)</f>
        <v>914837</v>
      </c>
      <c r="AD1079" s="1906">
        <f>SUM(T1079:V1079)</f>
        <v>1224001</v>
      </c>
      <c r="AE1079" s="1906">
        <f>SUM(W1079:Y1079)</f>
        <v>1311900</v>
      </c>
      <c r="AF1079" s="1906">
        <f>SUM(Z1079:AB1079)</f>
        <v>1354985</v>
      </c>
      <c r="AG1079" s="1906">
        <f>AC1079+AD1079</f>
        <v>2138838</v>
      </c>
      <c r="AH1079" s="1906">
        <f>AF1079+AE1079</f>
        <v>2666885</v>
      </c>
      <c r="AI1079" s="1906">
        <f>AG1079+AH1079</f>
        <v>4805723</v>
      </c>
      <c r="AK1079" s="1907">
        <f ca="1">AK132+AK196</f>
        <v>386098</v>
      </c>
      <c r="AL1079" s="1906">
        <f ca="1">AL132+AL196</f>
        <v>349710.75829491392</v>
      </c>
      <c r="AM1079" s="1912">
        <f ca="1">AK1079-AL1079</f>
        <v>36387.241705086082</v>
      </c>
      <c r="AN1079" s="1913">
        <f ca="1">IFERROR(AK1079/AL1079,0)</f>
        <v>1.1040495347712478</v>
      </c>
      <c r="AO1079" s="1906">
        <f ca="1">AO132+AO196</f>
        <v>1387</v>
      </c>
      <c r="AP1079" s="1912">
        <f ca="1">AK1079-AO1079</f>
        <v>384711</v>
      </c>
      <c r="AQ1079" s="1913">
        <f ca="1">IFERROR(AK1079/AO1079,0)</f>
        <v>278.36914203316513</v>
      </c>
      <c r="AS1079" s="1907">
        <f ca="1">AS132+AS196</f>
        <v>386098</v>
      </c>
      <c r="AT1079" s="1906">
        <f ca="1">AT132+AT196</f>
        <v>349710.75829491392</v>
      </c>
      <c r="AU1079" s="1912">
        <f ca="1">AS1079-AT1079</f>
        <v>36387.241705086082</v>
      </c>
      <c r="AV1079" s="1913">
        <f ca="1">IFERROR(AS1079/AT1079,0)</f>
        <v>1.1040495347712478</v>
      </c>
      <c r="AW1079" s="1906">
        <f ca="1">AW132+AW196</f>
        <v>1387</v>
      </c>
      <c r="AX1079" s="1912">
        <f ca="1">AS1079-AW1079</f>
        <v>384711</v>
      </c>
      <c r="AY1079" s="1913">
        <f ca="1">IFERROR(AS1079/AW1079,0)</f>
        <v>278.36914203316513</v>
      </c>
      <c r="BA1079" s="1907">
        <f ca="1">BA132+BA196</f>
        <v>386098</v>
      </c>
      <c r="BB1079" s="1906">
        <f ca="1">BB132+BB196</f>
        <v>349710.75829491392</v>
      </c>
      <c r="BC1079" s="1912">
        <f ca="1">BA1079-BB1079</f>
        <v>36387.241705086082</v>
      </c>
      <c r="BD1079" s="1913">
        <f ca="1">IFERROR(BA1079/BB1079,0)</f>
        <v>1.1040495347712478</v>
      </c>
      <c r="BE1079" s="1906">
        <f ca="1">BE132+BE196</f>
        <v>1387</v>
      </c>
      <c r="BF1079" s="1912">
        <f ca="1">BA1079-BE1079</f>
        <v>384711</v>
      </c>
      <c r="BG1079" s="1913">
        <f ca="1">IFERROR(BA1079/BE1079,0)</f>
        <v>278.36914203316513</v>
      </c>
    </row>
    <row r="1080" spans="1:59" s="1897" customFormat="1">
      <c r="A1080" s="1887" t="s">
        <v>989</v>
      </c>
      <c r="B1080" s="1887"/>
      <c r="C1080" s="1887" t="s">
        <v>989</v>
      </c>
      <c r="D1080" s="2120" t="s">
        <v>1020</v>
      </c>
      <c r="E1080" s="2540">
        <v>1</v>
      </c>
      <c r="F1080" s="1898"/>
      <c r="G1080" s="1898"/>
      <c r="H1080" s="1899"/>
      <c r="I1080" s="1914" t="s">
        <v>139</v>
      </c>
      <c r="J1080" s="1915"/>
      <c r="K1080" s="1915"/>
      <c r="L1080" s="1915"/>
      <c r="M1080" s="1915"/>
      <c r="N1080" s="1915"/>
      <c r="O1080" s="1915"/>
      <c r="P1080" s="1916"/>
      <c r="Q1080" s="1917">
        <f t="shared" ref="Q1080:AB1080" si="1153">Q149+Q211</f>
        <v>133918</v>
      </c>
      <c r="R1080" s="1917">
        <f t="shared" si="1153"/>
        <v>54264</v>
      </c>
      <c r="S1080" s="1917">
        <f t="shared" si="1153"/>
        <v>122286</v>
      </c>
      <c r="T1080" s="1917">
        <f t="shared" si="1153"/>
        <v>126552</v>
      </c>
      <c r="U1080" s="1917">
        <f t="shared" si="1153"/>
        <v>154306</v>
      </c>
      <c r="V1080" s="1917">
        <f t="shared" si="1153"/>
        <v>177837</v>
      </c>
      <c r="W1080" s="1917">
        <f t="shared" si="1153"/>
        <v>152076</v>
      </c>
      <c r="X1080" s="1917">
        <f t="shared" si="1153"/>
        <v>151461</v>
      </c>
      <c r="Y1080" s="1917">
        <f t="shared" si="1153"/>
        <v>124968</v>
      </c>
      <c r="Z1080" s="1917">
        <f t="shared" si="1153"/>
        <v>173847</v>
      </c>
      <c r="AA1080" s="1917">
        <f t="shared" si="1153"/>
        <v>119254</v>
      </c>
      <c r="AB1080" s="1917">
        <f t="shared" si="1153"/>
        <v>206704</v>
      </c>
      <c r="AC1080" s="1917">
        <f>SUM(Q1080:S1080)</f>
        <v>310468</v>
      </c>
      <c r="AD1080" s="1917">
        <f>SUM(T1080:V1080)</f>
        <v>458695</v>
      </c>
      <c r="AE1080" s="1917">
        <f>SUM(W1080:Y1080)</f>
        <v>428505</v>
      </c>
      <c r="AF1080" s="1917">
        <f>SUM(Z1080:AB1080)</f>
        <v>499805</v>
      </c>
      <c r="AG1080" s="1917">
        <f>AC1080+AD1080</f>
        <v>769163</v>
      </c>
      <c r="AH1080" s="1917">
        <f>AF1080+AE1080</f>
        <v>928310</v>
      </c>
      <c r="AI1080" s="1917">
        <f>AG1080+AH1080</f>
        <v>1697473</v>
      </c>
      <c r="AK1080" s="1917">
        <f ca="1">AK149+AK211</f>
        <v>133918</v>
      </c>
      <c r="AL1080" s="1917">
        <f ca="1">AL149+AL211</f>
        <v>125335.6996083609</v>
      </c>
      <c r="AM1080" s="1918">
        <f ca="1">AK1080-AL1080</f>
        <v>8582.3003916391026</v>
      </c>
      <c r="AN1080" s="1919">
        <f ca="1">IFERROR(AK1080/AL1080,0)</f>
        <v>1.0684745082084066</v>
      </c>
      <c r="AO1080" s="1917">
        <f ca="1">AO149+AO211</f>
        <v>-15297</v>
      </c>
      <c r="AP1080" s="1918">
        <f ca="1">AK1080-AO1080</f>
        <v>149215</v>
      </c>
      <c r="AQ1080" s="1919">
        <f ca="1">IFERROR(AK1080/AO1080,0)</f>
        <v>-8.7545270314440735</v>
      </c>
      <c r="AS1080" s="1917">
        <f ca="1">AS149+AS211</f>
        <v>133918</v>
      </c>
      <c r="AT1080" s="1917">
        <f ca="1">AT149+AT211</f>
        <v>125335.6996083609</v>
      </c>
      <c r="AU1080" s="1918">
        <f ca="1">AS1080-AT1080</f>
        <v>8582.3003916391026</v>
      </c>
      <c r="AV1080" s="1919">
        <f ca="1">IFERROR(AS1080/AT1080,0)</f>
        <v>1.0684745082084066</v>
      </c>
      <c r="AW1080" s="1917">
        <f ca="1">AW149+AW211</f>
        <v>-15297</v>
      </c>
      <c r="AX1080" s="1918">
        <f ca="1">AS1080-AW1080</f>
        <v>149215</v>
      </c>
      <c r="AY1080" s="1919">
        <f ca="1">IFERROR(AS1080/AW1080,0)</f>
        <v>-8.7545270314440735</v>
      </c>
      <c r="BA1080" s="1917">
        <f ca="1">BA149+BA211</f>
        <v>133918</v>
      </c>
      <c r="BB1080" s="1917">
        <f ca="1">BB149+BB211</f>
        <v>125335.6996083609</v>
      </c>
      <c r="BC1080" s="1918">
        <f ca="1">BA1080-BB1080</f>
        <v>8582.3003916391026</v>
      </c>
      <c r="BD1080" s="1919">
        <f ca="1">IFERROR(BA1080/BB1080,0)</f>
        <v>1.0684745082084066</v>
      </c>
      <c r="BE1080" s="1917">
        <f ca="1">BE149+BE211</f>
        <v>-15297</v>
      </c>
      <c r="BF1080" s="1918">
        <f ca="1">BA1080-BE1080</f>
        <v>149215</v>
      </c>
      <c r="BG1080" s="1919">
        <f ca="1">IFERROR(BA1080/BE1080,0)</f>
        <v>-8.7545270314440735</v>
      </c>
    </row>
    <row r="1081" spans="1:59" s="1108" customFormat="1">
      <c r="A1081" s="1961" t="s">
        <v>989</v>
      </c>
      <c r="B1081" s="1961"/>
      <c r="C1081" s="1961" t="s">
        <v>989</v>
      </c>
      <c r="D1081" s="2120" t="s">
        <v>1020</v>
      </c>
      <c r="E1081" s="2540">
        <v>1</v>
      </c>
      <c r="F1081" s="1962"/>
      <c r="G1081" s="1962"/>
      <c r="H1081" s="1963"/>
      <c r="I1081" s="1964"/>
      <c r="J1081" s="1965"/>
      <c r="K1081" s="1966"/>
      <c r="L1081" s="1966"/>
      <c r="M1081" s="1965"/>
      <c r="N1081" s="1965"/>
      <c r="O1081" s="1965"/>
      <c r="P1081" s="1972" t="s">
        <v>140</v>
      </c>
      <c r="Q1081" s="1665">
        <f>IFERROR(Q1080/Q1078,0)</f>
        <v>0.34684976353153862</v>
      </c>
      <c r="R1081" s="1665">
        <f t="shared" ref="R1081:AB1081" si="1154">IFERROR(R1080/R1078,0)</f>
        <v>0.33253260123541523</v>
      </c>
      <c r="S1081" s="1665">
        <f t="shared" si="1154"/>
        <v>0.33452148103568546</v>
      </c>
      <c r="T1081" s="1665">
        <f t="shared" si="1154"/>
        <v>0.36224367121217327</v>
      </c>
      <c r="U1081" s="1665">
        <f t="shared" si="1154"/>
        <v>0.38706456929139588</v>
      </c>
      <c r="V1081" s="1665">
        <f t="shared" si="1154"/>
        <v>0.37361656176206121</v>
      </c>
      <c r="W1081" s="1665">
        <f t="shared" si="1154"/>
        <v>0.33333552523425941</v>
      </c>
      <c r="X1081" s="1665">
        <f t="shared" si="1154"/>
        <v>0.39878096943208446</v>
      </c>
      <c r="Y1081" s="1665">
        <f t="shared" si="1154"/>
        <v>0.26261229550397697</v>
      </c>
      <c r="Z1081" s="1665">
        <f t="shared" si="1154"/>
        <v>0.39649364481675681</v>
      </c>
      <c r="AA1081" s="1665">
        <f t="shared" si="1154"/>
        <v>0.30669406460804916</v>
      </c>
      <c r="AB1081" s="1665">
        <f t="shared" si="1154"/>
        <v>0.39171705954476804</v>
      </c>
      <c r="AC1081" s="1665">
        <f t="shared" ref="AC1081:AI1081" si="1155">IFERROR(AC1080/AC1078,0)</f>
        <v>0.33936974564867839</v>
      </c>
      <c r="AD1081" s="1665">
        <f t="shared" si="1155"/>
        <v>0.37475051082474609</v>
      </c>
      <c r="AE1081" s="1665">
        <f t="shared" si="1155"/>
        <v>0.32662931625886121</v>
      </c>
      <c r="AF1081" s="1665">
        <f t="shared" si="1155"/>
        <v>0.3688638619615715</v>
      </c>
      <c r="AG1081" s="1665">
        <f t="shared" si="1155"/>
        <v>0.35961723141257074</v>
      </c>
      <c r="AH1081" s="1665">
        <f t="shared" si="1155"/>
        <v>0.34808775031544292</v>
      </c>
      <c r="AI1081" s="1665">
        <f t="shared" si="1155"/>
        <v>0.35321906818183235</v>
      </c>
      <c r="AK1081" s="1665">
        <f ca="1">IFERROR(AK1080/AK1078,0)</f>
        <v>0.34684976353153862</v>
      </c>
      <c r="AL1081" s="1665">
        <f ca="1">IFERROR(AL1080/AL1078,0)</f>
        <v>0.35839818088371272</v>
      </c>
      <c r="AM1081" s="1967"/>
      <c r="AN1081" s="1772"/>
      <c r="AO1081" s="1665">
        <f ca="1">IFERROR(AO1080/AO1078,0)</f>
        <v>-11.028839221341023</v>
      </c>
      <c r="AP1081" s="1967"/>
      <c r="AQ1081" s="1772"/>
      <c r="AS1081" s="1665">
        <f ca="1">IFERROR(AS1080/AS1078,0)</f>
        <v>0.34684976353153862</v>
      </c>
      <c r="AT1081" s="1665">
        <f ca="1">IFERROR(AT1080/AT1078,0)</f>
        <v>0.35839818088371272</v>
      </c>
      <c r="AU1081" s="1967"/>
      <c r="AV1081" s="1772"/>
      <c r="AW1081" s="1665">
        <f ca="1">IFERROR(AW1080/AW1078,0)</f>
        <v>-11.028839221341023</v>
      </c>
      <c r="AX1081" s="1967"/>
      <c r="AY1081" s="1772"/>
      <c r="BA1081" s="1665">
        <f ca="1">IFERROR(BA1080/BA1078,0)</f>
        <v>0.34684976353153862</v>
      </c>
      <c r="BB1081" s="1665">
        <f ca="1">IFERROR(BB1080/BB1078,0)</f>
        <v>0.35839818088371272</v>
      </c>
      <c r="BC1081" s="1967"/>
      <c r="BD1081" s="1772"/>
      <c r="BE1081" s="1665">
        <f ca="1">IFERROR(BE1080/BE1078,0)</f>
        <v>-11.028839221341023</v>
      </c>
      <c r="BF1081" s="1967"/>
      <c r="BG1081" s="1772"/>
    </row>
    <row r="1082" spans="1:59" s="1897" customFormat="1">
      <c r="A1082" s="1887" t="s">
        <v>989</v>
      </c>
      <c r="B1082" s="1887"/>
      <c r="C1082" s="1887" t="s">
        <v>989</v>
      </c>
      <c r="D1082" s="2120" t="s">
        <v>1020</v>
      </c>
      <c r="E1082" s="2540">
        <v>1</v>
      </c>
      <c r="F1082" s="1898"/>
      <c r="G1082" s="1898"/>
      <c r="H1082" s="1899"/>
      <c r="I1082" s="1914" t="s">
        <v>99</v>
      </c>
      <c r="J1082" s="1915"/>
      <c r="K1082" s="1915"/>
      <c r="L1082" s="1915"/>
      <c r="M1082" s="1915"/>
      <c r="N1082" s="1915"/>
      <c r="O1082" s="1915"/>
      <c r="P1082" s="1916"/>
      <c r="Q1082" s="1917">
        <f>Q1084+Q1085+Q1086</f>
        <v>92668</v>
      </c>
      <c r="R1082" s="1917">
        <f t="shared" ref="R1082:AB1082" si="1156">R1084+R1085+R1086</f>
        <v>72981</v>
      </c>
      <c r="S1082" s="1917">
        <f t="shared" si="1156"/>
        <v>76079</v>
      </c>
      <c r="T1082" s="1917">
        <f t="shared" si="1156"/>
        <v>79713</v>
      </c>
      <c r="U1082" s="1917">
        <f t="shared" si="1156"/>
        <v>86043</v>
      </c>
      <c r="V1082" s="1917">
        <f t="shared" si="1156"/>
        <v>93191</v>
      </c>
      <c r="W1082" s="1917">
        <f t="shared" si="1156"/>
        <v>105634</v>
      </c>
      <c r="X1082" s="1917">
        <f t="shared" si="1156"/>
        <v>112748</v>
      </c>
      <c r="Y1082" s="1917">
        <f t="shared" si="1156"/>
        <v>92860</v>
      </c>
      <c r="Z1082" s="1917">
        <f t="shared" si="1156"/>
        <v>83269</v>
      </c>
      <c r="AA1082" s="1917">
        <f t="shared" si="1156"/>
        <v>62137.56248169663</v>
      </c>
      <c r="AB1082" s="1917">
        <f t="shared" si="1156"/>
        <v>131910.84256064356</v>
      </c>
      <c r="AC1082" s="1917">
        <f>SUM(Q1082:S1082)</f>
        <v>241728</v>
      </c>
      <c r="AD1082" s="1917">
        <f>SUM(T1082:V1082)</f>
        <v>258947</v>
      </c>
      <c r="AE1082" s="1917">
        <f>SUM(W1082:Y1082)</f>
        <v>311242</v>
      </c>
      <c r="AF1082" s="1917">
        <f>SUM(Z1082:AB1082)</f>
        <v>277317.40504234016</v>
      </c>
      <c r="AG1082" s="1917">
        <f>AC1082+AD1082</f>
        <v>500675</v>
      </c>
      <c r="AH1082" s="1917">
        <f>AF1082+AE1082</f>
        <v>588559.40504234016</v>
      </c>
      <c r="AI1082" s="1917">
        <f>AG1082+AH1082</f>
        <v>1089234.40504234</v>
      </c>
      <c r="AK1082" s="1917">
        <f ca="1">AK1084+AK1085+AK1086</f>
        <v>92668</v>
      </c>
      <c r="AL1082" s="1917">
        <f ca="1">AL1084+AL1085+AL1086</f>
        <v>81452.563418126767</v>
      </c>
      <c r="AM1082" s="1918">
        <f ca="1">AK1082-AL1082</f>
        <v>11215.436581873233</v>
      </c>
      <c r="AN1082" s="1919">
        <f ca="1">IFERROR(AK1082/AL1082,0)</f>
        <v>1.1376928620932427</v>
      </c>
      <c r="AO1082" s="1917">
        <f ca="1">AO1084+AO1085+AO1086</f>
        <v>63706</v>
      </c>
      <c r="AP1082" s="1918">
        <f ca="1">AK1082-AO1082</f>
        <v>28962</v>
      </c>
      <c r="AQ1082" s="1919">
        <f ca="1">IFERROR(AK1082/AO1082,0)</f>
        <v>1.4546196590588014</v>
      </c>
      <c r="AS1082" s="1917">
        <f ca="1">AS1084+AS1085+AS1086</f>
        <v>92668</v>
      </c>
      <c r="AT1082" s="1917">
        <f ca="1">AT1084+AT1085+AT1086</f>
        <v>81452.563418126767</v>
      </c>
      <c r="AU1082" s="1918">
        <f ca="1">AS1082-AT1082</f>
        <v>11215.436581873233</v>
      </c>
      <c r="AV1082" s="1919">
        <f ca="1">IFERROR(AS1082/AT1082,0)</f>
        <v>1.1376928620932427</v>
      </c>
      <c r="AW1082" s="1917">
        <f ca="1">AW1084+AW1085+AW1086</f>
        <v>63706</v>
      </c>
      <c r="AX1082" s="1918">
        <f ca="1">AS1082-AW1082</f>
        <v>28962</v>
      </c>
      <c r="AY1082" s="1919">
        <f ca="1">IFERROR(AS1082/AW1082,0)</f>
        <v>1.4546196590588014</v>
      </c>
      <c r="BA1082" s="1917">
        <f ca="1">BA1084+BA1085+BA1086</f>
        <v>92668</v>
      </c>
      <c r="BB1082" s="1917">
        <f ca="1">BB1084+BB1085+BB1086</f>
        <v>81452.563418126767</v>
      </c>
      <c r="BC1082" s="1918">
        <f ca="1">BA1082-BB1082</f>
        <v>11215.436581873233</v>
      </c>
      <c r="BD1082" s="1919">
        <f ca="1">IFERROR(BA1082/BB1082,0)</f>
        <v>1.1376928620932427</v>
      </c>
      <c r="BE1082" s="1917">
        <f ca="1">BE1084+BE1085+BE1086</f>
        <v>63706</v>
      </c>
      <c r="BF1082" s="1918">
        <f ca="1">BA1082-BE1082</f>
        <v>28962</v>
      </c>
      <c r="BG1082" s="1919">
        <f ca="1">IFERROR(BA1082/BE1082,0)</f>
        <v>1.4546196590588014</v>
      </c>
    </row>
    <row r="1083" spans="1:59" s="1108" customFormat="1">
      <c r="A1083" s="1961" t="s">
        <v>989</v>
      </c>
      <c r="B1083" s="1961"/>
      <c r="C1083" s="1961" t="s">
        <v>989</v>
      </c>
      <c r="D1083" s="2120" t="s">
        <v>1020</v>
      </c>
      <c r="E1083" s="2540">
        <v>1</v>
      </c>
      <c r="F1083" s="1962"/>
      <c r="G1083" s="1962"/>
      <c r="H1083" s="1963"/>
      <c r="I1083" s="1968"/>
      <c r="J1083" s="1969"/>
      <c r="K1083" s="1970"/>
      <c r="L1083" s="1970"/>
      <c r="M1083" s="1969"/>
      <c r="N1083" s="1969"/>
      <c r="O1083" s="1969"/>
      <c r="P1083" s="1973" t="s">
        <v>206</v>
      </c>
      <c r="Q1083" s="1666">
        <f>IFERROR(Q1082/Q1078,0)</f>
        <v>0.24001160327170823</v>
      </c>
      <c r="R1083" s="1666">
        <f t="shared" ref="R1083:AB1083" si="1157">IFERROR(R1082/R1078,0)</f>
        <v>0.44723134621041277</v>
      </c>
      <c r="S1083" s="1666">
        <f t="shared" si="1157"/>
        <v>0.2081191612753211</v>
      </c>
      <c r="T1083" s="1666">
        <f t="shared" si="1157"/>
        <v>0.22817126369663038</v>
      </c>
      <c r="U1083" s="1666">
        <f t="shared" si="1157"/>
        <v>0.21583215646533235</v>
      </c>
      <c r="V1083" s="1666">
        <f t="shared" si="1157"/>
        <v>0.19578434750455895</v>
      </c>
      <c r="W1083" s="1666">
        <f t="shared" si="1157"/>
        <v>0.23153926242533837</v>
      </c>
      <c r="X1083" s="1666">
        <f t="shared" si="1157"/>
        <v>0.29685369000289619</v>
      </c>
      <c r="Y1083" s="1666">
        <f t="shared" si="1157"/>
        <v>0.19513937776470217</v>
      </c>
      <c r="Z1083" s="1666">
        <f t="shared" si="1157"/>
        <v>0.18991198761121286</v>
      </c>
      <c r="AA1083" s="1666">
        <f t="shared" si="1157"/>
        <v>0.1598036258938749</v>
      </c>
      <c r="AB1083" s="1666">
        <f t="shared" si="1157"/>
        <v>0.24997932971750975</v>
      </c>
      <c r="AC1083" s="1666">
        <f t="shared" ref="AC1083:AI1083" si="1158">IFERROR(AC1082/AC1078,0)</f>
        <v>0.26423067715888188</v>
      </c>
      <c r="AD1083" s="1666">
        <f t="shared" si="1158"/>
        <v>0.21155783369458031</v>
      </c>
      <c r="AE1083" s="1666">
        <f t="shared" si="1158"/>
        <v>0.23724521686104125</v>
      </c>
      <c r="AF1083" s="1666">
        <f t="shared" si="1158"/>
        <v>0.20466455720346732</v>
      </c>
      <c r="AG1083" s="1666">
        <f t="shared" si="1158"/>
        <v>0.23408738763758638</v>
      </c>
      <c r="AH1083" s="1666">
        <f t="shared" si="1158"/>
        <v>0.22069170775730493</v>
      </c>
      <c r="AI1083" s="1666">
        <f t="shared" si="1158"/>
        <v>0.22665359718867276</v>
      </c>
      <c r="AK1083" s="1666">
        <f ca="1">IFERROR(AK1082/AK1078,0)</f>
        <v>0.24001160327170823</v>
      </c>
      <c r="AL1083" s="1666">
        <f ca="1">IFERROR(AL1082/AL1078,0)</f>
        <v>0.23291409110564781</v>
      </c>
      <c r="AM1083" s="1971"/>
      <c r="AN1083" s="1773"/>
      <c r="AO1083" s="1666">
        <f ca="1">IFERROR(AO1082/AO1078,0)</f>
        <v>45.930785868781541</v>
      </c>
      <c r="AP1083" s="1971"/>
      <c r="AQ1083" s="1773"/>
      <c r="AS1083" s="1666">
        <f ca="1">IFERROR(AS1082/AS1078,0)</f>
        <v>0.24001160327170823</v>
      </c>
      <c r="AT1083" s="1666">
        <f ca="1">IFERROR(AT1082/AT1078,0)</f>
        <v>0.23291409110564781</v>
      </c>
      <c r="AU1083" s="1971"/>
      <c r="AV1083" s="1773"/>
      <c r="AW1083" s="1666">
        <f ca="1">IFERROR(AW1082/AW1078,0)</f>
        <v>45.930785868781541</v>
      </c>
      <c r="AX1083" s="1971"/>
      <c r="AY1083" s="1773"/>
      <c r="BA1083" s="1666">
        <f ca="1">IFERROR(BA1082/BA1078,0)</f>
        <v>0.24001160327170823</v>
      </c>
      <c r="BB1083" s="1666">
        <f ca="1">IFERROR(BB1082/BB1078,0)</f>
        <v>0.23291409110564781</v>
      </c>
      <c r="BC1083" s="1971"/>
      <c r="BD1083" s="1773"/>
      <c r="BE1083" s="1666">
        <f ca="1">IFERROR(BE1082/BE1078,0)</f>
        <v>45.930785868781541</v>
      </c>
      <c r="BF1083" s="1971"/>
      <c r="BG1083" s="1773"/>
    </row>
    <row r="1084" spans="1:59" s="1897" customFormat="1">
      <c r="A1084" s="1887" t="s">
        <v>989</v>
      </c>
      <c r="B1084" s="1887"/>
      <c r="C1084" s="1887" t="s">
        <v>989</v>
      </c>
      <c r="D1084" s="2120" t="s">
        <v>1020</v>
      </c>
      <c r="E1084" s="2540">
        <v>1</v>
      </c>
      <c r="F1084" s="1898"/>
      <c r="G1084" s="1898"/>
      <c r="H1084" s="1899"/>
      <c r="I1084" s="1939"/>
      <c r="J1084" s="1940" t="s">
        <v>178</v>
      </c>
      <c r="K1084" s="1940"/>
      <c r="L1084" s="1941"/>
      <c r="M1084" s="1940"/>
      <c r="N1084" s="1940"/>
      <c r="O1084" s="1940"/>
      <c r="P1084" s="1942"/>
      <c r="Q1084" s="1943">
        <f t="shared" ref="Q1084:AB1084" si="1159">Q160+Q242</f>
        <v>24519</v>
      </c>
      <c r="R1084" s="1943">
        <f t="shared" si="1159"/>
        <v>15753</v>
      </c>
      <c r="S1084" s="1943">
        <f t="shared" si="1159"/>
        <v>20197</v>
      </c>
      <c r="T1084" s="1943">
        <f t="shared" si="1159"/>
        <v>19814</v>
      </c>
      <c r="U1084" s="1943">
        <f t="shared" si="1159"/>
        <v>21712</v>
      </c>
      <c r="V1084" s="1943">
        <f t="shared" si="1159"/>
        <v>28763</v>
      </c>
      <c r="W1084" s="1943">
        <f t="shared" si="1159"/>
        <v>28206</v>
      </c>
      <c r="X1084" s="1943">
        <f t="shared" si="1159"/>
        <v>27484</v>
      </c>
      <c r="Y1084" s="1943">
        <f t="shared" si="1159"/>
        <v>30220</v>
      </c>
      <c r="Z1084" s="1943">
        <f t="shared" si="1159"/>
        <v>24206</v>
      </c>
      <c r="AA1084" s="1943">
        <f t="shared" si="1159"/>
        <v>6133.9344105376485</v>
      </c>
      <c r="AB1084" s="1943">
        <f t="shared" si="1159"/>
        <v>22631.126446588733</v>
      </c>
      <c r="AC1084" s="1944">
        <f>SUM(Q1084:S1084)</f>
        <v>60469</v>
      </c>
      <c r="AD1084" s="1944">
        <f>SUM(T1084:V1084)</f>
        <v>70289</v>
      </c>
      <c r="AE1084" s="1944">
        <f>SUM(W1084:Y1084)</f>
        <v>85910</v>
      </c>
      <c r="AF1084" s="1944">
        <f>SUM(Z1084:AB1084)</f>
        <v>52971.06085712638</v>
      </c>
      <c r="AG1084" s="1944">
        <f>AC1084+AD1084</f>
        <v>130758</v>
      </c>
      <c r="AH1084" s="1944">
        <f>AF1084+AE1084</f>
        <v>138881.06085712637</v>
      </c>
      <c r="AI1084" s="1944">
        <f>AG1084+AH1084</f>
        <v>269639.06085712637</v>
      </c>
      <c r="AK1084" s="1943">
        <f t="shared" ref="AK1084:AL1086" ca="1" si="1160">AK160+AK242</f>
        <v>24519</v>
      </c>
      <c r="AL1084" s="1943">
        <f t="shared" ca="1" si="1160"/>
        <v>20322.6461530335</v>
      </c>
      <c r="AM1084" s="1945">
        <f ca="1">AK1084-AL1084</f>
        <v>4196.3538469665</v>
      </c>
      <c r="AN1084" s="1946">
        <f ca="1">IFERROR(AK1084/AL1084,0)</f>
        <v>1.2064865871977071</v>
      </c>
      <c r="AO1084" s="1943">
        <f ca="1">AO160+AO242</f>
        <v>8669</v>
      </c>
      <c r="AP1084" s="1945">
        <f ca="1">AK1084-AO1084</f>
        <v>15850</v>
      </c>
      <c r="AQ1084" s="1946">
        <f ca="1">IFERROR(AK1084/AO1084,0)</f>
        <v>2.8283539047179604</v>
      </c>
      <c r="AS1084" s="1943">
        <f t="shared" ref="AS1084:AT1086" ca="1" si="1161">AS160+AS242</f>
        <v>24519</v>
      </c>
      <c r="AT1084" s="1943">
        <f t="shared" ca="1" si="1161"/>
        <v>20322.6461530335</v>
      </c>
      <c r="AU1084" s="1945">
        <f ca="1">AS1084-AT1084</f>
        <v>4196.3538469665</v>
      </c>
      <c r="AV1084" s="1946">
        <f ca="1">IFERROR(AS1084/AT1084,0)</f>
        <v>1.2064865871977071</v>
      </c>
      <c r="AW1084" s="1943">
        <f ca="1">AW160+AW242</f>
        <v>8669</v>
      </c>
      <c r="AX1084" s="1945">
        <f ca="1">AS1084-AW1084</f>
        <v>15850</v>
      </c>
      <c r="AY1084" s="1946">
        <f ca="1">IFERROR(AS1084/AW1084,0)</f>
        <v>2.8283539047179604</v>
      </c>
      <c r="BA1084" s="1943">
        <f t="shared" ref="BA1084:BB1086" ca="1" si="1162">BA160+BA242</f>
        <v>24519</v>
      </c>
      <c r="BB1084" s="1943">
        <f t="shared" ca="1" si="1162"/>
        <v>20322.6461530335</v>
      </c>
      <c r="BC1084" s="1945">
        <f ca="1">BA1084-BB1084</f>
        <v>4196.3538469665</v>
      </c>
      <c r="BD1084" s="1946">
        <f ca="1">IFERROR(BA1084/BB1084,0)</f>
        <v>1.2064865871977071</v>
      </c>
      <c r="BE1084" s="1943">
        <f ca="1">BE160+BE242</f>
        <v>8669</v>
      </c>
      <c r="BF1084" s="1945">
        <f ca="1">BA1084-BE1084</f>
        <v>15850</v>
      </c>
      <c r="BG1084" s="1946">
        <f ca="1">IFERROR(BA1084/BE1084,0)</f>
        <v>2.8283539047179604</v>
      </c>
    </row>
    <row r="1085" spans="1:59" s="1897" customFormat="1">
      <c r="A1085" s="1887" t="s">
        <v>989</v>
      </c>
      <c r="B1085" s="1887"/>
      <c r="C1085" s="1887" t="s">
        <v>989</v>
      </c>
      <c r="D1085" s="2120" t="s">
        <v>1020</v>
      </c>
      <c r="E1085" s="2540">
        <v>1</v>
      </c>
      <c r="F1085" s="1898"/>
      <c r="G1085" s="1898"/>
      <c r="H1085" s="1899"/>
      <c r="I1085" s="1939"/>
      <c r="J1085" s="1947" t="s">
        <v>179</v>
      </c>
      <c r="K1085" s="1947"/>
      <c r="L1085" s="1948"/>
      <c r="M1085" s="1947"/>
      <c r="N1085" s="1947"/>
      <c r="O1085" s="1947"/>
      <c r="P1085" s="1949"/>
      <c r="Q1085" s="1943">
        <f t="shared" ref="Q1085:AB1085" si="1163">Q161+Q243</f>
        <v>31661</v>
      </c>
      <c r="R1085" s="1943">
        <f t="shared" si="1163"/>
        <v>29759</v>
      </c>
      <c r="S1085" s="1943">
        <f t="shared" si="1163"/>
        <v>30590</v>
      </c>
      <c r="T1085" s="1943">
        <f t="shared" si="1163"/>
        <v>30006</v>
      </c>
      <c r="U1085" s="1943">
        <f t="shared" si="1163"/>
        <v>30601</v>
      </c>
      <c r="V1085" s="1943">
        <f t="shared" si="1163"/>
        <v>29327</v>
      </c>
      <c r="W1085" s="1943">
        <f t="shared" si="1163"/>
        <v>28104</v>
      </c>
      <c r="X1085" s="1943">
        <f t="shared" si="1163"/>
        <v>26602</v>
      </c>
      <c r="Y1085" s="1943">
        <f t="shared" si="1163"/>
        <v>28764</v>
      </c>
      <c r="Z1085" s="1943">
        <f t="shared" si="1163"/>
        <v>28009</v>
      </c>
      <c r="AA1085" s="1943">
        <f t="shared" si="1163"/>
        <v>43105.011004643842</v>
      </c>
      <c r="AB1085" s="1943">
        <f t="shared" si="1163"/>
        <v>41581.716114054827</v>
      </c>
      <c r="AC1085" s="1943">
        <f>SUM(Q1085:S1085)</f>
        <v>92010</v>
      </c>
      <c r="AD1085" s="1943">
        <f>SUM(T1085:V1085)</f>
        <v>89934</v>
      </c>
      <c r="AE1085" s="1943">
        <f>SUM(W1085:Y1085)</f>
        <v>83470</v>
      </c>
      <c r="AF1085" s="1943">
        <f>SUM(Z1085:AB1085)</f>
        <v>112695.72711869866</v>
      </c>
      <c r="AG1085" s="1943">
        <f>AC1085+AD1085</f>
        <v>181944</v>
      </c>
      <c r="AH1085" s="1943">
        <f>AF1085+AE1085</f>
        <v>196165.72711869865</v>
      </c>
      <c r="AI1085" s="1943">
        <f>AG1085+AH1085</f>
        <v>378109.72711869865</v>
      </c>
      <c r="AK1085" s="1943">
        <f t="shared" ca="1" si="1160"/>
        <v>31661</v>
      </c>
      <c r="AL1085" s="1943">
        <f t="shared" ca="1" si="1160"/>
        <v>25332.24583086267</v>
      </c>
      <c r="AM1085" s="1945">
        <f ca="1">AK1085-AL1085</f>
        <v>6328.7541691373299</v>
      </c>
      <c r="AN1085" s="1946">
        <f ca="1">IFERROR(AK1085/AL1085,0)</f>
        <v>1.2498299681517739</v>
      </c>
      <c r="AO1085" s="1943">
        <f ca="1">AO161+AO243</f>
        <v>31250</v>
      </c>
      <c r="AP1085" s="1945">
        <f ca="1">AK1085-AO1085</f>
        <v>411</v>
      </c>
      <c r="AQ1085" s="1946">
        <f ca="1">IFERROR(AK1085/AO1085,0)</f>
        <v>1.0131520000000001</v>
      </c>
      <c r="AS1085" s="1943">
        <f t="shared" ca="1" si="1161"/>
        <v>31661</v>
      </c>
      <c r="AT1085" s="1943">
        <f t="shared" ca="1" si="1161"/>
        <v>25332.24583086267</v>
      </c>
      <c r="AU1085" s="1945">
        <f ca="1">AS1085-AT1085</f>
        <v>6328.7541691373299</v>
      </c>
      <c r="AV1085" s="1946">
        <f ca="1">IFERROR(AS1085/AT1085,0)</f>
        <v>1.2498299681517739</v>
      </c>
      <c r="AW1085" s="1943">
        <f ca="1">AW161+AW243</f>
        <v>31250</v>
      </c>
      <c r="AX1085" s="1945">
        <f ca="1">AS1085-AW1085</f>
        <v>411</v>
      </c>
      <c r="AY1085" s="1946">
        <f ca="1">IFERROR(AS1085/AW1085,0)</f>
        <v>1.0131520000000001</v>
      </c>
      <c r="BA1085" s="1943">
        <f t="shared" ca="1" si="1162"/>
        <v>31661</v>
      </c>
      <c r="BB1085" s="1943">
        <f t="shared" ca="1" si="1162"/>
        <v>25332.24583086267</v>
      </c>
      <c r="BC1085" s="1945">
        <f ca="1">BA1085-BB1085</f>
        <v>6328.7541691373299</v>
      </c>
      <c r="BD1085" s="1946">
        <f ca="1">IFERROR(BA1085/BB1085,0)</f>
        <v>1.2498299681517739</v>
      </c>
      <c r="BE1085" s="1943">
        <f ca="1">BE161+BE243</f>
        <v>31250</v>
      </c>
      <c r="BF1085" s="1945">
        <f ca="1">BA1085-BE1085</f>
        <v>411</v>
      </c>
      <c r="BG1085" s="1946">
        <f ca="1">IFERROR(BA1085/BE1085,0)</f>
        <v>1.0131520000000001</v>
      </c>
    </row>
    <row r="1086" spans="1:59" s="1897" customFormat="1">
      <c r="A1086" s="1887" t="s">
        <v>989</v>
      </c>
      <c r="B1086" s="1887"/>
      <c r="C1086" s="1887" t="s">
        <v>989</v>
      </c>
      <c r="D1086" s="2120" t="s">
        <v>1020</v>
      </c>
      <c r="E1086" s="2540">
        <v>1</v>
      </c>
      <c r="F1086" s="1898"/>
      <c r="G1086" s="1898"/>
      <c r="H1086" s="1899"/>
      <c r="I1086" s="1939"/>
      <c r="J1086" s="1947" t="s">
        <v>180</v>
      </c>
      <c r="K1086" s="1947"/>
      <c r="L1086" s="1948"/>
      <c r="M1086" s="1947"/>
      <c r="N1086" s="1947"/>
      <c r="O1086" s="1947"/>
      <c r="P1086" s="1949"/>
      <c r="Q1086" s="1943">
        <f t="shared" ref="Q1086:AB1086" si="1164">Q162+Q244</f>
        <v>36488</v>
      </c>
      <c r="R1086" s="1943">
        <f t="shared" si="1164"/>
        <v>27469</v>
      </c>
      <c r="S1086" s="1943">
        <f t="shared" si="1164"/>
        <v>25292</v>
      </c>
      <c r="T1086" s="1943">
        <f t="shared" si="1164"/>
        <v>29893</v>
      </c>
      <c r="U1086" s="1943">
        <f t="shared" si="1164"/>
        <v>33730</v>
      </c>
      <c r="V1086" s="1943">
        <f t="shared" si="1164"/>
        <v>35101</v>
      </c>
      <c r="W1086" s="1943">
        <f t="shared" si="1164"/>
        <v>49324</v>
      </c>
      <c r="X1086" s="1943">
        <f t="shared" si="1164"/>
        <v>58662</v>
      </c>
      <c r="Y1086" s="1943">
        <f t="shared" si="1164"/>
        <v>33876</v>
      </c>
      <c r="Z1086" s="1943">
        <f t="shared" si="1164"/>
        <v>31054</v>
      </c>
      <c r="AA1086" s="1943">
        <f t="shared" si="1164"/>
        <v>12898.617066515135</v>
      </c>
      <c r="AB1086" s="1943">
        <f t="shared" si="1164"/>
        <v>67698</v>
      </c>
      <c r="AC1086" s="1943">
        <f>SUM(Q1086:S1086)</f>
        <v>89249</v>
      </c>
      <c r="AD1086" s="1943">
        <f>SUM(T1086:V1086)</f>
        <v>98724</v>
      </c>
      <c r="AE1086" s="1943">
        <f>SUM(W1086:Y1086)</f>
        <v>141862</v>
      </c>
      <c r="AF1086" s="1943">
        <f>SUM(Z1086:AB1086)</f>
        <v>111650.61706651514</v>
      </c>
      <c r="AG1086" s="1943">
        <f>AC1086+AD1086</f>
        <v>187973</v>
      </c>
      <c r="AH1086" s="1943">
        <f>AF1086+AE1086</f>
        <v>253512.61706651514</v>
      </c>
      <c r="AI1086" s="1943">
        <f>AG1086+AH1086</f>
        <v>441485.61706651514</v>
      </c>
      <c r="AK1086" s="1943">
        <f t="shared" ca="1" si="1160"/>
        <v>36488</v>
      </c>
      <c r="AL1086" s="1943">
        <f t="shared" ca="1" si="1160"/>
        <v>35797.671434230593</v>
      </c>
      <c r="AM1086" s="1945">
        <f ca="1">AK1086-AL1086</f>
        <v>690.32856576940685</v>
      </c>
      <c r="AN1086" s="1946">
        <f ca="1">IFERROR(AK1086/AL1086,0)</f>
        <v>1.0192841751463559</v>
      </c>
      <c r="AO1086" s="1943">
        <f ca="1">AO162+AO244</f>
        <v>23787</v>
      </c>
      <c r="AP1086" s="1945">
        <f ca="1">AK1086-AO1086</f>
        <v>12701</v>
      </c>
      <c r="AQ1086" s="1946">
        <f ca="1">IFERROR(AK1086/AO1086,0)</f>
        <v>1.5339471139698155</v>
      </c>
      <c r="AS1086" s="1943">
        <f t="shared" ca="1" si="1161"/>
        <v>36488</v>
      </c>
      <c r="AT1086" s="1943">
        <f t="shared" ca="1" si="1161"/>
        <v>35797.671434230593</v>
      </c>
      <c r="AU1086" s="1945">
        <f ca="1">AS1086-AT1086</f>
        <v>690.32856576940685</v>
      </c>
      <c r="AV1086" s="1946">
        <f ca="1">IFERROR(AS1086/AT1086,0)</f>
        <v>1.0192841751463559</v>
      </c>
      <c r="AW1086" s="1943">
        <f ca="1">AW162+AW244</f>
        <v>23787</v>
      </c>
      <c r="AX1086" s="1945">
        <f ca="1">AS1086-AW1086</f>
        <v>12701</v>
      </c>
      <c r="AY1086" s="1946">
        <f ca="1">IFERROR(AS1086/AW1086,0)</f>
        <v>1.5339471139698155</v>
      </c>
      <c r="BA1086" s="1943">
        <f t="shared" ca="1" si="1162"/>
        <v>36488</v>
      </c>
      <c r="BB1086" s="1943">
        <f t="shared" ca="1" si="1162"/>
        <v>35797.671434230593</v>
      </c>
      <c r="BC1086" s="1945">
        <f ca="1">BA1086-BB1086</f>
        <v>690.32856576940685</v>
      </c>
      <c r="BD1086" s="1946">
        <f ca="1">IFERROR(BA1086/BB1086,0)</f>
        <v>1.0192841751463559</v>
      </c>
      <c r="BE1086" s="1943">
        <f ca="1">BE162+BE244</f>
        <v>23787</v>
      </c>
      <c r="BF1086" s="1945">
        <f ca="1">BA1086-BE1086</f>
        <v>12701</v>
      </c>
      <c r="BG1086" s="1946">
        <f ca="1">IFERROR(BA1086/BE1086,0)</f>
        <v>1.5339471139698155</v>
      </c>
    </row>
    <row r="1087" spans="1:59" s="1897" customFormat="1">
      <c r="A1087" s="1887" t="s">
        <v>989</v>
      </c>
      <c r="B1087" s="1887"/>
      <c r="C1087" s="1887" t="s">
        <v>989</v>
      </c>
      <c r="D1087" s="2120" t="s">
        <v>1020</v>
      </c>
      <c r="E1087" s="2540">
        <v>1</v>
      </c>
      <c r="F1087" s="1898"/>
      <c r="G1087" s="1898"/>
      <c r="H1087" s="1899"/>
      <c r="I1087" s="1914" t="s">
        <v>181</v>
      </c>
      <c r="J1087" s="1915"/>
      <c r="K1087" s="1915"/>
      <c r="L1087" s="1915"/>
      <c r="M1087" s="1915"/>
      <c r="N1087" s="1915"/>
      <c r="O1087" s="1915"/>
      <c r="P1087" s="1916"/>
      <c r="Q1087" s="1917">
        <f>Q1080-Q1082</f>
        <v>41250</v>
      </c>
      <c r="R1087" s="1917">
        <f t="shared" ref="R1087:AB1087" si="1165">R1080-R1082</f>
        <v>-18717</v>
      </c>
      <c r="S1087" s="1917">
        <f t="shared" si="1165"/>
        <v>46207</v>
      </c>
      <c r="T1087" s="1917">
        <f t="shared" si="1165"/>
        <v>46839</v>
      </c>
      <c r="U1087" s="1917">
        <f t="shared" si="1165"/>
        <v>68263</v>
      </c>
      <c r="V1087" s="1917">
        <f t="shared" si="1165"/>
        <v>84646</v>
      </c>
      <c r="W1087" s="1917">
        <f t="shared" si="1165"/>
        <v>46442</v>
      </c>
      <c r="X1087" s="1917">
        <f t="shared" si="1165"/>
        <v>38713</v>
      </c>
      <c r="Y1087" s="1917">
        <f t="shared" si="1165"/>
        <v>32108</v>
      </c>
      <c r="Z1087" s="1917">
        <f t="shared" si="1165"/>
        <v>90578</v>
      </c>
      <c r="AA1087" s="1917">
        <f t="shared" si="1165"/>
        <v>57116.43751830337</v>
      </c>
      <c r="AB1087" s="1917">
        <f t="shared" si="1165"/>
        <v>74793.157439356437</v>
      </c>
      <c r="AC1087" s="1917">
        <f>SUM(Q1087:S1087)</f>
        <v>68740</v>
      </c>
      <c r="AD1087" s="1917">
        <f>SUM(T1087:V1087)</f>
        <v>199748</v>
      </c>
      <c r="AE1087" s="1917">
        <f>SUM(W1087:Y1087)</f>
        <v>117263</v>
      </c>
      <c r="AF1087" s="1917">
        <f>SUM(Z1087:AB1087)</f>
        <v>222487.59495765981</v>
      </c>
      <c r="AG1087" s="1917">
        <f>AC1087+AD1087</f>
        <v>268488</v>
      </c>
      <c r="AH1087" s="1917">
        <f>AF1087+AE1087</f>
        <v>339750.59495765984</v>
      </c>
      <c r="AI1087" s="1917">
        <f>AG1087+AH1087</f>
        <v>608238.59495765984</v>
      </c>
      <c r="AK1087" s="1917">
        <f ca="1">AK1080-AK1082</f>
        <v>41250</v>
      </c>
      <c r="AL1087" s="1917">
        <f ca="1">AL1080-AL1082</f>
        <v>43883.13619023413</v>
      </c>
      <c r="AM1087" s="1918">
        <f ca="1">AK1087-AL1087</f>
        <v>-2633.1361902341305</v>
      </c>
      <c r="AN1087" s="1919">
        <f ca="1">IFERROR(AK1087/AL1087,0)</f>
        <v>0.93999662697717312</v>
      </c>
      <c r="AO1087" s="1917">
        <f ca="1">AO1080-AO1082</f>
        <v>-79003</v>
      </c>
      <c r="AP1087" s="1918">
        <f ca="1">AK1087-AO1087</f>
        <v>120253</v>
      </c>
      <c r="AQ1087" s="1919">
        <f ca="1">IFERROR(AK1087/AO1087,0)</f>
        <v>-0.52213207093401515</v>
      </c>
      <c r="AS1087" s="1917">
        <f ca="1">AS1080-AS1082</f>
        <v>41250</v>
      </c>
      <c r="AT1087" s="1917">
        <f ca="1">AT1080-AT1082</f>
        <v>43883.13619023413</v>
      </c>
      <c r="AU1087" s="1918">
        <f ca="1">AS1087-AT1087</f>
        <v>-2633.1361902341305</v>
      </c>
      <c r="AV1087" s="1919">
        <f ca="1">IFERROR(AS1087/AT1087,0)</f>
        <v>0.93999662697717312</v>
      </c>
      <c r="AW1087" s="1917">
        <f ca="1">AW1080-AW1082</f>
        <v>-79003</v>
      </c>
      <c r="AX1087" s="1918">
        <f ca="1">AS1087-AW1087</f>
        <v>120253</v>
      </c>
      <c r="AY1087" s="1919">
        <f ca="1">IFERROR(AS1087/AW1087,0)</f>
        <v>-0.52213207093401515</v>
      </c>
      <c r="BA1087" s="1917">
        <f ca="1">BA1080-BA1082</f>
        <v>41250</v>
      </c>
      <c r="BB1087" s="1917">
        <f ca="1">BB1080-BB1082</f>
        <v>43883.13619023413</v>
      </c>
      <c r="BC1087" s="1918">
        <f ca="1">BA1087-BB1087</f>
        <v>-2633.1361902341305</v>
      </c>
      <c r="BD1087" s="1919">
        <f ca="1">IFERROR(BA1087/BB1087,0)</f>
        <v>0.93999662697717312</v>
      </c>
      <c r="BE1087" s="1917">
        <f ca="1">BE1080-BE1082</f>
        <v>-79003</v>
      </c>
      <c r="BF1087" s="1918">
        <f ca="1">BA1087-BE1087</f>
        <v>120253</v>
      </c>
      <c r="BG1087" s="1919">
        <f ca="1">IFERROR(BA1087/BE1087,0)</f>
        <v>-0.52213207093401515</v>
      </c>
    </row>
    <row r="1088" spans="1:59" s="1108" customFormat="1">
      <c r="A1088" s="1961" t="s">
        <v>989</v>
      </c>
      <c r="B1088" s="1961"/>
      <c r="C1088" s="1961" t="s">
        <v>989</v>
      </c>
      <c r="D1088" s="2120" t="s">
        <v>1020</v>
      </c>
      <c r="E1088" s="2540">
        <v>1</v>
      </c>
      <c r="F1088" s="1962"/>
      <c r="G1088" s="1962"/>
      <c r="H1088" s="1963"/>
      <c r="I1088" s="1968"/>
      <c r="J1088" s="1969"/>
      <c r="K1088" s="1970"/>
      <c r="L1088" s="1970"/>
      <c r="M1088" s="1969"/>
      <c r="N1088" s="1969"/>
      <c r="O1088" s="1969"/>
      <c r="P1088" s="1973" t="s">
        <v>140</v>
      </c>
      <c r="Q1088" s="1667">
        <f>IFERROR(Q1087/Q1078,0)</f>
        <v>0.10683816025983041</v>
      </c>
      <c r="R1088" s="1667">
        <f t="shared" ref="R1088:AB1088" si="1166">IFERROR(R1087/R1078,0)</f>
        <v>-0.11469874497499755</v>
      </c>
      <c r="S1088" s="1667">
        <f t="shared" si="1166"/>
        <v>0.12640231976036437</v>
      </c>
      <c r="T1088" s="1667">
        <f t="shared" si="1166"/>
        <v>0.13407240751554289</v>
      </c>
      <c r="U1088" s="1667">
        <f t="shared" si="1166"/>
        <v>0.1712324128260635</v>
      </c>
      <c r="V1088" s="1667">
        <f t="shared" si="1166"/>
        <v>0.17783221425750229</v>
      </c>
      <c r="W1088" s="1667">
        <f t="shared" si="1166"/>
        <v>0.10179626280892104</v>
      </c>
      <c r="X1088" s="1667">
        <f t="shared" si="1166"/>
        <v>0.10192727942918828</v>
      </c>
      <c r="Y1088" s="1667">
        <f t="shared" si="1166"/>
        <v>6.7472917739274788E-2</v>
      </c>
      <c r="Z1088" s="1667">
        <f t="shared" si="1166"/>
        <v>0.20658165720554394</v>
      </c>
      <c r="AA1088" s="1667">
        <f t="shared" si="1166"/>
        <v>0.14689043871417423</v>
      </c>
      <c r="AB1088" s="1667">
        <f t="shared" si="1166"/>
        <v>0.14173772982725827</v>
      </c>
      <c r="AC1088" s="1667">
        <f t="shared" ref="AC1088:AI1088" si="1167">IFERROR(AC1087/AC1078,0)</f>
        <v>7.513906848979654E-2</v>
      </c>
      <c r="AD1088" s="1667">
        <f t="shared" si="1167"/>
        <v>0.16319267713016575</v>
      </c>
      <c r="AE1088" s="1667">
        <f t="shared" si="1167"/>
        <v>8.9384099397819952E-2</v>
      </c>
      <c r="AF1088" s="1667">
        <f t="shared" si="1167"/>
        <v>0.16419930475810418</v>
      </c>
      <c r="AG1088" s="1667">
        <f t="shared" si="1167"/>
        <v>0.12552984377498436</v>
      </c>
      <c r="AH1088" s="1667">
        <f t="shared" si="1167"/>
        <v>0.127396042558138</v>
      </c>
      <c r="AI1088" s="1667">
        <f t="shared" si="1167"/>
        <v>0.12656547099315957</v>
      </c>
      <c r="AK1088" s="1667">
        <f ca="1">IFERROR(AK1087/AK1078,0)</f>
        <v>0.10683816025983041</v>
      </c>
      <c r="AL1088" s="1667">
        <f ca="1">IFERROR(AL1087/AL1078,0)</f>
        <v>0.12548408977806488</v>
      </c>
      <c r="AM1088" s="1974"/>
      <c r="AN1088" s="1776"/>
      <c r="AO1088" s="1667">
        <f ca="1">IFERROR(AO1087/AO1078,0)</f>
        <v>-56.959625090122564</v>
      </c>
      <c r="AP1088" s="1974"/>
      <c r="AQ1088" s="1776"/>
      <c r="AS1088" s="1667">
        <f ca="1">IFERROR(AS1087/AS1078,0)</f>
        <v>0.10683816025983041</v>
      </c>
      <c r="AT1088" s="1667">
        <f ca="1">IFERROR(AT1087/AT1078,0)</f>
        <v>0.12548408977806488</v>
      </c>
      <c r="AU1088" s="1974"/>
      <c r="AV1088" s="1776"/>
      <c r="AW1088" s="1667">
        <f ca="1">IFERROR(AW1087/AW1078,0)</f>
        <v>-56.959625090122564</v>
      </c>
      <c r="AX1088" s="1974"/>
      <c r="AY1088" s="1776"/>
      <c r="BA1088" s="1667">
        <f ca="1">IFERROR(BA1087/BA1078,0)</f>
        <v>0.10683816025983041</v>
      </c>
      <c r="BB1088" s="1667">
        <f ca="1">IFERROR(BB1087/BB1078,0)</f>
        <v>0.12548408977806488</v>
      </c>
      <c r="BC1088" s="1974"/>
      <c r="BD1088" s="1776"/>
      <c r="BE1088" s="1667">
        <f ca="1">IFERROR(BE1087/BE1078,0)</f>
        <v>-56.959625090122564</v>
      </c>
      <c r="BF1088" s="1974"/>
      <c r="BG1088" s="1776"/>
    </row>
    <row r="1089" spans="1:59" s="1897" customFormat="1">
      <c r="A1089" s="1887" t="s">
        <v>989</v>
      </c>
      <c r="B1089" s="1887"/>
      <c r="C1089" s="1887" t="s">
        <v>989</v>
      </c>
      <c r="D1089" s="2120" t="s">
        <v>1020</v>
      </c>
      <c r="E1089" s="2540">
        <v>1</v>
      </c>
      <c r="F1089" s="1898"/>
      <c r="G1089" s="1898"/>
      <c r="H1089" s="1899"/>
      <c r="I1089" s="1939" t="s">
        <v>182</v>
      </c>
      <c r="J1089" s="1947"/>
      <c r="K1089" s="1948"/>
      <c r="L1089" s="1948"/>
      <c r="M1089" s="1947"/>
      <c r="N1089" s="1947"/>
      <c r="O1089" s="1947"/>
      <c r="P1089" s="1950"/>
      <c r="Q1089" s="1951">
        <f t="shared" ref="Q1089:AB1089" si="1168">Q165+Q247</f>
        <v>316</v>
      </c>
      <c r="R1089" s="1951">
        <f t="shared" si="1168"/>
        <v>0</v>
      </c>
      <c r="S1089" s="1951">
        <f t="shared" si="1168"/>
        <v>4130</v>
      </c>
      <c r="T1089" s="1951">
        <f t="shared" si="1168"/>
        <v>1373</v>
      </c>
      <c r="U1089" s="1951">
        <f t="shared" si="1168"/>
        <v>1104</v>
      </c>
      <c r="V1089" s="1951">
        <f t="shared" si="1168"/>
        <v>0</v>
      </c>
      <c r="W1089" s="1951">
        <f t="shared" si="1168"/>
        <v>431</v>
      </c>
      <c r="X1089" s="1951">
        <f t="shared" si="1168"/>
        <v>186</v>
      </c>
      <c r="Y1089" s="1951">
        <f t="shared" si="1168"/>
        <v>4346</v>
      </c>
      <c r="Z1089" s="1951">
        <f t="shared" si="1168"/>
        <v>10</v>
      </c>
      <c r="AA1089" s="1951">
        <f t="shared" si="1168"/>
        <v>266</v>
      </c>
      <c r="AB1089" s="1951">
        <f t="shared" si="1168"/>
        <v>4872</v>
      </c>
      <c r="AC1089" s="1951">
        <f>SUM(Q1089:S1089)</f>
        <v>4446</v>
      </c>
      <c r="AD1089" s="1951">
        <f>SUM(T1089:V1089)</f>
        <v>2477</v>
      </c>
      <c r="AE1089" s="1951">
        <f>SUM(W1089:Y1089)</f>
        <v>4963</v>
      </c>
      <c r="AF1089" s="1951">
        <f>SUM(Z1089:AB1089)</f>
        <v>5148</v>
      </c>
      <c r="AG1089" s="1951">
        <f>AC1089+AD1089</f>
        <v>6923</v>
      </c>
      <c r="AH1089" s="1951">
        <f>AF1089+AE1089</f>
        <v>10111</v>
      </c>
      <c r="AI1089" s="1951">
        <f>AG1089+AH1089</f>
        <v>17034</v>
      </c>
      <c r="AK1089" s="1951">
        <f ca="1">AK165+AK247</f>
        <v>316</v>
      </c>
      <c r="AL1089" s="1951">
        <f ca="1">AL165+AL247</f>
        <v>0</v>
      </c>
      <c r="AM1089" s="1952">
        <f ca="1">AK1089-AL1089</f>
        <v>316</v>
      </c>
      <c r="AN1089" s="1953">
        <f ca="1">IFERROR(AK1089/AL1089,0)</f>
        <v>0</v>
      </c>
      <c r="AO1089" s="1951">
        <f ca="1">AO165+AO247</f>
        <v>82</v>
      </c>
      <c r="AP1089" s="1952">
        <f ca="1">AK1089-AO1089</f>
        <v>234</v>
      </c>
      <c r="AQ1089" s="1953">
        <f ca="1">IFERROR(AK1089/AO1089,0)</f>
        <v>3.8536585365853657</v>
      </c>
      <c r="AS1089" s="1951">
        <f ca="1">AS165+AS247</f>
        <v>316</v>
      </c>
      <c r="AT1089" s="1951">
        <f ca="1">AT165+AT247</f>
        <v>0</v>
      </c>
      <c r="AU1089" s="1952">
        <f ca="1">AS1089-AT1089</f>
        <v>316</v>
      </c>
      <c r="AV1089" s="1953">
        <f ca="1">IFERROR(AS1089/AT1089,0)</f>
        <v>0</v>
      </c>
      <c r="AW1089" s="1951">
        <f ca="1">AW165+AW247</f>
        <v>82</v>
      </c>
      <c r="AX1089" s="1952">
        <f ca="1">AS1089-AW1089</f>
        <v>234</v>
      </c>
      <c r="AY1089" s="1953">
        <f ca="1">IFERROR(AS1089/AW1089,0)</f>
        <v>3.8536585365853657</v>
      </c>
      <c r="BA1089" s="1951">
        <f ca="1">BA165+BA247</f>
        <v>316</v>
      </c>
      <c r="BB1089" s="1951">
        <f ca="1">BB165+BB247</f>
        <v>0</v>
      </c>
      <c r="BC1089" s="1952">
        <f ca="1">BA1089-BB1089</f>
        <v>316</v>
      </c>
      <c r="BD1089" s="1953">
        <f ca="1">IFERROR(BA1089/BB1089,0)</f>
        <v>0</v>
      </c>
      <c r="BE1089" s="1951">
        <f ca="1">BE165+BE247</f>
        <v>82</v>
      </c>
      <c r="BF1089" s="1952">
        <f ca="1">BA1089-BE1089</f>
        <v>234</v>
      </c>
      <c r="BG1089" s="1953">
        <f ca="1">IFERROR(BA1089/BE1089,0)</f>
        <v>3.8536585365853657</v>
      </c>
    </row>
    <row r="1090" spans="1:59" s="1897" customFormat="1">
      <c r="A1090" s="1887" t="s">
        <v>989</v>
      </c>
      <c r="B1090" s="1887"/>
      <c r="C1090" s="1887" t="s">
        <v>989</v>
      </c>
      <c r="D1090" s="2120" t="s">
        <v>1020</v>
      </c>
      <c r="E1090" s="2540">
        <v>1</v>
      </c>
      <c r="F1090" s="1898"/>
      <c r="G1090" s="1898"/>
      <c r="H1090" s="1899"/>
      <c r="I1090" s="1954" t="s">
        <v>161</v>
      </c>
      <c r="J1090" s="1955"/>
      <c r="K1090" s="1956"/>
      <c r="L1090" s="1956"/>
      <c r="M1090" s="1955"/>
      <c r="N1090" s="1955"/>
      <c r="O1090" s="1955"/>
      <c r="P1090" s="1957"/>
      <c r="Q1090" s="1958">
        <f t="shared" ref="Q1090:AB1090" si="1169">Q166+Q248</f>
        <v>0</v>
      </c>
      <c r="R1090" s="1958">
        <f t="shared" si="1169"/>
        <v>0</v>
      </c>
      <c r="S1090" s="1958">
        <f t="shared" si="1169"/>
        <v>0</v>
      </c>
      <c r="T1090" s="1958">
        <f t="shared" si="1169"/>
        <v>439</v>
      </c>
      <c r="U1090" s="1958">
        <f t="shared" si="1169"/>
        <v>0</v>
      </c>
      <c r="V1090" s="1958">
        <f t="shared" si="1169"/>
        <v>292</v>
      </c>
      <c r="W1090" s="1958">
        <f t="shared" si="1169"/>
        <v>0</v>
      </c>
      <c r="X1090" s="1958">
        <f t="shared" si="1169"/>
        <v>0</v>
      </c>
      <c r="Y1090" s="1958">
        <f t="shared" si="1169"/>
        <v>0</v>
      </c>
      <c r="Z1090" s="1958">
        <f t="shared" si="1169"/>
        <v>0</v>
      </c>
      <c r="AA1090" s="1958">
        <f t="shared" si="1169"/>
        <v>0</v>
      </c>
      <c r="AB1090" s="1958">
        <f t="shared" si="1169"/>
        <v>0</v>
      </c>
      <c r="AC1090" s="1958">
        <f>SUM(Q1090:S1090)</f>
        <v>0</v>
      </c>
      <c r="AD1090" s="1958">
        <f>SUM(T1090:V1090)</f>
        <v>731</v>
      </c>
      <c r="AE1090" s="1958">
        <f>SUM(W1090:Y1090)</f>
        <v>0</v>
      </c>
      <c r="AF1090" s="1958">
        <f>SUM(Z1090:AB1090)</f>
        <v>0</v>
      </c>
      <c r="AG1090" s="1958">
        <f>AC1090+AD1090</f>
        <v>731</v>
      </c>
      <c r="AH1090" s="1958">
        <f>AF1090+AE1090</f>
        <v>0</v>
      </c>
      <c r="AI1090" s="1958">
        <f>AG1090+AH1090</f>
        <v>731</v>
      </c>
      <c r="AK1090" s="1958">
        <f ca="1">AK166+AK248</f>
        <v>0</v>
      </c>
      <c r="AL1090" s="1958">
        <f ca="1">AL166+AL248</f>
        <v>0</v>
      </c>
      <c r="AM1090" s="1959">
        <f ca="1">AK1090-AL1090</f>
        <v>0</v>
      </c>
      <c r="AN1090" s="1960">
        <f ca="1">IFERROR(AK1090/AL1090,0)</f>
        <v>0</v>
      </c>
      <c r="AO1090" s="1958">
        <f ca="1">AO166+AO248</f>
        <v>0</v>
      </c>
      <c r="AP1090" s="1959">
        <f ca="1">AK1090-AO1090</f>
        <v>0</v>
      </c>
      <c r="AQ1090" s="1960">
        <f ca="1">IFERROR(AK1090/AO1090,0)</f>
        <v>0</v>
      </c>
      <c r="AS1090" s="1958">
        <f ca="1">AS166+AS248</f>
        <v>0</v>
      </c>
      <c r="AT1090" s="1958">
        <f ca="1">AT166+AT248</f>
        <v>0</v>
      </c>
      <c r="AU1090" s="1959">
        <f ca="1">AS1090-AT1090</f>
        <v>0</v>
      </c>
      <c r="AV1090" s="1960">
        <f ca="1">IFERROR(AS1090/AT1090,0)</f>
        <v>0</v>
      </c>
      <c r="AW1090" s="1958">
        <f ca="1">AW166+AW248</f>
        <v>0</v>
      </c>
      <c r="AX1090" s="1959">
        <f ca="1">AS1090-AW1090</f>
        <v>0</v>
      </c>
      <c r="AY1090" s="1960">
        <f ca="1">IFERROR(AS1090/AW1090,0)</f>
        <v>0</v>
      </c>
      <c r="BA1090" s="1958">
        <f ca="1">BA166+BA248</f>
        <v>0</v>
      </c>
      <c r="BB1090" s="1958">
        <f ca="1">BB166+BB248</f>
        <v>0</v>
      </c>
      <c r="BC1090" s="1959">
        <f ca="1">BA1090-BB1090</f>
        <v>0</v>
      </c>
      <c r="BD1090" s="1960">
        <f ca="1">IFERROR(BA1090/BB1090,0)</f>
        <v>0</v>
      </c>
      <c r="BE1090" s="1958">
        <f ca="1">BE166+BE248</f>
        <v>0</v>
      </c>
      <c r="BF1090" s="1959">
        <f ca="1">BA1090-BE1090</f>
        <v>0</v>
      </c>
      <c r="BG1090" s="1960">
        <f ca="1">IFERROR(BA1090/BE1090,0)</f>
        <v>0</v>
      </c>
    </row>
    <row r="1091" spans="1:59" s="1897" customFormat="1">
      <c r="A1091" s="1887" t="s">
        <v>989</v>
      </c>
      <c r="B1091" s="1887"/>
      <c r="C1091" s="1887" t="s">
        <v>989</v>
      </c>
      <c r="D1091" s="2120" t="s">
        <v>1020</v>
      </c>
      <c r="E1091" s="2540">
        <v>1</v>
      </c>
      <c r="F1091" s="1898"/>
      <c r="G1091" s="1898"/>
      <c r="H1091" s="1899"/>
      <c r="I1091" s="1904" t="s">
        <v>184</v>
      </c>
      <c r="J1091" s="1905"/>
      <c r="K1091" s="1905"/>
      <c r="L1091" s="1905"/>
      <c r="M1091" s="1905"/>
      <c r="N1091" s="1905"/>
      <c r="O1091" s="1905"/>
      <c r="P1091" s="1906"/>
      <c r="Q1091" s="1907">
        <f>Q1087+Q1089-Q1090</f>
        <v>41566</v>
      </c>
      <c r="R1091" s="1907">
        <f t="shared" ref="R1091:AB1091" si="1170">R1087+R1089-R1090</f>
        <v>-18717</v>
      </c>
      <c r="S1091" s="1907">
        <f t="shared" si="1170"/>
        <v>50337</v>
      </c>
      <c r="T1091" s="1907">
        <f t="shared" si="1170"/>
        <v>47773</v>
      </c>
      <c r="U1091" s="1907">
        <f t="shared" si="1170"/>
        <v>69367</v>
      </c>
      <c r="V1091" s="1907">
        <f t="shared" si="1170"/>
        <v>84354</v>
      </c>
      <c r="W1091" s="1907">
        <f t="shared" si="1170"/>
        <v>46873</v>
      </c>
      <c r="X1091" s="1907">
        <f t="shared" si="1170"/>
        <v>38899</v>
      </c>
      <c r="Y1091" s="1907">
        <f t="shared" si="1170"/>
        <v>36454</v>
      </c>
      <c r="Z1091" s="1907">
        <f t="shared" si="1170"/>
        <v>90588</v>
      </c>
      <c r="AA1091" s="1907">
        <f t="shared" si="1170"/>
        <v>57382.43751830337</v>
      </c>
      <c r="AB1091" s="1907">
        <f t="shared" si="1170"/>
        <v>79665.157439356437</v>
      </c>
      <c r="AC1091" s="1907">
        <f>SUM(Q1091:S1091)</f>
        <v>73186</v>
      </c>
      <c r="AD1091" s="1907">
        <f>SUM(T1091:V1091)</f>
        <v>201494</v>
      </c>
      <c r="AE1091" s="1907">
        <f>SUM(W1091:Y1091)</f>
        <v>122226</v>
      </c>
      <c r="AF1091" s="1907">
        <f>SUM(Z1091:AB1091)</f>
        <v>227635.59495765981</v>
      </c>
      <c r="AG1091" s="1907">
        <f>AC1091+AD1091</f>
        <v>274680</v>
      </c>
      <c r="AH1091" s="1907">
        <f>AF1091+AE1091</f>
        <v>349861.59495765984</v>
      </c>
      <c r="AI1091" s="1907">
        <f>AG1091+AH1091</f>
        <v>624541.59495765984</v>
      </c>
      <c r="AK1091" s="1907">
        <f ca="1">AK1087+AK1089-AK1090</f>
        <v>41566</v>
      </c>
      <c r="AL1091" s="1907">
        <f ca="1">AL1087+AL1089-AL1090</f>
        <v>43883.13619023413</v>
      </c>
      <c r="AM1091" s="1908">
        <f ca="1">AK1091-AL1091</f>
        <v>-2317.1361902341305</v>
      </c>
      <c r="AN1091" s="1909">
        <f ca="1">IFERROR(AK1091/AL1091,0)</f>
        <v>0.94719757083474376</v>
      </c>
      <c r="AO1091" s="1907">
        <f ca="1">AO1087+AO1089-AO1090</f>
        <v>-78921</v>
      </c>
      <c r="AP1091" s="1908">
        <f ca="1">AK1091-AO1091</f>
        <v>120487</v>
      </c>
      <c r="AQ1091" s="1909">
        <f ca="1">IFERROR(AK1091/AO1091,0)</f>
        <v>-0.5266785773114887</v>
      </c>
      <c r="AS1091" s="1907">
        <f ca="1">AS1087+AS1089-AS1090</f>
        <v>41566</v>
      </c>
      <c r="AT1091" s="1907">
        <f ca="1">AT1087+AT1089-AT1090</f>
        <v>43883.13619023413</v>
      </c>
      <c r="AU1091" s="1908">
        <f ca="1">AS1091-AT1091</f>
        <v>-2317.1361902341305</v>
      </c>
      <c r="AV1091" s="1909">
        <f ca="1">IFERROR(AS1091/AT1091,0)</f>
        <v>0.94719757083474376</v>
      </c>
      <c r="AW1091" s="1907">
        <f ca="1">AW1087+AW1089-AW1090</f>
        <v>-78921</v>
      </c>
      <c r="AX1091" s="1908">
        <f ca="1">AS1091-AW1091</f>
        <v>120487</v>
      </c>
      <c r="AY1091" s="1909">
        <f ca="1">IFERROR(AS1091/AW1091,0)</f>
        <v>-0.5266785773114887</v>
      </c>
      <c r="BA1091" s="1907">
        <f ca="1">BA1087+BA1089-BA1090</f>
        <v>41566</v>
      </c>
      <c r="BB1091" s="1907">
        <f ca="1">BB1087+BB1089-BB1090</f>
        <v>43883.13619023413</v>
      </c>
      <c r="BC1091" s="1908">
        <f ca="1">BA1091-BB1091</f>
        <v>-2317.1361902341305</v>
      </c>
      <c r="BD1091" s="1909">
        <f ca="1">IFERROR(BA1091/BB1091,0)</f>
        <v>0.94719757083474376</v>
      </c>
      <c r="BE1091" s="1907">
        <f ca="1">BE1087+BE1089-BE1090</f>
        <v>-78921</v>
      </c>
      <c r="BF1091" s="1908">
        <f ca="1">BA1091-BE1091</f>
        <v>120487</v>
      </c>
      <c r="BG1091" s="1909">
        <f ca="1">IFERROR(BA1091/BE1091,0)</f>
        <v>-0.5266785773114887</v>
      </c>
    </row>
    <row r="1092" spans="1:59">
      <c r="A1092" s="1887" t="s">
        <v>989</v>
      </c>
      <c r="C1092" s="1887" t="s">
        <v>989</v>
      </c>
      <c r="D1092" s="2120" t="s">
        <v>1020</v>
      </c>
      <c r="E1092" s="2540">
        <v>1</v>
      </c>
    </row>
    <row r="1093" spans="1:59" ht="18">
      <c r="A1093" s="1887" t="s">
        <v>989</v>
      </c>
      <c r="C1093" s="1887" t="s">
        <v>989</v>
      </c>
      <c r="D1093" s="2120" t="s">
        <v>1020</v>
      </c>
      <c r="E1093" s="2540">
        <v>1</v>
      </c>
      <c r="F1093" s="496" t="s">
        <v>997</v>
      </c>
      <c r="G1093" s="496"/>
    </row>
    <row r="1094" spans="1:59">
      <c r="A1094" s="1887" t="s">
        <v>989</v>
      </c>
      <c r="C1094" s="1887" t="s">
        <v>989</v>
      </c>
      <c r="D1094" s="2120" t="s">
        <v>1020</v>
      </c>
      <c r="E1094" s="2540">
        <v>1</v>
      </c>
      <c r="I1094" s="1876"/>
      <c r="J1094" s="1877"/>
      <c r="K1094" s="1878"/>
      <c r="L1094" s="1878"/>
      <c r="M1094" s="1877"/>
      <c r="N1094" s="1877"/>
      <c r="O1094" s="1877"/>
      <c r="P1094" s="1879"/>
      <c r="Q1094" s="1880">
        <f>Q$10</f>
        <v>43922</v>
      </c>
      <c r="R1094" s="1880">
        <f t="shared" ref="R1094:AI1094" si="1171">R$10</f>
        <v>43952</v>
      </c>
      <c r="S1094" s="1880">
        <f t="shared" si="1171"/>
        <v>43983</v>
      </c>
      <c r="T1094" s="1880">
        <f t="shared" si="1171"/>
        <v>44013</v>
      </c>
      <c r="U1094" s="1880">
        <f t="shared" si="1171"/>
        <v>44044</v>
      </c>
      <c r="V1094" s="1880">
        <f t="shared" si="1171"/>
        <v>44075</v>
      </c>
      <c r="W1094" s="1880">
        <f t="shared" si="1171"/>
        <v>44105</v>
      </c>
      <c r="X1094" s="1880">
        <f t="shared" si="1171"/>
        <v>44136</v>
      </c>
      <c r="Y1094" s="1880">
        <f t="shared" si="1171"/>
        <v>44166</v>
      </c>
      <c r="Z1094" s="1880">
        <f t="shared" si="1171"/>
        <v>44197</v>
      </c>
      <c r="AA1094" s="1880">
        <f t="shared" si="1171"/>
        <v>44228</v>
      </c>
      <c r="AB1094" s="1880">
        <f t="shared" si="1171"/>
        <v>44256</v>
      </c>
      <c r="AC1094" s="1881" t="str">
        <f t="shared" si="1171"/>
        <v>Q1</v>
      </c>
      <c r="AD1094" s="1881" t="str">
        <f t="shared" si="1171"/>
        <v>Q2</v>
      </c>
      <c r="AE1094" s="1881" t="str">
        <f t="shared" si="1171"/>
        <v>Q3</v>
      </c>
      <c r="AF1094" s="1881" t="str">
        <f t="shared" si="1171"/>
        <v>Q4</v>
      </c>
      <c r="AG1094" s="1881" t="str">
        <f t="shared" si="1171"/>
        <v>1st H</v>
      </c>
      <c r="AH1094" s="1881" t="str">
        <f t="shared" si="1171"/>
        <v>2nd H</v>
      </c>
      <c r="AI1094" s="1881" t="str">
        <f t="shared" si="1171"/>
        <v>Yr.</v>
      </c>
      <c r="AK1094" s="1882" t="str">
        <f>AK$10</f>
        <v>Result</v>
      </c>
      <c r="AL1094" s="1883" t="str">
        <f t="shared" ref="AL1094:AQ1094" si="1172">AL$10</f>
        <v>OP</v>
      </c>
      <c r="AM1094" s="1884" t="str">
        <f t="shared" si="1172"/>
        <v>vs OP</v>
      </c>
      <c r="AN1094" s="1885" t="str">
        <f t="shared" si="1172"/>
        <v>%</v>
      </c>
      <c r="AO1094" s="1883" t="str">
        <f t="shared" si="1172"/>
        <v>FY20</v>
      </c>
      <c r="AP1094" s="1884" t="str">
        <f t="shared" si="1172"/>
        <v>vs FY20</v>
      </c>
      <c r="AQ1094" s="1886" t="str">
        <f t="shared" si="1172"/>
        <v>%</v>
      </c>
      <c r="AS1094" s="1882" t="str">
        <f>AS$10</f>
        <v>Result</v>
      </c>
      <c r="AT1094" s="1883" t="str">
        <f t="shared" ref="AT1094:AY1094" si="1173">AT$10</f>
        <v>OP</v>
      </c>
      <c r="AU1094" s="1884" t="str">
        <f t="shared" si="1173"/>
        <v>vs OP</v>
      </c>
      <c r="AV1094" s="1885" t="str">
        <f t="shared" si="1173"/>
        <v>%</v>
      </c>
      <c r="AW1094" s="1883" t="str">
        <f t="shared" si="1173"/>
        <v>FY20</v>
      </c>
      <c r="AX1094" s="1884" t="str">
        <f t="shared" si="1173"/>
        <v>vs FY20</v>
      </c>
      <c r="AY1094" s="1886" t="str">
        <f t="shared" si="1173"/>
        <v>%</v>
      </c>
      <c r="BA1094" s="1882" t="str">
        <f>BA$10</f>
        <v>Result</v>
      </c>
      <c r="BB1094" s="1883" t="str">
        <f t="shared" ref="BB1094:BG1094" si="1174">BB$10</f>
        <v>OP</v>
      </c>
      <c r="BC1094" s="1884" t="str">
        <f t="shared" si="1174"/>
        <v>vs OP</v>
      </c>
      <c r="BD1094" s="1885" t="str">
        <f t="shared" si="1174"/>
        <v>%</v>
      </c>
      <c r="BE1094" s="1883" t="str">
        <f t="shared" si="1174"/>
        <v>FY20</v>
      </c>
      <c r="BF1094" s="1884" t="str">
        <f t="shared" si="1174"/>
        <v>vs FY20</v>
      </c>
      <c r="BG1094" s="1886" t="str">
        <f t="shared" si="1174"/>
        <v>%</v>
      </c>
    </row>
    <row r="1095" spans="1:59" s="1902" customFormat="1">
      <c r="A1095" s="1887" t="s">
        <v>989</v>
      </c>
      <c r="B1095" s="1887"/>
      <c r="C1095" s="1887" t="s">
        <v>989</v>
      </c>
      <c r="D1095" s="2120" t="s">
        <v>1020</v>
      </c>
      <c r="E1095" s="2540">
        <v>1</v>
      </c>
      <c r="F1095" s="1898"/>
      <c r="G1095" s="1898"/>
      <c r="H1095" s="1901"/>
      <c r="I1095" s="1935" t="s">
        <v>9</v>
      </c>
      <c r="J1095" s="1936"/>
      <c r="K1095" s="1936"/>
      <c r="L1095" s="1936"/>
      <c r="M1095" s="1936"/>
      <c r="N1095" s="1936"/>
      <c r="O1095" s="1936"/>
      <c r="P1095" s="1995" t="s">
        <v>1004</v>
      </c>
      <c r="Q1095" s="1937">
        <f t="shared" ref="Q1095:AI1095" si="1175">Q11</f>
        <v>536747</v>
      </c>
      <c r="R1095" s="1937">
        <f t="shared" si="1175"/>
        <v>239742</v>
      </c>
      <c r="S1095" s="1937">
        <f t="shared" si="1175"/>
        <v>492039</v>
      </c>
      <c r="T1095" s="1937">
        <f t="shared" si="1175"/>
        <v>513291</v>
      </c>
      <c r="U1095" s="1937">
        <f t="shared" si="1175"/>
        <v>587099</v>
      </c>
      <c r="V1095" s="1937">
        <f t="shared" si="1175"/>
        <v>739620</v>
      </c>
      <c r="W1095" s="1937">
        <f t="shared" si="1175"/>
        <v>620462</v>
      </c>
      <c r="X1095" s="1937">
        <f t="shared" si="1175"/>
        <v>584851</v>
      </c>
      <c r="Y1095" s="1937">
        <f t="shared" si="1175"/>
        <v>726746</v>
      </c>
      <c r="Z1095" s="1937">
        <f t="shared" si="1175"/>
        <v>608182</v>
      </c>
      <c r="AA1095" s="1937">
        <f t="shared" si="1175"/>
        <v>561379</v>
      </c>
      <c r="AB1095" s="1937">
        <f t="shared" si="1175"/>
        <v>770388</v>
      </c>
      <c r="AC1095" s="1937">
        <f t="shared" si="1175"/>
        <v>1268528</v>
      </c>
      <c r="AD1095" s="1937">
        <f t="shared" si="1175"/>
        <v>1840010</v>
      </c>
      <c r="AE1095" s="1937">
        <f t="shared" si="1175"/>
        <v>1932059</v>
      </c>
      <c r="AF1095" s="1937">
        <f t="shared" si="1175"/>
        <v>1939949</v>
      </c>
      <c r="AG1095" s="1937">
        <f t="shared" si="1175"/>
        <v>3108538</v>
      </c>
      <c r="AH1095" s="1937">
        <f t="shared" si="1175"/>
        <v>3872008</v>
      </c>
      <c r="AI1095" s="1937">
        <f t="shared" si="1175"/>
        <v>6980546</v>
      </c>
      <c r="AK1095" s="1937">
        <f ca="1">AK11</f>
        <v>536747</v>
      </c>
      <c r="AL1095" s="1937">
        <f ca="1">AL11</f>
        <v>479840.45240854094</v>
      </c>
      <c r="AM1095" s="1992">
        <f t="shared" ref="AM1095:AM1111" ca="1" si="1176">AK1095-AL1095</f>
        <v>56906.547591459064</v>
      </c>
      <c r="AN1095" s="1989">
        <f t="shared" ref="AN1095:AN1110" ca="1" si="1177">IFERROR(AK1095/AL1095,0)</f>
        <v>1.1185947272803258</v>
      </c>
      <c r="AO1095" s="1937">
        <f ca="1">AO11</f>
        <v>18167</v>
      </c>
      <c r="AP1095" s="1992">
        <f ca="1">AK1095-AO1095</f>
        <v>518580</v>
      </c>
      <c r="AQ1095" s="1989">
        <f ca="1">IFERROR(AK1095/AO1095,0)</f>
        <v>29.545164308911762</v>
      </c>
      <c r="AS1095" s="1937">
        <f ca="1">AS11</f>
        <v>536747</v>
      </c>
      <c r="AT1095" s="1937">
        <f ca="1">AT11</f>
        <v>479840.45240854094</v>
      </c>
      <c r="AU1095" s="1992">
        <f t="shared" ref="AU1095:AU1111" ca="1" si="1178">AS1095-AT1095</f>
        <v>56906.547591459064</v>
      </c>
      <c r="AV1095" s="1989">
        <f ca="1">IFERROR(AS1095/AT1095,0)</f>
        <v>1.1185947272803258</v>
      </c>
      <c r="AW1095" s="1937">
        <f ca="1">AW11</f>
        <v>18167</v>
      </c>
      <c r="AX1095" s="1992">
        <f ca="1">AS1095-AW1095</f>
        <v>518580</v>
      </c>
      <c r="AY1095" s="1989">
        <f ca="1">IFERROR(AS1095/AW1095,0)</f>
        <v>29.545164308911762</v>
      </c>
      <c r="BA1095" s="1937">
        <f ca="1">BA11</f>
        <v>536747</v>
      </c>
      <c r="BB1095" s="1937">
        <f ca="1">BB11</f>
        <v>479840.45240854094</v>
      </c>
      <c r="BC1095" s="1992">
        <f t="shared" ref="BC1095:BC1111" ca="1" si="1179">BA1095-BB1095</f>
        <v>56906.547591459064</v>
      </c>
      <c r="BD1095" s="1989">
        <f ca="1">IFERROR(BA1095/BB1095,0)</f>
        <v>1.1185947272803258</v>
      </c>
      <c r="BE1095" s="1937">
        <f ca="1">BE11</f>
        <v>18167</v>
      </c>
      <c r="BF1095" s="1992">
        <f ca="1">BA1095-BE1095</f>
        <v>518580</v>
      </c>
      <c r="BG1095" s="1989">
        <f ca="1">IFERROR(BA1095/BE1095,0)</f>
        <v>29.545164308911762</v>
      </c>
    </row>
    <row r="1096" spans="1:59" s="1902" customFormat="1">
      <c r="A1096" s="1887" t="s">
        <v>989</v>
      </c>
      <c r="B1096" s="1887"/>
      <c r="C1096" s="1887" t="s">
        <v>989</v>
      </c>
      <c r="D1096" s="2120" t="s">
        <v>1020</v>
      </c>
      <c r="E1096" s="2540">
        <v>1</v>
      </c>
      <c r="F1096" s="1898"/>
      <c r="G1096" s="1898"/>
      <c r="H1096" s="1901"/>
      <c r="I1096" s="1924" t="s">
        <v>992</v>
      </c>
      <c r="J1096" s="1923"/>
      <c r="K1096" s="1923"/>
      <c r="L1096" s="1938"/>
      <c r="M1096" s="1921"/>
      <c r="N1096" s="1921"/>
      <c r="O1096" s="1921"/>
      <c r="P1096" s="1996" t="s">
        <v>1005</v>
      </c>
      <c r="Q1096" s="1922">
        <f>SUM(Q1098:Q1100)</f>
        <v>379768</v>
      </c>
      <c r="R1096" s="1922">
        <f t="shared" ref="R1096:AI1096" si="1180">SUM(R1098:R1100)</f>
        <v>169971</v>
      </c>
      <c r="S1096" s="1922">
        <f t="shared" si="1180"/>
        <v>339855</v>
      </c>
      <c r="T1096" s="1922">
        <f t="shared" si="1180"/>
        <v>343322</v>
      </c>
      <c r="U1096" s="1922">
        <f t="shared" si="1180"/>
        <v>392206</v>
      </c>
      <c r="V1096" s="1922">
        <f t="shared" si="1180"/>
        <v>495328</v>
      </c>
      <c r="W1096" s="1922">
        <f t="shared" si="1180"/>
        <v>434313</v>
      </c>
      <c r="X1096" s="1922">
        <f t="shared" si="1180"/>
        <v>382760</v>
      </c>
      <c r="Y1096" s="1922">
        <f t="shared" si="1180"/>
        <v>539081</v>
      </c>
      <c r="Z1096" s="1922">
        <f t="shared" si="1180"/>
        <v>405196</v>
      </c>
      <c r="AA1096" s="1922">
        <f t="shared" si="1180"/>
        <v>391540.80000000005</v>
      </c>
      <c r="AB1096" s="1922">
        <f t="shared" si="1180"/>
        <v>525941.89318999997</v>
      </c>
      <c r="AC1096" s="1922">
        <f t="shared" si="1180"/>
        <v>889594</v>
      </c>
      <c r="AD1096" s="1922">
        <f t="shared" si="1180"/>
        <v>1230856</v>
      </c>
      <c r="AE1096" s="1922">
        <f t="shared" si="1180"/>
        <v>1356154</v>
      </c>
      <c r="AF1096" s="1922">
        <f t="shared" si="1180"/>
        <v>1322678.69319</v>
      </c>
      <c r="AG1096" s="1922">
        <f t="shared" si="1180"/>
        <v>2120450</v>
      </c>
      <c r="AH1096" s="1922">
        <f t="shared" si="1180"/>
        <v>2678832.69319</v>
      </c>
      <c r="AI1096" s="1922">
        <f t="shared" si="1180"/>
        <v>4799282.69319</v>
      </c>
      <c r="AK1096" s="1924">
        <f ca="1">SUM(AK1098:AK1100)</f>
        <v>379768</v>
      </c>
      <c r="AL1096" s="1922">
        <f ca="1">SUM(AL1098:AL1100)</f>
        <v>324760.12023453013</v>
      </c>
      <c r="AM1096" s="1925">
        <f t="shared" ca="1" si="1176"/>
        <v>55007.879765469872</v>
      </c>
      <c r="AN1096" s="1926">
        <f t="shared" ca="1" si="1177"/>
        <v>1.1693800326399224</v>
      </c>
      <c r="AO1096" s="1924">
        <f ca="1">SUM(AO1098:AO1100)</f>
        <v>36640</v>
      </c>
      <c r="AP1096" s="1925">
        <f t="shared" ref="AP1096:AP1111" ca="1" si="1181">AK1096-AO1096</f>
        <v>343128</v>
      </c>
      <c r="AQ1096" s="1926">
        <f t="shared" ref="AQ1096:AQ1110" ca="1" si="1182">IFERROR(AK1096/AO1096,0)</f>
        <v>10.364847161572053</v>
      </c>
      <c r="AS1096" s="1924">
        <f ca="1">SUM(AS1098:AS1100)</f>
        <v>379768</v>
      </c>
      <c r="AT1096" s="1922">
        <f ca="1">SUM(AT1098:AT1100)</f>
        <v>324760.12023453013</v>
      </c>
      <c r="AU1096" s="1925">
        <f t="shared" ca="1" si="1178"/>
        <v>55007.879765469872</v>
      </c>
      <c r="AV1096" s="1926">
        <f ca="1">IFERROR(AS1096/AT1096,0)</f>
        <v>1.1693800326399224</v>
      </c>
      <c r="AW1096" s="1924">
        <f ca="1">SUM(AW1098:AW1100)</f>
        <v>36640</v>
      </c>
      <c r="AX1096" s="1925">
        <f t="shared" ref="AX1096:AX1111" ca="1" si="1183">AS1096-AW1096</f>
        <v>343128</v>
      </c>
      <c r="AY1096" s="1926">
        <f ca="1">IFERROR(AS1096/AW1096,0)</f>
        <v>10.364847161572053</v>
      </c>
      <c r="BA1096" s="1924">
        <f ca="1">SUM(BA1098:BA1100)</f>
        <v>379768</v>
      </c>
      <c r="BB1096" s="1922">
        <f ca="1">SUM(BB1098:BB1100)</f>
        <v>324760.12023453013</v>
      </c>
      <c r="BC1096" s="1925">
        <f t="shared" ca="1" si="1179"/>
        <v>55007.879765469872</v>
      </c>
      <c r="BD1096" s="1926">
        <f ca="1">IFERROR(BA1096/BB1096,0)</f>
        <v>1.1693800326399224</v>
      </c>
      <c r="BE1096" s="1924">
        <f ca="1">SUM(BE1098:BE1100)</f>
        <v>36640</v>
      </c>
      <c r="BF1096" s="1925">
        <f t="shared" ref="BF1096:BF1111" ca="1" si="1184">BA1096-BE1096</f>
        <v>343128</v>
      </c>
      <c r="BG1096" s="1926">
        <f ca="1">IFERROR(BA1096/BE1096,0)</f>
        <v>10.364847161572053</v>
      </c>
    </row>
    <row r="1097" spans="1:59" s="1980" customFormat="1">
      <c r="A1097" s="1887" t="s">
        <v>989</v>
      </c>
      <c r="B1097" s="1887"/>
      <c r="C1097" s="1887" t="s">
        <v>989</v>
      </c>
      <c r="D1097" s="2120" t="s">
        <v>1020</v>
      </c>
      <c r="E1097" s="2540">
        <v>1</v>
      </c>
      <c r="F1097" s="1975"/>
      <c r="G1097" s="1975"/>
      <c r="H1097" s="1975"/>
      <c r="I1097" s="1976"/>
      <c r="J1097" s="1977" t="s">
        <v>140</v>
      </c>
      <c r="K1097" s="1977"/>
      <c r="L1097" s="1977"/>
      <c r="M1097" s="1978"/>
      <c r="N1097" s="1978"/>
      <c r="O1097" s="1978"/>
      <c r="P1097" s="1997"/>
      <c r="Q1097" s="1979">
        <f>IFERROR(Q1096/Q1095,0)</f>
        <v>0.70753632530782662</v>
      </c>
      <c r="R1097" s="1979">
        <f t="shared" ref="R1097:AI1097" si="1185">IFERROR(R1096/R1095,0)</f>
        <v>0.70897464774632735</v>
      </c>
      <c r="S1097" s="1979">
        <f t="shared" si="1185"/>
        <v>0.69070744392212813</v>
      </c>
      <c r="T1097" s="1979">
        <f t="shared" si="1185"/>
        <v>0.66886425049338483</v>
      </c>
      <c r="U1097" s="1979">
        <f t="shared" si="1185"/>
        <v>0.66804065413158598</v>
      </c>
      <c r="V1097" s="1979">
        <f t="shared" si="1185"/>
        <v>0.6697060652767638</v>
      </c>
      <c r="W1097" s="1979">
        <f t="shared" si="1185"/>
        <v>0.69998323829662412</v>
      </c>
      <c r="X1097" s="1979">
        <f t="shared" si="1185"/>
        <v>0.65445728912150269</v>
      </c>
      <c r="Y1097" s="1979">
        <f t="shared" si="1185"/>
        <v>0.74177360453308305</v>
      </c>
      <c r="Z1097" s="1979">
        <f t="shared" si="1185"/>
        <v>0.66624135538375029</v>
      </c>
      <c r="AA1097" s="1979">
        <f t="shared" si="1185"/>
        <v>0.69746249859720444</v>
      </c>
      <c r="AB1097" s="1979">
        <f t="shared" si="1185"/>
        <v>0.68269741116164839</v>
      </c>
      <c r="AC1097" s="1979">
        <f t="shared" si="1185"/>
        <v>0.70128053933377898</v>
      </c>
      <c r="AD1097" s="1979">
        <f t="shared" si="1185"/>
        <v>0.66893984271824614</v>
      </c>
      <c r="AE1097" s="1979">
        <f t="shared" si="1185"/>
        <v>0.70192162868732266</v>
      </c>
      <c r="AF1097" s="1979">
        <f t="shared" si="1185"/>
        <v>0.68181106471871167</v>
      </c>
      <c r="AG1097" s="1979">
        <f t="shared" si="1185"/>
        <v>0.68213739063186618</v>
      </c>
      <c r="AH1097" s="1979">
        <f t="shared" si="1185"/>
        <v>0.69184585703077062</v>
      </c>
      <c r="AI1097" s="1979">
        <f t="shared" si="1185"/>
        <v>0.68752253665973984</v>
      </c>
      <c r="AK1097" s="1984">
        <f ca="1">IFERROR(AK1096/AK1095,0)</f>
        <v>0.70753632530782662</v>
      </c>
      <c r="AL1097" s="1979">
        <f ca="1">IFERROR(AL1096/AL1095,0)</f>
        <v>0.6768085487674268</v>
      </c>
      <c r="AM1097" s="1984">
        <f t="shared" ca="1" si="1176"/>
        <v>3.072777654039982E-2</v>
      </c>
      <c r="AN1097" s="1984"/>
      <c r="AO1097" s="1984">
        <f ca="1">IFERROR(AO1096/AO1095,0)</f>
        <v>2.0168437276380251</v>
      </c>
      <c r="AP1097" s="1984">
        <f t="shared" ca="1" si="1181"/>
        <v>-1.3093074023301985</v>
      </c>
      <c r="AQ1097" s="1984"/>
      <c r="AS1097" s="1984">
        <f ca="1">IFERROR(AS1096/AS1095,0)</f>
        <v>0.70753632530782662</v>
      </c>
      <c r="AT1097" s="1979">
        <f ca="1">IFERROR(AT1096/AT1095,0)</f>
        <v>0.6768085487674268</v>
      </c>
      <c r="AU1097" s="1984">
        <f t="shared" ca="1" si="1178"/>
        <v>3.072777654039982E-2</v>
      </c>
      <c r="AV1097" s="1984"/>
      <c r="AW1097" s="1984">
        <f ca="1">IFERROR(AW1096/AW1095,0)</f>
        <v>2.0168437276380251</v>
      </c>
      <c r="AX1097" s="1984">
        <f t="shared" ca="1" si="1183"/>
        <v>-1.3093074023301985</v>
      </c>
      <c r="AY1097" s="1984"/>
      <c r="BA1097" s="1984">
        <f ca="1">IFERROR(BA1096/BA1095,0)</f>
        <v>0.70753632530782662</v>
      </c>
      <c r="BB1097" s="1979">
        <f ca="1">IFERROR(BB1096/BB1095,0)</f>
        <v>0.6768085487674268</v>
      </c>
      <c r="BC1097" s="1984">
        <f t="shared" ca="1" si="1179"/>
        <v>3.072777654039982E-2</v>
      </c>
      <c r="BD1097" s="1984"/>
      <c r="BE1097" s="1984">
        <f ca="1">IFERROR(BE1096/BE1095,0)</f>
        <v>2.0168437276380251</v>
      </c>
      <c r="BF1097" s="1984">
        <f t="shared" ca="1" si="1184"/>
        <v>-1.3093074023301985</v>
      </c>
      <c r="BG1097" s="1984"/>
    </row>
    <row r="1098" spans="1:59" s="1903" customFormat="1">
      <c r="A1098" s="1887" t="s">
        <v>989</v>
      </c>
      <c r="B1098" s="1887"/>
      <c r="C1098" s="1887" t="s">
        <v>989</v>
      </c>
      <c r="D1098" s="2120" t="s">
        <v>1020</v>
      </c>
      <c r="E1098" s="2540">
        <v>1</v>
      </c>
      <c r="F1098" s="1901"/>
      <c r="G1098" s="1901"/>
      <c r="H1098" s="1901"/>
      <c r="I1098" s="1920"/>
      <c r="J1098" s="1921" t="s">
        <v>999</v>
      </c>
      <c r="K1098" s="1921"/>
      <c r="L1098" s="1921"/>
      <c r="M1098" s="1921"/>
      <c r="N1098" s="1921"/>
      <c r="O1098" s="1921"/>
      <c r="P1098" s="1996"/>
      <c r="Q1098" s="1923">
        <f t="shared" ref="Q1098:AI1098" si="1186">Q13-Q1105</f>
        <v>333303</v>
      </c>
      <c r="R1098" s="1923">
        <f t="shared" si="1186"/>
        <v>138838</v>
      </c>
      <c r="S1098" s="1923">
        <f t="shared" si="1186"/>
        <v>304492</v>
      </c>
      <c r="T1098" s="1923">
        <f t="shared" si="1186"/>
        <v>305168</v>
      </c>
      <c r="U1098" s="1923">
        <f t="shared" si="1186"/>
        <v>345054</v>
      </c>
      <c r="V1098" s="1923">
        <f t="shared" si="1186"/>
        <v>443961</v>
      </c>
      <c r="W1098" s="1923">
        <f t="shared" si="1186"/>
        <v>387423</v>
      </c>
      <c r="X1098" s="1923">
        <f t="shared" si="1186"/>
        <v>336479</v>
      </c>
      <c r="Y1098" s="1923">
        <f t="shared" si="1186"/>
        <v>490289</v>
      </c>
      <c r="Z1098" s="1923">
        <f t="shared" si="1186"/>
        <v>363662</v>
      </c>
      <c r="AA1098" s="1923">
        <f t="shared" si="1186"/>
        <v>370491</v>
      </c>
      <c r="AB1098" s="1923">
        <f t="shared" si="1186"/>
        <v>478603</v>
      </c>
      <c r="AC1098" s="1923">
        <f t="shared" si="1186"/>
        <v>776633</v>
      </c>
      <c r="AD1098" s="1923">
        <f t="shared" si="1186"/>
        <v>1094183</v>
      </c>
      <c r="AE1098" s="1923">
        <f t="shared" si="1186"/>
        <v>1214191</v>
      </c>
      <c r="AF1098" s="1923">
        <f t="shared" si="1186"/>
        <v>1212756</v>
      </c>
      <c r="AG1098" s="1923">
        <f t="shared" si="1186"/>
        <v>1870816</v>
      </c>
      <c r="AH1098" s="1923">
        <f t="shared" si="1186"/>
        <v>2426947</v>
      </c>
      <c r="AI1098" s="1923">
        <f t="shared" si="1186"/>
        <v>4297763</v>
      </c>
      <c r="AK1098" s="1923">
        <f ca="1">AK13-AK1105</f>
        <v>333303</v>
      </c>
      <c r="AL1098" s="1923">
        <f ca="1">AL13-AL1105</f>
        <v>284293.93416029855</v>
      </c>
      <c r="AM1098" s="1993">
        <f t="shared" ca="1" si="1176"/>
        <v>49009.065839701449</v>
      </c>
      <c r="AN1098" s="1990">
        <f t="shared" ca="1" si="1177"/>
        <v>1.1723887144636289</v>
      </c>
      <c r="AO1098" s="1923">
        <f ca="1">AO13-AO1105</f>
        <v>11973</v>
      </c>
      <c r="AP1098" s="1993">
        <f t="shared" ca="1" si="1181"/>
        <v>321330</v>
      </c>
      <c r="AQ1098" s="1990">
        <f t="shared" ca="1" si="1182"/>
        <v>27.837885241794037</v>
      </c>
      <c r="AS1098" s="1923">
        <f ca="1">AS13-AS1105</f>
        <v>333303</v>
      </c>
      <c r="AT1098" s="1923">
        <f ca="1">AT13-AT1105</f>
        <v>284293.93416029855</v>
      </c>
      <c r="AU1098" s="1993">
        <f t="shared" ca="1" si="1178"/>
        <v>49009.065839701449</v>
      </c>
      <c r="AV1098" s="1990">
        <f ca="1">IFERROR(AS1098/AT1098,0)</f>
        <v>1.1723887144636289</v>
      </c>
      <c r="AW1098" s="1923">
        <f ca="1">AW13-AW1105</f>
        <v>11973</v>
      </c>
      <c r="AX1098" s="1993">
        <f t="shared" ca="1" si="1183"/>
        <v>321330</v>
      </c>
      <c r="AY1098" s="1990">
        <f ca="1">IFERROR(AS1098/AW1098,0)</f>
        <v>27.837885241794037</v>
      </c>
      <c r="BA1098" s="1923">
        <f ca="1">BA13-BA1105</f>
        <v>333303</v>
      </c>
      <c r="BB1098" s="1923">
        <f ca="1">BB13-BB1105</f>
        <v>284293.93416029855</v>
      </c>
      <c r="BC1098" s="1993">
        <f t="shared" ca="1" si="1179"/>
        <v>49009.065839701449</v>
      </c>
      <c r="BD1098" s="1990">
        <f ca="1">IFERROR(BA1098/BB1098,0)</f>
        <v>1.1723887144636289</v>
      </c>
      <c r="BE1098" s="1923">
        <f ca="1">BE13-BE1105</f>
        <v>11973</v>
      </c>
      <c r="BF1098" s="1993">
        <f t="shared" ca="1" si="1184"/>
        <v>321330</v>
      </c>
      <c r="BG1098" s="1990">
        <f ca="1">IFERROR(BA1098/BE1098,0)</f>
        <v>27.837885241794037</v>
      </c>
    </row>
    <row r="1099" spans="1:59" s="1903" customFormat="1">
      <c r="A1099" s="1887" t="s">
        <v>989</v>
      </c>
      <c r="B1099" s="1887"/>
      <c r="C1099" s="1887" t="s">
        <v>989</v>
      </c>
      <c r="D1099" s="2120" t="s">
        <v>1020</v>
      </c>
      <c r="E1099" s="2540">
        <v>1</v>
      </c>
      <c r="F1099" s="1901"/>
      <c r="G1099" s="1901"/>
      <c r="H1099" s="1901"/>
      <c r="I1099" s="1920"/>
      <c r="J1099" s="1921" t="s">
        <v>1000</v>
      </c>
      <c r="K1099" s="1921"/>
      <c r="L1099" s="1921"/>
      <c r="M1099" s="1921"/>
      <c r="N1099" s="1921"/>
      <c r="O1099" s="1921"/>
      <c r="P1099" s="1996"/>
      <c r="Q1099" s="1923">
        <f t="shared" ref="Q1099:AI1099" si="1187">Q19-SUM(Q43:Q44)</f>
        <v>9948</v>
      </c>
      <c r="R1099" s="1923">
        <f t="shared" si="1187"/>
        <v>8790</v>
      </c>
      <c r="S1099" s="1923">
        <f t="shared" si="1187"/>
        <v>5322</v>
      </c>
      <c r="T1099" s="1923">
        <f t="shared" si="1187"/>
        <v>9227</v>
      </c>
      <c r="U1099" s="1923">
        <f t="shared" si="1187"/>
        <v>9085</v>
      </c>
      <c r="V1099" s="1923">
        <f t="shared" si="1187"/>
        <v>7214</v>
      </c>
      <c r="W1099" s="1923">
        <f t="shared" si="1187"/>
        <v>4705</v>
      </c>
      <c r="X1099" s="1923">
        <f t="shared" si="1187"/>
        <v>6971</v>
      </c>
      <c r="Y1099" s="1923">
        <f t="shared" si="1187"/>
        <v>3546</v>
      </c>
      <c r="Z1099" s="1923">
        <f t="shared" si="1187"/>
        <v>5309</v>
      </c>
      <c r="AA1099" s="1923">
        <f t="shared" si="1187"/>
        <v>14349.800000000039</v>
      </c>
      <c r="AB1099" s="1923">
        <f t="shared" si="1187"/>
        <v>8887.8931899999588</v>
      </c>
      <c r="AC1099" s="1923">
        <f t="shared" si="1187"/>
        <v>24060</v>
      </c>
      <c r="AD1099" s="1923">
        <f t="shared" si="1187"/>
        <v>25526</v>
      </c>
      <c r="AE1099" s="1923">
        <f t="shared" si="1187"/>
        <v>15222</v>
      </c>
      <c r="AF1099" s="1923">
        <f t="shared" si="1187"/>
        <v>28546.693189999991</v>
      </c>
      <c r="AG1099" s="1923">
        <f t="shared" si="1187"/>
        <v>49586</v>
      </c>
      <c r="AH1099" s="1923">
        <f t="shared" si="1187"/>
        <v>43768.693189999962</v>
      </c>
      <c r="AI1099" s="1923">
        <f t="shared" si="1187"/>
        <v>93354.69319000002</v>
      </c>
      <c r="AK1099" s="1923">
        <f ca="1">AK19-SUM(AK43:AK44)</f>
        <v>9948</v>
      </c>
      <c r="AL1099" s="1923">
        <f ca="1">AL19-SUM(AL43:AL44)</f>
        <v>9309.8986210867224</v>
      </c>
      <c r="AM1099" s="1993">
        <f t="shared" ca="1" si="1176"/>
        <v>638.10137891327759</v>
      </c>
      <c r="AN1099" s="1990">
        <f t="shared" ca="1" si="1177"/>
        <v>1.0685400996169809</v>
      </c>
      <c r="AO1099" s="1923">
        <f ca="1">AO19-SUM(AO43:AO44)</f>
        <v>11028</v>
      </c>
      <c r="AP1099" s="1993">
        <f t="shared" ca="1" si="1181"/>
        <v>-1080</v>
      </c>
      <c r="AQ1099" s="1990">
        <f t="shared" ca="1" si="1182"/>
        <v>0.90206746463547338</v>
      </c>
      <c r="AS1099" s="1923">
        <f ca="1">AS19-SUM(AS43:AS44)</f>
        <v>9948</v>
      </c>
      <c r="AT1099" s="1923">
        <f ca="1">AT19-SUM(AT43:AT44)</f>
        <v>9309.8986210867224</v>
      </c>
      <c r="AU1099" s="1993">
        <f ca="1">AS1099-AT1099</f>
        <v>638.10137891327759</v>
      </c>
      <c r="AV1099" s="1990">
        <f ca="1">IFERROR(AS1099/AT1099,0)</f>
        <v>1.0685400996169809</v>
      </c>
      <c r="AW1099" s="1923">
        <f ca="1">AW19-SUM(AW43:AW44)</f>
        <v>11028</v>
      </c>
      <c r="AX1099" s="1993">
        <f ca="1">AS1099-AW1099</f>
        <v>-1080</v>
      </c>
      <c r="AY1099" s="1990">
        <f ca="1">IFERROR(AS1099/AW1099,0)</f>
        <v>0.90206746463547338</v>
      </c>
      <c r="BA1099" s="1923">
        <f ca="1">BA19-SUM(BA43:BA44)</f>
        <v>9948</v>
      </c>
      <c r="BB1099" s="1923">
        <f ca="1">BB19-SUM(BB43:BB44)</f>
        <v>9309.8986210867224</v>
      </c>
      <c r="BC1099" s="1993">
        <f ca="1">BA1099-BB1099</f>
        <v>638.10137891327759</v>
      </c>
      <c r="BD1099" s="1990">
        <f ca="1">IFERROR(BA1099/BB1099,0)</f>
        <v>1.0685400996169809</v>
      </c>
      <c r="BE1099" s="1923">
        <f ca="1">BE19-SUM(BE43:BE44)</f>
        <v>11028</v>
      </c>
      <c r="BF1099" s="1993">
        <f ca="1">BA1099-BE1099</f>
        <v>-1080</v>
      </c>
      <c r="BG1099" s="1990">
        <f ca="1">IFERROR(BA1099/BE1099,0)</f>
        <v>0.90206746463547338</v>
      </c>
    </row>
    <row r="1100" spans="1:59" s="1903" customFormat="1">
      <c r="A1100" s="1887" t="s">
        <v>989</v>
      </c>
      <c r="B1100" s="1887"/>
      <c r="C1100" s="1887" t="s">
        <v>989</v>
      </c>
      <c r="D1100" s="2120" t="s">
        <v>1020</v>
      </c>
      <c r="E1100" s="2540">
        <v>1</v>
      </c>
      <c r="F1100" s="1901"/>
      <c r="G1100" s="1901"/>
      <c r="H1100" s="1901"/>
      <c r="I1100" s="1927"/>
      <c r="J1100" s="1928" t="s">
        <v>1002</v>
      </c>
      <c r="K1100" s="1928"/>
      <c r="L1100" s="1928"/>
      <c r="M1100" s="1928"/>
      <c r="N1100" s="1928"/>
      <c r="O1100" s="1928"/>
      <c r="P1100" s="1998"/>
      <c r="Q1100" s="1929">
        <f>Q37</f>
        <v>36517</v>
      </c>
      <c r="R1100" s="1929">
        <f t="shared" ref="R1100:AI1100" si="1188">R18</f>
        <v>22343</v>
      </c>
      <c r="S1100" s="1929">
        <f t="shared" si="1188"/>
        <v>30041</v>
      </c>
      <c r="T1100" s="1929">
        <f t="shared" si="1188"/>
        <v>28927</v>
      </c>
      <c r="U1100" s="1929">
        <f t="shared" si="1188"/>
        <v>38067</v>
      </c>
      <c r="V1100" s="1929">
        <f t="shared" si="1188"/>
        <v>44153</v>
      </c>
      <c r="W1100" s="1929">
        <f t="shared" si="1188"/>
        <v>42185</v>
      </c>
      <c r="X1100" s="1929">
        <f t="shared" si="1188"/>
        <v>39310</v>
      </c>
      <c r="Y1100" s="1929">
        <f t="shared" si="1188"/>
        <v>45246</v>
      </c>
      <c r="Z1100" s="1929">
        <f t="shared" si="1188"/>
        <v>36225</v>
      </c>
      <c r="AA1100" s="1929">
        <f t="shared" si="1188"/>
        <v>6700.0000000000009</v>
      </c>
      <c r="AB1100" s="1929">
        <f t="shared" si="1188"/>
        <v>38451</v>
      </c>
      <c r="AC1100" s="1929">
        <f t="shared" si="1188"/>
        <v>88901</v>
      </c>
      <c r="AD1100" s="1929">
        <f t="shared" si="1188"/>
        <v>111147</v>
      </c>
      <c r="AE1100" s="1929">
        <f t="shared" si="1188"/>
        <v>126741</v>
      </c>
      <c r="AF1100" s="1929">
        <f t="shared" si="1188"/>
        <v>81376</v>
      </c>
      <c r="AG1100" s="1929">
        <f t="shared" si="1188"/>
        <v>200048</v>
      </c>
      <c r="AH1100" s="1929">
        <f t="shared" si="1188"/>
        <v>208117</v>
      </c>
      <c r="AI1100" s="1929">
        <f t="shared" si="1188"/>
        <v>408165</v>
      </c>
      <c r="AK1100" s="1929">
        <f ca="1">AK18</f>
        <v>36517</v>
      </c>
      <c r="AL1100" s="1929">
        <f ca="1">AL18</f>
        <v>31156.287453144851</v>
      </c>
      <c r="AM1100" s="1994">
        <f t="shared" ca="1" si="1176"/>
        <v>5360.7125468551494</v>
      </c>
      <c r="AN1100" s="1991">
        <f t="shared" ca="1" si="1177"/>
        <v>1.1720587716016226</v>
      </c>
      <c r="AO1100" s="1929">
        <f ca="1">AO18</f>
        <v>13639</v>
      </c>
      <c r="AP1100" s="1994">
        <f t="shared" ca="1" si="1181"/>
        <v>22878</v>
      </c>
      <c r="AQ1100" s="1991">
        <f t="shared" ca="1" si="1182"/>
        <v>2.6773957034973237</v>
      </c>
      <c r="AS1100" s="1929">
        <f ca="1">AS18</f>
        <v>36517</v>
      </c>
      <c r="AT1100" s="1929">
        <f ca="1">AT18</f>
        <v>31156.287453144851</v>
      </c>
      <c r="AU1100" s="1994">
        <f t="shared" ca="1" si="1178"/>
        <v>5360.7125468551494</v>
      </c>
      <c r="AV1100" s="1991">
        <f ca="1">IFERROR(AS1100/AT1100,0)</f>
        <v>1.1720587716016226</v>
      </c>
      <c r="AW1100" s="1929">
        <f ca="1">AW18</f>
        <v>13639</v>
      </c>
      <c r="AX1100" s="1994">
        <f t="shared" ca="1" si="1183"/>
        <v>22878</v>
      </c>
      <c r="AY1100" s="1991">
        <f ca="1">IFERROR(AS1100/AW1100,0)</f>
        <v>2.6773957034973237</v>
      </c>
      <c r="BA1100" s="1929">
        <f ca="1">BA18</f>
        <v>36517</v>
      </c>
      <c r="BB1100" s="1929">
        <f ca="1">BB18</f>
        <v>31156.287453144851</v>
      </c>
      <c r="BC1100" s="1994">
        <f t="shared" ca="1" si="1179"/>
        <v>5360.7125468551494</v>
      </c>
      <c r="BD1100" s="1991">
        <f ca="1">IFERROR(BA1100/BB1100,0)</f>
        <v>1.1720587716016226</v>
      </c>
      <c r="BE1100" s="1929">
        <f ca="1">BE18</f>
        <v>13639</v>
      </c>
      <c r="BF1100" s="1994">
        <f t="shared" ca="1" si="1184"/>
        <v>22878</v>
      </c>
      <c r="BG1100" s="1991">
        <f ca="1">IFERROR(BA1100/BE1100,0)</f>
        <v>2.6773957034973237</v>
      </c>
    </row>
    <row r="1101" spans="1:59" s="1902" customFormat="1">
      <c r="A1101" s="1887" t="s">
        <v>989</v>
      </c>
      <c r="B1101" s="1887"/>
      <c r="C1101" s="1887" t="s">
        <v>989</v>
      </c>
      <c r="D1101" s="2120" t="s">
        <v>1020</v>
      </c>
      <c r="E1101" s="2540">
        <v>1</v>
      </c>
      <c r="F1101" s="1898"/>
      <c r="G1101" s="1898"/>
      <c r="H1101" s="1901"/>
      <c r="I1101" s="1930" t="s">
        <v>993</v>
      </c>
      <c r="J1101" s="1931"/>
      <c r="K1101" s="1931"/>
      <c r="L1101" s="1931"/>
      <c r="M1101" s="1931"/>
      <c r="N1101" s="1931"/>
      <c r="O1101" s="1931"/>
      <c r="P1101" s="1999" t="s">
        <v>1006</v>
      </c>
      <c r="Q1101" s="1932">
        <f>Q1095-Q1096</f>
        <v>156979</v>
      </c>
      <c r="R1101" s="1932">
        <f t="shared" ref="R1101:AI1101" si="1189">R1095-R1096</f>
        <v>69771</v>
      </c>
      <c r="S1101" s="1932">
        <f t="shared" si="1189"/>
        <v>152184</v>
      </c>
      <c r="T1101" s="1932">
        <f t="shared" si="1189"/>
        <v>169969</v>
      </c>
      <c r="U1101" s="1932">
        <f t="shared" si="1189"/>
        <v>194893</v>
      </c>
      <c r="V1101" s="1932">
        <f t="shared" si="1189"/>
        <v>244292</v>
      </c>
      <c r="W1101" s="1932">
        <f t="shared" si="1189"/>
        <v>186149</v>
      </c>
      <c r="X1101" s="1932">
        <f t="shared" si="1189"/>
        <v>202091</v>
      </c>
      <c r="Y1101" s="1932">
        <f t="shared" si="1189"/>
        <v>187665</v>
      </c>
      <c r="Z1101" s="1932">
        <f t="shared" si="1189"/>
        <v>202986</v>
      </c>
      <c r="AA1101" s="1932">
        <f t="shared" si="1189"/>
        <v>169838.19999999995</v>
      </c>
      <c r="AB1101" s="1932">
        <f t="shared" si="1189"/>
        <v>244446.10681000003</v>
      </c>
      <c r="AC1101" s="1932">
        <f t="shared" si="1189"/>
        <v>378934</v>
      </c>
      <c r="AD1101" s="1932">
        <f t="shared" si="1189"/>
        <v>609154</v>
      </c>
      <c r="AE1101" s="1932">
        <f t="shared" si="1189"/>
        <v>575905</v>
      </c>
      <c r="AF1101" s="1932">
        <f t="shared" si="1189"/>
        <v>617270.30680999998</v>
      </c>
      <c r="AG1101" s="1932">
        <f t="shared" si="1189"/>
        <v>988088</v>
      </c>
      <c r="AH1101" s="1932">
        <f t="shared" si="1189"/>
        <v>1193175.30681</v>
      </c>
      <c r="AI1101" s="1932">
        <f t="shared" si="1189"/>
        <v>2181263.30681</v>
      </c>
      <c r="AK1101" s="1932">
        <f ca="1">AK1095-AK1096</f>
        <v>156979</v>
      </c>
      <c r="AL1101" s="1932">
        <f ca="1">AL1095-AL1096</f>
        <v>155080.33217401081</v>
      </c>
      <c r="AM1101" s="1933">
        <f t="shared" ca="1" si="1176"/>
        <v>1898.6678259891924</v>
      </c>
      <c r="AN1101" s="1934">
        <f t="shared" ca="1" si="1177"/>
        <v>1.0122431245753249</v>
      </c>
      <c r="AO1101" s="1932">
        <f ca="1">AO1095-AO1096</f>
        <v>-18473</v>
      </c>
      <c r="AP1101" s="1933">
        <f t="shared" ca="1" si="1181"/>
        <v>175452</v>
      </c>
      <c r="AQ1101" s="1934">
        <f t="shared" ca="1" si="1182"/>
        <v>-8.4977534780490451</v>
      </c>
      <c r="AS1101" s="1932">
        <f ca="1">AS1095-AS1096</f>
        <v>156979</v>
      </c>
      <c r="AT1101" s="1932">
        <f ca="1">AT1095-AT1096</f>
        <v>155080.33217401081</v>
      </c>
      <c r="AU1101" s="1933">
        <f t="shared" ca="1" si="1178"/>
        <v>1898.6678259891924</v>
      </c>
      <c r="AV1101" s="1934">
        <f ca="1">IFERROR(AS1101/AT1101,0)</f>
        <v>1.0122431245753249</v>
      </c>
      <c r="AW1101" s="1932">
        <f ca="1">AW1095-AW1096</f>
        <v>-18473</v>
      </c>
      <c r="AX1101" s="1933">
        <f t="shared" ca="1" si="1183"/>
        <v>175452</v>
      </c>
      <c r="AY1101" s="1934">
        <f ca="1">IFERROR(AS1101/AW1101,0)</f>
        <v>-8.4977534780490451</v>
      </c>
      <c r="BA1101" s="1932">
        <f ca="1">BA1095-BA1096</f>
        <v>156979</v>
      </c>
      <c r="BB1101" s="1932">
        <f ca="1">BB1095-BB1096</f>
        <v>155080.33217401081</v>
      </c>
      <c r="BC1101" s="1933">
        <f t="shared" ca="1" si="1179"/>
        <v>1898.6678259891924</v>
      </c>
      <c r="BD1101" s="1934">
        <f ca="1">IFERROR(BA1101/BB1101,0)</f>
        <v>1.0122431245753249</v>
      </c>
      <c r="BE1101" s="1932">
        <f ca="1">BE1095-BE1096</f>
        <v>-18473</v>
      </c>
      <c r="BF1101" s="1933">
        <f t="shared" ca="1" si="1184"/>
        <v>175452</v>
      </c>
      <c r="BG1101" s="1934">
        <f ca="1">IFERROR(BA1101/BE1101,0)</f>
        <v>-8.4977534780490451</v>
      </c>
    </row>
    <row r="1102" spans="1:59" s="1980" customFormat="1">
      <c r="A1102" s="1887" t="s">
        <v>989</v>
      </c>
      <c r="B1102" s="1887"/>
      <c r="C1102" s="1887" t="s">
        <v>989</v>
      </c>
      <c r="D1102" s="2120" t="s">
        <v>1020</v>
      </c>
      <c r="E1102" s="2540">
        <v>1</v>
      </c>
      <c r="F1102" s="1975"/>
      <c r="G1102" s="1975"/>
      <c r="H1102" s="1975"/>
      <c r="I1102" s="1976"/>
      <c r="J1102" s="1981" t="s">
        <v>140</v>
      </c>
      <c r="K1102" s="1982"/>
      <c r="L1102" s="1982"/>
      <c r="M1102" s="1982"/>
      <c r="N1102" s="1982"/>
      <c r="O1102" s="1982"/>
      <c r="P1102" s="1996" t="s">
        <v>1007</v>
      </c>
      <c r="Q1102" s="1983">
        <f>IFERROR(Q1101/Q1095,0)</f>
        <v>0.29246367469217338</v>
      </c>
      <c r="R1102" s="1983">
        <f t="shared" ref="R1102:AI1102" si="1190">IFERROR(R1101/R1095,0)</f>
        <v>0.29102535225367271</v>
      </c>
      <c r="S1102" s="1983">
        <f t="shared" si="1190"/>
        <v>0.30929255607787187</v>
      </c>
      <c r="T1102" s="1983">
        <f t="shared" si="1190"/>
        <v>0.33113574950661517</v>
      </c>
      <c r="U1102" s="1983">
        <f t="shared" si="1190"/>
        <v>0.33195934586841402</v>
      </c>
      <c r="V1102" s="1983">
        <f t="shared" si="1190"/>
        <v>0.33029393472323626</v>
      </c>
      <c r="W1102" s="1983">
        <f t="shared" si="1190"/>
        <v>0.30001676170337588</v>
      </c>
      <c r="X1102" s="1983">
        <f t="shared" si="1190"/>
        <v>0.34554271087849725</v>
      </c>
      <c r="Y1102" s="1983">
        <f t="shared" si="1190"/>
        <v>0.25822639546691689</v>
      </c>
      <c r="Z1102" s="1983">
        <f t="shared" si="1190"/>
        <v>0.33375864461624977</v>
      </c>
      <c r="AA1102" s="1983">
        <f t="shared" si="1190"/>
        <v>0.30253750140279551</v>
      </c>
      <c r="AB1102" s="1983">
        <f t="shared" si="1190"/>
        <v>0.31730258883835161</v>
      </c>
      <c r="AC1102" s="1983">
        <f t="shared" si="1190"/>
        <v>0.29871946066622102</v>
      </c>
      <c r="AD1102" s="1983">
        <f t="shared" si="1190"/>
        <v>0.33106015728175392</v>
      </c>
      <c r="AE1102" s="1983">
        <f t="shared" si="1190"/>
        <v>0.29807837131267728</v>
      </c>
      <c r="AF1102" s="1983">
        <f t="shared" si="1190"/>
        <v>0.31818893528128833</v>
      </c>
      <c r="AG1102" s="1983">
        <f t="shared" si="1190"/>
        <v>0.31786260936813382</v>
      </c>
      <c r="AH1102" s="1983">
        <f t="shared" si="1190"/>
        <v>0.30815414296922938</v>
      </c>
      <c r="AI1102" s="1983">
        <f t="shared" si="1190"/>
        <v>0.31247746334026022</v>
      </c>
      <c r="AK1102" s="1983">
        <f ca="1">IFERROR(AK1101/AK1095,0)</f>
        <v>0.29246367469217338</v>
      </c>
      <c r="AL1102" s="1983">
        <f ca="1">IFERROR(AL1101/AL1095,0)</f>
        <v>0.3231914512325732</v>
      </c>
      <c r="AM1102" s="1983">
        <f t="shared" ca="1" si="1176"/>
        <v>-3.072777654039982E-2</v>
      </c>
      <c r="AN1102" s="1983"/>
      <c r="AO1102" s="1983">
        <f ca="1">IFERROR(AO1101/AO1095,0)</f>
        <v>-1.0168437276380249</v>
      </c>
      <c r="AP1102" s="1983">
        <f t="shared" ca="1" si="1181"/>
        <v>1.3093074023301983</v>
      </c>
      <c r="AQ1102" s="1983"/>
      <c r="AS1102" s="1983">
        <f ca="1">IFERROR(AS1101/AS1095,0)</f>
        <v>0.29246367469217338</v>
      </c>
      <c r="AT1102" s="1983">
        <f ca="1">IFERROR(AT1101/AT1095,0)</f>
        <v>0.3231914512325732</v>
      </c>
      <c r="AU1102" s="1983">
        <f t="shared" ca="1" si="1178"/>
        <v>-3.072777654039982E-2</v>
      </c>
      <c r="AV1102" s="1983"/>
      <c r="AW1102" s="1983">
        <f ca="1">IFERROR(AW1101/AW1095,0)</f>
        <v>-1.0168437276380249</v>
      </c>
      <c r="AX1102" s="1983">
        <f t="shared" ca="1" si="1183"/>
        <v>1.3093074023301983</v>
      </c>
      <c r="AY1102" s="1983"/>
      <c r="BA1102" s="1983">
        <f ca="1">IFERROR(BA1101/BA1095,0)</f>
        <v>0.29246367469217338</v>
      </c>
      <c r="BB1102" s="1983">
        <f ca="1">IFERROR(BB1101/BB1095,0)</f>
        <v>0.3231914512325732</v>
      </c>
      <c r="BC1102" s="1983">
        <f t="shared" ca="1" si="1179"/>
        <v>-3.072777654039982E-2</v>
      </c>
      <c r="BD1102" s="1983"/>
      <c r="BE1102" s="1983">
        <f ca="1">IFERROR(BE1101/BE1095,0)</f>
        <v>-1.0168437276380249</v>
      </c>
      <c r="BF1102" s="1983">
        <f t="shared" ca="1" si="1184"/>
        <v>1.3093074023301983</v>
      </c>
      <c r="BG1102" s="1983"/>
    </row>
    <row r="1103" spans="1:59" s="1902" customFormat="1">
      <c r="A1103" s="1887" t="s">
        <v>989</v>
      </c>
      <c r="B1103" s="1887"/>
      <c r="C1103" s="1887" t="s">
        <v>989</v>
      </c>
      <c r="D1103" s="2120" t="s">
        <v>1020</v>
      </c>
      <c r="E1103" s="2540">
        <v>1</v>
      </c>
      <c r="F1103" s="1898"/>
      <c r="G1103" s="1898"/>
      <c r="H1103" s="1901"/>
      <c r="I1103" s="1920" t="s">
        <v>994</v>
      </c>
      <c r="J1103" s="1921"/>
      <c r="K1103" s="1921"/>
      <c r="L1103" s="1921"/>
      <c r="M1103" s="1921"/>
      <c r="N1103" s="1921"/>
      <c r="O1103" s="1921"/>
      <c r="P1103" s="1996" t="s">
        <v>1008</v>
      </c>
      <c r="Q1103" s="1924">
        <f>SUM(Q1105:Q1107)</f>
        <v>113617</v>
      </c>
      <c r="R1103" s="1924">
        <f t="shared" ref="R1103:AI1103" si="1191">SUM(R1105:R1107)</f>
        <v>100637</v>
      </c>
      <c r="S1103" s="1924">
        <f t="shared" si="1191"/>
        <v>100836</v>
      </c>
      <c r="T1103" s="1924">
        <f t="shared" si="1191"/>
        <v>105176</v>
      </c>
      <c r="U1103" s="1924">
        <f t="shared" si="1191"/>
        <v>112708</v>
      </c>
      <c r="V1103" s="1924">
        <f t="shared" si="1191"/>
        <v>109584</v>
      </c>
      <c r="W1103" s="1924">
        <f t="shared" si="1191"/>
        <v>139208</v>
      </c>
      <c r="X1103" s="1924">
        <f t="shared" si="1191"/>
        <v>144160</v>
      </c>
      <c r="Y1103" s="1924">
        <f t="shared" si="1191"/>
        <v>114464</v>
      </c>
      <c r="Z1103" s="1924">
        <f t="shared" si="1191"/>
        <v>106397</v>
      </c>
      <c r="AA1103" s="1924">
        <f t="shared" si="1191"/>
        <v>101491.20000000001</v>
      </c>
      <c r="AB1103" s="1924">
        <f t="shared" si="1191"/>
        <v>184865</v>
      </c>
      <c r="AC1103" s="1924">
        <f t="shared" si="1191"/>
        <v>315090</v>
      </c>
      <c r="AD1103" s="1924">
        <f t="shared" si="1191"/>
        <v>327468</v>
      </c>
      <c r="AE1103" s="1924">
        <f t="shared" si="1191"/>
        <v>397832</v>
      </c>
      <c r="AF1103" s="1924">
        <f t="shared" si="1191"/>
        <v>392753.2</v>
      </c>
      <c r="AG1103" s="1924">
        <f t="shared" si="1191"/>
        <v>642558</v>
      </c>
      <c r="AH1103" s="1924">
        <f t="shared" si="1191"/>
        <v>790585.2</v>
      </c>
      <c r="AI1103" s="1924">
        <f t="shared" si="1191"/>
        <v>1433143.2</v>
      </c>
      <c r="AJ1103" s="1903"/>
      <c r="AK1103" s="1924">
        <f ca="1">SUM(AK1105:AK1107)</f>
        <v>113617</v>
      </c>
      <c r="AL1103" s="1924">
        <f ca="1">SUM(AL1105:AL1107)</f>
        <v>110949.95371080225</v>
      </c>
      <c r="AM1103" s="1925">
        <f t="shared" ca="1" si="1176"/>
        <v>2667.0462891977513</v>
      </c>
      <c r="AN1103" s="1926">
        <f t="shared" ca="1" si="1177"/>
        <v>1.0240382821262781</v>
      </c>
      <c r="AO1103" s="1924">
        <f ca="1">SUM(AO1105:AO1107)</f>
        <v>94322</v>
      </c>
      <c r="AP1103" s="1925">
        <f t="shared" ca="1" si="1181"/>
        <v>19295</v>
      </c>
      <c r="AQ1103" s="1926">
        <f t="shared" ca="1" si="1182"/>
        <v>1.2045652127817477</v>
      </c>
      <c r="AR1103" s="1903"/>
      <c r="AS1103" s="1924">
        <f ca="1">SUM(AS1105:AS1107)</f>
        <v>113617</v>
      </c>
      <c r="AT1103" s="1924">
        <f ca="1">SUM(AT1105:AT1107)</f>
        <v>110949.95371080225</v>
      </c>
      <c r="AU1103" s="1925">
        <f t="shared" ca="1" si="1178"/>
        <v>2667.0462891977513</v>
      </c>
      <c r="AV1103" s="1926">
        <f ca="1">IFERROR(AS1103/AT1103,0)</f>
        <v>1.0240382821262781</v>
      </c>
      <c r="AW1103" s="1924">
        <f ca="1">SUM(AW1105:AW1107)</f>
        <v>94322</v>
      </c>
      <c r="AX1103" s="1925">
        <f t="shared" ca="1" si="1183"/>
        <v>19295</v>
      </c>
      <c r="AY1103" s="1926">
        <f ca="1">IFERROR(AS1103/AW1103,0)</f>
        <v>1.2045652127817477</v>
      </c>
      <c r="AZ1103" s="1903"/>
      <c r="BA1103" s="1924">
        <f ca="1">SUM(BA1105:BA1107)</f>
        <v>113617</v>
      </c>
      <c r="BB1103" s="1924">
        <f ca="1">SUM(BB1105:BB1107)</f>
        <v>110949.95371080225</v>
      </c>
      <c r="BC1103" s="1925">
        <f t="shared" ca="1" si="1179"/>
        <v>2667.0462891977513</v>
      </c>
      <c r="BD1103" s="1926">
        <f ca="1">IFERROR(BA1103/BB1103,0)</f>
        <v>1.0240382821262781</v>
      </c>
      <c r="BE1103" s="1924">
        <f ca="1">SUM(BE1105:BE1107)</f>
        <v>94322</v>
      </c>
      <c r="BF1103" s="1925">
        <f t="shared" ca="1" si="1184"/>
        <v>19295</v>
      </c>
      <c r="BG1103" s="1926">
        <f ca="1">IFERROR(BA1103/BE1103,0)</f>
        <v>1.2045652127817477</v>
      </c>
    </row>
    <row r="1104" spans="1:59" s="1980" customFormat="1">
      <c r="A1104" s="1887" t="s">
        <v>989</v>
      </c>
      <c r="B1104" s="1887"/>
      <c r="C1104" s="1887" t="s">
        <v>989</v>
      </c>
      <c r="D1104" s="2120" t="s">
        <v>1020</v>
      </c>
      <c r="E1104" s="2540">
        <v>1</v>
      </c>
      <c r="F1104" s="1975"/>
      <c r="G1104" s="1975"/>
      <c r="H1104" s="1975"/>
      <c r="I1104" s="1976"/>
      <c r="J1104" s="1977" t="s">
        <v>140</v>
      </c>
      <c r="K1104" s="1978"/>
      <c r="L1104" s="1978"/>
      <c r="M1104" s="1978"/>
      <c r="N1104" s="1978"/>
      <c r="O1104" s="1978"/>
      <c r="P1104" s="1997"/>
      <c r="Q1104" s="1984">
        <f>IFERROR(Q1103/Q1095,0)</f>
        <v>0.21167700983889989</v>
      </c>
      <c r="R1104" s="1984">
        <f t="shared" ref="R1104:AI1104" si="1192">IFERROR(R1103/R1095,0)</f>
        <v>0.41977208832828622</v>
      </c>
      <c r="S1104" s="1984">
        <f t="shared" si="1192"/>
        <v>0.20493497466664229</v>
      </c>
      <c r="T1104" s="1984">
        <f t="shared" si="1192"/>
        <v>0.20490520971534665</v>
      </c>
      <c r="U1104" s="1984">
        <f t="shared" si="1192"/>
        <v>0.19197443701999151</v>
      </c>
      <c r="V1104" s="1984">
        <f t="shared" si="1192"/>
        <v>0.14816256996836213</v>
      </c>
      <c r="W1104" s="1984">
        <f t="shared" si="1192"/>
        <v>0.22436184649503113</v>
      </c>
      <c r="X1104" s="1984">
        <f t="shared" si="1192"/>
        <v>0.24649013167456327</v>
      </c>
      <c r="Y1104" s="1984">
        <f t="shared" si="1192"/>
        <v>0.15750207087483109</v>
      </c>
      <c r="Z1104" s="1984">
        <f t="shared" si="1192"/>
        <v>0.17494269807393181</v>
      </c>
      <c r="AA1104" s="1984">
        <f t="shared" si="1192"/>
        <v>0.1807890925738227</v>
      </c>
      <c r="AB1104" s="1984">
        <f t="shared" si="1192"/>
        <v>0.23996349891223642</v>
      </c>
      <c r="AC1104" s="1984">
        <f t="shared" si="1192"/>
        <v>0.24839026020710619</v>
      </c>
      <c r="AD1104" s="1984">
        <f t="shared" si="1192"/>
        <v>0.1779707718979788</v>
      </c>
      <c r="AE1104" s="1984">
        <f t="shared" si="1192"/>
        <v>0.20591089609582316</v>
      </c>
      <c r="AF1104" s="1984">
        <f t="shared" si="1192"/>
        <v>0.20245542537458461</v>
      </c>
      <c r="AG1104" s="1984">
        <f t="shared" si="1192"/>
        <v>0.20670746183575686</v>
      </c>
      <c r="AH1104" s="1984">
        <f t="shared" si="1192"/>
        <v>0.20417964012471049</v>
      </c>
      <c r="AI1104" s="1984">
        <f t="shared" si="1192"/>
        <v>0.20530531565868915</v>
      </c>
      <c r="AK1104" s="1984">
        <f ca="1">IFERROR(AK1103/AK1095,0)</f>
        <v>0.21167700983889989</v>
      </c>
      <c r="AL1104" s="1984">
        <f ca="1">IFERROR(AL1103/AL1095,0)</f>
        <v>0.2312225931638176</v>
      </c>
      <c r="AM1104" s="1984">
        <f t="shared" ca="1" si="1176"/>
        <v>-1.9545583324917709E-2</v>
      </c>
      <c r="AN1104" s="1984"/>
      <c r="AO1104" s="1984">
        <f ca="1">IFERROR(AO1103/AO1095,0)</f>
        <v>5.1919414322672974</v>
      </c>
      <c r="AP1104" s="1984">
        <f t="shared" ca="1" si="1181"/>
        <v>-4.9802644224283972</v>
      </c>
      <c r="AQ1104" s="1984"/>
      <c r="AS1104" s="1984">
        <f ca="1">IFERROR(AS1103/AS1095,0)</f>
        <v>0.21167700983889989</v>
      </c>
      <c r="AT1104" s="1984">
        <f ca="1">IFERROR(AT1103/AT1095,0)</f>
        <v>0.2312225931638176</v>
      </c>
      <c r="AU1104" s="1984">
        <f t="shared" ca="1" si="1178"/>
        <v>-1.9545583324917709E-2</v>
      </c>
      <c r="AV1104" s="1984"/>
      <c r="AW1104" s="1984">
        <f ca="1">IFERROR(AW1103/AW1095,0)</f>
        <v>5.1919414322672974</v>
      </c>
      <c r="AX1104" s="1984">
        <f t="shared" ca="1" si="1183"/>
        <v>-4.9802644224283972</v>
      </c>
      <c r="AY1104" s="1984"/>
      <c r="BA1104" s="1984">
        <f ca="1">IFERROR(BA1103/BA1095,0)</f>
        <v>0.21167700983889989</v>
      </c>
      <c r="BB1104" s="1984">
        <f ca="1">IFERROR(BB1103/BB1095,0)</f>
        <v>0.2312225931638176</v>
      </c>
      <c r="BC1104" s="1984">
        <f t="shared" ca="1" si="1179"/>
        <v>-1.9545583324917709E-2</v>
      </c>
      <c r="BD1104" s="1984"/>
      <c r="BE1104" s="1984">
        <f ca="1">IFERROR(BE1103/BE1095,0)</f>
        <v>5.1919414322672974</v>
      </c>
      <c r="BF1104" s="1984">
        <f t="shared" ca="1" si="1184"/>
        <v>-4.9802644224283972</v>
      </c>
      <c r="BG1104" s="1984"/>
    </row>
    <row r="1105" spans="1:59" s="1903" customFormat="1">
      <c r="A1105" s="1887" t="s">
        <v>989</v>
      </c>
      <c r="B1105" s="1887"/>
      <c r="C1105" s="1887" t="s">
        <v>989</v>
      </c>
      <c r="D1105" s="2120" t="s">
        <v>1020</v>
      </c>
      <c r="E1105" s="2540">
        <v>1</v>
      </c>
      <c r="F1105" s="1901"/>
      <c r="G1105" s="1901"/>
      <c r="H1105" s="1901"/>
      <c r="I1105" s="1920"/>
      <c r="J1105" s="1921" t="s">
        <v>996</v>
      </c>
      <c r="K1105" s="1921"/>
      <c r="L1105" s="1921"/>
      <c r="M1105" s="1921"/>
      <c r="N1105" s="1921"/>
      <c r="O1105" s="1921"/>
      <c r="P1105" s="1996"/>
      <c r="Q1105" s="1923">
        <f t="shared" ref="Q1105:AI1105" si="1193">Q757</f>
        <v>18307</v>
      </c>
      <c r="R1105" s="1923">
        <f t="shared" si="1193"/>
        <v>20145</v>
      </c>
      <c r="S1105" s="1923">
        <f t="shared" si="1193"/>
        <v>20213</v>
      </c>
      <c r="T1105" s="1923">
        <f t="shared" si="1193"/>
        <v>20696</v>
      </c>
      <c r="U1105" s="1923">
        <f t="shared" si="1193"/>
        <v>21913</v>
      </c>
      <c r="V1105" s="1923">
        <f t="shared" si="1193"/>
        <v>19625</v>
      </c>
      <c r="W1105" s="1923">
        <f t="shared" si="1193"/>
        <v>21737</v>
      </c>
      <c r="X1105" s="1923">
        <f t="shared" si="1193"/>
        <v>21608</v>
      </c>
      <c r="Y1105" s="1923">
        <f t="shared" si="1193"/>
        <v>21808</v>
      </c>
      <c r="Z1105" s="1923">
        <f t="shared" si="1193"/>
        <v>20933</v>
      </c>
      <c r="AA1105" s="1923">
        <f t="shared" si="1193"/>
        <v>22626</v>
      </c>
      <c r="AB1105" s="1923">
        <f t="shared" si="1193"/>
        <v>32022</v>
      </c>
      <c r="AC1105" s="1923">
        <f t="shared" si="1193"/>
        <v>58665</v>
      </c>
      <c r="AD1105" s="1923">
        <f t="shared" si="1193"/>
        <v>62234</v>
      </c>
      <c r="AE1105" s="1923">
        <f t="shared" si="1193"/>
        <v>65153</v>
      </c>
      <c r="AF1105" s="1923">
        <f t="shared" si="1193"/>
        <v>75581</v>
      </c>
      <c r="AG1105" s="1923">
        <f t="shared" si="1193"/>
        <v>120899</v>
      </c>
      <c r="AH1105" s="1923">
        <f t="shared" si="1193"/>
        <v>140734</v>
      </c>
      <c r="AI1105" s="1923">
        <f t="shared" si="1193"/>
        <v>261633</v>
      </c>
      <c r="AK1105" s="1923">
        <f ca="1">AK757</f>
        <v>18307</v>
      </c>
      <c r="AL1105" s="1923">
        <f ca="1">AL757</f>
        <v>22007.89178895986</v>
      </c>
      <c r="AM1105" s="1993">
        <f t="shared" ca="1" si="1176"/>
        <v>-3700.8917889598597</v>
      </c>
      <c r="AN1105" s="1990">
        <f t="shared" ca="1" si="1177"/>
        <v>0.83183796865011883</v>
      </c>
      <c r="AO1105" s="1923">
        <f ca="1">AO757</f>
        <v>15557</v>
      </c>
      <c r="AP1105" s="1993">
        <f t="shared" ca="1" si="1181"/>
        <v>2750</v>
      </c>
      <c r="AQ1105" s="1990">
        <f t="shared" ca="1" si="1182"/>
        <v>1.1767692999935719</v>
      </c>
      <c r="AS1105" s="1923">
        <f ca="1">AS757</f>
        <v>18307</v>
      </c>
      <c r="AT1105" s="1923">
        <f ca="1">AT757</f>
        <v>22007.89178895986</v>
      </c>
      <c r="AU1105" s="1993">
        <f t="shared" ca="1" si="1178"/>
        <v>-3700.8917889598597</v>
      </c>
      <c r="AV1105" s="1990">
        <f t="shared" ref="AV1105:AV1110" ca="1" si="1194">IFERROR(AS1105/AT1105,0)</f>
        <v>0.83183796865011883</v>
      </c>
      <c r="AW1105" s="1923">
        <f ca="1">AW757</f>
        <v>15557</v>
      </c>
      <c r="AX1105" s="1993">
        <f t="shared" ca="1" si="1183"/>
        <v>2750</v>
      </c>
      <c r="AY1105" s="1990">
        <f t="shared" ref="AY1105:AY1110" ca="1" si="1195">IFERROR(AS1105/AW1105,0)</f>
        <v>1.1767692999935719</v>
      </c>
      <c r="BA1105" s="1923">
        <f ca="1">BA757</f>
        <v>18307</v>
      </c>
      <c r="BB1105" s="1923">
        <f ca="1">BB757</f>
        <v>22007.89178895986</v>
      </c>
      <c r="BC1105" s="1993">
        <f t="shared" ca="1" si="1179"/>
        <v>-3700.8917889598597</v>
      </c>
      <c r="BD1105" s="1990">
        <f t="shared" ref="BD1105:BD1110" ca="1" si="1196">IFERROR(BA1105/BB1105,0)</f>
        <v>0.83183796865011883</v>
      </c>
      <c r="BE1105" s="1923">
        <f ca="1">BE757</f>
        <v>15557</v>
      </c>
      <c r="BF1105" s="1993">
        <f t="shared" ca="1" si="1184"/>
        <v>2750</v>
      </c>
      <c r="BG1105" s="1990">
        <f t="shared" ref="BG1105:BG1110" ca="1" si="1197">IFERROR(BA1105/BE1105,0)</f>
        <v>1.1767692999935719</v>
      </c>
    </row>
    <row r="1106" spans="1:59" s="1903" customFormat="1">
      <c r="A1106" s="1887" t="s">
        <v>989</v>
      </c>
      <c r="B1106" s="1887"/>
      <c r="C1106" s="1887" t="s">
        <v>989</v>
      </c>
      <c r="D1106" s="2120" t="s">
        <v>1020</v>
      </c>
      <c r="E1106" s="2540">
        <v>1</v>
      </c>
      <c r="F1106" s="1901"/>
      <c r="G1106" s="1901"/>
      <c r="H1106" s="1901"/>
      <c r="I1106" s="1920"/>
      <c r="J1106" s="1921" t="s">
        <v>1001</v>
      </c>
      <c r="K1106" s="1921"/>
      <c r="L1106" s="1921"/>
      <c r="M1106" s="1921"/>
      <c r="N1106" s="1921"/>
      <c r="O1106" s="1921"/>
      <c r="P1106" s="1996"/>
      <c r="Q1106" s="1923">
        <f t="shared" ref="Q1106:AI1106" si="1198">SUM(Q43:Q44)</f>
        <v>44835</v>
      </c>
      <c r="R1106" s="1923">
        <f t="shared" si="1198"/>
        <v>43093</v>
      </c>
      <c r="S1106" s="1923">
        <f t="shared" si="1198"/>
        <v>47682</v>
      </c>
      <c r="T1106" s="1923">
        <f t="shared" si="1198"/>
        <v>42965</v>
      </c>
      <c r="U1106" s="1923">
        <f t="shared" si="1198"/>
        <v>43633</v>
      </c>
      <c r="V1106" s="1923">
        <f t="shared" si="1198"/>
        <v>41977</v>
      </c>
      <c r="W1106" s="1923">
        <f t="shared" si="1198"/>
        <v>43805</v>
      </c>
      <c r="X1106" s="1923">
        <f t="shared" si="1198"/>
        <v>39569</v>
      </c>
      <c r="Y1106" s="1923">
        <f t="shared" si="1198"/>
        <v>46477</v>
      </c>
      <c r="Z1106" s="1923">
        <f t="shared" si="1198"/>
        <v>43490</v>
      </c>
      <c r="AA1106" s="1923">
        <f t="shared" si="1198"/>
        <v>61531.200000000004</v>
      </c>
      <c r="AB1106" s="1923">
        <f t="shared" si="1198"/>
        <v>59516</v>
      </c>
      <c r="AC1106" s="1923">
        <f t="shared" si="1198"/>
        <v>135610</v>
      </c>
      <c r="AD1106" s="1923">
        <f t="shared" si="1198"/>
        <v>128575</v>
      </c>
      <c r="AE1106" s="1923">
        <f t="shared" si="1198"/>
        <v>129851</v>
      </c>
      <c r="AF1106" s="1923">
        <f t="shared" si="1198"/>
        <v>164537.20000000001</v>
      </c>
      <c r="AG1106" s="1923">
        <f t="shared" si="1198"/>
        <v>264185</v>
      </c>
      <c r="AH1106" s="1923">
        <f t="shared" si="1198"/>
        <v>294388.2</v>
      </c>
      <c r="AI1106" s="1923">
        <f t="shared" si="1198"/>
        <v>558573.19999999995</v>
      </c>
      <c r="AK1106" s="1923">
        <f ca="1">SUM(AK43:AK44)</f>
        <v>44835</v>
      </c>
      <c r="AL1106" s="1923">
        <f ca="1">SUM(AL43:AL44)</f>
        <v>38122.533260088792</v>
      </c>
      <c r="AM1106" s="1993">
        <f ca="1">AK1106-AL1106</f>
        <v>6712.4667399112077</v>
      </c>
      <c r="AN1106" s="1990">
        <f ca="1">IFERROR(AK1106/AL1106,0)</f>
        <v>1.1760760937400405</v>
      </c>
      <c r="AO1106" s="1923">
        <f ca="1">SUM(AO43:AO44)</f>
        <v>43750</v>
      </c>
      <c r="AP1106" s="1993">
        <f ca="1">AK1106-AO1106</f>
        <v>1085</v>
      </c>
      <c r="AQ1106" s="1990">
        <f ca="1">IFERROR(AK1106/AO1106,0)</f>
        <v>1.0247999999999999</v>
      </c>
      <c r="AS1106" s="1923">
        <f ca="1">SUM(AS43:AS44)</f>
        <v>44835</v>
      </c>
      <c r="AT1106" s="1923">
        <f ca="1">SUM(AT43:AT44)</f>
        <v>38122.533260088792</v>
      </c>
      <c r="AU1106" s="1993">
        <f ca="1">AS1106-AT1106</f>
        <v>6712.4667399112077</v>
      </c>
      <c r="AV1106" s="1990">
        <f t="shared" ca="1" si="1194"/>
        <v>1.1760760937400405</v>
      </c>
      <c r="AW1106" s="1923">
        <f ca="1">SUM(AW43:AW44)</f>
        <v>43750</v>
      </c>
      <c r="AX1106" s="1993">
        <f ca="1">AS1106-AW1106</f>
        <v>1085</v>
      </c>
      <c r="AY1106" s="1990">
        <f t="shared" ca="1" si="1195"/>
        <v>1.0247999999999999</v>
      </c>
      <c r="BA1106" s="1923">
        <f ca="1">SUM(BA43:BA44)</f>
        <v>44835</v>
      </c>
      <c r="BB1106" s="1923">
        <f ca="1">SUM(BB43:BB44)</f>
        <v>38122.533260088792</v>
      </c>
      <c r="BC1106" s="1993">
        <f ca="1">BA1106-BB1106</f>
        <v>6712.4667399112077</v>
      </c>
      <c r="BD1106" s="1990">
        <f t="shared" ca="1" si="1196"/>
        <v>1.1760760937400405</v>
      </c>
      <c r="BE1106" s="1923">
        <f ca="1">SUM(BE43:BE44)</f>
        <v>43750</v>
      </c>
      <c r="BF1106" s="1993">
        <f ca="1">BA1106-BE1106</f>
        <v>1085</v>
      </c>
      <c r="BG1106" s="1990">
        <f t="shared" ca="1" si="1197"/>
        <v>1.0247999999999999</v>
      </c>
    </row>
    <row r="1107" spans="1:59" s="1903" customFormat="1">
      <c r="A1107" s="1887" t="s">
        <v>989</v>
      </c>
      <c r="B1107" s="1887"/>
      <c r="C1107" s="1887" t="s">
        <v>989</v>
      </c>
      <c r="D1107" s="2120" t="s">
        <v>1020</v>
      </c>
      <c r="E1107" s="2540">
        <v>1</v>
      </c>
      <c r="F1107" s="1901"/>
      <c r="G1107" s="1901"/>
      <c r="H1107" s="1901"/>
      <c r="I1107" s="1927"/>
      <c r="J1107" s="1928" t="s">
        <v>1003</v>
      </c>
      <c r="K1107" s="1928"/>
      <c r="L1107" s="1928"/>
      <c r="M1107" s="1928"/>
      <c r="N1107" s="1928"/>
      <c r="O1107" s="1928"/>
      <c r="P1107" s="1998"/>
      <c r="Q1107" s="1929">
        <f t="shared" ref="Q1107:AI1107" si="1199">Q20</f>
        <v>50475</v>
      </c>
      <c r="R1107" s="1929">
        <f t="shared" si="1199"/>
        <v>37399</v>
      </c>
      <c r="S1107" s="1929">
        <f t="shared" si="1199"/>
        <v>32941</v>
      </c>
      <c r="T1107" s="1929">
        <f t="shared" si="1199"/>
        <v>41515</v>
      </c>
      <c r="U1107" s="1929">
        <f t="shared" si="1199"/>
        <v>47162</v>
      </c>
      <c r="V1107" s="1929">
        <f t="shared" si="1199"/>
        <v>47982</v>
      </c>
      <c r="W1107" s="1929">
        <f t="shared" si="1199"/>
        <v>73666</v>
      </c>
      <c r="X1107" s="1929">
        <f t="shared" si="1199"/>
        <v>82983</v>
      </c>
      <c r="Y1107" s="1929">
        <f t="shared" si="1199"/>
        <v>46179</v>
      </c>
      <c r="Z1107" s="1929">
        <f t="shared" si="1199"/>
        <v>41974</v>
      </c>
      <c r="AA1107" s="1929">
        <f t="shared" si="1199"/>
        <v>17334</v>
      </c>
      <c r="AB1107" s="1929">
        <f t="shared" si="1199"/>
        <v>93327</v>
      </c>
      <c r="AC1107" s="1929">
        <f t="shared" si="1199"/>
        <v>120815</v>
      </c>
      <c r="AD1107" s="1929">
        <f t="shared" si="1199"/>
        <v>136659</v>
      </c>
      <c r="AE1107" s="1929">
        <f t="shared" si="1199"/>
        <v>202828</v>
      </c>
      <c r="AF1107" s="1929">
        <f t="shared" si="1199"/>
        <v>152635</v>
      </c>
      <c r="AG1107" s="1929">
        <f t="shared" si="1199"/>
        <v>257474</v>
      </c>
      <c r="AH1107" s="1929">
        <f t="shared" si="1199"/>
        <v>355463</v>
      </c>
      <c r="AI1107" s="1929">
        <f t="shared" si="1199"/>
        <v>612937</v>
      </c>
      <c r="AK1107" s="1929">
        <f ca="1">AK20</f>
        <v>50475</v>
      </c>
      <c r="AL1107" s="1929">
        <f ca="1">AL20</f>
        <v>50819.528661753604</v>
      </c>
      <c r="AM1107" s="1994">
        <f t="shared" ca="1" si="1176"/>
        <v>-344.52866175360396</v>
      </c>
      <c r="AN1107" s="1991">
        <f t="shared" ca="1" si="1177"/>
        <v>0.99322054590378572</v>
      </c>
      <c r="AO1107" s="1929">
        <f ca="1">AO20</f>
        <v>35015</v>
      </c>
      <c r="AP1107" s="1994">
        <f t="shared" ca="1" si="1181"/>
        <v>15460</v>
      </c>
      <c r="AQ1107" s="1991">
        <f t="shared" ca="1" si="1182"/>
        <v>1.4415250606882763</v>
      </c>
      <c r="AS1107" s="1929">
        <f ca="1">AS20</f>
        <v>50475</v>
      </c>
      <c r="AT1107" s="1929">
        <f ca="1">AT20</f>
        <v>50819.528661753604</v>
      </c>
      <c r="AU1107" s="1994">
        <f t="shared" ca="1" si="1178"/>
        <v>-344.52866175360396</v>
      </c>
      <c r="AV1107" s="1991">
        <f t="shared" ca="1" si="1194"/>
        <v>0.99322054590378572</v>
      </c>
      <c r="AW1107" s="1929">
        <f ca="1">AW20</f>
        <v>35015</v>
      </c>
      <c r="AX1107" s="1994">
        <f t="shared" ca="1" si="1183"/>
        <v>15460</v>
      </c>
      <c r="AY1107" s="1991">
        <f t="shared" ca="1" si="1195"/>
        <v>1.4415250606882763</v>
      </c>
      <c r="BA1107" s="1929">
        <f ca="1">BA20</f>
        <v>50475</v>
      </c>
      <c r="BB1107" s="1929">
        <f ca="1">BB20</f>
        <v>50819.528661753604</v>
      </c>
      <c r="BC1107" s="1994">
        <f t="shared" ca="1" si="1179"/>
        <v>-344.52866175360396</v>
      </c>
      <c r="BD1107" s="1991">
        <f t="shared" ca="1" si="1196"/>
        <v>0.99322054590378572</v>
      </c>
      <c r="BE1107" s="1929">
        <f ca="1">BE20</f>
        <v>35015</v>
      </c>
      <c r="BF1107" s="1994">
        <f t="shared" ca="1" si="1184"/>
        <v>15460</v>
      </c>
      <c r="BG1107" s="1991">
        <f t="shared" ca="1" si="1197"/>
        <v>1.4415250606882763</v>
      </c>
    </row>
    <row r="1108" spans="1:59" s="1902" customFormat="1">
      <c r="A1108" s="1887" t="s">
        <v>989</v>
      </c>
      <c r="B1108" s="1887"/>
      <c r="C1108" s="1887" t="s">
        <v>989</v>
      </c>
      <c r="D1108" s="2120" t="s">
        <v>1020</v>
      </c>
      <c r="E1108" s="2540">
        <v>1</v>
      </c>
      <c r="F1108" s="1898"/>
      <c r="G1108" s="1898"/>
      <c r="H1108" s="1901"/>
      <c r="I1108" s="1930" t="s">
        <v>1010</v>
      </c>
      <c r="J1108" s="1931"/>
      <c r="K1108" s="1931"/>
      <c r="L1108" s="1931"/>
      <c r="M1108" s="1931"/>
      <c r="N1108" s="1931"/>
      <c r="O1108" s="1931"/>
      <c r="P1108" s="1999" t="s">
        <v>1009</v>
      </c>
      <c r="Q1108" s="1932">
        <f>IFERROR(Q1103/Q1102,0)</f>
        <v>388482.43331273616</v>
      </c>
      <c r="R1108" s="1932">
        <f t="shared" ref="R1108:AI1108" si="1200">IFERROR(R1103/R1102,0)</f>
        <v>345801.48849808658</v>
      </c>
      <c r="S1108" s="1932">
        <f t="shared" si="1200"/>
        <v>326021.42540608736</v>
      </c>
      <c r="T1108" s="1932">
        <f t="shared" si="1200"/>
        <v>317622.00292994606</v>
      </c>
      <c r="U1108" s="1932">
        <f t="shared" si="1200"/>
        <v>339523.50311196398</v>
      </c>
      <c r="V1108" s="1932">
        <f t="shared" si="1200"/>
        <v>331777.2095688766</v>
      </c>
      <c r="W1108" s="1932">
        <f t="shared" si="1200"/>
        <v>464000.74185732933</v>
      </c>
      <c r="X1108" s="1932">
        <f t="shared" si="1200"/>
        <v>417198.78747692873</v>
      </c>
      <c r="Y1108" s="1932">
        <f t="shared" si="1200"/>
        <v>443269.94455012924</v>
      </c>
      <c r="Z1108" s="1932">
        <f t="shared" si="1200"/>
        <v>318784.25238193764</v>
      </c>
      <c r="AA1108" s="1932">
        <f t="shared" si="1200"/>
        <v>335466.51086033665</v>
      </c>
      <c r="AB1108" s="1932">
        <f t="shared" si="1200"/>
        <v>582614.21905441384</v>
      </c>
      <c r="AC1108" s="1932">
        <f t="shared" si="1200"/>
        <v>1054802.3864841899</v>
      </c>
      <c r="AD1108" s="1932">
        <f t="shared" si="1200"/>
        <v>989149.53309015452</v>
      </c>
      <c r="AE1108" s="1932">
        <f t="shared" si="1200"/>
        <v>1334655.708993671</v>
      </c>
      <c r="AF1108" s="1932">
        <f t="shared" si="1200"/>
        <v>1234339.5902588337</v>
      </c>
      <c r="AG1108" s="1932">
        <f t="shared" si="1200"/>
        <v>2021496.0208038152</v>
      </c>
      <c r="AH1108" s="1932">
        <f t="shared" si="1200"/>
        <v>2565551.0984934042</v>
      </c>
      <c r="AI1108" s="1932">
        <f t="shared" si="1200"/>
        <v>4586388.9980425062</v>
      </c>
      <c r="AK1108" s="1932">
        <f ca="1">IFERROR(AK1103/AK1102,0)</f>
        <v>388482.43331273616</v>
      </c>
      <c r="AL1108" s="1932">
        <f ca="1">IFERROR(AL1103/AL1102,0)</f>
        <v>343294.8281511353</v>
      </c>
      <c r="AM1108" s="1933">
        <f ca="1">AK1108-AL1108</f>
        <v>45187.605161600863</v>
      </c>
      <c r="AN1108" s="1934">
        <f ca="1">IFERROR(AK1108/AL1108,0)</f>
        <v>1.1316291463083361</v>
      </c>
      <c r="AO1108" s="1932">
        <f ca="1">IFERROR(AO1103/AO1102,0)</f>
        <v>-92759.582850646897</v>
      </c>
      <c r="AP1108" s="1933">
        <f ca="1">AK1108-AO1108</f>
        <v>481242.01616338303</v>
      </c>
      <c r="AQ1108" s="1934">
        <f ca="1">IFERROR(AK1108/AO1108,0)</f>
        <v>-4.1880571405569542</v>
      </c>
      <c r="AS1108" s="1932">
        <f ca="1">IFERROR(AS1103/AS1102,0)</f>
        <v>388482.43331273616</v>
      </c>
      <c r="AT1108" s="1932">
        <f ca="1">IFERROR(AT1103/AT1102,0)</f>
        <v>343294.8281511353</v>
      </c>
      <c r="AU1108" s="1933">
        <f ca="1">AS1108-AT1108</f>
        <v>45187.605161600863</v>
      </c>
      <c r="AV1108" s="1934">
        <f t="shared" ca="1" si="1194"/>
        <v>1.1316291463083361</v>
      </c>
      <c r="AW1108" s="1932">
        <f ca="1">IFERROR(AW1103/AW1102,0)</f>
        <v>-92759.582850646897</v>
      </c>
      <c r="AX1108" s="1933">
        <f ca="1">AS1108-AW1108</f>
        <v>481242.01616338303</v>
      </c>
      <c r="AY1108" s="1934">
        <f t="shared" ca="1" si="1195"/>
        <v>-4.1880571405569542</v>
      </c>
      <c r="BA1108" s="1932">
        <f ca="1">IFERROR(BA1103/BA1102,0)</f>
        <v>388482.43331273616</v>
      </c>
      <c r="BB1108" s="1932">
        <f ca="1">IFERROR(BB1103/BB1102,0)</f>
        <v>343294.8281511353</v>
      </c>
      <c r="BC1108" s="1933">
        <f ca="1">BA1108-BB1108</f>
        <v>45187.605161600863</v>
      </c>
      <c r="BD1108" s="1934">
        <f t="shared" ca="1" si="1196"/>
        <v>1.1316291463083361</v>
      </c>
      <c r="BE1108" s="1932">
        <f ca="1">IFERROR(BE1103/BE1102,0)</f>
        <v>-92759.582850646897</v>
      </c>
      <c r="BF1108" s="1933">
        <f ca="1">BA1108-BE1108</f>
        <v>481242.01616338303</v>
      </c>
      <c r="BG1108" s="1934">
        <f t="shared" ca="1" si="1197"/>
        <v>-4.1880571405569542</v>
      </c>
    </row>
    <row r="1109" spans="1:59" s="1980" customFormat="1">
      <c r="A1109" s="1887" t="s">
        <v>989</v>
      </c>
      <c r="B1109" s="1887"/>
      <c r="C1109" s="1887" t="s">
        <v>989</v>
      </c>
      <c r="D1109" s="2120" t="s">
        <v>1020</v>
      </c>
      <c r="E1109" s="2540">
        <v>1</v>
      </c>
      <c r="F1109" s="1975"/>
      <c r="G1109" s="1975"/>
      <c r="H1109" s="1975"/>
      <c r="I1109" s="1985"/>
      <c r="J1109" s="1986" t="s">
        <v>140</v>
      </c>
      <c r="K1109" s="1987"/>
      <c r="L1109" s="1987"/>
      <c r="M1109" s="1987"/>
      <c r="N1109" s="1987"/>
      <c r="O1109" s="1987"/>
      <c r="P1109" s="1998" t="s">
        <v>1011</v>
      </c>
      <c r="Q1109" s="1988">
        <f>IFERROR(Q1108/Q1095,0)</f>
        <v>0.72377196949910505</v>
      </c>
      <c r="R1109" s="1988">
        <f t="shared" ref="R1109:AI1109" si="1201">IFERROR(R1108/R1095,0)</f>
        <v>1.4423901047713232</v>
      </c>
      <c r="S1109" s="1988">
        <f t="shared" si="1201"/>
        <v>0.66259265100141929</v>
      </c>
      <c r="T1109" s="1988">
        <f t="shared" si="1201"/>
        <v>0.61879519206443534</v>
      </c>
      <c r="U1109" s="1988">
        <f t="shared" si="1201"/>
        <v>0.57830707105950441</v>
      </c>
      <c r="V1109" s="1988">
        <f t="shared" si="1201"/>
        <v>0.44857793132808282</v>
      </c>
      <c r="W1109" s="1988">
        <f t="shared" si="1201"/>
        <v>0.74783103857662403</v>
      </c>
      <c r="X1109" s="1988">
        <f t="shared" si="1201"/>
        <v>0.7133420092928433</v>
      </c>
      <c r="Y1109" s="1988">
        <f t="shared" si="1201"/>
        <v>0.60993792129592628</v>
      </c>
      <c r="Z1109" s="1988">
        <f t="shared" si="1201"/>
        <v>0.52415930162671309</v>
      </c>
      <c r="AA1109" s="1988">
        <f t="shared" si="1201"/>
        <v>0.59757581038894692</v>
      </c>
      <c r="AB1109" s="1988">
        <f t="shared" si="1201"/>
        <v>0.75626076607425585</v>
      </c>
      <c r="AC1109" s="1988">
        <f t="shared" si="1201"/>
        <v>0.83151683406609067</v>
      </c>
      <c r="AD1109" s="1988">
        <f t="shared" si="1201"/>
        <v>0.53757834636233204</v>
      </c>
      <c r="AE1109" s="1988">
        <f t="shared" si="1201"/>
        <v>0.69079448867434745</v>
      </c>
      <c r="AF1109" s="1988">
        <f t="shared" si="1201"/>
        <v>0.63627424754920558</v>
      </c>
      <c r="AG1109" s="1988">
        <f t="shared" si="1201"/>
        <v>0.65030442632640018</v>
      </c>
      <c r="AH1109" s="1988">
        <f t="shared" si="1201"/>
        <v>0.66258930727762033</v>
      </c>
      <c r="AI1109" s="1988">
        <f t="shared" si="1201"/>
        <v>0.6570243929403955</v>
      </c>
      <c r="AK1109" s="1988">
        <f ca="1">IFERROR(AK1108/AK1095,0)</f>
        <v>0.72377196949910505</v>
      </c>
      <c r="AL1109" s="1988">
        <f ca="1">IFERROR(AL1108/AL1095,0)</f>
        <v>0.7154353627919029</v>
      </c>
      <c r="AM1109" s="1988">
        <f t="shared" ca="1" si="1176"/>
        <v>8.3366067072021544E-3</v>
      </c>
      <c r="AN1109" s="1988"/>
      <c r="AO1109" s="1988">
        <f ca="1">IFERROR(AO1108/AO1095,0)</f>
        <v>-5.1059383965787912</v>
      </c>
      <c r="AP1109" s="1988">
        <f t="shared" ca="1" si="1181"/>
        <v>5.8297103660778964</v>
      </c>
      <c r="AQ1109" s="1988"/>
      <c r="AS1109" s="1988">
        <f ca="1">IFERROR(AS1108/AS1095,0)</f>
        <v>0.72377196949910505</v>
      </c>
      <c r="AT1109" s="1988">
        <f ca="1">IFERROR(AT1108/AT1095,0)</f>
        <v>0.7154353627919029</v>
      </c>
      <c r="AU1109" s="1988">
        <f t="shared" ca="1" si="1178"/>
        <v>8.3366067072021544E-3</v>
      </c>
      <c r="AV1109" s="1988"/>
      <c r="AW1109" s="1988">
        <f ca="1">IFERROR(AW1108/AW1095,0)</f>
        <v>-5.1059383965787912</v>
      </c>
      <c r="AX1109" s="1988">
        <f t="shared" ca="1" si="1183"/>
        <v>5.8297103660778964</v>
      </c>
      <c r="AY1109" s="1988"/>
      <c r="BA1109" s="1988">
        <f ca="1">IFERROR(BA1108/BA1095,0)</f>
        <v>0.72377196949910505</v>
      </c>
      <c r="BB1109" s="1988">
        <f ca="1">IFERROR(BB1108/BB1095,0)</f>
        <v>0.7154353627919029</v>
      </c>
      <c r="BC1109" s="1988">
        <f t="shared" ca="1" si="1179"/>
        <v>8.3366067072021544E-3</v>
      </c>
      <c r="BD1109" s="1988"/>
      <c r="BE1109" s="1988">
        <f ca="1">IFERROR(BE1108/BE1095,0)</f>
        <v>-5.1059383965787912</v>
      </c>
      <c r="BF1109" s="1988">
        <f t="shared" ca="1" si="1184"/>
        <v>5.8297103660778964</v>
      </c>
      <c r="BG1109" s="1988"/>
    </row>
    <row r="1110" spans="1:59" s="1902" customFormat="1">
      <c r="A1110" s="1887" t="s">
        <v>989</v>
      </c>
      <c r="B1110" s="1887"/>
      <c r="C1110" s="1887" t="s">
        <v>989</v>
      </c>
      <c r="D1110" s="2120" t="s">
        <v>1020</v>
      </c>
      <c r="E1110" s="2540">
        <v>1</v>
      </c>
      <c r="F1110" s="1898"/>
      <c r="G1110" s="1898"/>
      <c r="H1110" s="1901"/>
      <c r="I1110" s="1920" t="s">
        <v>995</v>
      </c>
      <c r="J1110" s="1921"/>
      <c r="K1110" s="1921"/>
      <c r="L1110" s="1921"/>
      <c r="M1110" s="1921"/>
      <c r="N1110" s="1921"/>
      <c r="O1110" s="1921"/>
      <c r="P1110" s="1996" t="s">
        <v>1012</v>
      </c>
      <c r="Q1110" s="1924">
        <f t="shared" ref="Q1110:AI1110" si="1202">Q1101-Q1103</f>
        <v>43362</v>
      </c>
      <c r="R1110" s="1924">
        <f t="shared" si="1202"/>
        <v>-30866</v>
      </c>
      <c r="S1110" s="1924">
        <f t="shared" si="1202"/>
        <v>51348</v>
      </c>
      <c r="T1110" s="1924">
        <f t="shared" si="1202"/>
        <v>64793</v>
      </c>
      <c r="U1110" s="1924">
        <f t="shared" si="1202"/>
        <v>82185</v>
      </c>
      <c r="V1110" s="1924">
        <f t="shared" si="1202"/>
        <v>134708</v>
      </c>
      <c r="W1110" s="1924">
        <f t="shared" si="1202"/>
        <v>46941</v>
      </c>
      <c r="X1110" s="1924">
        <f t="shared" si="1202"/>
        <v>57931</v>
      </c>
      <c r="Y1110" s="1924">
        <f t="shared" si="1202"/>
        <v>73201</v>
      </c>
      <c r="Z1110" s="1924">
        <f t="shared" si="1202"/>
        <v>96589</v>
      </c>
      <c r="AA1110" s="1924">
        <f t="shared" si="1202"/>
        <v>68346.999999999942</v>
      </c>
      <c r="AB1110" s="1924">
        <f t="shared" si="1202"/>
        <v>59581.106810000027</v>
      </c>
      <c r="AC1110" s="1924">
        <f t="shared" si="1202"/>
        <v>63844</v>
      </c>
      <c r="AD1110" s="1924">
        <f t="shared" si="1202"/>
        <v>281686</v>
      </c>
      <c r="AE1110" s="1924">
        <f t="shared" si="1202"/>
        <v>178073</v>
      </c>
      <c r="AF1110" s="1924">
        <f t="shared" si="1202"/>
        <v>224517.10680999997</v>
      </c>
      <c r="AG1110" s="1924">
        <f t="shared" si="1202"/>
        <v>345530</v>
      </c>
      <c r="AH1110" s="1924">
        <f t="shared" si="1202"/>
        <v>402590.10681000003</v>
      </c>
      <c r="AI1110" s="1924">
        <f t="shared" si="1202"/>
        <v>748120.10681000003</v>
      </c>
      <c r="AK1110" s="1924">
        <f ca="1">AK1101-AK1103</f>
        <v>43362</v>
      </c>
      <c r="AL1110" s="1924">
        <f ca="1">AL1101-AL1103</f>
        <v>44130.378463208559</v>
      </c>
      <c r="AM1110" s="1925">
        <f t="shared" ca="1" si="1176"/>
        <v>-768.37846320855897</v>
      </c>
      <c r="AN1110" s="1926">
        <f t="shared" ca="1" si="1177"/>
        <v>0.9825884461007024</v>
      </c>
      <c r="AO1110" s="1924">
        <f ca="1">AO1101-AO1103</f>
        <v>-112795</v>
      </c>
      <c r="AP1110" s="1925">
        <f t="shared" ca="1" si="1181"/>
        <v>156157</v>
      </c>
      <c r="AQ1110" s="1926">
        <f t="shared" ca="1" si="1182"/>
        <v>-0.38443193403962944</v>
      </c>
      <c r="AS1110" s="1924">
        <f ca="1">AS1101-AS1103</f>
        <v>43362</v>
      </c>
      <c r="AT1110" s="1924">
        <f ca="1">AT1101-AT1103</f>
        <v>44130.378463208559</v>
      </c>
      <c r="AU1110" s="1925">
        <f t="shared" ca="1" si="1178"/>
        <v>-768.37846320855897</v>
      </c>
      <c r="AV1110" s="1926">
        <f t="shared" ca="1" si="1194"/>
        <v>0.9825884461007024</v>
      </c>
      <c r="AW1110" s="1924">
        <f ca="1">AW1101-AW1103</f>
        <v>-112795</v>
      </c>
      <c r="AX1110" s="1925">
        <f t="shared" ca="1" si="1183"/>
        <v>156157</v>
      </c>
      <c r="AY1110" s="1926">
        <f t="shared" ca="1" si="1195"/>
        <v>-0.38443193403962944</v>
      </c>
      <c r="BA1110" s="1924">
        <f ca="1">BA1101-BA1103</f>
        <v>43362</v>
      </c>
      <c r="BB1110" s="1924">
        <f ca="1">BB1101-BB1103</f>
        <v>44130.378463208559</v>
      </c>
      <c r="BC1110" s="1925">
        <f t="shared" ca="1" si="1179"/>
        <v>-768.37846320855897</v>
      </c>
      <c r="BD1110" s="1926">
        <f t="shared" ca="1" si="1196"/>
        <v>0.9825884461007024</v>
      </c>
      <c r="BE1110" s="1924">
        <f ca="1">BE1101-BE1103</f>
        <v>-112795</v>
      </c>
      <c r="BF1110" s="1925">
        <f t="shared" ca="1" si="1184"/>
        <v>156157</v>
      </c>
      <c r="BG1110" s="1926">
        <f t="shared" ca="1" si="1197"/>
        <v>-0.38443193403962944</v>
      </c>
    </row>
    <row r="1111" spans="1:59" s="1980" customFormat="1">
      <c r="A1111" s="1887" t="s">
        <v>989</v>
      </c>
      <c r="B1111" s="1887"/>
      <c r="C1111" s="1887" t="s">
        <v>989</v>
      </c>
      <c r="D1111" s="2120" t="s">
        <v>1020</v>
      </c>
      <c r="E1111" s="2540">
        <v>1</v>
      </c>
      <c r="F1111" s="1975"/>
      <c r="G1111" s="1975"/>
      <c r="H1111" s="1975"/>
      <c r="I1111" s="1985"/>
      <c r="J1111" s="1986" t="s">
        <v>140</v>
      </c>
      <c r="K1111" s="1987"/>
      <c r="L1111" s="1987"/>
      <c r="M1111" s="1987"/>
      <c r="N1111" s="1987"/>
      <c r="O1111" s="1987"/>
      <c r="P1111" s="2000"/>
      <c r="Q1111" s="1988">
        <f>IFERROR(Q1110/Q1095,0)</f>
        <v>8.0786664853273515E-2</v>
      </c>
      <c r="R1111" s="1988">
        <f t="shared" ref="R1111:AI1111" si="1203">IFERROR(R1110/R1095,0)</f>
        <v>-0.12874673607461354</v>
      </c>
      <c r="S1111" s="1988">
        <f t="shared" si="1203"/>
        <v>0.1043575814112296</v>
      </c>
      <c r="T1111" s="1988">
        <f t="shared" si="1203"/>
        <v>0.1262305397912685</v>
      </c>
      <c r="U1111" s="1988">
        <f t="shared" si="1203"/>
        <v>0.13998490884842249</v>
      </c>
      <c r="V1111" s="1988">
        <f t="shared" si="1203"/>
        <v>0.18213136475487413</v>
      </c>
      <c r="W1111" s="1988">
        <f t="shared" si="1203"/>
        <v>7.5654915208344747E-2</v>
      </c>
      <c r="X1111" s="1988">
        <f t="shared" si="1203"/>
        <v>9.9052579203933996E-2</v>
      </c>
      <c r="Y1111" s="1988">
        <f t="shared" si="1203"/>
        <v>0.10072432459208581</v>
      </c>
      <c r="Z1111" s="1988">
        <f t="shared" si="1203"/>
        <v>0.15881594654231793</v>
      </c>
      <c r="AA1111" s="1988">
        <f t="shared" si="1203"/>
        <v>0.12174840882897284</v>
      </c>
      <c r="AB1111" s="1988">
        <f t="shared" si="1203"/>
        <v>7.7339089926115184E-2</v>
      </c>
      <c r="AC1111" s="1988">
        <f t="shared" si="1203"/>
        <v>5.0329200459114813E-2</v>
      </c>
      <c r="AD1111" s="1988">
        <f t="shared" si="1203"/>
        <v>0.15308938538377509</v>
      </c>
      <c r="AE1111" s="1988">
        <f t="shared" si="1203"/>
        <v>9.2167475216854144E-2</v>
      </c>
      <c r="AF1111" s="1988">
        <f t="shared" si="1203"/>
        <v>0.11573350990670371</v>
      </c>
      <c r="AG1111" s="1988">
        <f t="shared" si="1203"/>
        <v>0.11115514753237696</v>
      </c>
      <c r="AH1111" s="1988">
        <f t="shared" si="1203"/>
        <v>0.10397450284451892</v>
      </c>
      <c r="AI1111" s="1988">
        <f t="shared" si="1203"/>
        <v>0.10717214768157104</v>
      </c>
      <c r="AK1111" s="1988">
        <f ca="1">IFERROR(AK1110/AK1095,0)</f>
        <v>8.0786664853273515E-2</v>
      </c>
      <c r="AL1111" s="1988">
        <f ca="1">IFERROR(AL1110/AL1095,0)</f>
        <v>9.1968858068755557E-2</v>
      </c>
      <c r="AM1111" s="1988">
        <f t="shared" ca="1" si="1176"/>
        <v>-1.1182193215482042E-2</v>
      </c>
      <c r="AN1111" s="1988"/>
      <c r="AO1111" s="1988">
        <f ca="1">IFERROR(AO1110/AO1095,0)</f>
        <v>-6.2087851599053225</v>
      </c>
      <c r="AP1111" s="1988">
        <f t="shared" ca="1" si="1181"/>
        <v>6.2895718247585961</v>
      </c>
      <c r="AQ1111" s="1988"/>
      <c r="AS1111" s="1988">
        <f ca="1">IFERROR(AS1110/AS1095,0)</f>
        <v>8.0786664853273515E-2</v>
      </c>
      <c r="AT1111" s="1988">
        <f ca="1">IFERROR(AT1110/AT1095,0)</f>
        <v>9.1968858068755557E-2</v>
      </c>
      <c r="AU1111" s="1988">
        <f t="shared" ca="1" si="1178"/>
        <v>-1.1182193215482042E-2</v>
      </c>
      <c r="AV1111" s="1988"/>
      <c r="AW1111" s="1988">
        <f ca="1">IFERROR(AW1110/AW1095,0)</f>
        <v>-6.2087851599053225</v>
      </c>
      <c r="AX1111" s="1988">
        <f t="shared" ca="1" si="1183"/>
        <v>6.2895718247585961</v>
      </c>
      <c r="AY1111" s="1988"/>
      <c r="BA1111" s="1988">
        <f ca="1">IFERROR(BA1110/BA1095,0)</f>
        <v>8.0786664853273515E-2</v>
      </c>
      <c r="BB1111" s="1988">
        <f ca="1">IFERROR(BB1110/BB1095,0)</f>
        <v>9.1968858068755557E-2</v>
      </c>
      <c r="BC1111" s="1988">
        <f t="shared" ca="1" si="1179"/>
        <v>-1.1182193215482042E-2</v>
      </c>
      <c r="BD1111" s="1988"/>
      <c r="BE1111" s="1988">
        <f ca="1">IFERROR(BE1110/BE1095,0)</f>
        <v>-6.2087851599053225</v>
      </c>
      <c r="BF1111" s="1988">
        <f t="shared" ca="1" si="1184"/>
        <v>6.2895718247585961</v>
      </c>
      <c r="BG1111" s="1988"/>
    </row>
  </sheetData>
  <autoFilter ref="A10:AI1111" xr:uid="{C6425E1E-421F-4804-8605-1FFEA4929068}"/>
  <phoneticPr fontId="107"/>
  <pageMargins left="0.35433070866141736" right="0.35433070866141736" top="0.74803149606299213" bottom="0.74803149606299213" header="0.31496062992125984" footer="0.31496062992125984"/>
  <pageSetup paperSize="8" scale="53" fitToHeight="0" orientation="portrait" r:id="rId1"/>
  <rowBreaks count="6" manualBreakCount="6">
    <brk id="399" min="4" max="25" man="1"/>
    <brk id="754" min="4" max="25" man="1"/>
    <brk id="564" max="16383" man="1"/>
    <brk id="686" min="4" max="25" man="1"/>
    <brk id="820" min="4" max="25" man="1"/>
    <brk id="911" min="4" max="25" man="1"/>
  </rowBreak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0000000-0002-0000-0200-000000000000}">
          <x14:formula1>
            <xm:f>Work1!$C$6:$C$32</xm:f>
          </x14:formula1>
          <xm:sqref>P4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FFFF00"/>
    <pageSetUpPr fitToPage="1"/>
  </sheetPr>
  <dimension ref="A1:Z102"/>
  <sheetViews>
    <sheetView showGridLines="0" zoomScale="80" zoomScaleNormal="80" workbookViewId="0">
      <pane xSplit="7" ySplit="7" topLeftCell="N72" activePane="bottomRight" state="frozen"/>
      <selection pane="topRight" activeCell="H1" sqref="H1"/>
      <selection pane="bottomLeft" activeCell="A8" sqref="A8"/>
      <selection pane="bottomRight" activeCell="S87" sqref="S87"/>
    </sheetView>
  </sheetViews>
  <sheetFormatPr defaultColWidth="9" defaultRowHeight="13.5" outlineLevelRow="1"/>
  <cols>
    <col min="1" max="1" width="4.85546875" style="292" customWidth="1"/>
    <col min="2" max="2" width="3.7109375" style="291" customWidth="1"/>
    <col min="3" max="3" width="4.140625" style="291" customWidth="1"/>
    <col min="4" max="5" width="9" style="291"/>
    <col min="6" max="6" width="10.140625" style="291" customWidth="1"/>
    <col min="7" max="7" width="22.28515625" style="291" customWidth="1"/>
    <col min="8" max="8" width="13.7109375" style="291" bestFit="1" customWidth="1"/>
    <col min="9" max="11" width="11.7109375" style="291" bestFit="1" customWidth="1"/>
    <col min="12" max="12" width="15.140625" style="291" bestFit="1" customWidth="1"/>
    <col min="13" max="14" width="11.7109375" style="291" bestFit="1" customWidth="1"/>
    <col min="15" max="15" width="12.42578125" style="291" bestFit="1" customWidth="1"/>
    <col min="16" max="17" width="11.7109375" style="291" bestFit="1" customWidth="1"/>
    <col min="18" max="18" width="12.28515625" style="291" bestFit="1" customWidth="1"/>
    <col min="19" max="19" width="11.7109375" style="291" bestFit="1" customWidth="1"/>
    <col min="20" max="21" width="13.7109375" style="291" bestFit="1" customWidth="1"/>
    <col min="22" max="22" width="12.42578125" style="291" bestFit="1" customWidth="1"/>
    <col min="23" max="25" width="13.7109375" style="291" bestFit="1" customWidth="1"/>
    <col min="26" max="26" width="12.42578125" style="291" bestFit="1" customWidth="1"/>
    <col min="27" max="16384" width="9" style="291"/>
  </cols>
  <sheetData>
    <row r="1" spans="1:26" ht="5.45" customHeight="1"/>
    <row r="2" spans="1:26" ht="20.25">
      <c r="A2" s="376" t="str">
        <f>'PL,HC,INV'!F4</f>
        <v>FY2021 Monthly Actual ver1.0</v>
      </c>
      <c r="B2" s="376"/>
      <c r="C2" s="376"/>
      <c r="H2" s="2960" t="s">
        <v>150</v>
      </c>
      <c r="I2" s="2961"/>
    </row>
    <row r="3" spans="1:26" ht="18.75" thickBot="1">
      <c r="A3" s="487"/>
      <c r="B3" s="331"/>
      <c r="C3" s="331"/>
      <c r="D3" s="371"/>
      <c r="E3" s="371"/>
      <c r="F3" s="371"/>
      <c r="G3" s="371"/>
      <c r="H3" s="371"/>
      <c r="I3" s="292"/>
      <c r="J3" s="371"/>
      <c r="K3" s="371"/>
      <c r="L3" s="371"/>
      <c r="M3" s="371"/>
      <c r="N3" s="371"/>
      <c r="O3" s="292"/>
      <c r="P3" s="292"/>
      <c r="Q3" s="292"/>
    </row>
    <row r="4" spans="1:26" ht="16.5" thickBot="1">
      <c r="A4" s="1014"/>
      <c r="B4" s="311" t="s">
        <v>160</v>
      </c>
      <c r="C4" s="736"/>
      <c r="D4" s="310"/>
      <c r="E4" s="310"/>
      <c r="F4" s="309"/>
      <c r="G4" s="1019" t="s">
        <v>511</v>
      </c>
      <c r="I4" s="326"/>
      <c r="J4" s="1015"/>
      <c r="K4" s="1016"/>
      <c r="L4" s="371"/>
      <c r="M4" s="371"/>
      <c r="N4" s="371"/>
      <c r="O4" s="292"/>
      <c r="P4" s="292"/>
      <c r="Q4" s="292"/>
    </row>
    <row r="5" spans="1:26" ht="18.75">
      <c r="A5" s="1014"/>
      <c r="B5" s="996" t="s">
        <v>512</v>
      </c>
      <c r="C5" s="330"/>
      <c r="D5" s="329"/>
      <c r="E5" s="329"/>
      <c r="F5" s="329"/>
      <c r="G5" s="328"/>
      <c r="H5" s="328"/>
      <c r="I5" s="328"/>
      <c r="J5" s="1017"/>
      <c r="K5" s="1018"/>
      <c r="L5" s="371"/>
      <c r="M5" s="290"/>
      <c r="N5" s="292"/>
    </row>
    <row r="6" spans="1:26" ht="14.25">
      <c r="A6" s="291"/>
      <c r="C6" s="256"/>
      <c r="D6" s="327"/>
      <c r="E6" s="327"/>
      <c r="F6" s="327"/>
      <c r="G6" s="327"/>
      <c r="H6" s="256"/>
      <c r="I6" s="256"/>
      <c r="J6" s="256"/>
      <c r="K6" s="256"/>
      <c r="L6" s="371"/>
      <c r="O6" s="292"/>
      <c r="P6" s="292"/>
      <c r="Q6" s="292"/>
    </row>
    <row r="7" spans="1:26" ht="14.25">
      <c r="A7" s="489"/>
      <c r="B7" s="325" t="s">
        <v>153</v>
      </c>
      <c r="C7" s="325"/>
      <c r="D7" s="371"/>
      <c r="E7" s="371"/>
      <c r="F7" s="371"/>
      <c r="G7" s="371"/>
      <c r="H7" s="451">
        <f>'PL,HC,INV'!Q10</f>
        <v>43922</v>
      </c>
      <c r="I7" s="452">
        <f>'PL,HC,INV'!R10</f>
        <v>43952</v>
      </c>
      <c r="J7" s="453">
        <f>'PL,HC,INV'!S10</f>
        <v>43983</v>
      </c>
      <c r="K7" s="454">
        <f>'PL,HC,INV'!T10</f>
        <v>44013</v>
      </c>
      <c r="L7" s="455">
        <f>'PL,HC,INV'!U10</f>
        <v>44044</v>
      </c>
      <c r="M7" s="456">
        <f>'PL,HC,INV'!V10</f>
        <v>44075</v>
      </c>
      <c r="N7" s="454">
        <f>'PL,HC,INV'!W10</f>
        <v>44105</v>
      </c>
      <c r="O7" s="454">
        <f>'PL,HC,INV'!X10</f>
        <v>44136</v>
      </c>
      <c r="P7" s="454">
        <f>'PL,HC,INV'!Y10</f>
        <v>44166</v>
      </c>
      <c r="Q7" s="454">
        <f>'PL,HC,INV'!Z10</f>
        <v>44197</v>
      </c>
      <c r="R7" s="454">
        <f>'PL,HC,INV'!AA10</f>
        <v>44228</v>
      </c>
      <c r="S7" s="456">
        <f>'PL,HC,INV'!AB10</f>
        <v>44256</v>
      </c>
      <c r="T7" s="455" t="str">
        <f>'PL,HC,INV'!AC10</f>
        <v>Q1</v>
      </c>
      <c r="U7" s="454" t="str">
        <f>'PL,HC,INV'!AD10</f>
        <v>Q2</v>
      </c>
      <c r="V7" s="454" t="str">
        <f>'PL,HC,INV'!AE10</f>
        <v>Q3</v>
      </c>
      <c r="W7" s="454" t="str">
        <f>'PL,HC,INV'!AF10</f>
        <v>Q4</v>
      </c>
      <c r="X7" s="454" t="str">
        <f>'PL,HC,INV'!AG10</f>
        <v>1st H</v>
      </c>
      <c r="Y7" s="454" t="str">
        <f>'PL,HC,INV'!AH10</f>
        <v>2nd H</v>
      </c>
      <c r="Z7" s="1196" t="str">
        <f>'PL,HC,INV'!AI10</f>
        <v>Yr.</v>
      </c>
    </row>
    <row r="8" spans="1:26" ht="15">
      <c r="A8" s="489"/>
      <c r="B8" s="1197" t="s">
        <v>470</v>
      </c>
      <c r="C8" s="793"/>
      <c r="D8" s="776"/>
      <c r="E8" s="776"/>
      <c r="F8" s="777"/>
      <c r="G8" s="777"/>
      <c r="H8" s="1198">
        <f t="shared" ref="H8:S8" si="0">SUM(H10,H34,H35,H36)</f>
        <v>509337.66236800002</v>
      </c>
      <c r="I8" s="813">
        <f t="shared" si="0"/>
        <v>364047.45505499997</v>
      </c>
      <c r="J8" s="814">
        <f t="shared" si="0"/>
        <v>397299.28838999994</v>
      </c>
      <c r="K8" s="814">
        <f t="shared" si="0"/>
        <v>203605.06008979998</v>
      </c>
      <c r="L8" s="815">
        <f t="shared" si="0"/>
        <v>275588.71838000003</v>
      </c>
      <c r="M8" s="816">
        <f t="shared" si="0"/>
        <v>255679.66551999992</v>
      </c>
      <c r="N8" s="814">
        <f t="shared" si="0"/>
        <v>251464.95755199995</v>
      </c>
      <c r="O8" s="814">
        <f t="shared" si="0"/>
        <v>325534.64693500003</v>
      </c>
      <c r="P8" s="814">
        <f t="shared" si="0"/>
        <v>374147.42777249997</v>
      </c>
      <c r="Q8" s="814">
        <f t="shared" si="0"/>
        <v>238127.57429999983</v>
      </c>
      <c r="R8" s="814">
        <f t="shared" si="0"/>
        <v>416345.29549800005</v>
      </c>
      <c r="S8" s="1199">
        <f t="shared" si="0"/>
        <v>254138.2094750001</v>
      </c>
      <c r="T8" s="815">
        <f>SUM(H8:J8)</f>
        <v>1270684.4058129999</v>
      </c>
      <c r="U8" s="814">
        <f>SUM(K8:M8)</f>
        <v>734873.44398979994</v>
      </c>
      <c r="V8" s="814">
        <f>SUM(N8:P8)</f>
        <v>951147.0322595</v>
      </c>
      <c r="W8" s="814">
        <f>SUM(Q8:S8)</f>
        <v>908611.07927299989</v>
      </c>
      <c r="X8" s="814">
        <f>SUM(T8:U8)</f>
        <v>2005557.8498028</v>
      </c>
      <c r="Y8" s="814">
        <f>SUM(V8:W8)</f>
        <v>1859758.1115325</v>
      </c>
      <c r="Z8" s="1200">
        <f>SUM(X8:Y8)</f>
        <v>3865315.9613353</v>
      </c>
    </row>
    <row r="9" spans="1:26" ht="15">
      <c r="A9" s="488"/>
      <c r="B9" s="794"/>
      <c r="C9" s="1201" t="s">
        <v>540</v>
      </c>
      <c r="D9" s="767"/>
      <c r="E9" s="767"/>
      <c r="F9" s="768"/>
      <c r="G9" s="1202"/>
      <c r="H9" s="1203">
        <f t="shared" ref="H9:S9" si="1">H10+H34+H35</f>
        <v>503140.97852</v>
      </c>
      <c r="I9" s="817">
        <f t="shared" si="1"/>
        <v>362842.43228999997</v>
      </c>
      <c r="J9" s="817">
        <f t="shared" si="1"/>
        <v>394429.46098999993</v>
      </c>
      <c r="K9" s="817">
        <f t="shared" si="1"/>
        <v>201972.36844979998</v>
      </c>
      <c r="L9" s="817">
        <f t="shared" si="1"/>
        <v>268192.81430000003</v>
      </c>
      <c r="M9" s="818">
        <f t="shared" si="1"/>
        <v>253562.01676999993</v>
      </c>
      <c r="N9" s="817">
        <f t="shared" si="1"/>
        <v>243111.44407199995</v>
      </c>
      <c r="O9" s="817">
        <f t="shared" si="1"/>
        <v>316812.76276000001</v>
      </c>
      <c r="P9" s="817">
        <f t="shared" si="1"/>
        <v>370872.03930999996</v>
      </c>
      <c r="Q9" s="817">
        <f t="shared" si="1"/>
        <v>236737.01809999984</v>
      </c>
      <c r="R9" s="817">
        <f t="shared" si="1"/>
        <v>412657.66730000003</v>
      </c>
      <c r="S9" s="1204">
        <f t="shared" si="1"/>
        <v>248004.83455000009</v>
      </c>
      <c r="T9" s="819">
        <f>SUM(H9:J9)</f>
        <v>1260412.8717999998</v>
      </c>
      <c r="U9" s="817">
        <f>SUM(K9:M9)</f>
        <v>723727.19951980002</v>
      </c>
      <c r="V9" s="817">
        <f>SUM(N9:P9)</f>
        <v>930796.24614199996</v>
      </c>
      <c r="W9" s="817">
        <f>SUM(Q9:S9)</f>
        <v>897399.51994999987</v>
      </c>
      <c r="X9" s="817">
        <f>SUM(T9:U9)</f>
        <v>1984140.0713197999</v>
      </c>
      <c r="Y9" s="817">
        <f>SUM(V9:W9)</f>
        <v>1828195.7660919998</v>
      </c>
      <c r="Z9" s="1205">
        <f>SUM(X9:Y9)</f>
        <v>3812335.8374117995</v>
      </c>
    </row>
    <row r="10" spans="1:26" ht="15">
      <c r="A10" s="489"/>
      <c r="B10" s="772"/>
      <c r="C10" s="771"/>
      <c r="D10" s="798" t="s">
        <v>471</v>
      </c>
      <c r="E10" s="802"/>
      <c r="F10" s="810"/>
      <c r="G10" s="810"/>
      <c r="H10" s="1206">
        <f t="shared" ref="H10:Z10" si="2">H11+H20+H29+H32+H33</f>
        <v>500112.91100999998</v>
      </c>
      <c r="I10" s="821">
        <f t="shared" si="2"/>
        <v>309095.37968000001</v>
      </c>
      <c r="J10" s="821">
        <f t="shared" si="2"/>
        <v>391333.46038999991</v>
      </c>
      <c r="K10" s="821">
        <f t="shared" si="2"/>
        <v>198486.30583999999</v>
      </c>
      <c r="L10" s="821">
        <f t="shared" si="2"/>
        <v>266219.1863</v>
      </c>
      <c r="M10" s="1207">
        <f t="shared" si="2"/>
        <v>235787.81061999992</v>
      </c>
      <c r="N10" s="821">
        <f t="shared" si="2"/>
        <v>236622.04686999996</v>
      </c>
      <c r="O10" s="821">
        <f t="shared" si="2"/>
        <v>303116.64825999999</v>
      </c>
      <c r="P10" s="821">
        <f t="shared" si="2"/>
        <v>353225.30188999994</v>
      </c>
      <c r="Q10" s="821">
        <f>Q11+Q20+Q29+Q32+Q33</f>
        <v>225211.72939999984</v>
      </c>
      <c r="R10" s="821">
        <f t="shared" si="2"/>
        <v>385691.07830000005</v>
      </c>
      <c r="S10" s="1208">
        <f t="shared" si="2"/>
        <v>235893.81165000008</v>
      </c>
      <c r="T10" s="820">
        <f t="shared" si="2"/>
        <v>1200541.7510799996</v>
      </c>
      <c r="U10" s="821">
        <f t="shared" si="2"/>
        <v>700493.30275999987</v>
      </c>
      <c r="V10" s="821">
        <f t="shared" si="2"/>
        <v>892963.99702000001</v>
      </c>
      <c r="W10" s="821">
        <f t="shared" si="2"/>
        <v>846796.61934999994</v>
      </c>
      <c r="X10" s="821">
        <f t="shared" si="2"/>
        <v>1901035.0538399997</v>
      </c>
      <c r="Y10" s="821">
        <f t="shared" si="2"/>
        <v>1739760.6163699999</v>
      </c>
      <c r="Z10" s="1209">
        <f t="shared" si="2"/>
        <v>3640795.6702099992</v>
      </c>
    </row>
    <row r="11" spans="1:26" s="760" customFormat="1" ht="15">
      <c r="A11" s="759"/>
      <c r="B11" s="772"/>
      <c r="C11" s="770"/>
      <c r="D11" s="1210" t="s">
        <v>431</v>
      </c>
      <c r="E11" s="805"/>
      <c r="F11" s="806"/>
      <c r="G11" s="806"/>
      <c r="H11" s="1211">
        <f>H12+H16</f>
        <v>190783.82687999998</v>
      </c>
      <c r="I11" s="823">
        <f t="shared" ref="I11:Z11" si="3">I12+I16</f>
        <v>95463.80055</v>
      </c>
      <c r="J11" s="823">
        <f>J12+J16</f>
        <v>108056.87733</v>
      </c>
      <c r="K11" s="823">
        <f t="shared" si="3"/>
        <v>23361.027760000001</v>
      </c>
      <c r="L11" s="823">
        <f t="shared" si="3"/>
        <v>76744.271730000008</v>
      </c>
      <c r="M11" s="1212">
        <f t="shared" si="3"/>
        <v>84288.61</v>
      </c>
      <c r="N11" s="823">
        <f t="shared" si="3"/>
        <v>47302.798849999992</v>
      </c>
      <c r="O11" s="823">
        <f t="shared" si="3"/>
        <v>124095.68312999999</v>
      </c>
      <c r="P11" s="823">
        <f t="shared" si="3"/>
        <v>117685.84212999998</v>
      </c>
      <c r="Q11" s="823">
        <f t="shared" si="3"/>
        <v>68370.36454000001</v>
      </c>
      <c r="R11" s="823">
        <f t="shared" si="3"/>
        <v>155463.46532000002</v>
      </c>
      <c r="S11" s="1213">
        <f t="shared" si="3"/>
        <v>38715.305710000001</v>
      </c>
      <c r="T11" s="822">
        <f t="shared" si="3"/>
        <v>394304.50475999992</v>
      </c>
      <c r="U11" s="823">
        <f t="shared" si="3"/>
        <v>184393.90949000002</v>
      </c>
      <c r="V11" s="823">
        <f t="shared" si="3"/>
        <v>289084.32410999999</v>
      </c>
      <c r="W11" s="823">
        <f t="shared" si="3"/>
        <v>262549.13557000004</v>
      </c>
      <c r="X11" s="823">
        <f t="shared" si="3"/>
        <v>578698.41425000003</v>
      </c>
      <c r="Y11" s="823">
        <f t="shared" si="3"/>
        <v>551633.45968000009</v>
      </c>
      <c r="Z11" s="1214">
        <f t="shared" si="3"/>
        <v>1130331.8739299998</v>
      </c>
    </row>
    <row r="12" spans="1:26" s="760" customFormat="1" ht="14.25">
      <c r="A12" s="759"/>
      <c r="B12" s="772"/>
      <c r="C12" s="769"/>
      <c r="D12" s="799"/>
      <c r="E12" s="745" t="s">
        <v>432</v>
      </c>
      <c r="F12" s="746"/>
      <c r="G12" s="747"/>
      <c r="H12" s="761">
        <f>SUM(H13:H15)</f>
        <v>186802.67361999999</v>
      </c>
      <c r="I12" s="762">
        <f t="shared" ref="I12:Z12" si="4">SUM(I13:I15)</f>
        <v>91433.530079999997</v>
      </c>
      <c r="J12" s="762">
        <f t="shared" si="4"/>
        <v>103861.299</v>
      </c>
      <c r="K12" s="762">
        <f t="shared" si="4"/>
        <v>22984.581000000002</v>
      </c>
      <c r="L12" s="762">
        <f t="shared" si="4"/>
        <v>73822.921000000002</v>
      </c>
      <c r="M12" s="763">
        <f t="shared" si="4"/>
        <v>79047.61</v>
      </c>
      <c r="N12" s="762">
        <f t="shared" si="4"/>
        <v>41946.119999999995</v>
      </c>
      <c r="O12" s="762">
        <f t="shared" si="4"/>
        <v>121042.746</v>
      </c>
      <c r="P12" s="762">
        <f t="shared" si="4"/>
        <v>108370.88399999999</v>
      </c>
      <c r="Q12" s="762">
        <f t="shared" si="4"/>
        <v>65091.31</v>
      </c>
      <c r="R12" s="762">
        <f t="shared" si="4"/>
        <v>151109.28600000002</v>
      </c>
      <c r="S12" s="319">
        <f t="shared" si="4"/>
        <v>34683.46</v>
      </c>
      <c r="T12" s="779">
        <f t="shared" si="4"/>
        <v>382097.50269999995</v>
      </c>
      <c r="U12" s="762">
        <f t="shared" si="4"/>
        <v>175855.11200000002</v>
      </c>
      <c r="V12" s="762">
        <f t="shared" si="4"/>
        <v>271359.75</v>
      </c>
      <c r="W12" s="762">
        <f t="shared" si="4"/>
        <v>250884.05600000004</v>
      </c>
      <c r="X12" s="762">
        <f t="shared" si="4"/>
        <v>557952.61470000003</v>
      </c>
      <c r="Y12" s="762">
        <f t="shared" si="4"/>
        <v>522243.80600000004</v>
      </c>
      <c r="Z12" s="780">
        <f t="shared" si="4"/>
        <v>1080196.4206999999</v>
      </c>
    </row>
    <row r="13" spans="1:26" ht="14.25">
      <c r="A13" s="489"/>
      <c r="B13" s="772"/>
      <c r="C13" s="769"/>
      <c r="D13" s="799"/>
      <c r="E13" s="748"/>
      <c r="F13" s="749" t="s">
        <v>159</v>
      </c>
      <c r="G13" s="750"/>
      <c r="H13" s="2889">
        <v>141768.20199999999</v>
      </c>
      <c r="I13" s="2889">
        <v>60352.273000000001</v>
      </c>
      <c r="J13" s="2904">
        <v>88582.426000000007</v>
      </c>
      <c r="K13" s="2912">
        <v>15467.618</v>
      </c>
      <c r="L13" s="2920">
        <v>30019.145</v>
      </c>
      <c r="M13" s="2929">
        <v>48671.071000000004</v>
      </c>
      <c r="N13" s="2920">
        <v>30984.55</v>
      </c>
      <c r="O13" s="2920">
        <v>84899.457999999999</v>
      </c>
      <c r="P13" s="2920">
        <v>68986.164999999994</v>
      </c>
      <c r="Q13" s="2920">
        <v>34253.478999999999</v>
      </c>
      <c r="R13" s="2920">
        <v>111704.861</v>
      </c>
      <c r="S13" s="2944">
        <v>13495.458000000001</v>
      </c>
      <c r="T13" s="781">
        <f>SUM(H13:J13)</f>
        <v>290702.90099999995</v>
      </c>
      <c r="U13" s="782">
        <f>SUM(K13:M13)</f>
        <v>94157.834000000003</v>
      </c>
      <c r="V13" s="782">
        <f>SUM(N13:P13)</f>
        <v>184870.17300000001</v>
      </c>
      <c r="W13" s="782">
        <f>SUM(Q13:S13)</f>
        <v>159453.79800000001</v>
      </c>
      <c r="X13" s="782">
        <f>SUM(T13:U13)</f>
        <v>384860.73499999999</v>
      </c>
      <c r="Y13" s="782">
        <f>SUM(V13:W13)</f>
        <v>344323.97100000002</v>
      </c>
      <c r="Z13" s="783">
        <f>SUM(X13:Y13)</f>
        <v>729184.70600000001</v>
      </c>
    </row>
    <row r="14" spans="1:26" ht="14.25">
      <c r="A14" s="489"/>
      <c r="B14" s="772"/>
      <c r="C14" s="769"/>
      <c r="D14" s="799"/>
      <c r="E14" s="748"/>
      <c r="F14" s="751" t="s">
        <v>158</v>
      </c>
      <c r="G14" s="752"/>
      <c r="H14" s="2890">
        <v>1590.4</v>
      </c>
      <c r="I14" s="2890">
        <v>1880.4290000000001</v>
      </c>
      <c r="J14" s="2905">
        <v>329.99900000000002</v>
      </c>
      <c r="K14" s="2913">
        <v>5670.4189999999999</v>
      </c>
      <c r="L14" s="2917">
        <v>5820.38</v>
      </c>
      <c r="M14" s="2930">
        <v>2199.0650000000001</v>
      </c>
      <c r="N14" s="2917">
        <v>4586.07</v>
      </c>
      <c r="O14" s="2917">
        <v>10233.762000000001</v>
      </c>
      <c r="P14" s="2917">
        <v>15438.944</v>
      </c>
      <c r="Q14" s="2917">
        <v>8786.732</v>
      </c>
      <c r="R14" s="2917">
        <v>17375.330999999998</v>
      </c>
      <c r="S14" s="2945">
        <v>4291.6149999999998</v>
      </c>
      <c r="T14" s="784">
        <f>SUM(H14:J14)</f>
        <v>3800.8280000000004</v>
      </c>
      <c r="U14" s="785">
        <f>SUM(K14:M14)</f>
        <v>13689.864</v>
      </c>
      <c r="V14" s="785">
        <f>SUM(N14:P14)</f>
        <v>30258.775999999998</v>
      </c>
      <c r="W14" s="785">
        <f>SUM(Q14:S14)</f>
        <v>30453.678</v>
      </c>
      <c r="X14" s="785">
        <f>SUM(T14:U14)</f>
        <v>17490.691999999999</v>
      </c>
      <c r="Y14" s="785">
        <f>SUM(V14:W14)</f>
        <v>60712.453999999998</v>
      </c>
      <c r="Z14" s="786">
        <f>SUM(X14:Y14)</f>
        <v>78203.145999999993</v>
      </c>
    </row>
    <row r="15" spans="1:26" ht="14.25">
      <c r="A15" s="489"/>
      <c r="B15" s="772"/>
      <c r="C15" s="769"/>
      <c r="D15" s="799"/>
      <c r="E15" s="753"/>
      <c r="F15" s="754" t="s">
        <v>157</v>
      </c>
      <c r="G15" s="755"/>
      <c r="H15" s="2891">
        <v>43444.071619999995</v>
      </c>
      <c r="I15" s="2891">
        <v>29200.828079999999</v>
      </c>
      <c r="J15" s="2906">
        <v>14948.874</v>
      </c>
      <c r="K15" s="2914">
        <v>1846.5440000000001</v>
      </c>
      <c r="L15" s="2918">
        <v>37983.396000000001</v>
      </c>
      <c r="M15" s="2931">
        <v>28177.473999999998</v>
      </c>
      <c r="N15" s="2918">
        <v>6375.5</v>
      </c>
      <c r="O15" s="2918">
        <v>25909.526000000002</v>
      </c>
      <c r="P15" s="2918">
        <v>23945.775000000001</v>
      </c>
      <c r="Q15" s="2918">
        <v>22051.098999999998</v>
      </c>
      <c r="R15" s="2918">
        <v>22029.094000000001</v>
      </c>
      <c r="S15" s="2946">
        <v>16896.386999999999</v>
      </c>
      <c r="T15" s="787">
        <f>SUM(H15:J15)</f>
        <v>87593.773699999991</v>
      </c>
      <c r="U15" s="765">
        <f>SUM(K15:M15)</f>
        <v>68007.414000000004</v>
      </c>
      <c r="V15" s="765">
        <f>SUM(N15:P15)</f>
        <v>56230.801000000007</v>
      </c>
      <c r="W15" s="765">
        <f>SUM(Q15:S15)</f>
        <v>60976.58</v>
      </c>
      <c r="X15" s="765">
        <f>SUM(T15:U15)</f>
        <v>155601.18770000001</v>
      </c>
      <c r="Y15" s="765">
        <f>SUM(V15:W15)</f>
        <v>117207.38100000001</v>
      </c>
      <c r="Z15" s="788">
        <f>SUM(X15:Y15)</f>
        <v>272808.5687</v>
      </c>
    </row>
    <row r="16" spans="1:26" s="760" customFormat="1" ht="14.25">
      <c r="A16" s="759"/>
      <c r="B16" s="772"/>
      <c r="C16" s="769"/>
      <c r="D16" s="799"/>
      <c r="E16" s="745" t="s">
        <v>433</v>
      </c>
      <c r="F16" s="746"/>
      <c r="G16" s="755"/>
      <c r="H16" s="764">
        <f t="shared" ref="H16:Z16" si="5">SUM(H17:H19)</f>
        <v>3981.1532599999978</v>
      </c>
      <c r="I16" s="765">
        <f t="shared" si="5"/>
        <v>4030.2704700000022</v>
      </c>
      <c r="J16" s="765">
        <f t="shared" si="5"/>
        <v>4195.5783299999975</v>
      </c>
      <c r="K16" s="765">
        <f t="shared" si="5"/>
        <v>376.44676000000015</v>
      </c>
      <c r="L16" s="765">
        <f t="shared" si="5"/>
        <v>2921.3507299999992</v>
      </c>
      <c r="M16" s="766">
        <f t="shared" si="5"/>
        <v>5241</v>
      </c>
      <c r="N16" s="765">
        <f t="shared" si="5"/>
        <v>5356.6788499999993</v>
      </c>
      <c r="O16" s="765">
        <f t="shared" si="5"/>
        <v>3052.9371299999966</v>
      </c>
      <c r="P16" s="765">
        <f t="shared" si="5"/>
        <v>9314.9581299999882</v>
      </c>
      <c r="Q16" s="765">
        <f t="shared" si="5"/>
        <v>3279.0545400000051</v>
      </c>
      <c r="R16" s="765">
        <f t="shared" si="5"/>
        <v>4354.1793200000002</v>
      </c>
      <c r="S16" s="314">
        <f t="shared" si="5"/>
        <v>4031.8457100000032</v>
      </c>
      <c r="T16" s="787">
        <f t="shared" si="5"/>
        <v>12207.002059999999</v>
      </c>
      <c r="U16" s="765">
        <f t="shared" si="5"/>
        <v>8538.797489999999</v>
      </c>
      <c r="V16" s="765">
        <f t="shared" si="5"/>
        <v>17724.574109999983</v>
      </c>
      <c r="W16" s="765">
        <f t="shared" si="5"/>
        <v>11665.079570000009</v>
      </c>
      <c r="X16" s="765">
        <f t="shared" si="5"/>
        <v>20745.799549999996</v>
      </c>
      <c r="Y16" s="765">
        <f t="shared" si="5"/>
        <v>29389.653679999992</v>
      </c>
      <c r="Z16" s="788">
        <f t="shared" si="5"/>
        <v>50135.453229999985</v>
      </c>
    </row>
    <row r="17" spans="1:26" ht="14.25">
      <c r="A17" s="489"/>
      <c r="B17" s="772"/>
      <c r="C17" s="769"/>
      <c r="D17" s="799"/>
      <c r="E17" s="748"/>
      <c r="F17" s="749" t="s">
        <v>434</v>
      </c>
      <c r="G17" s="750"/>
      <c r="H17" s="324"/>
      <c r="I17" s="322"/>
      <c r="J17" s="322"/>
      <c r="K17" s="322"/>
      <c r="L17" s="322"/>
      <c r="M17" s="323"/>
      <c r="N17" s="322"/>
      <c r="O17" s="322"/>
      <c r="P17" s="322"/>
      <c r="Q17" s="322"/>
      <c r="R17" s="322"/>
      <c r="S17" s="321"/>
      <c r="T17" s="781">
        <f>SUM(H17:J17)</f>
        <v>0</v>
      </c>
      <c r="U17" s="782">
        <f>SUM(K17:M17)</f>
        <v>0</v>
      </c>
      <c r="V17" s="782">
        <f>SUM(N17:P17)</f>
        <v>0</v>
      </c>
      <c r="W17" s="782">
        <f>SUM(Q17:S17)</f>
        <v>0</v>
      </c>
      <c r="X17" s="782">
        <f>SUM(T17:U17)</f>
        <v>0</v>
      </c>
      <c r="Y17" s="782">
        <f>SUM(V17:W17)</f>
        <v>0</v>
      </c>
      <c r="Z17" s="783">
        <f>SUM(X17:Y17)</f>
        <v>0</v>
      </c>
    </row>
    <row r="18" spans="1:26" ht="14.25">
      <c r="A18" s="489"/>
      <c r="B18" s="772"/>
      <c r="C18" s="769"/>
      <c r="D18" s="799"/>
      <c r="E18" s="748"/>
      <c r="F18" s="751" t="s">
        <v>435</v>
      </c>
      <c r="G18" s="752"/>
      <c r="H18" s="318"/>
      <c r="I18" s="316"/>
      <c r="J18" s="316"/>
      <c r="K18" s="316"/>
      <c r="L18" s="316"/>
      <c r="M18" s="317"/>
      <c r="N18" s="316"/>
      <c r="O18" s="316"/>
      <c r="P18" s="316"/>
      <c r="Q18" s="316"/>
      <c r="R18" s="316"/>
      <c r="S18" s="315"/>
      <c r="T18" s="784">
        <f>SUM(H18:J18)</f>
        <v>0</v>
      </c>
      <c r="U18" s="785">
        <f>SUM(K18:M18)</f>
        <v>0</v>
      </c>
      <c r="V18" s="785">
        <f>SUM(N18:P18)</f>
        <v>0</v>
      </c>
      <c r="W18" s="785">
        <f>SUM(Q18:S18)</f>
        <v>0</v>
      </c>
      <c r="X18" s="785">
        <f>SUM(T18:U18)</f>
        <v>0</v>
      </c>
      <c r="Y18" s="785">
        <f>SUM(V18:W18)</f>
        <v>0</v>
      </c>
      <c r="Z18" s="786">
        <f>SUM(X18:Y18)</f>
        <v>0</v>
      </c>
    </row>
    <row r="19" spans="1:26" ht="14.25">
      <c r="A19" s="489"/>
      <c r="B19" s="772"/>
      <c r="C19" s="769"/>
      <c r="D19" s="800"/>
      <c r="E19" s="756"/>
      <c r="F19" s="757" t="s">
        <v>436</v>
      </c>
      <c r="G19" s="758"/>
      <c r="H19" s="2892">
        <v>3981.1532599999978</v>
      </c>
      <c r="I19" s="2892">
        <v>4030.2704700000022</v>
      </c>
      <c r="J19" s="2907">
        <v>4195.5783299999975</v>
      </c>
      <c r="K19" s="2915">
        <v>376.44676000000015</v>
      </c>
      <c r="L19" s="2921">
        <v>2921.3507299999992</v>
      </c>
      <c r="M19" s="320">
        <v>5241</v>
      </c>
      <c r="N19" s="2921">
        <v>5356.6788499999993</v>
      </c>
      <c r="O19" s="2921">
        <v>3052.9371299999966</v>
      </c>
      <c r="P19" s="2921">
        <v>9314.9581299999882</v>
      </c>
      <c r="Q19" s="2921">
        <v>3279.0545400000051</v>
      </c>
      <c r="R19" s="2921">
        <v>4354.1793200000002</v>
      </c>
      <c r="S19" s="2947">
        <v>4031.8457100000032</v>
      </c>
      <c r="T19" s="789">
        <f>SUM(H19:J19)</f>
        <v>12207.002059999999</v>
      </c>
      <c r="U19" s="790">
        <f>SUM(K19:M19)</f>
        <v>8538.797489999999</v>
      </c>
      <c r="V19" s="790">
        <f>SUM(N19:P19)</f>
        <v>17724.574109999983</v>
      </c>
      <c r="W19" s="790">
        <f>SUM(Q19:S19)</f>
        <v>11665.079570000009</v>
      </c>
      <c r="X19" s="790">
        <f>SUM(T19:U19)</f>
        <v>20745.799549999996</v>
      </c>
      <c r="Y19" s="790">
        <f>SUM(V19:W19)</f>
        <v>29389.653679999992</v>
      </c>
      <c r="Z19" s="791">
        <f>SUM(X19:Y19)</f>
        <v>50135.453229999985</v>
      </c>
    </row>
    <row r="20" spans="1:26" s="760" customFormat="1" ht="15">
      <c r="A20" s="759"/>
      <c r="B20" s="773"/>
      <c r="C20" s="770"/>
      <c r="D20" s="1210" t="s">
        <v>644</v>
      </c>
      <c r="E20" s="805"/>
      <c r="F20" s="806"/>
      <c r="G20" s="806"/>
      <c r="H20" s="1211">
        <f t="shared" ref="H20:Z20" si="6">H21+H25</f>
        <v>308348.65427999996</v>
      </c>
      <c r="I20" s="823">
        <f t="shared" si="6"/>
        <v>213167.14453000002</v>
      </c>
      <c r="J20" s="823">
        <f t="shared" si="6"/>
        <v>282244.73393999989</v>
      </c>
      <c r="K20" s="823">
        <f t="shared" si="6"/>
        <v>168952.47368999998</v>
      </c>
      <c r="L20" s="823">
        <f t="shared" si="6"/>
        <v>188541.8725</v>
      </c>
      <c r="M20" s="1212">
        <f t="shared" si="6"/>
        <v>133820.86563999989</v>
      </c>
      <c r="N20" s="823">
        <f t="shared" si="6"/>
        <v>178255.41258999996</v>
      </c>
      <c r="O20" s="823">
        <f t="shared" si="6"/>
        <v>178316.37502000001</v>
      </c>
      <c r="P20" s="823">
        <f t="shared" si="6"/>
        <v>233472.10962999996</v>
      </c>
      <c r="Q20" s="823">
        <f t="shared" si="6"/>
        <v>155119.72157999984</v>
      </c>
      <c r="R20" s="823">
        <f t="shared" si="6"/>
        <v>229752.67420000001</v>
      </c>
      <c r="S20" s="1213">
        <f t="shared" si="6"/>
        <v>192235.05729000006</v>
      </c>
      <c r="T20" s="822">
        <f t="shared" si="6"/>
        <v>803760.5327499999</v>
      </c>
      <c r="U20" s="823">
        <f t="shared" si="6"/>
        <v>491315.21182999987</v>
      </c>
      <c r="V20" s="823">
        <f t="shared" si="6"/>
        <v>590043.89723999996</v>
      </c>
      <c r="W20" s="823">
        <f t="shared" si="6"/>
        <v>577107.45306999993</v>
      </c>
      <c r="X20" s="823">
        <f t="shared" si="6"/>
        <v>1295075.7445799997</v>
      </c>
      <c r="Y20" s="823">
        <f t="shared" si="6"/>
        <v>1167151.3503099999</v>
      </c>
      <c r="Z20" s="1214">
        <f t="shared" si="6"/>
        <v>2462227.0948899998</v>
      </c>
    </row>
    <row r="21" spans="1:26" s="760" customFormat="1" ht="14.25">
      <c r="A21" s="759"/>
      <c r="B21" s="772"/>
      <c r="C21" s="769"/>
      <c r="D21" s="799"/>
      <c r="E21" s="745" t="s">
        <v>432</v>
      </c>
      <c r="F21" s="746"/>
      <c r="G21" s="747"/>
      <c r="H21" s="761">
        <f>SUM(H22:H24)</f>
        <v>262707.85249999998</v>
      </c>
      <c r="I21" s="762">
        <f t="shared" ref="I21:Z21" si="7">SUM(I22:I24)</f>
        <v>174830.77976</v>
      </c>
      <c r="J21" s="762">
        <f t="shared" si="7"/>
        <v>253408.07987999998</v>
      </c>
      <c r="K21" s="762">
        <f t="shared" si="7"/>
        <v>167774.12899999999</v>
      </c>
      <c r="L21" s="762">
        <f t="shared" si="7"/>
        <v>165227.8947</v>
      </c>
      <c r="M21" s="763">
        <f t="shared" si="7"/>
        <v>91848.77</v>
      </c>
      <c r="N21" s="762">
        <f t="shared" si="7"/>
        <v>145105.56200000001</v>
      </c>
      <c r="O21" s="762">
        <f t="shared" si="7"/>
        <v>164017.31312000001</v>
      </c>
      <c r="P21" s="762">
        <f t="shared" si="7"/>
        <v>187678.36499999999</v>
      </c>
      <c r="Q21" s="762">
        <f t="shared" si="7"/>
        <v>114133.44500000001</v>
      </c>
      <c r="R21" s="762">
        <f t="shared" si="7"/>
        <v>182207.52799999999</v>
      </c>
      <c r="S21" s="319">
        <f t="shared" si="7"/>
        <v>165084.152</v>
      </c>
      <c r="T21" s="779">
        <f t="shared" si="7"/>
        <v>690946.71213999996</v>
      </c>
      <c r="U21" s="762">
        <f t="shared" si="7"/>
        <v>424850.79369999998</v>
      </c>
      <c r="V21" s="762">
        <f t="shared" si="7"/>
        <v>496801.24012000003</v>
      </c>
      <c r="W21" s="762">
        <f t="shared" si="7"/>
        <v>461425.125</v>
      </c>
      <c r="X21" s="762">
        <f>SUM(X22:X24)</f>
        <v>1115797.50584</v>
      </c>
      <c r="Y21" s="762">
        <f t="shared" si="7"/>
        <v>958226.36511999997</v>
      </c>
      <c r="Z21" s="780">
        <f t="shared" si="7"/>
        <v>2074023.87096</v>
      </c>
    </row>
    <row r="22" spans="1:26" ht="14.25">
      <c r="A22" s="489"/>
      <c r="B22" s="772"/>
      <c r="C22" s="769"/>
      <c r="D22" s="799"/>
      <c r="E22" s="748"/>
      <c r="F22" s="749" t="s">
        <v>159</v>
      </c>
      <c r="G22" s="750"/>
      <c r="H22" s="2889">
        <v>82025.221999999994</v>
      </c>
      <c r="I22" s="2889">
        <v>49854.921000000002</v>
      </c>
      <c r="J22" s="2904">
        <v>69201.161999999997</v>
      </c>
      <c r="K22" s="2916">
        <v>35118.737999999998</v>
      </c>
      <c r="L22" s="2920">
        <v>49202.187299999998</v>
      </c>
      <c r="M22" s="2929">
        <v>16173.477000000001</v>
      </c>
      <c r="N22" s="2920">
        <v>9876.4220000000005</v>
      </c>
      <c r="O22" s="2920">
        <v>44972.396999999997</v>
      </c>
      <c r="P22" s="2920">
        <v>38822.858</v>
      </c>
      <c r="Q22" s="2920">
        <v>13022.897999999999</v>
      </c>
      <c r="R22" s="2920">
        <v>41940.779000000002</v>
      </c>
      <c r="S22" s="2944">
        <v>53002.714999999997</v>
      </c>
      <c r="T22" s="781">
        <f>SUM(H22:J22)</f>
        <v>201081.30499999999</v>
      </c>
      <c r="U22" s="782">
        <f>SUM(K22:M22)</f>
        <v>100494.4023</v>
      </c>
      <c r="V22" s="782">
        <f>SUM(N22:P22)</f>
        <v>93671.676999999996</v>
      </c>
      <c r="W22" s="782">
        <f>SUM(Q22:S22)</f>
        <v>107966.39199999999</v>
      </c>
      <c r="X22" s="782">
        <f>SUM(T22:U22)</f>
        <v>301575.70730000001</v>
      </c>
      <c r="Y22" s="782">
        <f>SUM(V22:W22)</f>
        <v>201638.06899999999</v>
      </c>
      <c r="Z22" s="783">
        <f>SUM(X22:Y22)</f>
        <v>503213.77630000003</v>
      </c>
    </row>
    <row r="23" spans="1:26" ht="14.25">
      <c r="A23" s="489"/>
      <c r="B23" s="772"/>
      <c r="C23" s="769"/>
      <c r="D23" s="799"/>
      <c r="E23" s="748"/>
      <c r="F23" s="751" t="s">
        <v>158</v>
      </c>
      <c r="G23" s="752"/>
      <c r="H23" s="2890">
        <v>1536.201</v>
      </c>
      <c r="I23" s="2890">
        <v>6107.2849999999999</v>
      </c>
      <c r="J23" s="2905">
        <v>3154.9969999999998</v>
      </c>
      <c r="K23" s="2917">
        <v>10150.773999999999</v>
      </c>
      <c r="L23" s="2917">
        <v>11085.712</v>
      </c>
      <c r="M23" s="2930">
        <v>6277.5050000000001</v>
      </c>
      <c r="N23" s="2917">
        <v>4833.3410000000003</v>
      </c>
      <c r="O23" s="2917">
        <v>20716.88</v>
      </c>
      <c r="P23" s="2917">
        <v>20541.057000000001</v>
      </c>
      <c r="Q23" s="2917">
        <v>5993.5569999999998</v>
      </c>
      <c r="R23" s="2917">
        <v>24824.151999999998</v>
      </c>
      <c r="S23" s="2945">
        <v>5813.9449999999997</v>
      </c>
      <c r="T23" s="784">
        <f>SUM(H23:J23)</f>
        <v>10798.483</v>
      </c>
      <c r="U23" s="785">
        <f>SUM(K23:M23)</f>
        <v>27513.990999999998</v>
      </c>
      <c r="V23" s="785">
        <f>SUM(N23:P23)</f>
        <v>46091.278000000006</v>
      </c>
      <c r="W23" s="785">
        <f>SUM(Q23:S23)</f>
        <v>36631.653999999995</v>
      </c>
      <c r="X23" s="785">
        <f>SUM(T23:U23)</f>
        <v>38312.474000000002</v>
      </c>
      <c r="Y23" s="785">
        <f>SUM(V23:W23)</f>
        <v>82722.932000000001</v>
      </c>
      <c r="Z23" s="786">
        <f>SUM(X23:Y23)</f>
        <v>121035.406</v>
      </c>
    </row>
    <row r="24" spans="1:26" ht="14.25">
      <c r="A24" s="489"/>
      <c r="B24" s="772"/>
      <c r="C24" s="769"/>
      <c r="D24" s="799"/>
      <c r="E24" s="753"/>
      <c r="F24" s="754" t="s">
        <v>157</v>
      </c>
      <c r="G24" s="755"/>
      <c r="H24" s="2891">
        <v>179146.4295</v>
      </c>
      <c r="I24" s="2891">
        <v>118868.57375999998</v>
      </c>
      <c r="J24" s="2906">
        <v>181051.92087999999</v>
      </c>
      <c r="K24" s="2918">
        <v>122504.617</v>
      </c>
      <c r="L24" s="2918">
        <v>104939.9954</v>
      </c>
      <c r="M24" s="2931">
        <v>69397.788</v>
      </c>
      <c r="N24" s="2918">
        <v>130395.799</v>
      </c>
      <c r="O24" s="2918">
        <v>98328.036120000004</v>
      </c>
      <c r="P24" s="2918">
        <v>128314.45</v>
      </c>
      <c r="Q24" s="2918">
        <v>95116.99</v>
      </c>
      <c r="R24" s="2918">
        <v>115442.59699999999</v>
      </c>
      <c r="S24" s="2946">
        <v>106267.492</v>
      </c>
      <c r="T24" s="787">
        <f>SUM(H24:J24)</f>
        <v>479066.92413999996</v>
      </c>
      <c r="U24" s="765">
        <f>SUM(K24:M24)</f>
        <v>296842.40039999998</v>
      </c>
      <c r="V24" s="765">
        <f>SUM(N24:P24)</f>
        <v>357038.28512000002</v>
      </c>
      <c r="W24" s="765">
        <f>SUM(Q24:S24)</f>
        <v>316827.07900000003</v>
      </c>
      <c r="X24" s="765">
        <f>SUM(T24:U24)</f>
        <v>775909.32453999994</v>
      </c>
      <c r="Y24" s="765">
        <f>SUM(V24:W24)</f>
        <v>673865.36412000004</v>
      </c>
      <c r="Z24" s="788">
        <f>SUM(X24:Y24)</f>
        <v>1449774.68866</v>
      </c>
    </row>
    <row r="25" spans="1:26" s="760" customFormat="1" ht="14.25">
      <c r="A25" s="759"/>
      <c r="B25" s="772"/>
      <c r="C25" s="769"/>
      <c r="D25" s="799"/>
      <c r="E25" s="745" t="s">
        <v>433</v>
      </c>
      <c r="F25" s="746"/>
      <c r="G25" s="755"/>
      <c r="H25" s="764">
        <f>SUM(H26:H28)</f>
        <v>45640.801779999987</v>
      </c>
      <c r="I25" s="765">
        <f t="shared" ref="I25:Z25" si="8">SUM(I26:I28)</f>
        <v>38336.364770000007</v>
      </c>
      <c r="J25" s="765">
        <f t="shared" si="8"/>
        <v>28836.654059999939</v>
      </c>
      <c r="K25" s="765">
        <f t="shared" si="8"/>
        <v>1178.3446900000001</v>
      </c>
      <c r="L25" s="765">
        <f t="shared" si="8"/>
        <v>23313.977800000001</v>
      </c>
      <c r="M25" s="766">
        <f t="shared" si="8"/>
        <v>41972.09563999989</v>
      </c>
      <c r="N25" s="765">
        <f t="shared" si="8"/>
        <v>33149.850589999965</v>
      </c>
      <c r="O25" s="765">
        <f t="shared" si="8"/>
        <v>14299.061900000004</v>
      </c>
      <c r="P25" s="765">
        <f t="shared" si="8"/>
        <v>45793.744629999979</v>
      </c>
      <c r="Q25" s="765">
        <f t="shared" si="8"/>
        <v>40986.276579999816</v>
      </c>
      <c r="R25" s="765">
        <f t="shared" si="8"/>
        <v>47545.146200000032</v>
      </c>
      <c r="S25" s="314">
        <f t="shared" si="8"/>
        <v>27150.905290000053</v>
      </c>
      <c r="T25" s="787">
        <f t="shared" si="8"/>
        <v>112813.82060999994</v>
      </c>
      <c r="U25" s="765">
        <f t="shared" si="8"/>
        <v>66464.418129999889</v>
      </c>
      <c r="V25" s="765">
        <f t="shared" si="8"/>
        <v>93242.65711999996</v>
      </c>
      <c r="W25" s="765">
        <f t="shared" si="8"/>
        <v>115682.3280699999</v>
      </c>
      <c r="X25" s="765">
        <f t="shared" si="8"/>
        <v>179278.23873999983</v>
      </c>
      <c r="Y25" s="765">
        <f t="shared" si="8"/>
        <v>208924.98518999986</v>
      </c>
      <c r="Z25" s="788">
        <f t="shared" si="8"/>
        <v>388203.22392999969</v>
      </c>
    </row>
    <row r="26" spans="1:26" ht="14.25">
      <c r="A26" s="489"/>
      <c r="B26" s="772"/>
      <c r="C26" s="769"/>
      <c r="D26" s="799"/>
      <c r="E26" s="748"/>
      <c r="F26" s="749" t="s">
        <v>434</v>
      </c>
      <c r="G26" s="750"/>
      <c r="H26" s="324"/>
      <c r="I26" s="322"/>
      <c r="J26" s="322"/>
      <c r="K26" s="322"/>
      <c r="L26" s="322"/>
      <c r="M26" s="323"/>
      <c r="N26" s="322"/>
      <c r="O26" s="322"/>
      <c r="P26" s="322"/>
      <c r="Q26" s="322"/>
      <c r="R26" s="322"/>
      <c r="S26" s="321"/>
      <c r="T26" s="781">
        <f>SUM(H26:J26)</f>
        <v>0</v>
      </c>
      <c r="U26" s="782">
        <f>SUM(K26:M26)</f>
        <v>0</v>
      </c>
      <c r="V26" s="782">
        <f>SUM(N26:P26)</f>
        <v>0</v>
      </c>
      <c r="W26" s="782">
        <f>SUM(Q26:S26)</f>
        <v>0</v>
      </c>
      <c r="X26" s="782">
        <f>SUM(T26:U26)</f>
        <v>0</v>
      </c>
      <c r="Y26" s="782">
        <f>SUM(V26:W26)</f>
        <v>0</v>
      </c>
      <c r="Z26" s="783">
        <f>SUM(X26:Y26)</f>
        <v>0</v>
      </c>
    </row>
    <row r="27" spans="1:26" ht="14.25">
      <c r="A27" s="489"/>
      <c r="B27" s="772"/>
      <c r="C27" s="769"/>
      <c r="D27" s="799"/>
      <c r="E27" s="748"/>
      <c r="F27" s="751" t="s">
        <v>435</v>
      </c>
      <c r="G27" s="752"/>
      <c r="H27" s="318"/>
      <c r="I27" s="316"/>
      <c r="J27" s="316"/>
      <c r="K27" s="316"/>
      <c r="L27" s="316"/>
      <c r="M27" s="317"/>
      <c r="N27" s="316"/>
      <c r="O27" s="316"/>
      <c r="P27" s="316"/>
      <c r="Q27" s="316"/>
      <c r="R27" s="316"/>
      <c r="S27" s="315"/>
      <c r="T27" s="784">
        <f>SUM(H27:J27)</f>
        <v>0</v>
      </c>
      <c r="U27" s="785">
        <f>SUM(K27:M27)</f>
        <v>0</v>
      </c>
      <c r="V27" s="785">
        <f>SUM(N27:P27)</f>
        <v>0</v>
      </c>
      <c r="W27" s="785">
        <f>SUM(Q27:S27)</f>
        <v>0</v>
      </c>
      <c r="X27" s="785">
        <f>SUM(T27:U27)</f>
        <v>0</v>
      </c>
      <c r="Y27" s="785">
        <f>SUM(V27:W27)</f>
        <v>0</v>
      </c>
      <c r="Z27" s="786">
        <f>SUM(X27:Y27)</f>
        <v>0</v>
      </c>
    </row>
    <row r="28" spans="1:26" ht="14.25">
      <c r="A28" s="489"/>
      <c r="B28" s="772"/>
      <c r="C28" s="769"/>
      <c r="D28" s="800"/>
      <c r="E28" s="756"/>
      <c r="F28" s="757" t="s">
        <v>436</v>
      </c>
      <c r="G28" s="758"/>
      <c r="H28" s="2892">
        <v>45640.801779999987</v>
      </c>
      <c r="I28" s="2892">
        <v>38336.364770000007</v>
      </c>
      <c r="J28" s="2907">
        <v>28836.654059999939</v>
      </c>
      <c r="K28" s="2919">
        <v>1178.3446900000001</v>
      </c>
      <c r="L28" s="2921">
        <v>23313.977800000001</v>
      </c>
      <c r="M28" s="2932">
        <v>41972.09563999989</v>
      </c>
      <c r="N28" s="2921">
        <v>33149.850589999965</v>
      </c>
      <c r="O28" s="2921">
        <v>14299.061900000004</v>
      </c>
      <c r="P28" s="2921">
        <v>45793.744629999979</v>
      </c>
      <c r="Q28" s="2921">
        <v>40986.276579999816</v>
      </c>
      <c r="R28" s="2921">
        <v>47545.146200000032</v>
      </c>
      <c r="S28" s="2947">
        <v>27150.905290000053</v>
      </c>
      <c r="T28" s="789">
        <f>SUM(H28:J28)</f>
        <v>112813.82060999994</v>
      </c>
      <c r="U28" s="790">
        <f>SUM(K28:M28)</f>
        <v>66464.418129999889</v>
      </c>
      <c r="V28" s="790">
        <f>SUM(N28:P28)</f>
        <v>93242.65711999996</v>
      </c>
      <c r="W28" s="790">
        <f>SUM(Q28:S28)</f>
        <v>115682.3280699999</v>
      </c>
      <c r="X28" s="790">
        <f>SUM(T28:U28)</f>
        <v>179278.23873999983</v>
      </c>
      <c r="Y28" s="790">
        <f>SUM(V28:W28)</f>
        <v>208924.98518999986</v>
      </c>
      <c r="Z28" s="791">
        <f>SUM(X28:Y28)</f>
        <v>388203.22392999969</v>
      </c>
    </row>
    <row r="29" spans="1:26" s="760" customFormat="1" ht="15">
      <c r="A29" s="759"/>
      <c r="B29" s="772"/>
      <c r="C29" s="769"/>
      <c r="D29" s="1210" t="s">
        <v>649</v>
      </c>
      <c r="E29" s="805"/>
      <c r="F29" s="807"/>
      <c r="G29" s="807"/>
      <c r="H29" s="1211">
        <f>SUM(H30:H31)</f>
        <v>936.42985000000022</v>
      </c>
      <c r="I29" s="823">
        <f t="shared" ref="I29:Z29" si="9">SUM(I30:I31)</f>
        <v>402.2826</v>
      </c>
      <c r="J29" s="823">
        <f t="shared" si="9"/>
        <v>1031.8491200000001</v>
      </c>
      <c r="K29" s="823">
        <f t="shared" si="9"/>
        <v>6172.8043900000002</v>
      </c>
      <c r="L29" s="823">
        <f t="shared" si="9"/>
        <v>933.04207000000008</v>
      </c>
      <c r="M29" s="1212">
        <f t="shared" si="9"/>
        <v>17678.334980000003</v>
      </c>
      <c r="N29" s="823">
        <f t="shared" si="9"/>
        <v>11063.835429999999</v>
      </c>
      <c r="O29" s="823">
        <f t="shared" si="9"/>
        <v>704.59010999999998</v>
      </c>
      <c r="P29" s="823">
        <f t="shared" si="9"/>
        <v>2067.3501299999998</v>
      </c>
      <c r="Q29" s="823">
        <f t="shared" si="9"/>
        <v>1721.64328</v>
      </c>
      <c r="R29" s="823">
        <f t="shared" si="9"/>
        <v>474.93878000000001</v>
      </c>
      <c r="S29" s="1213">
        <f t="shared" si="9"/>
        <v>4943.4486500000003</v>
      </c>
      <c r="T29" s="822">
        <f t="shared" si="9"/>
        <v>2370.5615699999998</v>
      </c>
      <c r="U29" s="823">
        <f t="shared" si="9"/>
        <v>24784.181440000004</v>
      </c>
      <c r="V29" s="823">
        <f t="shared" si="9"/>
        <v>13835.775669999999</v>
      </c>
      <c r="W29" s="823">
        <f t="shared" si="9"/>
        <v>7140.03071</v>
      </c>
      <c r="X29" s="823">
        <f t="shared" si="9"/>
        <v>27154.743010000006</v>
      </c>
      <c r="Y29" s="823">
        <f t="shared" si="9"/>
        <v>20975.806379999998</v>
      </c>
      <c r="Z29" s="1214">
        <f t="shared" si="9"/>
        <v>48130.54939</v>
      </c>
    </row>
    <row r="30" spans="1:26" ht="14.25">
      <c r="A30" s="489"/>
      <c r="B30" s="772"/>
      <c r="C30" s="769"/>
      <c r="D30" s="799"/>
      <c r="E30" s="745" t="s">
        <v>432</v>
      </c>
      <c r="F30" s="745" t="s">
        <v>412</v>
      </c>
      <c r="G30" s="1215"/>
      <c r="H30" s="324"/>
      <c r="I30" s="2889">
        <v>247.76499999999999</v>
      </c>
      <c r="J30" s="2904">
        <v>994.86800000000005</v>
      </c>
      <c r="K30" s="2920">
        <v>3150</v>
      </c>
      <c r="L30" s="322"/>
      <c r="M30" s="323"/>
      <c r="N30" s="322"/>
      <c r="O30" s="322"/>
      <c r="P30" s="322"/>
      <c r="Q30" s="322"/>
      <c r="R30" s="322"/>
      <c r="S30" s="2944">
        <v>3150</v>
      </c>
      <c r="T30" s="781">
        <f t="shared" ref="T30:T36" si="10">SUM(H30:J30)</f>
        <v>1242.633</v>
      </c>
      <c r="U30" s="782">
        <f t="shared" ref="U30:U36" si="11">SUM(K30:M30)</f>
        <v>3150</v>
      </c>
      <c r="V30" s="782">
        <f t="shared" ref="V30:V36" si="12">SUM(N30:P30)</f>
        <v>0</v>
      </c>
      <c r="W30" s="782">
        <f t="shared" ref="W30:W36" si="13">SUM(Q30:S30)</f>
        <v>3150</v>
      </c>
      <c r="X30" s="782">
        <f t="shared" ref="X30:X36" si="14">SUM(T30:U30)</f>
        <v>4392.6329999999998</v>
      </c>
      <c r="Y30" s="782">
        <f t="shared" ref="Y30:Y36" si="15">SUM(V30:W30)</f>
        <v>3150</v>
      </c>
      <c r="Z30" s="783">
        <f t="shared" ref="Z30:Z36" si="16">SUM(X30:Y30)</f>
        <v>7542.6329999999998</v>
      </c>
    </row>
    <row r="31" spans="1:26" ht="14.25">
      <c r="A31" s="489"/>
      <c r="B31" s="772"/>
      <c r="C31" s="769"/>
      <c r="D31" s="800"/>
      <c r="E31" s="1216" t="s">
        <v>433</v>
      </c>
      <c r="F31" s="1217" t="s">
        <v>437</v>
      </c>
      <c r="G31" s="1218"/>
      <c r="H31" s="2892">
        <v>936.42985000000022</v>
      </c>
      <c r="I31" s="2892">
        <v>154.51760000000002</v>
      </c>
      <c r="J31" s="2907">
        <v>36.981120000000004</v>
      </c>
      <c r="K31" s="2921">
        <v>3022.8043900000002</v>
      </c>
      <c r="L31" s="2921">
        <v>933.04207000000008</v>
      </c>
      <c r="M31" s="2932">
        <v>17678.334980000003</v>
      </c>
      <c r="N31" s="2921">
        <v>11063.835429999999</v>
      </c>
      <c r="O31" s="2921">
        <v>704.59010999999998</v>
      </c>
      <c r="P31" s="2921">
        <v>2067.3501299999998</v>
      </c>
      <c r="Q31" s="2921">
        <v>1721.64328</v>
      </c>
      <c r="R31" s="2921">
        <v>474.93878000000001</v>
      </c>
      <c r="S31" s="2947">
        <v>1793.4486499999998</v>
      </c>
      <c r="T31" s="789">
        <f t="shared" si="10"/>
        <v>1127.92857</v>
      </c>
      <c r="U31" s="790">
        <f t="shared" si="11"/>
        <v>21634.181440000004</v>
      </c>
      <c r="V31" s="790">
        <f t="shared" si="12"/>
        <v>13835.775669999999</v>
      </c>
      <c r="W31" s="790">
        <f t="shared" si="13"/>
        <v>3990.03071</v>
      </c>
      <c r="X31" s="790">
        <f t="shared" si="14"/>
        <v>22762.110010000004</v>
      </c>
      <c r="Y31" s="790">
        <f t="shared" si="15"/>
        <v>17825.806379999998</v>
      </c>
      <c r="Z31" s="791">
        <f t="shared" si="16"/>
        <v>40587.916389999999</v>
      </c>
    </row>
    <row r="32" spans="1:26" ht="14.25">
      <c r="A32" s="489"/>
      <c r="B32" s="772"/>
      <c r="C32" s="769"/>
      <c r="D32" s="801" t="s">
        <v>520</v>
      </c>
      <c r="E32" s="803"/>
      <c r="F32" s="808"/>
      <c r="G32" s="809"/>
      <c r="H32" s="1219"/>
      <c r="I32" s="1220"/>
      <c r="J32" s="1220"/>
      <c r="K32" s="1220"/>
      <c r="L32" s="1220"/>
      <c r="M32" s="1221"/>
      <c r="N32" s="1220"/>
      <c r="O32" s="1220"/>
      <c r="P32" s="1220"/>
      <c r="Q32" s="1220"/>
      <c r="R32" s="1220"/>
      <c r="S32" s="1222"/>
      <c r="T32" s="811">
        <f t="shared" si="10"/>
        <v>0</v>
      </c>
      <c r="U32" s="812">
        <f t="shared" si="11"/>
        <v>0</v>
      </c>
      <c r="V32" s="812">
        <f t="shared" si="12"/>
        <v>0</v>
      </c>
      <c r="W32" s="812">
        <f t="shared" si="13"/>
        <v>0</v>
      </c>
      <c r="X32" s="812">
        <f t="shared" si="14"/>
        <v>0</v>
      </c>
      <c r="Y32" s="812">
        <f t="shared" si="15"/>
        <v>0</v>
      </c>
      <c r="Z32" s="1223">
        <f t="shared" si="16"/>
        <v>0</v>
      </c>
    </row>
    <row r="33" spans="1:26" ht="14.25">
      <c r="A33" s="2515" t="s">
        <v>1067</v>
      </c>
      <c r="B33" s="772"/>
      <c r="C33" s="769"/>
      <c r="D33" s="2514" t="s">
        <v>1066</v>
      </c>
      <c r="E33" s="802"/>
      <c r="F33" s="803"/>
      <c r="G33" s="804"/>
      <c r="H33" s="1224">
        <v>44</v>
      </c>
      <c r="I33" s="2898">
        <v>62.152000000000001</v>
      </c>
      <c r="J33" s="825"/>
      <c r="K33" s="825"/>
      <c r="L33" s="825"/>
      <c r="M33" s="1225"/>
      <c r="N33" s="825"/>
      <c r="O33" s="825"/>
      <c r="P33" s="825"/>
      <c r="Q33" s="825"/>
      <c r="R33" s="825"/>
      <c r="S33" s="1226"/>
      <c r="T33" s="824">
        <f>SUM(H33:J33)</f>
        <v>106.152</v>
      </c>
      <c r="U33" s="825">
        <f>SUM(K33:M33)</f>
        <v>0</v>
      </c>
      <c r="V33" s="825">
        <f>SUM(N33:P33)</f>
        <v>0</v>
      </c>
      <c r="W33" s="825">
        <f>SUM(Q33:S33)</f>
        <v>0</v>
      </c>
      <c r="X33" s="825">
        <f>SUM(T33:U33)</f>
        <v>106.152</v>
      </c>
      <c r="Y33" s="825">
        <f>SUM(V33:W33)</f>
        <v>0</v>
      </c>
      <c r="Z33" s="826">
        <f>SUM(X33:Y33)</f>
        <v>106.152</v>
      </c>
    </row>
    <row r="34" spans="1:26" ht="15">
      <c r="A34" s="489"/>
      <c r="B34" s="772"/>
      <c r="C34" s="769"/>
      <c r="D34" s="795" t="s">
        <v>468</v>
      </c>
      <c r="E34" s="705"/>
      <c r="F34" s="705"/>
      <c r="G34" s="741"/>
      <c r="H34" s="313"/>
      <c r="I34" s="2899">
        <v>52773.570629999995</v>
      </c>
      <c r="J34" s="2908">
        <v>3096.0006000000003</v>
      </c>
      <c r="K34" s="312"/>
      <c r="L34" s="2908">
        <v>1973.6279999999999</v>
      </c>
      <c r="M34" s="2933">
        <v>17774.206149999998</v>
      </c>
      <c r="N34" s="2908">
        <v>4540.5911999999998</v>
      </c>
      <c r="O34" s="2908">
        <v>13696.1145</v>
      </c>
      <c r="P34" s="2908">
        <v>17287.581999999999</v>
      </c>
      <c r="Q34" s="2908">
        <v>6750.65</v>
      </c>
      <c r="R34" s="2908">
        <v>26966.589</v>
      </c>
      <c r="S34" s="2948">
        <v>10845.825000000001</v>
      </c>
      <c r="T34" s="778">
        <f t="shared" si="10"/>
        <v>55869.571229999994</v>
      </c>
      <c r="U34" s="742">
        <f t="shared" si="11"/>
        <v>19747.834149999999</v>
      </c>
      <c r="V34" s="742">
        <f t="shared" si="12"/>
        <v>35524.287700000001</v>
      </c>
      <c r="W34" s="742">
        <f t="shared" si="13"/>
        <v>44563.063999999998</v>
      </c>
      <c r="X34" s="742">
        <f t="shared" si="14"/>
        <v>75617.405379999997</v>
      </c>
      <c r="Y34" s="742">
        <f t="shared" si="15"/>
        <v>80087.351699999999</v>
      </c>
      <c r="Z34" s="1227">
        <f t="shared" si="16"/>
        <v>155704.75708000001</v>
      </c>
    </row>
    <row r="35" spans="1:26" ht="15">
      <c r="A35" s="489"/>
      <c r="B35" s="774"/>
      <c r="C35" s="792"/>
      <c r="D35" s="796" t="s">
        <v>469</v>
      </c>
      <c r="E35" s="706"/>
      <c r="F35" s="707"/>
      <c r="G35" s="744"/>
      <c r="H35" s="2893">
        <v>3028.0675100000003</v>
      </c>
      <c r="I35" s="2893">
        <v>973.48198000000014</v>
      </c>
      <c r="J35" s="2909"/>
      <c r="K35" s="2922">
        <v>3486.0626098000002</v>
      </c>
      <c r="L35" s="708"/>
      <c r="M35" s="2934"/>
      <c r="N35" s="2922">
        <v>1948.806002</v>
      </c>
      <c r="O35" s="2922"/>
      <c r="P35" s="2922">
        <v>359.15542000000005</v>
      </c>
      <c r="Q35" s="2922">
        <v>4774.6387000000004</v>
      </c>
      <c r="R35" s="708"/>
      <c r="S35" s="2949">
        <v>1265.1978999999999</v>
      </c>
      <c r="T35" s="778">
        <f t="shared" si="10"/>
        <v>4001.5494900000003</v>
      </c>
      <c r="U35" s="742">
        <f t="shared" si="11"/>
        <v>3486.0626098000002</v>
      </c>
      <c r="V35" s="742">
        <f t="shared" si="12"/>
        <v>2307.9614220000003</v>
      </c>
      <c r="W35" s="742">
        <f t="shared" si="13"/>
        <v>6039.8366000000005</v>
      </c>
      <c r="X35" s="742">
        <f t="shared" si="14"/>
        <v>7487.6120998000006</v>
      </c>
      <c r="Y35" s="742">
        <f t="shared" si="15"/>
        <v>8347.7980220000009</v>
      </c>
      <c r="Z35" s="1227">
        <f t="shared" si="16"/>
        <v>15835.410121800001</v>
      </c>
    </row>
    <row r="36" spans="1:26" ht="15">
      <c r="A36" s="488"/>
      <c r="B36" s="775"/>
      <c r="C36" s="797" t="s">
        <v>472</v>
      </c>
      <c r="D36" s="709"/>
      <c r="E36" s="709"/>
      <c r="F36" s="705"/>
      <c r="G36" s="705"/>
      <c r="H36" s="2893">
        <v>6196.6838479999997</v>
      </c>
      <c r="I36" s="2893">
        <v>1205.0227649999999</v>
      </c>
      <c r="J36" s="2909">
        <v>2869.8274000000001</v>
      </c>
      <c r="K36" s="2922">
        <v>1632.69164</v>
      </c>
      <c r="L36" s="2922">
        <v>7395.9040799999984</v>
      </c>
      <c r="M36" s="2934">
        <v>2117.6487499999998</v>
      </c>
      <c r="N36" s="2922">
        <v>8353.5134799999978</v>
      </c>
      <c r="O36" s="2922">
        <v>8721.8841750000011</v>
      </c>
      <c r="P36" s="2922">
        <v>3275.3884625000001</v>
      </c>
      <c r="Q36" s="2922">
        <v>1390.5561999999998</v>
      </c>
      <c r="R36" s="2922">
        <v>3687.6281979999999</v>
      </c>
      <c r="S36" s="2949">
        <v>6133.3749250000001</v>
      </c>
      <c r="T36" s="778">
        <f t="shared" si="10"/>
        <v>10271.534013</v>
      </c>
      <c r="U36" s="742">
        <f t="shared" si="11"/>
        <v>11146.244469999998</v>
      </c>
      <c r="V36" s="742">
        <f t="shared" si="12"/>
        <v>20350.7861175</v>
      </c>
      <c r="W36" s="742">
        <f t="shared" si="13"/>
        <v>11211.559322999999</v>
      </c>
      <c r="X36" s="742">
        <f t="shared" si="14"/>
        <v>21417.778482999998</v>
      </c>
      <c r="Y36" s="742">
        <f t="shared" si="15"/>
        <v>31562.345440500001</v>
      </c>
      <c r="Z36" s="1227">
        <f t="shared" si="16"/>
        <v>52980.123923499996</v>
      </c>
    </row>
    <row r="37" spans="1:26" ht="15" thickBot="1">
      <c r="A37" s="489"/>
      <c r="B37" s="371"/>
      <c r="C37" s="371"/>
      <c r="D37" s="371"/>
      <c r="E37" s="371"/>
      <c r="F37" s="371"/>
      <c r="G37" s="371"/>
      <c r="H37" s="371"/>
      <c r="I37" s="371"/>
      <c r="J37" s="371"/>
      <c r="K37" s="371"/>
      <c r="L37" s="371"/>
      <c r="M37" s="371"/>
      <c r="N37" s="371"/>
      <c r="O37" s="292"/>
      <c r="P37" s="292"/>
    </row>
    <row r="38" spans="1:26" ht="16.5" thickBot="1">
      <c r="A38" s="489"/>
      <c r="B38" s="311" t="s">
        <v>438</v>
      </c>
      <c r="C38" s="736"/>
      <c r="D38" s="310"/>
      <c r="E38" s="310"/>
      <c r="F38" s="309"/>
      <c r="G38" s="371"/>
      <c r="H38" s="371"/>
      <c r="I38" s="371"/>
      <c r="J38" s="371"/>
      <c r="K38" s="371"/>
      <c r="L38" s="371"/>
      <c r="M38" s="290"/>
      <c r="N38" s="292"/>
    </row>
    <row r="39" spans="1:26" ht="15">
      <c r="A39" s="489"/>
      <c r="B39" s="1020" t="s">
        <v>513</v>
      </c>
      <c r="C39" s="330"/>
      <c r="D39" s="329"/>
      <c r="E39" s="329"/>
      <c r="F39" s="329"/>
      <c r="G39" s="328"/>
      <c r="H39" s="371"/>
      <c r="I39" s="371"/>
      <c r="J39" s="371"/>
      <c r="K39" s="371"/>
      <c r="L39" s="371"/>
      <c r="M39" s="371"/>
      <c r="N39" s="371"/>
      <c r="O39" s="292"/>
      <c r="P39" s="292"/>
      <c r="Q39" s="292"/>
    </row>
    <row r="40" spans="1:26" ht="14.25">
      <c r="A40" s="489"/>
      <c r="B40" s="325" t="s">
        <v>153</v>
      </c>
      <c r="C40" s="325"/>
      <c r="D40" s="371"/>
      <c r="E40" s="371"/>
      <c r="F40" s="371"/>
      <c r="G40" s="371"/>
      <c r="H40" s="832">
        <f>'PL,HC,INV'!Q10</f>
        <v>43922</v>
      </c>
      <c r="I40" s="453">
        <f>'PL,HC,INV'!R10</f>
        <v>43952</v>
      </c>
      <c r="J40" s="453">
        <f>'PL,HC,INV'!S10</f>
        <v>43983</v>
      </c>
      <c r="K40" s="454">
        <f>'PL,HC,INV'!T10</f>
        <v>44013</v>
      </c>
      <c r="L40" s="454">
        <f>'PL,HC,INV'!U10</f>
        <v>44044</v>
      </c>
      <c r="M40" s="454">
        <f>'PL,HC,INV'!V10</f>
        <v>44075</v>
      </c>
      <c r="N40" s="454">
        <f>'PL,HC,INV'!W10</f>
        <v>44105</v>
      </c>
      <c r="O40" s="454">
        <f>'PL,HC,INV'!X10</f>
        <v>44136</v>
      </c>
      <c r="P40" s="454">
        <f>'PL,HC,INV'!Y10</f>
        <v>44166</v>
      </c>
      <c r="Q40" s="454">
        <f>'PL,HC,INV'!Z10</f>
        <v>44197</v>
      </c>
      <c r="R40" s="454">
        <f>'PL,HC,INV'!AA10</f>
        <v>44228</v>
      </c>
      <c r="S40" s="1196">
        <f>'PL,HC,INV'!AB10</f>
        <v>44256</v>
      </c>
      <c r="T40" s="841" t="str">
        <f>'PL,HC,INV'!AC10</f>
        <v>Q1</v>
      </c>
      <c r="U40" s="842" t="str">
        <f>'PL,HC,INV'!AD10</f>
        <v>Q2</v>
      </c>
      <c r="V40" s="842" t="str">
        <f>'PL,HC,INV'!AE10</f>
        <v>Q3</v>
      </c>
      <c r="W40" s="842" t="str">
        <f>'PL,HC,INV'!AF10</f>
        <v>Q4</v>
      </c>
      <c r="X40" s="842" t="str">
        <f>'PL,HC,INV'!AG10</f>
        <v>1st H</v>
      </c>
      <c r="Y40" s="842" t="str">
        <f>'PL,HC,INV'!AH10</f>
        <v>2nd H</v>
      </c>
      <c r="Z40" s="1228" t="str">
        <f>'PL,HC,INV'!AI10</f>
        <v>Yr.</v>
      </c>
    </row>
    <row r="41" spans="1:26" ht="14.25">
      <c r="A41" s="489"/>
      <c r="B41" s="1229" t="s">
        <v>338</v>
      </c>
      <c r="C41" s="737"/>
      <c r="D41" s="737"/>
      <c r="E41" s="737"/>
      <c r="F41" s="737"/>
      <c r="G41" s="1088"/>
      <c r="H41" s="849">
        <f t="shared" ref="H41:Z41" si="17">H10</f>
        <v>500112.91100999998</v>
      </c>
      <c r="I41" s="2900">
        <f t="shared" si="17"/>
        <v>309095.37968000001</v>
      </c>
      <c r="J41" s="2900">
        <f t="shared" si="17"/>
        <v>391333.46038999991</v>
      </c>
      <c r="K41" s="850">
        <f t="shared" si="17"/>
        <v>198486.30583999999</v>
      </c>
      <c r="L41" s="2900">
        <f t="shared" si="17"/>
        <v>266219.1863</v>
      </c>
      <c r="M41" s="850">
        <f t="shared" si="17"/>
        <v>235787.81061999992</v>
      </c>
      <c r="N41" s="850">
        <f t="shared" si="17"/>
        <v>236622.04686999996</v>
      </c>
      <c r="O41" s="2900">
        <f t="shared" si="17"/>
        <v>303116.64825999999</v>
      </c>
      <c r="P41" s="2938">
        <f t="shared" si="17"/>
        <v>353225.30188999994</v>
      </c>
      <c r="Q41" s="2942">
        <f t="shared" si="17"/>
        <v>225211.72939999984</v>
      </c>
      <c r="R41" s="2942">
        <f t="shared" si="17"/>
        <v>385691.07830000005</v>
      </c>
      <c r="S41" s="2952">
        <f t="shared" si="17"/>
        <v>235893.81165000008</v>
      </c>
      <c r="T41" s="852">
        <f t="shared" si="17"/>
        <v>1200541.7510799996</v>
      </c>
      <c r="U41" s="851">
        <f t="shared" si="17"/>
        <v>700493.30275999987</v>
      </c>
      <c r="V41" s="851">
        <f t="shared" si="17"/>
        <v>892963.99702000001</v>
      </c>
      <c r="W41" s="851">
        <f t="shared" si="17"/>
        <v>846796.61934999994</v>
      </c>
      <c r="X41" s="851">
        <f t="shared" si="17"/>
        <v>1901035.0538399997</v>
      </c>
      <c r="Y41" s="853">
        <f t="shared" si="17"/>
        <v>1739760.6163699999</v>
      </c>
      <c r="Z41" s="854">
        <f t="shared" si="17"/>
        <v>3640795.6702099992</v>
      </c>
    </row>
    <row r="42" spans="1:26" ht="14.25">
      <c r="A42" s="489"/>
      <c r="B42" s="457"/>
      <c r="C42" s="871"/>
      <c r="D42" s="872" t="s">
        <v>439</v>
      </c>
      <c r="E42" s="855"/>
      <c r="F42" s="856"/>
      <c r="G42" s="857"/>
      <c r="H42" s="858">
        <v>0</v>
      </c>
      <c r="I42" s="2901"/>
      <c r="J42" s="859"/>
      <c r="K42" s="859"/>
      <c r="L42" s="2901"/>
      <c r="M42" s="859"/>
      <c r="N42" s="859"/>
      <c r="O42" s="860"/>
      <c r="P42" s="2939"/>
      <c r="Q42" s="860"/>
      <c r="R42" s="860"/>
      <c r="S42" s="861"/>
      <c r="T42" s="862">
        <f t="shared" ref="T42:T48" si="18">SUM(H42:J42)</f>
        <v>0</v>
      </c>
      <c r="U42" s="863">
        <f t="shared" ref="U42:U48" si="19">SUM(K42:M42)</f>
        <v>0</v>
      </c>
      <c r="V42" s="863">
        <f t="shared" ref="V42:V48" si="20">SUM(N42:P42)</f>
        <v>0</v>
      </c>
      <c r="W42" s="863">
        <f t="shared" ref="W42:W48" si="21">SUM(Q42:S42)</f>
        <v>0</v>
      </c>
      <c r="X42" s="863">
        <f t="shared" ref="X42:X48" si="22">SUM(T42:U42)</f>
        <v>0</v>
      </c>
      <c r="Y42" s="863">
        <f t="shared" ref="Y42:Y48" si="23">SUM(V42:W42)</f>
        <v>0</v>
      </c>
      <c r="Z42" s="864">
        <f t="shared" ref="Z42:Z48" si="24">SUM(X42:Y42)</f>
        <v>0</v>
      </c>
    </row>
    <row r="43" spans="1:26" ht="14.25">
      <c r="A43" s="489"/>
      <c r="B43" s="457"/>
      <c r="C43" s="871"/>
      <c r="D43" s="873" t="s">
        <v>335</v>
      </c>
      <c r="E43" s="865"/>
      <c r="F43" s="866"/>
      <c r="G43" s="458"/>
      <c r="H43" s="2894">
        <v>500112.91100999998</v>
      </c>
      <c r="I43" s="2902">
        <v>309095.37968000001</v>
      </c>
      <c r="J43" s="2902">
        <v>391333.46038999991</v>
      </c>
      <c r="K43" s="867">
        <v>198486.30583999999</v>
      </c>
      <c r="L43" s="2902">
        <v>266219.1863</v>
      </c>
      <c r="M43" s="867">
        <v>235787.81061999992</v>
      </c>
      <c r="N43" s="867">
        <v>236622.04686999996</v>
      </c>
      <c r="O43" s="2902">
        <v>303116.64825999999</v>
      </c>
      <c r="P43" s="2940">
        <v>353225.30188999994</v>
      </c>
      <c r="Q43" s="2941">
        <v>225211.72939999984</v>
      </c>
      <c r="R43" s="2950">
        <v>385691.07830000005</v>
      </c>
      <c r="S43" s="2951">
        <v>235893.81165000008</v>
      </c>
      <c r="T43" s="868">
        <f t="shared" si="18"/>
        <v>1200541.7510799998</v>
      </c>
      <c r="U43" s="869">
        <f t="shared" si="19"/>
        <v>700493.30275999987</v>
      </c>
      <c r="V43" s="869">
        <f t="shared" si="20"/>
        <v>892963.99701999989</v>
      </c>
      <c r="W43" s="869">
        <f t="shared" si="21"/>
        <v>846796.61934999994</v>
      </c>
      <c r="X43" s="869">
        <f t="shared" si="22"/>
        <v>1901035.0538399997</v>
      </c>
      <c r="Y43" s="869">
        <f t="shared" si="23"/>
        <v>1739760.6163699999</v>
      </c>
      <c r="Z43" s="870">
        <f t="shared" si="24"/>
        <v>3640795.6702099997</v>
      </c>
    </row>
    <row r="44" spans="1:26" ht="14.25">
      <c r="A44" s="489"/>
      <c r="B44" s="457"/>
      <c r="C44" s="871"/>
      <c r="D44" s="874" t="s">
        <v>336</v>
      </c>
      <c r="E44" s="743"/>
      <c r="F44" s="827"/>
      <c r="G44" s="828" t="s">
        <v>440</v>
      </c>
      <c r="H44" s="837"/>
      <c r="I44" s="838"/>
      <c r="J44" s="838"/>
      <c r="K44" s="838"/>
      <c r="L44" s="838"/>
      <c r="M44" s="838"/>
      <c r="N44" s="838"/>
      <c r="O44" s="839"/>
      <c r="P44" s="839"/>
      <c r="Q44" s="839"/>
      <c r="R44" s="839"/>
      <c r="S44" s="840"/>
      <c r="T44" s="846">
        <f t="shared" si="18"/>
        <v>0</v>
      </c>
      <c r="U44" s="847">
        <f t="shared" si="19"/>
        <v>0</v>
      </c>
      <c r="V44" s="847">
        <f t="shared" si="20"/>
        <v>0</v>
      </c>
      <c r="W44" s="847">
        <f t="shared" si="21"/>
        <v>0</v>
      </c>
      <c r="X44" s="847">
        <f t="shared" si="22"/>
        <v>0</v>
      </c>
      <c r="Y44" s="847">
        <f t="shared" si="23"/>
        <v>0</v>
      </c>
      <c r="Z44" s="848">
        <f t="shared" si="24"/>
        <v>0</v>
      </c>
    </row>
    <row r="45" spans="1:26" ht="14.25">
      <c r="A45" s="489"/>
      <c r="B45" s="457"/>
      <c r="C45" s="871"/>
      <c r="D45" s="874" t="s">
        <v>337</v>
      </c>
      <c r="E45" s="743"/>
      <c r="F45" s="827"/>
      <c r="G45" s="828" t="s">
        <v>441</v>
      </c>
      <c r="H45" s="837"/>
      <c r="I45" s="838"/>
      <c r="J45" s="838"/>
      <c r="K45" s="838"/>
      <c r="L45" s="838"/>
      <c r="M45" s="838"/>
      <c r="N45" s="838"/>
      <c r="O45" s="839"/>
      <c r="P45" s="839"/>
      <c r="Q45" s="839"/>
      <c r="R45" s="839"/>
      <c r="S45" s="840"/>
      <c r="T45" s="846">
        <f t="shared" si="18"/>
        <v>0</v>
      </c>
      <c r="U45" s="847">
        <f t="shared" si="19"/>
        <v>0</v>
      </c>
      <c r="V45" s="847">
        <f t="shared" si="20"/>
        <v>0</v>
      </c>
      <c r="W45" s="847">
        <f t="shared" si="21"/>
        <v>0</v>
      </c>
      <c r="X45" s="847">
        <f t="shared" si="22"/>
        <v>0</v>
      </c>
      <c r="Y45" s="847">
        <f t="shared" si="23"/>
        <v>0</v>
      </c>
      <c r="Z45" s="848">
        <f t="shared" si="24"/>
        <v>0</v>
      </c>
    </row>
    <row r="46" spans="1:26" ht="14.25">
      <c r="A46" s="489"/>
      <c r="B46" s="457"/>
      <c r="C46" s="871"/>
      <c r="D46" s="875" t="s">
        <v>442</v>
      </c>
      <c r="E46" s="829"/>
      <c r="F46" s="830"/>
      <c r="G46" s="831" t="s">
        <v>443</v>
      </c>
      <c r="H46" s="837"/>
      <c r="I46" s="838"/>
      <c r="J46" s="838"/>
      <c r="K46" s="838"/>
      <c r="L46" s="838"/>
      <c r="M46" s="838"/>
      <c r="N46" s="838"/>
      <c r="O46" s="839"/>
      <c r="P46" s="839"/>
      <c r="Q46" s="839"/>
      <c r="R46" s="839"/>
      <c r="S46" s="840"/>
      <c r="T46" s="846">
        <f t="shared" si="18"/>
        <v>0</v>
      </c>
      <c r="U46" s="847">
        <f t="shared" si="19"/>
        <v>0</v>
      </c>
      <c r="V46" s="847">
        <f t="shared" si="20"/>
        <v>0</v>
      </c>
      <c r="W46" s="847">
        <f t="shared" si="21"/>
        <v>0</v>
      </c>
      <c r="X46" s="847">
        <f t="shared" si="22"/>
        <v>0</v>
      </c>
      <c r="Y46" s="847">
        <f t="shared" si="23"/>
        <v>0</v>
      </c>
      <c r="Z46" s="848">
        <f t="shared" si="24"/>
        <v>0</v>
      </c>
    </row>
    <row r="47" spans="1:26" ht="14.25">
      <c r="A47" s="489"/>
      <c r="B47" s="457"/>
      <c r="C47" s="871"/>
      <c r="D47" s="875" t="s">
        <v>444</v>
      </c>
      <c r="E47" s="829"/>
      <c r="F47" s="830"/>
      <c r="G47" s="831" t="s">
        <v>445</v>
      </c>
      <c r="H47" s="837"/>
      <c r="I47" s="838"/>
      <c r="J47" s="838"/>
      <c r="K47" s="838"/>
      <c r="L47" s="838"/>
      <c r="M47" s="838"/>
      <c r="N47" s="838"/>
      <c r="O47" s="839"/>
      <c r="P47" s="839"/>
      <c r="Q47" s="839"/>
      <c r="R47" s="839"/>
      <c r="S47" s="840"/>
      <c r="T47" s="846">
        <f t="shared" si="18"/>
        <v>0</v>
      </c>
      <c r="U47" s="847">
        <f t="shared" si="19"/>
        <v>0</v>
      </c>
      <c r="V47" s="847">
        <f t="shared" si="20"/>
        <v>0</v>
      </c>
      <c r="W47" s="847">
        <f t="shared" si="21"/>
        <v>0</v>
      </c>
      <c r="X47" s="847">
        <f t="shared" si="22"/>
        <v>0</v>
      </c>
      <c r="Y47" s="847">
        <f t="shared" si="23"/>
        <v>0</v>
      </c>
      <c r="Z47" s="848">
        <f t="shared" si="24"/>
        <v>0</v>
      </c>
    </row>
    <row r="48" spans="1:26" ht="14.25">
      <c r="A48" s="489"/>
      <c r="B48" s="459"/>
      <c r="C48" s="876"/>
      <c r="D48" s="877" t="s">
        <v>435</v>
      </c>
      <c r="E48" s="460"/>
      <c r="F48" s="460"/>
      <c r="G48" s="137" t="s">
        <v>446</v>
      </c>
      <c r="H48" s="833"/>
      <c r="I48" s="834"/>
      <c r="J48" s="834"/>
      <c r="K48" s="834"/>
      <c r="L48" s="834"/>
      <c r="M48" s="834"/>
      <c r="N48" s="834"/>
      <c r="O48" s="835"/>
      <c r="P48" s="835"/>
      <c r="Q48" s="835"/>
      <c r="R48" s="835"/>
      <c r="S48" s="836"/>
      <c r="T48" s="843">
        <f t="shared" si="18"/>
        <v>0</v>
      </c>
      <c r="U48" s="844">
        <f t="shared" si="19"/>
        <v>0</v>
      </c>
      <c r="V48" s="844">
        <f t="shared" si="20"/>
        <v>0</v>
      </c>
      <c r="W48" s="844">
        <f t="shared" si="21"/>
        <v>0</v>
      </c>
      <c r="X48" s="844">
        <f t="shared" si="22"/>
        <v>0</v>
      </c>
      <c r="Y48" s="844">
        <f t="shared" si="23"/>
        <v>0</v>
      </c>
      <c r="Z48" s="845">
        <f t="shared" si="24"/>
        <v>0</v>
      </c>
    </row>
    <row r="49" spans="1:26" ht="14.25">
      <c r="A49" s="489"/>
      <c r="B49" s="371"/>
      <c r="C49" s="371"/>
      <c r="D49" s="297" t="s">
        <v>447</v>
      </c>
      <c r="E49" s="371"/>
      <c r="F49" s="371"/>
      <c r="G49" s="371"/>
      <c r="H49" s="296" t="str">
        <f>IF(ROUND(H41,0)=ROUND(SUM(H42:H48),0),"OK","NG")</f>
        <v>OK</v>
      </c>
      <c r="I49" s="296" t="str">
        <f t="shared" ref="I49:S49" si="25">IF(ROUND(I41,0)=ROUND(SUM(I42:I48),0),"OK","NG")</f>
        <v>OK</v>
      </c>
      <c r="J49" s="296" t="str">
        <f t="shared" si="25"/>
        <v>OK</v>
      </c>
      <c r="K49" s="296" t="str">
        <f t="shared" si="25"/>
        <v>OK</v>
      </c>
      <c r="L49" s="296" t="str">
        <f t="shared" si="25"/>
        <v>OK</v>
      </c>
      <c r="M49" s="296" t="str">
        <f t="shared" si="25"/>
        <v>OK</v>
      </c>
      <c r="N49" s="296" t="str">
        <f t="shared" si="25"/>
        <v>OK</v>
      </c>
      <c r="O49" s="296" t="str">
        <f t="shared" si="25"/>
        <v>OK</v>
      </c>
      <c r="P49" s="296" t="str">
        <f t="shared" si="25"/>
        <v>OK</v>
      </c>
      <c r="Q49" s="296" t="str">
        <f t="shared" si="25"/>
        <v>OK</v>
      </c>
      <c r="R49" s="296" t="str">
        <f t="shared" si="25"/>
        <v>OK</v>
      </c>
      <c r="S49" s="296" t="str">
        <f t="shared" si="25"/>
        <v>OK</v>
      </c>
    </row>
    <row r="50" spans="1:26" ht="15" thickBot="1">
      <c r="A50" s="489"/>
      <c r="B50" s="371"/>
      <c r="C50" s="371"/>
      <c r="D50" s="371"/>
      <c r="E50" s="371"/>
      <c r="F50" s="371"/>
      <c r="G50" s="371"/>
      <c r="H50" s="371"/>
      <c r="I50" s="371"/>
      <c r="J50" s="371"/>
      <c r="K50" s="371"/>
      <c r="L50" s="371"/>
      <c r="M50" s="371"/>
      <c r="N50" s="371"/>
      <c r="O50" s="292"/>
      <c r="P50" s="292"/>
    </row>
    <row r="51" spans="1:26" ht="16.5" thickBot="1">
      <c r="A51" s="489"/>
      <c r="B51" s="311" t="s">
        <v>156</v>
      </c>
      <c r="C51" s="736"/>
      <c r="D51" s="310"/>
      <c r="E51" s="310"/>
      <c r="F51" s="309"/>
      <c r="G51" s="371"/>
      <c r="H51" s="371"/>
      <c r="I51" s="371"/>
      <c r="J51" s="371"/>
      <c r="K51" s="371"/>
      <c r="L51" s="371"/>
      <c r="M51" s="371"/>
      <c r="N51" s="371"/>
      <c r="O51" s="292"/>
      <c r="P51" s="292"/>
      <c r="Q51" s="292"/>
      <c r="T51" s="293"/>
      <c r="U51" s="293"/>
      <c r="V51" s="293"/>
      <c r="W51" s="293"/>
      <c r="X51" s="293"/>
    </row>
    <row r="52" spans="1:26" ht="15">
      <c r="A52" s="489"/>
      <c r="B52" s="1013" t="s">
        <v>538</v>
      </c>
      <c r="C52" s="330"/>
      <c r="D52" s="329"/>
      <c r="E52" s="329"/>
      <c r="F52" s="329"/>
      <c r="G52" s="328"/>
      <c r="H52" s="371"/>
      <c r="I52" s="371"/>
      <c r="J52" s="371"/>
      <c r="K52" s="371"/>
      <c r="L52" s="371"/>
      <c r="M52" s="371"/>
      <c r="N52" s="371"/>
      <c r="O52" s="292"/>
      <c r="P52" s="292"/>
      <c r="Q52" s="292"/>
    </row>
    <row r="53" spans="1:26" ht="9" customHeight="1" thickBot="1">
      <c r="A53" s="489"/>
      <c r="B53" s="371"/>
      <c r="C53" s="371"/>
      <c r="D53" s="371"/>
      <c r="E53" s="371"/>
      <c r="F53" s="290"/>
      <c r="G53" s="371"/>
      <c r="H53" s="371"/>
      <c r="I53" s="371"/>
      <c r="J53" s="371"/>
      <c r="K53" s="371"/>
      <c r="L53" s="371"/>
      <c r="M53" s="371"/>
      <c r="N53" s="371"/>
      <c r="O53" s="371"/>
      <c r="P53" s="371"/>
      <c r="Q53" s="371"/>
      <c r="R53" s="371"/>
      <c r="S53" s="371"/>
      <c r="T53" s="371"/>
      <c r="U53" s="307"/>
      <c r="V53" s="307"/>
      <c r="W53" s="307"/>
      <c r="X53" s="307"/>
      <c r="Y53" s="307"/>
      <c r="Z53" s="307"/>
    </row>
    <row r="54" spans="1:26" ht="15.75">
      <c r="A54" s="489"/>
      <c r="B54" s="1026"/>
      <c r="C54" s="1036" t="s">
        <v>525</v>
      </c>
      <c r="D54" s="1027"/>
      <c r="E54" s="1028"/>
      <c r="F54" s="1029"/>
      <c r="G54" s="1028"/>
      <c r="H54" s="1028"/>
      <c r="I54" s="1028"/>
      <c r="J54" s="1028"/>
      <c r="K54" s="1028"/>
      <c r="L54" s="1028"/>
      <c r="M54" s="1028"/>
      <c r="N54" s="1028"/>
      <c r="O54" s="1028"/>
      <c r="P54" s="1028"/>
      <c r="Q54" s="1028"/>
      <c r="R54" s="1028"/>
      <c r="S54" s="1030"/>
      <c r="T54" s="371"/>
      <c r="U54" s="307"/>
      <c r="V54" s="307"/>
      <c r="W54" s="307"/>
      <c r="X54" s="307"/>
      <c r="Y54" s="307"/>
      <c r="Z54" s="307"/>
    </row>
    <row r="55" spans="1:26" ht="16.5" thickBot="1">
      <c r="A55" s="489"/>
      <c r="B55" s="1031"/>
      <c r="C55" s="1037" t="s">
        <v>524</v>
      </c>
      <c r="D55" s="1032"/>
      <c r="E55" s="1033"/>
      <c r="F55" s="1034"/>
      <c r="G55" s="1033"/>
      <c r="H55" s="1033"/>
      <c r="I55" s="1033"/>
      <c r="J55" s="1033"/>
      <c r="K55" s="1033"/>
      <c r="L55" s="1033"/>
      <c r="M55" s="1033"/>
      <c r="N55" s="1033"/>
      <c r="O55" s="1033"/>
      <c r="P55" s="1033"/>
      <c r="Q55" s="1033"/>
      <c r="R55" s="1033"/>
      <c r="S55" s="1035"/>
      <c r="T55" s="371"/>
      <c r="U55" s="307"/>
      <c r="V55" s="307"/>
      <c r="W55" s="307"/>
      <c r="X55" s="307"/>
      <c r="Y55" s="307"/>
      <c r="Z55" s="307"/>
    </row>
    <row r="56" spans="1:26" ht="6" customHeight="1">
      <c r="A56" s="489"/>
      <c r="B56" s="371"/>
      <c r="C56" s="371"/>
      <c r="D56" s="371"/>
      <c r="E56" s="371"/>
      <c r="F56" s="290"/>
      <c r="G56" s="371"/>
      <c r="H56" s="371"/>
      <c r="I56" s="371"/>
      <c r="J56" s="371"/>
      <c r="K56" s="371"/>
      <c r="L56" s="371"/>
      <c r="M56" s="371"/>
      <c r="N56" s="371"/>
      <c r="O56" s="371"/>
      <c r="P56" s="371"/>
      <c r="Q56" s="371"/>
      <c r="R56" s="371"/>
      <c r="S56" s="371"/>
      <c r="T56" s="371"/>
      <c r="U56" s="307"/>
      <c r="V56" s="307"/>
      <c r="W56" s="307"/>
      <c r="X56" s="307"/>
      <c r="Y56" s="307"/>
      <c r="Z56" s="307"/>
    </row>
    <row r="57" spans="1:26" ht="14.25">
      <c r="A57" s="489"/>
      <c r="B57" s="371"/>
      <c r="C57" s="371"/>
      <c r="D57" s="371"/>
      <c r="E57" s="371"/>
      <c r="F57" s="290"/>
      <c r="G57" s="371"/>
      <c r="H57" s="878">
        <f>'PL,HC,INV'!Q10</f>
        <v>43922</v>
      </c>
      <c r="I57" s="879">
        <f>'PL,HC,INV'!R10</f>
        <v>43952</v>
      </c>
      <c r="J57" s="879">
        <f>'PL,HC,INV'!S10</f>
        <v>43983</v>
      </c>
      <c r="K57" s="880">
        <f>'PL,HC,INV'!T10</f>
        <v>44013</v>
      </c>
      <c r="L57" s="880">
        <f>'PL,HC,INV'!U10</f>
        <v>44044</v>
      </c>
      <c r="M57" s="880">
        <f>'PL,HC,INV'!V10</f>
        <v>44075</v>
      </c>
      <c r="N57" s="880">
        <f>'PL,HC,INV'!W10</f>
        <v>44105</v>
      </c>
      <c r="O57" s="880">
        <f>'PL,HC,INV'!X10</f>
        <v>44136</v>
      </c>
      <c r="P57" s="880">
        <f>'PL,HC,INV'!Y10</f>
        <v>44166</v>
      </c>
      <c r="Q57" s="880">
        <f>'PL,HC,INV'!Z10</f>
        <v>44197</v>
      </c>
      <c r="R57" s="880">
        <f>'PL,HC,INV'!AA10</f>
        <v>44228</v>
      </c>
      <c r="S57" s="1230">
        <f>'PL,HC,INV'!AB10</f>
        <v>44256</v>
      </c>
      <c r="T57" s="308"/>
      <c r="U57" s="307"/>
      <c r="V57" s="307"/>
      <c r="W57" s="307"/>
      <c r="X57" s="307"/>
      <c r="Y57" s="307"/>
      <c r="Z57" s="307"/>
    </row>
    <row r="58" spans="1:26" ht="15">
      <c r="A58" s="489"/>
      <c r="B58" s="936" t="s">
        <v>473</v>
      </c>
      <c r="C58" s="972"/>
      <c r="D58" s="972"/>
      <c r="E58" s="972"/>
      <c r="F58" s="973"/>
      <c r="G58" s="974"/>
      <c r="H58" s="975">
        <f>SUM(H59,H62,H65)</f>
        <v>1489993.662368</v>
      </c>
      <c r="I58" s="976">
        <f>SUM(I59,I62,I65)</f>
        <v>1590490.455055</v>
      </c>
      <c r="J58" s="976">
        <f t="shared" ref="J58:S58" si="26">SUM(J59,J62,J65)</f>
        <v>1877158.2883899999</v>
      </c>
      <c r="K58" s="976">
        <f t="shared" si="26"/>
        <v>1776411.0600898</v>
      </c>
      <c r="L58" s="976">
        <f t="shared" si="26"/>
        <v>1771065.9873299887</v>
      </c>
      <c r="M58" s="977">
        <f>SUM(M59,M62,M65)</f>
        <v>1649543.6655199998</v>
      </c>
      <c r="N58" s="977">
        <f t="shared" si="26"/>
        <v>1444827.9575519999</v>
      </c>
      <c r="O58" s="977">
        <f t="shared" si="26"/>
        <v>1402138.6469350001</v>
      </c>
      <c r="P58" s="977">
        <f t="shared" si="26"/>
        <v>1454054.6198699947</v>
      </c>
      <c r="Q58" s="977">
        <f t="shared" si="26"/>
        <v>1279486.5742999997</v>
      </c>
      <c r="R58" s="977">
        <f t="shared" si="26"/>
        <v>1355399.295498</v>
      </c>
      <c r="S58" s="978">
        <f t="shared" si="26"/>
        <v>1365832.6788001591</v>
      </c>
      <c r="T58" s="301"/>
      <c r="U58" s="300"/>
      <c r="V58" s="300"/>
      <c r="W58" s="300"/>
      <c r="X58" s="300"/>
      <c r="Y58" s="300"/>
      <c r="Z58" s="300"/>
    </row>
    <row r="59" spans="1:26" ht="14.25">
      <c r="A59" s="489"/>
      <c r="B59" s="981"/>
      <c r="C59" s="549" t="s">
        <v>483</v>
      </c>
      <c r="D59" s="549"/>
      <c r="E59" s="549"/>
      <c r="F59" s="984"/>
      <c r="G59" s="985"/>
      <c r="H59" s="986">
        <f>SUM(H60:H61)</f>
        <v>976784</v>
      </c>
      <c r="I59" s="987">
        <f t="shared" ref="I59:S59" si="27">SUM(I60:I61)</f>
        <v>1226631</v>
      </c>
      <c r="J59" s="987">
        <f t="shared" si="27"/>
        <v>1462220</v>
      </c>
      <c r="K59" s="987">
        <f t="shared" si="27"/>
        <v>1567742</v>
      </c>
      <c r="L59" s="987">
        <f t="shared" si="27"/>
        <v>1476786</v>
      </c>
      <c r="M59" s="988">
        <f t="shared" si="27"/>
        <v>1424047</v>
      </c>
      <c r="N59" s="988">
        <f t="shared" si="27"/>
        <v>1201823</v>
      </c>
      <c r="O59" s="988">
        <f t="shared" si="27"/>
        <v>1081000</v>
      </c>
      <c r="P59" s="988">
        <f t="shared" si="27"/>
        <v>1062566</v>
      </c>
      <c r="Q59" s="988">
        <f t="shared" si="27"/>
        <v>999575</v>
      </c>
      <c r="R59" s="988">
        <f t="shared" si="27"/>
        <v>909132</v>
      </c>
      <c r="S59" s="989">
        <f t="shared" si="27"/>
        <v>990510.46932515909</v>
      </c>
      <c r="T59" s="299"/>
      <c r="U59" s="298"/>
      <c r="V59" s="298"/>
      <c r="W59" s="298"/>
      <c r="X59" s="298"/>
      <c r="Y59" s="298"/>
      <c r="Z59" s="298"/>
    </row>
    <row r="60" spans="1:26" ht="14.25">
      <c r="A60" s="489"/>
      <c r="B60" s="981"/>
      <c r="C60" s="549"/>
      <c r="D60" s="939" t="s">
        <v>481</v>
      </c>
      <c r="E60" s="939"/>
      <c r="F60" s="940"/>
      <c r="G60" s="941"/>
      <c r="H60" s="2841">
        <v>965878</v>
      </c>
      <c r="I60" s="953">
        <f>H88</f>
        <v>1210661</v>
      </c>
      <c r="J60" s="953">
        <f t="shared" ref="J60:S61" si="28">I88</f>
        <v>1448461</v>
      </c>
      <c r="K60" s="953">
        <f t="shared" si="28"/>
        <v>1555495</v>
      </c>
      <c r="L60" s="954">
        <f t="shared" si="28"/>
        <v>1465203</v>
      </c>
      <c r="M60" s="954">
        <f t="shared" si="28"/>
        <v>1407458</v>
      </c>
      <c r="N60" s="954">
        <f t="shared" si="28"/>
        <v>1185483</v>
      </c>
      <c r="O60" s="954">
        <f t="shared" si="28"/>
        <v>1062218</v>
      </c>
      <c r="P60" s="954">
        <f t="shared" si="28"/>
        <v>1039157</v>
      </c>
      <c r="Q60" s="954">
        <f t="shared" si="28"/>
        <v>970169</v>
      </c>
      <c r="R60" s="954">
        <f t="shared" si="28"/>
        <v>877742</v>
      </c>
      <c r="S60" s="955">
        <f t="shared" si="28"/>
        <v>956643.30773515906</v>
      </c>
      <c r="T60" s="299"/>
      <c r="U60" s="298"/>
      <c r="V60" s="298"/>
      <c r="W60" s="298"/>
      <c r="X60" s="298"/>
      <c r="Y60" s="298"/>
      <c r="Z60" s="298"/>
    </row>
    <row r="61" spans="1:26" ht="14.25">
      <c r="A61" s="489"/>
      <c r="B61" s="981"/>
      <c r="C61" s="935"/>
      <c r="D61" s="450" t="s">
        <v>154</v>
      </c>
      <c r="E61" s="450"/>
      <c r="F61" s="306"/>
      <c r="G61" s="305"/>
      <c r="H61" s="2842">
        <v>10906</v>
      </c>
      <c r="I61" s="610">
        <f>H89</f>
        <v>15970</v>
      </c>
      <c r="J61" s="610">
        <f t="shared" si="28"/>
        <v>13759</v>
      </c>
      <c r="K61" s="610">
        <f t="shared" si="28"/>
        <v>12247</v>
      </c>
      <c r="L61" s="611">
        <f t="shared" si="28"/>
        <v>11583</v>
      </c>
      <c r="M61" s="611">
        <f t="shared" si="28"/>
        <v>16589</v>
      </c>
      <c r="N61" s="611">
        <f t="shared" si="28"/>
        <v>16340</v>
      </c>
      <c r="O61" s="611">
        <f t="shared" si="28"/>
        <v>18782</v>
      </c>
      <c r="P61" s="611">
        <f t="shared" si="28"/>
        <v>23409</v>
      </c>
      <c r="Q61" s="611">
        <f t="shared" si="28"/>
        <v>29406</v>
      </c>
      <c r="R61" s="611">
        <f t="shared" si="28"/>
        <v>31390</v>
      </c>
      <c r="S61" s="612">
        <f t="shared" si="28"/>
        <v>33867.161590000011</v>
      </c>
      <c r="T61" s="299"/>
      <c r="U61" s="298"/>
      <c r="V61" s="298"/>
      <c r="W61" s="298"/>
      <c r="X61" s="298"/>
      <c r="Y61" s="298"/>
      <c r="Z61" s="298"/>
    </row>
    <row r="62" spans="1:26" ht="14.25" customHeight="1">
      <c r="A62" s="489"/>
      <c r="B62" s="981"/>
      <c r="C62" s="738" t="s">
        <v>484</v>
      </c>
      <c r="D62" s="738"/>
      <c r="E62" s="738"/>
      <c r="F62" s="881"/>
      <c r="G62" s="937"/>
      <c r="H62" s="710">
        <f>SUM(H63:H64)</f>
        <v>509337.66236800002</v>
      </c>
      <c r="I62" s="711">
        <f t="shared" ref="I62:S62" si="29">SUM(I63:I64)</f>
        <v>364047.45505499997</v>
      </c>
      <c r="J62" s="711">
        <f t="shared" si="29"/>
        <v>397299.28838999994</v>
      </c>
      <c r="K62" s="711">
        <f t="shared" si="29"/>
        <v>203605.06008979998</v>
      </c>
      <c r="L62" s="711">
        <f t="shared" si="29"/>
        <v>275588.71838000003</v>
      </c>
      <c r="M62" s="712">
        <f t="shared" si="29"/>
        <v>255679.66551999992</v>
      </c>
      <c r="N62" s="712">
        <f t="shared" si="29"/>
        <v>251464.95755199995</v>
      </c>
      <c r="O62" s="711">
        <f t="shared" si="29"/>
        <v>325534.64693500003</v>
      </c>
      <c r="P62" s="712">
        <f t="shared" si="29"/>
        <v>374147.42777249997</v>
      </c>
      <c r="Q62" s="712">
        <f t="shared" si="29"/>
        <v>238127.57429999983</v>
      </c>
      <c r="R62" s="712">
        <f t="shared" si="29"/>
        <v>416345.29549800005</v>
      </c>
      <c r="S62" s="938">
        <f t="shared" si="29"/>
        <v>254138.2094750001</v>
      </c>
      <c r="U62" s="300"/>
      <c r="V62" s="300"/>
      <c r="W62" s="300"/>
      <c r="X62" s="300"/>
      <c r="Y62" s="300"/>
      <c r="Z62" s="300"/>
    </row>
    <row r="63" spans="1:26" ht="14.25">
      <c r="A63" s="489"/>
      <c r="B63" s="981"/>
      <c r="C63" s="739"/>
      <c r="D63" s="939" t="s">
        <v>481</v>
      </c>
      <c r="E63" s="939"/>
      <c r="F63" s="940"/>
      <c r="G63" s="941"/>
      <c r="H63" s="942">
        <f t="shared" ref="H63:S63" si="30">H9</f>
        <v>503140.97852</v>
      </c>
      <c r="I63" s="943">
        <f t="shared" si="30"/>
        <v>362842.43228999997</v>
      </c>
      <c r="J63" s="943">
        <f t="shared" si="30"/>
        <v>394429.46098999993</v>
      </c>
      <c r="K63" s="943">
        <f t="shared" si="30"/>
        <v>201972.36844979998</v>
      </c>
      <c r="L63" s="943">
        <f t="shared" si="30"/>
        <v>268192.81430000003</v>
      </c>
      <c r="M63" s="944">
        <f t="shared" si="30"/>
        <v>253562.01676999993</v>
      </c>
      <c r="N63" s="944">
        <f t="shared" si="30"/>
        <v>243111.44407199995</v>
      </c>
      <c r="O63" s="944">
        <f t="shared" si="30"/>
        <v>316812.76276000001</v>
      </c>
      <c r="P63" s="944">
        <f t="shared" si="30"/>
        <v>370872.03930999996</v>
      </c>
      <c r="Q63" s="944">
        <f t="shared" si="30"/>
        <v>236737.01809999984</v>
      </c>
      <c r="R63" s="944">
        <f t="shared" si="30"/>
        <v>412657.66730000003</v>
      </c>
      <c r="S63" s="945">
        <f t="shared" si="30"/>
        <v>248004.83455000009</v>
      </c>
      <c r="U63" s="298"/>
      <c r="V63" s="298"/>
      <c r="W63" s="298"/>
      <c r="X63" s="298"/>
      <c r="Y63" s="298"/>
      <c r="Z63" s="298"/>
    </row>
    <row r="64" spans="1:26" ht="14.25">
      <c r="A64" s="489"/>
      <c r="B64" s="981"/>
      <c r="C64" s="740"/>
      <c r="D64" s="450" t="s">
        <v>154</v>
      </c>
      <c r="E64" s="450"/>
      <c r="F64" s="306"/>
      <c r="G64" s="305"/>
      <c r="H64" s="304">
        <f>H36</f>
        <v>6196.6838479999997</v>
      </c>
      <c r="I64" s="303">
        <f t="shared" ref="I64:S64" si="31">I36</f>
        <v>1205.0227649999999</v>
      </c>
      <c r="J64" s="303">
        <f t="shared" si="31"/>
        <v>2869.8274000000001</v>
      </c>
      <c r="K64" s="303">
        <f t="shared" si="31"/>
        <v>1632.69164</v>
      </c>
      <c r="L64" s="303">
        <f t="shared" si="31"/>
        <v>7395.9040799999984</v>
      </c>
      <c r="M64" s="302">
        <f>M36</f>
        <v>2117.6487499999998</v>
      </c>
      <c r="N64" s="302">
        <f t="shared" si="31"/>
        <v>8353.5134799999978</v>
      </c>
      <c r="O64" s="302">
        <f t="shared" si="31"/>
        <v>8721.8841750000011</v>
      </c>
      <c r="P64" s="302">
        <f t="shared" si="31"/>
        <v>3275.3884625000001</v>
      </c>
      <c r="Q64" s="302">
        <f t="shared" si="31"/>
        <v>1390.5561999999998</v>
      </c>
      <c r="R64" s="302">
        <f t="shared" si="31"/>
        <v>3687.6281979999999</v>
      </c>
      <c r="S64" s="613">
        <f t="shared" si="31"/>
        <v>6133.3749250000001</v>
      </c>
      <c r="T64" s="299"/>
      <c r="U64" s="298"/>
      <c r="V64" s="298"/>
      <c r="W64" s="298"/>
      <c r="X64" s="298"/>
      <c r="Y64" s="298"/>
      <c r="Z64" s="298"/>
    </row>
    <row r="65" spans="1:26" ht="14.25" customHeight="1">
      <c r="A65" s="489"/>
      <c r="B65" s="981"/>
      <c r="C65" s="738" t="s">
        <v>11</v>
      </c>
      <c r="D65" s="738"/>
      <c r="E65" s="738"/>
      <c r="F65" s="881"/>
      <c r="G65" s="937"/>
      <c r="H65" s="710">
        <f t="shared" ref="H65:R65" si="32">SUM(H66:H67)</f>
        <v>3872</v>
      </c>
      <c r="I65" s="711">
        <f t="shared" si="32"/>
        <v>-188</v>
      </c>
      <c r="J65" s="711">
        <f t="shared" si="32"/>
        <v>17639</v>
      </c>
      <c r="K65" s="711">
        <f t="shared" si="32"/>
        <v>5064</v>
      </c>
      <c r="L65" s="711">
        <f t="shared" si="32"/>
        <v>18691.268949988764</v>
      </c>
      <c r="M65" s="712">
        <f>SUM(M66:M67)</f>
        <v>-30183</v>
      </c>
      <c r="N65" s="712">
        <f t="shared" si="32"/>
        <v>-8460</v>
      </c>
      <c r="O65" s="712">
        <f t="shared" si="32"/>
        <v>-4396</v>
      </c>
      <c r="P65" s="712">
        <f t="shared" si="32"/>
        <v>17341.192097494612</v>
      </c>
      <c r="Q65" s="712">
        <f t="shared" si="32"/>
        <v>41784</v>
      </c>
      <c r="R65" s="712">
        <f t="shared" si="32"/>
        <v>29922</v>
      </c>
      <c r="S65" s="938">
        <f>SUM(S66:S67)</f>
        <v>121184</v>
      </c>
      <c r="T65" s="301"/>
      <c r="U65" s="300"/>
      <c r="V65" s="300"/>
      <c r="W65" s="300"/>
      <c r="X65" s="300"/>
      <c r="Y65" s="300"/>
      <c r="Z65" s="300"/>
    </row>
    <row r="66" spans="1:26" ht="14.25">
      <c r="A66" s="489"/>
      <c r="B66" s="981"/>
      <c r="C66" s="739"/>
      <c r="D66" s="939" t="s">
        <v>155</v>
      </c>
      <c r="E66" s="939"/>
      <c r="F66" s="940"/>
      <c r="G66" s="941"/>
      <c r="H66" s="952"/>
      <c r="I66" s="956"/>
      <c r="J66" s="956"/>
      <c r="K66" s="956"/>
      <c r="L66" s="956"/>
      <c r="M66" s="957"/>
      <c r="N66" s="957"/>
      <c r="O66" s="957"/>
      <c r="P66" s="957"/>
      <c r="Q66" s="957"/>
      <c r="R66" s="957"/>
      <c r="S66" s="958"/>
      <c r="T66" s="299"/>
      <c r="U66" s="298"/>
      <c r="V66" s="298"/>
      <c r="W66" s="298"/>
      <c r="X66" s="298"/>
      <c r="Y66" s="298"/>
      <c r="Z66" s="298"/>
    </row>
    <row r="67" spans="1:26" ht="14.25">
      <c r="A67" s="489"/>
      <c r="B67" s="982"/>
      <c r="C67" s="740"/>
      <c r="D67" s="1000" t="s">
        <v>490</v>
      </c>
      <c r="E67" s="997"/>
      <c r="F67" s="998"/>
      <c r="G67" s="999"/>
      <c r="H67" s="716">
        <v>3872</v>
      </c>
      <c r="I67" s="959">
        <v>-188</v>
      </c>
      <c r="J67" s="959">
        <v>17639</v>
      </c>
      <c r="K67" s="959">
        <v>5064</v>
      </c>
      <c r="L67" s="959">
        <v>18691.268949988764</v>
      </c>
      <c r="M67" s="960">
        <v>-30183</v>
      </c>
      <c r="N67" s="960">
        <v>-8460</v>
      </c>
      <c r="O67" s="960">
        <v>-4396</v>
      </c>
      <c r="P67" s="960">
        <v>17341.192097494612</v>
      </c>
      <c r="Q67" s="960">
        <v>41784</v>
      </c>
      <c r="R67" s="960">
        <v>29922</v>
      </c>
      <c r="S67" s="961">
        <v>121184</v>
      </c>
      <c r="T67" s="299"/>
      <c r="U67" s="298"/>
      <c r="V67" s="298"/>
      <c r="W67" s="298"/>
      <c r="X67" s="298"/>
      <c r="Y67" s="298"/>
      <c r="Z67" s="298"/>
    </row>
    <row r="68" spans="1:26" ht="14.25" customHeight="1">
      <c r="A68" s="489"/>
      <c r="B68" s="936" t="s">
        <v>448</v>
      </c>
      <c r="C68" s="972"/>
      <c r="D68" s="972"/>
      <c r="E68" s="972"/>
      <c r="F68" s="973"/>
      <c r="G68" s="974"/>
      <c r="H68" s="975">
        <f t="shared" ref="H68:S68" si="33">SUM(H69,H82,H83,H87)</f>
        <v>1489993.7769260118</v>
      </c>
      <c r="I68" s="976">
        <f t="shared" si="33"/>
        <v>1590489.6817399999</v>
      </c>
      <c r="J68" s="976">
        <f t="shared" si="33"/>
        <v>1877157.9355300004</v>
      </c>
      <c r="K68" s="976">
        <f t="shared" si="33"/>
        <v>1776410.8336199918</v>
      </c>
      <c r="L68" s="976">
        <f t="shared" si="33"/>
        <v>1771065.9873299887</v>
      </c>
      <c r="M68" s="977">
        <f t="shared" si="33"/>
        <v>1649543.6781909948</v>
      </c>
      <c r="N68" s="977">
        <f t="shared" si="33"/>
        <v>1444828.0961600009</v>
      </c>
      <c r="O68" s="977">
        <f t="shared" si="33"/>
        <v>1402139.4664759981</v>
      </c>
      <c r="P68" s="977">
        <f t="shared" si="33"/>
        <v>1454054.6198699947</v>
      </c>
      <c r="Q68" s="977">
        <f t="shared" si="33"/>
        <v>1279487.1425099864</v>
      </c>
      <c r="R68" s="977">
        <f t="shared" si="33"/>
        <v>1355398.7847451719</v>
      </c>
      <c r="S68" s="978">
        <f t="shared" si="33"/>
        <v>1365832.7105689268</v>
      </c>
      <c r="T68" s="301"/>
      <c r="U68" s="300"/>
      <c r="V68" s="300"/>
      <c r="W68" s="300"/>
      <c r="X68" s="300"/>
      <c r="Y68" s="300"/>
      <c r="Z68" s="300"/>
    </row>
    <row r="69" spans="1:26" ht="14.25">
      <c r="A69" s="489"/>
      <c r="B69" s="981"/>
      <c r="C69" s="739" t="s">
        <v>537</v>
      </c>
      <c r="D69" s="739"/>
      <c r="E69" s="739"/>
      <c r="F69" s="979"/>
      <c r="G69" s="980"/>
      <c r="H69" s="1001">
        <f>H70+H78</f>
        <v>263310.77692601172</v>
      </c>
      <c r="I69" s="1002">
        <f>I70+I78</f>
        <v>128269.68173999999</v>
      </c>
      <c r="J69" s="1002">
        <f t="shared" ref="J69:S69" si="34">J70+J78</f>
        <v>302203.58587000036</v>
      </c>
      <c r="K69" s="1002">
        <f t="shared" si="34"/>
        <v>299391.82347999181</v>
      </c>
      <c r="L69" s="1002">
        <f t="shared" si="34"/>
        <v>338819.64509998879</v>
      </c>
      <c r="M69" s="1003">
        <f t="shared" si="34"/>
        <v>447720.67819099477</v>
      </c>
      <c r="N69" s="1003">
        <f t="shared" si="34"/>
        <v>362589.16011000081</v>
      </c>
      <c r="O69" s="1003">
        <f t="shared" si="34"/>
        <v>338080.45368599816</v>
      </c>
      <c r="P69" s="1003">
        <f t="shared" si="34"/>
        <v>452472.32962999464</v>
      </c>
      <c r="Q69" s="1003">
        <f t="shared" si="34"/>
        <v>370027.23694998643</v>
      </c>
      <c r="R69" s="1003">
        <f t="shared" si="34"/>
        <v>364509.3455000128</v>
      </c>
      <c r="S69" s="1004">
        <f t="shared" si="34"/>
        <v>529357.44774003804</v>
      </c>
      <c r="T69" s="299"/>
      <c r="U69" s="298"/>
      <c r="V69" s="298"/>
      <c r="W69" s="298"/>
      <c r="X69" s="298"/>
      <c r="Y69" s="298"/>
      <c r="Z69" s="298"/>
    </row>
    <row r="70" spans="1:26" ht="14.25" customHeight="1">
      <c r="A70" s="489"/>
      <c r="B70" s="981"/>
      <c r="C70" s="739"/>
      <c r="D70" s="939" t="s">
        <v>481</v>
      </c>
      <c r="E70" s="939"/>
      <c r="F70" s="962"/>
      <c r="G70" s="963"/>
      <c r="H70" s="983">
        <f>H71+H74+H77</f>
        <v>263310.77692601172</v>
      </c>
      <c r="I70" s="953">
        <f>I71+I74+I77</f>
        <v>128269.68173999999</v>
      </c>
      <c r="J70" s="953">
        <f t="shared" ref="J70:S70" si="35">J71+J74+J77</f>
        <v>302203.58587000036</v>
      </c>
      <c r="K70" s="953">
        <f t="shared" si="35"/>
        <v>299391.82347999181</v>
      </c>
      <c r="L70" s="953">
        <f t="shared" si="35"/>
        <v>338819.64509998879</v>
      </c>
      <c r="M70" s="954">
        <f t="shared" si="35"/>
        <v>447720.67819099477</v>
      </c>
      <c r="N70" s="954">
        <f t="shared" si="35"/>
        <v>362589.16011000081</v>
      </c>
      <c r="O70" s="954">
        <f t="shared" si="35"/>
        <v>338080.45368599816</v>
      </c>
      <c r="P70" s="954">
        <f t="shared" si="35"/>
        <v>452472.32962999464</v>
      </c>
      <c r="Q70" s="954">
        <f t="shared" si="35"/>
        <v>370027.23694998643</v>
      </c>
      <c r="R70" s="954">
        <f t="shared" si="35"/>
        <v>364509.3455000128</v>
      </c>
      <c r="S70" s="955">
        <f t="shared" si="35"/>
        <v>529357.44774003804</v>
      </c>
      <c r="T70" s="299"/>
      <c r="U70" s="298"/>
      <c r="V70" s="298"/>
      <c r="W70" s="298"/>
      <c r="X70" s="298"/>
      <c r="Y70" s="298"/>
      <c r="Z70" s="298"/>
    </row>
    <row r="71" spans="1:26" ht="14.25" customHeight="1">
      <c r="A71" s="489"/>
      <c r="B71" s="981"/>
      <c r="C71" s="739"/>
      <c r="D71" s="939"/>
      <c r="E71" s="1038" t="s">
        <v>463</v>
      </c>
      <c r="F71" s="1039" t="s">
        <v>132</v>
      </c>
      <c r="G71" s="1040"/>
      <c r="H71" s="2895">
        <v>39478.166036000002</v>
      </c>
      <c r="I71" s="2895">
        <v>35391.071350000042</v>
      </c>
      <c r="J71" s="2910">
        <v>77737.290060000247</v>
      </c>
      <c r="K71" s="2923">
        <v>91307.797490000012</v>
      </c>
      <c r="L71" s="2924">
        <v>109402.60937000019</v>
      </c>
      <c r="M71" s="2895">
        <v>168999.64778999874</v>
      </c>
      <c r="N71" s="2895">
        <v>95017.394960000354</v>
      </c>
      <c r="O71" s="2935">
        <v>120830.30985600047</v>
      </c>
      <c r="P71" s="2895">
        <v>152883.84733999916</v>
      </c>
      <c r="Q71" s="2895">
        <v>112252.89039999951</v>
      </c>
      <c r="R71" s="2895">
        <v>112494.12842000063</v>
      </c>
      <c r="S71" s="2953">
        <v>193730.90689000007</v>
      </c>
      <c r="T71" s="299"/>
      <c r="U71" s="298"/>
      <c r="V71" s="298"/>
      <c r="W71" s="298"/>
      <c r="X71" s="298"/>
      <c r="Y71" s="298"/>
      <c r="Z71" s="298"/>
    </row>
    <row r="72" spans="1:26" ht="14.25" customHeight="1">
      <c r="A72" s="489"/>
      <c r="B72" s="981"/>
      <c r="C72" s="739"/>
      <c r="D72" s="939"/>
      <c r="E72" s="939"/>
      <c r="F72" s="962" t="s">
        <v>514</v>
      </c>
      <c r="G72" s="963"/>
      <c r="H72" s="983">
        <f>H71-H73</f>
        <v>39478.166036000002</v>
      </c>
      <c r="I72" s="953">
        <f t="shared" ref="I72:S72" si="36">I71-I73</f>
        <v>35391.071350000042</v>
      </c>
      <c r="J72" s="953">
        <f t="shared" si="36"/>
        <v>77737.290060000247</v>
      </c>
      <c r="K72" s="953">
        <f t="shared" si="36"/>
        <v>91307.797490000012</v>
      </c>
      <c r="L72" s="953">
        <f t="shared" si="36"/>
        <v>109402.60937000019</v>
      </c>
      <c r="M72" s="954">
        <f t="shared" si="36"/>
        <v>168999.64778999874</v>
      </c>
      <c r="N72" s="954">
        <f t="shared" si="36"/>
        <v>95017.394960000354</v>
      </c>
      <c r="O72" s="954">
        <f t="shared" si="36"/>
        <v>120830.30985600047</v>
      </c>
      <c r="P72" s="954">
        <f t="shared" si="36"/>
        <v>152883.84733999916</v>
      </c>
      <c r="Q72" s="954">
        <f t="shared" si="36"/>
        <v>112252.89039999951</v>
      </c>
      <c r="R72" s="954">
        <f t="shared" si="36"/>
        <v>112494.12842000063</v>
      </c>
      <c r="S72" s="955">
        <f t="shared" si="36"/>
        <v>193730.90689000007</v>
      </c>
      <c r="T72" s="299"/>
      <c r="U72" s="298"/>
      <c r="V72" s="298"/>
      <c r="W72" s="298"/>
      <c r="X72" s="298"/>
      <c r="Y72" s="298"/>
      <c r="Z72" s="298"/>
    </row>
    <row r="73" spans="1:26" ht="14.25" customHeight="1">
      <c r="A73" s="489"/>
      <c r="B73" s="981"/>
      <c r="C73" s="739"/>
      <c r="D73" s="939"/>
      <c r="E73" s="1041"/>
      <c r="F73" s="1042" t="s">
        <v>510</v>
      </c>
      <c r="G73" s="1043"/>
      <c r="H73" s="1022">
        <f t="shared" ref="H73:S73" si="37">H18</f>
        <v>0</v>
      </c>
      <c r="I73" s="1023">
        <f t="shared" si="37"/>
        <v>0</v>
      </c>
      <c r="J73" s="1023">
        <f t="shared" si="37"/>
        <v>0</v>
      </c>
      <c r="K73" s="1023">
        <f t="shared" si="37"/>
        <v>0</v>
      </c>
      <c r="L73" s="1023">
        <f t="shared" si="37"/>
        <v>0</v>
      </c>
      <c r="M73" s="1024">
        <f t="shared" si="37"/>
        <v>0</v>
      </c>
      <c r="N73" s="1024">
        <f t="shared" si="37"/>
        <v>0</v>
      </c>
      <c r="O73" s="1024">
        <f t="shared" si="37"/>
        <v>0</v>
      </c>
      <c r="P73" s="1024">
        <f t="shared" si="37"/>
        <v>0</v>
      </c>
      <c r="Q73" s="1024">
        <f t="shared" si="37"/>
        <v>0</v>
      </c>
      <c r="R73" s="1024">
        <f t="shared" si="37"/>
        <v>0</v>
      </c>
      <c r="S73" s="1025">
        <f t="shared" si="37"/>
        <v>0</v>
      </c>
      <c r="T73" s="299"/>
      <c r="U73" s="298"/>
      <c r="V73" s="298"/>
      <c r="W73" s="298"/>
      <c r="X73" s="298"/>
      <c r="Y73" s="298"/>
      <c r="Z73" s="298"/>
    </row>
    <row r="74" spans="1:26" ht="14.25" customHeight="1">
      <c r="A74" s="489"/>
      <c r="B74" s="981"/>
      <c r="C74" s="739"/>
      <c r="D74" s="939"/>
      <c r="E74" s="939" t="s">
        <v>464</v>
      </c>
      <c r="F74" s="1039" t="s">
        <v>132</v>
      </c>
      <c r="G74" s="1040"/>
      <c r="H74" s="2896">
        <v>221509.93199001171</v>
      </c>
      <c r="I74" s="2896">
        <v>71553.972119999948</v>
      </c>
      <c r="J74" s="2910">
        <v>184446.11556000015</v>
      </c>
      <c r="K74" s="2924">
        <v>194635.5124799918</v>
      </c>
      <c r="L74" s="2924">
        <v>227352.65108998859</v>
      </c>
      <c r="M74" s="2895">
        <v>265123.46335099603</v>
      </c>
      <c r="N74" s="2895">
        <v>261804.80801000047</v>
      </c>
      <c r="O74" s="2895">
        <v>209951.77884999765</v>
      </c>
      <c r="P74" s="2895">
        <v>285171.3179099955</v>
      </c>
      <c r="Q74" s="2895">
        <v>228950.67882998692</v>
      </c>
      <c r="R74" s="2895">
        <v>220528.8488000122</v>
      </c>
      <c r="S74" s="2953">
        <v>311746.69967003801</v>
      </c>
      <c r="T74" s="299"/>
      <c r="U74" s="298"/>
      <c r="V74" s="298"/>
      <c r="W74" s="298"/>
      <c r="X74" s="298"/>
      <c r="Y74" s="298"/>
      <c r="Z74" s="298"/>
    </row>
    <row r="75" spans="1:26" ht="14.25" customHeight="1">
      <c r="A75" s="489"/>
      <c r="B75" s="981"/>
      <c r="C75" s="739"/>
      <c r="D75" s="939"/>
      <c r="E75" s="939"/>
      <c r="F75" s="962" t="s">
        <v>514</v>
      </c>
      <c r="G75" s="963"/>
      <c r="H75" s="983">
        <f t="shared" ref="H75:S75" si="38">H74-H76</f>
        <v>221509.93199001171</v>
      </c>
      <c r="I75" s="953">
        <f t="shared" si="38"/>
        <v>71553.972119999948</v>
      </c>
      <c r="J75" s="953">
        <f t="shared" si="38"/>
        <v>184446.11556000015</v>
      </c>
      <c r="K75" s="953">
        <f t="shared" si="38"/>
        <v>194635.5124799918</v>
      </c>
      <c r="L75" s="953">
        <f t="shared" si="38"/>
        <v>227352.65108998859</v>
      </c>
      <c r="M75" s="954">
        <f t="shared" si="38"/>
        <v>265123.46335099603</v>
      </c>
      <c r="N75" s="954">
        <f t="shared" si="38"/>
        <v>261804.80801000047</v>
      </c>
      <c r="O75" s="954">
        <f t="shared" si="38"/>
        <v>209951.77884999765</v>
      </c>
      <c r="P75" s="954">
        <f t="shared" si="38"/>
        <v>285171.3179099955</v>
      </c>
      <c r="Q75" s="954">
        <f t="shared" si="38"/>
        <v>228950.67882998692</v>
      </c>
      <c r="R75" s="954">
        <f t="shared" si="38"/>
        <v>220528.8488000122</v>
      </c>
      <c r="S75" s="955">
        <f t="shared" si="38"/>
        <v>311746.69967003801</v>
      </c>
      <c r="T75" s="299"/>
      <c r="U75" s="298"/>
      <c r="V75" s="298"/>
      <c r="W75" s="298"/>
      <c r="X75" s="298"/>
      <c r="Y75" s="298"/>
      <c r="Z75" s="298"/>
    </row>
    <row r="76" spans="1:26" ht="14.25" customHeight="1">
      <c r="A76" s="489"/>
      <c r="B76" s="981"/>
      <c r="C76" s="739"/>
      <c r="D76" s="939"/>
      <c r="E76" s="1041"/>
      <c r="F76" s="1042" t="s">
        <v>510</v>
      </c>
      <c r="G76" s="1043"/>
      <c r="H76" s="1022">
        <f t="shared" ref="H76:S76" si="39">H27</f>
        <v>0</v>
      </c>
      <c r="I76" s="1023">
        <f t="shared" si="39"/>
        <v>0</v>
      </c>
      <c r="J76" s="1023">
        <f t="shared" si="39"/>
        <v>0</v>
      </c>
      <c r="K76" s="1023">
        <f t="shared" si="39"/>
        <v>0</v>
      </c>
      <c r="L76" s="1023">
        <f t="shared" si="39"/>
        <v>0</v>
      </c>
      <c r="M76" s="1024">
        <f t="shared" si="39"/>
        <v>0</v>
      </c>
      <c r="N76" s="1024">
        <f t="shared" si="39"/>
        <v>0</v>
      </c>
      <c r="O76" s="1024">
        <f t="shared" si="39"/>
        <v>0</v>
      </c>
      <c r="P76" s="1024">
        <f t="shared" si="39"/>
        <v>0</v>
      </c>
      <c r="Q76" s="1024">
        <f t="shared" si="39"/>
        <v>0</v>
      </c>
      <c r="R76" s="1024">
        <f t="shared" si="39"/>
        <v>0</v>
      </c>
      <c r="S76" s="1025">
        <f t="shared" si="39"/>
        <v>0</v>
      </c>
      <c r="T76" s="299"/>
      <c r="U76" s="298"/>
      <c r="V76" s="298"/>
      <c r="W76" s="298"/>
      <c r="X76" s="298"/>
      <c r="Y76" s="298"/>
      <c r="Z76" s="298"/>
    </row>
    <row r="77" spans="1:26" ht="14.25" customHeight="1">
      <c r="A77" s="2515" t="s">
        <v>1067</v>
      </c>
      <c r="B77" s="981"/>
      <c r="C77" s="739"/>
      <c r="D77" s="1041"/>
      <c r="E77" s="1041" t="s">
        <v>434</v>
      </c>
      <c r="F77" s="1042" t="s">
        <v>1068</v>
      </c>
      <c r="G77" s="1043"/>
      <c r="H77" s="2897">
        <v>2322.6789000000003</v>
      </c>
      <c r="I77" s="2897">
        <v>21324.638269999999</v>
      </c>
      <c r="J77" s="2911">
        <v>40020.180249999998</v>
      </c>
      <c r="K77" s="2925">
        <v>13448.513510000002</v>
      </c>
      <c r="L77" s="2925">
        <v>2064.3846400000011</v>
      </c>
      <c r="M77" s="2935">
        <v>13597.56705</v>
      </c>
      <c r="N77" s="2935">
        <v>5766.9571399999977</v>
      </c>
      <c r="O77" s="2935">
        <v>7298.3649799999985</v>
      </c>
      <c r="P77" s="2935">
        <v>14417.16438</v>
      </c>
      <c r="Q77" s="2935">
        <v>28823.667720000001</v>
      </c>
      <c r="R77" s="2935">
        <v>31486.368280000006</v>
      </c>
      <c r="S77" s="2954">
        <v>23879.841180000003</v>
      </c>
      <c r="T77" s="299"/>
      <c r="U77" s="298"/>
      <c r="V77" s="298"/>
      <c r="W77" s="298"/>
      <c r="X77" s="298"/>
      <c r="Y77" s="298"/>
      <c r="Z77" s="298"/>
    </row>
    <row r="78" spans="1:26" ht="14.25">
      <c r="A78" s="489"/>
      <c r="B78" s="981"/>
      <c r="C78" s="739"/>
      <c r="D78" s="939" t="s">
        <v>154</v>
      </c>
      <c r="E78" s="939"/>
      <c r="F78" s="962"/>
      <c r="G78" s="963"/>
      <c r="H78" s="983">
        <f>SUM(H79:H81)</f>
        <v>0</v>
      </c>
      <c r="I78" s="953">
        <f t="shared" ref="I78:S78" si="40">SUM(I79:I81)</f>
        <v>0</v>
      </c>
      <c r="J78" s="953">
        <f t="shared" si="40"/>
        <v>0</v>
      </c>
      <c r="K78" s="953">
        <f t="shared" si="40"/>
        <v>0</v>
      </c>
      <c r="L78" s="953">
        <f t="shared" si="40"/>
        <v>0</v>
      </c>
      <c r="M78" s="954">
        <f t="shared" si="40"/>
        <v>0</v>
      </c>
      <c r="N78" s="954">
        <f t="shared" si="40"/>
        <v>0</v>
      </c>
      <c r="O78" s="954">
        <f t="shared" si="40"/>
        <v>0</v>
      </c>
      <c r="P78" s="954">
        <f t="shared" si="40"/>
        <v>0</v>
      </c>
      <c r="Q78" s="954">
        <f t="shared" si="40"/>
        <v>0</v>
      </c>
      <c r="R78" s="954">
        <f t="shared" si="40"/>
        <v>0</v>
      </c>
      <c r="S78" s="955">
        <f t="shared" si="40"/>
        <v>0</v>
      </c>
      <c r="T78" s="299"/>
      <c r="U78" s="298"/>
      <c r="V78" s="298"/>
      <c r="W78" s="298"/>
      <c r="X78" s="298"/>
      <c r="Y78" s="298"/>
      <c r="Z78" s="298"/>
    </row>
    <row r="79" spans="1:26" ht="14.25" customHeight="1">
      <c r="A79" s="489"/>
      <c r="B79" s="981"/>
      <c r="C79" s="739"/>
      <c r="D79" s="939"/>
      <c r="E79" s="939" t="s">
        <v>463</v>
      </c>
      <c r="F79" s="962"/>
      <c r="G79" s="963"/>
      <c r="H79" s="952"/>
      <c r="I79" s="956"/>
      <c r="J79" s="956"/>
      <c r="K79" s="956"/>
      <c r="L79" s="956"/>
      <c r="M79" s="957"/>
      <c r="N79" s="957"/>
      <c r="O79" s="957"/>
      <c r="P79" s="957"/>
      <c r="Q79" s="957"/>
      <c r="R79" s="957"/>
      <c r="S79" s="958"/>
      <c r="T79" s="299"/>
      <c r="U79" s="298"/>
      <c r="V79" s="298"/>
      <c r="W79" s="298"/>
      <c r="X79" s="298"/>
      <c r="Y79" s="298"/>
      <c r="Z79" s="298"/>
    </row>
    <row r="80" spans="1:26" ht="14.25" customHeight="1">
      <c r="A80" s="489"/>
      <c r="B80" s="981"/>
      <c r="C80" s="739"/>
      <c r="D80" s="939"/>
      <c r="E80" s="939" t="s">
        <v>464</v>
      </c>
      <c r="F80" s="962"/>
      <c r="G80" s="963"/>
      <c r="H80" s="952"/>
      <c r="I80" s="956"/>
      <c r="J80" s="956"/>
      <c r="K80" s="956"/>
      <c r="L80" s="956"/>
      <c r="M80" s="957"/>
      <c r="N80" s="957"/>
      <c r="O80" s="957"/>
      <c r="P80" s="957"/>
      <c r="Q80" s="957"/>
      <c r="R80" s="957"/>
      <c r="S80" s="958"/>
      <c r="T80" s="299"/>
      <c r="U80" s="298"/>
      <c r="V80" s="298"/>
      <c r="W80" s="298"/>
      <c r="X80" s="298"/>
      <c r="Y80" s="298"/>
      <c r="Z80" s="298"/>
    </row>
    <row r="81" spans="1:26" ht="14.25" customHeight="1">
      <c r="A81" s="2515" t="s">
        <v>1067</v>
      </c>
      <c r="B81" s="981"/>
      <c r="C81" s="739"/>
      <c r="D81" s="939"/>
      <c r="E81" s="939" t="s">
        <v>434</v>
      </c>
      <c r="F81" s="1042" t="s">
        <v>1068</v>
      </c>
      <c r="G81" s="963"/>
      <c r="H81" s="952"/>
      <c r="I81" s="956"/>
      <c r="J81" s="956"/>
      <c r="K81" s="956"/>
      <c r="L81" s="956"/>
      <c r="M81" s="957"/>
      <c r="N81" s="957"/>
      <c r="O81" s="957"/>
      <c r="P81" s="957"/>
      <c r="Q81" s="957"/>
      <c r="R81" s="957"/>
      <c r="S81" s="958"/>
      <c r="T81" s="299"/>
      <c r="U81" s="298"/>
      <c r="V81" s="298"/>
      <c r="W81" s="298"/>
      <c r="X81" s="298"/>
      <c r="Y81" s="298"/>
      <c r="Z81" s="298"/>
    </row>
    <row r="82" spans="1:26" ht="14.25">
      <c r="A82" s="489"/>
      <c r="B82" s="981"/>
      <c r="C82" s="738" t="s">
        <v>485</v>
      </c>
      <c r="D82" s="738"/>
      <c r="E82" s="738"/>
      <c r="F82" s="881"/>
      <c r="G82" s="937"/>
      <c r="H82" s="713">
        <v>52</v>
      </c>
      <c r="I82" s="714"/>
      <c r="J82" s="714">
        <v>7212.3496599999999</v>
      </c>
      <c r="K82" s="2926">
        <v>233.01013999999986</v>
      </c>
      <c r="L82" s="2926">
        <v>8199.3422299999984</v>
      </c>
      <c r="M82" s="715"/>
      <c r="N82" s="2936">
        <v>1238.9360500000007</v>
      </c>
      <c r="O82" s="2936">
        <v>1493.0127899999995</v>
      </c>
      <c r="P82" s="2936">
        <v>2007.2902400000007</v>
      </c>
      <c r="Q82" s="2936">
        <v>327.90555999999998</v>
      </c>
      <c r="R82" s="2936">
        <v>378.96991999999995</v>
      </c>
      <c r="S82" s="1231">
        <v>16563.665039999985</v>
      </c>
      <c r="T82" s="301"/>
      <c r="U82" s="300"/>
      <c r="V82" s="300"/>
      <c r="W82" s="300"/>
      <c r="X82" s="300"/>
      <c r="Y82" s="300"/>
      <c r="Z82" s="300"/>
    </row>
    <row r="83" spans="1:26" ht="14.25" customHeight="1">
      <c r="A83" s="489"/>
      <c r="B83" s="981"/>
      <c r="C83" s="738" t="s">
        <v>11</v>
      </c>
      <c r="D83" s="738"/>
      <c r="E83" s="738"/>
      <c r="F83" s="881"/>
      <c r="G83" s="937"/>
      <c r="H83" s="710">
        <f>SUM(H84:H86)</f>
        <v>0</v>
      </c>
      <c r="I83" s="711">
        <f t="shared" ref="I83:S83" si="41">SUM(I84:I86)</f>
        <v>0</v>
      </c>
      <c r="J83" s="711">
        <f t="shared" si="41"/>
        <v>0</v>
      </c>
      <c r="K83" s="711">
        <f t="shared" si="41"/>
        <v>0</v>
      </c>
      <c r="L83" s="711">
        <f t="shared" si="41"/>
        <v>0</v>
      </c>
      <c r="M83" s="712">
        <f t="shared" si="41"/>
        <v>0</v>
      </c>
      <c r="N83" s="712">
        <f t="shared" si="41"/>
        <v>0</v>
      </c>
      <c r="O83" s="712">
        <f t="shared" si="41"/>
        <v>0</v>
      </c>
      <c r="P83" s="712">
        <f t="shared" si="41"/>
        <v>0</v>
      </c>
      <c r="Q83" s="712">
        <f t="shared" si="41"/>
        <v>0</v>
      </c>
      <c r="R83" s="712">
        <f t="shared" si="41"/>
        <v>0</v>
      </c>
      <c r="S83" s="938">
        <f t="shared" si="41"/>
        <v>0</v>
      </c>
      <c r="T83" s="301"/>
      <c r="U83" s="300"/>
      <c r="V83" s="300"/>
      <c r="W83" s="300"/>
      <c r="X83" s="300"/>
      <c r="Y83" s="300"/>
      <c r="Z83" s="300"/>
    </row>
    <row r="84" spans="1:26" ht="14.25" customHeight="1">
      <c r="A84" s="489"/>
      <c r="B84" s="981"/>
      <c r="C84" s="739"/>
      <c r="D84" s="1049" t="s">
        <v>490</v>
      </c>
      <c r="E84" s="1044"/>
      <c r="F84" s="1045"/>
      <c r="G84" s="1046"/>
      <c r="H84" s="964"/>
      <c r="I84" s="965"/>
      <c r="J84" s="965"/>
      <c r="K84" s="965"/>
      <c r="L84" s="965"/>
      <c r="M84" s="966"/>
      <c r="N84" s="966"/>
      <c r="O84" s="966"/>
      <c r="P84" s="966"/>
      <c r="Q84" s="966"/>
      <c r="R84" s="966"/>
      <c r="S84" s="967"/>
      <c r="T84" s="301"/>
      <c r="U84" s="300"/>
      <c r="V84" s="300"/>
      <c r="W84" s="300"/>
      <c r="X84" s="300"/>
      <c r="Y84" s="300"/>
      <c r="Z84" s="300"/>
    </row>
    <row r="85" spans="1:26" ht="14.25" customHeight="1">
      <c r="A85" s="489"/>
      <c r="B85" s="981"/>
      <c r="C85" s="739"/>
      <c r="D85" s="1049" t="s">
        <v>490</v>
      </c>
      <c r="E85" s="1044"/>
      <c r="F85" s="1045"/>
      <c r="G85" s="1046"/>
      <c r="H85" s="964"/>
      <c r="I85" s="965"/>
      <c r="J85" s="965"/>
      <c r="K85" s="965"/>
      <c r="L85" s="965"/>
      <c r="M85" s="966"/>
      <c r="N85" s="966"/>
      <c r="O85" s="966"/>
      <c r="P85" s="966"/>
      <c r="Q85" s="966"/>
      <c r="R85" s="966"/>
      <c r="S85" s="967"/>
      <c r="T85" s="301"/>
      <c r="U85" s="300"/>
      <c r="V85" s="300"/>
      <c r="W85" s="300"/>
      <c r="X85" s="300"/>
      <c r="Y85" s="300"/>
      <c r="Z85" s="300"/>
    </row>
    <row r="86" spans="1:26" ht="14.25">
      <c r="A86" s="489"/>
      <c r="B86" s="981"/>
      <c r="C86" s="740"/>
      <c r="D86" s="882" t="s">
        <v>434</v>
      </c>
      <c r="E86" s="882"/>
      <c r="F86" s="1047"/>
      <c r="G86" s="1048"/>
      <c r="H86" s="968">
        <v>0</v>
      </c>
      <c r="I86" s="969"/>
      <c r="J86" s="969"/>
      <c r="K86" s="969"/>
      <c r="L86" s="969"/>
      <c r="M86" s="970"/>
      <c r="N86" s="970"/>
      <c r="O86" s="970"/>
      <c r="P86" s="970"/>
      <c r="Q86" s="970"/>
      <c r="R86" s="970"/>
      <c r="S86" s="971"/>
      <c r="T86" s="301"/>
      <c r="U86" s="300"/>
      <c r="V86" s="300"/>
      <c r="W86" s="300"/>
      <c r="X86" s="300"/>
      <c r="Y86" s="300"/>
      <c r="Z86" s="300"/>
    </row>
    <row r="87" spans="1:26" ht="14.25">
      <c r="A87" s="489"/>
      <c r="B87" s="981"/>
      <c r="C87" s="934" t="s">
        <v>486</v>
      </c>
      <c r="D87" s="934"/>
      <c r="E87" s="934"/>
      <c r="F87" s="946"/>
      <c r="G87" s="947"/>
      <c r="H87" s="948">
        <f>SUM(H88:H89)</f>
        <v>1226631</v>
      </c>
      <c r="I87" s="949">
        <f t="shared" ref="I87:S87" si="42">SUM(I88:I89)</f>
        <v>1462220</v>
      </c>
      <c r="J87" s="949">
        <f t="shared" si="42"/>
        <v>1567742</v>
      </c>
      <c r="K87" s="949">
        <f t="shared" si="42"/>
        <v>1476786</v>
      </c>
      <c r="L87" s="949">
        <f t="shared" si="42"/>
        <v>1424047</v>
      </c>
      <c r="M87" s="950">
        <f t="shared" si="42"/>
        <v>1201823</v>
      </c>
      <c r="N87" s="950">
        <f t="shared" si="42"/>
        <v>1081000</v>
      </c>
      <c r="O87" s="950">
        <f t="shared" si="42"/>
        <v>1062566</v>
      </c>
      <c r="P87" s="950">
        <f t="shared" si="42"/>
        <v>999575</v>
      </c>
      <c r="Q87" s="950">
        <f t="shared" si="42"/>
        <v>909132</v>
      </c>
      <c r="R87" s="950">
        <f t="shared" si="42"/>
        <v>990510.46932515909</v>
      </c>
      <c r="S87" s="951">
        <f t="shared" si="42"/>
        <v>819911.59778888884</v>
      </c>
      <c r="T87" s="299"/>
      <c r="U87" s="298"/>
      <c r="V87" s="298"/>
      <c r="W87" s="298"/>
      <c r="X87" s="298"/>
      <c r="Y87" s="298"/>
      <c r="Z87" s="298"/>
    </row>
    <row r="88" spans="1:26" ht="14.25" customHeight="1">
      <c r="A88" s="489"/>
      <c r="B88" s="981"/>
      <c r="C88" s="549"/>
      <c r="D88" s="939" t="s">
        <v>481</v>
      </c>
      <c r="E88" s="939"/>
      <c r="F88" s="962"/>
      <c r="G88" s="963"/>
      <c r="H88" s="983">
        <f>'PL,HC,INV'!Q976+'PL,HC,INV'!Q977</f>
        <v>1210661</v>
      </c>
      <c r="I88" s="953">
        <f>'PL,HC,INV'!R976+'PL,HC,INV'!R977</f>
        <v>1448461</v>
      </c>
      <c r="J88" s="953">
        <f>'PL,HC,INV'!S976+'PL,HC,INV'!S977</f>
        <v>1555495</v>
      </c>
      <c r="K88" s="953">
        <f>'PL,HC,INV'!T976+'PL,HC,INV'!T977</f>
        <v>1465203</v>
      </c>
      <c r="L88" s="953">
        <f>'PL,HC,INV'!U976+'PL,HC,INV'!U977</f>
        <v>1407458</v>
      </c>
      <c r="M88" s="953">
        <f>'PL,HC,INV'!V976+'PL,HC,INV'!V977</f>
        <v>1185483</v>
      </c>
      <c r="N88" s="953">
        <f>'PL,HC,INV'!W976+'PL,HC,INV'!W977</f>
        <v>1062218</v>
      </c>
      <c r="O88" s="953">
        <f>'PL,HC,INV'!X976+'PL,HC,INV'!X977</f>
        <v>1039157</v>
      </c>
      <c r="P88" s="953">
        <f>'PL,HC,INV'!Y976+'PL,HC,INV'!Y977</f>
        <v>970169</v>
      </c>
      <c r="Q88" s="953">
        <f>'PL,HC,INV'!Z976+'PL,HC,INV'!Z977</f>
        <v>877742</v>
      </c>
      <c r="R88" s="953">
        <f>'PL,HC,INV'!AA976+'PL,HC,INV'!AA977</f>
        <v>956643.30773515906</v>
      </c>
      <c r="S88" s="955">
        <f>'PL,HC,INV'!AB976+'PL,HC,INV'!AB977</f>
        <v>792745.22188888886</v>
      </c>
      <c r="T88" s="299"/>
      <c r="U88" s="298"/>
      <c r="V88" s="298"/>
      <c r="W88" s="298"/>
      <c r="X88" s="298"/>
      <c r="Y88" s="298"/>
      <c r="Z88" s="298"/>
    </row>
    <row r="89" spans="1:26" ht="14.25">
      <c r="A89" s="487"/>
      <c r="B89" s="982"/>
      <c r="C89" s="935"/>
      <c r="D89" s="882" t="s">
        <v>434</v>
      </c>
      <c r="E89" s="882"/>
      <c r="F89" s="614"/>
      <c r="G89" s="615"/>
      <c r="H89" s="609">
        <f>'PL,HC,INV'!Q978</f>
        <v>15970</v>
      </c>
      <c r="I89" s="610">
        <f>'PL,HC,INV'!R978</f>
        <v>13759</v>
      </c>
      <c r="J89" s="610">
        <f>'PL,HC,INV'!S978</f>
        <v>12247</v>
      </c>
      <c r="K89" s="610">
        <f>'PL,HC,INV'!T978</f>
        <v>11583</v>
      </c>
      <c r="L89" s="610">
        <f>'PL,HC,INV'!U978</f>
        <v>16589</v>
      </c>
      <c r="M89" s="610">
        <f>'PL,HC,INV'!V978</f>
        <v>16340</v>
      </c>
      <c r="N89" s="610">
        <f>'PL,HC,INV'!W978</f>
        <v>18782</v>
      </c>
      <c r="O89" s="610">
        <f>'PL,HC,INV'!X978</f>
        <v>23409</v>
      </c>
      <c r="P89" s="610">
        <f>'PL,HC,INV'!Y978</f>
        <v>29406</v>
      </c>
      <c r="Q89" s="610">
        <f>'PL,HC,INV'!Z978</f>
        <v>31390</v>
      </c>
      <c r="R89" s="610">
        <f>'PL,HC,INV'!AA978</f>
        <v>33867.161590000011</v>
      </c>
      <c r="S89" s="612">
        <f>'PL,HC,INV'!AB978</f>
        <v>27166.375899999988</v>
      </c>
      <c r="T89" s="299"/>
      <c r="U89" s="298"/>
      <c r="V89" s="298"/>
      <c r="W89" s="298"/>
      <c r="X89" s="298"/>
      <c r="Y89" s="298"/>
      <c r="Z89" s="298"/>
    </row>
    <row r="90" spans="1:26" ht="14.25">
      <c r="B90" s="371"/>
      <c r="C90" s="371"/>
      <c r="D90" s="297" t="s">
        <v>449</v>
      </c>
      <c r="E90" s="297"/>
      <c r="F90" s="290"/>
      <c r="G90" s="371"/>
      <c r="H90" s="296" t="str">
        <f t="shared" ref="H90:M90" si="43">IF(ROUND(H58,0)=ROUND(H68,0),"OK","NG")</f>
        <v>OK</v>
      </c>
      <c r="I90" s="296" t="str">
        <f t="shared" si="43"/>
        <v>OK</v>
      </c>
      <c r="J90" s="296" t="str">
        <f t="shared" si="43"/>
        <v>OK</v>
      </c>
      <c r="K90" s="296" t="str">
        <f t="shared" si="43"/>
        <v>OK</v>
      </c>
      <c r="L90" s="296" t="str">
        <f t="shared" si="43"/>
        <v>OK</v>
      </c>
      <c r="M90" s="296" t="str">
        <f t="shared" si="43"/>
        <v>OK</v>
      </c>
      <c r="N90" s="296" t="str">
        <f>IF(ROUND(N58,0)=ROUND(N68,0),"OK","NG")</f>
        <v>OK</v>
      </c>
      <c r="O90" s="296" t="str">
        <f>IF(ROUND(O58,0)=ROUND(O68,0),"OK","NG")</f>
        <v>OK</v>
      </c>
      <c r="P90" s="296" t="str">
        <f>IF(ROUND(P58,0)=ROUND(P68,0),"OK","NG")</f>
        <v>OK</v>
      </c>
      <c r="Q90" s="296" t="str">
        <f t="shared" ref="Q90" si="44">IF(ROUND(Q58,0)=ROUND(Q68,0),"OK","NG")</f>
        <v>OK</v>
      </c>
      <c r="R90" s="296" t="str">
        <f>IF(ROUND(R58,0)=ROUND(R68,0),"OK","NG")</f>
        <v>OK</v>
      </c>
      <c r="S90" s="296" t="str">
        <f>IF(ROUND(S58,0)=ROUND(S68,0),"OK","NG")</f>
        <v>OK</v>
      </c>
      <c r="T90" s="295"/>
      <c r="U90" s="295"/>
      <c r="V90" s="295"/>
      <c r="W90" s="295"/>
      <c r="X90" s="295"/>
      <c r="Y90" s="294"/>
      <c r="Z90" s="294"/>
    </row>
    <row r="91" spans="1:26">
      <c r="B91" s="292"/>
      <c r="C91" s="292"/>
      <c r="D91" s="292"/>
      <c r="E91" s="292"/>
      <c r="F91" s="292"/>
      <c r="G91" s="292"/>
      <c r="H91" s="292"/>
      <c r="I91" s="292"/>
      <c r="J91" s="292"/>
      <c r="K91" s="292"/>
      <c r="L91" s="292"/>
      <c r="M91" s="292"/>
      <c r="N91" s="292"/>
      <c r="O91" s="292"/>
      <c r="P91" s="292"/>
      <c r="Q91" s="292"/>
      <c r="T91" s="293"/>
      <c r="U91" s="293"/>
      <c r="V91" s="293"/>
      <c r="W91" s="293"/>
      <c r="X91" s="293"/>
    </row>
    <row r="92" spans="1:26" s="1156" customFormat="1" hidden="1" outlineLevel="1">
      <c r="A92" s="1154"/>
      <c r="B92" s="1155" t="s">
        <v>636</v>
      </c>
      <c r="C92" s="1154"/>
      <c r="D92" s="1154"/>
      <c r="E92" s="1154"/>
      <c r="F92" s="1154"/>
      <c r="G92" s="1154"/>
      <c r="H92" s="1154"/>
      <c r="I92" s="1154"/>
      <c r="J92" s="1154"/>
      <c r="K92" s="1154"/>
      <c r="L92" s="1154"/>
      <c r="M92" s="1154"/>
      <c r="N92" s="1154"/>
      <c r="O92" s="1154"/>
      <c r="P92" s="1154"/>
      <c r="Q92" s="1154"/>
      <c r="T92" s="1157"/>
      <c r="U92" s="1157"/>
      <c r="V92" s="1157"/>
      <c r="W92" s="1157"/>
      <c r="X92" s="1157"/>
    </row>
    <row r="93" spans="1:26" s="1161" customFormat="1" ht="14.25" hidden="1" customHeight="1" outlineLevel="1">
      <c r="A93" s="1158"/>
      <c r="B93" s="1232"/>
      <c r="C93" s="1159" t="s">
        <v>631</v>
      </c>
      <c r="D93" s="1159"/>
      <c r="E93" s="1159"/>
      <c r="F93" s="1159"/>
      <c r="G93" s="1159"/>
      <c r="H93" s="1160" t="e">
        <f>H71+H79+'PL,HC,INV'!#REF!</f>
        <v>#REF!</v>
      </c>
      <c r="I93" s="1160" t="e">
        <f>I71+I79+'PL,HC,INV'!#REF!</f>
        <v>#REF!</v>
      </c>
      <c r="J93" s="1160" t="e">
        <f>J71+J79+'PL,HC,INV'!#REF!</f>
        <v>#REF!</v>
      </c>
      <c r="K93" s="1160" t="e">
        <f>K71+K79+'PL,HC,INV'!#REF!</f>
        <v>#REF!</v>
      </c>
      <c r="L93" s="1160" t="e">
        <f>L71+L79+'PL,HC,INV'!#REF!</f>
        <v>#REF!</v>
      </c>
      <c r="M93" s="1160" t="e">
        <f>M71+M79+'PL,HC,INV'!#REF!</f>
        <v>#REF!</v>
      </c>
      <c r="N93" s="1160" t="e">
        <f>N71+N79+'PL,HC,INV'!#REF!</f>
        <v>#REF!</v>
      </c>
      <c r="O93" s="1160" t="e">
        <f>O71+O79+'PL,HC,INV'!#REF!</f>
        <v>#REF!</v>
      </c>
      <c r="P93" s="1160" t="e">
        <f>P71+P79+'PL,HC,INV'!#REF!</f>
        <v>#REF!</v>
      </c>
      <c r="Q93" s="1160" t="e">
        <f>Q71+Q79+'PL,HC,INV'!#REF!</f>
        <v>#REF!</v>
      </c>
      <c r="R93" s="1160" t="e">
        <f>R71+R79+'PL,HC,INV'!#REF!</f>
        <v>#REF!</v>
      </c>
      <c r="S93" s="1160" t="e">
        <f>S71+S79+'PL,HC,INV'!#REF!</f>
        <v>#REF!</v>
      </c>
    </row>
    <row r="94" spans="1:26" s="1161" customFormat="1" ht="14.25" hidden="1" outlineLevel="1">
      <c r="A94" s="1158"/>
      <c r="B94" s="1162"/>
      <c r="C94" s="1163" t="s">
        <v>632</v>
      </c>
      <c r="D94" s="1163"/>
      <c r="E94" s="1163"/>
      <c r="F94" s="1163"/>
      <c r="G94" s="1163"/>
      <c r="H94" s="1164" t="e">
        <f>H74+H80+'PL,HC,INV'!#REF!</f>
        <v>#REF!</v>
      </c>
      <c r="I94" s="1164" t="e">
        <f>I74+I80+'PL,HC,INV'!#REF!</f>
        <v>#REF!</v>
      </c>
      <c r="J94" s="1164" t="e">
        <f>J74+J80+'PL,HC,INV'!#REF!</f>
        <v>#REF!</v>
      </c>
      <c r="K94" s="1164" t="e">
        <f>K74+K80+'PL,HC,INV'!#REF!</f>
        <v>#REF!</v>
      </c>
      <c r="L94" s="1164" t="e">
        <f>L74+L80+'PL,HC,INV'!#REF!</f>
        <v>#REF!</v>
      </c>
      <c r="M94" s="1164" t="e">
        <f>M74+M80+'PL,HC,INV'!#REF!</f>
        <v>#REF!</v>
      </c>
      <c r="N94" s="1164" t="e">
        <f>N74+N80+'PL,HC,INV'!#REF!</f>
        <v>#REF!</v>
      </c>
      <c r="O94" s="1164" t="e">
        <f>O74+O80+'PL,HC,INV'!#REF!</f>
        <v>#REF!</v>
      </c>
      <c r="P94" s="1164" t="e">
        <f>P74+P80+'PL,HC,INV'!#REF!</f>
        <v>#REF!</v>
      </c>
      <c r="Q94" s="1164" t="e">
        <f>Q74+Q80+'PL,HC,INV'!#REF!</f>
        <v>#REF!</v>
      </c>
      <c r="R94" s="1164" t="e">
        <f>R74+R80+'PL,HC,INV'!#REF!</f>
        <v>#REF!</v>
      </c>
      <c r="S94" s="1164" t="e">
        <f>S74+S80+'PL,HC,INV'!#REF!</f>
        <v>#REF!</v>
      </c>
    </row>
    <row r="95" spans="1:26" s="1161" customFormat="1" ht="14.25" hidden="1" customHeight="1" outlineLevel="1">
      <c r="A95" s="1158"/>
      <c r="B95" s="1162"/>
      <c r="C95" s="1163" t="s">
        <v>633</v>
      </c>
      <c r="D95" s="1163"/>
      <c r="E95" s="1163"/>
      <c r="F95" s="1163"/>
      <c r="G95" s="1163"/>
      <c r="H95" s="1164">
        <f>H77+H81+'PL,HC,INV'!Q973+'PL,HC,INV'!Q977+'PL,HC,INV'!Q980</f>
        <v>444420.6789</v>
      </c>
      <c r="I95" s="1164">
        <f>I77+I81+'PL,HC,INV'!R973+'PL,HC,INV'!R977+'PL,HC,INV'!R980</f>
        <v>520731.63827</v>
      </c>
      <c r="J95" s="1164">
        <f>J77+J81+'PL,HC,INV'!S973+'PL,HC,INV'!S977+'PL,HC,INV'!S980</f>
        <v>571104.18024999998</v>
      </c>
      <c r="K95" s="1164">
        <f>K77+K81+'PL,HC,INV'!T973+'PL,HC,INV'!T977+'PL,HC,INV'!T980</f>
        <v>477687.51351000002</v>
      </c>
      <c r="L95" s="1164">
        <f>L77+L81+'PL,HC,INV'!U973+'PL,HC,INV'!U977+'PL,HC,INV'!U980</f>
        <v>431846.38464</v>
      </c>
      <c r="M95" s="1164">
        <f>M77+M81+'PL,HC,INV'!V973+'PL,HC,INV'!V977+'PL,HC,INV'!V980</f>
        <v>356375.56705000001</v>
      </c>
      <c r="N95" s="1164">
        <f>N77+N81+'PL,HC,INV'!W973+'PL,HC,INV'!W977+'PL,HC,INV'!W980</f>
        <v>308996.95714000001</v>
      </c>
      <c r="O95" s="1164">
        <f>O77+O81+'PL,HC,INV'!X973+'PL,HC,INV'!X977+'PL,HC,INV'!X980</f>
        <v>311331.36498000001</v>
      </c>
      <c r="P95" s="1164">
        <f>P77+P81+'PL,HC,INV'!Y973+'PL,HC,INV'!Y977+'PL,HC,INV'!Y980</f>
        <v>302290.16437999997</v>
      </c>
      <c r="Q95" s="1164">
        <f>Q77+Q81+'PL,HC,INV'!Z973+'PL,HC,INV'!Z977+'PL,HC,INV'!Z980</f>
        <v>292153.66772000003</v>
      </c>
      <c r="R95" s="1164">
        <f>R77+R81+'PL,HC,INV'!AA973+'PL,HC,INV'!AA977+'PL,HC,INV'!AA980</f>
        <v>338393.36828</v>
      </c>
      <c r="S95" s="1164">
        <f>S77+S81+'PL,HC,INV'!AB973+'PL,HC,INV'!AB977+'PL,HC,INV'!AB980</f>
        <v>219656.84117999999</v>
      </c>
    </row>
    <row r="96" spans="1:26" s="1161" customFormat="1" ht="14.25" hidden="1" outlineLevel="1">
      <c r="A96" s="1158"/>
      <c r="B96" s="1162"/>
      <c r="C96" s="1165" t="s">
        <v>485</v>
      </c>
      <c r="D96" s="1163"/>
      <c r="E96" s="1163"/>
      <c r="F96" s="1163"/>
      <c r="G96" s="1163"/>
      <c r="H96" s="1164">
        <f>H82</f>
        <v>52</v>
      </c>
      <c r="I96" s="1164">
        <f t="shared" ref="I96:S97" si="45">I82</f>
        <v>0</v>
      </c>
      <c r="J96" s="1164">
        <f t="shared" si="45"/>
        <v>7212.3496599999999</v>
      </c>
      <c r="K96" s="1164">
        <f t="shared" si="45"/>
        <v>233.01013999999986</v>
      </c>
      <c r="L96" s="1164">
        <f t="shared" si="45"/>
        <v>8199.3422299999984</v>
      </c>
      <c r="M96" s="1164">
        <f t="shared" si="45"/>
        <v>0</v>
      </c>
      <c r="N96" s="1164">
        <f t="shared" si="45"/>
        <v>1238.9360500000007</v>
      </c>
      <c r="O96" s="1164">
        <f t="shared" si="45"/>
        <v>1493.0127899999995</v>
      </c>
      <c r="P96" s="1164">
        <f t="shared" si="45"/>
        <v>2007.2902400000007</v>
      </c>
      <c r="Q96" s="1164">
        <f t="shared" si="45"/>
        <v>327.90555999999998</v>
      </c>
      <c r="R96" s="1164">
        <f t="shared" si="45"/>
        <v>378.96991999999995</v>
      </c>
      <c r="S96" s="1164">
        <f t="shared" si="45"/>
        <v>16563.665039999985</v>
      </c>
    </row>
    <row r="97" spans="1:19" s="1161" customFormat="1" ht="14.25" hidden="1" outlineLevel="1">
      <c r="A97" s="1158"/>
      <c r="B97" s="1166"/>
      <c r="C97" s="1167"/>
      <c r="D97" s="1168" t="s">
        <v>634</v>
      </c>
      <c r="E97" s="1169"/>
      <c r="F97" s="1169"/>
      <c r="G97" s="1169"/>
      <c r="H97" s="1170">
        <f>H83</f>
        <v>0</v>
      </c>
      <c r="I97" s="1170">
        <f t="shared" si="45"/>
        <v>0</v>
      </c>
      <c r="J97" s="1170">
        <f t="shared" si="45"/>
        <v>0</v>
      </c>
      <c r="K97" s="1170">
        <f t="shared" si="45"/>
        <v>0</v>
      </c>
      <c r="L97" s="1170">
        <f t="shared" si="45"/>
        <v>0</v>
      </c>
      <c r="M97" s="1170">
        <f t="shared" si="45"/>
        <v>0</v>
      </c>
      <c r="N97" s="1170">
        <f t="shared" si="45"/>
        <v>0</v>
      </c>
      <c r="O97" s="1170">
        <f t="shared" si="45"/>
        <v>0</v>
      </c>
      <c r="P97" s="1170">
        <f t="shared" si="45"/>
        <v>0</v>
      </c>
      <c r="Q97" s="1170">
        <f t="shared" si="45"/>
        <v>0</v>
      </c>
      <c r="R97" s="1170">
        <f t="shared" si="45"/>
        <v>0</v>
      </c>
      <c r="S97" s="1170">
        <f t="shared" si="45"/>
        <v>0</v>
      </c>
    </row>
    <row r="98" spans="1:19" s="1161" customFormat="1" ht="14.25" hidden="1" customHeight="1" outlineLevel="1">
      <c r="A98" s="1158"/>
      <c r="B98" s="1171" t="s">
        <v>448</v>
      </c>
      <c r="C98" s="1172"/>
      <c r="D98" s="1172"/>
      <c r="E98" s="1172"/>
      <c r="F98" s="1172"/>
      <c r="G98" s="1172"/>
      <c r="H98" s="1173" t="e">
        <f>SUM(H93:H97)</f>
        <v>#REF!</v>
      </c>
      <c r="I98" s="1173" t="e">
        <f t="shared" ref="I98:S98" si="46">SUM(I93:I97)</f>
        <v>#REF!</v>
      </c>
      <c r="J98" s="1173" t="e">
        <f t="shared" si="46"/>
        <v>#REF!</v>
      </c>
      <c r="K98" s="1173" t="e">
        <f t="shared" si="46"/>
        <v>#REF!</v>
      </c>
      <c r="L98" s="1173" t="e">
        <f t="shared" si="46"/>
        <v>#REF!</v>
      </c>
      <c r="M98" s="1173" t="e">
        <f t="shared" si="46"/>
        <v>#REF!</v>
      </c>
      <c r="N98" s="1173" t="e">
        <f t="shared" si="46"/>
        <v>#REF!</v>
      </c>
      <c r="O98" s="1173" t="e">
        <f t="shared" si="46"/>
        <v>#REF!</v>
      </c>
      <c r="P98" s="1173" t="e">
        <f t="shared" si="46"/>
        <v>#REF!</v>
      </c>
      <c r="Q98" s="1173" t="e">
        <f t="shared" si="46"/>
        <v>#REF!</v>
      </c>
      <c r="R98" s="1173" t="e">
        <f t="shared" si="46"/>
        <v>#REF!</v>
      </c>
      <c r="S98" s="1173" t="e">
        <f t="shared" si="46"/>
        <v>#REF!</v>
      </c>
    </row>
    <row r="99" spans="1:19" s="1152" customFormat="1" ht="14.25" hidden="1" outlineLevel="1">
      <c r="A99" s="1151"/>
      <c r="B99" s="1151"/>
      <c r="C99" s="1151"/>
      <c r="D99" s="1151" t="s">
        <v>635</v>
      </c>
      <c r="E99" s="1151"/>
      <c r="F99" s="1151"/>
      <c r="G99" s="1151"/>
      <c r="H99" s="1153" t="e">
        <f t="shared" ref="H99:S99" si="47">H98-H68</f>
        <v>#REF!</v>
      </c>
      <c r="I99" s="1153" t="e">
        <f t="shared" si="47"/>
        <v>#REF!</v>
      </c>
      <c r="J99" s="1153" t="e">
        <f t="shared" si="47"/>
        <v>#REF!</v>
      </c>
      <c r="K99" s="1153" t="e">
        <f t="shared" si="47"/>
        <v>#REF!</v>
      </c>
      <c r="L99" s="1153" t="e">
        <f t="shared" si="47"/>
        <v>#REF!</v>
      </c>
      <c r="M99" s="1153" t="e">
        <f t="shared" si="47"/>
        <v>#REF!</v>
      </c>
      <c r="N99" s="1153" t="e">
        <f t="shared" si="47"/>
        <v>#REF!</v>
      </c>
      <c r="O99" s="1153" t="e">
        <f t="shared" si="47"/>
        <v>#REF!</v>
      </c>
      <c r="P99" s="1153" t="e">
        <f t="shared" si="47"/>
        <v>#REF!</v>
      </c>
      <c r="Q99" s="1153" t="e">
        <f t="shared" si="47"/>
        <v>#REF!</v>
      </c>
      <c r="R99" s="1153" t="e">
        <f t="shared" si="47"/>
        <v>#REF!</v>
      </c>
      <c r="S99" s="1153" t="e">
        <f t="shared" si="47"/>
        <v>#REF!</v>
      </c>
    </row>
    <row r="100" spans="1:19" s="1150" customFormat="1" ht="14.25" customHeight="1" collapsed="1">
      <c r="A100" s="1149"/>
      <c r="B100" s="1149"/>
      <c r="C100" s="1149"/>
      <c r="D100" s="1149"/>
      <c r="E100" s="1149"/>
      <c r="F100" s="1149"/>
      <c r="G100" s="1149"/>
      <c r="H100" s="1149"/>
      <c r="I100" s="1149"/>
      <c r="J100" s="1149"/>
      <c r="K100" s="1149"/>
      <c r="L100" s="1149"/>
      <c r="M100" s="1149"/>
      <c r="N100" s="1149"/>
      <c r="O100" s="1149"/>
      <c r="P100" s="1149"/>
      <c r="Q100" s="1149"/>
    </row>
    <row r="101" spans="1:19">
      <c r="B101" s="292"/>
      <c r="C101" s="292"/>
      <c r="D101" s="292"/>
      <c r="E101" s="292"/>
      <c r="F101" s="292"/>
      <c r="G101" s="292"/>
      <c r="H101" s="292"/>
      <c r="I101" s="292"/>
      <c r="J101" s="292"/>
      <c r="K101" s="292"/>
      <c r="L101" s="292"/>
      <c r="M101" s="292"/>
      <c r="N101" s="292"/>
      <c r="O101" s="292"/>
      <c r="P101" s="292"/>
      <c r="Q101" s="292"/>
    </row>
    <row r="102" spans="1:19">
      <c r="B102" s="292"/>
      <c r="C102" s="292"/>
      <c r="D102" s="292"/>
      <c r="E102" s="292"/>
      <c r="F102" s="292"/>
      <c r="G102" s="292"/>
      <c r="H102" s="292"/>
      <c r="I102" s="292"/>
      <c r="J102" s="292"/>
      <c r="K102" s="292"/>
      <c r="L102" s="292"/>
      <c r="M102" s="292"/>
      <c r="N102" s="292"/>
      <c r="O102" s="292"/>
      <c r="P102" s="292"/>
      <c r="Q102" s="292"/>
    </row>
  </sheetData>
  <mergeCells count="1">
    <mergeCell ref="H2:I2"/>
  </mergeCells>
  <phoneticPr fontId="2"/>
  <pageMargins left="0.19685039370078741" right="0.23622047244094491" top="0.15748031496062992" bottom="0.59055118110236227" header="0.51181102362204722" footer="0.51181102362204722"/>
  <pageSetup paperSize="8"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rgb="FFFFFF00"/>
    <pageSetUpPr fitToPage="1"/>
  </sheetPr>
  <dimension ref="A1:I216"/>
  <sheetViews>
    <sheetView showGridLines="0" topLeftCell="A140" zoomScale="90" zoomScaleNormal="90" zoomScaleSheetLayoutView="70" workbookViewId="0">
      <selection activeCell="G157" sqref="G157"/>
    </sheetView>
  </sheetViews>
  <sheetFormatPr defaultColWidth="8.85546875" defaultRowHeight="14.25"/>
  <cols>
    <col min="1" max="1" width="6.28515625" style="34" customWidth="1"/>
    <col min="2" max="2" width="1.85546875" style="34" customWidth="1"/>
    <col min="3" max="3" width="3.140625" style="34" customWidth="1"/>
    <col min="4" max="4" width="11.28515625" style="34" customWidth="1"/>
    <col min="5" max="5" width="9.28515625" style="34" customWidth="1"/>
    <col min="6" max="6" width="35.7109375" style="34" customWidth="1"/>
    <col min="7" max="7" width="119.42578125" style="34" customWidth="1"/>
    <col min="8" max="8" width="5.7109375" style="1102" customWidth="1"/>
    <col min="9" max="16384" width="8.85546875" style="34"/>
  </cols>
  <sheetData>
    <row r="1" spans="1:9" s="888" customFormat="1" ht="18">
      <c r="A1" s="887" t="s">
        <v>1114</v>
      </c>
      <c r="B1" s="887"/>
      <c r="D1" s="889"/>
      <c r="E1" s="889"/>
      <c r="F1" s="889"/>
      <c r="G1" s="889"/>
      <c r="H1" s="1174"/>
      <c r="I1" s="889"/>
    </row>
    <row r="3" spans="1:9" ht="15.75">
      <c r="A3" s="1362" t="s">
        <v>876</v>
      </c>
      <c r="B3" s="1351" t="s">
        <v>1137</v>
      </c>
      <c r="F3" s="1350"/>
    </row>
    <row r="5" spans="1:9">
      <c r="B5" s="1350" t="s">
        <v>1138</v>
      </c>
    </row>
    <row r="13" spans="1:9">
      <c r="B13" s="1350" t="s">
        <v>1139</v>
      </c>
    </row>
    <row r="15" spans="1:9" s="1350" customFormat="1" ht="15.75">
      <c r="A15" s="1362" t="s">
        <v>876</v>
      </c>
      <c r="B15" s="1351" t="s">
        <v>1111</v>
      </c>
    </row>
    <row r="16" spans="1:9" s="990" customFormat="1">
      <c r="C16" s="990" t="s">
        <v>1106</v>
      </c>
      <c r="D16" s="990" t="s">
        <v>1112</v>
      </c>
    </row>
    <row r="17" spans="1:7" s="990" customFormat="1">
      <c r="C17" s="990" t="s">
        <v>1107</v>
      </c>
      <c r="D17" s="990" t="s">
        <v>1110</v>
      </c>
    </row>
    <row r="18" spans="1:7" s="990" customFormat="1" ht="15">
      <c r="B18" s="635" t="s">
        <v>1109</v>
      </c>
      <c r="C18" s="995"/>
      <c r="D18" s="995"/>
      <c r="E18" s="995"/>
      <c r="F18" s="2012"/>
      <c r="G18" s="34"/>
    </row>
    <row r="19" spans="1:7" s="990" customFormat="1" ht="15">
      <c r="B19" s="89"/>
      <c r="C19" s="2615" t="s">
        <v>178</v>
      </c>
      <c r="D19" s="93"/>
      <c r="E19" s="93"/>
      <c r="F19" s="2225"/>
      <c r="G19" s="34"/>
    </row>
    <row r="20" spans="1:7" s="990" customFormat="1" ht="15">
      <c r="B20" s="89"/>
      <c r="C20" s="2615" t="s">
        <v>179</v>
      </c>
      <c r="D20" s="93"/>
      <c r="E20" s="93"/>
      <c r="F20" s="2225"/>
      <c r="G20" s="34"/>
    </row>
    <row r="21" spans="1:7" s="990" customFormat="1">
      <c r="B21" s="334"/>
      <c r="C21" s="336"/>
      <c r="D21" s="2616" t="s">
        <v>1032</v>
      </c>
      <c r="E21" s="336"/>
      <c r="F21" s="335"/>
      <c r="G21" s="1055" t="s">
        <v>1104</v>
      </c>
    </row>
    <row r="22" spans="1:7" s="990" customFormat="1">
      <c r="B22" s="334"/>
      <c r="C22" s="336"/>
      <c r="D22" s="2616" t="s">
        <v>1033</v>
      </c>
      <c r="E22" s="336"/>
      <c r="F22" s="335"/>
      <c r="G22" s="1055" t="s">
        <v>1104</v>
      </c>
    </row>
    <row r="23" spans="1:7" s="990" customFormat="1">
      <c r="B23" s="334"/>
      <c r="C23" s="336"/>
      <c r="D23" s="2616" t="s">
        <v>1034</v>
      </c>
      <c r="E23" s="336"/>
      <c r="F23" s="335"/>
      <c r="G23" s="1055" t="s">
        <v>1104</v>
      </c>
    </row>
    <row r="24" spans="1:7" s="990" customFormat="1">
      <c r="B24" s="334"/>
      <c r="C24" s="336"/>
      <c r="D24" s="2616" t="s">
        <v>1035</v>
      </c>
      <c r="E24" s="336"/>
      <c r="F24" s="335"/>
      <c r="G24" s="1055" t="s">
        <v>1104</v>
      </c>
    </row>
    <row r="25" spans="1:7" s="990" customFormat="1" ht="15">
      <c r="B25" s="82"/>
      <c r="C25" s="2294" t="s">
        <v>180</v>
      </c>
      <c r="D25" s="520"/>
      <c r="E25" s="520"/>
      <c r="F25" s="2230"/>
      <c r="G25" s="34"/>
    </row>
    <row r="26" spans="1:7" s="990" customFormat="1" ht="15">
      <c r="B26" s="89"/>
      <c r="C26" s="2617" t="s">
        <v>585</v>
      </c>
      <c r="D26" s="2618"/>
      <c r="E26" s="2618"/>
      <c r="F26" s="2609"/>
      <c r="G26" s="1055" t="s">
        <v>1105</v>
      </c>
    </row>
    <row r="27" spans="1:7" s="990" customFormat="1" ht="15">
      <c r="B27" s="89"/>
      <c r="C27" s="2619"/>
      <c r="D27" s="2619" t="s">
        <v>770</v>
      </c>
      <c r="E27" s="2620"/>
      <c r="F27" s="2610"/>
      <c r="G27" s="1055" t="s">
        <v>1105</v>
      </c>
    </row>
    <row r="28" spans="1:7" s="990" customFormat="1" ht="15">
      <c r="B28" s="89"/>
      <c r="C28" s="2621"/>
      <c r="D28" s="2619" t="s">
        <v>771</v>
      </c>
      <c r="E28" s="2620"/>
      <c r="F28" s="2610"/>
      <c r="G28" s="1055" t="s">
        <v>1105</v>
      </c>
    </row>
    <row r="29" spans="1:7" s="990" customFormat="1" ht="15">
      <c r="B29" s="89"/>
      <c r="C29" s="2621"/>
      <c r="D29" s="2619" t="s">
        <v>772</v>
      </c>
      <c r="E29" s="2620"/>
      <c r="F29" s="2610"/>
      <c r="G29" s="1055" t="s">
        <v>1105</v>
      </c>
    </row>
    <row r="30" spans="1:7" s="990" customFormat="1" ht="15">
      <c r="B30" s="2239"/>
      <c r="C30" s="2611"/>
      <c r="D30" s="2612" t="s">
        <v>773</v>
      </c>
      <c r="E30" s="2613"/>
      <c r="F30" s="2614"/>
      <c r="G30" s="1055" t="s">
        <v>1105</v>
      </c>
    </row>
    <row r="31" spans="1:7" s="990" customFormat="1"/>
    <row r="32" spans="1:7" s="990" customFormat="1" ht="15.75">
      <c r="A32" s="1362" t="s">
        <v>876</v>
      </c>
      <c r="B32" s="1351" t="s">
        <v>1108</v>
      </c>
    </row>
    <row r="33" spans="1:6" s="990" customFormat="1"/>
    <row r="34" spans="1:6" s="990" customFormat="1"/>
    <row r="35" spans="1:6" s="990" customFormat="1"/>
    <row r="36" spans="1:6" s="990" customFormat="1"/>
    <row r="37" spans="1:6" s="990" customFormat="1"/>
    <row r="38" spans="1:6" s="990" customFormat="1"/>
    <row r="39" spans="1:6" s="990" customFormat="1" ht="15.75">
      <c r="A39" s="1362"/>
      <c r="B39" s="1351"/>
      <c r="F39" s="1350"/>
    </row>
    <row r="40" spans="1:6" s="990" customFormat="1"/>
    <row r="41" spans="1:6" s="990" customFormat="1"/>
    <row r="42" spans="1:6" s="990" customFormat="1"/>
    <row r="43" spans="1:6" s="990" customFormat="1"/>
    <row r="44" spans="1:6" s="990" customFormat="1"/>
    <row r="45" spans="1:6" s="990" customFormat="1"/>
    <row r="46" spans="1:6" s="990" customFormat="1"/>
    <row r="47" spans="1:6" s="990" customFormat="1"/>
    <row r="48" spans="1:6" s="990" customFormat="1"/>
    <row r="49" spans="1:6" s="990" customFormat="1"/>
    <row r="50" spans="1:6" s="990" customFormat="1"/>
    <row r="51" spans="1:6" s="990" customFormat="1"/>
    <row r="52" spans="1:6" s="990" customFormat="1"/>
    <row r="53" spans="1:6" s="990" customFormat="1"/>
    <row r="54" spans="1:6" s="990" customFormat="1" ht="15.75">
      <c r="A54" s="1362" t="s">
        <v>876</v>
      </c>
      <c r="B54" s="1351" t="s">
        <v>1113</v>
      </c>
      <c r="F54" s="1350"/>
    </row>
    <row r="55" spans="1:6" s="990" customFormat="1"/>
    <row r="56" spans="1:6" s="990" customFormat="1"/>
    <row r="57" spans="1:6" s="990" customFormat="1"/>
    <row r="58" spans="1:6" s="990" customFormat="1"/>
    <row r="59" spans="1:6" s="990" customFormat="1"/>
    <row r="60" spans="1:6" s="990" customFormat="1"/>
    <row r="61" spans="1:6" s="990" customFormat="1"/>
    <row r="62" spans="1:6" s="990" customFormat="1"/>
    <row r="63" spans="1:6" s="990" customFormat="1"/>
    <row r="64" spans="1:6" s="990" customFormat="1"/>
    <row r="65" spans="1:7" s="990" customFormat="1"/>
    <row r="66" spans="1:7" s="990" customFormat="1"/>
    <row r="67" spans="1:7" s="990" customFormat="1" ht="15.75">
      <c r="A67" s="1362" t="s">
        <v>876</v>
      </c>
      <c r="B67" s="1351" t="s">
        <v>1140</v>
      </c>
      <c r="F67" s="1350"/>
    </row>
    <row r="68" spans="1:7" s="990" customFormat="1"/>
    <row r="69" spans="1:7" s="990" customFormat="1"/>
    <row r="70" spans="1:7" s="990" customFormat="1"/>
    <row r="71" spans="1:7" s="990" customFormat="1"/>
    <row r="72" spans="1:7" s="990" customFormat="1"/>
    <row r="73" spans="1:7" s="990" customFormat="1"/>
    <row r="74" spans="1:7" s="990" customFormat="1">
      <c r="G74" s="2644" t="s">
        <v>1269</v>
      </c>
    </row>
    <row r="75" spans="1:7" s="990" customFormat="1"/>
    <row r="76" spans="1:7" s="990" customFormat="1"/>
    <row r="77" spans="1:7" s="990" customFormat="1"/>
    <row r="78" spans="1:7" s="990" customFormat="1"/>
    <row r="79" spans="1:7" s="990" customFormat="1">
      <c r="G79" s="2644"/>
    </row>
    <row r="80" spans="1:7" s="990" customFormat="1">
      <c r="G80" s="2644" t="s">
        <v>1141</v>
      </c>
    </row>
    <row r="81" spans="1:9" s="990" customFormat="1"/>
    <row r="82" spans="1:9" s="990" customFormat="1"/>
    <row r="83" spans="1:9" s="990" customFormat="1" ht="15.75">
      <c r="A83" s="1362" t="s">
        <v>876</v>
      </c>
      <c r="B83" s="1351" t="s">
        <v>1142</v>
      </c>
    </row>
    <row r="84" spans="1:9" s="990" customFormat="1"/>
    <row r="85" spans="1:9" s="990" customFormat="1"/>
    <row r="86" spans="1:9" s="990" customFormat="1"/>
    <row r="87" spans="1:9" s="990" customFormat="1"/>
    <row r="88" spans="1:9" s="990" customFormat="1"/>
    <row r="89" spans="1:9" s="990" customFormat="1"/>
    <row r="90" spans="1:9" s="990" customFormat="1"/>
    <row r="91" spans="1:9" s="990" customFormat="1"/>
    <row r="92" spans="1:9" s="990" customFormat="1" ht="15.75">
      <c r="A92" s="1362" t="s">
        <v>876</v>
      </c>
      <c r="B92" s="1351" t="s">
        <v>1135</v>
      </c>
    </row>
    <row r="93" spans="1:9" s="990" customFormat="1">
      <c r="B93" s="990" t="s">
        <v>1136</v>
      </c>
    </row>
    <row r="94" spans="1:9" s="990" customFormat="1"/>
    <row r="95" spans="1:9" s="888" customFormat="1" ht="25.15" customHeight="1">
      <c r="A95" s="887" t="s">
        <v>638</v>
      </c>
      <c r="B95" s="887"/>
      <c r="D95" s="889"/>
      <c r="E95" s="889"/>
      <c r="F95" s="889"/>
      <c r="G95" s="889"/>
      <c r="H95" s="1174"/>
      <c r="I95" s="889"/>
    </row>
    <row r="96" spans="1:9" ht="20.100000000000001" customHeight="1">
      <c r="C96" s="223" t="s">
        <v>100</v>
      </c>
      <c r="D96" s="467"/>
      <c r="E96" s="467"/>
      <c r="F96" s="467"/>
      <c r="G96" s="468"/>
      <c r="H96" s="1175"/>
      <c r="I96" s="883"/>
    </row>
    <row r="97" spans="3:9" ht="20.100000000000001" customHeight="1">
      <c r="C97" s="343"/>
      <c r="D97" s="1053" t="s">
        <v>222</v>
      </c>
      <c r="E97" s="1054"/>
      <c r="F97" s="1054" t="s">
        <v>381</v>
      </c>
      <c r="G97" s="2962" t="s">
        <v>639</v>
      </c>
      <c r="H97" s="1175"/>
      <c r="I97" s="883"/>
    </row>
    <row r="98" spans="3:9" ht="20.100000000000001" customHeight="1">
      <c r="C98" s="343"/>
      <c r="D98" s="342"/>
      <c r="E98" s="16"/>
      <c r="F98" s="16" t="s">
        <v>378</v>
      </c>
      <c r="G98" s="2963"/>
      <c r="H98" s="1175"/>
      <c r="I98" s="883"/>
    </row>
    <row r="99" spans="3:9" ht="38.25" customHeight="1">
      <c r="C99" s="343"/>
      <c r="D99" s="339" t="s">
        <v>227</v>
      </c>
      <c r="E99" s="18"/>
      <c r="F99" s="139" t="s">
        <v>228</v>
      </c>
      <c r="G99" s="469" t="s">
        <v>171</v>
      </c>
      <c r="H99" s="1175"/>
      <c r="I99" s="883"/>
    </row>
    <row r="100" spans="3:9" ht="35.450000000000003" customHeight="1">
      <c r="C100" s="343"/>
      <c r="D100" s="339"/>
      <c r="E100" s="18"/>
      <c r="F100" s="139" t="s">
        <v>640</v>
      </c>
      <c r="G100" s="470" t="s">
        <v>170</v>
      </c>
      <c r="H100" s="1175"/>
      <c r="I100" s="883"/>
    </row>
    <row r="101" spans="3:9" ht="20.100000000000001" customHeight="1">
      <c r="C101" s="343"/>
      <c r="D101" s="1054" t="s">
        <v>380</v>
      </c>
      <c r="E101" s="1054"/>
      <c r="F101" s="1088"/>
      <c r="G101" s="471" t="s">
        <v>642</v>
      </c>
      <c r="H101" s="1175"/>
      <c r="I101" s="883"/>
    </row>
    <row r="102" spans="3:9" ht="20.100000000000001" customHeight="1">
      <c r="C102" s="343"/>
      <c r="D102" s="472" t="s">
        <v>362</v>
      </c>
      <c r="E102" s="472"/>
      <c r="F102" s="473"/>
      <c r="G102" s="470" t="s">
        <v>643</v>
      </c>
      <c r="H102" s="1175"/>
      <c r="I102" s="883"/>
    </row>
    <row r="103" spans="3:9" ht="20.100000000000001" customHeight="1">
      <c r="C103" s="343"/>
      <c r="D103" s="474" t="s">
        <v>136</v>
      </c>
      <c r="E103" s="472"/>
      <c r="F103" s="473"/>
      <c r="G103" s="471" t="s">
        <v>316</v>
      </c>
      <c r="H103" s="1175"/>
      <c r="I103" s="883"/>
    </row>
    <row r="104" spans="3:9" ht="20.100000000000001" customHeight="1">
      <c r="C104" s="135" t="s">
        <v>644</v>
      </c>
      <c r="D104" s="1089"/>
      <c r="E104" s="1089"/>
      <c r="F104" s="1089"/>
      <c r="G104" s="481"/>
      <c r="H104" s="1175"/>
      <c r="I104" s="883"/>
    </row>
    <row r="105" spans="3:9" ht="20.100000000000001" customHeight="1">
      <c r="C105" s="340"/>
      <c r="D105" s="1053" t="s">
        <v>222</v>
      </c>
      <c r="E105" s="1054"/>
      <c r="F105" s="1054" t="s">
        <v>381</v>
      </c>
      <c r="G105" s="2964" t="s">
        <v>645</v>
      </c>
      <c r="H105" s="1175"/>
      <c r="I105" s="883"/>
    </row>
    <row r="106" spans="3:9" ht="20.100000000000001" customHeight="1">
      <c r="C106" s="340"/>
      <c r="D106" s="339"/>
      <c r="E106" s="18"/>
      <c r="F106" s="16" t="s">
        <v>378</v>
      </c>
      <c r="G106" s="2965"/>
      <c r="H106" s="1175"/>
      <c r="I106" s="883"/>
    </row>
    <row r="107" spans="3:9" ht="20.100000000000001" customHeight="1">
      <c r="C107" s="340"/>
      <c r="D107" s="342" t="s">
        <v>142</v>
      </c>
      <c r="E107" s="16"/>
      <c r="F107" s="472" t="s">
        <v>646</v>
      </c>
      <c r="G107" s="482" t="s">
        <v>647</v>
      </c>
      <c r="H107" s="1175"/>
      <c r="I107" s="883"/>
    </row>
    <row r="108" spans="3:9" ht="38.25" customHeight="1">
      <c r="C108" s="340"/>
      <c r="D108" s="339" t="s">
        <v>227</v>
      </c>
      <c r="E108" s="18"/>
      <c r="F108" s="139" t="s">
        <v>228</v>
      </c>
      <c r="G108" s="469" t="s">
        <v>171</v>
      </c>
      <c r="H108" s="1175"/>
      <c r="I108" s="883"/>
    </row>
    <row r="109" spans="3:9" ht="38.25" customHeight="1">
      <c r="C109" s="341"/>
      <c r="D109" s="18"/>
      <c r="E109" s="18"/>
      <c r="F109" s="139" t="s">
        <v>386</v>
      </c>
      <c r="G109" s="470" t="s">
        <v>170</v>
      </c>
      <c r="H109" s="1175"/>
      <c r="I109" s="883"/>
    </row>
    <row r="110" spans="3:9" ht="20.100000000000001" customHeight="1">
      <c r="C110" s="341"/>
      <c r="D110" s="1054" t="s">
        <v>380</v>
      </c>
      <c r="E110" s="1054"/>
      <c r="F110" s="1088"/>
      <c r="G110" s="469" t="s">
        <v>641</v>
      </c>
      <c r="H110" s="1175"/>
      <c r="I110" s="883"/>
    </row>
    <row r="111" spans="3:9" ht="20.100000000000001" customHeight="1">
      <c r="C111" s="341"/>
      <c r="D111" s="472" t="s">
        <v>362</v>
      </c>
      <c r="E111" s="472"/>
      <c r="F111" s="473"/>
      <c r="G111" s="471" t="s">
        <v>643</v>
      </c>
      <c r="H111" s="1175"/>
      <c r="I111" s="883"/>
    </row>
    <row r="112" spans="3:9" ht="20.100000000000001" customHeight="1">
      <c r="C112" s="340"/>
      <c r="D112" s="474" t="s">
        <v>136</v>
      </c>
      <c r="E112" s="472"/>
      <c r="F112" s="473"/>
      <c r="G112" s="471" t="s">
        <v>648</v>
      </c>
      <c r="H112" s="1175"/>
      <c r="I112" s="883"/>
    </row>
    <row r="113" spans="1:9" ht="20.100000000000001" customHeight="1">
      <c r="C113" s="340"/>
      <c r="D113" s="1053" t="s">
        <v>366</v>
      </c>
      <c r="E113" s="18"/>
      <c r="F113" s="139"/>
      <c r="G113" s="483" t="s">
        <v>169</v>
      </c>
      <c r="H113" s="1175"/>
      <c r="I113" s="883"/>
    </row>
    <row r="114" spans="1:9" ht="20.100000000000001" customHeight="1">
      <c r="C114" s="340"/>
      <c r="D114" s="339"/>
      <c r="E114" s="18"/>
      <c r="F114" s="139"/>
      <c r="G114" s="483" t="s">
        <v>168</v>
      </c>
      <c r="H114" s="1175"/>
      <c r="I114" s="883"/>
    </row>
    <row r="115" spans="1:9" ht="20.100000000000001" customHeight="1">
      <c r="C115" s="423"/>
      <c r="D115" s="342"/>
      <c r="E115" s="16"/>
      <c r="F115" s="137"/>
      <c r="G115" s="479" t="s">
        <v>167</v>
      </c>
      <c r="H115" s="1175"/>
      <c r="I115" s="883"/>
    </row>
    <row r="116" spans="1:9" ht="20.100000000000001" customHeight="1">
      <c r="C116" s="677" t="s">
        <v>649</v>
      </c>
      <c r="D116" s="678"/>
      <c r="E116" s="678"/>
      <c r="F116" s="678"/>
      <c r="G116" s="697"/>
      <c r="H116" s="1175"/>
      <c r="I116" s="883"/>
    </row>
    <row r="117" spans="1:9" ht="20.100000000000001" customHeight="1">
      <c r="B117" s="1014"/>
      <c r="C117" s="698"/>
      <c r="D117" s="1053" t="s">
        <v>57</v>
      </c>
      <c r="E117" s="1054"/>
      <c r="F117" s="1054"/>
      <c r="G117" s="469" t="s">
        <v>650</v>
      </c>
      <c r="H117" s="1175"/>
      <c r="I117" s="883"/>
    </row>
    <row r="118" spans="1:9" ht="20.100000000000001" customHeight="1">
      <c r="C118" s="698"/>
      <c r="D118" s="1053" t="s">
        <v>651</v>
      </c>
      <c r="E118" s="1054"/>
      <c r="F118" s="1054"/>
      <c r="G118" s="471" t="s">
        <v>164</v>
      </c>
      <c r="H118" s="1175"/>
      <c r="I118" s="883"/>
    </row>
    <row r="119" spans="1:9" s="336" customFormat="1" ht="20.100000000000001" customHeight="1">
      <c r="A119" s="34"/>
      <c r="C119" s="698"/>
      <c r="D119" s="1053" t="s">
        <v>137</v>
      </c>
      <c r="E119" s="1054"/>
      <c r="F119" s="1054"/>
      <c r="G119" s="471" t="s">
        <v>652</v>
      </c>
      <c r="H119" s="1176"/>
      <c r="I119" s="884"/>
    </row>
    <row r="120" spans="1:9" ht="20.100000000000001" customHeight="1">
      <c r="C120" s="698"/>
      <c r="D120" s="1053" t="s">
        <v>323</v>
      </c>
      <c r="E120" s="1054"/>
      <c r="F120" s="1054"/>
      <c r="G120" s="471" t="s">
        <v>163</v>
      </c>
      <c r="H120" s="1175"/>
      <c r="I120" s="883"/>
    </row>
    <row r="121" spans="1:9" ht="20.100000000000001" customHeight="1">
      <c r="C121" s="698"/>
      <c r="D121" s="1053" t="s">
        <v>413</v>
      </c>
      <c r="E121" s="1054"/>
      <c r="F121" s="1054"/>
      <c r="G121" s="471" t="s">
        <v>653</v>
      </c>
      <c r="H121" s="1175"/>
      <c r="I121" s="883"/>
    </row>
    <row r="122" spans="1:9" ht="20.100000000000001" customHeight="1">
      <c r="C122" s="699"/>
      <c r="D122" s="474" t="s">
        <v>136</v>
      </c>
      <c r="E122" s="472"/>
      <c r="F122" s="472"/>
      <c r="G122" s="471" t="s">
        <v>654</v>
      </c>
      <c r="H122" s="1175"/>
      <c r="I122" s="883"/>
    </row>
    <row r="123" spans="1:9" ht="20.100000000000001" customHeight="1">
      <c r="C123" s="197" t="s">
        <v>655</v>
      </c>
      <c r="D123" s="484"/>
      <c r="E123" s="484"/>
      <c r="F123" s="484"/>
      <c r="G123" s="485"/>
      <c r="H123" s="1175"/>
      <c r="I123" s="883"/>
    </row>
    <row r="124" spans="1:9" ht="20.100000000000001" customHeight="1">
      <c r="C124" s="8"/>
      <c r="D124" s="1366" t="s">
        <v>885</v>
      </c>
      <c r="E124" s="1054" t="s">
        <v>59</v>
      </c>
      <c r="F124" s="1054"/>
      <c r="G124" s="469" t="s">
        <v>656</v>
      </c>
      <c r="H124" s="1175"/>
      <c r="I124" s="883"/>
    </row>
    <row r="125" spans="1:9" ht="28.5">
      <c r="C125" s="8"/>
      <c r="D125" s="1367"/>
      <c r="E125" s="472" t="s">
        <v>60</v>
      </c>
      <c r="F125" s="472"/>
      <c r="G125" s="471" t="s">
        <v>166</v>
      </c>
      <c r="H125" s="1175"/>
      <c r="I125" s="883"/>
    </row>
    <row r="126" spans="1:9" ht="20.100000000000001" customHeight="1">
      <c r="C126" s="8"/>
      <c r="D126" s="1368"/>
      <c r="E126" s="472" t="s">
        <v>87</v>
      </c>
      <c r="F126" s="472"/>
      <c r="G126" s="471" t="s">
        <v>165</v>
      </c>
      <c r="H126" s="1175"/>
      <c r="I126" s="883"/>
    </row>
    <row r="127" spans="1:9" ht="28.5">
      <c r="C127" s="1369"/>
      <c r="D127" s="1370" t="s">
        <v>886</v>
      </c>
      <c r="E127" s="427" t="s">
        <v>61</v>
      </c>
      <c r="F127" s="427"/>
      <c r="G127" s="470" t="s">
        <v>887</v>
      </c>
      <c r="H127" s="1175"/>
      <c r="I127" s="883"/>
    </row>
    <row r="128" spans="1:9" ht="28.5">
      <c r="C128" s="1369"/>
      <c r="D128" s="1370"/>
      <c r="E128" s="427" t="s">
        <v>762</v>
      </c>
      <c r="F128" s="427"/>
      <c r="G128" s="470" t="s">
        <v>888</v>
      </c>
      <c r="H128" s="1175"/>
      <c r="I128" s="883"/>
    </row>
    <row r="129" spans="1:9" ht="28.5">
      <c r="C129" s="1369"/>
      <c r="D129" s="1370"/>
      <c r="E129" s="427" t="s">
        <v>763</v>
      </c>
      <c r="F129" s="427"/>
      <c r="G129" s="470" t="s">
        <v>893</v>
      </c>
      <c r="H129" s="1175"/>
      <c r="I129" s="883"/>
    </row>
    <row r="130" spans="1:9" ht="28.5">
      <c r="C130" s="1371"/>
      <c r="D130" s="1372"/>
      <c r="E130" s="427" t="s">
        <v>764</v>
      </c>
      <c r="F130" s="427"/>
      <c r="G130" s="470" t="s">
        <v>889</v>
      </c>
      <c r="H130" s="1175"/>
      <c r="I130" s="883"/>
    </row>
    <row r="131" spans="1:9" ht="15">
      <c r="A131" s="1253" t="s">
        <v>1076</v>
      </c>
      <c r="C131" s="2513" t="s">
        <v>1069</v>
      </c>
      <c r="D131" s="475"/>
      <c r="E131" s="475"/>
      <c r="F131" s="475"/>
      <c r="G131" s="476"/>
      <c r="H131" s="1175"/>
      <c r="I131" s="883"/>
    </row>
    <row r="132" spans="1:9" ht="28.5">
      <c r="A132" s="1253" t="s">
        <v>1076</v>
      </c>
      <c r="C132" s="21"/>
      <c r="D132" s="2516" t="s">
        <v>12</v>
      </c>
      <c r="E132" s="2517"/>
      <c r="F132" s="2518"/>
      <c r="G132" s="2519" t="s">
        <v>1070</v>
      </c>
      <c r="H132" s="1363"/>
      <c r="I132" s="883"/>
    </row>
    <row r="133" spans="1:9" ht="15">
      <c r="A133" s="1253" t="s">
        <v>1076</v>
      </c>
      <c r="C133" s="21"/>
      <c r="D133" s="2520" t="s">
        <v>789</v>
      </c>
      <c r="E133" s="2521"/>
      <c r="F133" s="2522"/>
      <c r="G133" s="2523" t="s">
        <v>675</v>
      </c>
      <c r="H133" s="1175"/>
      <c r="I133" s="883"/>
    </row>
    <row r="134" spans="1:9" ht="57">
      <c r="A134" s="1253" t="s">
        <v>1076</v>
      </c>
      <c r="C134" s="21"/>
      <c r="D134" s="1255" t="s">
        <v>13</v>
      </c>
      <c r="E134" s="2517"/>
      <c r="F134" s="2524"/>
      <c r="G134" s="2523" t="s">
        <v>1071</v>
      </c>
      <c r="H134" s="1175"/>
      <c r="I134" s="883"/>
    </row>
    <row r="135" spans="1:9" ht="42.75">
      <c r="A135" s="1253" t="s">
        <v>1076</v>
      </c>
      <c r="C135" s="21"/>
      <c r="D135" s="2520" t="s">
        <v>1072</v>
      </c>
      <c r="E135" s="2517"/>
      <c r="F135" s="2524"/>
      <c r="G135" s="2525" t="s">
        <v>1073</v>
      </c>
      <c r="H135" s="1175"/>
      <c r="I135" s="883"/>
    </row>
    <row r="136" spans="1:9" ht="28.5">
      <c r="A136" s="1253" t="s">
        <v>1076</v>
      </c>
      <c r="C136" s="1254"/>
      <c r="D136" s="1255" t="s">
        <v>290</v>
      </c>
      <c r="E136" s="2517"/>
      <c r="F136" s="2524"/>
      <c r="G136" s="2526" t="s">
        <v>1074</v>
      </c>
    </row>
    <row r="137" spans="1:9" s="1055" customFormat="1" ht="7.15" customHeight="1">
      <c r="A137" s="1253" t="s">
        <v>1076</v>
      </c>
      <c r="C137" s="34"/>
      <c r="D137" s="1193"/>
      <c r="E137" s="1193"/>
      <c r="F137" s="1193"/>
      <c r="G137" s="1193"/>
      <c r="H137" s="1175"/>
      <c r="I137" s="991"/>
    </row>
    <row r="138" spans="1:9" s="1055" customFormat="1" ht="57">
      <c r="A138" s="1253" t="s">
        <v>1076</v>
      </c>
      <c r="C138" s="2828"/>
      <c r="D138" s="2527" t="s">
        <v>1065</v>
      </c>
      <c r="E138" s="2528"/>
      <c r="F138" s="2784" t="s">
        <v>1036</v>
      </c>
      <c r="G138" s="2785" t="s">
        <v>1148</v>
      </c>
      <c r="H138" s="1175"/>
      <c r="I138" s="991"/>
    </row>
    <row r="139" spans="1:9" s="1055" customFormat="1" ht="42.75">
      <c r="A139" s="1253" t="s">
        <v>1076</v>
      </c>
      <c r="C139" s="2829"/>
      <c r="D139" s="1194" t="s">
        <v>1075</v>
      </c>
      <c r="E139" s="2529"/>
      <c r="F139" s="2786" t="s">
        <v>1037</v>
      </c>
      <c r="G139" s="2785" t="s">
        <v>1149</v>
      </c>
      <c r="H139" s="1175"/>
      <c r="I139" s="991"/>
    </row>
    <row r="140" spans="1:9" s="1055" customFormat="1" ht="28.5">
      <c r="A140" s="1253" t="s">
        <v>1076</v>
      </c>
      <c r="C140" s="2829"/>
      <c r="D140" s="1194"/>
      <c r="E140" s="2529"/>
      <c r="F140" s="2784" t="s">
        <v>1038</v>
      </c>
      <c r="G140" s="2785" t="s">
        <v>1150</v>
      </c>
      <c r="H140" s="1175"/>
      <c r="I140" s="991"/>
    </row>
    <row r="141" spans="1:9" ht="42.75">
      <c r="A141" s="1253" t="s">
        <v>1076</v>
      </c>
      <c r="C141" s="2830"/>
      <c r="D141" s="1195"/>
      <c r="E141" s="2530"/>
      <c r="F141" s="2784" t="s">
        <v>1039</v>
      </c>
      <c r="G141" s="2785" t="s">
        <v>1151</v>
      </c>
      <c r="H141" s="1175"/>
      <c r="I141" s="883"/>
    </row>
    <row r="142" spans="1:9" ht="15" customHeight="1">
      <c r="G142" s="885"/>
      <c r="H142" s="1175"/>
      <c r="I142" s="883"/>
    </row>
    <row r="143" spans="1:9" ht="15">
      <c r="A143" s="2547" t="s">
        <v>492</v>
      </c>
      <c r="C143" s="2831" t="s">
        <v>1153</v>
      </c>
      <c r="D143" s="2832"/>
      <c r="E143" s="2832"/>
      <c r="F143" s="2833"/>
      <c r="G143" s="2834"/>
      <c r="H143" s="1175"/>
      <c r="I143" s="883"/>
    </row>
    <row r="144" spans="1:9" s="1055" customFormat="1" ht="15">
      <c r="A144" s="2547" t="s">
        <v>492</v>
      </c>
      <c r="C144" s="2826"/>
      <c r="D144" s="2527" t="s">
        <v>1165</v>
      </c>
      <c r="E144" s="2528"/>
      <c r="F144" s="2835" t="s">
        <v>1166</v>
      </c>
      <c r="G144" s="2836" t="s">
        <v>1167</v>
      </c>
      <c r="H144" s="1175"/>
      <c r="I144" s="991"/>
    </row>
    <row r="145" spans="1:9" s="1055" customFormat="1" ht="15">
      <c r="A145" s="2547" t="s">
        <v>492</v>
      </c>
      <c r="C145" s="2826"/>
      <c r="D145" s="1194"/>
      <c r="E145" s="2529"/>
      <c r="F145" s="2837" t="s">
        <v>1157</v>
      </c>
      <c r="G145" s="2836" t="s">
        <v>1168</v>
      </c>
      <c r="H145" s="1175"/>
      <c r="I145" s="991"/>
    </row>
    <row r="146" spans="1:9" s="1055" customFormat="1" ht="15">
      <c r="A146" s="2547" t="s">
        <v>492</v>
      </c>
      <c r="C146" s="2826"/>
      <c r="D146" s="1194" t="s">
        <v>1159</v>
      </c>
      <c r="E146" s="2529"/>
      <c r="F146" s="2835" t="s">
        <v>1160</v>
      </c>
      <c r="G146" s="2836" t="s">
        <v>1169</v>
      </c>
      <c r="H146" s="1175"/>
      <c r="I146" s="991"/>
    </row>
    <row r="147" spans="1:9" ht="15">
      <c r="A147" s="2547" t="s">
        <v>492</v>
      </c>
      <c r="C147" s="2827"/>
      <c r="D147" s="1195"/>
      <c r="E147" s="2530"/>
      <c r="F147" s="2835" t="s">
        <v>1161</v>
      </c>
      <c r="G147" s="2836" t="s">
        <v>1170</v>
      </c>
      <c r="H147" s="1175"/>
      <c r="I147" s="883"/>
    </row>
    <row r="148" spans="1:9" ht="15" customHeight="1">
      <c r="G148" s="885"/>
      <c r="H148" s="1175"/>
      <c r="I148" s="883"/>
    </row>
    <row r="149" spans="1:9" s="1055" customFormat="1" ht="15" customHeight="1">
      <c r="A149" s="34"/>
      <c r="C149" s="1091" t="s">
        <v>589</v>
      </c>
      <c r="D149" s="519"/>
      <c r="E149" s="519"/>
      <c r="F149" s="519"/>
      <c r="G149" s="1092"/>
      <c r="H149" s="1175"/>
      <c r="I149" s="991"/>
    </row>
    <row r="150" spans="1:9" s="1055" customFormat="1" ht="15" customHeight="1">
      <c r="A150" s="34"/>
      <c r="C150" s="43"/>
      <c r="D150" s="1090" t="s">
        <v>534</v>
      </c>
      <c r="E150" s="1054"/>
      <c r="F150" s="1088"/>
      <c r="G150" s="1093" t="s">
        <v>529</v>
      </c>
      <c r="H150" s="1175"/>
      <c r="I150" s="991"/>
    </row>
    <row r="151" spans="1:9" s="1055" customFormat="1" ht="15" customHeight="1">
      <c r="A151" s="34"/>
      <c r="C151" s="43"/>
      <c r="D151" s="1094"/>
      <c r="E151" s="18"/>
      <c r="F151" s="139"/>
      <c r="G151" s="1095" t="s">
        <v>530</v>
      </c>
      <c r="H151" s="1175"/>
      <c r="I151" s="991"/>
    </row>
    <row r="152" spans="1:9" s="1055" customFormat="1" ht="15" customHeight="1">
      <c r="A152" s="34"/>
      <c r="C152" s="43"/>
      <c r="D152" s="1094"/>
      <c r="E152" s="18"/>
      <c r="F152" s="139"/>
      <c r="G152" s="1095" t="s">
        <v>531</v>
      </c>
      <c r="H152" s="1175"/>
      <c r="I152" s="991"/>
    </row>
    <row r="153" spans="1:9" s="1055" customFormat="1" ht="15" customHeight="1">
      <c r="A153" s="34"/>
      <c r="C153" s="43"/>
      <c r="D153" s="1094"/>
      <c r="E153" s="18"/>
      <c r="F153" s="139"/>
      <c r="G153" s="1095" t="s">
        <v>532</v>
      </c>
      <c r="H153" s="1175"/>
      <c r="I153" s="991"/>
    </row>
    <row r="154" spans="1:9" s="1055" customFormat="1" ht="15" customHeight="1">
      <c r="A154" s="34"/>
      <c r="C154" s="43"/>
      <c r="D154" s="338"/>
      <c r="E154" s="16"/>
      <c r="F154" s="137"/>
      <c r="G154" s="1096" t="s">
        <v>533</v>
      </c>
      <c r="H154" s="1175"/>
      <c r="I154" s="991"/>
    </row>
    <row r="155" spans="1:9" s="1055" customFormat="1" ht="15" customHeight="1">
      <c r="A155" s="34"/>
      <c r="C155" s="43"/>
      <c r="D155" s="1090" t="s">
        <v>590</v>
      </c>
      <c r="E155" s="1054"/>
      <c r="F155" s="1088"/>
      <c r="G155" s="1093" t="s">
        <v>591</v>
      </c>
      <c r="H155" s="1175"/>
      <c r="I155" s="991"/>
    </row>
    <row r="156" spans="1:9" s="1055" customFormat="1" ht="15" customHeight="1">
      <c r="A156" s="34"/>
      <c r="C156" s="43"/>
      <c r="D156" s="338"/>
      <c r="E156" s="1097" t="s">
        <v>592</v>
      </c>
      <c r="F156" s="137"/>
      <c r="G156" s="1096"/>
      <c r="H156" s="1175"/>
      <c r="I156" s="991"/>
    </row>
    <row r="157" spans="1:9" s="1055" customFormat="1" ht="15" customHeight="1">
      <c r="A157" s="34"/>
      <c r="C157" s="43"/>
      <c r="D157" s="1090" t="s">
        <v>399</v>
      </c>
      <c r="E157" s="1054"/>
      <c r="F157" s="1088"/>
      <c r="G157" s="1093" t="s">
        <v>593</v>
      </c>
      <c r="H157" s="1175"/>
      <c r="I157" s="991"/>
    </row>
    <row r="158" spans="1:9" s="1055" customFormat="1" ht="15" customHeight="1">
      <c r="A158" s="34"/>
      <c r="C158" s="1098"/>
      <c r="D158" s="338"/>
      <c r="E158" s="1097" t="s">
        <v>592</v>
      </c>
      <c r="F158" s="137"/>
      <c r="G158" s="1096"/>
      <c r="H158" s="1175"/>
      <c r="I158" s="991"/>
    </row>
    <row r="159" spans="1:9" ht="15" customHeight="1">
      <c r="G159" s="885"/>
      <c r="H159" s="1175"/>
      <c r="I159" s="883"/>
    </row>
    <row r="160" spans="1:9" ht="19.5" customHeight="1">
      <c r="C160" s="337" t="s">
        <v>594</v>
      </c>
      <c r="G160" s="885"/>
      <c r="H160" s="1175"/>
      <c r="I160" s="883"/>
    </row>
    <row r="161" spans="2:9" ht="8.4499999999999993" customHeight="1">
      <c r="G161" s="885"/>
      <c r="H161" s="1175"/>
      <c r="I161" s="883"/>
    </row>
    <row r="162" spans="2:9" ht="20.100000000000001" customHeight="1">
      <c r="C162" s="907"/>
      <c r="D162" s="908" t="s">
        <v>595</v>
      </c>
      <c r="E162" s="908"/>
      <c r="F162" s="909"/>
      <c r="G162" s="703" t="s">
        <v>162</v>
      </c>
      <c r="H162" s="1175"/>
      <c r="I162" s="883"/>
    </row>
    <row r="163" spans="2:9" ht="102.75" customHeight="1">
      <c r="C163" s="886"/>
      <c r="D163" s="2966" t="s">
        <v>657</v>
      </c>
      <c r="E163" s="2966"/>
      <c r="F163" s="2967"/>
      <c r="G163" s="923" t="s">
        <v>658</v>
      </c>
      <c r="H163" s="1175"/>
      <c r="I163" s="883"/>
    </row>
    <row r="164" spans="2:9" ht="20.100000000000001" customHeight="1">
      <c r="C164" s="333"/>
      <c r="D164" s="155" t="s">
        <v>659</v>
      </c>
      <c r="E164" s="155"/>
      <c r="F164" s="332"/>
      <c r="G164" s="924" t="s">
        <v>660</v>
      </c>
    </row>
    <row r="165" spans="2:9" ht="23.25" customHeight="1">
      <c r="C165" s="337"/>
      <c r="G165" s="1050"/>
      <c r="H165" s="1175"/>
      <c r="I165" s="883"/>
    </row>
    <row r="166" spans="2:9" ht="19.5" customHeight="1">
      <c r="C166" s="337" t="s">
        <v>661</v>
      </c>
      <c r="G166" s="1050"/>
      <c r="H166" s="1175"/>
      <c r="I166" s="883"/>
    </row>
    <row r="167" spans="2:9" ht="8.4499999999999993" customHeight="1">
      <c r="G167" s="1050"/>
      <c r="H167" s="1175"/>
      <c r="I167" s="883"/>
    </row>
    <row r="168" spans="2:9" ht="20.100000000000001" customHeight="1">
      <c r="C168" s="907"/>
      <c r="D168" s="908" t="s">
        <v>595</v>
      </c>
      <c r="E168" s="908"/>
      <c r="F168" s="909"/>
      <c r="G168" s="703" t="s">
        <v>162</v>
      </c>
      <c r="H168" s="1175"/>
      <c r="I168" s="883"/>
    </row>
    <row r="169" spans="2:9" ht="20.100000000000001" customHeight="1">
      <c r="C169" s="334"/>
      <c r="D169" s="336" t="s">
        <v>596</v>
      </c>
      <c r="E169" s="336"/>
      <c r="F169" s="335"/>
      <c r="G169" s="1051" t="s">
        <v>662</v>
      </c>
      <c r="H169" s="1175"/>
      <c r="I169" s="883"/>
    </row>
    <row r="170" spans="2:9" ht="20.100000000000001" customHeight="1">
      <c r="C170" s="886"/>
      <c r="D170" s="1099" t="s">
        <v>597</v>
      </c>
      <c r="E170" s="1099"/>
      <c r="F170" s="1100"/>
      <c r="G170" s="477" t="s">
        <v>401</v>
      </c>
      <c r="H170" s="1175"/>
      <c r="I170" s="883"/>
    </row>
    <row r="171" spans="2:9" ht="20.100000000000001" customHeight="1">
      <c r="C171" s="333"/>
      <c r="D171" s="155" t="s">
        <v>663</v>
      </c>
      <c r="E171" s="155"/>
      <c r="F171" s="332"/>
      <c r="G171" s="704" t="s">
        <v>664</v>
      </c>
    </row>
    <row r="172" spans="2:9" ht="15" customHeight="1">
      <c r="G172" s="885"/>
    </row>
    <row r="173" spans="2:9" ht="20.25">
      <c r="B173" s="1014"/>
      <c r="C173" s="337" t="s">
        <v>600</v>
      </c>
      <c r="G173" s="885"/>
    </row>
    <row r="174" spans="2:9" ht="8.4499999999999993" customHeight="1">
      <c r="B174" s="1014"/>
      <c r="G174" s="885"/>
    </row>
    <row r="175" spans="2:9" ht="17.45" customHeight="1">
      <c r="B175" s="1014"/>
      <c r="C175" s="907"/>
      <c r="D175" s="908" t="s">
        <v>673</v>
      </c>
      <c r="E175" s="916"/>
      <c r="F175" s="916"/>
      <c r="G175" s="917" t="s">
        <v>601</v>
      </c>
    </row>
    <row r="176" spans="2:9" ht="17.45" customHeight="1">
      <c r="B176" s="1014"/>
      <c r="C176" s="918" t="s">
        <v>602</v>
      </c>
      <c r="D176" s="919"/>
      <c r="E176" s="919"/>
      <c r="F176" s="919"/>
      <c r="G176" s="920" t="s">
        <v>603</v>
      </c>
    </row>
    <row r="177" spans="1:7" ht="17.45" customHeight="1">
      <c r="B177" s="1014"/>
      <c r="C177" s="921"/>
      <c r="D177" s="501" t="s">
        <v>69</v>
      </c>
      <c r="E177" s="922"/>
      <c r="F177" s="922"/>
      <c r="G177" s="923" t="s">
        <v>604</v>
      </c>
    </row>
    <row r="178" spans="1:7" ht="17.45" customHeight="1">
      <c r="B178" s="1014"/>
      <c r="C178" s="921"/>
      <c r="D178" s="501" t="s">
        <v>674</v>
      </c>
      <c r="E178" s="922"/>
      <c r="F178" s="922"/>
      <c r="G178" s="923" t="s">
        <v>526</v>
      </c>
    </row>
    <row r="179" spans="1:7" ht="17.45" customHeight="1">
      <c r="B179" s="1014"/>
      <c r="C179" s="921"/>
      <c r="D179" s="501" t="s">
        <v>127</v>
      </c>
      <c r="E179" s="922"/>
      <c r="F179" s="922"/>
      <c r="G179" s="923" t="s">
        <v>527</v>
      </c>
    </row>
    <row r="180" spans="1:7" ht="17.45" customHeight="1">
      <c r="B180" s="1014"/>
      <c r="C180" s="921"/>
      <c r="D180" s="501" t="s">
        <v>126</v>
      </c>
      <c r="E180" s="922"/>
      <c r="F180" s="922"/>
      <c r="G180" s="923" t="s">
        <v>126</v>
      </c>
    </row>
    <row r="181" spans="1:7" ht="17.45" customHeight="1">
      <c r="B181" s="1014"/>
      <c r="C181" s="735"/>
      <c r="D181" s="3" t="s">
        <v>125</v>
      </c>
      <c r="E181" s="734"/>
      <c r="F181" s="734"/>
      <c r="G181" s="924" t="s">
        <v>528</v>
      </c>
    </row>
    <row r="183" spans="1:7" ht="20.25">
      <c r="A183" s="1183" t="s">
        <v>492</v>
      </c>
      <c r="C183" s="337" t="s">
        <v>1042</v>
      </c>
      <c r="G183" s="2167" t="s">
        <v>1041</v>
      </c>
    </row>
    <row r="184" spans="1:7" ht="8.4499999999999993" customHeight="1">
      <c r="A184" s="1183" t="s">
        <v>492</v>
      </c>
      <c r="B184" s="1014"/>
      <c r="G184" s="885"/>
    </row>
    <row r="185" spans="1:7" ht="20.100000000000001" customHeight="1">
      <c r="A185" s="1183" t="s">
        <v>492</v>
      </c>
      <c r="C185" s="907"/>
      <c r="D185" s="908" t="s">
        <v>595</v>
      </c>
      <c r="E185" s="916"/>
      <c r="F185" s="916"/>
      <c r="G185" s="917" t="s">
        <v>601</v>
      </c>
    </row>
    <row r="186" spans="1:7" ht="18" customHeight="1">
      <c r="A186" s="1183" t="s">
        <v>492</v>
      </c>
      <c r="C186" s="1329" t="s">
        <v>148</v>
      </c>
      <c r="D186" s="922"/>
      <c r="E186" s="922"/>
      <c r="F186" s="922"/>
      <c r="G186" s="923" t="s">
        <v>1044</v>
      </c>
    </row>
    <row r="187" spans="1:7" ht="35.450000000000003" customHeight="1">
      <c r="A187" s="1183" t="s">
        <v>492</v>
      </c>
      <c r="C187" s="1329" t="s">
        <v>98</v>
      </c>
      <c r="D187" s="922"/>
      <c r="E187" s="922"/>
      <c r="F187" s="922"/>
      <c r="G187" s="923" t="s">
        <v>1045</v>
      </c>
    </row>
    <row r="188" spans="1:7" ht="18" customHeight="1">
      <c r="A188" s="1183" t="s">
        <v>492</v>
      </c>
      <c r="C188" s="1329" t="s">
        <v>147</v>
      </c>
      <c r="D188" s="922"/>
      <c r="E188" s="922"/>
      <c r="F188" s="922"/>
      <c r="G188" s="923" t="s">
        <v>1046</v>
      </c>
    </row>
    <row r="189" spans="1:7">
      <c r="G189" s="885"/>
    </row>
    <row r="190" spans="1:7" ht="21.75" customHeight="1">
      <c r="C190" s="337" t="s">
        <v>1043</v>
      </c>
      <c r="G190" s="885"/>
    </row>
    <row r="191" spans="1:7" ht="8.4499999999999993" customHeight="1">
      <c r="G191" s="885"/>
    </row>
    <row r="192" spans="1:7" ht="20.100000000000001" customHeight="1">
      <c r="C192" s="907"/>
      <c r="D192" s="908" t="s">
        <v>665</v>
      </c>
      <c r="E192" s="908"/>
      <c r="F192" s="909"/>
      <c r="G192" s="910" t="s">
        <v>162</v>
      </c>
    </row>
    <row r="193" spans="3:9" ht="20.100000000000001" customHeight="1">
      <c r="C193" s="911"/>
      <c r="D193" s="912" t="s">
        <v>98</v>
      </c>
      <c r="E193" s="912"/>
      <c r="F193" s="913" t="s">
        <v>666</v>
      </c>
      <c r="G193" s="486" t="s">
        <v>667</v>
      </c>
    </row>
    <row r="194" spans="3:9" ht="28.5">
      <c r="C194" s="334"/>
      <c r="D194" s="336"/>
      <c r="E194" s="336"/>
      <c r="F194" s="914" t="s">
        <v>668</v>
      </c>
      <c r="G194" s="477" t="s">
        <v>1014</v>
      </c>
    </row>
    <row r="195" spans="3:9" ht="28.5">
      <c r="C195" s="333"/>
      <c r="D195" s="155"/>
      <c r="E195" s="155"/>
      <c r="F195" s="425" t="s">
        <v>669</v>
      </c>
      <c r="G195" s="477" t="s">
        <v>1014</v>
      </c>
    </row>
    <row r="196" spans="3:9" ht="20.100000000000001" customHeight="1">
      <c r="C196" s="911"/>
      <c r="D196" s="915" t="s">
        <v>161</v>
      </c>
      <c r="E196" s="912"/>
      <c r="F196" s="424" t="s">
        <v>598</v>
      </c>
      <c r="G196" s="1052" t="s">
        <v>670</v>
      </c>
    </row>
    <row r="197" spans="3:9" ht="28.5">
      <c r="C197" s="333"/>
      <c r="D197" s="155"/>
      <c r="E197" s="155"/>
      <c r="F197" s="914" t="s">
        <v>671</v>
      </c>
      <c r="G197" s="477" t="s">
        <v>1014</v>
      </c>
    </row>
    <row r="198" spans="3:9" ht="20.100000000000001" customHeight="1">
      <c r="C198" s="1179"/>
      <c r="D198" s="908" t="s">
        <v>672</v>
      </c>
      <c r="E198" s="908"/>
      <c r="F198" s="908"/>
      <c r="G198" s="909"/>
    </row>
    <row r="199" spans="3:9" ht="20.100000000000001" customHeight="1">
      <c r="C199" s="992"/>
      <c r="D199" s="993" t="s">
        <v>587</v>
      </c>
      <c r="E199" s="993"/>
      <c r="F199" s="1180"/>
      <c r="G199" s="1052" t="s">
        <v>599</v>
      </c>
      <c r="H199" s="1175"/>
      <c r="I199" s="883"/>
    </row>
    <row r="200" spans="3:9" ht="20.100000000000001" customHeight="1">
      <c r="C200" s="1181"/>
      <c r="D200" s="1177" t="s">
        <v>588</v>
      </c>
      <c r="E200" s="1177"/>
      <c r="F200" s="1178"/>
      <c r="G200" s="477" t="s">
        <v>1015</v>
      </c>
      <c r="H200" s="1175"/>
      <c r="I200" s="883"/>
    </row>
    <row r="201" spans="3:9">
      <c r="G201" s="885"/>
    </row>
    <row r="202" spans="3:9" ht="20.25">
      <c r="C202" s="337" t="s">
        <v>824</v>
      </c>
      <c r="G202" s="885"/>
    </row>
    <row r="203" spans="3:9" ht="8.4499999999999993" customHeight="1">
      <c r="G203" s="885"/>
    </row>
    <row r="204" spans="3:9" ht="20.100000000000001" customHeight="1">
      <c r="C204" s="907"/>
      <c r="D204" s="908" t="s">
        <v>595</v>
      </c>
      <c r="E204" s="916"/>
      <c r="F204" s="916"/>
      <c r="G204" s="917" t="s">
        <v>601</v>
      </c>
    </row>
    <row r="205" spans="3:9" ht="35.450000000000003" customHeight="1">
      <c r="C205" s="1329" t="s">
        <v>824</v>
      </c>
      <c r="D205" s="922"/>
      <c r="E205" s="922"/>
      <c r="F205" s="922"/>
      <c r="G205" s="923" t="s">
        <v>820</v>
      </c>
    </row>
    <row r="206" spans="3:9" ht="20.25">
      <c r="C206" s="337" t="s">
        <v>865</v>
      </c>
      <c r="G206" s="885"/>
    </row>
    <row r="207" spans="3:9" ht="8.4499999999999993" customHeight="1">
      <c r="G207" s="885"/>
    </row>
    <row r="208" spans="3:9">
      <c r="C208" s="907"/>
      <c r="D208" s="908" t="s">
        <v>595</v>
      </c>
      <c r="E208" s="916"/>
      <c r="F208" s="916"/>
      <c r="G208" s="917" t="s">
        <v>601</v>
      </c>
    </row>
    <row r="209" spans="3:7" ht="32.450000000000003" customHeight="1">
      <c r="C209" s="1358" t="s">
        <v>865</v>
      </c>
      <c r="D209" s="919"/>
      <c r="E209" s="919"/>
      <c r="F209" s="1359"/>
      <c r="G209" s="1364" t="s">
        <v>883</v>
      </c>
    </row>
    <row r="210" spans="3:7" ht="18.600000000000001" customHeight="1">
      <c r="C210" s="334"/>
      <c r="D210" s="336"/>
      <c r="E210" s="336"/>
      <c r="F210" s="2165" t="s">
        <v>870</v>
      </c>
      <c r="G210" s="1360" t="s">
        <v>874</v>
      </c>
    </row>
    <row r="211" spans="3:7" ht="18.600000000000001" customHeight="1">
      <c r="C211" s="334"/>
      <c r="D211" s="336"/>
      <c r="E211" s="336"/>
      <c r="F211" s="2165" t="s">
        <v>871</v>
      </c>
      <c r="G211" s="1360" t="s">
        <v>879</v>
      </c>
    </row>
    <row r="212" spans="3:7" ht="18.600000000000001" customHeight="1">
      <c r="C212" s="334"/>
      <c r="D212" s="336"/>
      <c r="E212" s="336"/>
      <c r="F212" s="2165" t="s">
        <v>872</v>
      </c>
      <c r="G212" s="1360" t="s">
        <v>880</v>
      </c>
    </row>
    <row r="213" spans="3:7" ht="18.600000000000001" customHeight="1">
      <c r="C213" s="334"/>
      <c r="D213" s="336"/>
      <c r="E213" s="336"/>
      <c r="F213" s="2165" t="s">
        <v>873</v>
      </c>
      <c r="G213" s="1360" t="s">
        <v>892</v>
      </c>
    </row>
    <row r="214" spans="3:7" ht="18.600000000000001" customHeight="1">
      <c r="C214" s="334"/>
      <c r="D214" s="336"/>
      <c r="E214" s="336"/>
      <c r="F214" s="2165" t="s">
        <v>875</v>
      </c>
      <c r="G214" s="1360" t="s">
        <v>882</v>
      </c>
    </row>
    <row r="215" spans="3:7" ht="18.600000000000001" customHeight="1">
      <c r="C215" s="334"/>
      <c r="D215" s="336"/>
      <c r="E215" s="336"/>
      <c r="F215" s="2165" t="s">
        <v>877</v>
      </c>
      <c r="G215" s="1360" t="s">
        <v>878</v>
      </c>
    </row>
    <row r="216" spans="3:7" ht="18.600000000000001" customHeight="1">
      <c r="C216" s="333"/>
      <c r="D216" s="155"/>
      <c r="E216" s="155"/>
      <c r="F216" s="2166" t="s">
        <v>881</v>
      </c>
      <c r="G216" s="1361" t="s">
        <v>891</v>
      </c>
    </row>
  </sheetData>
  <mergeCells count="3">
    <mergeCell ref="G97:G98"/>
    <mergeCell ref="G105:G106"/>
    <mergeCell ref="D163:F163"/>
  </mergeCells>
  <phoneticPr fontId="2"/>
  <pageMargins left="0" right="0" top="0" bottom="0" header="0.31496062992125984" footer="0.31496062992125984"/>
  <pageSetup paperSize="9" scale="16"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9" tint="0.79998168889431442"/>
  </sheetPr>
  <dimension ref="A1:AE138"/>
  <sheetViews>
    <sheetView showGridLines="0" topLeftCell="A3" zoomScale="70" zoomScaleNormal="70" workbookViewId="0">
      <pane xSplit="11" ySplit="6" topLeftCell="L9" activePane="bottomRight" state="frozen"/>
      <selection activeCell="A3" sqref="A3"/>
      <selection pane="topRight" activeCell="L3" sqref="L3"/>
      <selection pane="bottomLeft" activeCell="A9" sqref="A9"/>
      <selection pane="bottomRight" activeCell="W19" sqref="W19"/>
    </sheetView>
  </sheetViews>
  <sheetFormatPr defaultRowHeight="15"/>
  <cols>
    <col min="1" max="1" width="1.28515625" customWidth="1"/>
    <col min="2" max="2" width="2.140625" customWidth="1"/>
    <col min="3" max="3" width="2.85546875" customWidth="1"/>
    <col min="4" max="4" width="4.7109375" customWidth="1"/>
    <col min="5" max="7" width="3.28515625" customWidth="1"/>
    <col min="8" max="8" width="2.7109375" customWidth="1"/>
    <col min="9" max="9" width="3.28515625" customWidth="1"/>
    <col min="10" max="10" width="6.7109375" customWidth="1"/>
    <col min="11" max="11" width="16.5703125" customWidth="1"/>
    <col min="12" max="12" width="11.85546875" customWidth="1"/>
    <col min="13" max="14" width="12" bestFit="1" customWidth="1"/>
    <col min="15" max="15" width="11.5703125" bestFit="1" customWidth="1"/>
    <col min="16" max="16" width="12" bestFit="1" customWidth="1"/>
    <col min="17" max="17" width="11.42578125" customWidth="1"/>
    <col min="18" max="19" width="12.42578125" bestFit="1" customWidth="1"/>
    <col min="20" max="23" width="12" bestFit="1" customWidth="1"/>
    <col min="24" max="24" width="14" bestFit="1" customWidth="1"/>
    <col min="25" max="25" width="13.42578125" bestFit="1" customWidth="1"/>
    <col min="26" max="26" width="13" bestFit="1" customWidth="1"/>
    <col min="27" max="27" width="13.7109375" customWidth="1"/>
    <col min="28" max="28" width="14" bestFit="1" customWidth="1"/>
    <col min="29" max="29" width="14.42578125" bestFit="1" customWidth="1"/>
    <col min="30" max="30" width="14" bestFit="1" customWidth="1"/>
  </cols>
  <sheetData>
    <row r="1" spans="2:30" hidden="1"/>
    <row r="2" spans="2:30" hidden="1"/>
    <row r="4" spans="2:30" ht="20.25">
      <c r="B4" s="392" t="str">
        <f>'PL,HC,INV'!F4</f>
        <v>FY2021 Monthly Actual ver1.0</v>
      </c>
      <c r="J4" s="994" t="s">
        <v>150</v>
      </c>
      <c r="K4" s="1056"/>
      <c r="L4" s="393" t="s">
        <v>1143</v>
      </c>
    </row>
    <row r="5" spans="2:30" ht="18">
      <c r="L5" s="393" t="s">
        <v>1130</v>
      </c>
    </row>
    <row r="7" spans="2:30" ht="26.25">
      <c r="B7" s="107" t="s">
        <v>1132</v>
      </c>
      <c r="C7" s="106"/>
      <c r="D7" s="38"/>
      <c r="E7" s="37"/>
      <c r="F7" s="60"/>
      <c r="G7" s="60"/>
      <c r="H7" s="280"/>
      <c r="I7" s="280"/>
      <c r="J7" s="280"/>
      <c r="K7" s="280"/>
      <c r="L7" s="394"/>
      <c r="M7" s="394"/>
      <c r="N7" s="394"/>
      <c r="O7" s="394"/>
      <c r="P7" s="394"/>
      <c r="Q7" s="394"/>
      <c r="R7" s="394"/>
      <c r="S7" s="394"/>
      <c r="T7" s="394"/>
      <c r="U7" s="394"/>
      <c r="V7" s="12" t="s">
        <v>1271</v>
      </c>
      <c r="W7" s="12"/>
      <c r="X7" s="395"/>
      <c r="Y7" s="12"/>
      <c r="Z7" s="12"/>
      <c r="AA7" s="12"/>
      <c r="AB7" s="12"/>
      <c r="AC7" s="12"/>
      <c r="AD7" s="12"/>
    </row>
    <row r="8" spans="2:30">
      <c r="B8" s="396" t="s">
        <v>296</v>
      </c>
      <c r="C8" s="396"/>
      <c r="D8" s="58"/>
      <c r="E8" s="59"/>
      <c r="F8" s="58"/>
      <c r="G8" s="58"/>
      <c r="H8" s="59"/>
      <c r="I8" s="59"/>
      <c r="J8" s="59"/>
      <c r="K8" s="59"/>
      <c r="L8" s="11">
        <f>'PL,HC,INV'!Q10</f>
        <v>43922</v>
      </c>
      <c r="M8" s="11">
        <f>'PL,HC,INV'!R10</f>
        <v>43952</v>
      </c>
      <c r="N8" s="11">
        <f>'PL,HC,INV'!S10</f>
        <v>43983</v>
      </c>
      <c r="O8" s="11">
        <f>'PL,HC,INV'!T10</f>
        <v>44013</v>
      </c>
      <c r="P8" s="11">
        <f>'PL,HC,INV'!U10</f>
        <v>44044</v>
      </c>
      <c r="Q8" s="11">
        <f>'PL,HC,INV'!V10</f>
        <v>44075</v>
      </c>
      <c r="R8" s="11">
        <f>'PL,HC,INV'!W10</f>
        <v>44105</v>
      </c>
      <c r="S8" s="11">
        <f>'PL,HC,INV'!X10</f>
        <v>44136</v>
      </c>
      <c r="T8" s="11">
        <f>'PL,HC,INV'!Y10</f>
        <v>44166</v>
      </c>
      <c r="U8" s="11">
        <f>'PL,HC,INV'!Z10</f>
        <v>44197</v>
      </c>
      <c r="V8" s="11">
        <f>'PL,HC,INV'!AA10</f>
        <v>44228</v>
      </c>
      <c r="W8" s="11">
        <f>'PL,HC,INV'!AB10</f>
        <v>44256</v>
      </c>
      <c r="X8" s="35" t="str">
        <f>'PL,HC,INV'!AC10</f>
        <v>Q1</v>
      </c>
      <c r="Y8" s="35" t="str">
        <f>'PL,HC,INV'!AD10</f>
        <v>Q2</v>
      </c>
      <c r="Z8" s="35" t="str">
        <f>'PL,HC,INV'!AE10</f>
        <v>Q3</v>
      </c>
      <c r="AA8" s="35" t="str">
        <f>'PL,HC,INV'!AF10</f>
        <v>Q4</v>
      </c>
      <c r="AB8" s="35" t="str">
        <f>'PL,HC,INV'!AG10</f>
        <v>1st H</v>
      </c>
      <c r="AC8" s="35" t="str">
        <f>'PL,HC,INV'!AH10</f>
        <v>2nd H</v>
      </c>
      <c r="AD8" s="35" t="str">
        <f>'PL,HC,INV'!AI10</f>
        <v>Yr.</v>
      </c>
    </row>
    <row r="9" spans="2:30">
      <c r="B9" s="397" t="s">
        <v>96</v>
      </c>
      <c r="C9" s="397" t="s">
        <v>101</v>
      </c>
      <c r="D9" s="263" t="s">
        <v>9</v>
      </c>
      <c r="E9" s="258"/>
      <c r="F9" s="258"/>
      <c r="G9" s="258"/>
      <c r="H9" s="258"/>
      <c r="I9" s="258"/>
      <c r="J9" s="258"/>
      <c r="K9" s="257"/>
      <c r="L9" s="261">
        <f>'PL,HC,INV'!Q11+L36+L52</f>
        <v>536747</v>
      </c>
      <c r="M9" s="261">
        <f>'PL,HC,INV'!R11+M36+M52</f>
        <v>239742</v>
      </c>
      <c r="N9" s="261">
        <f>'PL,HC,INV'!S11+N36+N52</f>
        <v>492253</v>
      </c>
      <c r="O9" s="261">
        <f>'PL,HC,INV'!T11+O36+O52</f>
        <v>513291</v>
      </c>
      <c r="P9" s="261">
        <f>'PL,HC,INV'!U11+P36+P52</f>
        <v>587099</v>
      </c>
      <c r="Q9" s="261">
        <f>'PL,HC,INV'!V11+Q36+Q52</f>
        <v>739620</v>
      </c>
      <c r="R9" s="261">
        <f>'PL,HC,INV'!W11+R36+R52</f>
        <v>621174</v>
      </c>
      <c r="S9" s="261">
        <f>'PL,HC,INV'!X11+S36+S52</f>
        <v>592044</v>
      </c>
      <c r="T9" s="261">
        <f>'PL,HC,INV'!Y11+T36+T52</f>
        <v>727283</v>
      </c>
      <c r="U9" s="261">
        <f>'PL,HC,INV'!Z11+U36+U52</f>
        <v>608470</v>
      </c>
      <c r="V9" s="261">
        <f>'PL,HC,INV'!AA11+V36+V52</f>
        <v>563002</v>
      </c>
      <c r="W9" s="261">
        <f>'PL,HC,INV'!AB11+W36+W52</f>
        <v>770655</v>
      </c>
      <c r="X9" s="261">
        <f>SUM(L9,M9,N9)</f>
        <v>1268742</v>
      </c>
      <c r="Y9" s="261">
        <f>SUM(O9,P9,Q9)</f>
        <v>1840010</v>
      </c>
      <c r="Z9" s="261">
        <f>SUM(R9,S9,T9)</f>
        <v>1940501</v>
      </c>
      <c r="AA9" s="261">
        <f>SUM(U9,V9,W9)</f>
        <v>1942127</v>
      </c>
      <c r="AB9" s="261">
        <f>X9+Y9</f>
        <v>3108752</v>
      </c>
      <c r="AC9" s="261">
        <f>AA9+Z9</f>
        <v>3882628</v>
      </c>
      <c r="AD9" s="261">
        <f>AB9+AC9</f>
        <v>6991380</v>
      </c>
    </row>
    <row r="10" spans="2:30">
      <c r="B10" s="397" t="s">
        <v>96</v>
      </c>
      <c r="C10" s="397" t="s">
        <v>101</v>
      </c>
      <c r="D10" s="1236" t="s">
        <v>759</v>
      </c>
      <c r="E10" s="1237"/>
      <c r="F10" s="1237"/>
      <c r="G10" s="1237"/>
      <c r="H10" s="1238" t="s">
        <v>758</v>
      </c>
      <c r="I10" s="1237"/>
      <c r="J10" s="1237"/>
      <c r="K10" s="1239"/>
      <c r="L10" s="1240">
        <f>'PL,HC,INV'!Q12+L37+L67</f>
        <v>536747</v>
      </c>
      <c r="M10" s="1240">
        <f>'PL,HC,INV'!R12+M37+M67</f>
        <v>239742</v>
      </c>
      <c r="N10" s="1240">
        <f>'PL,HC,INV'!S12+N37+N67</f>
        <v>492253</v>
      </c>
      <c r="O10" s="1240">
        <f>'PL,HC,INV'!T12+O37+O67</f>
        <v>513291</v>
      </c>
      <c r="P10" s="1240">
        <f>'PL,HC,INV'!U12+P37+P67</f>
        <v>587099</v>
      </c>
      <c r="Q10" s="1240">
        <f>'PL,HC,INV'!V12+Q37+Q67</f>
        <v>739620</v>
      </c>
      <c r="R10" s="1240">
        <f>'PL,HC,INV'!W12+R37+R67</f>
        <v>621174</v>
      </c>
      <c r="S10" s="1240">
        <f>'PL,HC,INV'!X12+S37+S67</f>
        <v>592044</v>
      </c>
      <c r="T10" s="1240">
        <f>'PL,HC,INV'!Y12+T37+T67</f>
        <v>727283</v>
      </c>
      <c r="U10" s="1240">
        <f>'PL,HC,INV'!Z12+U37+U67</f>
        <v>608470</v>
      </c>
      <c r="V10" s="1240">
        <f>'PL,HC,INV'!AA12+V37+V67</f>
        <v>563002</v>
      </c>
      <c r="W10" s="1240">
        <f>'PL,HC,INV'!AB12+W37+W67</f>
        <v>770655</v>
      </c>
      <c r="X10" s="1240">
        <f>SUM(L10,M10,N10)</f>
        <v>1268742</v>
      </c>
      <c r="Y10" s="1240">
        <f>SUM(O10,P10,Q10)</f>
        <v>1840010</v>
      </c>
      <c r="Z10" s="1240">
        <f>SUM(R10,S10,T10)</f>
        <v>1940501</v>
      </c>
      <c r="AA10" s="1240">
        <f>SUM(U10,V10,W10)</f>
        <v>1942127</v>
      </c>
      <c r="AB10" s="1240">
        <f>X10+Y10</f>
        <v>3108752</v>
      </c>
      <c r="AC10" s="1240">
        <f>AA10+Z10</f>
        <v>3882628</v>
      </c>
      <c r="AD10" s="1240">
        <f>AB10+AC10</f>
        <v>6991380</v>
      </c>
    </row>
    <row r="11" spans="2:30">
      <c r="B11" s="397" t="s">
        <v>96</v>
      </c>
      <c r="C11" s="397" t="s">
        <v>101</v>
      </c>
      <c r="D11" s="398" t="s">
        <v>108</v>
      </c>
      <c r="E11" s="101"/>
      <c r="F11" s="102"/>
      <c r="G11" s="102"/>
      <c r="H11" s="101"/>
      <c r="I11" s="101"/>
      <c r="J11" s="101"/>
      <c r="K11" s="185"/>
      <c r="L11" s="109">
        <f t="shared" ref="L11:W11" si="0">L9-L12</f>
        <v>351610</v>
      </c>
      <c r="M11" s="109">
        <f t="shared" si="0"/>
        <v>158983</v>
      </c>
      <c r="N11" s="109">
        <f t="shared" si="0"/>
        <v>324841</v>
      </c>
      <c r="O11" s="109">
        <f t="shared" si="0"/>
        <v>325864</v>
      </c>
      <c r="P11" s="109">
        <f t="shared" si="0"/>
        <v>366967</v>
      </c>
      <c r="Q11" s="109">
        <f t="shared" si="0"/>
        <v>463586</v>
      </c>
      <c r="R11" s="109">
        <f t="shared" si="0"/>
        <v>409632</v>
      </c>
      <c r="S11" s="109">
        <f t="shared" si="0"/>
        <v>363074</v>
      </c>
      <c r="T11" s="109">
        <f t="shared" si="0"/>
        <v>512562</v>
      </c>
      <c r="U11" s="109">
        <f t="shared" si="0"/>
        <v>384812</v>
      </c>
      <c r="V11" s="109">
        <f t="shared" si="0"/>
        <v>394461</v>
      </c>
      <c r="W11" s="109">
        <f t="shared" si="0"/>
        <v>511033</v>
      </c>
      <c r="X11" s="109">
        <f>SUM(L11,M11,N11)</f>
        <v>835434</v>
      </c>
      <c r="Y11" s="109">
        <f>SUM(O11,P11,Q11)</f>
        <v>1156417</v>
      </c>
      <c r="Z11" s="109">
        <f>SUM(R11,S11,T11)</f>
        <v>1285268</v>
      </c>
      <c r="AA11" s="109">
        <f>SUM(U11,V11,W11)</f>
        <v>1290306</v>
      </c>
      <c r="AB11" s="109">
        <f>X11+Y11</f>
        <v>1991851</v>
      </c>
      <c r="AC11" s="109">
        <f>AA11+Z11</f>
        <v>2575574</v>
      </c>
      <c r="AD11" s="109">
        <f>AB11+AC11</f>
        <v>4567425</v>
      </c>
    </row>
    <row r="12" spans="2:30">
      <c r="B12" s="397" t="s">
        <v>96</v>
      </c>
      <c r="C12" s="397" t="s">
        <v>101</v>
      </c>
      <c r="D12" s="399" t="s">
        <v>139</v>
      </c>
      <c r="E12" s="275"/>
      <c r="F12" s="275"/>
      <c r="G12" s="275"/>
      <c r="H12" s="275"/>
      <c r="I12" s="275"/>
      <c r="J12" s="275"/>
      <c r="K12" s="274"/>
      <c r="L12" s="273">
        <f>'PL,HC,INV'!Q14+L38+L82</f>
        <v>185137</v>
      </c>
      <c r="M12" s="273">
        <f>'PL,HC,INV'!R14+M38+M82</f>
        <v>80759</v>
      </c>
      <c r="N12" s="273">
        <f>'PL,HC,INV'!S14+N38+N82</f>
        <v>167412</v>
      </c>
      <c r="O12" s="273">
        <f>'PL,HC,INV'!T14+O38+O82</f>
        <v>187427</v>
      </c>
      <c r="P12" s="273">
        <f>'PL,HC,INV'!U14+P38+P82</f>
        <v>220132</v>
      </c>
      <c r="Q12" s="273">
        <f>'PL,HC,INV'!V14+Q38+Q82</f>
        <v>276034</v>
      </c>
      <c r="R12" s="273">
        <f>'PL,HC,INV'!W14+R38+R82</f>
        <v>211542</v>
      </c>
      <c r="S12" s="273">
        <f>'PL,HC,INV'!X14+S38+S82</f>
        <v>228970</v>
      </c>
      <c r="T12" s="273">
        <f>'PL,HC,INV'!Y14+T38+T82</f>
        <v>214721</v>
      </c>
      <c r="U12" s="273">
        <f>'PL,HC,INV'!Z14+U38+U82</f>
        <v>223658</v>
      </c>
      <c r="V12" s="273">
        <f>'PL,HC,INV'!AA14+V38+V82</f>
        <v>168541</v>
      </c>
      <c r="W12" s="273">
        <f>'PL,HC,INV'!AB14+W38+W82</f>
        <v>259622</v>
      </c>
      <c r="X12" s="273">
        <f>SUM(L12,M12,N12)</f>
        <v>433308</v>
      </c>
      <c r="Y12" s="273">
        <f>SUM(O12,P12,Q12)</f>
        <v>683593</v>
      </c>
      <c r="Z12" s="273">
        <f>SUM(R12,S12,T12)</f>
        <v>655233</v>
      </c>
      <c r="AA12" s="273">
        <f>SUM(U12,V12,W12)</f>
        <v>651821</v>
      </c>
      <c r="AB12" s="273">
        <f>X12+Y12</f>
        <v>1116901</v>
      </c>
      <c r="AC12" s="273">
        <f>AA12+Z12</f>
        <v>1307054</v>
      </c>
      <c r="AD12" s="273">
        <f>AB12+AC12</f>
        <v>2423955</v>
      </c>
    </row>
    <row r="13" spans="2:30">
      <c r="B13" s="397" t="s">
        <v>96</v>
      </c>
      <c r="C13" s="397" t="s">
        <v>101</v>
      </c>
      <c r="D13" s="400" t="s">
        <v>139</v>
      </c>
      <c r="E13" s="187"/>
      <c r="F13" s="188"/>
      <c r="G13" s="188"/>
      <c r="H13" s="187"/>
      <c r="I13" s="187"/>
      <c r="J13" s="187"/>
      <c r="K13" s="262" t="s">
        <v>140</v>
      </c>
      <c r="L13" s="401">
        <f t="shared" ref="L13:AD13" si="1">IFERROR(L12/L9,0)</f>
        <v>0.34492414489508094</v>
      </c>
      <c r="M13" s="401">
        <f t="shared" si="1"/>
        <v>0.33685795563564164</v>
      </c>
      <c r="N13" s="401">
        <f t="shared" si="1"/>
        <v>0.34009340725196191</v>
      </c>
      <c r="O13" s="401">
        <f t="shared" si="1"/>
        <v>0.36514764529282612</v>
      </c>
      <c r="P13" s="401">
        <f t="shared" si="1"/>
        <v>0.37494868838134626</v>
      </c>
      <c r="Q13" s="401">
        <f t="shared" si="1"/>
        <v>0.37321056758876181</v>
      </c>
      <c r="R13" s="401">
        <f t="shared" si="1"/>
        <v>0.34055192264969236</v>
      </c>
      <c r="S13" s="401">
        <f t="shared" si="1"/>
        <v>0.38674490409496592</v>
      </c>
      <c r="T13" s="401">
        <f t="shared" si="1"/>
        <v>0.29523720477448256</v>
      </c>
      <c r="U13" s="401">
        <f t="shared" si="1"/>
        <v>0.36757440794122964</v>
      </c>
      <c r="V13" s="401">
        <f t="shared" si="1"/>
        <v>0.29936128113221622</v>
      </c>
      <c r="W13" s="401">
        <f t="shared" si="1"/>
        <v>0.33688485768599435</v>
      </c>
      <c r="X13" s="401">
        <f t="shared" si="1"/>
        <v>0.34152570026057305</v>
      </c>
      <c r="Y13" s="401">
        <f t="shared" si="1"/>
        <v>0.37151591567437131</v>
      </c>
      <c r="Z13" s="401">
        <f t="shared" si="1"/>
        <v>0.33766176879063708</v>
      </c>
      <c r="AA13" s="401">
        <f t="shared" si="1"/>
        <v>0.33562223273761188</v>
      </c>
      <c r="AB13" s="401">
        <f t="shared" si="1"/>
        <v>0.3592763269633602</v>
      </c>
      <c r="AC13" s="401">
        <f t="shared" si="1"/>
        <v>0.33664157369699083</v>
      </c>
      <c r="AD13" s="401">
        <f t="shared" si="1"/>
        <v>0.34670622967139536</v>
      </c>
    </row>
    <row r="14" spans="2:30">
      <c r="B14" s="397" t="s">
        <v>96</v>
      </c>
      <c r="C14" s="397" t="s">
        <v>101</v>
      </c>
      <c r="D14" s="399" t="s">
        <v>99</v>
      </c>
      <c r="E14" s="275"/>
      <c r="F14" s="275"/>
      <c r="G14" s="275"/>
      <c r="H14" s="275"/>
      <c r="I14" s="275"/>
      <c r="J14" s="275"/>
      <c r="K14" s="274"/>
      <c r="L14" s="273">
        <f>L16+L17+L18</f>
        <v>142370</v>
      </c>
      <c r="M14" s="273">
        <f t="shared" ref="M14:W14" si="2">M16+M17+M18</f>
        <v>112197</v>
      </c>
      <c r="N14" s="273">
        <f t="shared" si="2"/>
        <v>116547</v>
      </c>
      <c r="O14" s="273">
        <f t="shared" si="2"/>
        <v>123226</v>
      </c>
      <c r="P14" s="273">
        <f t="shared" si="2"/>
        <v>138692</v>
      </c>
      <c r="Q14" s="273">
        <f t="shared" si="2"/>
        <v>141784</v>
      </c>
      <c r="R14" s="273">
        <f t="shared" si="2"/>
        <v>165730</v>
      </c>
      <c r="S14" s="273">
        <f t="shared" si="2"/>
        <v>169601</v>
      </c>
      <c r="T14" s="273">
        <f t="shared" si="2"/>
        <v>142283</v>
      </c>
      <c r="U14" s="273">
        <f t="shared" si="2"/>
        <v>127816</v>
      </c>
      <c r="V14" s="273">
        <f t="shared" si="2"/>
        <v>100968.00000000004</v>
      </c>
      <c r="W14" s="273">
        <f t="shared" si="2"/>
        <v>200798.04138999997</v>
      </c>
      <c r="X14" s="273">
        <f>SUM(L14,M14,N14)</f>
        <v>371114</v>
      </c>
      <c r="Y14" s="273">
        <f>SUM(O14,P14,Q14)</f>
        <v>403702</v>
      </c>
      <c r="Z14" s="273">
        <f>SUM(R14,S14,T14)</f>
        <v>477614</v>
      </c>
      <c r="AA14" s="273">
        <f>SUM(U14,V14,W14)</f>
        <v>429582.04139000003</v>
      </c>
      <c r="AB14" s="273">
        <f>X14+Y14</f>
        <v>774816</v>
      </c>
      <c r="AC14" s="273">
        <f>AA14+Z14</f>
        <v>907196.04139000003</v>
      </c>
      <c r="AD14" s="273">
        <f>AB14+AC14</f>
        <v>1682012.0413899999</v>
      </c>
    </row>
    <row r="15" spans="2:30">
      <c r="B15" s="397" t="s">
        <v>96</v>
      </c>
      <c r="C15" s="397" t="s">
        <v>101</v>
      </c>
      <c r="D15" s="402" t="s">
        <v>99</v>
      </c>
      <c r="E15" s="59"/>
      <c r="F15" s="58"/>
      <c r="G15" s="58"/>
      <c r="H15" s="59"/>
      <c r="I15" s="59"/>
      <c r="J15" s="59"/>
      <c r="K15" s="272" t="s">
        <v>297</v>
      </c>
      <c r="L15" s="403">
        <f t="shared" ref="L15:AD15" si="3">IFERROR(L14/L9,0)</f>
        <v>0.26524600975878765</v>
      </c>
      <c r="M15" s="403">
        <f t="shared" si="3"/>
        <v>0.46799058988412545</v>
      </c>
      <c r="N15" s="403">
        <f t="shared" si="3"/>
        <v>0.23676239657249423</v>
      </c>
      <c r="O15" s="403">
        <f t="shared" si="3"/>
        <v>0.24007044736806218</v>
      </c>
      <c r="P15" s="403">
        <f t="shared" si="3"/>
        <v>0.23623273076602072</v>
      </c>
      <c r="Q15" s="403">
        <f t="shared" si="3"/>
        <v>0.1916984397393256</v>
      </c>
      <c r="R15" s="403">
        <f t="shared" si="3"/>
        <v>0.26680125053527676</v>
      </c>
      <c r="S15" s="403">
        <f t="shared" si="3"/>
        <v>0.28646688421806488</v>
      </c>
      <c r="T15" s="403">
        <f t="shared" si="3"/>
        <v>0.19563636163639189</v>
      </c>
      <c r="U15" s="403">
        <f t="shared" si="3"/>
        <v>0.21006130129669498</v>
      </c>
      <c r="V15" s="403">
        <f t="shared" si="3"/>
        <v>0.1793386169143272</v>
      </c>
      <c r="W15" s="403">
        <f t="shared" si="3"/>
        <v>0.26055503615755427</v>
      </c>
      <c r="X15" s="403">
        <f t="shared" si="3"/>
        <v>0.29250548968978718</v>
      </c>
      <c r="Y15" s="403">
        <f t="shared" si="3"/>
        <v>0.21940206846701921</v>
      </c>
      <c r="Z15" s="403">
        <f t="shared" si="3"/>
        <v>0.24612922126811582</v>
      </c>
      <c r="AA15" s="403">
        <f t="shared" si="3"/>
        <v>0.22119152938505052</v>
      </c>
      <c r="AB15" s="403">
        <f t="shared" si="3"/>
        <v>0.24923699285115056</v>
      </c>
      <c r="AC15" s="403">
        <f t="shared" si="3"/>
        <v>0.23365515351715385</v>
      </c>
      <c r="AD15" s="403">
        <f t="shared" si="3"/>
        <v>0.24058369612150962</v>
      </c>
    </row>
    <row r="16" spans="2:30">
      <c r="B16" s="397" t="s">
        <v>96</v>
      </c>
      <c r="C16" s="397" t="s">
        <v>101</v>
      </c>
      <c r="D16" s="402" t="s">
        <v>99</v>
      </c>
      <c r="E16" s="191" t="s">
        <v>298</v>
      </c>
      <c r="F16" s="191"/>
      <c r="G16" s="271"/>
      <c r="H16" s="191"/>
      <c r="I16" s="191"/>
      <c r="J16" s="191"/>
      <c r="K16" s="278"/>
      <c r="L16" s="61">
        <f>'PL,HC,INV'!Q18+L41+L99</f>
        <v>36517</v>
      </c>
      <c r="M16" s="61">
        <f>'PL,HC,INV'!R18+M41+M99</f>
        <v>22343</v>
      </c>
      <c r="N16" s="61">
        <f>'PL,HC,INV'!S18+N41+N99</f>
        <v>30041</v>
      </c>
      <c r="O16" s="61">
        <f>'PL,HC,INV'!T18+O41+O99</f>
        <v>28927</v>
      </c>
      <c r="P16" s="61">
        <f>'PL,HC,INV'!U18+P41+P99</f>
        <v>38067</v>
      </c>
      <c r="Q16" s="61">
        <f>'PL,HC,INV'!V18+Q41+Q99</f>
        <v>44153</v>
      </c>
      <c r="R16" s="61">
        <f>'PL,HC,INV'!W18+R41+R99</f>
        <v>42185</v>
      </c>
      <c r="S16" s="61">
        <f>'PL,HC,INV'!X18+S41+S99</f>
        <v>39310</v>
      </c>
      <c r="T16" s="61">
        <f>'PL,HC,INV'!Y18+T41+T99</f>
        <v>45246</v>
      </c>
      <c r="U16" s="61">
        <f>'PL,HC,INV'!Z18+U41+U99</f>
        <v>36225</v>
      </c>
      <c r="V16" s="61">
        <f>'PL,HC,INV'!AA18+V41+V99</f>
        <v>6700.0000000000009</v>
      </c>
      <c r="W16" s="61">
        <f>'PL,HC,INV'!AB18+W41+W99</f>
        <v>38451</v>
      </c>
      <c r="X16" s="404">
        <f>SUM(L16,M16,N16)</f>
        <v>88901</v>
      </c>
      <c r="Y16" s="404">
        <f>SUM(O16,P16,Q16)</f>
        <v>111147</v>
      </c>
      <c r="Z16" s="404">
        <f>SUM(R16,S16,T16)</f>
        <v>126741</v>
      </c>
      <c r="AA16" s="404">
        <f>SUM(U16,V16,W16)</f>
        <v>81376</v>
      </c>
      <c r="AB16" s="404">
        <f>X16+Y16</f>
        <v>200048</v>
      </c>
      <c r="AC16" s="404">
        <f>AA16+Z16</f>
        <v>208117</v>
      </c>
      <c r="AD16" s="404">
        <f>AB16+AC16</f>
        <v>408165</v>
      </c>
    </row>
    <row r="17" spans="2:31">
      <c r="B17" s="397" t="s">
        <v>96</v>
      </c>
      <c r="C17" s="397" t="s">
        <v>101</v>
      </c>
      <c r="D17" s="402" t="s">
        <v>99</v>
      </c>
      <c r="E17" s="59" t="s">
        <v>179</v>
      </c>
      <c r="F17" s="59"/>
      <c r="G17" s="58"/>
      <c r="H17" s="59"/>
      <c r="I17" s="59"/>
      <c r="J17" s="59"/>
      <c r="K17" s="272"/>
      <c r="L17" s="61">
        <f>'PL,HC,INV'!Q19+L42+L100</f>
        <v>55362</v>
      </c>
      <c r="M17" s="61">
        <f>'PL,HC,INV'!R19+M42+M100</f>
        <v>52439</v>
      </c>
      <c r="N17" s="61">
        <f>'PL,HC,INV'!S19+N42+N100</f>
        <v>53581</v>
      </c>
      <c r="O17" s="61">
        <f>'PL,HC,INV'!T19+O42+O100</f>
        <v>52764</v>
      </c>
      <c r="P17" s="61">
        <f>'PL,HC,INV'!U19+P42+P100</f>
        <v>53433</v>
      </c>
      <c r="Q17" s="61">
        <f>'PL,HC,INV'!V19+Q42+Q100</f>
        <v>49684</v>
      </c>
      <c r="R17" s="61">
        <f>'PL,HC,INV'!W19+R42+R100</f>
        <v>49844</v>
      </c>
      <c r="S17" s="61">
        <f>'PL,HC,INV'!X19+S42+S100</f>
        <v>47290</v>
      </c>
      <c r="T17" s="61">
        <f>'PL,HC,INV'!Y19+T42+T100</f>
        <v>50867</v>
      </c>
      <c r="U17" s="61">
        <f>'PL,HC,INV'!Z19+U42+U100</f>
        <v>49582</v>
      </c>
      <c r="V17" s="61">
        <f>'PL,HC,INV'!AA19+V42+V100</f>
        <v>76915.000000000044</v>
      </c>
      <c r="W17" s="61">
        <f>'PL,HC,INV'!AB19+W42+W100</f>
        <v>68995.081389999963</v>
      </c>
      <c r="X17" s="61">
        <f>SUM(L17,M17,N17)</f>
        <v>161382</v>
      </c>
      <c r="Y17" s="61">
        <f>SUM(O17,P17,Q17)</f>
        <v>155881</v>
      </c>
      <c r="Z17" s="61">
        <f>SUM(R17,S17,T17)</f>
        <v>148001</v>
      </c>
      <c r="AA17" s="61">
        <f>SUM(U17,V17,W17)</f>
        <v>195492.08139000001</v>
      </c>
      <c r="AB17" s="61">
        <f>X17+Y17</f>
        <v>317263</v>
      </c>
      <c r="AC17" s="61">
        <f>AA17+Z17</f>
        <v>343493.08139000001</v>
      </c>
      <c r="AD17" s="61">
        <f>AB17+AC17</f>
        <v>660756.08138999995</v>
      </c>
    </row>
    <row r="18" spans="2:31">
      <c r="B18" s="397" t="s">
        <v>96</v>
      </c>
      <c r="C18" s="397" t="s">
        <v>101</v>
      </c>
      <c r="D18" s="402" t="s">
        <v>99</v>
      </c>
      <c r="E18" s="59" t="s">
        <v>180</v>
      </c>
      <c r="F18" s="59"/>
      <c r="G18" s="58"/>
      <c r="H18" s="59"/>
      <c r="I18" s="59"/>
      <c r="J18" s="59"/>
      <c r="K18" s="272"/>
      <c r="L18" s="61">
        <f>'PL,HC,INV'!Q20+L43+L101</f>
        <v>50491</v>
      </c>
      <c r="M18" s="61">
        <f>'PL,HC,INV'!R20+M43+M101</f>
        <v>37415</v>
      </c>
      <c r="N18" s="61">
        <f>'PL,HC,INV'!S20+N43+N101</f>
        <v>32925</v>
      </c>
      <c r="O18" s="61">
        <f>'PL,HC,INV'!T20+O43+O101</f>
        <v>41535</v>
      </c>
      <c r="P18" s="61">
        <f>'PL,HC,INV'!U20+P43+P101</f>
        <v>47192</v>
      </c>
      <c r="Q18" s="61">
        <f>'PL,HC,INV'!V20+Q43+Q101</f>
        <v>47947</v>
      </c>
      <c r="R18" s="61">
        <f>'PL,HC,INV'!W20+R43+R101</f>
        <v>73701</v>
      </c>
      <c r="S18" s="61">
        <f>'PL,HC,INV'!X20+S43+S101</f>
        <v>83001</v>
      </c>
      <c r="T18" s="61">
        <f>'PL,HC,INV'!Y20+T43+T101</f>
        <v>46170</v>
      </c>
      <c r="U18" s="61">
        <f>'PL,HC,INV'!Z20+U43+U101</f>
        <v>42009</v>
      </c>
      <c r="V18" s="61">
        <f>'PL,HC,INV'!AA20+V43+V101</f>
        <v>17353</v>
      </c>
      <c r="W18" s="61">
        <f>'PL,HC,INV'!AB20+W43+W101</f>
        <v>93351.96</v>
      </c>
      <c r="X18" s="61">
        <f>SUM(L18,M18,N18)</f>
        <v>120831</v>
      </c>
      <c r="Y18" s="61">
        <f>SUM(O18,P18,Q18)</f>
        <v>136674</v>
      </c>
      <c r="Z18" s="61">
        <f>SUM(R18,S18,T18)</f>
        <v>202872</v>
      </c>
      <c r="AA18" s="61">
        <f>SUM(U18,V18,W18)</f>
        <v>152713.96000000002</v>
      </c>
      <c r="AB18" s="61">
        <f>X18+Y18</f>
        <v>257505</v>
      </c>
      <c r="AC18" s="61">
        <f>AA18+Z18</f>
        <v>355585.96</v>
      </c>
      <c r="AD18" s="61">
        <f>AB18+AC18</f>
        <v>613090.96</v>
      </c>
    </row>
    <row r="19" spans="2:31">
      <c r="B19" s="397" t="s">
        <v>96</v>
      </c>
      <c r="C19" s="397" t="s">
        <v>101</v>
      </c>
      <c r="D19" s="399" t="s">
        <v>299</v>
      </c>
      <c r="E19" s="275"/>
      <c r="F19" s="275"/>
      <c r="G19" s="275"/>
      <c r="H19" s="275"/>
      <c r="I19" s="275"/>
      <c r="J19" s="275"/>
      <c r="K19" s="274"/>
      <c r="L19" s="273">
        <f>L12-L14</f>
        <v>42767</v>
      </c>
      <c r="M19" s="273">
        <f t="shared" ref="M19:W19" si="4">M12-M14</f>
        <v>-31438</v>
      </c>
      <c r="N19" s="273">
        <f t="shared" si="4"/>
        <v>50865</v>
      </c>
      <c r="O19" s="273">
        <f t="shared" si="4"/>
        <v>64201</v>
      </c>
      <c r="P19" s="273">
        <f t="shared" si="4"/>
        <v>81440</v>
      </c>
      <c r="Q19" s="273">
        <f t="shared" si="4"/>
        <v>134250</v>
      </c>
      <c r="R19" s="273">
        <f t="shared" si="4"/>
        <v>45812</v>
      </c>
      <c r="S19" s="273">
        <f t="shared" si="4"/>
        <v>59369</v>
      </c>
      <c r="T19" s="273">
        <f t="shared" si="4"/>
        <v>72438</v>
      </c>
      <c r="U19" s="273">
        <f t="shared" si="4"/>
        <v>95842</v>
      </c>
      <c r="V19" s="273">
        <f>V12-V14</f>
        <v>67572.999999999956</v>
      </c>
      <c r="W19" s="273">
        <f t="shared" si="4"/>
        <v>58823.958610000031</v>
      </c>
      <c r="X19" s="273">
        <f>SUM(L19,M19,N19)</f>
        <v>62194</v>
      </c>
      <c r="Y19" s="273">
        <f>SUM(O19,P19,Q19)</f>
        <v>279891</v>
      </c>
      <c r="Z19" s="273">
        <f>SUM(R19,S19,T19)</f>
        <v>177619</v>
      </c>
      <c r="AA19" s="273">
        <f>SUM(U19,V19,W19)</f>
        <v>222238.95860999997</v>
      </c>
      <c r="AB19" s="273">
        <f>X19+Y19</f>
        <v>342085</v>
      </c>
      <c r="AC19" s="273">
        <f>AA19+Z19</f>
        <v>399857.95860999997</v>
      </c>
      <c r="AD19" s="273">
        <f>AB19+AC19</f>
        <v>741942.95860999997</v>
      </c>
    </row>
    <row r="20" spans="2:31">
      <c r="B20" s="397" t="s">
        <v>96</v>
      </c>
      <c r="C20" s="397" t="s">
        <v>101</v>
      </c>
      <c r="D20" s="402" t="s">
        <v>141</v>
      </c>
      <c r="E20" s="59"/>
      <c r="F20" s="58"/>
      <c r="G20" s="58"/>
      <c r="H20" s="59"/>
      <c r="I20" s="59"/>
      <c r="J20" s="59"/>
      <c r="K20" s="272" t="s">
        <v>140</v>
      </c>
      <c r="L20" s="405">
        <f t="shared" ref="L20:AD20" si="5">IFERROR(L19/L9,0)</f>
        <v>7.9678135136293265E-2</v>
      </c>
      <c r="M20" s="405">
        <f t="shared" si="5"/>
        <v>-0.13113263424848379</v>
      </c>
      <c r="N20" s="405">
        <f t="shared" si="5"/>
        <v>0.10333101067946768</v>
      </c>
      <c r="O20" s="405">
        <f t="shared" si="5"/>
        <v>0.12507719792476393</v>
      </c>
      <c r="P20" s="405">
        <f t="shared" si="5"/>
        <v>0.13871595761532551</v>
      </c>
      <c r="Q20" s="405">
        <f t="shared" si="5"/>
        <v>0.18151212784943618</v>
      </c>
      <c r="R20" s="405">
        <f t="shared" si="5"/>
        <v>7.3750672114415605E-2</v>
      </c>
      <c r="S20" s="405">
        <f t="shared" si="5"/>
        <v>0.10027801987690105</v>
      </c>
      <c r="T20" s="405">
        <f t="shared" si="5"/>
        <v>9.9600843138090672E-2</v>
      </c>
      <c r="U20" s="405">
        <f t="shared" si="5"/>
        <v>0.15751310664453466</v>
      </c>
      <c r="V20" s="405">
        <f t="shared" si="5"/>
        <v>0.12002266421788903</v>
      </c>
      <c r="W20" s="405">
        <f t="shared" si="5"/>
        <v>7.6329821528440131E-2</v>
      </c>
      <c r="X20" s="405">
        <f t="shared" si="5"/>
        <v>4.9020210570785865E-2</v>
      </c>
      <c r="Y20" s="405">
        <f t="shared" si="5"/>
        <v>0.15211384720735213</v>
      </c>
      <c r="Z20" s="405">
        <f t="shared" si="5"/>
        <v>9.153254752252124E-2</v>
      </c>
      <c r="AA20" s="405">
        <f t="shared" si="5"/>
        <v>0.11443070335256138</v>
      </c>
      <c r="AB20" s="405">
        <f t="shared" si="5"/>
        <v>0.11003933411220966</v>
      </c>
      <c r="AC20" s="405">
        <f t="shared" si="5"/>
        <v>0.10298642017983695</v>
      </c>
      <c r="AD20" s="2957">
        <f t="shared" si="5"/>
        <v>0.10612253354988571</v>
      </c>
    </row>
    <row r="21" spans="2:31">
      <c r="B21" s="406" t="s">
        <v>96</v>
      </c>
      <c r="C21" s="406" t="s">
        <v>101</v>
      </c>
      <c r="D21" s="267" t="s">
        <v>182</v>
      </c>
      <c r="E21" s="59"/>
      <c r="F21" s="58"/>
      <c r="G21" s="58"/>
      <c r="H21" s="59"/>
      <c r="I21" s="59"/>
      <c r="J21" s="59"/>
      <c r="K21" s="266"/>
      <c r="L21" s="61">
        <f>'PL,HC,INV'!Q23+L46+L104</f>
        <v>456</v>
      </c>
      <c r="M21" s="61">
        <f>'PL,HC,INV'!R23+M46+M104</f>
        <v>0</v>
      </c>
      <c r="N21" s="61">
        <f>'PL,HC,INV'!S23+N46+N104</f>
        <v>5968</v>
      </c>
      <c r="O21" s="61">
        <f>'PL,HC,INV'!T23+O46+O104</f>
        <v>1984</v>
      </c>
      <c r="P21" s="61">
        <f>'PL,HC,INV'!U23+P46+P104</f>
        <v>1595</v>
      </c>
      <c r="Q21" s="61">
        <f>'PL,HC,INV'!V23+Q46+Q104</f>
        <v>0</v>
      </c>
      <c r="R21" s="61">
        <f>'PL,HC,INV'!W23+R46+R104</f>
        <v>623</v>
      </c>
      <c r="S21" s="61">
        <f>'PL,HC,INV'!X23+S46+S104</f>
        <v>269</v>
      </c>
      <c r="T21" s="61">
        <f>'PL,HC,INV'!Y23+T46+T104</f>
        <v>6279</v>
      </c>
      <c r="U21" s="61">
        <f>'PL,HC,INV'!Z23+U46+U104</f>
        <v>15</v>
      </c>
      <c r="V21" s="61">
        <f>'PL,HC,INV'!AA23+V46+V104</f>
        <v>385</v>
      </c>
      <c r="W21" s="61">
        <f>'PL,HC,INV'!AB23+W46+W104</f>
        <v>36050</v>
      </c>
      <c r="X21" s="61">
        <f>SUM(L21,M21,N21)</f>
        <v>6424</v>
      </c>
      <c r="Y21" s="61">
        <f>SUM(O21,P21,Q21)</f>
        <v>3579</v>
      </c>
      <c r="Z21" s="61">
        <f>SUM(R21,S21,T21)</f>
        <v>7171</v>
      </c>
      <c r="AA21" s="61">
        <f>SUM(U21,V21,W21)</f>
        <v>36450</v>
      </c>
      <c r="AB21" s="61">
        <f>X21+Y21</f>
        <v>10003</v>
      </c>
      <c r="AC21" s="61">
        <f>AA21+Z21</f>
        <v>43621</v>
      </c>
      <c r="AD21" s="61">
        <f>AB21+AC21</f>
        <v>53624</v>
      </c>
      <c r="AE21" s="2928" t="s">
        <v>1271</v>
      </c>
    </row>
    <row r="22" spans="2:31">
      <c r="B22" s="406" t="s">
        <v>96</v>
      </c>
      <c r="C22" s="406" t="s">
        <v>101</v>
      </c>
      <c r="D22" s="189" t="s">
        <v>161</v>
      </c>
      <c r="E22" s="187"/>
      <c r="F22" s="188"/>
      <c r="G22" s="188"/>
      <c r="H22" s="187"/>
      <c r="I22" s="187"/>
      <c r="J22" s="187"/>
      <c r="K22" s="186"/>
      <c r="L22" s="113">
        <f>'PL,HC,INV'!Q24+L47+L105</f>
        <v>0</v>
      </c>
      <c r="M22" s="113">
        <f>'PL,HC,INV'!R24+M47+M105</f>
        <v>0</v>
      </c>
      <c r="N22" s="113">
        <f>'PL,HC,INV'!S24+N47+N105</f>
        <v>0</v>
      </c>
      <c r="O22" s="113">
        <f>'PL,HC,INV'!T24+O47+O105</f>
        <v>635</v>
      </c>
      <c r="P22" s="113">
        <f>'PL,HC,INV'!U24+P47+P105</f>
        <v>0</v>
      </c>
      <c r="Q22" s="113">
        <f>'PL,HC,INV'!V24+Q47+Q105</f>
        <v>422</v>
      </c>
      <c r="R22" s="113">
        <f>'PL,HC,INV'!W24+R47+R105</f>
        <v>0</v>
      </c>
      <c r="S22" s="113">
        <f>'PL,HC,INV'!X24+S47+S105</f>
        <v>0</v>
      </c>
      <c r="T22" s="113">
        <f>'PL,HC,INV'!Y24+T47+T105</f>
        <v>0</v>
      </c>
      <c r="U22" s="113">
        <f>'PL,HC,INV'!Z24+U47+U105</f>
        <v>0</v>
      </c>
      <c r="V22" s="113">
        <f>'PL,HC,INV'!AA24+V47+V105</f>
        <v>0</v>
      </c>
      <c r="W22" s="113">
        <f>'PL,HC,INV'!AB24+W47+W105</f>
        <v>0</v>
      </c>
      <c r="X22" s="113">
        <f>SUM(L22,M22,N22)</f>
        <v>0</v>
      </c>
      <c r="Y22" s="113">
        <f>SUM(O22,P22,Q22)</f>
        <v>1057</v>
      </c>
      <c r="Z22" s="113">
        <f>SUM(R22,S22,T22)</f>
        <v>0</v>
      </c>
      <c r="AA22" s="113">
        <f>SUM(U22,V22,W22)</f>
        <v>0</v>
      </c>
      <c r="AB22" s="113">
        <f>X22+Y22</f>
        <v>1057</v>
      </c>
      <c r="AC22" s="113">
        <f>AA22+Z22</f>
        <v>0</v>
      </c>
      <c r="AD22" s="113">
        <f>AB22+AC22</f>
        <v>1057</v>
      </c>
      <c r="AE22" s="2928"/>
    </row>
    <row r="23" spans="2:31">
      <c r="B23" s="406" t="s">
        <v>96</v>
      </c>
      <c r="C23" s="406" t="s">
        <v>101</v>
      </c>
      <c r="D23" s="399" t="s">
        <v>184</v>
      </c>
      <c r="E23" s="275"/>
      <c r="F23" s="275"/>
      <c r="G23" s="275"/>
      <c r="H23" s="275"/>
      <c r="I23" s="275"/>
      <c r="J23" s="275"/>
      <c r="K23" s="274"/>
      <c r="L23" s="273">
        <f>L19+L21-L22</f>
        <v>43223</v>
      </c>
      <c r="M23" s="273">
        <f t="shared" ref="M23:W23" si="6">M19+M21-M22</f>
        <v>-31438</v>
      </c>
      <c r="N23" s="273">
        <f t="shared" si="6"/>
        <v>56833</v>
      </c>
      <c r="O23" s="273">
        <f t="shared" si="6"/>
        <v>65550</v>
      </c>
      <c r="P23" s="273">
        <f t="shared" si="6"/>
        <v>83035</v>
      </c>
      <c r="Q23" s="273">
        <f t="shared" si="6"/>
        <v>133828</v>
      </c>
      <c r="R23" s="273">
        <f t="shared" si="6"/>
        <v>46435</v>
      </c>
      <c r="S23" s="273">
        <f t="shared" si="6"/>
        <v>59638</v>
      </c>
      <c r="T23" s="273">
        <f t="shared" si="6"/>
        <v>78717</v>
      </c>
      <c r="U23" s="273">
        <f t="shared" si="6"/>
        <v>95857</v>
      </c>
      <c r="V23" s="273">
        <f t="shared" si="6"/>
        <v>67957.999999999956</v>
      </c>
      <c r="W23" s="273">
        <f t="shared" si="6"/>
        <v>94873.958610000031</v>
      </c>
      <c r="X23" s="273">
        <f>SUM(L23,M23,N23)</f>
        <v>68618</v>
      </c>
      <c r="Y23" s="273">
        <f>SUM(O23,P23,Q23)</f>
        <v>282413</v>
      </c>
      <c r="Z23" s="273">
        <f>SUM(R23,S23,T23)</f>
        <v>184790</v>
      </c>
      <c r="AA23" s="273">
        <f>SUM(U23,V23,W23)</f>
        <v>258688.95860999997</v>
      </c>
      <c r="AB23" s="273">
        <f>X23+Y23</f>
        <v>351031</v>
      </c>
      <c r="AC23" s="273">
        <f>AA23+Z23</f>
        <v>443478.95860999997</v>
      </c>
      <c r="AD23" s="273">
        <f>AB23+AC23</f>
        <v>794509.95860999997</v>
      </c>
    </row>
    <row r="24" spans="2:31">
      <c r="B24" s="406" t="s">
        <v>96</v>
      </c>
      <c r="C24" s="406" t="s">
        <v>101</v>
      </c>
      <c r="D24" s="400" t="s">
        <v>10</v>
      </c>
      <c r="E24" s="187"/>
      <c r="F24" s="188"/>
      <c r="G24" s="188"/>
      <c r="H24" s="187"/>
      <c r="I24" s="187"/>
      <c r="J24" s="187"/>
      <c r="K24" s="262" t="s">
        <v>140</v>
      </c>
      <c r="L24" s="401">
        <f t="shared" ref="L24:AD24" si="7">IFERROR(L23/L9,0)</f>
        <v>8.0527697406785698E-2</v>
      </c>
      <c r="M24" s="401">
        <f t="shared" si="7"/>
        <v>-0.13113263424848379</v>
      </c>
      <c r="N24" s="401">
        <f t="shared" si="7"/>
        <v>0.11545485756308239</v>
      </c>
      <c r="O24" s="401">
        <f t="shared" si="7"/>
        <v>0.12770533673880899</v>
      </c>
      <c r="P24" s="401">
        <f t="shared" si="7"/>
        <v>0.14143270555732509</v>
      </c>
      <c r="Q24" s="401">
        <f t="shared" si="7"/>
        <v>0.18094156458722047</v>
      </c>
      <c r="R24" s="401">
        <f t="shared" si="7"/>
        <v>7.4753611709440518E-2</v>
      </c>
      <c r="S24" s="401">
        <f t="shared" si="7"/>
        <v>0.10073237799893252</v>
      </c>
      <c r="T24" s="401">
        <f t="shared" si="7"/>
        <v>0.10823434618986007</v>
      </c>
      <c r="U24" s="401">
        <f t="shared" si="7"/>
        <v>0.15753775864052461</v>
      </c>
      <c r="V24" s="401">
        <f t="shared" si="7"/>
        <v>0.12070649837833605</v>
      </c>
      <c r="W24" s="401">
        <f t="shared" si="7"/>
        <v>0.12310821133970458</v>
      </c>
      <c r="X24" s="401">
        <f t="shared" si="7"/>
        <v>5.4083493728433359E-2</v>
      </c>
      <c r="Y24" s="401">
        <f t="shared" si="7"/>
        <v>0.15348449193210906</v>
      </c>
      <c r="Z24" s="401">
        <f t="shared" si="7"/>
        <v>9.5227984937910362E-2</v>
      </c>
      <c r="AA24" s="401">
        <f t="shared" si="7"/>
        <v>0.13319878597537646</v>
      </c>
      <c r="AB24" s="401">
        <f t="shared" si="7"/>
        <v>0.11291701621744031</v>
      </c>
      <c r="AC24" s="401">
        <f t="shared" si="7"/>
        <v>0.11422133632426283</v>
      </c>
      <c r="AD24" s="2958">
        <f t="shared" si="7"/>
        <v>0.11364136388095054</v>
      </c>
    </row>
    <row r="25" spans="2:31">
      <c r="B25" s="407" t="s">
        <v>96</v>
      </c>
      <c r="C25" s="407" t="s">
        <v>101</v>
      </c>
      <c r="D25" s="267" t="s">
        <v>185</v>
      </c>
      <c r="E25" s="59"/>
      <c r="F25" s="58"/>
      <c r="G25" s="58"/>
      <c r="H25" s="59"/>
      <c r="I25" s="59"/>
      <c r="J25" s="59"/>
      <c r="K25" s="272"/>
      <c r="L25" s="61">
        <f>L26-L27</f>
        <v>8155</v>
      </c>
      <c r="M25" s="61">
        <f t="shared" ref="M25:W25" si="8">M26-M27</f>
        <v>7355</v>
      </c>
      <c r="N25" s="61">
        <f t="shared" si="8"/>
        <v>4689</v>
      </c>
      <c r="O25" s="61">
        <f t="shared" si="8"/>
        <v>5517</v>
      </c>
      <c r="P25" s="61">
        <f t="shared" si="8"/>
        <v>6745</v>
      </c>
      <c r="Q25" s="61">
        <f t="shared" si="8"/>
        <v>2755</v>
      </c>
      <c r="R25" s="61">
        <f t="shared" si="8"/>
        <v>6483</v>
      </c>
      <c r="S25" s="61">
        <f t="shared" si="8"/>
        <v>8053</v>
      </c>
      <c r="T25" s="61">
        <f t="shared" si="8"/>
        <v>6474</v>
      </c>
      <c r="U25" s="61">
        <f t="shared" si="8"/>
        <v>10229</v>
      </c>
      <c r="V25" s="61">
        <f t="shared" si="8"/>
        <v>8973</v>
      </c>
      <c r="W25" s="61">
        <f t="shared" si="8"/>
        <v>8237</v>
      </c>
      <c r="X25" s="61">
        <f t="shared" ref="X25:X30" si="9">SUM(L25,M25,N25)</f>
        <v>20199</v>
      </c>
      <c r="Y25" s="61">
        <f t="shared" ref="Y25:Y30" si="10">SUM(O25,P25,Q25)</f>
        <v>15017</v>
      </c>
      <c r="Z25" s="61">
        <f t="shared" ref="Z25:Z30" si="11">SUM(R25,S25,T25)</f>
        <v>21010</v>
      </c>
      <c r="AA25" s="61">
        <f t="shared" ref="AA25:AA30" si="12">SUM(U25,V25,W25)</f>
        <v>27439</v>
      </c>
      <c r="AB25" s="61">
        <f t="shared" ref="AB25:AB30" si="13">X25+Y25</f>
        <v>35216</v>
      </c>
      <c r="AC25" s="61">
        <f t="shared" ref="AC25:AC30" si="14">AA25+Z25</f>
        <v>48449</v>
      </c>
      <c r="AD25" s="61">
        <f t="shared" ref="AD25:AD30" si="15">AB25+AC25</f>
        <v>83665</v>
      </c>
    </row>
    <row r="26" spans="2:31">
      <c r="B26" s="397" t="s">
        <v>96</v>
      </c>
      <c r="C26" s="397" t="s">
        <v>101</v>
      </c>
      <c r="D26" s="408" t="s">
        <v>300</v>
      </c>
      <c r="E26" s="191" t="s">
        <v>186</v>
      </c>
      <c r="F26" s="191"/>
      <c r="G26" s="271"/>
      <c r="H26" s="191"/>
      <c r="I26" s="191"/>
      <c r="J26" s="191"/>
      <c r="K26" s="270"/>
      <c r="L26" s="1190">
        <f>'PL,HC,INV'!Q28</f>
        <v>8381</v>
      </c>
      <c r="M26" s="1190">
        <f>'PL,HC,INV'!R28</f>
        <v>7503</v>
      </c>
      <c r="N26" s="1190">
        <f>'PL,HC,INV'!S28</f>
        <v>7373</v>
      </c>
      <c r="O26" s="1190">
        <f>'PL,HC,INV'!T28</f>
        <v>6027</v>
      </c>
      <c r="P26" s="1190">
        <f>'PL,HC,INV'!U28</f>
        <v>6745</v>
      </c>
      <c r="Q26" s="1190">
        <f>'PL,HC,INV'!V28</f>
        <v>5001</v>
      </c>
      <c r="R26" s="1190">
        <f>'PL,HC,INV'!W28</f>
        <v>6713</v>
      </c>
      <c r="S26" s="1190">
        <f>'PL,HC,INV'!X28</f>
        <v>8053</v>
      </c>
      <c r="T26" s="1190">
        <f>'PL,HC,INV'!Y28</f>
        <v>8971</v>
      </c>
      <c r="U26" s="1190">
        <f>'PL,HC,INV'!Z28</f>
        <v>10229</v>
      </c>
      <c r="V26" s="1190">
        <f>'PL,HC,INV'!AA28</f>
        <v>8973</v>
      </c>
      <c r="W26" s="1190">
        <f>'PL,HC,INV'!AB28</f>
        <v>10524</v>
      </c>
      <c r="X26" s="404">
        <f t="shared" si="9"/>
        <v>23257</v>
      </c>
      <c r="Y26" s="404">
        <f t="shared" si="10"/>
        <v>17773</v>
      </c>
      <c r="Z26" s="404">
        <f t="shared" si="11"/>
        <v>23737</v>
      </c>
      <c r="AA26" s="404">
        <f t="shared" si="12"/>
        <v>29726</v>
      </c>
      <c r="AB26" s="404">
        <f t="shared" si="13"/>
        <v>41030</v>
      </c>
      <c r="AC26" s="404">
        <f t="shared" si="14"/>
        <v>53463</v>
      </c>
      <c r="AD26" s="404">
        <f t="shared" si="15"/>
        <v>94493</v>
      </c>
    </row>
    <row r="27" spans="2:31">
      <c r="B27" s="397" t="s">
        <v>96</v>
      </c>
      <c r="C27" s="397" t="s">
        <v>101</v>
      </c>
      <c r="D27" s="408" t="s">
        <v>301</v>
      </c>
      <c r="E27" s="59" t="s">
        <v>302</v>
      </c>
      <c r="F27" s="59"/>
      <c r="G27" s="58"/>
      <c r="H27" s="59"/>
      <c r="I27" s="59"/>
      <c r="J27" s="59"/>
      <c r="K27" s="266"/>
      <c r="L27" s="420">
        <f>'PL,HC,INV'!Q29</f>
        <v>226</v>
      </c>
      <c r="M27" s="420">
        <f>'PL,HC,INV'!R29</f>
        <v>148</v>
      </c>
      <c r="N27" s="420">
        <f>'PL,HC,INV'!S29</f>
        <v>2684</v>
      </c>
      <c r="O27" s="420">
        <f>'PL,HC,INV'!T29</f>
        <v>510</v>
      </c>
      <c r="P27" s="420">
        <f>'PL,HC,INV'!U29</f>
        <v>0</v>
      </c>
      <c r="Q27" s="420">
        <f>'PL,HC,INV'!V29</f>
        <v>2246</v>
      </c>
      <c r="R27" s="420">
        <f>'PL,HC,INV'!W29</f>
        <v>230</v>
      </c>
      <c r="S27" s="420">
        <f>'PL,HC,INV'!X29</f>
        <v>0</v>
      </c>
      <c r="T27" s="420">
        <f>'PL,HC,INV'!Y29</f>
        <v>2497</v>
      </c>
      <c r="U27" s="420">
        <f>'PL,HC,INV'!Z29</f>
        <v>0</v>
      </c>
      <c r="V27" s="420">
        <f>'PL,HC,INV'!AA29</f>
        <v>0</v>
      </c>
      <c r="W27" s="420">
        <f>'PL,HC,INV'!AB29</f>
        <v>2287</v>
      </c>
      <c r="X27" s="61">
        <f t="shared" si="9"/>
        <v>3058</v>
      </c>
      <c r="Y27" s="61">
        <f t="shared" si="10"/>
        <v>2756</v>
      </c>
      <c r="Z27" s="61">
        <f t="shared" si="11"/>
        <v>2727</v>
      </c>
      <c r="AA27" s="61">
        <f t="shared" si="12"/>
        <v>2287</v>
      </c>
      <c r="AB27" s="61">
        <f t="shared" si="13"/>
        <v>5814</v>
      </c>
      <c r="AC27" s="61">
        <f t="shared" si="14"/>
        <v>5014</v>
      </c>
      <c r="AD27" s="61">
        <f t="shared" si="15"/>
        <v>10828</v>
      </c>
      <c r="AE27" s="2928"/>
    </row>
    <row r="28" spans="2:31">
      <c r="B28" s="406" t="s">
        <v>96</v>
      </c>
      <c r="C28" s="406" t="s">
        <v>101</v>
      </c>
      <c r="D28" s="263" t="s">
        <v>149</v>
      </c>
      <c r="E28" s="258"/>
      <c r="F28" s="258"/>
      <c r="G28" s="258"/>
      <c r="H28" s="258"/>
      <c r="I28" s="258"/>
      <c r="J28" s="258"/>
      <c r="K28" s="257"/>
      <c r="L28" s="261">
        <f>L23+L25</f>
        <v>51378</v>
      </c>
      <c r="M28" s="261">
        <f t="shared" ref="M28:W28" si="16">M23+M25</f>
        <v>-24083</v>
      </c>
      <c r="N28" s="261">
        <f t="shared" si="16"/>
        <v>61522</v>
      </c>
      <c r="O28" s="261">
        <f t="shared" si="16"/>
        <v>71067</v>
      </c>
      <c r="P28" s="261">
        <f t="shared" si="16"/>
        <v>89780</v>
      </c>
      <c r="Q28" s="261">
        <f t="shared" si="16"/>
        <v>136583</v>
      </c>
      <c r="R28" s="261">
        <f t="shared" si="16"/>
        <v>52918</v>
      </c>
      <c r="S28" s="261">
        <f t="shared" si="16"/>
        <v>67691</v>
      </c>
      <c r="T28" s="261">
        <f t="shared" si="16"/>
        <v>85191</v>
      </c>
      <c r="U28" s="261">
        <f t="shared" si="16"/>
        <v>106086</v>
      </c>
      <c r="V28" s="261">
        <f t="shared" si="16"/>
        <v>76930.999999999956</v>
      </c>
      <c r="W28" s="261">
        <f t="shared" si="16"/>
        <v>103110.95861000003</v>
      </c>
      <c r="X28" s="261">
        <f t="shared" si="9"/>
        <v>88817</v>
      </c>
      <c r="Y28" s="261">
        <f t="shared" si="10"/>
        <v>297430</v>
      </c>
      <c r="Z28" s="261">
        <f t="shared" si="11"/>
        <v>205800</v>
      </c>
      <c r="AA28" s="261">
        <f t="shared" si="12"/>
        <v>286127.95860999997</v>
      </c>
      <c r="AB28" s="261">
        <f t="shared" si="13"/>
        <v>386247</v>
      </c>
      <c r="AC28" s="261">
        <f t="shared" si="14"/>
        <v>491927.95860999997</v>
      </c>
      <c r="AD28" s="261">
        <f t="shared" si="15"/>
        <v>878174.95860999997</v>
      </c>
    </row>
    <row r="29" spans="2:31">
      <c r="B29" s="406" t="s">
        <v>96</v>
      </c>
      <c r="C29" s="406" t="s">
        <v>101</v>
      </c>
      <c r="D29" s="398" t="s">
        <v>303</v>
      </c>
      <c r="E29" s="101"/>
      <c r="F29" s="102"/>
      <c r="G29" s="102"/>
      <c r="H29" s="101"/>
      <c r="I29" s="101"/>
      <c r="J29" s="101"/>
      <c r="K29" s="185"/>
      <c r="L29" s="1191">
        <f>L28*25.17%</f>
        <v>12931.842600000002</v>
      </c>
      <c r="M29" s="1191">
        <f>M28*25.17%</f>
        <v>-6061.6911000000009</v>
      </c>
      <c r="N29" s="1191">
        <f>N28*25.17%</f>
        <v>15485.087400000002</v>
      </c>
      <c r="O29" s="1191">
        <f t="shared" ref="O29:W29" si="17">O28*25.17%</f>
        <v>17887.563900000001</v>
      </c>
      <c r="P29" s="1191">
        <f t="shared" si="17"/>
        <v>22597.626000000004</v>
      </c>
      <c r="Q29" s="1191">
        <f t="shared" si="17"/>
        <v>34377.941100000004</v>
      </c>
      <c r="R29" s="1191">
        <f t="shared" si="17"/>
        <v>13319.460600000002</v>
      </c>
      <c r="S29" s="1191">
        <f t="shared" si="17"/>
        <v>17037.824700000001</v>
      </c>
      <c r="T29" s="1191">
        <f t="shared" si="17"/>
        <v>21442.574700000005</v>
      </c>
      <c r="U29" s="1191">
        <f t="shared" si="17"/>
        <v>26701.846200000004</v>
      </c>
      <c r="V29" s="1191">
        <f t="shared" si="17"/>
        <v>19363.532699999992</v>
      </c>
      <c r="W29" s="1191">
        <f t="shared" si="17"/>
        <v>25953.028282137013</v>
      </c>
      <c r="X29" s="109">
        <f t="shared" si="9"/>
        <v>22355.238900000004</v>
      </c>
      <c r="Y29" s="109">
        <f t="shared" si="10"/>
        <v>74863.131000000008</v>
      </c>
      <c r="Z29" s="109">
        <f t="shared" si="11"/>
        <v>51799.860000000008</v>
      </c>
      <c r="AA29" s="109">
        <f t="shared" si="12"/>
        <v>72018.407182137016</v>
      </c>
      <c r="AB29" s="109">
        <f t="shared" si="13"/>
        <v>97218.36990000002</v>
      </c>
      <c r="AC29" s="109">
        <f t="shared" si="14"/>
        <v>123818.26718213703</v>
      </c>
      <c r="AD29" s="109">
        <f t="shared" si="15"/>
        <v>221036.63708213705</v>
      </c>
    </row>
    <row r="30" spans="2:31">
      <c r="B30" s="406" t="s">
        <v>96</v>
      </c>
      <c r="C30" s="406" t="s">
        <v>101</v>
      </c>
      <c r="D30" s="263" t="s">
        <v>304</v>
      </c>
      <c r="E30" s="258"/>
      <c r="F30" s="258"/>
      <c r="G30" s="258"/>
      <c r="H30" s="258"/>
      <c r="I30" s="258"/>
      <c r="J30" s="258"/>
      <c r="K30" s="257"/>
      <c r="L30" s="261">
        <f>L28-L29</f>
        <v>38446.157399999996</v>
      </c>
      <c r="M30" s="261">
        <f t="shared" ref="M30:W30" si="18">M28-M29</f>
        <v>-18021.3089</v>
      </c>
      <c r="N30" s="261">
        <f t="shared" si="18"/>
        <v>46036.912599999996</v>
      </c>
      <c r="O30" s="261">
        <f t="shared" si="18"/>
        <v>53179.436099999999</v>
      </c>
      <c r="P30" s="261">
        <f t="shared" si="18"/>
        <v>67182.373999999996</v>
      </c>
      <c r="Q30" s="261">
        <f t="shared" si="18"/>
        <v>102205.0589</v>
      </c>
      <c r="R30" s="261">
        <f t="shared" si="18"/>
        <v>39598.539399999994</v>
      </c>
      <c r="S30" s="261">
        <f t="shared" si="18"/>
        <v>50653.175300000003</v>
      </c>
      <c r="T30" s="261">
        <f t="shared" si="18"/>
        <v>63748.425299999995</v>
      </c>
      <c r="U30" s="261">
        <f t="shared" si="18"/>
        <v>79384.1538</v>
      </c>
      <c r="V30" s="261">
        <f t="shared" si="18"/>
        <v>57567.46729999996</v>
      </c>
      <c r="W30" s="261">
        <f t="shared" si="18"/>
        <v>77157.930327863025</v>
      </c>
      <c r="X30" s="261">
        <f t="shared" si="9"/>
        <v>66461.761099999989</v>
      </c>
      <c r="Y30" s="261">
        <f t="shared" si="10"/>
        <v>222566.86900000001</v>
      </c>
      <c r="Z30" s="261">
        <f t="shared" si="11"/>
        <v>154000.13999999998</v>
      </c>
      <c r="AA30" s="261">
        <f t="shared" si="12"/>
        <v>214109.55142786299</v>
      </c>
      <c r="AB30" s="261">
        <f t="shared" si="13"/>
        <v>289028.63010000001</v>
      </c>
      <c r="AC30" s="261">
        <f t="shared" si="14"/>
        <v>368109.69142786297</v>
      </c>
      <c r="AD30" s="261">
        <f t="shared" si="15"/>
        <v>657138.32152786292</v>
      </c>
    </row>
    <row r="31" spans="2:31">
      <c r="B31" s="406" t="s">
        <v>96</v>
      </c>
      <c r="C31" s="406" t="s">
        <v>101</v>
      </c>
      <c r="D31" s="400" t="s">
        <v>305</v>
      </c>
      <c r="E31" s="187"/>
      <c r="F31" s="188"/>
      <c r="G31" s="188"/>
      <c r="H31" s="187"/>
      <c r="I31" s="187"/>
      <c r="J31" s="187"/>
      <c r="K31" s="262" t="s">
        <v>140</v>
      </c>
      <c r="L31" s="401">
        <f t="shared" ref="L31:AD31" si="19">IFERROR(L30/L9,0)</f>
        <v>7.1628080641344988E-2</v>
      </c>
      <c r="M31" s="401">
        <f t="shared" si="19"/>
        <v>-7.5169594397310441E-2</v>
      </c>
      <c r="N31" s="401">
        <f t="shared" si="19"/>
        <v>9.3522868524925182E-2</v>
      </c>
      <c r="O31" s="401">
        <f t="shared" si="19"/>
        <v>0.1036048481270858</v>
      </c>
      <c r="P31" s="401">
        <f t="shared" si="19"/>
        <v>0.11443108232172086</v>
      </c>
      <c r="Q31" s="401">
        <f t="shared" si="19"/>
        <v>0.13818590478894568</v>
      </c>
      <c r="R31" s="401">
        <f t="shared" si="19"/>
        <v>6.3747902198095854E-2</v>
      </c>
      <c r="S31" s="401">
        <f t="shared" si="19"/>
        <v>8.555643719047909E-2</v>
      </c>
      <c r="T31" s="401">
        <f t="shared" si="19"/>
        <v>8.7652846691040481E-2</v>
      </c>
      <c r="U31" s="401">
        <f t="shared" si="19"/>
        <v>0.13046518940950252</v>
      </c>
      <c r="V31" s="401">
        <f t="shared" si="19"/>
        <v>0.10225091083157779</v>
      </c>
      <c r="W31" s="401">
        <f t="shared" si="19"/>
        <v>0.10011993736219582</v>
      </c>
      <c r="X31" s="409">
        <f t="shared" si="19"/>
        <v>5.2383984371921155E-2</v>
      </c>
      <c r="Y31" s="409">
        <f t="shared" si="19"/>
        <v>0.12095959750218749</v>
      </c>
      <c r="Z31" s="409">
        <f t="shared" si="19"/>
        <v>7.9361020684864364E-2</v>
      </c>
      <c r="AA31" s="409">
        <f t="shared" si="19"/>
        <v>0.11024487658524029</v>
      </c>
      <c r="AB31" s="409">
        <f t="shared" si="19"/>
        <v>9.297255943864291E-2</v>
      </c>
      <c r="AC31" s="409">
        <f t="shared" si="19"/>
        <v>9.4809415537069994E-2</v>
      </c>
      <c r="AD31" s="2956">
        <f t="shared" si="19"/>
        <v>9.3992648308039745E-2</v>
      </c>
    </row>
    <row r="32" spans="2:31">
      <c r="B32" s="410" t="s">
        <v>96</v>
      </c>
      <c r="C32" s="410" t="s">
        <v>101</v>
      </c>
      <c r="D32" s="13"/>
      <c r="E32" s="12"/>
      <c r="F32" s="13"/>
      <c r="G32" s="13"/>
      <c r="H32" s="12"/>
      <c r="I32" s="12"/>
      <c r="J32" s="12"/>
      <c r="K32" s="12"/>
      <c r="L32" s="411"/>
      <c r="M32" s="411"/>
      <c r="N32" s="411"/>
      <c r="O32" s="411"/>
      <c r="P32" s="411"/>
      <c r="Q32" s="411"/>
      <c r="R32" s="411"/>
      <c r="S32" s="411"/>
      <c r="T32" s="411"/>
      <c r="U32" s="412"/>
      <c r="V32" s="412"/>
      <c r="W32" s="412"/>
      <c r="X32" s="412"/>
      <c r="Y32" s="412"/>
      <c r="Z32" s="412"/>
      <c r="AA32" s="412"/>
      <c r="AB32" s="412"/>
      <c r="AC32" s="412"/>
      <c r="AD32" s="412"/>
    </row>
    <row r="34" spans="2:30">
      <c r="B34" s="396" t="s">
        <v>754</v>
      </c>
    </row>
    <row r="35" spans="2:30">
      <c r="C35" s="39" t="s">
        <v>508</v>
      </c>
      <c r="D35" s="38"/>
      <c r="E35" s="37"/>
      <c r="F35" s="38"/>
      <c r="G35" s="38"/>
      <c r="H35" s="37"/>
      <c r="I35" s="37"/>
      <c r="J35" s="37"/>
      <c r="K35" s="37"/>
      <c r="L35" s="54"/>
      <c r="M35" s="54"/>
      <c r="N35" s="54"/>
      <c r="O35" s="54"/>
      <c r="P35" s="54"/>
      <c r="Q35" s="54"/>
      <c r="R35" s="374"/>
      <c r="S35" s="374"/>
      <c r="T35" s="374"/>
      <c r="U35" s="374"/>
      <c r="V35" s="371"/>
      <c r="W35" s="371"/>
      <c r="X35" s="371"/>
      <c r="Y35" s="371"/>
      <c r="Z35" s="371"/>
      <c r="AA35" s="371"/>
      <c r="AB35" s="371"/>
      <c r="AC35" s="371"/>
      <c r="AD35" s="371"/>
    </row>
    <row r="36" spans="2:30">
      <c r="C36" s="39"/>
      <c r="D36" s="1136" t="s">
        <v>9</v>
      </c>
      <c r="E36" s="1137"/>
      <c r="F36" s="1138"/>
      <c r="G36" s="1138"/>
      <c r="H36" s="1138"/>
      <c r="I36" s="1138"/>
      <c r="J36" s="1138"/>
      <c r="K36" s="1139"/>
      <c r="L36" s="1234"/>
      <c r="M36" s="1234"/>
      <c r="N36" s="1234"/>
      <c r="O36" s="1234"/>
      <c r="P36" s="1234"/>
      <c r="Q36" s="1234"/>
      <c r="R36" s="1234"/>
      <c r="S36" s="1234"/>
      <c r="T36" s="1234"/>
      <c r="U36" s="1234"/>
      <c r="V36" s="1234"/>
      <c r="W36" s="1234"/>
      <c r="X36" s="149">
        <f>SUM(L36,M36,N36)</f>
        <v>0</v>
      </c>
      <c r="Y36" s="149">
        <f>SUM(O36,P36,Q36)</f>
        <v>0</v>
      </c>
      <c r="Z36" s="149">
        <f>SUM(R36,S36,T36)</f>
        <v>0</v>
      </c>
      <c r="AA36" s="149">
        <f>SUM(U36,V36,W36)</f>
        <v>0</v>
      </c>
      <c r="AB36" s="149">
        <f>X36+Y36</f>
        <v>0</v>
      </c>
      <c r="AC36" s="149">
        <f>AA36+Z36</f>
        <v>0</v>
      </c>
      <c r="AD36" s="149">
        <f>AB36+AC36</f>
        <v>0</v>
      </c>
    </row>
    <row r="37" spans="2:30">
      <c r="C37" s="39"/>
      <c r="D37" s="1233" t="s">
        <v>757</v>
      </c>
      <c r="E37" s="1137"/>
      <c r="F37" s="1138"/>
      <c r="G37" s="1138"/>
      <c r="H37" s="1235" t="s">
        <v>758</v>
      </c>
      <c r="I37" s="1138"/>
      <c r="J37" s="1138"/>
      <c r="K37" s="1139"/>
      <c r="L37" s="1234"/>
      <c r="M37" s="1234"/>
      <c r="N37" s="1234"/>
      <c r="O37" s="1234"/>
      <c r="P37" s="1234"/>
      <c r="Q37" s="1234"/>
      <c r="R37" s="1234"/>
      <c r="S37" s="1234"/>
      <c r="T37" s="1234"/>
      <c r="U37" s="1234"/>
      <c r="V37" s="1234"/>
      <c r="W37" s="1234"/>
      <c r="X37" s="1234">
        <f>SUM(L37,M37,N37)</f>
        <v>0</v>
      </c>
      <c r="Y37" s="1234">
        <f>SUM(O37,P37,Q37)</f>
        <v>0</v>
      </c>
      <c r="Z37" s="1234">
        <f>SUM(R37,S37,T37)</f>
        <v>0</v>
      </c>
      <c r="AA37" s="1234">
        <f>SUM(U37,V37,W37)</f>
        <v>0</v>
      </c>
      <c r="AB37" s="1234">
        <f>X37+Y37</f>
        <v>0</v>
      </c>
      <c r="AC37" s="1234">
        <f>AA37+Z37</f>
        <v>0</v>
      </c>
      <c r="AD37" s="1234">
        <f>AB37+AC37</f>
        <v>0</v>
      </c>
    </row>
    <row r="38" spans="2:30">
      <c r="C38" s="39"/>
      <c r="D38" s="1136" t="s">
        <v>139</v>
      </c>
      <c r="E38" s="1137"/>
      <c r="F38" s="1138"/>
      <c r="G38" s="1138"/>
      <c r="H38" s="1138"/>
      <c r="I38" s="1138"/>
      <c r="J38" s="1138"/>
      <c r="K38" s="1139"/>
      <c r="L38" s="1234"/>
      <c r="M38" s="1234"/>
      <c r="N38" s="1234"/>
      <c r="O38" s="1234"/>
      <c r="P38" s="1234"/>
      <c r="Q38" s="1234"/>
      <c r="R38" s="1234"/>
      <c r="S38" s="1234"/>
      <c r="T38" s="1234"/>
      <c r="U38" s="1234"/>
      <c r="V38" s="1234"/>
      <c r="W38" s="1234"/>
      <c r="X38" s="149">
        <f>SUM(L38,M38,N38)</f>
        <v>0</v>
      </c>
      <c r="Y38" s="149">
        <f>SUM(O38,P38,Q38)</f>
        <v>0</v>
      </c>
      <c r="Z38" s="149">
        <f>SUM(R38,S38,T38)</f>
        <v>0</v>
      </c>
      <c r="AA38" s="149">
        <f>SUM(U38,V38,W38)</f>
        <v>0</v>
      </c>
      <c r="AB38" s="149">
        <f>X38+Y38</f>
        <v>0</v>
      </c>
      <c r="AC38" s="149">
        <f>AA38+Z38</f>
        <v>0</v>
      </c>
      <c r="AD38" s="149">
        <f>AB38+AC38</f>
        <v>0</v>
      </c>
    </row>
    <row r="39" spans="2:30">
      <c r="C39" s="39"/>
      <c r="D39" s="43"/>
      <c r="E39" s="63" t="s">
        <v>206</v>
      </c>
      <c r="F39" s="87"/>
      <c r="G39" s="87"/>
      <c r="H39" s="87"/>
      <c r="I39" s="87"/>
      <c r="J39" s="87"/>
      <c r="K39" s="148"/>
      <c r="L39" s="1192">
        <f>IFERROR(L38/L36,0)</f>
        <v>0</v>
      </c>
      <c r="M39" s="1192">
        <f t="shared" ref="M39:AD39" si="20">IFERROR(M38/M36,0)</f>
        <v>0</v>
      </c>
      <c r="N39" s="1192">
        <f t="shared" si="20"/>
        <v>0</v>
      </c>
      <c r="O39" s="1192">
        <f t="shared" si="20"/>
        <v>0</v>
      </c>
      <c r="P39" s="1192">
        <f t="shared" si="20"/>
        <v>0</v>
      </c>
      <c r="Q39" s="1192">
        <f t="shared" si="20"/>
        <v>0</v>
      </c>
      <c r="R39" s="1192">
        <f t="shared" si="20"/>
        <v>0</v>
      </c>
      <c r="S39" s="1192">
        <f t="shared" si="20"/>
        <v>0</v>
      </c>
      <c r="T39" s="1192">
        <f t="shared" si="20"/>
        <v>0</v>
      </c>
      <c r="U39" s="1192">
        <f t="shared" si="20"/>
        <v>0</v>
      </c>
      <c r="V39" s="1192">
        <f t="shared" si="20"/>
        <v>0</v>
      </c>
      <c r="W39" s="1192">
        <f t="shared" si="20"/>
        <v>0</v>
      </c>
      <c r="X39" s="147">
        <f t="shared" si="20"/>
        <v>0</v>
      </c>
      <c r="Y39" s="147">
        <f t="shared" si="20"/>
        <v>0</v>
      </c>
      <c r="Z39" s="147">
        <f t="shared" si="20"/>
        <v>0</v>
      </c>
      <c r="AA39" s="147">
        <f t="shared" si="20"/>
        <v>0</v>
      </c>
      <c r="AB39" s="147">
        <f t="shared" si="20"/>
        <v>0</v>
      </c>
      <c r="AC39" s="147">
        <f t="shared" si="20"/>
        <v>0</v>
      </c>
      <c r="AD39" s="147">
        <f t="shared" si="20"/>
        <v>0</v>
      </c>
    </row>
    <row r="40" spans="2:30">
      <c r="C40" s="39"/>
      <c r="D40" s="214" t="s">
        <v>99</v>
      </c>
      <c r="E40" s="213"/>
      <c r="F40" s="212"/>
      <c r="G40" s="212"/>
      <c r="H40" s="212"/>
      <c r="I40" s="212"/>
      <c r="J40" s="212"/>
      <c r="K40" s="211"/>
      <c r="L40" s="210">
        <f>SUM(L41:L43)</f>
        <v>0</v>
      </c>
      <c r="M40" s="210">
        <f t="shared" ref="M40:W40" si="21">SUM(M41:M43)</f>
        <v>0</v>
      </c>
      <c r="N40" s="210">
        <f t="shared" si="21"/>
        <v>0</v>
      </c>
      <c r="O40" s="210">
        <f t="shared" si="21"/>
        <v>0</v>
      </c>
      <c r="P40" s="210">
        <f t="shared" si="21"/>
        <v>0</v>
      </c>
      <c r="Q40" s="210">
        <f t="shared" si="21"/>
        <v>0</v>
      </c>
      <c r="R40" s="210">
        <f t="shared" si="21"/>
        <v>0</v>
      </c>
      <c r="S40" s="210">
        <f t="shared" si="21"/>
        <v>0</v>
      </c>
      <c r="T40" s="210">
        <f t="shared" si="21"/>
        <v>0</v>
      </c>
      <c r="U40" s="210">
        <f t="shared" si="21"/>
        <v>0</v>
      </c>
      <c r="V40" s="210">
        <f t="shared" si="21"/>
        <v>0</v>
      </c>
      <c r="W40" s="210">
        <f t="shared" si="21"/>
        <v>0</v>
      </c>
      <c r="X40" s="210">
        <f>SUM(L40,M40,N40)</f>
        <v>0</v>
      </c>
      <c r="Y40" s="210">
        <f>SUM(O40,P40,Q40)</f>
        <v>0</v>
      </c>
      <c r="Z40" s="210">
        <f>SUM(R40,S40,T40)</f>
        <v>0</v>
      </c>
      <c r="AA40" s="210">
        <f>SUM(U40,V40,W40)</f>
        <v>0</v>
      </c>
      <c r="AB40" s="210">
        <f>X40+Y40</f>
        <v>0</v>
      </c>
      <c r="AC40" s="210">
        <f>AA40+Z40</f>
        <v>0</v>
      </c>
      <c r="AD40" s="210">
        <f>AB40+AC40</f>
        <v>0</v>
      </c>
    </row>
    <row r="41" spans="2:30">
      <c r="C41" s="39"/>
      <c r="D41" s="44"/>
      <c r="E41" s="59" t="s">
        <v>627</v>
      </c>
      <c r="F41" s="7"/>
      <c r="G41" s="7"/>
      <c r="H41" s="6"/>
      <c r="I41" s="6"/>
      <c r="J41" s="6"/>
      <c r="K41" s="42"/>
      <c r="L41" s="146"/>
      <c r="M41" s="146"/>
      <c r="N41" s="146"/>
      <c r="O41" s="146"/>
      <c r="P41" s="146"/>
      <c r="Q41" s="146"/>
      <c r="R41" s="146"/>
      <c r="S41" s="146"/>
      <c r="T41" s="146"/>
      <c r="U41" s="146"/>
      <c r="V41" s="146"/>
      <c r="W41" s="146"/>
      <c r="X41" s="145">
        <f>SUM(L41:N41)</f>
        <v>0</v>
      </c>
      <c r="Y41" s="145">
        <f>SUM(O41:Q41)</f>
        <v>0</v>
      </c>
      <c r="Z41" s="145">
        <f>SUM(R41:T41)</f>
        <v>0</v>
      </c>
      <c r="AA41" s="145">
        <f>SUM(U41:W41)</f>
        <v>0</v>
      </c>
      <c r="AB41" s="145">
        <f>X41+Y41</f>
        <v>0</v>
      </c>
      <c r="AC41" s="145">
        <f>AA41+Z41</f>
        <v>0</v>
      </c>
      <c r="AD41" s="145">
        <f>AB41+AC41</f>
        <v>0</v>
      </c>
    </row>
    <row r="42" spans="2:30">
      <c r="C42" s="39"/>
      <c r="D42" s="44"/>
      <c r="E42" s="59" t="s">
        <v>628</v>
      </c>
      <c r="F42" s="7"/>
      <c r="G42" s="7"/>
      <c r="H42" s="6"/>
      <c r="I42" s="6"/>
      <c r="J42" s="6"/>
      <c r="K42" s="42"/>
      <c r="L42" s="146"/>
      <c r="M42" s="146"/>
      <c r="N42" s="146"/>
      <c r="O42" s="146"/>
      <c r="P42" s="146"/>
      <c r="Q42" s="146"/>
      <c r="R42" s="146"/>
      <c r="S42" s="146"/>
      <c r="T42" s="146"/>
      <c r="U42" s="146"/>
      <c r="V42" s="146"/>
      <c r="W42" s="146"/>
      <c r="X42" s="145">
        <f>SUM(L42:N42)</f>
        <v>0</v>
      </c>
      <c r="Y42" s="145">
        <f>SUM(O42:Q42)</f>
        <v>0</v>
      </c>
      <c r="Z42" s="145">
        <f>SUM(R42:T42)</f>
        <v>0</v>
      </c>
      <c r="AA42" s="145">
        <f>SUM(U42:W42)</f>
        <v>0</v>
      </c>
      <c r="AB42" s="145">
        <f>X42+Y42</f>
        <v>0</v>
      </c>
      <c r="AC42" s="145">
        <f>AA42+Z42</f>
        <v>0</v>
      </c>
      <c r="AD42" s="145">
        <f>AB42+AC42</f>
        <v>0</v>
      </c>
    </row>
    <row r="43" spans="2:30">
      <c r="C43" s="39"/>
      <c r="D43" s="44"/>
      <c r="E43" s="59" t="s">
        <v>626</v>
      </c>
      <c r="F43" s="80"/>
      <c r="G43" s="80"/>
      <c r="H43" s="79"/>
      <c r="I43" s="79"/>
      <c r="J43" s="79"/>
      <c r="K43" s="209"/>
      <c r="L43" s="208"/>
      <c r="M43" s="208"/>
      <c r="N43" s="208"/>
      <c r="O43" s="208"/>
      <c r="P43" s="208"/>
      <c r="Q43" s="208"/>
      <c r="R43" s="208"/>
      <c r="S43" s="208"/>
      <c r="T43" s="208"/>
      <c r="U43" s="208"/>
      <c r="V43" s="208"/>
      <c r="W43" s="208"/>
      <c r="X43" s="207">
        <f>SUM(L43:N43)</f>
        <v>0</v>
      </c>
      <c r="Y43" s="207">
        <f>SUM(O43:Q43)</f>
        <v>0</v>
      </c>
      <c r="Z43" s="207">
        <f>SUM(R43:T43)</f>
        <v>0</v>
      </c>
      <c r="AA43" s="207">
        <f>SUM(U43:W43)</f>
        <v>0</v>
      </c>
      <c r="AB43" s="207">
        <f>X43+Y43</f>
        <v>0</v>
      </c>
      <c r="AC43" s="207">
        <f>AA43+Z43</f>
        <v>0</v>
      </c>
      <c r="AD43" s="207">
        <f>AB43+AC43</f>
        <v>0</v>
      </c>
    </row>
    <row r="44" spans="2:30">
      <c r="C44" s="39"/>
      <c r="D44" s="1140" t="s">
        <v>141</v>
      </c>
      <c r="E44" s="1141"/>
      <c r="F44" s="1142"/>
      <c r="G44" s="1142"/>
      <c r="H44" s="1142"/>
      <c r="I44" s="1142"/>
      <c r="J44" s="1142"/>
      <c r="K44" s="1143"/>
      <c r="L44" s="1144">
        <f>L38-L40</f>
        <v>0</v>
      </c>
      <c r="M44" s="1144">
        <f t="shared" ref="M44:W44" si="22">M38-M40</f>
        <v>0</v>
      </c>
      <c r="N44" s="1144">
        <f t="shared" si="22"/>
        <v>0</v>
      </c>
      <c r="O44" s="1144">
        <f t="shared" si="22"/>
        <v>0</v>
      </c>
      <c r="P44" s="1144">
        <f t="shared" si="22"/>
        <v>0</v>
      </c>
      <c r="Q44" s="1144">
        <f t="shared" si="22"/>
        <v>0</v>
      </c>
      <c r="R44" s="1144">
        <f t="shared" si="22"/>
        <v>0</v>
      </c>
      <c r="S44" s="1144">
        <f t="shared" si="22"/>
        <v>0</v>
      </c>
      <c r="T44" s="1144">
        <f t="shared" si="22"/>
        <v>0</v>
      </c>
      <c r="U44" s="1144">
        <f t="shared" si="22"/>
        <v>0</v>
      </c>
      <c r="V44" s="1144">
        <f t="shared" si="22"/>
        <v>0</v>
      </c>
      <c r="W44" s="1144">
        <f t="shared" si="22"/>
        <v>0</v>
      </c>
      <c r="X44" s="206">
        <f t="shared" ref="X44:AD44" si="23">X38-X40</f>
        <v>0</v>
      </c>
      <c r="Y44" s="206">
        <f t="shared" si="23"/>
        <v>0</v>
      </c>
      <c r="Z44" s="206">
        <f t="shared" si="23"/>
        <v>0</v>
      </c>
      <c r="AA44" s="206">
        <f t="shared" si="23"/>
        <v>0</v>
      </c>
      <c r="AB44" s="206">
        <f t="shared" si="23"/>
        <v>0</v>
      </c>
      <c r="AC44" s="206">
        <f t="shared" si="23"/>
        <v>0</v>
      </c>
      <c r="AD44" s="206">
        <f t="shared" si="23"/>
        <v>0</v>
      </c>
    </row>
    <row r="45" spans="2:30">
      <c r="C45" s="39"/>
      <c r="D45" s="64"/>
      <c r="E45" s="3" t="s">
        <v>140</v>
      </c>
      <c r="F45" s="4"/>
      <c r="G45" s="4"/>
      <c r="H45" s="3"/>
      <c r="I45" s="3"/>
      <c r="J45" s="3"/>
      <c r="K45" s="40"/>
      <c r="L45" s="192">
        <f>IFERROR(L44/L36,0)</f>
        <v>0</v>
      </c>
      <c r="M45" s="192">
        <f t="shared" ref="M45:AD45" si="24">IFERROR(M44/M36,0)</f>
        <v>0</v>
      </c>
      <c r="N45" s="192">
        <f t="shared" si="24"/>
        <v>0</v>
      </c>
      <c r="O45" s="192">
        <f>IFERROR(O44/O36,0)</f>
        <v>0</v>
      </c>
      <c r="P45" s="192">
        <f t="shared" si="24"/>
        <v>0</v>
      </c>
      <c r="Q45" s="192">
        <f t="shared" si="24"/>
        <v>0</v>
      </c>
      <c r="R45" s="192">
        <f>IFERROR(R44/R36,0)</f>
        <v>0</v>
      </c>
      <c r="S45" s="192">
        <f t="shared" si="24"/>
        <v>0</v>
      </c>
      <c r="T45" s="192">
        <f>IFERROR(T44/T36,0)</f>
        <v>0</v>
      </c>
      <c r="U45" s="192">
        <f t="shared" si="24"/>
        <v>0</v>
      </c>
      <c r="V45" s="192">
        <f t="shared" si="24"/>
        <v>0</v>
      </c>
      <c r="W45" s="192">
        <f t="shared" si="24"/>
        <v>0</v>
      </c>
      <c r="X45" s="192">
        <f t="shared" si="24"/>
        <v>0</v>
      </c>
      <c r="Y45" s="192">
        <f t="shared" si="24"/>
        <v>0</v>
      </c>
      <c r="Z45" s="192">
        <f t="shared" si="24"/>
        <v>0</v>
      </c>
      <c r="AA45" s="192">
        <f t="shared" si="24"/>
        <v>0</v>
      </c>
      <c r="AB45" s="192">
        <f t="shared" si="24"/>
        <v>0</v>
      </c>
      <c r="AC45" s="192">
        <f t="shared" si="24"/>
        <v>0</v>
      </c>
      <c r="AD45" s="192">
        <f t="shared" si="24"/>
        <v>0</v>
      </c>
    </row>
    <row r="46" spans="2:30">
      <c r="C46" s="39"/>
      <c r="D46" s="103" t="s">
        <v>624</v>
      </c>
      <c r="E46" s="915"/>
      <c r="F46" s="1145"/>
      <c r="G46" s="1145"/>
      <c r="H46" s="915"/>
      <c r="I46" s="915"/>
      <c r="J46" s="915"/>
      <c r="K46" s="1146"/>
      <c r="L46" s="1147"/>
      <c r="M46" s="1148"/>
      <c r="N46" s="1148"/>
      <c r="O46" s="1148"/>
      <c r="P46" s="1148"/>
      <c r="Q46" s="1148"/>
      <c r="R46" s="1148"/>
      <c r="S46" s="1148"/>
      <c r="T46" s="1148"/>
      <c r="U46" s="1148"/>
      <c r="V46" s="1148"/>
      <c r="W46" s="1148"/>
      <c r="X46" s="185">
        <f>SUM(L46,M46,N46)</f>
        <v>0</v>
      </c>
      <c r="Y46" s="185">
        <f>SUM(O46,P46,Q46)</f>
        <v>0</v>
      </c>
      <c r="Z46" s="185">
        <f>SUM(R46,S46,T46)</f>
        <v>0</v>
      </c>
      <c r="AA46" s="185">
        <f>SUM(U46,V46,W46)</f>
        <v>0</v>
      </c>
      <c r="AB46" s="185">
        <f>X46+Y46</f>
        <v>0</v>
      </c>
      <c r="AC46" s="185">
        <f>AA46+Z46</f>
        <v>0</v>
      </c>
      <c r="AD46" s="185">
        <f>AB46+AC46</f>
        <v>0</v>
      </c>
    </row>
    <row r="47" spans="2:30">
      <c r="C47" s="39"/>
      <c r="D47" s="189" t="s">
        <v>629</v>
      </c>
      <c r="E47" s="187"/>
      <c r="F47" s="188"/>
      <c r="G47" s="188"/>
      <c r="H47" s="187"/>
      <c r="I47" s="187"/>
      <c r="J47" s="187"/>
      <c r="K47" s="186"/>
      <c r="L47" s="100"/>
      <c r="M47" s="198"/>
      <c r="N47" s="198"/>
      <c r="O47" s="198"/>
      <c r="P47" s="198"/>
      <c r="Q47" s="198"/>
      <c r="R47" s="198"/>
      <c r="S47" s="198"/>
      <c r="T47" s="198"/>
      <c r="U47" s="198"/>
      <c r="V47" s="198"/>
      <c r="W47" s="198"/>
      <c r="X47" s="186">
        <f>SUM(L47,M47,N47)</f>
        <v>0</v>
      </c>
      <c r="Y47" s="186">
        <f>SUM(O47,P47,Q47)</f>
        <v>0</v>
      </c>
      <c r="Z47" s="186">
        <f>SUM(R47,S47,T47)</f>
        <v>0</v>
      </c>
      <c r="AA47" s="186">
        <f>SUM(U47,V47,W47)</f>
        <v>0</v>
      </c>
      <c r="AB47" s="186">
        <f>X47+Y47</f>
        <v>0</v>
      </c>
      <c r="AC47" s="186">
        <f>AA47+Z47</f>
        <v>0</v>
      </c>
      <c r="AD47" s="186">
        <f>AB47+AC47</f>
        <v>0</v>
      </c>
    </row>
    <row r="48" spans="2:30">
      <c r="C48" s="39"/>
      <c r="D48" s="1140" t="s">
        <v>625</v>
      </c>
      <c r="E48" s="1141"/>
      <c r="F48" s="1142"/>
      <c r="G48" s="1142"/>
      <c r="H48" s="1142"/>
      <c r="I48" s="1142"/>
      <c r="J48" s="1142"/>
      <c r="K48" s="1143"/>
      <c r="L48" s="1144">
        <f>L44+L46-L47</f>
        <v>0</v>
      </c>
      <c r="M48" s="1143">
        <f t="shared" ref="M48:W48" si="25">M44+M46-M47</f>
        <v>0</v>
      </c>
      <c r="N48" s="1143">
        <f t="shared" si="25"/>
        <v>0</v>
      </c>
      <c r="O48" s="1143">
        <f t="shared" si="25"/>
        <v>0</v>
      </c>
      <c r="P48" s="1143">
        <f t="shared" si="25"/>
        <v>0</v>
      </c>
      <c r="Q48" s="1143">
        <f t="shared" si="25"/>
        <v>0</v>
      </c>
      <c r="R48" s="1143">
        <f t="shared" si="25"/>
        <v>0</v>
      </c>
      <c r="S48" s="1143">
        <f t="shared" si="25"/>
        <v>0</v>
      </c>
      <c r="T48" s="1143">
        <f t="shared" si="25"/>
        <v>0</v>
      </c>
      <c r="U48" s="1143">
        <f t="shared" si="25"/>
        <v>0</v>
      </c>
      <c r="V48" s="1143">
        <f t="shared" si="25"/>
        <v>0</v>
      </c>
      <c r="W48" s="1143">
        <f t="shared" si="25"/>
        <v>0</v>
      </c>
      <c r="X48" s="205">
        <f t="shared" ref="X48:AD48" si="26">X44+X46-X47</f>
        <v>0</v>
      </c>
      <c r="Y48" s="205">
        <f t="shared" si="26"/>
        <v>0</v>
      </c>
      <c r="Z48" s="205">
        <f t="shared" si="26"/>
        <v>0</v>
      </c>
      <c r="AA48" s="205">
        <f t="shared" si="26"/>
        <v>0</v>
      </c>
      <c r="AB48" s="205">
        <f t="shared" si="26"/>
        <v>0</v>
      </c>
      <c r="AC48" s="205">
        <f t="shared" si="26"/>
        <v>0</v>
      </c>
      <c r="AD48" s="205">
        <f t="shared" si="26"/>
        <v>0</v>
      </c>
    </row>
    <row r="49" spans="1:30">
      <c r="C49" s="39"/>
      <c r="D49" s="64"/>
      <c r="E49" s="3" t="s">
        <v>140</v>
      </c>
      <c r="F49" s="4"/>
      <c r="G49" s="4"/>
      <c r="H49" s="3"/>
      <c r="I49" s="3"/>
      <c r="J49" s="3"/>
      <c r="K49" s="40"/>
      <c r="L49" s="192">
        <f>IFERROR(L48/L36,0)</f>
        <v>0</v>
      </c>
      <c r="M49" s="192">
        <f t="shared" ref="M49:AD49" si="27">IFERROR(M48/M36,0)</f>
        <v>0</v>
      </c>
      <c r="N49" s="192">
        <f t="shared" si="27"/>
        <v>0</v>
      </c>
      <c r="O49" s="192">
        <f t="shared" si="27"/>
        <v>0</v>
      </c>
      <c r="P49" s="192">
        <f t="shared" si="27"/>
        <v>0</v>
      </c>
      <c r="Q49" s="192">
        <f t="shared" si="27"/>
        <v>0</v>
      </c>
      <c r="R49" s="192">
        <f t="shared" si="27"/>
        <v>0</v>
      </c>
      <c r="S49" s="192">
        <f t="shared" si="27"/>
        <v>0</v>
      </c>
      <c r="T49" s="192">
        <f t="shared" si="27"/>
        <v>0</v>
      </c>
      <c r="U49" s="192">
        <f t="shared" si="27"/>
        <v>0</v>
      </c>
      <c r="V49" s="192">
        <f t="shared" si="27"/>
        <v>0</v>
      </c>
      <c r="W49" s="192">
        <f t="shared" si="27"/>
        <v>0</v>
      </c>
      <c r="X49" s="192">
        <f t="shared" si="27"/>
        <v>0</v>
      </c>
      <c r="Y49" s="192">
        <f t="shared" si="27"/>
        <v>0</v>
      </c>
      <c r="Z49" s="192">
        <f t="shared" si="27"/>
        <v>0</v>
      </c>
      <c r="AA49" s="192">
        <f t="shared" si="27"/>
        <v>0</v>
      </c>
      <c r="AB49" s="192">
        <f t="shared" si="27"/>
        <v>0</v>
      </c>
      <c r="AC49" s="192">
        <f t="shared" si="27"/>
        <v>0</v>
      </c>
      <c r="AD49" s="192">
        <f t="shared" si="27"/>
        <v>0</v>
      </c>
    </row>
    <row r="50" spans="1:30">
      <c r="C50" s="39"/>
      <c r="D50" s="7"/>
      <c r="E50" s="6"/>
      <c r="F50" s="7"/>
      <c r="G50" s="7"/>
      <c r="H50" s="6"/>
      <c r="I50" s="6"/>
      <c r="J50" s="6"/>
      <c r="K50" s="6"/>
      <c r="L50" s="204"/>
      <c r="M50" s="204"/>
      <c r="N50" s="204"/>
      <c r="O50" s="204"/>
      <c r="P50" s="204"/>
      <c r="Q50" s="204"/>
      <c r="R50" s="204"/>
      <c r="S50" s="204"/>
      <c r="T50" s="204"/>
      <c r="U50" s="204"/>
      <c r="V50" s="204"/>
      <c r="W50" s="204"/>
      <c r="X50" s="204"/>
      <c r="Y50" s="204"/>
      <c r="Z50" s="204"/>
      <c r="AA50" s="204"/>
      <c r="AB50" s="204"/>
      <c r="AC50" s="204"/>
      <c r="AD50" s="204"/>
    </row>
    <row r="51" spans="1:30">
      <c r="A51" s="2515" t="s">
        <v>1067</v>
      </c>
      <c r="B51" s="2643"/>
      <c r="C51" s="2502" t="s">
        <v>1131</v>
      </c>
      <c r="D51" s="2640"/>
      <c r="E51" s="37"/>
      <c r="F51" s="38"/>
      <c r="G51" s="38"/>
      <c r="H51" s="37"/>
      <c r="I51" s="2642" t="s">
        <v>1134</v>
      </c>
      <c r="J51" s="37"/>
      <c r="K51" s="37"/>
      <c r="L51" s="2641"/>
      <c r="M51" s="54"/>
      <c r="N51" s="54"/>
      <c r="O51" s="54"/>
      <c r="P51" s="54"/>
      <c r="Q51" s="54"/>
      <c r="R51" s="374"/>
      <c r="S51" s="374"/>
      <c r="T51" s="374"/>
      <c r="U51" s="374"/>
      <c r="V51" s="371"/>
      <c r="W51" s="371"/>
      <c r="X51" s="371"/>
      <c r="Y51" s="371"/>
      <c r="Z51" s="371"/>
      <c r="AA51" s="371"/>
      <c r="AB51" s="371"/>
      <c r="AC51" s="371"/>
      <c r="AD51" s="371"/>
    </row>
    <row r="52" spans="1:30">
      <c r="C52" s="39"/>
      <c r="D52" s="1233" t="s">
        <v>9</v>
      </c>
      <c r="E52" s="1137"/>
      <c r="F52" s="1138"/>
      <c r="G52" s="1138"/>
      <c r="H52" s="1138"/>
      <c r="I52" s="1138"/>
      <c r="J52" s="1138"/>
      <c r="K52" s="2787"/>
      <c r="L52" s="2788">
        <f>L53+L65+L66</f>
        <v>0</v>
      </c>
      <c r="M52" s="2788">
        <f t="shared" ref="M52:AD52" si="28">M53+M65+M66</f>
        <v>0</v>
      </c>
      <c r="N52" s="2788">
        <f t="shared" si="28"/>
        <v>214</v>
      </c>
      <c r="O52" s="2788">
        <f t="shared" si="28"/>
        <v>0</v>
      </c>
      <c r="P52" s="2788">
        <f t="shared" si="28"/>
        <v>0</v>
      </c>
      <c r="Q52" s="2788">
        <f t="shared" si="28"/>
        <v>0</v>
      </c>
      <c r="R52" s="2788">
        <f t="shared" si="28"/>
        <v>712</v>
      </c>
      <c r="S52" s="2788">
        <f t="shared" si="28"/>
        <v>7193</v>
      </c>
      <c r="T52" s="2788">
        <f t="shared" si="28"/>
        <v>537</v>
      </c>
      <c r="U52" s="2788">
        <f t="shared" si="28"/>
        <v>288</v>
      </c>
      <c r="V52" s="2788">
        <f t="shared" si="28"/>
        <v>1623</v>
      </c>
      <c r="W52" s="2788">
        <f t="shared" si="28"/>
        <v>267</v>
      </c>
      <c r="X52" s="2788">
        <f t="shared" si="28"/>
        <v>214</v>
      </c>
      <c r="Y52" s="2788">
        <f t="shared" si="28"/>
        <v>0</v>
      </c>
      <c r="Z52" s="2788">
        <f t="shared" si="28"/>
        <v>8442</v>
      </c>
      <c r="AA52" s="2788">
        <f t="shared" si="28"/>
        <v>2178</v>
      </c>
      <c r="AB52" s="2788">
        <f t="shared" si="28"/>
        <v>214</v>
      </c>
      <c r="AC52" s="2788">
        <f t="shared" si="28"/>
        <v>10620</v>
      </c>
      <c r="AD52" s="2788">
        <f t="shared" si="28"/>
        <v>10834</v>
      </c>
    </row>
    <row r="53" spans="1:30">
      <c r="A53" s="2547" t="s">
        <v>492</v>
      </c>
      <c r="B53" s="2539"/>
      <c r="C53" s="39"/>
      <c r="D53" s="214"/>
      <c r="E53" s="2796" t="s">
        <v>1153</v>
      </c>
      <c r="F53" s="2797"/>
      <c r="G53" s="2797"/>
      <c r="H53" s="2797"/>
      <c r="I53" s="2797"/>
      <c r="J53" s="2797"/>
      <c r="K53" s="2798"/>
      <c r="L53" s="2799">
        <f>L54+L64</f>
        <v>0</v>
      </c>
      <c r="M53" s="2799">
        <f t="shared" ref="M53:W53" si="29">M54+M64</f>
        <v>0</v>
      </c>
      <c r="N53" s="2799">
        <f t="shared" si="29"/>
        <v>214</v>
      </c>
      <c r="O53" s="2799">
        <f t="shared" si="29"/>
        <v>0</v>
      </c>
      <c r="P53" s="2799">
        <f t="shared" si="29"/>
        <v>0</v>
      </c>
      <c r="Q53" s="2799">
        <f t="shared" si="29"/>
        <v>0</v>
      </c>
      <c r="R53" s="2799">
        <f t="shared" si="29"/>
        <v>712</v>
      </c>
      <c r="S53" s="2799">
        <f t="shared" si="29"/>
        <v>7193</v>
      </c>
      <c r="T53" s="2799">
        <f t="shared" si="29"/>
        <v>537</v>
      </c>
      <c r="U53" s="2799">
        <f t="shared" si="29"/>
        <v>288</v>
      </c>
      <c r="V53" s="2799">
        <f t="shared" si="29"/>
        <v>1623</v>
      </c>
      <c r="W53" s="2799">
        <f t="shared" si="29"/>
        <v>267</v>
      </c>
      <c r="X53" s="2799">
        <f t="shared" ref="X53:AD53" si="30">X54+X64</f>
        <v>214</v>
      </c>
      <c r="Y53" s="2799">
        <f t="shared" si="30"/>
        <v>0</v>
      </c>
      <c r="Z53" s="2799">
        <f t="shared" si="30"/>
        <v>8442</v>
      </c>
      <c r="AA53" s="2799">
        <f t="shared" si="30"/>
        <v>2178</v>
      </c>
      <c r="AB53" s="2799">
        <f t="shared" si="30"/>
        <v>214</v>
      </c>
      <c r="AC53" s="2799">
        <f t="shared" si="30"/>
        <v>10620</v>
      </c>
      <c r="AD53" s="2799">
        <f t="shared" si="30"/>
        <v>10834</v>
      </c>
    </row>
    <row r="54" spans="1:30">
      <c r="A54" s="2547" t="s">
        <v>492</v>
      </c>
      <c r="B54" s="2539"/>
      <c r="C54" s="39"/>
      <c r="D54" s="214"/>
      <c r="E54" s="2801"/>
      <c r="F54" s="2805" t="s">
        <v>1152</v>
      </c>
      <c r="G54" s="2793"/>
      <c r="H54" s="2794"/>
      <c r="I54" s="2793"/>
      <c r="J54" s="2793"/>
      <c r="K54" s="2795"/>
      <c r="L54" s="2815">
        <f>L55+L61</f>
        <v>0</v>
      </c>
      <c r="M54" s="2815">
        <f>M55+M61</f>
        <v>0</v>
      </c>
      <c r="N54" s="2815">
        <f t="shared" ref="N54:W54" si="31">N55+N61</f>
        <v>0</v>
      </c>
      <c r="O54" s="2815">
        <f t="shared" si="31"/>
        <v>0</v>
      </c>
      <c r="P54" s="2815">
        <f t="shared" si="31"/>
        <v>0</v>
      </c>
      <c r="Q54" s="2815">
        <f t="shared" si="31"/>
        <v>0</v>
      </c>
      <c r="R54" s="2815">
        <f t="shared" si="31"/>
        <v>0</v>
      </c>
      <c r="S54" s="2815">
        <f t="shared" si="31"/>
        <v>0</v>
      </c>
      <c r="T54" s="2815">
        <f t="shared" si="31"/>
        <v>0</v>
      </c>
      <c r="U54" s="2815">
        <f t="shared" si="31"/>
        <v>0</v>
      </c>
      <c r="V54" s="2815">
        <f t="shared" si="31"/>
        <v>0</v>
      </c>
      <c r="W54" s="2815">
        <f t="shared" si="31"/>
        <v>0</v>
      </c>
      <c r="X54" s="2815">
        <f t="shared" ref="X54:AD54" si="32">X55+X61</f>
        <v>0</v>
      </c>
      <c r="Y54" s="2815">
        <f t="shared" si="32"/>
        <v>0</v>
      </c>
      <c r="Z54" s="2815">
        <f t="shared" si="32"/>
        <v>0</v>
      </c>
      <c r="AA54" s="2815">
        <f t="shared" si="32"/>
        <v>0</v>
      </c>
      <c r="AB54" s="2815">
        <f t="shared" si="32"/>
        <v>0</v>
      </c>
      <c r="AC54" s="2815">
        <f t="shared" si="32"/>
        <v>0</v>
      </c>
      <c r="AD54" s="2815">
        <f t="shared" si="32"/>
        <v>0</v>
      </c>
    </row>
    <row r="55" spans="1:30">
      <c r="A55" s="2547" t="s">
        <v>492</v>
      </c>
      <c r="B55" s="2539"/>
      <c r="C55" s="39"/>
      <c r="D55" s="214"/>
      <c r="E55" s="2801"/>
      <c r="F55" s="46"/>
      <c r="G55" s="20" t="s">
        <v>1154</v>
      </c>
      <c r="H55" s="2812"/>
      <c r="I55" s="2813"/>
      <c r="J55" s="2813"/>
      <c r="K55" s="2814"/>
      <c r="L55" s="2816">
        <f>L56+L59</f>
        <v>0</v>
      </c>
      <c r="M55" s="2816">
        <f>M56+M59</f>
        <v>0</v>
      </c>
      <c r="N55" s="2816">
        <f t="shared" ref="N55:W55" si="33">N56+N59</f>
        <v>0</v>
      </c>
      <c r="O55" s="2816">
        <f t="shared" si="33"/>
        <v>0</v>
      </c>
      <c r="P55" s="2816">
        <f t="shared" si="33"/>
        <v>0</v>
      </c>
      <c r="Q55" s="2816">
        <f t="shared" si="33"/>
        <v>0</v>
      </c>
      <c r="R55" s="2816">
        <f t="shared" si="33"/>
        <v>0</v>
      </c>
      <c r="S55" s="2816">
        <f t="shared" si="33"/>
        <v>0</v>
      </c>
      <c r="T55" s="2816">
        <f t="shared" si="33"/>
        <v>0</v>
      </c>
      <c r="U55" s="2816">
        <f t="shared" si="33"/>
        <v>0</v>
      </c>
      <c r="V55" s="2816">
        <f t="shared" si="33"/>
        <v>0</v>
      </c>
      <c r="W55" s="2816">
        <f t="shared" si="33"/>
        <v>0</v>
      </c>
      <c r="X55" s="2816">
        <f t="shared" ref="X55:AD55" si="34">X56+X59</f>
        <v>0</v>
      </c>
      <c r="Y55" s="2816">
        <f t="shared" si="34"/>
        <v>0</v>
      </c>
      <c r="Z55" s="2816">
        <f t="shared" si="34"/>
        <v>0</v>
      </c>
      <c r="AA55" s="2816">
        <f t="shared" si="34"/>
        <v>0</v>
      </c>
      <c r="AB55" s="2816">
        <f t="shared" si="34"/>
        <v>0</v>
      </c>
      <c r="AC55" s="2816">
        <f t="shared" si="34"/>
        <v>0</v>
      </c>
      <c r="AD55" s="2816">
        <f t="shared" si="34"/>
        <v>0</v>
      </c>
    </row>
    <row r="56" spans="1:30">
      <c r="A56" s="2547" t="s">
        <v>492</v>
      </c>
      <c r="B56" s="2539"/>
      <c r="C56" s="39"/>
      <c r="D56" s="214"/>
      <c r="E56" s="2801"/>
      <c r="F56" s="2806"/>
      <c r="G56" s="45"/>
      <c r="H56" s="20" t="s">
        <v>319</v>
      </c>
      <c r="I56" s="20"/>
      <c r="J56" s="20"/>
      <c r="K56" s="2789"/>
      <c r="L56" s="2817">
        <f>SUM(L57:L58)</f>
        <v>0</v>
      </c>
      <c r="M56" s="2817">
        <f t="shared" ref="M56:W56" si="35">SUM(M57:M58)</f>
        <v>0</v>
      </c>
      <c r="N56" s="2817">
        <f t="shared" si="35"/>
        <v>0</v>
      </c>
      <c r="O56" s="2817">
        <f t="shared" si="35"/>
        <v>0</v>
      </c>
      <c r="P56" s="2817">
        <f t="shared" si="35"/>
        <v>0</v>
      </c>
      <c r="Q56" s="2817">
        <f t="shared" si="35"/>
        <v>0</v>
      </c>
      <c r="R56" s="2817">
        <f t="shared" si="35"/>
        <v>0</v>
      </c>
      <c r="S56" s="2817">
        <f t="shared" si="35"/>
        <v>0</v>
      </c>
      <c r="T56" s="2817">
        <f t="shared" si="35"/>
        <v>0</v>
      </c>
      <c r="U56" s="2817">
        <f t="shared" si="35"/>
        <v>0</v>
      </c>
      <c r="V56" s="2817">
        <f t="shared" si="35"/>
        <v>0</v>
      </c>
      <c r="W56" s="2817">
        <f t="shared" si="35"/>
        <v>0</v>
      </c>
      <c r="X56" s="2817">
        <f t="shared" ref="X56:AD56" si="36">SUM(X57:X58)</f>
        <v>0</v>
      </c>
      <c r="Y56" s="2817">
        <f t="shared" si="36"/>
        <v>0</v>
      </c>
      <c r="Z56" s="2817">
        <f t="shared" si="36"/>
        <v>0</v>
      </c>
      <c r="AA56" s="2817">
        <f t="shared" si="36"/>
        <v>0</v>
      </c>
      <c r="AB56" s="2817">
        <f t="shared" si="36"/>
        <v>0</v>
      </c>
      <c r="AC56" s="2817">
        <f t="shared" si="36"/>
        <v>0</v>
      </c>
      <c r="AD56" s="2817">
        <f t="shared" si="36"/>
        <v>0</v>
      </c>
    </row>
    <row r="57" spans="1:30">
      <c r="A57" s="2547" t="s">
        <v>492</v>
      </c>
      <c r="B57" s="2539"/>
      <c r="C57" s="39"/>
      <c r="D57" s="214"/>
      <c r="E57" s="2801"/>
      <c r="F57" s="2806"/>
      <c r="G57" s="45"/>
      <c r="H57" s="45"/>
      <c r="I57" s="45" t="s">
        <v>1155</v>
      </c>
      <c r="J57" s="20"/>
      <c r="K57" s="2789"/>
      <c r="L57" s="2818"/>
      <c r="M57" s="2818"/>
      <c r="N57" s="2818">
        <v>0</v>
      </c>
      <c r="O57" s="2818"/>
      <c r="P57" s="2818"/>
      <c r="Q57" s="2818"/>
      <c r="R57" s="2818">
        <v>0</v>
      </c>
      <c r="S57" s="2818">
        <v>0</v>
      </c>
      <c r="T57" s="2818"/>
      <c r="U57" s="2818">
        <v>0</v>
      </c>
      <c r="V57" s="2818"/>
      <c r="W57" s="2818"/>
      <c r="X57" s="2817">
        <f>SUM(L57,M57,N57)</f>
        <v>0</v>
      </c>
      <c r="Y57" s="2817">
        <f>SUM(O57,P57,Q57)</f>
        <v>0</v>
      </c>
      <c r="Z57" s="2817">
        <f>SUM(R57,S57,T57)</f>
        <v>0</v>
      </c>
      <c r="AA57" s="2817">
        <f>SUM(U57,V57,W57)</f>
        <v>0</v>
      </c>
      <c r="AB57" s="2817">
        <f>X57+Y57</f>
        <v>0</v>
      </c>
      <c r="AC57" s="2817">
        <f>AA57+Z57</f>
        <v>0</v>
      </c>
      <c r="AD57" s="2817">
        <f>AB57+AC57</f>
        <v>0</v>
      </c>
    </row>
    <row r="58" spans="1:30">
      <c r="A58" s="2547" t="s">
        <v>492</v>
      </c>
      <c r="B58" s="2539"/>
      <c r="C58" s="39"/>
      <c r="D58" s="214"/>
      <c r="E58" s="2801"/>
      <c r="F58" s="2806"/>
      <c r="G58" s="45"/>
      <c r="H58" s="2809"/>
      <c r="I58" s="2809" t="s">
        <v>1156</v>
      </c>
      <c r="J58" s="2810"/>
      <c r="K58" s="2811"/>
      <c r="L58" s="2819"/>
      <c r="M58" s="2819"/>
      <c r="N58" s="2819"/>
      <c r="O58" s="2819"/>
      <c r="P58" s="2819"/>
      <c r="Q58" s="2819"/>
      <c r="R58" s="2819"/>
      <c r="S58" s="2819"/>
      <c r="T58" s="2819"/>
      <c r="U58" s="2819"/>
      <c r="V58" s="2819"/>
      <c r="W58" s="2819"/>
      <c r="X58" s="2820">
        <f>SUM(L58,M58,N58)</f>
        <v>0</v>
      </c>
      <c r="Y58" s="2820">
        <f>SUM(O58,P58,Q58)</f>
        <v>0</v>
      </c>
      <c r="Z58" s="2820">
        <f>SUM(R58,S58,T58)</f>
        <v>0</v>
      </c>
      <c r="AA58" s="2820">
        <f>SUM(U58,V58,W58)</f>
        <v>0</v>
      </c>
      <c r="AB58" s="2820">
        <f>X58+Y58</f>
        <v>0</v>
      </c>
      <c r="AC58" s="2820">
        <f>AA58+Z58</f>
        <v>0</v>
      </c>
      <c r="AD58" s="2820">
        <f>AB58+AC58</f>
        <v>0</v>
      </c>
    </row>
    <row r="59" spans="1:30">
      <c r="A59" s="2547" t="s">
        <v>492</v>
      </c>
      <c r="B59" s="2539"/>
      <c r="C59" s="39"/>
      <c r="D59" s="214"/>
      <c r="E59" s="2801"/>
      <c r="F59" s="2806"/>
      <c r="G59" s="45"/>
      <c r="H59" s="20" t="s">
        <v>1157</v>
      </c>
      <c r="I59" s="20"/>
      <c r="J59" s="20"/>
      <c r="K59" s="2789"/>
      <c r="L59" s="2817">
        <f>L60</f>
        <v>0</v>
      </c>
      <c r="M59" s="2817">
        <f t="shared" ref="M59:W59" si="37">M60</f>
        <v>0</v>
      </c>
      <c r="N59" s="2817">
        <f t="shared" si="37"/>
        <v>0</v>
      </c>
      <c r="O59" s="2817">
        <f t="shared" si="37"/>
        <v>0</v>
      </c>
      <c r="P59" s="2817">
        <f t="shared" si="37"/>
        <v>0</v>
      </c>
      <c r="Q59" s="2817">
        <f t="shared" si="37"/>
        <v>0</v>
      </c>
      <c r="R59" s="2817">
        <f t="shared" si="37"/>
        <v>0</v>
      </c>
      <c r="S59" s="2817">
        <f t="shared" si="37"/>
        <v>0</v>
      </c>
      <c r="T59" s="2817">
        <f t="shared" si="37"/>
        <v>0</v>
      </c>
      <c r="U59" s="2817">
        <f t="shared" si="37"/>
        <v>0</v>
      </c>
      <c r="V59" s="2817">
        <f t="shared" si="37"/>
        <v>0</v>
      </c>
      <c r="W59" s="2817">
        <f t="shared" si="37"/>
        <v>0</v>
      </c>
      <c r="X59" s="2817">
        <f t="shared" ref="X59:AD59" si="38">X60</f>
        <v>0</v>
      </c>
      <c r="Y59" s="2817">
        <f t="shared" si="38"/>
        <v>0</v>
      </c>
      <c r="Z59" s="2817">
        <f t="shared" si="38"/>
        <v>0</v>
      </c>
      <c r="AA59" s="2817">
        <f t="shared" si="38"/>
        <v>0</v>
      </c>
      <c r="AB59" s="2817">
        <f t="shared" si="38"/>
        <v>0</v>
      </c>
      <c r="AC59" s="2817">
        <f t="shared" si="38"/>
        <v>0</v>
      </c>
      <c r="AD59" s="2817">
        <f t="shared" si="38"/>
        <v>0</v>
      </c>
    </row>
    <row r="60" spans="1:30">
      <c r="A60" s="2547" t="s">
        <v>492</v>
      </c>
      <c r="B60" s="2539"/>
      <c r="C60" s="39"/>
      <c r="D60" s="214"/>
      <c r="E60" s="2801"/>
      <c r="F60" s="2806"/>
      <c r="G60" s="2809"/>
      <c r="H60" s="2809"/>
      <c r="I60" s="2809" t="s">
        <v>1158</v>
      </c>
      <c r="J60" s="2810"/>
      <c r="K60" s="2811"/>
      <c r="L60" s="2819"/>
      <c r="M60" s="2819"/>
      <c r="N60" s="2819"/>
      <c r="O60" s="2819"/>
      <c r="P60" s="2819"/>
      <c r="Q60" s="2819"/>
      <c r="R60" s="2819"/>
      <c r="S60" s="2819"/>
      <c r="T60" s="2819"/>
      <c r="U60" s="2819"/>
      <c r="V60" s="2819"/>
      <c r="W60" s="2819"/>
      <c r="X60" s="2820">
        <f>SUM(L60,M60,N60)</f>
        <v>0</v>
      </c>
      <c r="Y60" s="2820">
        <f>SUM(O60,P60,Q60)</f>
        <v>0</v>
      </c>
      <c r="Z60" s="2820">
        <f>SUM(R60,S60,T60)</f>
        <v>0</v>
      </c>
      <c r="AA60" s="2820">
        <f>SUM(U60,V60,W60)</f>
        <v>0</v>
      </c>
      <c r="AB60" s="2820">
        <f>X60+Y60</f>
        <v>0</v>
      </c>
      <c r="AC60" s="2820">
        <f>AA60+Z60</f>
        <v>0</v>
      </c>
      <c r="AD60" s="2820">
        <f>AB60+AC60</f>
        <v>0</v>
      </c>
    </row>
    <row r="61" spans="1:30">
      <c r="A61" s="2547" t="s">
        <v>492</v>
      </c>
      <c r="B61" s="2539"/>
      <c r="C61" s="39"/>
      <c r="D61" s="214"/>
      <c r="E61" s="2801"/>
      <c r="F61" s="2806"/>
      <c r="G61" s="20" t="s">
        <v>1159</v>
      </c>
      <c r="H61" s="45"/>
      <c r="I61" s="20"/>
      <c r="J61" s="20"/>
      <c r="K61" s="2789"/>
      <c r="L61" s="2817">
        <f>SUM(L62:L63)</f>
        <v>0</v>
      </c>
      <c r="M61" s="2817">
        <f t="shared" ref="M61:W61" si="39">SUM(M62:M63)</f>
        <v>0</v>
      </c>
      <c r="N61" s="2817">
        <f t="shared" si="39"/>
        <v>0</v>
      </c>
      <c r="O61" s="2817">
        <f t="shared" si="39"/>
        <v>0</v>
      </c>
      <c r="P61" s="2817">
        <f t="shared" si="39"/>
        <v>0</v>
      </c>
      <c r="Q61" s="2817">
        <f t="shared" si="39"/>
        <v>0</v>
      </c>
      <c r="R61" s="2817">
        <f t="shared" si="39"/>
        <v>0</v>
      </c>
      <c r="S61" s="2817">
        <f t="shared" si="39"/>
        <v>0</v>
      </c>
      <c r="T61" s="2817">
        <f t="shared" si="39"/>
        <v>0</v>
      </c>
      <c r="U61" s="2817">
        <f t="shared" si="39"/>
        <v>0</v>
      </c>
      <c r="V61" s="2817">
        <f t="shared" si="39"/>
        <v>0</v>
      </c>
      <c r="W61" s="2817">
        <f t="shared" si="39"/>
        <v>0</v>
      </c>
      <c r="X61" s="2817">
        <f t="shared" ref="X61:AD61" si="40">SUM(X62:X63)</f>
        <v>0</v>
      </c>
      <c r="Y61" s="2817">
        <f t="shared" si="40"/>
        <v>0</v>
      </c>
      <c r="Z61" s="2817">
        <f t="shared" si="40"/>
        <v>0</v>
      </c>
      <c r="AA61" s="2817">
        <f t="shared" si="40"/>
        <v>0</v>
      </c>
      <c r="AB61" s="2817">
        <f t="shared" si="40"/>
        <v>0</v>
      </c>
      <c r="AC61" s="2817">
        <f t="shared" si="40"/>
        <v>0</v>
      </c>
      <c r="AD61" s="2817">
        <f t="shared" si="40"/>
        <v>0</v>
      </c>
    </row>
    <row r="62" spans="1:30">
      <c r="A62" s="2547" t="s">
        <v>492</v>
      </c>
      <c r="B62" s="2539"/>
      <c r="C62" s="39"/>
      <c r="D62" s="214"/>
      <c r="E62" s="2801"/>
      <c r="F62" s="2806"/>
      <c r="G62" s="45"/>
      <c r="H62" s="45" t="s">
        <v>1160</v>
      </c>
      <c r="I62" s="20"/>
      <c r="J62" s="20"/>
      <c r="K62" s="2789"/>
      <c r="L62" s="2818"/>
      <c r="M62" s="2818"/>
      <c r="N62" s="2818"/>
      <c r="O62" s="2818"/>
      <c r="P62" s="2818"/>
      <c r="Q62" s="2818"/>
      <c r="R62" s="2818"/>
      <c r="S62" s="2818"/>
      <c r="T62" s="2818"/>
      <c r="U62" s="2818"/>
      <c r="V62" s="2818"/>
      <c r="W62" s="2818"/>
      <c r="X62" s="2817">
        <f>SUM(L62,M62,N62)</f>
        <v>0</v>
      </c>
      <c r="Y62" s="2817">
        <f>SUM(O62,P62,Q62)</f>
        <v>0</v>
      </c>
      <c r="Z62" s="2817">
        <f>SUM(R62,S62,T62)</f>
        <v>0</v>
      </c>
      <c r="AA62" s="2817">
        <f>SUM(U62,V62,W62)</f>
        <v>0</v>
      </c>
      <c r="AB62" s="2817">
        <f>X62+Y62</f>
        <v>0</v>
      </c>
      <c r="AC62" s="2817">
        <f>AA62+Z62</f>
        <v>0</v>
      </c>
      <c r="AD62" s="2817">
        <f>AB62+AC62</f>
        <v>0</v>
      </c>
    </row>
    <row r="63" spans="1:30">
      <c r="A63" s="2547" t="s">
        <v>492</v>
      </c>
      <c r="B63" s="2539"/>
      <c r="C63" s="39"/>
      <c r="D63" s="214"/>
      <c r="E63" s="2801"/>
      <c r="F63" s="2807"/>
      <c r="G63" s="2792"/>
      <c r="H63" s="2792" t="s">
        <v>1161</v>
      </c>
      <c r="I63" s="2790"/>
      <c r="J63" s="2790"/>
      <c r="K63" s="2791"/>
      <c r="L63" s="2821"/>
      <c r="M63" s="2821"/>
      <c r="N63" s="2821"/>
      <c r="O63" s="2821"/>
      <c r="P63" s="2821"/>
      <c r="Q63" s="2821"/>
      <c r="R63" s="2821"/>
      <c r="S63" s="2821"/>
      <c r="T63" s="2821"/>
      <c r="U63" s="2821"/>
      <c r="V63" s="2821"/>
      <c r="W63" s="2821"/>
      <c r="X63" s="2822">
        <f>SUM(L63,M63,N63)</f>
        <v>0</v>
      </c>
      <c r="Y63" s="2822">
        <f>SUM(O63,P63,Q63)</f>
        <v>0</v>
      </c>
      <c r="Z63" s="2822">
        <f>SUM(R63,S63,T63)</f>
        <v>0</v>
      </c>
      <c r="AA63" s="2822">
        <f>SUM(U63,V63,W63)</f>
        <v>0</v>
      </c>
      <c r="AB63" s="2822">
        <f>X63+Y63</f>
        <v>0</v>
      </c>
      <c r="AC63" s="2822">
        <f>AA63+Z63</f>
        <v>0</v>
      </c>
      <c r="AD63" s="2822">
        <f>AB63+AC63</f>
        <v>0</v>
      </c>
    </row>
    <row r="64" spans="1:30">
      <c r="A64" s="2547" t="s">
        <v>492</v>
      </c>
      <c r="B64" s="2539"/>
      <c r="C64" s="39"/>
      <c r="D64" s="214"/>
      <c r="E64" s="2800"/>
      <c r="F64" s="667" t="s">
        <v>1162</v>
      </c>
      <c r="G64" s="668"/>
      <c r="H64" s="668"/>
      <c r="I64" s="669"/>
      <c r="J64" s="669"/>
      <c r="K64" s="2808"/>
      <c r="L64" s="2823"/>
      <c r="M64" s="2823"/>
      <c r="N64" s="2823">
        <v>214</v>
      </c>
      <c r="O64" s="2823"/>
      <c r="P64" s="2823"/>
      <c r="Q64" s="2823"/>
      <c r="R64" s="2823">
        <v>712</v>
      </c>
      <c r="S64" s="2823">
        <v>7193</v>
      </c>
      <c r="T64" s="2823">
        <v>537</v>
      </c>
      <c r="U64" s="2823">
        <f>236+52</f>
        <v>288</v>
      </c>
      <c r="V64" s="2823">
        <v>1623</v>
      </c>
      <c r="W64" s="2823">
        <v>267</v>
      </c>
      <c r="X64" s="2824">
        <f>SUM(L64,M64,N64)</f>
        <v>214</v>
      </c>
      <c r="Y64" s="2824">
        <f>SUM(O64,P64,Q64)</f>
        <v>0</v>
      </c>
      <c r="Z64" s="2824">
        <f>SUM(R64,S64,T64)</f>
        <v>8442</v>
      </c>
      <c r="AA64" s="2824">
        <f>SUM(U64,V64,W64)</f>
        <v>2178</v>
      </c>
      <c r="AB64" s="2824">
        <f>X64+Y64</f>
        <v>214</v>
      </c>
      <c r="AC64" s="2824">
        <f>AA64+Z64</f>
        <v>10620</v>
      </c>
      <c r="AD64" s="2824">
        <f>AB64+AC64</f>
        <v>10834</v>
      </c>
    </row>
    <row r="65" spans="1:30">
      <c r="A65" s="2547" t="s">
        <v>492</v>
      </c>
      <c r="B65" s="2539"/>
      <c r="C65" s="39"/>
      <c r="D65" s="214"/>
      <c r="E65" s="2804" t="s">
        <v>1163</v>
      </c>
      <c r="F65" s="2800"/>
      <c r="G65" s="2800"/>
      <c r="H65" s="2800"/>
      <c r="I65" s="2797"/>
      <c r="J65" s="2797"/>
      <c r="K65" s="2798"/>
      <c r="L65" s="2799"/>
      <c r="M65" s="2799"/>
      <c r="N65" s="2799"/>
      <c r="O65" s="2799"/>
      <c r="P65" s="2799"/>
      <c r="Q65" s="2799"/>
      <c r="R65" s="2799"/>
      <c r="S65" s="2799"/>
      <c r="T65" s="2799"/>
      <c r="U65" s="2799"/>
      <c r="V65" s="2799"/>
      <c r="W65" s="2799"/>
      <c r="X65" s="2799">
        <f>SUM(L65,M65,N65)</f>
        <v>0</v>
      </c>
      <c r="Y65" s="2799">
        <f>SUM(O65,P65,Q65)</f>
        <v>0</v>
      </c>
      <c r="Z65" s="2799">
        <f>SUM(R65,S65,T65)</f>
        <v>0</v>
      </c>
      <c r="AA65" s="2799">
        <f>SUM(U65,V65,W65)</f>
        <v>0</v>
      </c>
      <c r="AB65" s="2799">
        <f>X65+Y65</f>
        <v>0</v>
      </c>
      <c r="AC65" s="2799">
        <f>AA65+Z65</f>
        <v>0</v>
      </c>
      <c r="AD65" s="2799">
        <f>AB65+AC65</f>
        <v>0</v>
      </c>
    </row>
    <row r="66" spans="1:30">
      <c r="A66" s="2547" t="s">
        <v>492</v>
      </c>
      <c r="B66" s="2539"/>
      <c r="C66" s="39"/>
      <c r="D66" s="214"/>
      <c r="E66" s="2796" t="s">
        <v>1164</v>
      </c>
      <c r="F66" s="2801"/>
      <c r="G66" s="2801"/>
      <c r="H66" s="2801"/>
      <c r="I66" s="2796"/>
      <c r="J66" s="2796"/>
      <c r="K66" s="2802"/>
      <c r="L66" s="2803"/>
      <c r="M66" s="2803"/>
      <c r="N66" s="2803"/>
      <c r="O66" s="2803"/>
      <c r="P66" s="2803"/>
      <c r="Q66" s="2803"/>
      <c r="R66" s="2803"/>
      <c r="S66" s="2803"/>
      <c r="T66" s="2803"/>
      <c r="U66" s="2803"/>
      <c r="V66" s="2803"/>
      <c r="W66" s="2803"/>
      <c r="X66" s="2803">
        <f>SUM(L66,M66,N66)</f>
        <v>0</v>
      </c>
      <c r="Y66" s="2803">
        <f>SUM(O66,P66,Q66)</f>
        <v>0</v>
      </c>
      <c r="Z66" s="2803">
        <f>SUM(R66,S66,T66)</f>
        <v>0</v>
      </c>
      <c r="AA66" s="2803">
        <f>SUM(U66,V66,W66)</f>
        <v>0</v>
      </c>
      <c r="AB66" s="2803">
        <f>X66+Y66</f>
        <v>0</v>
      </c>
      <c r="AC66" s="2803">
        <f>AA66+Z66</f>
        <v>0</v>
      </c>
      <c r="AD66" s="2803">
        <f>AB66+AC66</f>
        <v>0</v>
      </c>
    </row>
    <row r="67" spans="1:30">
      <c r="C67" s="39"/>
      <c r="D67" s="1233" t="s">
        <v>757</v>
      </c>
      <c r="E67" s="1137"/>
      <c r="F67" s="1138"/>
      <c r="G67" s="1138"/>
      <c r="H67" s="1235" t="s">
        <v>758</v>
      </c>
      <c r="I67" s="1138"/>
      <c r="J67" s="1138"/>
      <c r="K67" s="2787"/>
      <c r="L67" s="2788">
        <f t="shared" ref="L67:AD67" si="41">L68+L80+L81</f>
        <v>0</v>
      </c>
      <c r="M67" s="2788">
        <f t="shared" si="41"/>
        <v>0</v>
      </c>
      <c r="N67" s="2788">
        <f t="shared" si="41"/>
        <v>214</v>
      </c>
      <c r="O67" s="2788">
        <f t="shared" si="41"/>
        <v>0</v>
      </c>
      <c r="P67" s="2788">
        <f t="shared" si="41"/>
        <v>0</v>
      </c>
      <c r="Q67" s="2788">
        <f t="shared" si="41"/>
        <v>0</v>
      </c>
      <c r="R67" s="2788">
        <f t="shared" si="41"/>
        <v>712</v>
      </c>
      <c r="S67" s="2788">
        <f t="shared" si="41"/>
        <v>7193</v>
      </c>
      <c r="T67" s="2788">
        <f t="shared" si="41"/>
        <v>537</v>
      </c>
      <c r="U67" s="2788">
        <f t="shared" si="41"/>
        <v>288</v>
      </c>
      <c r="V67" s="2788">
        <f t="shared" si="41"/>
        <v>1623</v>
      </c>
      <c r="W67" s="2788">
        <f t="shared" si="41"/>
        <v>267</v>
      </c>
      <c r="X67" s="2788">
        <f t="shared" si="41"/>
        <v>214</v>
      </c>
      <c r="Y67" s="2788">
        <f t="shared" si="41"/>
        <v>0</v>
      </c>
      <c r="Z67" s="2788">
        <f t="shared" si="41"/>
        <v>8442</v>
      </c>
      <c r="AA67" s="2788">
        <f t="shared" si="41"/>
        <v>2178</v>
      </c>
      <c r="AB67" s="2788">
        <f t="shared" si="41"/>
        <v>214</v>
      </c>
      <c r="AC67" s="2788">
        <f t="shared" si="41"/>
        <v>10620</v>
      </c>
      <c r="AD67" s="2788">
        <f t="shared" si="41"/>
        <v>10834</v>
      </c>
    </row>
    <row r="68" spans="1:30">
      <c r="A68" s="2547" t="s">
        <v>492</v>
      </c>
      <c r="B68" s="2539"/>
      <c r="C68" s="39"/>
      <c r="D68" s="214"/>
      <c r="E68" s="2796" t="s">
        <v>1153</v>
      </c>
      <c r="F68" s="2797"/>
      <c r="G68" s="2797"/>
      <c r="H68" s="2797"/>
      <c r="I68" s="2797"/>
      <c r="J68" s="2797"/>
      <c r="K68" s="2798"/>
      <c r="L68" s="2799">
        <f t="shared" ref="L68:AD68" si="42">L69+L79</f>
        <v>0</v>
      </c>
      <c r="M68" s="2799">
        <f t="shared" si="42"/>
        <v>0</v>
      </c>
      <c r="N68" s="2799">
        <f t="shared" si="42"/>
        <v>214</v>
      </c>
      <c r="O68" s="2799">
        <f t="shared" si="42"/>
        <v>0</v>
      </c>
      <c r="P68" s="2799">
        <f t="shared" si="42"/>
        <v>0</v>
      </c>
      <c r="Q68" s="2799">
        <f t="shared" si="42"/>
        <v>0</v>
      </c>
      <c r="R68" s="2799">
        <f t="shared" si="42"/>
        <v>712</v>
      </c>
      <c r="S68" s="2799">
        <f t="shared" si="42"/>
        <v>7193</v>
      </c>
      <c r="T68" s="2799">
        <f t="shared" si="42"/>
        <v>537</v>
      </c>
      <c r="U68" s="2799">
        <f t="shared" si="42"/>
        <v>288</v>
      </c>
      <c r="V68" s="2799">
        <f t="shared" si="42"/>
        <v>1623</v>
      </c>
      <c r="W68" s="2799">
        <f t="shared" si="42"/>
        <v>267</v>
      </c>
      <c r="X68" s="2799">
        <f t="shared" si="42"/>
        <v>214</v>
      </c>
      <c r="Y68" s="2799">
        <f t="shared" si="42"/>
        <v>0</v>
      </c>
      <c r="Z68" s="2799">
        <f t="shared" si="42"/>
        <v>8442</v>
      </c>
      <c r="AA68" s="2799">
        <f t="shared" si="42"/>
        <v>2178</v>
      </c>
      <c r="AB68" s="2799">
        <f t="shared" si="42"/>
        <v>214</v>
      </c>
      <c r="AC68" s="2799">
        <f t="shared" si="42"/>
        <v>10620</v>
      </c>
      <c r="AD68" s="2799">
        <f t="shared" si="42"/>
        <v>10834</v>
      </c>
    </row>
    <row r="69" spans="1:30">
      <c r="A69" s="2547" t="s">
        <v>492</v>
      </c>
      <c r="B69" s="2539"/>
      <c r="C69" s="39"/>
      <c r="D69" s="214"/>
      <c r="E69" s="2801"/>
      <c r="F69" s="2805" t="s">
        <v>1152</v>
      </c>
      <c r="G69" s="2793"/>
      <c r="H69" s="2794"/>
      <c r="I69" s="2793"/>
      <c r="J69" s="2793"/>
      <c r="K69" s="2795"/>
      <c r="L69" s="2815">
        <f t="shared" ref="L69:AD69" si="43">L70+L76</f>
        <v>0</v>
      </c>
      <c r="M69" s="2815">
        <f t="shared" si="43"/>
        <v>0</v>
      </c>
      <c r="N69" s="2815">
        <f t="shared" si="43"/>
        <v>0</v>
      </c>
      <c r="O69" s="2815">
        <f t="shared" si="43"/>
        <v>0</v>
      </c>
      <c r="P69" s="2815">
        <f t="shared" si="43"/>
        <v>0</v>
      </c>
      <c r="Q69" s="2815">
        <f t="shared" si="43"/>
        <v>0</v>
      </c>
      <c r="R69" s="2815">
        <f t="shared" si="43"/>
        <v>0</v>
      </c>
      <c r="S69" s="2815">
        <f t="shared" si="43"/>
        <v>0</v>
      </c>
      <c r="T69" s="2815">
        <f t="shared" si="43"/>
        <v>0</v>
      </c>
      <c r="U69" s="2815">
        <f t="shared" si="43"/>
        <v>0</v>
      </c>
      <c r="V69" s="2815">
        <f t="shared" si="43"/>
        <v>0</v>
      </c>
      <c r="W69" s="2815">
        <f t="shared" si="43"/>
        <v>0</v>
      </c>
      <c r="X69" s="2815">
        <f t="shared" si="43"/>
        <v>0</v>
      </c>
      <c r="Y69" s="2815">
        <f t="shared" si="43"/>
        <v>0</v>
      </c>
      <c r="Z69" s="2815">
        <f t="shared" si="43"/>
        <v>0</v>
      </c>
      <c r="AA69" s="2815">
        <f t="shared" si="43"/>
        <v>0</v>
      </c>
      <c r="AB69" s="2815">
        <f t="shared" si="43"/>
        <v>0</v>
      </c>
      <c r="AC69" s="2815">
        <f t="shared" si="43"/>
        <v>0</v>
      </c>
      <c r="AD69" s="2815">
        <f t="shared" si="43"/>
        <v>0</v>
      </c>
    </row>
    <row r="70" spans="1:30">
      <c r="A70" s="2547" t="s">
        <v>492</v>
      </c>
      <c r="B70" s="2539"/>
      <c r="C70" s="39"/>
      <c r="D70" s="214"/>
      <c r="E70" s="2801"/>
      <c r="F70" s="46"/>
      <c r="G70" s="20" t="s">
        <v>1154</v>
      </c>
      <c r="H70" s="2812"/>
      <c r="I70" s="2813"/>
      <c r="J70" s="2813"/>
      <c r="K70" s="2814"/>
      <c r="L70" s="2816">
        <f t="shared" ref="L70:AD70" si="44">L71+L74</f>
        <v>0</v>
      </c>
      <c r="M70" s="2816">
        <f t="shared" si="44"/>
        <v>0</v>
      </c>
      <c r="N70" s="2816">
        <f t="shared" si="44"/>
        <v>0</v>
      </c>
      <c r="O70" s="2816">
        <f t="shared" si="44"/>
        <v>0</v>
      </c>
      <c r="P70" s="2816">
        <f t="shared" si="44"/>
        <v>0</v>
      </c>
      <c r="Q70" s="2816">
        <f t="shared" si="44"/>
        <v>0</v>
      </c>
      <c r="R70" s="2816">
        <f t="shared" si="44"/>
        <v>0</v>
      </c>
      <c r="S70" s="2816">
        <f t="shared" si="44"/>
        <v>0</v>
      </c>
      <c r="T70" s="2816">
        <f t="shared" si="44"/>
        <v>0</v>
      </c>
      <c r="U70" s="2816">
        <f t="shared" si="44"/>
        <v>0</v>
      </c>
      <c r="V70" s="2816">
        <f t="shared" si="44"/>
        <v>0</v>
      </c>
      <c r="W70" s="2816">
        <f t="shared" si="44"/>
        <v>0</v>
      </c>
      <c r="X70" s="2816">
        <f t="shared" si="44"/>
        <v>0</v>
      </c>
      <c r="Y70" s="2816">
        <f t="shared" si="44"/>
        <v>0</v>
      </c>
      <c r="Z70" s="2816">
        <f t="shared" si="44"/>
        <v>0</v>
      </c>
      <c r="AA70" s="2816">
        <f t="shared" si="44"/>
        <v>0</v>
      </c>
      <c r="AB70" s="2816">
        <f t="shared" si="44"/>
        <v>0</v>
      </c>
      <c r="AC70" s="2816">
        <f t="shared" si="44"/>
        <v>0</v>
      </c>
      <c r="AD70" s="2816">
        <f t="shared" si="44"/>
        <v>0</v>
      </c>
    </row>
    <row r="71" spans="1:30">
      <c r="A71" s="2547" t="s">
        <v>492</v>
      </c>
      <c r="B71" s="2539"/>
      <c r="C71" s="39"/>
      <c r="D71" s="214"/>
      <c r="E71" s="2801"/>
      <c r="F71" s="2806"/>
      <c r="G71" s="45"/>
      <c r="H71" s="20" t="s">
        <v>319</v>
      </c>
      <c r="I71" s="20"/>
      <c r="J71" s="20"/>
      <c r="K71" s="2789"/>
      <c r="L71" s="2817">
        <f t="shared" ref="L71:AD71" si="45">SUM(L72:L73)</f>
        <v>0</v>
      </c>
      <c r="M71" s="2817">
        <f t="shared" si="45"/>
        <v>0</v>
      </c>
      <c r="N71" s="2817">
        <f t="shared" si="45"/>
        <v>0</v>
      </c>
      <c r="O71" s="2817">
        <f t="shared" si="45"/>
        <v>0</v>
      </c>
      <c r="P71" s="2817">
        <f t="shared" si="45"/>
        <v>0</v>
      </c>
      <c r="Q71" s="2817">
        <f t="shared" si="45"/>
        <v>0</v>
      </c>
      <c r="R71" s="2817">
        <f t="shared" si="45"/>
        <v>0</v>
      </c>
      <c r="S71" s="2817">
        <f t="shared" si="45"/>
        <v>0</v>
      </c>
      <c r="T71" s="2817">
        <f t="shared" si="45"/>
        <v>0</v>
      </c>
      <c r="U71" s="2817">
        <f t="shared" si="45"/>
        <v>0</v>
      </c>
      <c r="V71" s="2817">
        <f t="shared" si="45"/>
        <v>0</v>
      </c>
      <c r="W71" s="2817">
        <f t="shared" si="45"/>
        <v>0</v>
      </c>
      <c r="X71" s="2817">
        <f t="shared" si="45"/>
        <v>0</v>
      </c>
      <c r="Y71" s="2817">
        <f t="shared" si="45"/>
        <v>0</v>
      </c>
      <c r="Z71" s="2817">
        <f t="shared" si="45"/>
        <v>0</v>
      </c>
      <c r="AA71" s="2817">
        <f t="shared" si="45"/>
        <v>0</v>
      </c>
      <c r="AB71" s="2817">
        <f t="shared" si="45"/>
        <v>0</v>
      </c>
      <c r="AC71" s="2817">
        <f t="shared" si="45"/>
        <v>0</v>
      </c>
      <c r="AD71" s="2817">
        <f t="shared" si="45"/>
        <v>0</v>
      </c>
    </row>
    <row r="72" spans="1:30">
      <c r="A72" s="2547" t="s">
        <v>492</v>
      </c>
      <c r="B72" s="2539"/>
      <c r="C72" s="39"/>
      <c r="D72" s="214"/>
      <c r="E72" s="2801"/>
      <c r="F72" s="2806"/>
      <c r="G72" s="45"/>
      <c r="H72" s="45"/>
      <c r="I72" s="45" t="s">
        <v>1155</v>
      </c>
      <c r="J72" s="20"/>
      <c r="K72" s="2789"/>
      <c r="L72" s="2818"/>
      <c r="M72" s="2818"/>
      <c r="N72" s="2818">
        <v>0</v>
      </c>
      <c r="O72" s="2818"/>
      <c r="P72" s="2818"/>
      <c r="Q72" s="2818"/>
      <c r="R72" s="2818">
        <v>0</v>
      </c>
      <c r="S72" s="2818">
        <v>0</v>
      </c>
      <c r="T72" s="2818"/>
      <c r="U72" s="2818">
        <v>0</v>
      </c>
      <c r="V72" s="2818"/>
      <c r="W72" s="2818"/>
      <c r="X72" s="2817">
        <f>SUM(L72,M72,N72)</f>
        <v>0</v>
      </c>
      <c r="Y72" s="2817">
        <f>SUM(O72,P72,Q72)</f>
        <v>0</v>
      </c>
      <c r="Z72" s="2817">
        <f>SUM(R72,S72,T72)</f>
        <v>0</v>
      </c>
      <c r="AA72" s="2817">
        <f>SUM(U72,V72,W72)</f>
        <v>0</v>
      </c>
      <c r="AB72" s="2817">
        <f>X72+Y72</f>
        <v>0</v>
      </c>
      <c r="AC72" s="2817">
        <f>AA72+Z72</f>
        <v>0</v>
      </c>
      <c r="AD72" s="2817">
        <f>AB72+AC72</f>
        <v>0</v>
      </c>
    </row>
    <row r="73" spans="1:30">
      <c r="A73" s="2547" t="s">
        <v>492</v>
      </c>
      <c r="B73" s="2539"/>
      <c r="C73" s="39"/>
      <c r="D73" s="214"/>
      <c r="E73" s="2801"/>
      <c r="F73" s="2806"/>
      <c r="G73" s="45"/>
      <c r="H73" s="2809"/>
      <c r="I73" s="2809" t="s">
        <v>1156</v>
      </c>
      <c r="J73" s="2810"/>
      <c r="K73" s="2811"/>
      <c r="L73" s="2819"/>
      <c r="M73" s="2819"/>
      <c r="N73" s="2819"/>
      <c r="O73" s="2819"/>
      <c r="P73" s="2819"/>
      <c r="Q73" s="2819"/>
      <c r="R73" s="2819"/>
      <c r="S73" s="2819"/>
      <c r="T73" s="2819"/>
      <c r="U73" s="2819"/>
      <c r="V73" s="2819"/>
      <c r="W73" s="2819"/>
      <c r="X73" s="2820">
        <f>SUM(L73,M73,N73)</f>
        <v>0</v>
      </c>
      <c r="Y73" s="2820">
        <f>SUM(O73,P73,Q73)</f>
        <v>0</v>
      </c>
      <c r="Z73" s="2820">
        <f>SUM(R73,S73,T73)</f>
        <v>0</v>
      </c>
      <c r="AA73" s="2820">
        <f>SUM(U73,V73,W73)</f>
        <v>0</v>
      </c>
      <c r="AB73" s="2820">
        <f>X73+Y73</f>
        <v>0</v>
      </c>
      <c r="AC73" s="2820">
        <f>AA73+Z73</f>
        <v>0</v>
      </c>
      <c r="AD73" s="2820">
        <f>AB73+AC73</f>
        <v>0</v>
      </c>
    </row>
    <row r="74" spans="1:30">
      <c r="A74" s="2547" t="s">
        <v>492</v>
      </c>
      <c r="B74" s="2539"/>
      <c r="C74" s="39"/>
      <c r="D74" s="214"/>
      <c r="E74" s="2801"/>
      <c r="F74" s="2806"/>
      <c r="G74" s="45"/>
      <c r="H74" s="20" t="s">
        <v>1157</v>
      </c>
      <c r="I74" s="20"/>
      <c r="J74" s="20"/>
      <c r="K74" s="2789"/>
      <c r="L74" s="2817">
        <f t="shared" ref="L74:AD74" si="46">L75</f>
        <v>0</v>
      </c>
      <c r="M74" s="2817">
        <f t="shared" si="46"/>
        <v>0</v>
      </c>
      <c r="N74" s="2817">
        <f t="shared" si="46"/>
        <v>0</v>
      </c>
      <c r="O74" s="2817">
        <f t="shared" si="46"/>
        <v>0</v>
      </c>
      <c r="P74" s="2817">
        <f t="shared" si="46"/>
        <v>0</v>
      </c>
      <c r="Q74" s="2817">
        <f t="shared" si="46"/>
        <v>0</v>
      </c>
      <c r="R74" s="2817">
        <f t="shared" si="46"/>
        <v>0</v>
      </c>
      <c r="S74" s="2817">
        <f t="shared" si="46"/>
        <v>0</v>
      </c>
      <c r="T74" s="2817">
        <f t="shared" si="46"/>
        <v>0</v>
      </c>
      <c r="U74" s="2817">
        <f t="shared" si="46"/>
        <v>0</v>
      </c>
      <c r="V74" s="2817">
        <f t="shared" si="46"/>
        <v>0</v>
      </c>
      <c r="W74" s="2817">
        <f t="shared" si="46"/>
        <v>0</v>
      </c>
      <c r="X74" s="2817">
        <f t="shared" si="46"/>
        <v>0</v>
      </c>
      <c r="Y74" s="2817">
        <f t="shared" si="46"/>
        <v>0</v>
      </c>
      <c r="Z74" s="2817">
        <f t="shared" si="46"/>
        <v>0</v>
      </c>
      <c r="AA74" s="2817">
        <f t="shared" si="46"/>
        <v>0</v>
      </c>
      <c r="AB74" s="2817">
        <f t="shared" si="46"/>
        <v>0</v>
      </c>
      <c r="AC74" s="2817">
        <f t="shared" si="46"/>
        <v>0</v>
      </c>
      <c r="AD74" s="2817">
        <f t="shared" si="46"/>
        <v>0</v>
      </c>
    </row>
    <row r="75" spans="1:30">
      <c r="A75" s="2547" t="s">
        <v>492</v>
      </c>
      <c r="B75" s="2539"/>
      <c r="C75" s="39"/>
      <c r="D75" s="214"/>
      <c r="E75" s="2801"/>
      <c r="F75" s="2806"/>
      <c r="G75" s="2809"/>
      <c r="H75" s="2809"/>
      <c r="I75" s="2809" t="s">
        <v>1158</v>
      </c>
      <c r="J75" s="2810"/>
      <c r="K75" s="2811"/>
      <c r="L75" s="2819"/>
      <c r="M75" s="2819"/>
      <c r="N75" s="2819"/>
      <c r="O75" s="2819"/>
      <c r="P75" s="2819"/>
      <c r="Q75" s="2819"/>
      <c r="R75" s="2819"/>
      <c r="S75" s="2819"/>
      <c r="T75" s="2819"/>
      <c r="U75" s="2819"/>
      <c r="V75" s="2819"/>
      <c r="W75" s="2819"/>
      <c r="X75" s="2820">
        <f>SUM(L75,M75,N75)</f>
        <v>0</v>
      </c>
      <c r="Y75" s="2820">
        <f>SUM(O75,P75,Q75)</f>
        <v>0</v>
      </c>
      <c r="Z75" s="2820">
        <f>SUM(R75,S75,T75)</f>
        <v>0</v>
      </c>
      <c r="AA75" s="2820">
        <f>SUM(U75,V75,W75)</f>
        <v>0</v>
      </c>
      <c r="AB75" s="2820">
        <f>X75+Y75</f>
        <v>0</v>
      </c>
      <c r="AC75" s="2820">
        <f>AA75+Z75</f>
        <v>0</v>
      </c>
      <c r="AD75" s="2820">
        <f>AB75+AC75</f>
        <v>0</v>
      </c>
    </row>
    <row r="76" spans="1:30">
      <c r="A76" s="2547" t="s">
        <v>492</v>
      </c>
      <c r="B76" s="2539"/>
      <c r="C76" s="39"/>
      <c r="D76" s="214"/>
      <c r="E76" s="2801"/>
      <c r="F76" s="2806"/>
      <c r="G76" s="20" t="s">
        <v>1159</v>
      </c>
      <c r="H76" s="45"/>
      <c r="I76" s="20"/>
      <c r="J76" s="20"/>
      <c r="K76" s="2789"/>
      <c r="L76" s="2817">
        <f t="shared" ref="L76:AD76" si="47">SUM(L77:L78)</f>
        <v>0</v>
      </c>
      <c r="M76" s="2817">
        <f t="shared" si="47"/>
        <v>0</v>
      </c>
      <c r="N76" s="2817">
        <f t="shared" si="47"/>
        <v>0</v>
      </c>
      <c r="O76" s="2817">
        <f t="shared" si="47"/>
        <v>0</v>
      </c>
      <c r="P76" s="2817">
        <f t="shared" si="47"/>
        <v>0</v>
      </c>
      <c r="Q76" s="2817">
        <f t="shared" si="47"/>
        <v>0</v>
      </c>
      <c r="R76" s="2817">
        <f t="shared" si="47"/>
        <v>0</v>
      </c>
      <c r="S76" s="2817">
        <f t="shared" si="47"/>
        <v>0</v>
      </c>
      <c r="T76" s="2817">
        <f t="shared" si="47"/>
        <v>0</v>
      </c>
      <c r="U76" s="2817">
        <f t="shared" si="47"/>
        <v>0</v>
      </c>
      <c r="V76" s="2817">
        <f t="shared" si="47"/>
        <v>0</v>
      </c>
      <c r="W76" s="2817">
        <f t="shared" si="47"/>
        <v>0</v>
      </c>
      <c r="X76" s="2817">
        <f t="shared" si="47"/>
        <v>0</v>
      </c>
      <c r="Y76" s="2817">
        <f t="shared" si="47"/>
        <v>0</v>
      </c>
      <c r="Z76" s="2817">
        <f t="shared" si="47"/>
        <v>0</v>
      </c>
      <c r="AA76" s="2817">
        <f t="shared" si="47"/>
        <v>0</v>
      </c>
      <c r="AB76" s="2817">
        <f t="shared" si="47"/>
        <v>0</v>
      </c>
      <c r="AC76" s="2817">
        <f t="shared" si="47"/>
        <v>0</v>
      </c>
      <c r="AD76" s="2817">
        <f t="shared" si="47"/>
        <v>0</v>
      </c>
    </row>
    <row r="77" spans="1:30">
      <c r="A77" s="2547" t="s">
        <v>492</v>
      </c>
      <c r="B77" s="2539"/>
      <c r="C77" s="39"/>
      <c r="D77" s="214"/>
      <c r="E77" s="2801"/>
      <c r="F77" s="2806"/>
      <c r="G77" s="45"/>
      <c r="H77" s="45" t="s">
        <v>1160</v>
      </c>
      <c r="I77" s="20"/>
      <c r="J77" s="20"/>
      <c r="K77" s="2789"/>
      <c r="L77" s="2818"/>
      <c r="M77" s="2818"/>
      <c r="N77" s="2818"/>
      <c r="O77" s="2818"/>
      <c r="P77" s="2818"/>
      <c r="Q77" s="2818"/>
      <c r="R77" s="2818"/>
      <c r="S77" s="2818"/>
      <c r="T77" s="2818"/>
      <c r="U77" s="2818"/>
      <c r="V77" s="2818"/>
      <c r="W77" s="2818"/>
      <c r="X77" s="2817">
        <f>SUM(L77,M77,N77)</f>
        <v>0</v>
      </c>
      <c r="Y77" s="2817">
        <f>SUM(O77,P77,Q77)</f>
        <v>0</v>
      </c>
      <c r="Z77" s="2817">
        <f>SUM(R77,S77,T77)</f>
        <v>0</v>
      </c>
      <c r="AA77" s="2817">
        <f>SUM(U77,V77,W77)</f>
        <v>0</v>
      </c>
      <c r="AB77" s="2817">
        <f>X77+Y77</f>
        <v>0</v>
      </c>
      <c r="AC77" s="2817">
        <f>AA77+Z77</f>
        <v>0</v>
      </c>
      <c r="AD77" s="2817">
        <f>AB77+AC77</f>
        <v>0</v>
      </c>
    </row>
    <row r="78" spans="1:30">
      <c r="A78" s="2547" t="s">
        <v>492</v>
      </c>
      <c r="B78" s="2539"/>
      <c r="C78" s="39"/>
      <c r="D78" s="214"/>
      <c r="E78" s="2801"/>
      <c r="F78" s="2807"/>
      <c r="G78" s="2792"/>
      <c r="H78" s="2792" t="s">
        <v>1161</v>
      </c>
      <c r="I78" s="2790"/>
      <c r="J78" s="2790"/>
      <c r="K78" s="2791"/>
      <c r="L78" s="2821"/>
      <c r="M78" s="2821"/>
      <c r="N78" s="2821"/>
      <c r="O78" s="2821"/>
      <c r="P78" s="2821"/>
      <c r="Q78" s="2821"/>
      <c r="R78" s="2821"/>
      <c r="S78" s="2821"/>
      <c r="T78" s="2821"/>
      <c r="U78" s="2821"/>
      <c r="V78" s="2821"/>
      <c r="W78" s="2821"/>
      <c r="X78" s="2822">
        <f>SUM(L78,M78,N78)</f>
        <v>0</v>
      </c>
      <c r="Y78" s="2822">
        <f>SUM(O78,P78,Q78)</f>
        <v>0</v>
      </c>
      <c r="Z78" s="2822">
        <f>SUM(R78,S78,T78)</f>
        <v>0</v>
      </c>
      <c r="AA78" s="2822">
        <f>SUM(U78,V78,W78)</f>
        <v>0</v>
      </c>
      <c r="AB78" s="2822">
        <f>X78+Y78</f>
        <v>0</v>
      </c>
      <c r="AC78" s="2822">
        <f>AA78+Z78</f>
        <v>0</v>
      </c>
      <c r="AD78" s="2822">
        <f>AB78+AC78</f>
        <v>0</v>
      </c>
    </row>
    <row r="79" spans="1:30">
      <c r="A79" s="2547" t="s">
        <v>492</v>
      </c>
      <c r="B79" s="2539"/>
      <c r="C79" s="39"/>
      <c r="D79" s="214"/>
      <c r="E79" s="2800"/>
      <c r="F79" s="667" t="s">
        <v>1162</v>
      </c>
      <c r="G79" s="668"/>
      <c r="H79" s="668"/>
      <c r="I79" s="669"/>
      <c r="J79" s="669"/>
      <c r="K79" s="2808"/>
      <c r="L79" s="2823"/>
      <c r="M79" s="2823"/>
      <c r="N79" s="2823">
        <v>214</v>
      </c>
      <c r="O79" s="2823"/>
      <c r="P79" s="2823"/>
      <c r="Q79" s="2823"/>
      <c r="R79" s="2823">
        <v>712</v>
      </c>
      <c r="S79" s="2823">
        <v>7193</v>
      </c>
      <c r="T79" s="2823">
        <v>537</v>
      </c>
      <c r="U79" s="2823">
        <f>236+52</f>
        <v>288</v>
      </c>
      <c r="V79" s="2823">
        <v>1623</v>
      </c>
      <c r="W79" s="2823">
        <v>267</v>
      </c>
      <c r="X79" s="2824">
        <f>SUM(L79,M79,N79)</f>
        <v>214</v>
      </c>
      <c r="Y79" s="2824">
        <f>SUM(O79,P79,Q79)</f>
        <v>0</v>
      </c>
      <c r="Z79" s="2824">
        <f>SUM(R79,S79,T79)</f>
        <v>8442</v>
      </c>
      <c r="AA79" s="2824">
        <f>SUM(U79,V79,W79)</f>
        <v>2178</v>
      </c>
      <c r="AB79" s="2824">
        <f>X79+Y79</f>
        <v>214</v>
      </c>
      <c r="AC79" s="2824">
        <f>AA79+Z79</f>
        <v>10620</v>
      </c>
      <c r="AD79" s="2824">
        <f>AB79+AC79</f>
        <v>10834</v>
      </c>
    </row>
    <row r="80" spans="1:30">
      <c r="A80" s="2547" t="s">
        <v>492</v>
      </c>
      <c r="B80" s="2539"/>
      <c r="C80" s="39"/>
      <c r="D80" s="214"/>
      <c r="E80" s="2804" t="s">
        <v>1163</v>
      </c>
      <c r="F80" s="2800"/>
      <c r="G80" s="2800"/>
      <c r="H80" s="2800"/>
      <c r="I80" s="2797"/>
      <c r="J80" s="2797"/>
      <c r="K80" s="2798"/>
      <c r="L80" s="2799"/>
      <c r="M80" s="2799"/>
      <c r="N80" s="2799"/>
      <c r="O80" s="2799"/>
      <c r="P80" s="2799"/>
      <c r="Q80" s="2799"/>
      <c r="R80" s="2799"/>
      <c r="S80" s="2799"/>
      <c r="T80" s="2799"/>
      <c r="U80" s="2799"/>
      <c r="V80" s="2799"/>
      <c r="W80" s="2799"/>
      <c r="X80" s="2799">
        <f>SUM(L80,M80,N80)</f>
        <v>0</v>
      </c>
      <c r="Y80" s="2799">
        <f>SUM(O80,P80,Q80)</f>
        <v>0</v>
      </c>
      <c r="Z80" s="2799">
        <f>SUM(R80,S80,T80)</f>
        <v>0</v>
      </c>
      <c r="AA80" s="2799">
        <f>SUM(U80,V80,W80)</f>
        <v>0</v>
      </c>
      <c r="AB80" s="2799">
        <f>X80+Y80</f>
        <v>0</v>
      </c>
      <c r="AC80" s="2799">
        <f>AA80+Z80</f>
        <v>0</v>
      </c>
      <c r="AD80" s="2799">
        <f>AB80+AC80</f>
        <v>0</v>
      </c>
    </row>
    <row r="81" spans="1:30">
      <c r="A81" s="2547" t="s">
        <v>492</v>
      </c>
      <c r="B81" s="2539"/>
      <c r="C81" s="39"/>
      <c r="D81" s="214"/>
      <c r="E81" s="2796" t="s">
        <v>1164</v>
      </c>
      <c r="F81" s="2801"/>
      <c r="G81" s="2801"/>
      <c r="H81" s="2801"/>
      <c r="I81" s="2796"/>
      <c r="J81" s="2796"/>
      <c r="K81" s="2802"/>
      <c r="L81" s="2803"/>
      <c r="M81" s="2803"/>
      <c r="N81" s="2803"/>
      <c r="O81" s="2803"/>
      <c r="P81" s="2803"/>
      <c r="Q81" s="2803"/>
      <c r="R81" s="2803"/>
      <c r="S81" s="2803"/>
      <c r="T81" s="2803"/>
      <c r="U81" s="2803"/>
      <c r="V81" s="2803"/>
      <c r="W81" s="2803"/>
      <c r="X81" s="2803">
        <f>SUM(L81,M81,N81)</f>
        <v>0</v>
      </c>
      <c r="Y81" s="2803">
        <f>SUM(O81,P81,Q81)</f>
        <v>0</v>
      </c>
      <c r="Z81" s="2803">
        <f>SUM(R81,S81,T81)</f>
        <v>0</v>
      </c>
      <c r="AA81" s="2803">
        <f>SUM(U81,V81,W81)</f>
        <v>0</v>
      </c>
      <c r="AB81" s="2803">
        <f>X81+Y81</f>
        <v>0</v>
      </c>
      <c r="AC81" s="2803">
        <f>AA81+Z81</f>
        <v>0</v>
      </c>
      <c r="AD81" s="2803">
        <f>AB81+AC81</f>
        <v>0</v>
      </c>
    </row>
    <row r="82" spans="1:30">
      <c r="C82" s="39"/>
      <c r="D82" s="1136" t="s">
        <v>139</v>
      </c>
      <c r="E82" s="1137"/>
      <c r="F82" s="1138"/>
      <c r="G82" s="1138"/>
      <c r="H82" s="1138"/>
      <c r="I82" s="1138"/>
      <c r="J82" s="1138"/>
      <c r="K82" s="2787"/>
      <c r="L82" s="2788">
        <f t="shared" ref="L82:AD82" si="48">L83+L95+L96</f>
        <v>0</v>
      </c>
      <c r="M82" s="2788">
        <f t="shared" si="48"/>
        <v>0</v>
      </c>
      <c r="N82" s="2788">
        <f t="shared" si="48"/>
        <v>78</v>
      </c>
      <c r="O82" s="2788">
        <f t="shared" si="48"/>
        <v>0</v>
      </c>
      <c r="P82" s="2788">
        <f t="shared" si="48"/>
        <v>0</v>
      </c>
      <c r="Q82" s="2788">
        <f t="shared" si="48"/>
        <v>0</v>
      </c>
      <c r="R82" s="2788">
        <f t="shared" si="48"/>
        <v>240</v>
      </c>
      <c r="S82" s="2788">
        <f t="shared" si="48"/>
        <v>2206</v>
      </c>
      <c r="T82" s="2788">
        <f t="shared" si="48"/>
        <v>72</v>
      </c>
      <c r="U82" s="2788">
        <f t="shared" si="48"/>
        <v>71</v>
      </c>
      <c r="V82" s="2788">
        <f t="shared" si="48"/>
        <v>279</v>
      </c>
      <c r="W82" s="2788">
        <f t="shared" si="48"/>
        <v>-141</v>
      </c>
      <c r="X82" s="2788">
        <f t="shared" si="48"/>
        <v>78</v>
      </c>
      <c r="Y82" s="2788">
        <f t="shared" si="48"/>
        <v>0</v>
      </c>
      <c r="Z82" s="2788">
        <f t="shared" si="48"/>
        <v>2518</v>
      </c>
      <c r="AA82" s="2788">
        <f t="shared" si="48"/>
        <v>209</v>
      </c>
      <c r="AB82" s="2788">
        <f t="shared" si="48"/>
        <v>78</v>
      </c>
      <c r="AC82" s="2788">
        <f t="shared" si="48"/>
        <v>2727</v>
      </c>
      <c r="AD82" s="2788">
        <f t="shared" si="48"/>
        <v>2805</v>
      </c>
    </row>
    <row r="83" spans="1:30">
      <c r="A83" s="2547" t="s">
        <v>492</v>
      </c>
      <c r="B83" s="2539"/>
      <c r="C83" s="39"/>
      <c r="D83" s="214"/>
      <c r="E83" s="2796" t="s">
        <v>1153</v>
      </c>
      <c r="F83" s="2797"/>
      <c r="G83" s="2797"/>
      <c r="H83" s="2797"/>
      <c r="I83" s="2797"/>
      <c r="J83" s="2797"/>
      <c r="K83" s="2798"/>
      <c r="L83" s="2799">
        <f t="shared" ref="L83:AD83" si="49">L84+L94</f>
        <v>0</v>
      </c>
      <c r="M83" s="2799">
        <f t="shared" si="49"/>
        <v>0</v>
      </c>
      <c r="N83" s="2799">
        <f t="shared" si="49"/>
        <v>78</v>
      </c>
      <c r="O83" s="2799">
        <f t="shared" si="49"/>
        <v>0</v>
      </c>
      <c r="P83" s="2799">
        <f t="shared" si="49"/>
        <v>0</v>
      </c>
      <c r="Q83" s="2799">
        <f t="shared" si="49"/>
        <v>0</v>
      </c>
      <c r="R83" s="2799">
        <f t="shared" si="49"/>
        <v>240</v>
      </c>
      <c r="S83" s="2799">
        <f t="shared" si="49"/>
        <v>2206</v>
      </c>
      <c r="T83" s="2799">
        <f t="shared" si="49"/>
        <v>72</v>
      </c>
      <c r="U83" s="2799">
        <f t="shared" si="49"/>
        <v>71</v>
      </c>
      <c r="V83" s="2799">
        <f t="shared" si="49"/>
        <v>279</v>
      </c>
      <c r="W83" s="2799">
        <f t="shared" si="49"/>
        <v>-141</v>
      </c>
      <c r="X83" s="2799">
        <f t="shared" si="49"/>
        <v>78</v>
      </c>
      <c r="Y83" s="2799">
        <f t="shared" si="49"/>
        <v>0</v>
      </c>
      <c r="Z83" s="2799">
        <f t="shared" si="49"/>
        <v>2518</v>
      </c>
      <c r="AA83" s="2799">
        <f t="shared" si="49"/>
        <v>209</v>
      </c>
      <c r="AB83" s="2799">
        <f t="shared" si="49"/>
        <v>78</v>
      </c>
      <c r="AC83" s="2799">
        <f t="shared" si="49"/>
        <v>2727</v>
      </c>
      <c r="AD83" s="2799">
        <f t="shared" si="49"/>
        <v>2805</v>
      </c>
    </row>
    <row r="84" spans="1:30">
      <c r="A84" s="2547" t="s">
        <v>492</v>
      </c>
      <c r="B84" s="2539"/>
      <c r="C84" s="39"/>
      <c r="D84" s="214"/>
      <c r="E84" s="2801"/>
      <c r="F84" s="2805" t="s">
        <v>1152</v>
      </c>
      <c r="G84" s="2793"/>
      <c r="H84" s="2794"/>
      <c r="I84" s="2793"/>
      <c r="J84" s="2793"/>
      <c r="K84" s="2795"/>
      <c r="L84" s="2815">
        <f t="shared" ref="L84:AD84" si="50">L85+L91</f>
        <v>0</v>
      </c>
      <c r="M84" s="2815">
        <f t="shared" si="50"/>
        <v>0</v>
      </c>
      <c r="N84" s="2815">
        <f t="shared" si="50"/>
        <v>0</v>
      </c>
      <c r="O84" s="2815">
        <f t="shared" si="50"/>
        <v>0</v>
      </c>
      <c r="P84" s="2815">
        <f t="shared" si="50"/>
        <v>0</v>
      </c>
      <c r="Q84" s="2815">
        <f t="shared" si="50"/>
        <v>0</v>
      </c>
      <c r="R84" s="2815">
        <f t="shared" si="50"/>
        <v>0</v>
      </c>
      <c r="S84" s="2815">
        <f t="shared" si="50"/>
        <v>0</v>
      </c>
      <c r="T84" s="2815">
        <f t="shared" si="50"/>
        <v>0</v>
      </c>
      <c r="U84" s="2815">
        <f t="shared" si="50"/>
        <v>0</v>
      </c>
      <c r="V84" s="2815">
        <f t="shared" si="50"/>
        <v>0</v>
      </c>
      <c r="W84" s="2815">
        <f t="shared" si="50"/>
        <v>0</v>
      </c>
      <c r="X84" s="2815">
        <f t="shared" si="50"/>
        <v>0</v>
      </c>
      <c r="Y84" s="2815">
        <f t="shared" si="50"/>
        <v>0</v>
      </c>
      <c r="Z84" s="2815">
        <f t="shared" si="50"/>
        <v>0</v>
      </c>
      <c r="AA84" s="2815">
        <f t="shared" si="50"/>
        <v>0</v>
      </c>
      <c r="AB84" s="2815">
        <f t="shared" si="50"/>
        <v>0</v>
      </c>
      <c r="AC84" s="2815">
        <f t="shared" si="50"/>
        <v>0</v>
      </c>
      <c r="AD84" s="2815">
        <f t="shared" si="50"/>
        <v>0</v>
      </c>
    </row>
    <row r="85" spans="1:30">
      <c r="A85" s="2547" t="s">
        <v>492</v>
      </c>
      <c r="B85" s="2539"/>
      <c r="C85" s="39"/>
      <c r="D85" s="214"/>
      <c r="E85" s="2801"/>
      <c r="F85" s="46"/>
      <c r="G85" s="20" t="s">
        <v>1154</v>
      </c>
      <c r="H85" s="2812"/>
      <c r="I85" s="2813"/>
      <c r="J85" s="2813"/>
      <c r="K85" s="2814"/>
      <c r="L85" s="2816">
        <f t="shared" ref="L85:AD85" si="51">L86+L89</f>
        <v>0</v>
      </c>
      <c r="M85" s="2816">
        <f t="shared" si="51"/>
        <v>0</v>
      </c>
      <c r="N85" s="2816">
        <f t="shared" si="51"/>
        <v>0</v>
      </c>
      <c r="O85" s="2816">
        <f t="shared" si="51"/>
        <v>0</v>
      </c>
      <c r="P85" s="2816">
        <f t="shared" si="51"/>
        <v>0</v>
      </c>
      <c r="Q85" s="2816">
        <f t="shared" si="51"/>
        <v>0</v>
      </c>
      <c r="R85" s="2816">
        <f t="shared" si="51"/>
        <v>0</v>
      </c>
      <c r="S85" s="2816">
        <f t="shared" si="51"/>
        <v>0</v>
      </c>
      <c r="T85" s="2816">
        <f t="shared" si="51"/>
        <v>0</v>
      </c>
      <c r="U85" s="2816">
        <f t="shared" si="51"/>
        <v>0</v>
      </c>
      <c r="V85" s="2816">
        <f t="shared" si="51"/>
        <v>0</v>
      </c>
      <c r="W85" s="2816">
        <f t="shared" si="51"/>
        <v>0</v>
      </c>
      <c r="X85" s="2816">
        <f t="shared" si="51"/>
        <v>0</v>
      </c>
      <c r="Y85" s="2816">
        <f t="shared" si="51"/>
        <v>0</v>
      </c>
      <c r="Z85" s="2816">
        <f t="shared" si="51"/>
        <v>0</v>
      </c>
      <c r="AA85" s="2816">
        <f t="shared" si="51"/>
        <v>0</v>
      </c>
      <c r="AB85" s="2816">
        <f t="shared" si="51"/>
        <v>0</v>
      </c>
      <c r="AC85" s="2816">
        <f t="shared" si="51"/>
        <v>0</v>
      </c>
      <c r="AD85" s="2816">
        <f t="shared" si="51"/>
        <v>0</v>
      </c>
    </row>
    <row r="86" spans="1:30">
      <c r="A86" s="2547" t="s">
        <v>492</v>
      </c>
      <c r="B86" s="2539"/>
      <c r="C86" s="39"/>
      <c r="D86" s="214"/>
      <c r="E86" s="2801"/>
      <c r="F86" s="2806"/>
      <c r="G86" s="45"/>
      <c r="H86" s="20" t="s">
        <v>319</v>
      </c>
      <c r="I86" s="20"/>
      <c r="J86" s="20"/>
      <c r="K86" s="2789"/>
      <c r="L86" s="2817">
        <f t="shared" ref="L86:AD86" si="52">SUM(L87:L88)</f>
        <v>0</v>
      </c>
      <c r="M86" s="2817">
        <f t="shared" si="52"/>
        <v>0</v>
      </c>
      <c r="N86" s="2817">
        <f t="shared" si="52"/>
        <v>0</v>
      </c>
      <c r="O86" s="2817">
        <f t="shared" si="52"/>
        <v>0</v>
      </c>
      <c r="P86" s="2817">
        <f t="shared" si="52"/>
        <v>0</v>
      </c>
      <c r="Q86" s="2817">
        <f t="shared" si="52"/>
        <v>0</v>
      </c>
      <c r="R86" s="2817">
        <f t="shared" si="52"/>
        <v>0</v>
      </c>
      <c r="S86" s="2817">
        <f t="shared" si="52"/>
        <v>0</v>
      </c>
      <c r="T86" s="2817">
        <f t="shared" si="52"/>
        <v>0</v>
      </c>
      <c r="U86" s="2817">
        <f t="shared" si="52"/>
        <v>0</v>
      </c>
      <c r="V86" s="2817">
        <f t="shared" si="52"/>
        <v>0</v>
      </c>
      <c r="W86" s="2817">
        <f t="shared" si="52"/>
        <v>0</v>
      </c>
      <c r="X86" s="2817">
        <f t="shared" si="52"/>
        <v>0</v>
      </c>
      <c r="Y86" s="2817">
        <f t="shared" si="52"/>
        <v>0</v>
      </c>
      <c r="Z86" s="2817">
        <f t="shared" si="52"/>
        <v>0</v>
      </c>
      <c r="AA86" s="2817">
        <f t="shared" si="52"/>
        <v>0</v>
      </c>
      <c r="AB86" s="2817">
        <f t="shared" si="52"/>
        <v>0</v>
      </c>
      <c r="AC86" s="2817">
        <f t="shared" si="52"/>
        <v>0</v>
      </c>
      <c r="AD86" s="2817">
        <f t="shared" si="52"/>
        <v>0</v>
      </c>
    </row>
    <row r="87" spans="1:30">
      <c r="A87" s="2547" t="s">
        <v>492</v>
      </c>
      <c r="B87" s="2539"/>
      <c r="C87" s="39"/>
      <c r="D87" s="214"/>
      <c r="E87" s="2801"/>
      <c r="F87" s="2806"/>
      <c r="G87" s="45"/>
      <c r="H87" s="45"/>
      <c r="I87" s="45" t="s">
        <v>1155</v>
      </c>
      <c r="J87" s="20"/>
      <c r="K87" s="2789"/>
      <c r="L87" s="2818"/>
      <c r="M87" s="2818"/>
      <c r="N87" s="2818">
        <v>0</v>
      </c>
      <c r="O87" s="2818"/>
      <c r="P87" s="2818"/>
      <c r="Q87" s="2818"/>
      <c r="R87" s="2818">
        <v>0</v>
      </c>
      <c r="S87" s="2818">
        <v>0</v>
      </c>
      <c r="T87" s="2818"/>
      <c r="U87" s="2818">
        <v>0</v>
      </c>
      <c r="V87" s="2818"/>
      <c r="W87" s="2818"/>
      <c r="X87" s="2817">
        <f>SUM(L87,M87,N87)</f>
        <v>0</v>
      </c>
      <c r="Y87" s="2817">
        <f>SUM(O87,P87,Q87)</f>
        <v>0</v>
      </c>
      <c r="Z87" s="2817">
        <f>SUM(R87,S87,T87)</f>
        <v>0</v>
      </c>
      <c r="AA87" s="2817">
        <f>SUM(U87,V87,W87)</f>
        <v>0</v>
      </c>
      <c r="AB87" s="2817">
        <f>X87+Y87</f>
        <v>0</v>
      </c>
      <c r="AC87" s="2817">
        <f>AA87+Z87</f>
        <v>0</v>
      </c>
      <c r="AD87" s="2817">
        <f>AB87+AC87</f>
        <v>0</v>
      </c>
    </row>
    <row r="88" spans="1:30">
      <c r="A88" s="2547" t="s">
        <v>492</v>
      </c>
      <c r="B88" s="2539"/>
      <c r="C88" s="39"/>
      <c r="D88" s="214"/>
      <c r="E88" s="2801"/>
      <c r="F88" s="2806"/>
      <c r="G88" s="45"/>
      <c r="H88" s="2809"/>
      <c r="I88" s="2809" t="s">
        <v>1156</v>
      </c>
      <c r="J88" s="2810"/>
      <c r="K88" s="2811"/>
      <c r="L88" s="2819"/>
      <c r="M88" s="2819"/>
      <c r="N88" s="2819"/>
      <c r="O88" s="2819"/>
      <c r="P88" s="2819"/>
      <c r="Q88" s="2819"/>
      <c r="R88" s="2819"/>
      <c r="S88" s="2819"/>
      <c r="T88" s="2819"/>
      <c r="U88" s="2819"/>
      <c r="V88" s="2819"/>
      <c r="W88" s="2819"/>
      <c r="X88" s="2820">
        <f>SUM(L88,M88,N88)</f>
        <v>0</v>
      </c>
      <c r="Y88" s="2820">
        <f>SUM(O88,P88,Q88)</f>
        <v>0</v>
      </c>
      <c r="Z88" s="2820">
        <f>SUM(R88,S88,T88)</f>
        <v>0</v>
      </c>
      <c r="AA88" s="2820">
        <f>SUM(U88,V88,W88)</f>
        <v>0</v>
      </c>
      <c r="AB88" s="2820">
        <f>X88+Y88</f>
        <v>0</v>
      </c>
      <c r="AC88" s="2820">
        <f>AA88+Z88</f>
        <v>0</v>
      </c>
      <c r="AD88" s="2820">
        <f>AB88+AC88</f>
        <v>0</v>
      </c>
    </row>
    <row r="89" spans="1:30">
      <c r="A89" s="2547" t="s">
        <v>492</v>
      </c>
      <c r="B89" s="2539"/>
      <c r="C89" s="39"/>
      <c r="D89" s="214"/>
      <c r="E89" s="2801"/>
      <c r="F89" s="2806"/>
      <c r="G89" s="45"/>
      <c r="H89" s="20" t="s">
        <v>1157</v>
      </c>
      <c r="I89" s="20"/>
      <c r="J89" s="20"/>
      <c r="K89" s="2789"/>
      <c r="L89" s="2817">
        <f t="shared" ref="L89:AD89" si="53">L90</f>
        <v>0</v>
      </c>
      <c r="M89" s="2817">
        <f t="shared" si="53"/>
        <v>0</v>
      </c>
      <c r="N89" s="2817">
        <f t="shared" si="53"/>
        <v>0</v>
      </c>
      <c r="O89" s="2817">
        <f t="shared" si="53"/>
        <v>0</v>
      </c>
      <c r="P89" s="2817">
        <f t="shared" si="53"/>
        <v>0</v>
      </c>
      <c r="Q89" s="2817">
        <f t="shared" si="53"/>
        <v>0</v>
      </c>
      <c r="R89" s="2817">
        <f t="shared" si="53"/>
        <v>0</v>
      </c>
      <c r="S89" s="2817">
        <f t="shared" si="53"/>
        <v>0</v>
      </c>
      <c r="T89" s="2817">
        <f t="shared" si="53"/>
        <v>0</v>
      </c>
      <c r="U89" s="2817">
        <f t="shared" si="53"/>
        <v>0</v>
      </c>
      <c r="V89" s="2817">
        <f t="shared" si="53"/>
        <v>0</v>
      </c>
      <c r="W89" s="2817">
        <f t="shared" si="53"/>
        <v>0</v>
      </c>
      <c r="X89" s="2817">
        <f t="shared" si="53"/>
        <v>0</v>
      </c>
      <c r="Y89" s="2817">
        <f t="shared" si="53"/>
        <v>0</v>
      </c>
      <c r="Z89" s="2817">
        <f t="shared" si="53"/>
        <v>0</v>
      </c>
      <c r="AA89" s="2817">
        <f t="shared" si="53"/>
        <v>0</v>
      </c>
      <c r="AB89" s="2817">
        <f t="shared" si="53"/>
        <v>0</v>
      </c>
      <c r="AC89" s="2817">
        <f t="shared" si="53"/>
        <v>0</v>
      </c>
      <c r="AD89" s="2817">
        <f t="shared" si="53"/>
        <v>0</v>
      </c>
    </row>
    <row r="90" spans="1:30">
      <c r="A90" s="2547" t="s">
        <v>492</v>
      </c>
      <c r="B90" s="2539"/>
      <c r="C90" s="39"/>
      <c r="D90" s="214"/>
      <c r="E90" s="2801"/>
      <c r="F90" s="2806"/>
      <c r="G90" s="2809"/>
      <c r="H90" s="2809"/>
      <c r="I90" s="2809" t="s">
        <v>1158</v>
      </c>
      <c r="J90" s="2810"/>
      <c r="K90" s="2811"/>
      <c r="L90" s="2819"/>
      <c r="M90" s="2819"/>
      <c r="N90" s="2819"/>
      <c r="O90" s="2819"/>
      <c r="P90" s="2819"/>
      <c r="Q90" s="2819"/>
      <c r="R90" s="2819"/>
      <c r="S90" s="2819"/>
      <c r="T90" s="2819"/>
      <c r="U90" s="2819"/>
      <c r="V90" s="2819"/>
      <c r="W90" s="2819"/>
      <c r="X90" s="2820">
        <f>SUM(L90,M90,N90)</f>
        <v>0</v>
      </c>
      <c r="Y90" s="2820">
        <f>SUM(O90,P90,Q90)</f>
        <v>0</v>
      </c>
      <c r="Z90" s="2820">
        <f>SUM(R90,S90,T90)</f>
        <v>0</v>
      </c>
      <c r="AA90" s="2820">
        <f>SUM(U90,V90,W90)</f>
        <v>0</v>
      </c>
      <c r="AB90" s="2820">
        <f>X90+Y90</f>
        <v>0</v>
      </c>
      <c r="AC90" s="2820">
        <f>AA90+Z90</f>
        <v>0</v>
      </c>
      <c r="AD90" s="2820">
        <f>AB90+AC90</f>
        <v>0</v>
      </c>
    </row>
    <row r="91" spans="1:30">
      <c r="A91" s="2547" t="s">
        <v>492</v>
      </c>
      <c r="B91" s="2539"/>
      <c r="C91" s="39"/>
      <c r="D91" s="214"/>
      <c r="E91" s="2801"/>
      <c r="F91" s="2806"/>
      <c r="G91" s="20" t="s">
        <v>1159</v>
      </c>
      <c r="H91" s="45"/>
      <c r="I91" s="20"/>
      <c r="J91" s="20"/>
      <c r="K91" s="2789"/>
      <c r="L91" s="2817">
        <f t="shared" ref="L91:AD91" si="54">SUM(L92:L93)</f>
        <v>0</v>
      </c>
      <c r="M91" s="2817">
        <f t="shared" si="54"/>
        <v>0</v>
      </c>
      <c r="N91" s="2817">
        <f t="shared" si="54"/>
        <v>0</v>
      </c>
      <c r="O91" s="2817">
        <f t="shared" si="54"/>
        <v>0</v>
      </c>
      <c r="P91" s="2817">
        <f t="shared" si="54"/>
        <v>0</v>
      </c>
      <c r="Q91" s="2817">
        <f t="shared" si="54"/>
        <v>0</v>
      </c>
      <c r="R91" s="2817">
        <f t="shared" si="54"/>
        <v>0</v>
      </c>
      <c r="S91" s="2817">
        <f t="shared" si="54"/>
        <v>0</v>
      </c>
      <c r="T91" s="2817">
        <f t="shared" si="54"/>
        <v>0</v>
      </c>
      <c r="U91" s="2817">
        <f t="shared" si="54"/>
        <v>0</v>
      </c>
      <c r="V91" s="2817">
        <f t="shared" si="54"/>
        <v>0</v>
      </c>
      <c r="W91" s="2817">
        <f t="shared" si="54"/>
        <v>0</v>
      </c>
      <c r="X91" s="2817">
        <f t="shared" si="54"/>
        <v>0</v>
      </c>
      <c r="Y91" s="2817">
        <f t="shared" si="54"/>
        <v>0</v>
      </c>
      <c r="Z91" s="2817">
        <f t="shared" si="54"/>
        <v>0</v>
      </c>
      <c r="AA91" s="2817">
        <f t="shared" si="54"/>
        <v>0</v>
      </c>
      <c r="AB91" s="2817">
        <f t="shared" si="54"/>
        <v>0</v>
      </c>
      <c r="AC91" s="2817">
        <f t="shared" si="54"/>
        <v>0</v>
      </c>
      <c r="AD91" s="2817">
        <f t="shared" si="54"/>
        <v>0</v>
      </c>
    </row>
    <row r="92" spans="1:30">
      <c r="A92" s="2547" t="s">
        <v>492</v>
      </c>
      <c r="B92" s="2539"/>
      <c r="C92" s="39"/>
      <c r="D92" s="214"/>
      <c r="E92" s="2801"/>
      <c r="F92" s="2806"/>
      <c r="G92" s="45"/>
      <c r="H92" s="45" t="s">
        <v>1160</v>
      </c>
      <c r="I92" s="20"/>
      <c r="J92" s="20"/>
      <c r="K92" s="2789"/>
      <c r="L92" s="2818"/>
      <c r="M92" s="2818"/>
      <c r="N92" s="2818"/>
      <c r="O92" s="2818"/>
      <c r="P92" s="2818"/>
      <c r="Q92" s="2818"/>
      <c r="R92" s="2818"/>
      <c r="S92" s="2818"/>
      <c r="T92" s="2818"/>
      <c r="U92" s="2818"/>
      <c r="V92" s="2818"/>
      <c r="W92" s="2818"/>
      <c r="X92" s="2817">
        <f>SUM(L92,M92,N92)</f>
        <v>0</v>
      </c>
      <c r="Y92" s="2817">
        <f>SUM(O92,P92,Q92)</f>
        <v>0</v>
      </c>
      <c r="Z92" s="2817">
        <f>SUM(R92,S92,T92)</f>
        <v>0</v>
      </c>
      <c r="AA92" s="2817">
        <f>SUM(U92,V92,W92)</f>
        <v>0</v>
      </c>
      <c r="AB92" s="2817">
        <f>X92+Y92</f>
        <v>0</v>
      </c>
      <c r="AC92" s="2817">
        <f>AA92+Z92</f>
        <v>0</v>
      </c>
      <c r="AD92" s="2817">
        <f>AB92+AC92</f>
        <v>0</v>
      </c>
    </row>
    <row r="93" spans="1:30">
      <c r="A93" s="2547" t="s">
        <v>492</v>
      </c>
      <c r="B93" s="2539"/>
      <c r="C93" s="39"/>
      <c r="D93" s="214"/>
      <c r="E93" s="2801"/>
      <c r="F93" s="2807"/>
      <c r="G93" s="2792"/>
      <c r="H93" s="2792" t="s">
        <v>1161</v>
      </c>
      <c r="I93" s="2790"/>
      <c r="J93" s="2790"/>
      <c r="K93" s="2791"/>
      <c r="L93" s="2821"/>
      <c r="M93" s="2821"/>
      <c r="N93" s="2821"/>
      <c r="O93" s="2821"/>
      <c r="P93" s="2821"/>
      <c r="Q93" s="2821"/>
      <c r="R93" s="2821"/>
      <c r="S93" s="2821"/>
      <c r="T93" s="2821"/>
      <c r="U93" s="2821"/>
      <c r="V93" s="2821"/>
      <c r="W93" s="2821"/>
      <c r="X93" s="2822">
        <f>SUM(L93,M93,N93)</f>
        <v>0</v>
      </c>
      <c r="Y93" s="2822">
        <f>SUM(O93,P93,Q93)</f>
        <v>0</v>
      </c>
      <c r="Z93" s="2822">
        <f>SUM(R93,S93,T93)</f>
        <v>0</v>
      </c>
      <c r="AA93" s="2822">
        <f>SUM(U93,V93,W93)</f>
        <v>0</v>
      </c>
      <c r="AB93" s="2822">
        <f>X93+Y93</f>
        <v>0</v>
      </c>
      <c r="AC93" s="2822">
        <f>AA93+Z93</f>
        <v>0</v>
      </c>
      <c r="AD93" s="2822">
        <f>AB93+AC93</f>
        <v>0</v>
      </c>
    </row>
    <row r="94" spans="1:30">
      <c r="A94" s="2547" t="s">
        <v>492</v>
      </c>
      <c r="B94" s="2539"/>
      <c r="C94" s="39"/>
      <c r="D94" s="214"/>
      <c r="E94" s="2800"/>
      <c r="F94" s="667" t="s">
        <v>1162</v>
      </c>
      <c r="G94" s="668"/>
      <c r="H94" s="668"/>
      <c r="I94" s="669"/>
      <c r="J94" s="669"/>
      <c r="K94" s="2808"/>
      <c r="L94" s="2823"/>
      <c r="M94" s="2823"/>
      <c r="N94" s="2823">
        <v>78</v>
      </c>
      <c r="O94" s="2823"/>
      <c r="P94" s="2823"/>
      <c r="Q94" s="2823"/>
      <c r="R94" s="2823">
        <v>240</v>
      </c>
      <c r="S94" s="2823">
        <v>2206</v>
      </c>
      <c r="T94" s="2823">
        <v>72</v>
      </c>
      <c r="U94" s="2823">
        <v>71</v>
      </c>
      <c r="V94" s="2823">
        <v>279</v>
      </c>
      <c r="W94" s="2823">
        <v>-141</v>
      </c>
      <c r="X94" s="2824">
        <f>SUM(L94,M94,N94)</f>
        <v>78</v>
      </c>
      <c r="Y94" s="2824">
        <f>SUM(O94,P94,Q94)</f>
        <v>0</v>
      </c>
      <c r="Z94" s="2824">
        <f>SUM(R94,S94,T94)</f>
        <v>2518</v>
      </c>
      <c r="AA94" s="2824">
        <f>SUM(U94,V94,W94)</f>
        <v>209</v>
      </c>
      <c r="AB94" s="2824">
        <f>X94+Y94</f>
        <v>78</v>
      </c>
      <c r="AC94" s="2824">
        <f>AA94+Z94</f>
        <v>2727</v>
      </c>
      <c r="AD94" s="2824">
        <f>AB94+AC94</f>
        <v>2805</v>
      </c>
    </row>
    <row r="95" spans="1:30">
      <c r="A95" s="2547" t="s">
        <v>492</v>
      </c>
      <c r="B95" s="2539"/>
      <c r="C95" s="39"/>
      <c r="D95" s="214"/>
      <c r="E95" s="2804" t="s">
        <v>1163</v>
      </c>
      <c r="F95" s="2800"/>
      <c r="G95" s="2800"/>
      <c r="H95" s="2800"/>
      <c r="I95" s="2797"/>
      <c r="J95" s="2797"/>
      <c r="K95" s="2798"/>
      <c r="L95" s="2799"/>
      <c r="M95" s="2799"/>
      <c r="N95" s="2799"/>
      <c r="O95" s="2799"/>
      <c r="P95" s="2799"/>
      <c r="Q95" s="2799"/>
      <c r="R95" s="2799"/>
      <c r="S95" s="2799"/>
      <c r="T95" s="2799"/>
      <c r="U95" s="2799"/>
      <c r="V95" s="2799"/>
      <c r="W95" s="2799"/>
      <c r="X95" s="2799">
        <f>SUM(L95,M95,N95)</f>
        <v>0</v>
      </c>
      <c r="Y95" s="2799">
        <f>SUM(O95,P95,Q95)</f>
        <v>0</v>
      </c>
      <c r="Z95" s="2799">
        <f>SUM(R95,S95,T95)</f>
        <v>0</v>
      </c>
      <c r="AA95" s="2799">
        <f>SUM(U95,V95,W95)</f>
        <v>0</v>
      </c>
      <c r="AB95" s="2799">
        <f>X95+Y95</f>
        <v>0</v>
      </c>
      <c r="AC95" s="2799">
        <f>AA95+Z95</f>
        <v>0</v>
      </c>
      <c r="AD95" s="2799">
        <f>AB95+AC95</f>
        <v>0</v>
      </c>
    </row>
    <row r="96" spans="1:30">
      <c r="A96" s="2547" t="s">
        <v>492</v>
      </c>
      <c r="B96" s="2539"/>
      <c r="C96" s="39"/>
      <c r="D96" s="214"/>
      <c r="E96" s="2796" t="s">
        <v>1164</v>
      </c>
      <c r="F96" s="2801"/>
      <c r="G96" s="2801"/>
      <c r="H96" s="2801"/>
      <c r="I96" s="2796"/>
      <c r="J96" s="2796"/>
      <c r="K96" s="2802"/>
      <c r="L96" s="2803"/>
      <c r="M96" s="2803"/>
      <c r="N96" s="2803"/>
      <c r="O96" s="2803"/>
      <c r="P96" s="2803"/>
      <c r="Q96" s="2803"/>
      <c r="R96" s="2803"/>
      <c r="S96" s="2803"/>
      <c r="T96" s="2803"/>
      <c r="U96" s="2803"/>
      <c r="V96" s="2803"/>
      <c r="W96" s="2803"/>
      <c r="X96" s="2803">
        <f>SUM(L96,M96,N96)</f>
        <v>0</v>
      </c>
      <c r="Y96" s="2803">
        <f>SUM(O96,P96,Q96)</f>
        <v>0</v>
      </c>
      <c r="Z96" s="2803">
        <f>SUM(R96,S96,T96)</f>
        <v>0</v>
      </c>
      <c r="AA96" s="2803">
        <f>SUM(U96,V96,W96)</f>
        <v>0</v>
      </c>
      <c r="AB96" s="2803">
        <f>X96+Y96</f>
        <v>0</v>
      </c>
      <c r="AC96" s="2803">
        <f>AA96+Z96</f>
        <v>0</v>
      </c>
      <c r="AD96" s="2803">
        <f>AB96+AC96</f>
        <v>0</v>
      </c>
    </row>
    <row r="97" spans="2:30">
      <c r="C97" s="39"/>
      <c r="D97" s="2825"/>
      <c r="E97" s="63" t="s">
        <v>623</v>
      </c>
      <c r="F97" s="87"/>
      <c r="G97" s="87"/>
      <c r="H97" s="87"/>
      <c r="I97" s="87"/>
      <c r="J97" s="87"/>
      <c r="K97" s="148"/>
      <c r="L97" s="1192">
        <f t="shared" ref="L97:AD97" si="55">IFERROR(L82/L52,0)</f>
        <v>0</v>
      </c>
      <c r="M97" s="1192">
        <f t="shared" si="55"/>
        <v>0</v>
      </c>
      <c r="N97" s="1192">
        <f t="shared" si="55"/>
        <v>0.3644859813084112</v>
      </c>
      <c r="O97" s="1192">
        <f t="shared" si="55"/>
        <v>0</v>
      </c>
      <c r="P97" s="1192">
        <f t="shared" si="55"/>
        <v>0</v>
      </c>
      <c r="Q97" s="1192">
        <f t="shared" si="55"/>
        <v>0</v>
      </c>
      <c r="R97" s="1192">
        <f t="shared" si="55"/>
        <v>0.33707865168539325</v>
      </c>
      <c r="S97" s="1192">
        <f t="shared" si="55"/>
        <v>0.30668705686083692</v>
      </c>
      <c r="T97" s="1192">
        <f t="shared" si="55"/>
        <v>0.13407821229050279</v>
      </c>
      <c r="U97" s="1192">
        <f t="shared" si="55"/>
        <v>0.24652777777777779</v>
      </c>
      <c r="V97" s="1192">
        <f t="shared" si="55"/>
        <v>0.17190388170055454</v>
      </c>
      <c r="W97" s="1192">
        <f t="shared" si="55"/>
        <v>-0.5280898876404494</v>
      </c>
      <c r="X97" s="147">
        <f t="shared" si="55"/>
        <v>0.3644859813084112</v>
      </c>
      <c r="Y97" s="147">
        <f t="shared" si="55"/>
        <v>0</v>
      </c>
      <c r="Z97" s="147">
        <f t="shared" si="55"/>
        <v>0.29827055200189528</v>
      </c>
      <c r="AA97" s="147">
        <f t="shared" si="55"/>
        <v>9.5959595959595953E-2</v>
      </c>
      <c r="AB97" s="147">
        <f t="shared" si="55"/>
        <v>0.3644859813084112</v>
      </c>
      <c r="AC97" s="147">
        <f t="shared" si="55"/>
        <v>0.25677966101694916</v>
      </c>
      <c r="AD97" s="147">
        <f t="shared" si="55"/>
        <v>0.25890714417574301</v>
      </c>
    </row>
    <row r="98" spans="2:30">
      <c r="C98" s="39"/>
      <c r="D98" s="214" t="s">
        <v>99</v>
      </c>
      <c r="E98" s="213"/>
      <c r="F98" s="212"/>
      <c r="G98" s="212"/>
      <c r="H98" s="212"/>
      <c r="I98" s="212"/>
      <c r="J98" s="212"/>
      <c r="K98" s="211"/>
      <c r="L98" s="210">
        <f>SUM(L99:L101)</f>
        <v>595</v>
      </c>
      <c r="M98" s="210">
        <f t="shared" ref="M98:AD98" si="56">SUM(M99:M101)</f>
        <v>572</v>
      </c>
      <c r="N98" s="210">
        <f t="shared" si="56"/>
        <v>561</v>
      </c>
      <c r="O98" s="210">
        <f t="shared" si="56"/>
        <v>592</v>
      </c>
      <c r="P98" s="210">
        <f t="shared" si="56"/>
        <v>745</v>
      </c>
      <c r="Q98" s="210">
        <f t="shared" si="56"/>
        <v>458</v>
      </c>
      <c r="R98" s="210">
        <f t="shared" si="56"/>
        <v>1369</v>
      </c>
      <c r="S98" s="210">
        <f t="shared" si="56"/>
        <v>768</v>
      </c>
      <c r="T98" s="210">
        <f t="shared" si="56"/>
        <v>835</v>
      </c>
      <c r="U98" s="210">
        <f t="shared" si="56"/>
        <v>818</v>
      </c>
      <c r="V98" s="210">
        <f t="shared" si="56"/>
        <v>1053</v>
      </c>
      <c r="W98" s="210">
        <f t="shared" si="56"/>
        <v>616.14819999999997</v>
      </c>
      <c r="X98" s="210">
        <f t="shared" si="56"/>
        <v>2320</v>
      </c>
      <c r="Y98" s="210">
        <f t="shared" si="56"/>
        <v>1795</v>
      </c>
      <c r="Z98" s="210">
        <f t="shared" si="56"/>
        <v>2972</v>
      </c>
      <c r="AA98" s="210">
        <f t="shared" si="56"/>
        <v>2487.1482000000001</v>
      </c>
      <c r="AB98" s="210">
        <f t="shared" si="56"/>
        <v>4115</v>
      </c>
      <c r="AC98" s="210">
        <f t="shared" si="56"/>
        <v>5459.1482000000005</v>
      </c>
      <c r="AD98" s="210">
        <f t="shared" si="56"/>
        <v>9574.1481999999996</v>
      </c>
    </row>
    <row r="99" spans="2:30">
      <c r="C99" s="39"/>
      <c r="D99" s="44"/>
      <c r="E99" s="59" t="s">
        <v>627</v>
      </c>
      <c r="F99" s="7"/>
      <c r="G99" s="7"/>
      <c r="H99" s="6"/>
      <c r="I99" s="6"/>
      <c r="J99" s="6"/>
      <c r="K99" s="42"/>
      <c r="L99" s="146">
        <v>0</v>
      </c>
      <c r="M99" s="146">
        <v>0</v>
      </c>
      <c r="N99" s="146">
        <v>0</v>
      </c>
      <c r="O99" s="146">
        <v>0</v>
      </c>
      <c r="P99" s="146">
        <v>0</v>
      </c>
      <c r="Q99" s="146">
        <v>0</v>
      </c>
      <c r="R99" s="146">
        <v>0</v>
      </c>
      <c r="S99" s="146">
        <v>0</v>
      </c>
      <c r="T99" s="146">
        <v>0</v>
      </c>
      <c r="U99" s="146">
        <v>0</v>
      </c>
      <c r="V99" s="146"/>
      <c r="W99" s="146"/>
      <c r="X99" s="145">
        <f>SUM(L99:O99)</f>
        <v>0</v>
      </c>
      <c r="Y99" s="145">
        <f>SUM(O99:Q99)</f>
        <v>0</v>
      </c>
      <c r="Z99" s="145">
        <f>SUM(R99:T99)</f>
        <v>0</v>
      </c>
      <c r="AA99" s="145">
        <f>SUM(U99:W99)</f>
        <v>0</v>
      </c>
      <c r="AB99" s="145">
        <f>X99+Y99</f>
        <v>0</v>
      </c>
      <c r="AC99" s="145">
        <f>AA99+Z99</f>
        <v>0</v>
      </c>
      <c r="AD99" s="145">
        <f>AB99+AC99</f>
        <v>0</v>
      </c>
    </row>
    <row r="100" spans="2:30">
      <c r="C100" s="39"/>
      <c r="D100" s="44"/>
      <c r="E100" s="59" t="s">
        <v>628</v>
      </c>
      <c r="F100" s="7"/>
      <c r="G100" s="7"/>
      <c r="H100" s="6"/>
      <c r="I100" s="6"/>
      <c r="J100" s="6"/>
      <c r="K100" s="42"/>
      <c r="L100" s="146">
        <v>579</v>
      </c>
      <c r="M100" s="146">
        <v>556</v>
      </c>
      <c r="N100" s="146">
        <v>577</v>
      </c>
      <c r="O100" s="146">
        <v>572</v>
      </c>
      <c r="P100" s="146">
        <v>715</v>
      </c>
      <c r="Q100" s="146">
        <v>493</v>
      </c>
      <c r="R100" s="146">
        <v>1334</v>
      </c>
      <c r="S100" s="146">
        <v>750</v>
      </c>
      <c r="T100" s="146">
        <v>844</v>
      </c>
      <c r="U100" s="146">
        <v>783</v>
      </c>
      <c r="V100" s="146">
        <v>1034</v>
      </c>
      <c r="W100" s="146">
        <v>591.18819999999994</v>
      </c>
      <c r="X100" s="145">
        <f>SUM(L100:O100)</f>
        <v>2284</v>
      </c>
      <c r="Y100" s="145">
        <f>SUM(O100:Q100)</f>
        <v>1780</v>
      </c>
      <c r="Z100" s="145">
        <f>SUM(R100:T100)</f>
        <v>2928</v>
      </c>
      <c r="AA100" s="145">
        <f>SUM(U100:W100)</f>
        <v>2408.1882000000001</v>
      </c>
      <c r="AB100" s="145">
        <f>X100+Y100</f>
        <v>4064</v>
      </c>
      <c r="AC100" s="145">
        <f>AA100+Z100</f>
        <v>5336.1882000000005</v>
      </c>
      <c r="AD100" s="145">
        <f>AB100+AC100</f>
        <v>9400.1882000000005</v>
      </c>
    </row>
    <row r="101" spans="2:30">
      <c r="C101" s="39"/>
      <c r="D101" s="44"/>
      <c r="E101" s="59" t="s">
        <v>626</v>
      </c>
      <c r="F101" s="80"/>
      <c r="G101" s="80"/>
      <c r="H101" s="79"/>
      <c r="I101" s="79"/>
      <c r="J101" s="79"/>
      <c r="K101" s="209"/>
      <c r="L101" s="208">
        <v>16</v>
      </c>
      <c r="M101" s="208">
        <v>16</v>
      </c>
      <c r="N101" s="208">
        <v>-16</v>
      </c>
      <c r="O101" s="208">
        <v>20</v>
      </c>
      <c r="P101" s="208">
        <v>30</v>
      </c>
      <c r="Q101" s="208">
        <v>-35</v>
      </c>
      <c r="R101" s="208">
        <v>35</v>
      </c>
      <c r="S101" s="208">
        <v>18</v>
      </c>
      <c r="T101" s="208">
        <v>-9</v>
      </c>
      <c r="U101" s="208">
        <v>35</v>
      </c>
      <c r="V101" s="208">
        <v>19</v>
      </c>
      <c r="W101" s="208">
        <v>24.96</v>
      </c>
      <c r="X101" s="207">
        <f>SUM(L101:O101)</f>
        <v>36</v>
      </c>
      <c r="Y101" s="207">
        <f>SUM(O101:Q101)</f>
        <v>15</v>
      </c>
      <c r="Z101" s="207">
        <f>SUM(R101:T101)</f>
        <v>44</v>
      </c>
      <c r="AA101" s="207">
        <f>SUM(U101:W101)</f>
        <v>78.960000000000008</v>
      </c>
      <c r="AB101" s="207">
        <f>X101+Y101</f>
        <v>51</v>
      </c>
      <c r="AC101" s="207">
        <f>AA101+Z101</f>
        <v>122.96000000000001</v>
      </c>
      <c r="AD101" s="207">
        <f>AB101+AC101</f>
        <v>173.96</v>
      </c>
    </row>
    <row r="102" spans="2:30">
      <c r="C102" s="39"/>
      <c r="D102" s="1140" t="s">
        <v>141</v>
      </c>
      <c r="E102" s="1141"/>
      <c r="F102" s="1142"/>
      <c r="G102" s="1142"/>
      <c r="H102" s="1142"/>
      <c r="I102" s="1142"/>
      <c r="J102" s="1142"/>
      <c r="K102" s="1143"/>
      <c r="L102" s="1144">
        <f>L82-L98</f>
        <v>-595</v>
      </c>
      <c r="M102" s="1144">
        <f t="shared" ref="M102:AD102" si="57">M82-M98</f>
        <v>-572</v>
      </c>
      <c r="N102" s="1144">
        <f t="shared" si="57"/>
        <v>-483</v>
      </c>
      <c r="O102" s="1144">
        <f t="shared" si="57"/>
        <v>-592</v>
      </c>
      <c r="P102" s="1144">
        <f t="shared" si="57"/>
        <v>-745</v>
      </c>
      <c r="Q102" s="1144">
        <f t="shared" si="57"/>
        <v>-458</v>
      </c>
      <c r="R102" s="1144">
        <f t="shared" si="57"/>
        <v>-1129</v>
      </c>
      <c r="S102" s="1144">
        <f t="shared" si="57"/>
        <v>1438</v>
      </c>
      <c r="T102" s="1144">
        <f t="shared" si="57"/>
        <v>-763</v>
      </c>
      <c r="U102" s="1144">
        <f t="shared" si="57"/>
        <v>-747</v>
      </c>
      <c r="V102" s="1144">
        <f t="shared" si="57"/>
        <v>-774</v>
      </c>
      <c r="W102" s="1144">
        <f t="shared" si="57"/>
        <v>-757.14819999999997</v>
      </c>
      <c r="X102" s="206">
        <f t="shared" si="57"/>
        <v>-2242</v>
      </c>
      <c r="Y102" s="206">
        <f t="shared" si="57"/>
        <v>-1795</v>
      </c>
      <c r="Z102" s="206">
        <f t="shared" si="57"/>
        <v>-454</v>
      </c>
      <c r="AA102" s="206">
        <f t="shared" si="57"/>
        <v>-2278.1482000000001</v>
      </c>
      <c r="AB102" s="206">
        <f t="shared" si="57"/>
        <v>-4037</v>
      </c>
      <c r="AC102" s="206">
        <f t="shared" si="57"/>
        <v>-2732.1482000000005</v>
      </c>
      <c r="AD102" s="206">
        <f t="shared" si="57"/>
        <v>-6769.1481999999996</v>
      </c>
    </row>
    <row r="103" spans="2:30">
      <c r="C103" s="39"/>
      <c r="D103" s="64"/>
      <c r="E103" s="3" t="s">
        <v>140</v>
      </c>
      <c r="F103" s="4"/>
      <c r="G103" s="4"/>
      <c r="H103" s="3"/>
      <c r="I103" s="3"/>
      <c r="J103" s="3"/>
      <c r="K103" s="40"/>
      <c r="L103" s="192">
        <f t="shared" ref="L103:AD103" si="58">IFERROR(L102/L52,0)</f>
        <v>0</v>
      </c>
      <c r="M103" s="192">
        <f t="shared" si="58"/>
        <v>0</v>
      </c>
      <c r="N103" s="192">
        <f t="shared" si="58"/>
        <v>-2.2570093457943927</v>
      </c>
      <c r="O103" s="192">
        <f t="shared" si="58"/>
        <v>0</v>
      </c>
      <c r="P103" s="192">
        <f t="shared" si="58"/>
        <v>0</v>
      </c>
      <c r="Q103" s="192">
        <f t="shared" si="58"/>
        <v>0</v>
      </c>
      <c r="R103" s="192">
        <f t="shared" si="58"/>
        <v>-1.5856741573033708</v>
      </c>
      <c r="S103" s="192">
        <f t="shared" si="58"/>
        <v>0.1999165855693035</v>
      </c>
      <c r="T103" s="192">
        <f t="shared" si="58"/>
        <v>-1.4208566108007448</v>
      </c>
      <c r="U103" s="192">
        <f t="shared" si="58"/>
        <v>-2.59375</v>
      </c>
      <c r="V103" s="192">
        <f t="shared" si="58"/>
        <v>-0.47689463955637706</v>
      </c>
      <c r="W103" s="192">
        <f t="shared" si="58"/>
        <v>-2.8357610486891387</v>
      </c>
      <c r="X103" s="192">
        <f t="shared" si="58"/>
        <v>-10.476635514018692</v>
      </c>
      <c r="Y103" s="192">
        <f t="shared" si="58"/>
        <v>0</v>
      </c>
      <c r="Z103" s="192">
        <f t="shared" si="58"/>
        <v>-5.3778725420516468E-2</v>
      </c>
      <c r="AA103" s="192">
        <f t="shared" si="58"/>
        <v>-1.0459817263544537</v>
      </c>
      <c r="AB103" s="192">
        <f t="shared" si="58"/>
        <v>-18.864485981308412</v>
      </c>
      <c r="AC103" s="192">
        <f t="shared" si="58"/>
        <v>-0.25726442561205276</v>
      </c>
      <c r="AD103" s="192">
        <f t="shared" si="58"/>
        <v>-0.62480599963079186</v>
      </c>
    </row>
    <row r="104" spans="2:30">
      <c r="C104" s="39"/>
      <c r="D104" s="103" t="s">
        <v>182</v>
      </c>
      <c r="E104" s="915"/>
      <c r="F104" s="1145"/>
      <c r="G104" s="1145"/>
      <c r="H104" s="915"/>
      <c r="I104" s="915"/>
      <c r="J104" s="915"/>
      <c r="K104" s="1146"/>
      <c r="L104" s="1147">
        <v>0</v>
      </c>
      <c r="M104" s="1148">
        <v>0</v>
      </c>
      <c r="N104" s="2285">
        <v>0</v>
      </c>
      <c r="O104" s="1148">
        <v>0</v>
      </c>
      <c r="P104" s="1148">
        <v>0</v>
      </c>
      <c r="Q104" s="1148">
        <v>0</v>
      </c>
      <c r="R104" s="1148">
        <v>0</v>
      </c>
      <c r="S104" s="1148">
        <v>0</v>
      </c>
      <c r="T104" s="1148">
        <v>0</v>
      </c>
      <c r="U104" s="1148">
        <v>0</v>
      </c>
      <c r="V104" s="1148"/>
      <c r="W104" s="1148"/>
      <c r="X104" s="185">
        <f>SUM(L104:N104)</f>
        <v>0</v>
      </c>
      <c r="Y104" s="185">
        <f>SUM(O104:Q104)</f>
        <v>0</v>
      </c>
      <c r="Z104" s="185">
        <f>SUM(R104:T104)</f>
        <v>0</v>
      </c>
      <c r="AA104" s="185">
        <f>SUM(U104:W104)</f>
        <v>0</v>
      </c>
      <c r="AB104" s="185">
        <f>X104+Y104</f>
        <v>0</v>
      </c>
      <c r="AC104" s="185">
        <f>AA104+Z104</f>
        <v>0</v>
      </c>
      <c r="AD104" s="185">
        <f>AB104+AC104</f>
        <v>0</v>
      </c>
    </row>
    <row r="105" spans="2:30">
      <c r="C105" s="39"/>
      <c r="D105" s="189" t="s">
        <v>161</v>
      </c>
      <c r="E105" s="187"/>
      <c r="F105" s="188"/>
      <c r="G105" s="188"/>
      <c r="H105" s="187"/>
      <c r="I105" s="187"/>
      <c r="J105" s="187"/>
      <c r="K105" s="186"/>
      <c r="L105" s="100">
        <v>0</v>
      </c>
      <c r="M105" s="198">
        <v>0</v>
      </c>
      <c r="N105" s="2286">
        <v>0</v>
      </c>
      <c r="O105" s="198">
        <v>0</v>
      </c>
      <c r="P105" s="198">
        <v>0</v>
      </c>
      <c r="Q105" s="198">
        <v>0</v>
      </c>
      <c r="R105" s="198">
        <v>0</v>
      </c>
      <c r="S105" s="198">
        <v>0</v>
      </c>
      <c r="T105" s="198">
        <v>0</v>
      </c>
      <c r="U105" s="198">
        <v>0</v>
      </c>
      <c r="V105" s="198"/>
      <c r="W105" s="198"/>
      <c r="X105" s="186">
        <f>SUM(L105:N105)</f>
        <v>0</v>
      </c>
      <c r="Y105" s="186">
        <f>SUM(O105:Q105)</f>
        <v>0</v>
      </c>
      <c r="Z105" s="186">
        <f>SUM(R105:T105)</f>
        <v>0</v>
      </c>
      <c r="AA105" s="186">
        <f>SUM(U105:W105)</f>
        <v>0</v>
      </c>
      <c r="AB105" s="186">
        <f>X105+Y105</f>
        <v>0</v>
      </c>
      <c r="AC105" s="186">
        <f>AA105+Z105</f>
        <v>0</v>
      </c>
      <c r="AD105" s="186">
        <f>AB105+AC105</f>
        <v>0</v>
      </c>
    </row>
    <row r="106" spans="2:30">
      <c r="C106" s="39"/>
      <c r="D106" s="1140" t="s">
        <v>630</v>
      </c>
      <c r="E106" s="1141"/>
      <c r="F106" s="1142"/>
      <c r="G106" s="1142"/>
      <c r="H106" s="1142"/>
      <c r="I106" s="1142"/>
      <c r="J106" s="1142"/>
      <c r="K106" s="1143"/>
      <c r="L106" s="1144">
        <f>L102+L104-L105</f>
        <v>-595</v>
      </c>
      <c r="M106" s="1143">
        <f t="shared" ref="M106:AD106" si="59">M102+M104-M105</f>
        <v>-572</v>
      </c>
      <c r="N106" s="1143">
        <f t="shared" si="59"/>
        <v>-483</v>
      </c>
      <c r="O106" s="1143">
        <f t="shared" si="59"/>
        <v>-592</v>
      </c>
      <c r="P106" s="1143">
        <f t="shared" si="59"/>
        <v>-745</v>
      </c>
      <c r="Q106" s="1143">
        <f t="shared" si="59"/>
        <v>-458</v>
      </c>
      <c r="R106" s="1143">
        <f t="shared" si="59"/>
        <v>-1129</v>
      </c>
      <c r="S106" s="1143">
        <f t="shared" si="59"/>
        <v>1438</v>
      </c>
      <c r="T106" s="1143">
        <f t="shared" si="59"/>
        <v>-763</v>
      </c>
      <c r="U106" s="1143">
        <f t="shared" si="59"/>
        <v>-747</v>
      </c>
      <c r="V106" s="1143">
        <f t="shared" si="59"/>
        <v>-774</v>
      </c>
      <c r="W106" s="1143">
        <f t="shared" si="59"/>
        <v>-757.14819999999997</v>
      </c>
      <c r="X106" s="205">
        <f t="shared" si="59"/>
        <v>-2242</v>
      </c>
      <c r="Y106" s="205">
        <f t="shared" si="59"/>
        <v>-1795</v>
      </c>
      <c r="Z106" s="205">
        <f t="shared" si="59"/>
        <v>-454</v>
      </c>
      <c r="AA106" s="205">
        <f t="shared" si="59"/>
        <v>-2278.1482000000001</v>
      </c>
      <c r="AB106" s="205">
        <f t="shared" si="59"/>
        <v>-4037</v>
      </c>
      <c r="AC106" s="205">
        <f t="shared" si="59"/>
        <v>-2732.1482000000005</v>
      </c>
      <c r="AD106" s="205">
        <f t="shared" si="59"/>
        <v>-6769.1481999999996</v>
      </c>
    </row>
    <row r="107" spans="2:30">
      <c r="C107" s="39"/>
      <c r="D107" s="64"/>
      <c r="E107" s="3" t="s">
        <v>140</v>
      </c>
      <c r="F107" s="4"/>
      <c r="G107" s="4"/>
      <c r="H107" s="3"/>
      <c r="I107" s="3"/>
      <c r="J107" s="3"/>
      <c r="K107" s="40"/>
      <c r="L107" s="192">
        <f t="shared" ref="L107:AD107" si="60">IFERROR(L106/L52,0)</f>
        <v>0</v>
      </c>
      <c r="M107" s="192">
        <f t="shared" si="60"/>
        <v>0</v>
      </c>
      <c r="N107" s="192">
        <f t="shared" si="60"/>
        <v>-2.2570093457943927</v>
      </c>
      <c r="O107" s="192">
        <f t="shared" si="60"/>
        <v>0</v>
      </c>
      <c r="P107" s="192">
        <f t="shared" si="60"/>
        <v>0</v>
      </c>
      <c r="Q107" s="192">
        <f t="shared" si="60"/>
        <v>0</v>
      </c>
      <c r="R107" s="192">
        <f t="shared" si="60"/>
        <v>-1.5856741573033708</v>
      </c>
      <c r="S107" s="192">
        <f t="shared" si="60"/>
        <v>0.1999165855693035</v>
      </c>
      <c r="T107" s="192">
        <f t="shared" si="60"/>
        <v>-1.4208566108007448</v>
      </c>
      <c r="U107" s="192">
        <f t="shared" si="60"/>
        <v>-2.59375</v>
      </c>
      <c r="V107" s="192">
        <f t="shared" si="60"/>
        <v>-0.47689463955637706</v>
      </c>
      <c r="W107" s="192">
        <f t="shared" si="60"/>
        <v>-2.8357610486891387</v>
      </c>
      <c r="X107" s="192">
        <f t="shared" si="60"/>
        <v>-10.476635514018692</v>
      </c>
      <c r="Y107" s="192">
        <f t="shared" si="60"/>
        <v>0</v>
      </c>
      <c r="Z107" s="192">
        <f t="shared" si="60"/>
        <v>-5.3778725420516468E-2</v>
      </c>
      <c r="AA107" s="192">
        <f t="shared" si="60"/>
        <v>-1.0459817263544537</v>
      </c>
      <c r="AB107" s="192">
        <f t="shared" si="60"/>
        <v>-18.864485981308412</v>
      </c>
      <c r="AC107" s="192">
        <f t="shared" si="60"/>
        <v>-0.25726442561205276</v>
      </c>
      <c r="AD107" s="192">
        <f t="shared" si="60"/>
        <v>-0.62480599963079186</v>
      </c>
    </row>
    <row r="108" spans="2:30">
      <c r="C108" s="39"/>
      <c r="D108" s="7"/>
      <c r="E108" s="6"/>
      <c r="F108" s="7"/>
      <c r="G108" s="7"/>
      <c r="H108" s="6"/>
      <c r="I108" s="6"/>
      <c r="J108" s="6"/>
      <c r="K108" s="6"/>
      <c r="L108" s="204"/>
      <c r="M108" s="204"/>
      <c r="N108" s="204"/>
      <c r="O108" s="204"/>
      <c r="P108" s="204"/>
      <c r="Q108" s="204"/>
      <c r="R108" s="204"/>
      <c r="S108" s="204"/>
      <c r="T108" s="204"/>
      <c r="U108" s="204"/>
      <c r="V108" s="204"/>
      <c r="W108" s="204"/>
      <c r="X108" s="204"/>
      <c r="Y108" s="204"/>
      <c r="Z108" s="204"/>
      <c r="AA108" s="204"/>
      <c r="AB108" s="204"/>
      <c r="AC108" s="204"/>
      <c r="AD108" s="204"/>
    </row>
    <row r="109" spans="2:30">
      <c r="V109" s="2928" t="s">
        <v>1271</v>
      </c>
    </row>
    <row r="110" spans="2:30" ht="26.25">
      <c r="B110" s="107" t="s">
        <v>1133</v>
      </c>
      <c r="C110" s="106"/>
      <c r="D110" s="372"/>
    </row>
    <row r="111" spans="2:30">
      <c r="B111" s="415" t="s">
        <v>306</v>
      </c>
      <c r="C111" s="39" t="s">
        <v>307</v>
      </c>
      <c r="D111" s="38"/>
      <c r="E111" s="37"/>
      <c r="F111" s="38"/>
      <c r="G111" s="38"/>
      <c r="H111" s="37"/>
      <c r="I111" s="37"/>
      <c r="J111" s="37"/>
      <c r="K111" s="37"/>
      <c r="L111" s="36"/>
      <c r="M111" s="36"/>
      <c r="N111" s="36"/>
      <c r="O111" s="36"/>
      <c r="P111" s="36"/>
      <c r="Q111" s="36"/>
      <c r="R111" s="413"/>
      <c r="S111" s="413"/>
      <c r="T111" s="413"/>
      <c r="U111" s="413"/>
      <c r="V111" s="414"/>
      <c r="W111" s="414"/>
      <c r="X111" s="414"/>
      <c r="Y111" s="414"/>
      <c r="Z111" s="414"/>
      <c r="AA111" s="414"/>
      <c r="AB111" s="414"/>
      <c r="AC111" s="414"/>
      <c r="AD111" s="414"/>
    </row>
    <row r="112" spans="2:30">
      <c r="B112" s="415" t="s">
        <v>306</v>
      </c>
      <c r="C112" s="415" t="s">
        <v>307</v>
      </c>
      <c r="D112" s="398"/>
      <c r="E112" s="101"/>
      <c r="F112" s="102"/>
      <c r="G112" s="102"/>
      <c r="H112" s="101"/>
      <c r="I112" s="101"/>
      <c r="J112" s="101"/>
      <c r="K112" s="101"/>
      <c r="L112" s="11">
        <f>L8</f>
        <v>43922</v>
      </c>
      <c r="M112" s="11">
        <f>DATE(YEAR(L112),MONTH(L112)+1,DAY(L112))</f>
        <v>43952</v>
      </c>
      <c r="N112" s="11">
        <f t="shared" ref="N112:W112" si="61">DATE(YEAR(M112),MONTH(M112)+1,DAY(M112))</f>
        <v>43983</v>
      </c>
      <c r="O112" s="11">
        <f t="shared" si="61"/>
        <v>44013</v>
      </c>
      <c r="P112" s="11">
        <f t="shared" si="61"/>
        <v>44044</v>
      </c>
      <c r="Q112" s="11">
        <f t="shared" si="61"/>
        <v>44075</v>
      </c>
      <c r="R112" s="11">
        <f t="shared" si="61"/>
        <v>44105</v>
      </c>
      <c r="S112" s="11">
        <f t="shared" si="61"/>
        <v>44136</v>
      </c>
      <c r="T112" s="11">
        <f t="shared" si="61"/>
        <v>44166</v>
      </c>
      <c r="U112" s="11">
        <f t="shared" si="61"/>
        <v>44197</v>
      </c>
      <c r="V112" s="11">
        <f t="shared" si="61"/>
        <v>44228</v>
      </c>
      <c r="W112" s="11">
        <f t="shared" si="61"/>
        <v>44256</v>
      </c>
      <c r="X112" s="416" t="s">
        <v>107</v>
      </c>
      <c r="Y112" s="416" t="s">
        <v>106</v>
      </c>
      <c r="Z112" s="416" t="s">
        <v>105</v>
      </c>
      <c r="AA112" s="416" t="s">
        <v>104</v>
      </c>
      <c r="AB112" s="416" t="s">
        <v>103</v>
      </c>
      <c r="AC112" s="416" t="s">
        <v>102</v>
      </c>
      <c r="AD112" s="416" t="s">
        <v>123</v>
      </c>
    </row>
    <row r="113" spans="2:30">
      <c r="B113" s="415" t="s">
        <v>306</v>
      </c>
      <c r="C113" s="415" t="s">
        <v>307</v>
      </c>
      <c r="D113" s="537" t="s">
        <v>352</v>
      </c>
      <c r="E113" s="1184"/>
      <c r="F113" s="1185"/>
      <c r="G113" s="1185"/>
      <c r="H113" s="1185"/>
      <c r="I113" s="1185"/>
      <c r="J113" s="1185"/>
      <c r="K113" s="1185"/>
      <c r="L113" s="1186">
        <f>L114+L115+L116+L117+L118</f>
        <v>702</v>
      </c>
      <c r="M113" s="1186">
        <f t="shared" ref="M113:W113" si="62">M114+M115+M116+M117+M118</f>
        <v>695</v>
      </c>
      <c r="N113" s="1186">
        <f t="shared" si="62"/>
        <v>695</v>
      </c>
      <c r="O113" s="1186">
        <f t="shared" si="62"/>
        <v>700</v>
      </c>
      <c r="P113" s="1186">
        <f t="shared" si="62"/>
        <v>709</v>
      </c>
      <c r="Q113" s="1186">
        <f t="shared" si="62"/>
        <v>708</v>
      </c>
      <c r="R113" s="1186">
        <f t="shared" si="62"/>
        <v>706</v>
      </c>
      <c r="S113" s="1186">
        <f t="shared" si="62"/>
        <v>700</v>
      </c>
      <c r="T113" s="1186">
        <f t="shared" si="62"/>
        <v>704</v>
      </c>
      <c r="U113" s="1186">
        <f t="shared" si="62"/>
        <v>700</v>
      </c>
      <c r="V113" s="1186">
        <f t="shared" si="62"/>
        <v>704</v>
      </c>
      <c r="W113" s="1186">
        <f t="shared" si="62"/>
        <v>710</v>
      </c>
      <c r="X113" s="1186">
        <f t="shared" ref="X113:AD113" si="63">X114+X115+X116+X117+X118</f>
        <v>695</v>
      </c>
      <c r="Y113" s="1186">
        <f t="shared" si="63"/>
        <v>708</v>
      </c>
      <c r="Z113" s="1186">
        <f t="shared" si="63"/>
        <v>704</v>
      </c>
      <c r="AA113" s="1186">
        <f t="shared" si="63"/>
        <v>710</v>
      </c>
      <c r="AB113" s="1186">
        <f t="shared" si="63"/>
        <v>708</v>
      </c>
      <c r="AC113" s="1186">
        <f t="shared" si="63"/>
        <v>710</v>
      </c>
      <c r="AD113" s="1186">
        <f t="shared" si="63"/>
        <v>710</v>
      </c>
    </row>
    <row r="114" spans="2:30">
      <c r="B114" s="415" t="s">
        <v>306</v>
      </c>
      <c r="C114" s="415" t="s">
        <v>307</v>
      </c>
      <c r="D114" s="529"/>
      <c r="E114" s="93" t="s">
        <v>308</v>
      </c>
      <c r="F114" s="7"/>
      <c r="G114" s="7"/>
      <c r="H114" s="6"/>
      <c r="I114" s="63"/>
      <c r="J114" s="63"/>
      <c r="K114" s="62"/>
      <c r="L114" s="61">
        <f>'PL,HC,INV'!Q793+L123+L132</f>
        <v>171</v>
      </c>
      <c r="M114" s="61">
        <f>'PL,HC,INV'!R793+M123+M132</f>
        <v>165</v>
      </c>
      <c r="N114" s="61">
        <f>'PL,HC,INV'!S793+N123+N132</f>
        <v>161</v>
      </c>
      <c r="O114" s="61">
        <f>'PL,HC,INV'!T793+O123+O132</f>
        <v>164</v>
      </c>
      <c r="P114" s="61">
        <f>'PL,HC,INV'!U793+P123+P132</f>
        <v>168</v>
      </c>
      <c r="Q114" s="61">
        <f>'PL,HC,INV'!V793+Q123+Q132</f>
        <v>166</v>
      </c>
      <c r="R114" s="61">
        <f>'PL,HC,INV'!W793+R123+R132</f>
        <v>174</v>
      </c>
      <c r="S114" s="61">
        <f>'PL,HC,INV'!X793+S123+S132</f>
        <v>174</v>
      </c>
      <c r="T114" s="61">
        <f>'PL,HC,INV'!Y793+T123+T132</f>
        <v>173</v>
      </c>
      <c r="U114" s="61">
        <f>'PL,HC,INV'!Z793+U123+U132</f>
        <v>172</v>
      </c>
      <c r="V114" s="61">
        <f>'PL,HC,INV'!AA793+V123+V132</f>
        <v>173</v>
      </c>
      <c r="W114" s="61">
        <f>'PL,HC,INV'!AB793+W123+W132</f>
        <v>175</v>
      </c>
      <c r="X114" s="61">
        <f>'PL,HC,INV'!AC793+X123+X132</f>
        <v>161</v>
      </c>
      <c r="Y114" s="61">
        <f>'PL,HC,INV'!AD793+Y123+Y132</f>
        <v>166</v>
      </c>
      <c r="Z114" s="61">
        <f>'PL,HC,INV'!AE793+Z123+Z132</f>
        <v>173</v>
      </c>
      <c r="AA114" s="61">
        <f>'PL,HC,INV'!AF793+AA123+AA132</f>
        <v>175</v>
      </c>
      <c r="AB114" s="61">
        <f>'PL,HC,INV'!AG793+AB123+AB132</f>
        <v>166</v>
      </c>
      <c r="AC114" s="61">
        <f>'PL,HC,INV'!AH793+AC123+AC132</f>
        <v>175</v>
      </c>
      <c r="AD114" s="61">
        <f>'PL,HC,INV'!AI793+AD123+AD132</f>
        <v>175</v>
      </c>
    </row>
    <row r="115" spans="2:30">
      <c r="B115" s="415" t="s">
        <v>306</v>
      </c>
      <c r="C115" s="415" t="s">
        <v>307</v>
      </c>
      <c r="D115" s="529"/>
      <c r="E115" s="93" t="s">
        <v>309</v>
      </c>
      <c r="F115" s="7"/>
      <c r="G115" s="7"/>
      <c r="H115" s="6"/>
      <c r="I115" s="63"/>
      <c r="J115" s="63"/>
      <c r="K115" s="62"/>
      <c r="L115" s="1187">
        <f>'PL,HC,INV'!Q798+L124+L133</f>
        <v>397</v>
      </c>
      <c r="M115" s="1187">
        <f>'PL,HC,INV'!R798+M124+M133</f>
        <v>396</v>
      </c>
      <c r="N115" s="1187">
        <f>'PL,HC,INV'!S798+N124+N133</f>
        <v>398</v>
      </c>
      <c r="O115" s="1187">
        <f>'PL,HC,INV'!T798+O124+O133</f>
        <v>399</v>
      </c>
      <c r="P115" s="1187">
        <f>'PL,HC,INV'!U798+P124+P133</f>
        <v>406</v>
      </c>
      <c r="Q115" s="1187">
        <f>'PL,HC,INV'!V798+Q124+Q133</f>
        <v>409</v>
      </c>
      <c r="R115" s="1187">
        <f>'PL,HC,INV'!W798+R124+R133</f>
        <v>407</v>
      </c>
      <c r="S115" s="1187">
        <f>'PL,HC,INV'!X798+S124+S133</f>
        <v>401</v>
      </c>
      <c r="T115" s="1187">
        <f>'PL,HC,INV'!Y798+T124+T133</f>
        <v>405</v>
      </c>
      <c r="U115" s="1187">
        <f>'PL,HC,INV'!Z798+U124+U133</f>
        <v>400</v>
      </c>
      <c r="V115" s="1187">
        <f>'PL,HC,INV'!AA798+V124+V133</f>
        <v>404</v>
      </c>
      <c r="W115" s="1187">
        <f>'PL,HC,INV'!AB798+W124+W133</f>
        <v>406</v>
      </c>
      <c r="X115" s="61">
        <f>'PL,HC,INV'!AC798+X124+X133</f>
        <v>398</v>
      </c>
      <c r="Y115" s="61">
        <f>'PL,HC,INV'!AD798+Y124+Y133</f>
        <v>409</v>
      </c>
      <c r="Z115" s="61">
        <f>'PL,HC,INV'!AE798+Z124+Z133</f>
        <v>405</v>
      </c>
      <c r="AA115" s="61">
        <f>'PL,HC,INV'!AF798+AA124+AA133</f>
        <v>406</v>
      </c>
      <c r="AB115" s="61">
        <f>'PL,HC,INV'!AG798+AB124+AB133</f>
        <v>409</v>
      </c>
      <c r="AC115" s="61">
        <f>'PL,HC,INV'!AH798+AC124+AC133</f>
        <v>406</v>
      </c>
      <c r="AD115" s="61">
        <f>'PL,HC,INV'!AI798+AD124+AD133</f>
        <v>406</v>
      </c>
    </row>
    <row r="116" spans="2:30">
      <c r="B116" s="415" t="s">
        <v>238</v>
      </c>
      <c r="C116" s="415" t="s">
        <v>135</v>
      </c>
      <c r="D116" s="529"/>
      <c r="E116" s="93" t="s">
        <v>295</v>
      </c>
      <c r="F116" s="7"/>
      <c r="G116" s="7"/>
      <c r="H116" s="6"/>
      <c r="I116" s="63"/>
      <c r="J116" s="63"/>
      <c r="K116" s="62"/>
      <c r="L116" s="1187">
        <f>'PL,HC,INV'!Q804+L125+L134</f>
        <v>24</v>
      </c>
      <c r="M116" s="1187">
        <f>'PL,HC,INV'!R804+M125+M134</f>
        <v>24</v>
      </c>
      <c r="N116" s="1187">
        <f>'PL,HC,INV'!S804+N125+N134</f>
        <v>25</v>
      </c>
      <c r="O116" s="1187">
        <f>'PL,HC,INV'!T804+O125+O134</f>
        <v>25</v>
      </c>
      <c r="P116" s="1187">
        <f>'PL,HC,INV'!U804+P125+P134</f>
        <v>25</v>
      </c>
      <c r="Q116" s="1187">
        <f>'PL,HC,INV'!V804+Q125+Q134</f>
        <v>24</v>
      </c>
      <c r="R116" s="1187">
        <f>'PL,HC,INV'!W804+R125+R134</f>
        <v>17</v>
      </c>
      <c r="S116" s="1187">
        <f>'PL,HC,INV'!X804+S125+S134</f>
        <v>17</v>
      </c>
      <c r="T116" s="1187">
        <f>'PL,HC,INV'!Y804+T125+T134</f>
        <v>17</v>
      </c>
      <c r="U116" s="1187">
        <f>'PL,HC,INV'!Z804+U125+U134</f>
        <v>18</v>
      </c>
      <c r="V116" s="1187">
        <f>'PL,HC,INV'!AA804+V125+V134</f>
        <v>18</v>
      </c>
      <c r="W116" s="1187">
        <f>'PL,HC,INV'!AB804+W125+W134</f>
        <v>18</v>
      </c>
      <c r="X116" s="61">
        <f>'PL,HC,INV'!AC804+X125+X134</f>
        <v>25</v>
      </c>
      <c r="Y116" s="61">
        <f>'PL,HC,INV'!AD804+Y125+Y134</f>
        <v>24</v>
      </c>
      <c r="Z116" s="61">
        <f>'PL,HC,INV'!AE804+Z125+Z134</f>
        <v>17</v>
      </c>
      <c r="AA116" s="61">
        <f>'PL,HC,INV'!AF804+AA125+AA134</f>
        <v>18</v>
      </c>
      <c r="AB116" s="61">
        <f>'PL,HC,INV'!AG804+AB125+AB134</f>
        <v>24</v>
      </c>
      <c r="AC116" s="61">
        <f>'PL,HC,INV'!AH804+AC125+AC134</f>
        <v>18</v>
      </c>
      <c r="AD116" s="61">
        <f>'PL,HC,INV'!AI804+AD125+AD134</f>
        <v>18</v>
      </c>
    </row>
    <row r="117" spans="2:30">
      <c r="B117" s="415" t="s">
        <v>306</v>
      </c>
      <c r="C117" s="415" t="s">
        <v>307</v>
      </c>
      <c r="D117" s="529"/>
      <c r="E117" s="93" t="s">
        <v>310</v>
      </c>
      <c r="F117" s="7"/>
      <c r="G117" s="7"/>
      <c r="H117" s="6"/>
      <c r="I117" s="63"/>
      <c r="J117" s="63"/>
      <c r="K117" s="62"/>
      <c r="L117" s="1187">
        <f>'PL,HC,INV'!Q809+L126+L135</f>
        <v>72</v>
      </c>
      <c r="M117" s="1187">
        <f>'PL,HC,INV'!R809+M126+M135</f>
        <v>72</v>
      </c>
      <c r="N117" s="1187">
        <f>'PL,HC,INV'!S809+N126+N135</f>
        <v>73</v>
      </c>
      <c r="O117" s="1187">
        <f>'PL,HC,INV'!T809+O126+O135</f>
        <v>74</v>
      </c>
      <c r="P117" s="1187">
        <f>'PL,HC,INV'!U809+P126+P135</f>
        <v>73</v>
      </c>
      <c r="Q117" s="1187">
        <f>'PL,HC,INV'!V809+Q126+Q135</f>
        <v>72</v>
      </c>
      <c r="R117" s="1187">
        <f>'PL,HC,INV'!W809+R126+R135</f>
        <v>72</v>
      </c>
      <c r="S117" s="1187">
        <f>'PL,HC,INV'!X809+S126+S135</f>
        <v>71</v>
      </c>
      <c r="T117" s="1187">
        <f>'PL,HC,INV'!Y809+T126+T135</f>
        <v>71</v>
      </c>
      <c r="U117" s="1187">
        <f>'PL,HC,INV'!Z809+U126+U135</f>
        <v>72</v>
      </c>
      <c r="V117" s="1187">
        <f>'PL,HC,INV'!AA809+V126+V135</f>
        <v>71</v>
      </c>
      <c r="W117" s="1187">
        <f>'PL,HC,INV'!AB809+W126+W135</f>
        <v>73</v>
      </c>
      <c r="X117" s="61">
        <f>'PL,HC,INV'!AC809+X126+X135</f>
        <v>73</v>
      </c>
      <c r="Y117" s="61">
        <f>'PL,HC,INV'!AD809+Y126+Y135</f>
        <v>72</v>
      </c>
      <c r="Z117" s="61">
        <f>'PL,HC,INV'!AE809+Z126+Z135</f>
        <v>71</v>
      </c>
      <c r="AA117" s="61">
        <f>'PL,HC,INV'!AF809+AA126+AA135</f>
        <v>73</v>
      </c>
      <c r="AB117" s="61">
        <f>'PL,HC,INV'!AG809+AB126+AB135</f>
        <v>72</v>
      </c>
      <c r="AC117" s="61">
        <f>'PL,HC,INV'!AH809+AC126+AC135</f>
        <v>73</v>
      </c>
      <c r="AD117" s="61">
        <f>'PL,HC,INV'!AI809+AD126+AD135</f>
        <v>73</v>
      </c>
    </row>
    <row r="118" spans="2:30">
      <c r="B118" s="415" t="s">
        <v>238</v>
      </c>
      <c r="C118" s="415" t="s">
        <v>135</v>
      </c>
      <c r="D118" s="529"/>
      <c r="E118" s="1188" t="s">
        <v>243</v>
      </c>
      <c r="F118" s="1188"/>
      <c r="G118" s="1188"/>
      <c r="H118" s="3"/>
      <c r="I118" s="97"/>
      <c r="J118" s="97"/>
      <c r="K118" s="99"/>
      <c r="L118" s="1189">
        <f>'PL,HC,INV'!Q815+L127+L136</f>
        <v>38</v>
      </c>
      <c r="M118" s="1189">
        <f>'PL,HC,INV'!R815+M127+M136</f>
        <v>38</v>
      </c>
      <c r="N118" s="1189">
        <f>'PL,HC,INV'!S815+N127+N136</f>
        <v>38</v>
      </c>
      <c r="O118" s="1189">
        <f>'PL,HC,INV'!T815+O127+O136</f>
        <v>38</v>
      </c>
      <c r="P118" s="1189">
        <f>'PL,HC,INV'!U815+P127+P136</f>
        <v>37</v>
      </c>
      <c r="Q118" s="1189">
        <f>'PL,HC,INV'!V815+Q127+Q136</f>
        <v>37</v>
      </c>
      <c r="R118" s="1189">
        <f>'PL,HC,INV'!W815+R127+R136</f>
        <v>36</v>
      </c>
      <c r="S118" s="1189">
        <f>'PL,HC,INV'!X815+S127+S136</f>
        <v>37</v>
      </c>
      <c r="T118" s="1189">
        <f>'PL,HC,INV'!Y815+T127+T136</f>
        <v>38</v>
      </c>
      <c r="U118" s="1189">
        <f>'PL,HC,INV'!Z815+U127+U136</f>
        <v>38</v>
      </c>
      <c r="V118" s="1189">
        <f>'PL,HC,INV'!AA815+V127+V136</f>
        <v>38</v>
      </c>
      <c r="W118" s="1189">
        <f>'PL,HC,INV'!AB815+W127+W136</f>
        <v>38</v>
      </c>
      <c r="X118" s="113">
        <f>'PL,HC,INV'!AC815+X127+X136</f>
        <v>38</v>
      </c>
      <c r="Y118" s="113">
        <f>'PL,HC,INV'!AD815+Y127+Y136</f>
        <v>37</v>
      </c>
      <c r="Z118" s="113">
        <f>'PL,HC,INV'!AE815+Z127+Z136</f>
        <v>38</v>
      </c>
      <c r="AA118" s="113">
        <f>'PL,HC,INV'!AF815+AA127+AA136</f>
        <v>38</v>
      </c>
      <c r="AB118" s="113">
        <f>'PL,HC,INV'!AG815+AB127+AB136</f>
        <v>37</v>
      </c>
      <c r="AC118" s="113">
        <f>'PL,HC,INV'!AH815+AC127+AC136</f>
        <v>38</v>
      </c>
      <c r="AD118" s="113">
        <f>'PL,HC,INV'!AI815+AD127+AD136</f>
        <v>38</v>
      </c>
    </row>
    <row r="119" spans="2:30">
      <c r="B119" s="415" t="s">
        <v>238</v>
      </c>
      <c r="C119" s="415" t="s">
        <v>135</v>
      </c>
      <c r="D119" s="500" t="s">
        <v>317</v>
      </c>
      <c r="E119" s="501"/>
      <c r="F119" s="502"/>
      <c r="G119" s="502"/>
      <c r="H119" s="501"/>
      <c r="I119" s="503"/>
      <c r="J119" s="503"/>
      <c r="K119" s="504"/>
      <c r="L119" s="618">
        <f>'PL,HC,INV'!Q819+L128+L137</f>
        <v>20</v>
      </c>
      <c r="M119" s="618">
        <f>'PL,HC,INV'!R819+M128+M137</f>
        <v>19</v>
      </c>
      <c r="N119" s="618">
        <f>'PL,HC,INV'!S819+N128+N137</f>
        <v>18</v>
      </c>
      <c r="O119" s="618">
        <f>'PL,HC,INV'!T819+O128+O137</f>
        <v>18</v>
      </c>
      <c r="P119" s="618">
        <f>'PL,HC,INV'!U819+P128+P137</f>
        <v>17</v>
      </c>
      <c r="Q119" s="618">
        <f>'PL,HC,INV'!V819+Q128+Q137</f>
        <v>18</v>
      </c>
      <c r="R119" s="618">
        <f>'PL,HC,INV'!W819+R128+R137</f>
        <v>18</v>
      </c>
      <c r="S119" s="618">
        <f>'PL,HC,INV'!X819+S128+S137</f>
        <v>18</v>
      </c>
      <c r="T119" s="618">
        <f>'PL,HC,INV'!Y819+T128+T137</f>
        <v>18</v>
      </c>
      <c r="U119" s="618">
        <f>'PL,HC,INV'!Z819+U128+U137</f>
        <v>18</v>
      </c>
      <c r="V119" s="618">
        <f>'PL,HC,INV'!AA819+V128+V137</f>
        <v>18</v>
      </c>
      <c r="W119" s="618">
        <f>'PL,HC,INV'!AB819+W128+W137</f>
        <v>18</v>
      </c>
      <c r="X119" s="506">
        <f>'PL,HC,INV'!AC819+X128+X137</f>
        <v>18</v>
      </c>
      <c r="Y119" s="506">
        <f>'PL,HC,INV'!AD819+Y128+Y137</f>
        <v>18</v>
      </c>
      <c r="Z119" s="506">
        <f>'PL,HC,INV'!AE819+Z128+Z137</f>
        <v>18</v>
      </c>
      <c r="AA119" s="506">
        <f>'PL,HC,INV'!AF819+AA128+AA137</f>
        <v>18</v>
      </c>
      <c r="AB119" s="506">
        <f>'PL,HC,INV'!AG819+AB128+AB137</f>
        <v>18</v>
      </c>
      <c r="AC119" s="506">
        <f>'PL,HC,INV'!AH819+AC128+AC137</f>
        <v>18</v>
      </c>
      <c r="AD119" s="506">
        <f>'PL,HC,INV'!AI819+AD128+AD137</f>
        <v>18</v>
      </c>
    </row>
    <row r="120" spans="2:30">
      <c r="B120" s="415" t="s">
        <v>306</v>
      </c>
      <c r="C120" s="39"/>
      <c r="D120" s="7"/>
      <c r="E120" s="6"/>
      <c r="F120" s="7"/>
      <c r="G120" s="7"/>
      <c r="H120" s="6"/>
      <c r="I120" s="6"/>
      <c r="J120" s="6"/>
      <c r="K120" s="6"/>
      <c r="L120" s="96"/>
      <c r="M120" s="96"/>
      <c r="N120" s="96"/>
      <c r="O120" s="96"/>
      <c r="P120" s="96"/>
      <c r="Q120" s="96"/>
      <c r="R120" s="96"/>
      <c r="S120" s="96"/>
      <c r="T120" s="96"/>
      <c r="U120" s="96"/>
      <c r="V120" s="414"/>
      <c r="W120" s="414"/>
      <c r="X120" s="414"/>
      <c r="Y120" s="414"/>
      <c r="Z120" s="414"/>
      <c r="AA120" s="414"/>
      <c r="AB120" s="414"/>
      <c r="AC120" s="414"/>
      <c r="AD120" s="414"/>
    </row>
    <row r="121" spans="2:30">
      <c r="B121" s="39"/>
      <c r="C121" s="39" t="s">
        <v>509</v>
      </c>
      <c r="D121" s="7"/>
      <c r="E121" s="6"/>
      <c r="F121" s="7"/>
      <c r="G121" s="7"/>
      <c r="H121" s="55"/>
      <c r="I121" s="86"/>
      <c r="J121" s="6"/>
      <c r="K121" s="6"/>
      <c r="L121" s="57"/>
      <c r="M121" s="57"/>
      <c r="N121" s="57"/>
      <c r="O121" s="57"/>
      <c r="P121" s="57"/>
      <c r="Q121" s="57"/>
      <c r="R121" s="57"/>
      <c r="S121" s="57"/>
      <c r="T121" s="57"/>
      <c r="U121" s="57"/>
      <c r="V121" s="55"/>
      <c r="W121" s="55"/>
      <c r="X121" s="55"/>
      <c r="Y121" s="55"/>
      <c r="Z121" s="55"/>
      <c r="AA121" s="55"/>
      <c r="AB121" s="55"/>
      <c r="AC121" s="55"/>
      <c r="AD121" s="55"/>
    </row>
    <row r="122" spans="2:30">
      <c r="B122" s="415" t="s">
        <v>306</v>
      </c>
      <c r="C122" s="415" t="s">
        <v>307</v>
      </c>
      <c r="D122" s="1067" t="s">
        <v>352</v>
      </c>
      <c r="E122" s="1070"/>
      <c r="F122" s="1071"/>
      <c r="G122" s="1071"/>
      <c r="H122" s="1071"/>
      <c r="I122" s="1071"/>
      <c r="J122" s="1071"/>
      <c r="K122" s="1071"/>
      <c r="L122" s="206">
        <f>SUM(L123:L127)</f>
        <v>0</v>
      </c>
      <c r="M122" s="206">
        <f t="shared" ref="M122:AD122" si="64">SUM(M123:M127)</f>
        <v>0</v>
      </c>
      <c r="N122" s="206">
        <f t="shared" si="64"/>
        <v>0</v>
      </c>
      <c r="O122" s="206">
        <f t="shared" si="64"/>
        <v>0</v>
      </c>
      <c r="P122" s="206">
        <f t="shared" si="64"/>
        <v>0</v>
      </c>
      <c r="Q122" s="206">
        <f t="shared" si="64"/>
        <v>0</v>
      </c>
      <c r="R122" s="206">
        <f t="shared" si="64"/>
        <v>0</v>
      </c>
      <c r="S122" s="206">
        <f t="shared" si="64"/>
        <v>0</v>
      </c>
      <c r="T122" s="206">
        <f t="shared" si="64"/>
        <v>0</v>
      </c>
      <c r="U122" s="206">
        <f t="shared" si="64"/>
        <v>0</v>
      </c>
      <c r="V122" s="206">
        <f t="shared" si="64"/>
        <v>0</v>
      </c>
      <c r="W122" s="206">
        <f t="shared" si="64"/>
        <v>0</v>
      </c>
      <c r="X122" s="206">
        <f t="shared" si="64"/>
        <v>0</v>
      </c>
      <c r="Y122" s="206">
        <f t="shared" si="64"/>
        <v>0</v>
      </c>
      <c r="Z122" s="206">
        <f t="shared" si="64"/>
        <v>0</v>
      </c>
      <c r="AA122" s="206">
        <f t="shared" si="64"/>
        <v>0</v>
      </c>
      <c r="AB122" s="206">
        <f t="shared" si="64"/>
        <v>0</v>
      </c>
      <c r="AC122" s="206">
        <f t="shared" si="64"/>
        <v>0</v>
      </c>
      <c r="AD122" s="206">
        <f t="shared" si="64"/>
        <v>0</v>
      </c>
    </row>
    <row r="123" spans="2:30">
      <c r="B123" s="39"/>
      <c r="C123" s="39"/>
      <c r="D123" s="1068"/>
      <c r="E123" s="417" t="s">
        <v>308</v>
      </c>
      <c r="F123" s="53"/>
      <c r="G123" s="53"/>
      <c r="H123" s="52"/>
      <c r="I123" s="92"/>
      <c r="J123" s="92"/>
      <c r="K123" s="90"/>
      <c r="L123" s="890"/>
      <c r="M123" s="890"/>
      <c r="N123" s="890"/>
      <c r="O123" s="890"/>
      <c r="P123" s="890"/>
      <c r="Q123" s="890"/>
      <c r="R123" s="890"/>
      <c r="S123" s="890"/>
      <c r="T123" s="890"/>
      <c r="U123" s="890"/>
      <c r="V123" s="890"/>
      <c r="W123" s="890"/>
      <c r="X123" s="891">
        <f t="shared" ref="X123:X128" si="65">N123</f>
        <v>0</v>
      </c>
      <c r="Y123" s="891">
        <f t="shared" ref="Y123:Y128" si="66">Q123</f>
        <v>0</v>
      </c>
      <c r="Z123" s="891">
        <f t="shared" ref="Z123:Z128" si="67">T123</f>
        <v>0</v>
      </c>
      <c r="AA123" s="891">
        <f t="shared" ref="AA123:AA128" si="68">W123</f>
        <v>0</v>
      </c>
      <c r="AB123" s="891">
        <f t="shared" ref="AB123:AB128" si="69">Y123</f>
        <v>0</v>
      </c>
      <c r="AC123" s="891">
        <f t="shared" ref="AC123:AC128" si="70">AA123</f>
        <v>0</v>
      </c>
      <c r="AD123" s="891">
        <f t="shared" ref="AD123:AD128" si="71">AC123</f>
        <v>0</v>
      </c>
    </row>
    <row r="124" spans="2:30">
      <c r="B124" s="39"/>
      <c r="C124" s="39"/>
      <c r="D124" s="1068"/>
      <c r="E124" s="89" t="s">
        <v>309</v>
      </c>
      <c r="F124" s="7"/>
      <c r="G124" s="7"/>
      <c r="H124" s="6"/>
      <c r="I124" s="63"/>
      <c r="J124" s="63"/>
      <c r="K124" s="62"/>
      <c r="L124" s="892"/>
      <c r="M124" s="892"/>
      <c r="N124" s="892"/>
      <c r="O124" s="892"/>
      <c r="P124" s="892"/>
      <c r="Q124" s="892"/>
      <c r="R124" s="892"/>
      <c r="S124" s="892"/>
      <c r="T124" s="892"/>
      <c r="U124" s="892"/>
      <c r="V124" s="892"/>
      <c r="W124" s="892"/>
      <c r="X124" s="893">
        <f t="shared" si="65"/>
        <v>0</v>
      </c>
      <c r="Y124" s="893">
        <f t="shared" si="66"/>
        <v>0</v>
      </c>
      <c r="Z124" s="893">
        <f t="shared" si="67"/>
        <v>0</v>
      </c>
      <c r="AA124" s="893">
        <f t="shared" si="68"/>
        <v>0</v>
      </c>
      <c r="AB124" s="893">
        <f t="shared" si="69"/>
        <v>0</v>
      </c>
      <c r="AC124" s="893">
        <f t="shared" si="70"/>
        <v>0</v>
      </c>
      <c r="AD124" s="893">
        <f t="shared" si="71"/>
        <v>0</v>
      </c>
    </row>
    <row r="125" spans="2:30">
      <c r="B125" s="39"/>
      <c r="C125" s="39"/>
      <c r="D125" s="1068"/>
      <c r="E125" s="89" t="s">
        <v>475</v>
      </c>
      <c r="F125" s="7"/>
      <c r="G125" s="7"/>
      <c r="H125" s="6"/>
      <c r="I125" s="63"/>
      <c r="J125" s="63"/>
      <c r="K125" s="62"/>
      <c r="L125" s="892"/>
      <c r="M125" s="892"/>
      <c r="N125" s="892"/>
      <c r="O125" s="892"/>
      <c r="P125" s="892"/>
      <c r="Q125" s="892"/>
      <c r="R125" s="892"/>
      <c r="S125" s="892"/>
      <c r="T125" s="892"/>
      <c r="U125" s="892"/>
      <c r="V125" s="892"/>
      <c r="W125" s="892"/>
      <c r="X125" s="893">
        <f t="shared" si="65"/>
        <v>0</v>
      </c>
      <c r="Y125" s="893">
        <f t="shared" si="66"/>
        <v>0</v>
      </c>
      <c r="Z125" s="893">
        <f t="shared" si="67"/>
        <v>0</v>
      </c>
      <c r="AA125" s="893">
        <f t="shared" si="68"/>
        <v>0</v>
      </c>
      <c r="AB125" s="893">
        <f t="shared" si="69"/>
        <v>0</v>
      </c>
      <c r="AC125" s="893">
        <f t="shared" si="70"/>
        <v>0</v>
      </c>
      <c r="AD125" s="893">
        <f t="shared" si="71"/>
        <v>0</v>
      </c>
    </row>
    <row r="126" spans="2:30">
      <c r="B126" s="39"/>
      <c r="C126" s="39"/>
      <c r="D126" s="1068"/>
      <c r="E126" s="89" t="s">
        <v>75</v>
      </c>
      <c r="F126" s="7"/>
      <c r="G126" s="7"/>
      <c r="H126" s="6"/>
      <c r="I126" s="63"/>
      <c r="J126" s="63"/>
      <c r="K126" s="62"/>
      <c r="L126" s="892"/>
      <c r="M126" s="892"/>
      <c r="N126" s="892"/>
      <c r="O126" s="892"/>
      <c r="P126" s="892"/>
      <c r="Q126" s="892"/>
      <c r="R126" s="892"/>
      <c r="S126" s="892"/>
      <c r="T126" s="892"/>
      <c r="U126" s="892"/>
      <c r="V126" s="892"/>
      <c r="W126" s="892"/>
      <c r="X126" s="893">
        <f t="shared" si="65"/>
        <v>0</v>
      </c>
      <c r="Y126" s="893">
        <f t="shared" si="66"/>
        <v>0</v>
      </c>
      <c r="Z126" s="893">
        <f t="shared" si="67"/>
        <v>0</v>
      </c>
      <c r="AA126" s="893">
        <f t="shared" si="68"/>
        <v>0</v>
      </c>
      <c r="AB126" s="893">
        <f t="shared" si="69"/>
        <v>0</v>
      </c>
      <c r="AC126" s="893">
        <f t="shared" si="70"/>
        <v>0</v>
      </c>
      <c r="AD126" s="893">
        <f t="shared" si="71"/>
        <v>0</v>
      </c>
    </row>
    <row r="127" spans="2:30">
      <c r="B127" s="39"/>
      <c r="C127" s="39"/>
      <c r="D127" s="1069"/>
      <c r="E127" s="82" t="s">
        <v>311</v>
      </c>
      <c r="F127" s="80"/>
      <c r="G127" s="80"/>
      <c r="H127" s="79"/>
      <c r="I127" s="78"/>
      <c r="J127" s="78"/>
      <c r="K127" s="77"/>
      <c r="L127" s="894"/>
      <c r="M127" s="894"/>
      <c r="N127" s="894"/>
      <c r="O127" s="894"/>
      <c r="P127" s="894"/>
      <c r="Q127" s="894"/>
      <c r="R127" s="894"/>
      <c r="S127" s="894"/>
      <c r="T127" s="894"/>
      <c r="U127" s="894"/>
      <c r="V127" s="894"/>
      <c r="W127" s="894"/>
      <c r="X127" s="895">
        <f t="shared" si="65"/>
        <v>0</v>
      </c>
      <c r="Y127" s="895">
        <f t="shared" si="66"/>
        <v>0</v>
      </c>
      <c r="Z127" s="895">
        <f t="shared" si="67"/>
        <v>0</v>
      </c>
      <c r="AA127" s="895">
        <f t="shared" si="68"/>
        <v>0</v>
      </c>
      <c r="AB127" s="895">
        <f t="shared" si="69"/>
        <v>0</v>
      </c>
      <c r="AC127" s="895">
        <f t="shared" si="70"/>
        <v>0</v>
      </c>
      <c r="AD127" s="895">
        <f t="shared" si="71"/>
        <v>0</v>
      </c>
    </row>
    <row r="128" spans="2:30">
      <c r="B128" s="415" t="s">
        <v>238</v>
      </c>
      <c r="C128" s="415" t="s">
        <v>135</v>
      </c>
      <c r="D128" s="500" t="s">
        <v>317</v>
      </c>
      <c r="E128" s="501"/>
      <c r="F128" s="502"/>
      <c r="G128" s="502"/>
      <c r="H128" s="501"/>
      <c r="I128" s="503"/>
      <c r="J128" s="503"/>
      <c r="K128" s="504"/>
      <c r="L128" s="505"/>
      <c r="M128" s="505"/>
      <c r="N128" s="505"/>
      <c r="O128" s="505"/>
      <c r="P128" s="505"/>
      <c r="Q128" s="505"/>
      <c r="R128" s="505"/>
      <c r="S128" s="505"/>
      <c r="T128" s="505"/>
      <c r="U128" s="505"/>
      <c r="V128" s="505"/>
      <c r="W128" s="505"/>
      <c r="X128" s="506">
        <f t="shared" si="65"/>
        <v>0</v>
      </c>
      <c r="Y128" s="506">
        <f t="shared" si="66"/>
        <v>0</v>
      </c>
      <c r="Z128" s="506">
        <f t="shared" si="67"/>
        <v>0</v>
      </c>
      <c r="AA128" s="506">
        <f t="shared" si="68"/>
        <v>0</v>
      </c>
      <c r="AB128" s="506">
        <f t="shared" si="69"/>
        <v>0</v>
      </c>
      <c r="AC128" s="506">
        <f t="shared" si="70"/>
        <v>0</v>
      </c>
      <c r="AD128" s="506">
        <f t="shared" si="71"/>
        <v>0</v>
      </c>
    </row>
    <row r="129" spans="1:30">
      <c r="B129" s="39"/>
      <c r="C129" s="39"/>
      <c r="D129" s="93"/>
      <c r="E129" s="86"/>
      <c r="F129" s="93"/>
      <c r="G129" s="93"/>
      <c r="H129" s="6"/>
      <c r="I129" s="63"/>
      <c r="J129" s="63"/>
      <c r="K129" s="63"/>
      <c r="L129" s="57"/>
      <c r="M129" s="57"/>
      <c r="N129" s="57"/>
      <c r="O129" s="57"/>
      <c r="P129" s="57"/>
      <c r="Q129" s="57"/>
      <c r="R129" s="57"/>
      <c r="S129" s="57"/>
      <c r="T129" s="57"/>
      <c r="U129" s="57"/>
      <c r="V129" s="55"/>
      <c r="W129" s="55"/>
      <c r="X129" s="55"/>
      <c r="Y129" s="55"/>
      <c r="Z129" s="55"/>
      <c r="AA129" s="55"/>
      <c r="AB129" s="55"/>
      <c r="AC129" s="55"/>
      <c r="AD129" s="55"/>
    </row>
    <row r="130" spans="1:30">
      <c r="B130" s="39"/>
      <c r="C130" s="2502" t="s">
        <v>1131</v>
      </c>
      <c r="D130" s="2640"/>
      <c r="E130" s="37"/>
      <c r="F130" s="38"/>
      <c r="G130" s="38"/>
      <c r="H130" s="37"/>
      <c r="I130" s="2642" t="s">
        <v>1134</v>
      </c>
      <c r="J130" s="6"/>
      <c r="K130" s="6"/>
      <c r="L130" s="57"/>
      <c r="M130" s="57"/>
      <c r="N130" s="57"/>
      <c r="O130" s="57"/>
      <c r="P130" s="57"/>
      <c r="Q130" s="57"/>
      <c r="R130" s="57"/>
      <c r="S130" s="57"/>
      <c r="T130" s="57"/>
      <c r="U130" s="57"/>
      <c r="V130" s="55"/>
      <c r="W130" s="55"/>
      <c r="X130" s="55"/>
      <c r="Y130" s="55"/>
      <c r="Z130" s="55"/>
      <c r="AA130" s="55"/>
      <c r="AB130" s="55"/>
      <c r="AC130" s="55"/>
      <c r="AD130" s="55"/>
    </row>
    <row r="131" spans="1:30">
      <c r="B131" s="415" t="s">
        <v>306</v>
      </c>
      <c r="C131" s="415" t="s">
        <v>307</v>
      </c>
      <c r="D131" s="1067" t="s">
        <v>352</v>
      </c>
      <c r="E131" s="1070"/>
      <c r="F131" s="1071"/>
      <c r="G131" s="1071"/>
      <c r="H131" s="1071"/>
      <c r="I131" s="1071"/>
      <c r="J131" s="1071"/>
      <c r="K131" s="1071"/>
      <c r="L131" s="206">
        <f>SUM(L132:L136)</f>
        <v>2</v>
      </c>
      <c r="M131" s="206">
        <f t="shared" ref="M131:AD131" si="72">SUM(M132:M136)</f>
        <v>2</v>
      </c>
      <c r="N131" s="206">
        <f t="shared" si="72"/>
        <v>2</v>
      </c>
      <c r="O131" s="206">
        <f t="shared" si="72"/>
        <v>3</v>
      </c>
      <c r="P131" s="206">
        <f t="shared" si="72"/>
        <v>4</v>
      </c>
      <c r="Q131" s="206">
        <f t="shared" si="72"/>
        <v>4</v>
      </c>
      <c r="R131" s="206">
        <f t="shared" si="72"/>
        <v>4</v>
      </c>
      <c r="S131" s="206">
        <f t="shared" si="72"/>
        <v>4</v>
      </c>
      <c r="T131" s="206">
        <f t="shared" si="72"/>
        <v>4</v>
      </c>
      <c r="U131" s="206">
        <f t="shared" si="72"/>
        <v>4</v>
      </c>
      <c r="V131" s="206">
        <f t="shared" si="72"/>
        <v>3</v>
      </c>
      <c r="W131" s="206">
        <f t="shared" si="72"/>
        <v>3</v>
      </c>
      <c r="X131" s="206">
        <f t="shared" si="72"/>
        <v>2</v>
      </c>
      <c r="Y131" s="206">
        <f t="shared" si="72"/>
        <v>4</v>
      </c>
      <c r="Z131" s="206">
        <f t="shared" si="72"/>
        <v>4</v>
      </c>
      <c r="AA131" s="206">
        <f t="shared" si="72"/>
        <v>3</v>
      </c>
      <c r="AB131" s="206">
        <f t="shared" si="72"/>
        <v>4</v>
      </c>
      <c r="AC131" s="206">
        <f t="shared" si="72"/>
        <v>3</v>
      </c>
      <c r="AD131" s="206">
        <f t="shared" si="72"/>
        <v>3</v>
      </c>
    </row>
    <row r="132" spans="1:30" s="897" customFormat="1">
      <c r="B132" s="896"/>
      <c r="C132" s="896"/>
      <c r="D132" s="1068"/>
      <c r="E132" s="417" t="s">
        <v>308</v>
      </c>
      <c r="F132" s="53"/>
      <c r="G132" s="899"/>
      <c r="H132" s="898"/>
      <c r="I132" s="900"/>
      <c r="J132" s="900"/>
      <c r="K132" s="891"/>
      <c r="L132" s="890">
        <v>2</v>
      </c>
      <c r="M132" s="890">
        <v>2</v>
      </c>
      <c r="N132" s="890">
        <v>2</v>
      </c>
      <c r="O132" s="2927">
        <v>3</v>
      </c>
      <c r="P132" s="2927">
        <v>4</v>
      </c>
      <c r="Q132" s="2927">
        <v>4</v>
      </c>
      <c r="R132" s="890">
        <v>4</v>
      </c>
      <c r="S132" s="890">
        <v>4</v>
      </c>
      <c r="T132" s="890">
        <v>4</v>
      </c>
      <c r="U132" s="890">
        <v>4</v>
      </c>
      <c r="V132" s="890">
        <v>3</v>
      </c>
      <c r="W132" s="890">
        <v>3</v>
      </c>
      <c r="X132" s="891">
        <f t="shared" ref="X132:X137" si="73">N132</f>
        <v>2</v>
      </c>
      <c r="Y132" s="891">
        <f t="shared" ref="Y132:Y137" si="74">Q132</f>
        <v>4</v>
      </c>
      <c r="Z132" s="891">
        <f t="shared" ref="Z132:Z137" si="75">T132</f>
        <v>4</v>
      </c>
      <c r="AA132" s="891">
        <f t="shared" ref="AA132:AA137" si="76">W132</f>
        <v>3</v>
      </c>
      <c r="AB132" s="891">
        <f t="shared" ref="AB132:AB137" si="77">Y132</f>
        <v>4</v>
      </c>
      <c r="AC132" s="891">
        <f t="shared" ref="AC132:AC137" si="78">AA132</f>
        <v>3</v>
      </c>
      <c r="AD132" s="891">
        <f t="shared" ref="AD132:AD137" si="79">AC132</f>
        <v>3</v>
      </c>
    </row>
    <row r="133" spans="1:30" s="897" customFormat="1">
      <c r="B133" s="896"/>
      <c r="C133" s="896"/>
      <c r="D133" s="1068"/>
      <c r="E133" s="89" t="s">
        <v>309</v>
      </c>
      <c r="F133" s="7"/>
      <c r="G133" s="902"/>
      <c r="H133" s="901"/>
      <c r="I133" s="903"/>
      <c r="J133" s="903"/>
      <c r="K133" s="893"/>
      <c r="L133" s="892"/>
      <c r="M133" s="892"/>
      <c r="N133" s="892"/>
      <c r="O133" s="892"/>
      <c r="P133" s="892"/>
      <c r="Q133" s="892"/>
      <c r="R133" s="892"/>
      <c r="S133" s="892"/>
      <c r="T133" s="892"/>
      <c r="U133" s="892"/>
      <c r="V133" s="892"/>
      <c r="W133" s="892"/>
      <c r="X133" s="893">
        <f t="shared" si="73"/>
        <v>0</v>
      </c>
      <c r="Y133" s="893">
        <f t="shared" si="74"/>
        <v>0</v>
      </c>
      <c r="Z133" s="893">
        <f t="shared" si="75"/>
        <v>0</v>
      </c>
      <c r="AA133" s="893">
        <f t="shared" si="76"/>
        <v>0</v>
      </c>
      <c r="AB133" s="893">
        <f t="shared" si="77"/>
        <v>0</v>
      </c>
      <c r="AC133" s="893">
        <f t="shared" si="78"/>
        <v>0</v>
      </c>
      <c r="AD133" s="893">
        <f t="shared" si="79"/>
        <v>0</v>
      </c>
    </row>
    <row r="134" spans="1:30" s="897" customFormat="1">
      <c r="B134" s="896"/>
      <c r="C134" s="896"/>
      <c r="D134" s="1068"/>
      <c r="E134" s="89" t="s">
        <v>475</v>
      </c>
      <c r="F134" s="7"/>
      <c r="G134" s="902"/>
      <c r="H134" s="901"/>
      <c r="I134" s="903"/>
      <c r="J134" s="903"/>
      <c r="K134" s="893"/>
      <c r="L134" s="892"/>
      <c r="M134" s="892"/>
      <c r="N134" s="892"/>
      <c r="O134" s="892"/>
      <c r="P134" s="892"/>
      <c r="Q134" s="892"/>
      <c r="R134" s="892"/>
      <c r="S134" s="892"/>
      <c r="T134" s="892"/>
      <c r="U134" s="892"/>
      <c r="V134" s="892"/>
      <c r="W134" s="892"/>
      <c r="X134" s="893">
        <f t="shared" si="73"/>
        <v>0</v>
      </c>
      <c r="Y134" s="893">
        <f t="shared" si="74"/>
        <v>0</v>
      </c>
      <c r="Z134" s="893">
        <f t="shared" si="75"/>
        <v>0</v>
      </c>
      <c r="AA134" s="893">
        <f t="shared" si="76"/>
        <v>0</v>
      </c>
      <c r="AB134" s="893">
        <f t="shared" si="77"/>
        <v>0</v>
      </c>
      <c r="AC134" s="893">
        <f t="shared" si="78"/>
        <v>0</v>
      </c>
      <c r="AD134" s="893">
        <f t="shared" si="79"/>
        <v>0</v>
      </c>
    </row>
    <row r="135" spans="1:30">
      <c r="B135" s="39"/>
      <c r="C135" s="39"/>
      <c r="D135" s="1068"/>
      <c r="E135" s="89" t="s">
        <v>75</v>
      </c>
      <c r="F135" s="7"/>
      <c r="G135" s="7"/>
      <c r="H135" s="6"/>
      <c r="I135" s="63"/>
      <c r="J135" s="63"/>
      <c r="K135" s="62"/>
      <c r="L135" s="892"/>
      <c r="M135" s="892"/>
      <c r="N135" s="892"/>
      <c r="O135" s="892"/>
      <c r="P135" s="892"/>
      <c r="Q135" s="892"/>
      <c r="R135" s="892"/>
      <c r="S135" s="892"/>
      <c r="T135" s="892"/>
      <c r="U135" s="892"/>
      <c r="V135" s="892"/>
      <c r="W135" s="892"/>
      <c r="X135" s="893">
        <f t="shared" si="73"/>
        <v>0</v>
      </c>
      <c r="Y135" s="893">
        <f t="shared" si="74"/>
        <v>0</v>
      </c>
      <c r="Z135" s="893">
        <f t="shared" si="75"/>
        <v>0</v>
      </c>
      <c r="AA135" s="893">
        <f t="shared" si="76"/>
        <v>0</v>
      </c>
      <c r="AB135" s="893">
        <f t="shared" si="77"/>
        <v>0</v>
      </c>
      <c r="AC135" s="893">
        <f t="shared" si="78"/>
        <v>0</v>
      </c>
      <c r="AD135" s="893">
        <f t="shared" si="79"/>
        <v>0</v>
      </c>
    </row>
    <row r="136" spans="1:30" s="897" customFormat="1">
      <c r="B136" s="896"/>
      <c r="C136" s="896"/>
      <c r="D136" s="1069"/>
      <c r="E136" s="82" t="s">
        <v>311</v>
      </c>
      <c r="F136" s="80"/>
      <c r="G136" s="905"/>
      <c r="H136" s="904"/>
      <c r="I136" s="906"/>
      <c r="J136" s="906"/>
      <c r="K136" s="895"/>
      <c r="L136" s="894"/>
      <c r="M136" s="894"/>
      <c r="N136" s="894"/>
      <c r="O136" s="894"/>
      <c r="P136" s="894"/>
      <c r="Q136" s="894"/>
      <c r="R136" s="894"/>
      <c r="S136" s="894"/>
      <c r="T136" s="894"/>
      <c r="U136" s="894"/>
      <c r="V136" s="894"/>
      <c r="W136" s="894"/>
      <c r="X136" s="895">
        <f t="shared" si="73"/>
        <v>0</v>
      </c>
      <c r="Y136" s="895">
        <f t="shared" si="74"/>
        <v>0</v>
      </c>
      <c r="Z136" s="895">
        <f t="shared" si="75"/>
        <v>0</v>
      </c>
      <c r="AA136" s="895">
        <f t="shared" si="76"/>
        <v>0</v>
      </c>
      <c r="AB136" s="895">
        <f t="shared" si="77"/>
        <v>0</v>
      </c>
      <c r="AC136" s="895">
        <f t="shared" si="78"/>
        <v>0</v>
      </c>
      <c r="AD136" s="895">
        <f t="shared" si="79"/>
        <v>0</v>
      </c>
    </row>
    <row r="137" spans="1:30">
      <c r="A137" s="897"/>
      <c r="B137" s="896"/>
      <c r="C137" s="415" t="s">
        <v>135</v>
      </c>
      <c r="D137" s="500" t="s">
        <v>317</v>
      </c>
      <c r="E137" s="501"/>
      <c r="F137" s="502"/>
      <c r="G137" s="502"/>
      <c r="H137" s="501"/>
      <c r="I137" s="503"/>
      <c r="J137" s="503"/>
      <c r="K137" s="504"/>
      <c r="L137" s="505"/>
      <c r="M137" s="505"/>
      <c r="N137" s="505"/>
      <c r="O137" s="505"/>
      <c r="P137" s="505"/>
      <c r="Q137" s="505"/>
      <c r="R137" s="505"/>
      <c r="S137" s="505"/>
      <c r="T137" s="505"/>
      <c r="U137" s="505"/>
      <c r="V137" s="505"/>
      <c r="W137" s="505"/>
      <c r="X137" s="506">
        <f t="shared" si="73"/>
        <v>0</v>
      </c>
      <c r="Y137" s="506">
        <f t="shared" si="74"/>
        <v>0</v>
      </c>
      <c r="Z137" s="506">
        <f t="shared" si="75"/>
        <v>0</v>
      </c>
      <c r="AA137" s="506">
        <f t="shared" si="76"/>
        <v>0</v>
      </c>
      <c r="AB137" s="506">
        <f t="shared" si="77"/>
        <v>0</v>
      </c>
      <c r="AC137" s="506">
        <f t="shared" si="78"/>
        <v>0</v>
      </c>
      <c r="AD137" s="506">
        <f t="shared" si="79"/>
        <v>0</v>
      </c>
    </row>
    <row r="138" spans="1:30">
      <c r="A138" s="897"/>
      <c r="B138" s="896"/>
    </row>
  </sheetData>
  <phoneticPr fontId="2"/>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F2E16-8EBF-48B4-8FD2-801EA03EAD85}">
  <sheetPr>
    <tabColor theme="5" tint="-0.499984740745262"/>
  </sheetPr>
  <dimension ref="A1:AJ1111"/>
  <sheetViews>
    <sheetView topLeftCell="E4" zoomScale="70" zoomScaleNormal="70" workbookViewId="0">
      <pane xSplit="12" ySplit="7" topLeftCell="Q139" activePane="bottomRight" state="frozen"/>
      <selection activeCell="X358" sqref="X358"/>
      <selection pane="topRight" activeCell="X358" sqref="X358"/>
      <selection pane="bottomLeft" activeCell="X358" sqref="X358"/>
      <selection pane="bottomRight" activeCell="Z163" sqref="Z163"/>
    </sheetView>
  </sheetViews>
  <sheetFormatPr defaultColWidth="9" defaultRowHeight="15" outlineLevelRow="1" outlineLevelCol="1"/>
  <cols>
    <col min="1" max="1" width="5.5703125" style="1887" hidden="1" customWidth="1" outlineLevel="1"/>
    <col min="2" max="2" width="4.5703125" style="1887" hidden="1" customWidth="1" outlineLevel="1"/>
    <col min="3" max="3" width="4" style="1887" hidden="1" customWidth="1" outlineLevel="1"/>
    <col min="4" max="4" width="3.42578125" style="371" hidden="1" customWidth="1" outlineLevel="1" collapsed="1"/>
    <col min="5" max="5" width="1.7109375" style="2651" customWidth="1" collapsed="1"/>
    <col min="6" max="6" width="1.7109375" style="372" customWidth="1"/>
    <col min="7" max="7" width="1.28515625" style="372" customWidth="1"/>
    <col min="8" max="8" width="1.5703125" style="2178" customWidth="1"/>
    <col min="9" max="9" width="4.5703125" style="372" customWidth="1"/>
    <col min="10" max="10" width="4" style="371" customWidth="1"/>
    <col min="11" max="11" width="3.28515625" style="372" customWidth="1"/>
    <col min="12" max="12" width="6.5703125" style="372" customWidth="1"/>
    <col min="13" max="13" width="5.7109375" style="371" customWidth="1"/>
    <col min="14" max="14" width="7.28515625" style="371" customWidth="1"/>
    <col min="15" max="15" width="11.42578125" style="371" customWidth="1"/>
    <col min="16" max="16" width="25.7109375" style="371" customWidth="1"/>
    <col min="17" max="17" width="14.28515625" style="1" bestFit="1" customWidth="1"/>
    <col min="18" max="26" width="11" style="1" customWidth="1"/>
    <col min="27" max="32" width="11" style="371" customWidth="1"/>
    <col min="33" max="33" width="10.5703125" style="371" customWidth="1"/>
    <col min="34" max="34" width="10.7109375" style="371" customWidth="1"/>
    <col min="35" max="35" width="14.5703125" style="371" customWidth="1"/>
    <col min="36" max="36" width="5.5703125" style="371" bestFit="1" customWidth="1"/>
    <col min="37" max="16384" width="9" style="371"/>
  </cols>
  <sheetData>
    <row r="1" spans="1:36" s="1888" customFormat="1" hidden="1" outlineLevel="1">
      <c r="A1" s="1887"/>
      <c r="B1" s="1887"/>
      <c r="C1" s="1887"/>
      <c r="E1" s="2645"/>
      <c r="F1" s="1890"/>
      <c r="G1" s="1890"/>
      <c r="H1" s="1890"/>
      <c r="I1" s="1890"/>
      <c r="K1" s="1890"/>
      <c r="L1" s="1890"/>
      <c r="Q1" s="1891"/>
      <c r="R1" s="1891"/>
      <c r="S1" s="1891"/>
      <c r="T1" s="1891"/>
      <c r="U1" s="1891"/>
      <c r="V1" s="1891"/>
      <c r="W1" s="1891"/>
      <c r="X1" s="1891"/>
      <c r="Y1" s="1891"/>
      <c r="Z1" s="1891"/>
    </row>
    <row r="2" spans="1:36" s="1888" customFormat="1" hidden="1" outlineLevel="1">
      <c r="A2" s="1887"/>
      <c r="B2" s="1887"/>
      <c r="C2" s="1887"/>
      <c r="E2" s="2645"/>
      <c r="F2" s="1890"/>
      <c r="G2" s="1890"/>
      <c r="H2" s="1890"/>
      <c r="I2" s="1890"/>
      <c r="K2" s="1890"/>
      <c r="L2" s="1890"/>
      <c r="Q2" s="1891"/>
      <c r="R2" s="1891"/>
      <c r="S2" s="1891"/>
      <c r="T2" s="1891"/>
      <c r="U2" s="1891"/>
      <c r="V2" s="1891"/>
      <c r="W2" s="1891"/>
      <c r="X2" s="1891"/>
      <c r="Y2" s="1891"/>
      <c r="Z2" s="1891"/>
    </row>
    <row r="3" spans="1:36" s="1888" customFormat="1" hidden="1" outlineLevel="1">
      <c r="A3" s="1887"/>
      <c r="B3" s="1887"/>
      <c r="C3" s="1887"/>
      <c r="E3" s="2645"/>
      <c r="F3" s="1890"/>
      <c r="G3" s="1890"/>
      <c r="H3" s="1890"/>
      <c r="I3" s="1890"/>
      <c r="K3" s="1890"/>
      <c r="L3" s="1890"/>
      <c r="Q3" s="1891"/>
      <c r="R3" s="1891"/>
      <c r="S3" s="1891"/>
      <c r="T3" s="1891"/>
      <c r="U3" s="1891"/>
      <c r="V3" s="1891"/>
      <c r="W3" s="1891"/>
      <c r="X3" s="1891"/>
      <c r="Y3" s="1891"/>
      <c r="Z3" s="1891"/>
    </row>
    <row r="4" spans="1:36" s="285" customFormat="1" ht="20.25" collapsed="1">
      <c r="A4" s="1895" t="s">
        <v>902</v>
      </c>
      <c r="B4" s="1895"/>
      <c r="C4" s="1895" t="s">
        <v>897</v>
      </c>
      <c r="E4" s="2646"/>
      <c r="F4" s="490" t="s">
        <v>1016</v>
      </c>
      <c r="G4" s="490"/>
      <c r="H4" s="928"/>
      <c r="I4" s="376"/>
      <c r="K4" s="287"/>
      <c r="L4" s="287"/>
      <c r="P4" s="2647" t="s">
        <v>272</v>
      </c>
      <c r="Q4" s="2111" t="s">
        <v>176</v>
      </c>
      <c r="R4" s="1"/>
      <c r="S4" s="1"/>
      <c r="T4" s="1"/>
      <c r="U4" s="1"/>
      <c r="V4" s="1"/>
      <c r="W4" s="1"/>
      <c r="X4" s="1"/>
      <c r="Y4" s="1"/>
      <c r="Z4" s="1"/>
    </row>
    <row r="5" spans="1:36" s="285" customFormat="1" ht="8.65" customHeight="1">
      <c r="A5" s="1895"/>
      <c r="B5" s="1895"/>
      <c r="C5" s="1895"/>
      <c r="E5" s="2646"/>
      <c r="H5" s="2176"/>
      <c r="I5" s="2639"/>
      <c r="J5" s="2639"/>
      <c r="K5" s="287"/>
      <c r="L5" s="287"/>
      <c r="Q5" s="1"/>
      <c r="R5" s="1"/>
      <c r="S5" s="1"/>
      <c r="T5" s="1"/>
      <c r="U5" s="1"/>
      <c r="V5" s="1"/>
      <c r="W5" s="1"/>
      <c r="X5" s="1"/>
      <c r="Y5" s="1"/>
      <c r="Z5" s="1"/>
    </row>
    <row r="6" spans="1:36" s="285" customFormat="1" ht="18">
      <c r="A6" s="1895"/>
      <c r="B6" s="1895"/>
      <c r="C6" s="1895"/>
      <c r="D6" s="2120" t="s">
        <v>1020</v>
      </c>
      <c r="E6" s="2646"/>
      <c r="F6" s="492"/>
      <c r="G6" s="492"/>
      <c r="H6" s="2176"/>
      <c r="I6" s="2648" t="s">
        <v>1270</v>
      </c>
      <c r="J6" s="2649"/>
      <c r="K6" s="2650"/>
      <c r="L6" s="2111" t="s">
        <v>176</v>
      </c>
      <c r="M6" s="373"/>
      <c r="N6" s="373"/>
      <c r="P6" s="994" t="s">
        <v>150</v>
      </c>
      <c r="Q6" s="1"/>
      <c r="R6" s="1"/>
      <c r="S6" s="1"/>
      <c r="T6" s="1"/>
      <c r="U6" s="1"/>
      <c r="V6" s="1"/>
      <c r="W6" s="1"/>
      <c r="X6" s="1"/>
      <c r="Y6" s="1"/>
      <c r="Z6" s="1"/>
    </row>
    <row r="7" spans="1:36" ht="17.649999999999999" customHeight="1">
      <c r="K7" s="375"/>
      <c r="L7" s="375"/>
      <c r="N7" s="284"/>
      <c r="O7" s="2179"/>
      <c r="P7" s="2652" t="s">
        <v>637</v>
      </c>
      <c r="Q7" s="282"/>
    </row>
    <row r="8" spans="1:36" ht="22.9" customHeight="1">
      <c r="D8" s="2120" t="s">
        <v>1020</v>
      </c>
      <c r="E8" s="2651">
        <v>1</v>
      </c>
      <c r="F8" s="2180" t="s">
        <v>578</v>
      </c>
      <c r="G8" s="2180"/>
      <c r="H8" s="2181"/>
      <c r="I8" s="104"/>
      <c r="J8" s="2182"/>
      <c r="K8" s="2183"/>
      <c r="L8" s="2183"/>
      <c r="M8" s="2184"/>
      <c r="N8" s="2184"/>
      <c r="O8" s="2184"/>
      <c r="P8" s="2184"/>
      <c r="AC8" s="281"/>
    </row>
    <row r="9" spans="1:36" ht="15.75">
      <c r="D9" s="2120" t="s">
        <v>1020</v>
      </c>
      <c r="E9" s="2651">
        <v>1</v>
      </c>
      <c r="F9" s="371"/>
      <c r="G9" s="2185" t="s">
        <v>177</v>
      </c>
      <c r="I9" s="2183"/>
      <c r="J9" s="2184"/>
      <c r="K9" s="2183"/>
      <c r="L9" s="2183"/>
      <c r="M9" s="2184"/>
      <c r="N9" s="2186"/>
      <c r="O9" s="2184"/>
      <c r="P9" s="2184"/>
      <c r="Q9" s="2187"/>
      <c r="R9" s="2187"/>
      <c r="S9" s="2187"/>
      <c r="T9" s="2187"/>
      <c r="U9" s="2187"/>
      <c r="V9" s="2187"/>
      <c r="AG9" s="279"/>
      <c r="AH9" s="279"/>
      <c r="AI9" s="279"/>
    </row>
    <row r="10" spans="1:36">
      <c r="D10" s="2120" t="s">
        <v>1020</v>
      </c>
      <c r="E10" s="2651">
        <v>1</v>
      </c>
      <c r="F10" s="2188"/>
      <c r="G10" s="2188"/>
      <c r="H10" s="2189"/>
      <c r="I10" s="2190"/>
      <c r="J10" s="2191"/>
      <c r="K10" s="2192"/>
      <c r="L10" s="2192"/>
      <c r="M10" s="2191"/>
      <c r="N10" s="2191"/>
      <c r="O10" s="2191"/>
      <c r="P10" s="2193"/>
      <c r="Q10" s="2194">
        <f>IF($P$4="BBR",Work1!D2,Work1!D3)</f>
        <v>43922</v>
      </c>
      <c r="R10" s="2194">
        <f>DATE(YEAR(Q10),MONTH(Q10)+1,DAY(Q10))</f>
        <v>43952</v>
      </c>
      <c r="S10" s="2194">
        <f t="shared" ref="S10:AA10" si="0">DATE(YEAR(R10),MONTH(R10)+1,DAY(R10))</f>
        <v>43983</v>
      </c>
      <c r="T10" s="2194">
        <f t="shared" si="0"/>
        <v>44013</v>
      </c>
      <c r="U10" s="2194">
        <f t="shared" si="0"/>
        <v>44044</v>
      </c>
      <c r="V10" s="2194">
        <f t="shared" si="0"/>
        <v>44075</v>
      </c>
      <c r="W10" s="2194">
        <f t="shared" si="0"/>
        <v>44105</v>
      </c>
      <c r="X10" s="2194">
        <f t="shared" si="0"/>
        <v>44136</v>
      </c>
      <c r="Y10" s="2194">
        <f t="shared" si="0"/>
        <v>44166</v>
      </c>
      <c r="Z10" s="2194">
        <f t="shared" si="0"/>
        <v>44197</v>
      </c>
      <c r="AA10" s="2194">
        <f t="shared" si="0"/>
        <v>44228</v>
      </c>
      <c r="AB10" s="2194">
        <f>DATE(YEAR(AA10),MONTH(AA10)+1,DAY(AA10))</f>
        <v>44256</v>
      </c>
      <c r="AC10" s="1374" t="s">
        <v>430</v>
      </c>
      <c r="AD10" s="1374" t="s">
        <v>106</v>
      </c>
      <c r="AE10" s="1374" t="s">
        <v>105</v>
      </c>
      <c r="AF10" s="1374" t="s">
        <v>104</v>
      </c>
      <c r="AG10" s="1374" t="s">
        <v>103</v>
      </c>
      <c r="AH10" s="1374" t="s">
        <v>102</v>
      </c>
      <c r="AI10" s="1374" t="s">
        <v>123</v>
      </c>
    </row>
    <row r="11" spans="1:36">
      <c r="A11" s="1887">
        <v>11</v>
      </c>
      <c r="B11" s="1887">
        <v>1</v>
      </c>
      <c r="C11" s="1887">
        <v>11</v>
      </c>
      <c r="D11" s="2120" t="s">
        <v>1020</v>
      </c>
      <c r="E11" s="2653">
        <v>1</v>
      </c>
      <c r="F11" s="2188"/>
      <c r="G11" s="2188"/>
      <c r="H11" s="2189"/>
      <c r="I11" s="1375" t="s">
        <v>9</v>
      </c>
      <c r="J11" s="1376"/>
      <c r="K11" s="1376"/>
      <c r="L11" s="1376"/>
      <c r="M11" s="1376"/>
      <c r="N11" s="1376"/>
      <c r="O11" s="1376"/>
      <c r="P11" s="1377"/>
      <c r="Q11" s="1378">
        <f t="shared" ref="Q11:AB11" si="1">Q76+Q326+Q127+Q181+Q263</f>
        <v>479840.45240854094</v>
      </c>
      <c r="R11" s="1378">
        <f t="shared" si="1"/>
        <v>520833.45385344769</v>
      </c>
      <c r="S11" s="1378">
        <f t="shared" si="1"/>
        <v>623903.43405700545</v>
      </c>
      <c r="T11" s="1378">
        <f t="shared" si="1"/>
        <v>526032.47749215283</v>
      </c>
      <c r="U11" s="1378">
        <f t="shared" si="1"/>
        <v>585933.18037391314</v>
      </c>
      <c r="V11" s="1378">
        <f t="shared" si="1"/>
        <v>675253.36717533437</v>
      </c>
      <c r="W11" s="1378">
        <f t="shared" si="1"/>
        <v>528419.61559842178</v>
      </c>
      <c r="X11" s="1378">
        <f t="shared" si="1"/>
        <v>542281.57802557922</v>
      </c>
      <c r="Y11" s="1378">
        <f t="shared" si="1"/>
        <v>679397.99464137491</v>
      </c>
      <c r="Z11" s="1378">
        <f t="shared" si="1"/>
        <v>593243.51229445997</v>
      </c>
      <c r="AA11" s="1378">
        <f t="shared" si="1"/>
        <v>689594.99734248174</v>
      </c>
      <c r="AB11" s="1378">
        <f t="shared" si="1"/>
        <v>724149.12087966187</v>
      </c>
      <c r="AC11" s="1378">
        <f>SUM(Q11:S11)</f>
        <v>1624577.3403189941</v>
      </c>
      <c r="AD11" s="1378">
        <f>SUM(T11:V11)</f>
        <v>1787219.0250414002</v>
      </c>
      <c r="AE11" s="1378">
        <f>SUM(W11:Y11)</f>
        <v>1750099.1882653758</v>
      </c>
      <c r="AF11" s="1378">
        <f>SUM(Z11:AB11)</f>
        <v>2006987.6305166036</v>
      </c>
      <c r="AG11" s="1378">
        <f>AC11+AD11</f>
        <v>3411796.3653603941</v>
      </c>
      <c r="AH11" s="1378">
        <f>AF11+AE11</f>
        <v>3757086.8187819794</v>
      </c>
      <c r="AI11" s="1378">
        <f>AG11+AH11</f>
        <v>7168883.1841423735</v>
      </c>
    </row>
    <row r="12" spans="1:36">
      <c r="A12" s="1887">
        <v>12</v>
      </c>
      <c r="B12" s="1887">
        <v>1</v>
      </c>
      <c r="C12" s="1887">
        <v>12</v>
      </c>
      <c r="D12" s="2120" t="s">
        <v>1020</v>
      </c>
      <c r="E12" s="2653">
        <v>1</v>
      </c>
      <c r="F12" s="2188"/>
      <c r="G12" s="2188"/>
      <c r="I12" s="1378" t="s">
        <v>134</v>
      </c>
      <c r="J12" s="1391"/>
      <c r="K12" s="1391"/>
      <c r="L12" s="1392"/>
      <c r="M12" s="1376"/>
      <c r="N12" s="1376"/>
      <c r="O12" s="1376"/>
      <c r="P12" s="1377"/>
      <c r="Q12" s="1377">
        <f t="shared" ref="Q12:AB12" si="2">Q80+Q332+Q132+Q196+Q273</f>
        <v>479840.45240854094</v>
      </c>
      <c r="R12" s="1377">
        <f t="shared" si="2"/>
        <v>520833.45385344769</v>
      </c>
      <c r="S12" s="1377">
        <f t="shared" si="2"/>
        <v>623903.43405700545</v>
      </c>
      <c r="T12" s="1377">
        <f t="shared" si="2"/>
        <v>526032.47749215295</v>
      </c>
      <c r="U12" s="1377">
        <f t="shared" si="2"/>
        <v>585933.18037391314</v>
      </c>
      <c r="V12" s="1377">
        <f t="shared" si="2"/>
        <v>675253.3671753346</v>
      </c>
      <c r="W12" s="1377">
        <f t="shared" si="2"/>
        <v>528419.61559842166</v>
      </c>
      <c r="X12" s="1377">
        <f t="shared" si="2"/>
        <v>542281.57802557922</v>
      </c>
      <c r="Y12" s="1377">
        <f t="shared" si="2"/>
        <v>679397.9946413748</v>
      </c>
      <c r="Z12" s="1377">
        <f t="shared" si="2"/>
        <v>593243.51229445997</v>
      </c>
      <c r="AA12" s="1377">
        <f t="shared" si="2"/>
        <v>689594.99734248174</v>
      </c>
      <c r="AB12" s="1377">
        <f t="shared" si="2"/>
        <v>724149.12087966176</v>
      </c>
      <c r="AC12" s="1377">
        <f>SUM(Q12:S12)</f>
        <v>1624577.3403189941</v>
      </c>
      <c r="AD12" s="1377">
        <f>SUM(T12:V12)</f>
        <v>1787219.0250414007</v>
      </c>
      <c r="AE12" s="1377">
        <f>SUM(W12:Y12)</f>
        <v>1750099.1882653758</v>
      </c>
      <c r="AF12" s="1377">
        <f>SUM(Z12:AB12)</f>
        <v>2006987.6305166036</v>
      </c>
      <c r="AG12" s="1377">
        <f>AC12+AD12</f>
        <v>3411796.3653603951</v>
      </c>
      <c r="AH12" s="1377">
        <f>AF12+AE12</f>
        <v>3757086.8187819794</v>
      </c>
      <c r="AI12" s="1377">
        <f>AG12+AH12</f>
        <v>7168883.1841423744</v>
      </c>
    </row>
    <row r="13" spans="1:36">
      <c r="A13" s="1887">
        <v>13</v>
      </c>
      <c r="B13" s="1887">
        <v>1</v>
      </c>
      <c r="C13" s="1887">
        <v>13</v>
      </c>
      <c r="D13" s="2120" t="s">
        <v>1020</v>
      </c>
      <c r="E13" s="2653">
        <v>1</v>
      </c>
      <c r="F13" s="2188"/>
      <c r="G13" s="2188"/>
      <c r="H13" s="2189"/>
      <c r="I13" s="2190" t="s">
        <v>108</v>
      </c>
      <c r="J13" s="2191"/>
      <c r="K13" s="2192"/>
      <c r="L13" s="2192"/>
      <c r="M13" s="2191"/>
      <c r="N13" s="2191"/>
      <c r="O13" s="2191"/>
      <c r="P13" s="2193"/>
      <c r="Q13" s="1379">
        <f>Q11-Q14</f>
        <v>306301.8259492584</v>
      </c>
      <c r="R13" s="1379">
        <f t="shared" ref="R13:AB13" si="3">R11-R14</f>
        <v>334691.45640487276</v>
      </c>
      <c r="S13" s="1379">
        <f t="shared" si="3"/>
        <v>405331.44380433985</v>
      </c>
      <c r="T13" s="1379">
        <f t="shared" si="3"/>
        <v>337153.78421299229</v>
      </c>
      <c r="U13" s="1379">
        <f t="shared" si="3"/>
        <v>382557.08274870948</v>
      </c>
      <c r="V13" s="1379">
        <f t="shared" si="3"/>
        <v>438580.75815458002</v>
      </c>
      <c r="W13" s="1379">
        <f t="shared" si="3"/>
        <v>345352.21162545588</v>
      </c>
      <c r="X13" s="1379">
        <f t="shared" si="3"/>
        <v>352822.10462913045</v>
      </c>
      <c r="Y13" s="1379">
        <f t="shared" si="3"/>
        <v>445457.03393816797</v>
      </c>
      <c r="Z13" s="1379">
        <f t="shared" si="3"/>
        <v>385941.40736956924</v>
      </c>
      <c r="AA13" s="1379">
        <f t="shared" si="3"/>
        <v>467597.91496262432</v>
      </c>
      <c r="AB13" s="1379">
        <f t="shared" si="3"/>
        <v>477228.19644378813</v>
      </c>
      <c r="AC13" s="1379">
        <f>SUM(Q13:S13)</f>
        <v>1046324.726158471</v>
      </c>
      <c r="AD13" s="1379">
        <f>SUM(T13:V13)</f>
        <v>1158291.6251162817</v>
      </c>
      <c r="AE13" s="1379">
        <f>SUM(W13:Y13)</f>
        <v>1143631.3501927543</v>
      </c>
      <c r="AF13" s="1379">
        <f>SUM(Z13:AB13)</f>
        <v>1330767.5187759819</v>
      </c>
      <c r="AG13" s="1379">
        <f>AC13+AD13</f>
        <v>2204616.3512747525</v>
      </c>
      <c r="AH13" s="1379">
        <f>AF13+AE13</f>
        <v>2474398.8689687364</v>
      </c>
      <c r="AI13" s="1379">
        <f>AG13+AH13</f>
        <v>4679015.2202434894</v>
      </c>
    </row>
    <row r="14" spans="1:36">
      <c r="A14" s="1887">
        <v>14</v>
      </c>
      <c r="B14" s="1887">
        <v>1</v>
      </c>
      <c r="C14" s="1887">
        <v>14</v>
      </c>
      <c r="D14" s="2120" t="s">
        <v>1020</v>
      </c>
      <c r="E14" s="2653">
        <v>1</v>
      </c>
      <c r="F14" s="2188"/>
      <c r="G14" s="2188"/>
      <c r="H14" s="2189"/>
      <c r="I14" s="1380" t="s">
        <v>139</v>
      </c>
      <c r="J14" s="1381"/>
      <c r="K14" s="1381"/>
      <c r="L14" s="1381"/>
      <c r="M14" s="1381"/>
      <c r="N14" s="1381"/>
      <c r="O14" s="1381"/>
      <c r="P14" s="2001"/>
      <c r="Q14" s="1382">
        <f t="shared" ref="Q14:AB14" si="4">Q97+Q338+Q149+Q211+Q283</f>
        <v>173538.6264592825</v>
      </c>
      <c r="R14" s="1382">
        <f t="shared" si="4"/>
        <v>186141.99744857493</v>
      </c>
      <c r="S14" s="1382">
        <f t="shared" si="4"/>
        <v>218571.99025266559</v>
      </c>
      <c r="T14" s="1382">
        <f t="shared" si="4"/>
        <v>188878.69327916054</v>
      </c>
      <c r="U14" s="1382">
        <f t="shared" si="4"/>
        <v>203376.09762520363</v>
      </c>
      <c r="V14" s="1382">
        <f t="shared" si="4"/>
        <v>236672.60902075435</v>
      </c>
      <c r="W14" s="1382">
        <f t="shared" si="4"/>
        <v>183067.40397296587</v>
      </c>
      <c r="X14" s="1382">
        <f t="shared" si="4"/>
        <v>189459.4733964488</v>
      </c>
      <c r="Y14" s="1382">
        <f t="shared" si="4"/>
        <v>233940.96070320692</v>
      </c>
      <c r="Z14" s="1382">
        <f t="shared" si="4"/>
        <v>207302.10492489074</v>
      </c>
      <c r="AA14" s="1382">
        <f t="shared" si="4"/>
        <v>221997.08237985743</v>
      </c>
      <c r="AB14" s="1382">
        <f t="shared" si="4"/>
        <v>246920.92443587372</v>
      </c>
      <c r="AC14" s="1382">
        <f>SUM(Q14:S14)</f>
        <v>578252.61416052305</v>
      </c>
      <c r="AD14" s="1382">
        <f>SUM(T14:V14)</f>
        <v>628927.39992511855</v>
      </c>
      <c r="AE14" s="1382">
        <f>SUM(W14:Y14)</f>
        <v>606467.83807262161</v>
      </c>
      <c r="AF14" s="1382">
        <f>SUM(Z14:AB14)</f>
        <v>676220.11174062185</v>
      </c>
      <c r="AG14" s="1382">
        <f>AC14+AD14</f>
        <v>1207180.0140856416</v>
      </c>
      <c r="AH14" s="1382">
        <f>AF14+AE14</f>
        <v>1282687.9498132435</v>
      </c>
      <c r="AI14" s="1382">
        <f>AG14+AH14</f>
        <v>2489867.9638988851</v>
      </c>
    </row>
    <row r="15" spans="1:36">
      <c r="A15" s="1887">
        <v>15</v>
      </c>
      <c r="B15" s="1887">
        <v>1</v>
      </c>
      <c r="C15" s="1887">
        <v>15</v>
      </c>
      <c r="D15" s="2120" t="s">
        <v>1020</v>
      </c>
      <c r="E15" s="2653">
        <v>1</v>
      </c>
      <c r="F15" s="2188"/>
      <c r="G15" s="2188"/>
      <c r="H15" s="2189"/>
      <c r="I15" s="2195"/>
      <c r="J15" s="2196"/>
      <c r="K15" s="2197"/>
      <c r="L15" s="2197"/>
      <c r="M15" s="2196"/>
      <c r="N15" s="2196"/>
      <c r="O15" s="2196"/>
      <c r="P15" s="2198" t="s">
        <v>140</v>
      </c>
      <c r="Q15" s="1665">
        <f>IFERROR(Q14/Q11,0)</f>
        <v>0.3616590172591993</v>
      </c>
      <c r="R15" s="1665">
        <f t="shared" ref="R15:AI15" si="5">IFERROR(R14/R11,0)</f>
        <v>0.35739255240112061</v>
      </c>
      <c r="S15" s="1665">
        <f t="shared" si="5"/>
        <v>0.35032984003850648</v>
      </c>
      <c r="T15" s="1665">
        <f t="shared" si="5"/>
        <v>0.35906279813679026</v>
      </c>
      <c r="U15" s="1665">
        <f t="shared" si="5"/>
        <v>0.34709776547458743</v>
      </c>
      <c r="V15" s="1665">
        <f t="shared" si="5"/>
        <v>0.35049452624099336</v>
      </c>
      <c r="W15" s="1665">
        <f t="shared" si="5"/>
        <v>0.34644324050243042</v>
      </c>
      <c r="X15" s="1665">
        <f t="shared" si="5"/>
        <v>0.34937471799477587</v>
      </c>
      <c r="Y15" s="1665">
        <f t="shared" si="5"/>
        <v>0.34433566561628481</v>
      </c>
      <c r="Z15" s="1665">
        <f t="shared" si="5"/>
        <v>0.34943846941219492</v>
      </c>
      <c r="AA15" s="1665">
        <f t="shared" si="5"/>
        <v>0.32192385854795347</v>
      </c>
      <c r="AB15" s="1665">
        <f t="shared" si="5"/>
        <v>0.34098076945246575</v>
      </c>
      <c r="AC15" s="1665">
        <f t="shared" si="5"/>
        <v>0.35594034202580971</v>
      </c>
      <c r="AD15" s="1665">
        <f t="shared" si="5"/>
        <v>0.35190281163806975</v>
      </c>
      <c r="AE15" s="1665">
        <f t="shared" si="5"/>
        <v>0.34653340915707004</v>
      </c>
      <c r="AF15" s="1665">
        <f t="shared" si="5"/>
        <v>0.33693287465182886</v>
      </c>
      <c r="AG15" s="1665">
        <f t="shared" si="5"/>
        <v>0.35382534149517597</v>
      </c>
      <c r="AH15" s="1665">
        <f t="shared" si="5"/>
        <v>0.34140492665779859</v>
      </c>
      <c r="AI15" s="1665">
        <f t="shared" si="5"/>
        <v>0.34731601840109388</v>
      </c>
      <c r="AJ15" s="1108"/>
    </row>
    <row r="16" spans="1:36">
      <c r="A16" s="1887">
        <v>16</v>
      </c>
      <c r="B16" s="1887">
        <v>1</v>
      </c>
      <c r="C16" s="1887">
        <v>16</v>
      </c>
      <c r="D16" s="2120" t="s">
        <v>1020</v>
      </c>
      <c r="E16" s="2653">
        <v>1</v>
      </c>
      <c r="F16" s="2188"/>
      <c r="G16" s="2188"/>
      <c r="H16" s="2189"/>
      <c r="I16" s="1380" t="s">
        <v>99</v>
      </c>
      <c r="J16" s="1381"/>
      <c r="K16" s="1381"/>
      <c r="L16" s="1381"/>
      <c r="M16" s="1381"/>
      <c r="N16" s="1381"/>
      <c r="O16" s="1381"/>
      <c r="P16" s="2001"/>
      <c r="Q16" s="1382">
        <f>Q18+Q19+Q20</f>
        <v>129408.24799607397</v>
      </c>
      <c r="R16" s="1382">
        <f t="shared" ref="R16:AB16" si="6">R18+R19+R20</f>
        <v>136293.66576811124</v>
      </c>
      <c r="S16" s="1382">
        <f t="shared" si="6"/>
        <v>153605.88610920752</v>
      </c>
      <c r="T16" s="1382">
        <f t="shared" si="6"/>
        <v>137166.9233608077</v>
      </c>
      <c r="U16" s="1382">
        <f t="shared" si="6"/>
        <v>147228.18625061837</v>
      </c>
      <c r="V16" s="1382">
        <f t="shared" si="6"/>
        <v>162230.91305584493</v>
      </c>
      <c r="W16" s="1382">
        <f t="shared" si="6"/>
        <v>137567.88065990427</v>
      </c>
      <c r="X16" s="1382">
        <f t="shared" si="6"/>
        <v>139896.21474345602</v>
      </c>
      <c r="Y16" s="1382">
        <f t="shared" si="6"/>
        <v>162927.06826788769</v>
      </c>
      <c r="Z16" s="1382">
        <f t="shared" si="6"/>
        <v>148456.07119563449</v>
      </c>
      <c r="AA16" s="1382">
        <f t="shared" si="6"/>
        <v>164639.81486230512</v>
      </c>
      <c r="AB16" s="1382">
        <f t="shared" si="6"/>
        <v>170443.72206387529</v>
      </c>
      <c r="AC16" s="1382">
        <f>SUM(Q16:S16)</f>
        <v>419307.79987339274</v>
      </c>
      <c r="AD16" s="1382">
        <f>SUM(T16:V16)</f>
        <v>446626.02266727097</v>
      </c>
      <c r="AE16" s="1382">
        <f>SUM(W16:Y16)</f>
        <v>440391.16367124801</v>
      </c>
      <c r="AF16" s="1382">
        <f>SUM(Z16:AB16)</f>
        <v>483539.6081218149</v>
      </c>
      <c r="AG16" s="1382">
        <f>AC16+AD16</f>
        <v>865933.82254066365</v>
      </c>
      <c r="AH16" s="1382">
        <f>AF16+AE16</f>
        <v>923930.77179306292</v>
      </c>
      <c r="AI16" s="1382">
        <f>AG16+AH16</f>
        <v>1789864.5943337264</v>
      </c>
    </row>
    <row r="17" spans="1:36">
      <c r="A17" s="1887">
        <v>17</v>
      </c>
      <c r="B17" s="1887">
        <v>1</v>
      </c>
      <c r="C17" s="1887">
        <v>17</v>
      </c>
      <c r="D17" s="2120" t="s">
        <v>1020</v>
      </c>
      <c r="E17" s="2653">
        <v>1</v>
      </c>
      <c r="F17" s="2188"/>
      <c r="G17" s="2188"/>
      <c r="H17" s="2189"/>
      <c r="I17" s="2199"/>
      <c r="J17" s="2184"/>
      <c r="K17" s="2183"/>
      <c r="L17" s="2183"/>
      <c r="M17" s="2184"/>
      <c r="N17" s="2184"/>
      <c r="O17" s="2184"/>
      <c r="P17" s="2200" t="s">
        <v>206</v>
      </c>
      <c r="Q17" s="1666">
        <f>IFERROR(Q16/Q11,0)</f>
        <v>0.26969015919044381</v>
      </c>
      <c r="R17" s="1666">
        <f t="shared" ref="R17:AI17" si="7">IFERROR(R16/R11,0)</f>
        <v>0.26168377772150864</v>
      </c>
      <c r="S17" s="1666">
        <f t="shared" si="7"/>
        <v>0.24620137945125128</v>
      </c>
      <c r="T17" s="1666">
        <f t="shared" si="7"/>
        <v>0.26075751827101573</v>
      </c>
      <c r="U17" s="1666">
        <f t="shared" si="7"/>
        <v>0.25127129028034345</v>
      </c>
      <c r="V17" s="1666">
        <f t="shared" si="7"/>
        <v>0.24025191275161834</v>
      </c>
      <c r="W17" s="1666">
        <f t="shared" si="7"/>
        <v>0.26033833074896767</v>
      </c>
      <c r="X17" s="1666">
        <f t="shared" si="7"/>
        <v>0.25797707392681735</v>
      </c>
      <c r="Y17" s="1666">
        <f t="shared" si="7"/>
        <v>0.23981093490552605</v>
      </c>
      <c r="Z17" s="1666">
        <f t="shared" si="7"/>
        <v>0.25024474455937656</v>
      </c>
      <c r="AA17" s="1666">
        <f t="shared" si="7"/>
        <v>0.2387485632824829</v>
      </c>
      <c r="AB17" s="1666">
        <f t="shared" si="7"/>
        <v>0.2353710266979657</v>
      </c>
      <c r="AC17" s="1666">
        <f t="shared" si="7"/>
        <v>0.25810270121769607</v>
      </c>
      <c r="AD17" s="1666">
        <f t="shared" si="7"/>
        <v>0.24989999345878999</v>
      </c>
      <c r="AE17" s="1666">
        <f t="shared" si="7"/>
        <v>0.25163783094359643</v>
      </c>
      <c r="AF17" s="1666">
        <f t="shared" si="7"/>
        <v>0.24092804597771766</v>
      </c>
      <c r="AG17" s="1666">
        <f t="shared" si="7"/>
        <v>0.25380583417357427</v>
      </c>
      <c r="AH17" s="1666">
        <f t="shared" si="7"/>
        <v>0.24591680106359498</v>
      </c>
      <c r="AI17" s="1666">
        <f t="shared" si="7"/>
        <v>0.24967132932127017</v>
      </c>
      <c r="AJ17" s="1108"/>
    </row>
    <row r="18" spans="1:36">
      <c r="A18" s="1887">
        <v>18</v>
      </c>
      <c r="B18" s="1887">
        <v>1</v>
      </c>
      <c r="C18" s="1887">
        <v>18</v>
      </c>
      <c r="D18" s="2120" t="s">
        <v>1020</v>
      </c>
      <c r="E18" s="2653">
        <v>1</v>
      </c>
      <c r="F18" s="2188"/>
      <c r="G18" s="2188"/>
      <c r="H18" s="2189"/>
      <c r="I18" s="2199"/>
      <c r="J18" s="2201" t="s">
        <v>178</v>
      </c>
      <c r="K18" s="2201"/>
      <c r="L18" s="2202"/>
      <c r="M18" s="2201"/>
      <c r="N18" s="2201"/>
      <c r="O18" s="2201"/>
      <c r="P18" s="2203"/>
      <c r="Q18" s="1383">
        <f t="shared" ref="Q18:AB19" si="8">Q106+Q160+Q242+Q305+Q351</f>
        <v>31156.287453144851</v>
      </c>
      <c r="R18" s="1383">
        <f t="shared" si="8"/>
        <v>33817.98412789141</v>
      </c>
      <c r="S18" s="1383">
        <f t="shared" si="8"/>
        <v>40510.370972087447</v>
      </c>
      <c r="T18" s="1383">
        <f t="shared" si="8"/>
        <v>34155.559407653935</v>
      </c>
      <c r="U18" s="1383">
        <f t="shared" si="8"/>
        <v>38044.942864721408</v>
      </c>
      <c r="V18" s="1383">
        <f t="shared" si="8"/>
        <v>43844.548549038118</v>
      </c>
      <c r="W18" s="1383">
        <f t="shared" si="8"/>
        <v>34310.557513078253</v>
      </c>
      <c r="X18" s="1383">
        <f t="shared" si="8"/>
        <v>35210.621865463239</v>
      </c>
      <c r="Y18" s="1383">
        <f t="shared" si="8"/>
        <v>44113.661342821935</v>
      </c>
      <c r="Z18" s="1383">
        <f t="shared" si="8"/>
        <v>38519.606477493558</v>
      </c>
      <c r="AA18" s="1383">
        <f t="shared" si="8"/>
        <v>44775.757974570028</v>
      </c>
      <c r="AB18" s="1383">
        <f t="shared" si="8"/>
        <v>47019.374993960584</v>
      </c>
      <c r="AC18" s="1384">
        <f>SUM(Q18:S18)</f>
        <v>105484.6425531237</v>
      </c>
      <c r="AD18" s="1384">
        <f>SUM(T18:V18)</f>
        <v>116045.05082141346</v>
      </c>
      <c r="AE18" s="1384">
        <f>SUM(W18:Y18)</f>
        <v>113634.84072136343</v>
      </c>
      <c r="AF18" s="1384">
        <f>SUM(Z18:AB18)</f>
        <v>130314.73944602418</v>
      </c>
      <c r="AG18" s="1384">
        <f>AC18+AD18</f>
        <v>221529.69337453716</v>
      </c>
      <c r="AH18" s="1384">
        <f>AF18+AE18</f>
        <v>243949.58016738761</v>
      </c>
      <c r="AI18" s="1384">
        <f>AG18+AH18</f>
        <v>465479.27354192478</v>
      </c>
    </row>
    <row r="19" spans="1:36">
      <c r="A19" s="1887">
        <v>19</v>
      </c>
      <c r="B19" s="1887">
        <v>1</v>
      </c>
      <c r="C19" s="1887">
        <v>19</v>
      </c>
      <c r="D19" s="2120" t="s">
        <v>1020</v>
      </c>
      <c r="E19" s="2653">
        <v>1</v>
      </c>
      <c r="F19" s="2188"/>
      <c r="G19" s="2188"/>
      <c r="H19" s="2189"/>
      <c r="I19" s="2199"/>
      <c r="J19" s="2184" t="s">
        <v>179</v>
      </c>
      <c r="K19" s="2184"/>
      <c r="L19" s="2183"/>
      <c r="M19" s="2184"/>
      <c r="N19" s="2184"/>
      <c r="O19" s="2184"/>
      <c r="P19" s="2200"/>
      <c r="Q19" s="1383">
        <f t="shared" si="8"/>
        <v>47432.431881175515</v>
      </c>
      <c r="R19" s="1383">
        <f t="shared" si="8"/>
        <v>51484.607430111915</v>
      </c>
      <c r="S19" s="1383">
        <f t="shared" si="8"/>
        <v>61673.118612234874</v>
      </c>
      <c r="T19" s="1383">
        <f t="shared" si="8"/>
        <v>51998.533118022737</v>
      </c>
      <c r="U19" s="1383">
        <f t="shared" si="8"/>
        <v>57919.742959360949</v>
      </c>
      <c r="V19" s="1383">
        <f t="shared" si="8"/>
        <v>66749.081242130706</v>
      </c>
      <c r="W19" s="1383">
        <f t="shared" si="8"/>
        <v>52234.502730522516</v>
      </c>
      <c r="X19" s="1383">
        <f t="shared" si="8"/>
        <v>53604.763585490509</v>
      </c>
      <c r="Y19" s="1383">
        <f t="shared" si="8"/>
        <v>67158.779421950749</v>
      </c>
      <c r="Z19" s="1383">
        <f t="shared" si="8"/>
        <v>58642.372364842799</v>
      </c>
      <c r="AA19" s="1383">
        <f t="shared" si="8"/>
        <v>68166.757456284162</v>
      </c>
      <c r="AB19" s="1383">
        <f t="shared" si="8"/>
        <v>71582.447197872607</v>
      </c>
      <c r="AC19" s="1383">
        <f>SUM(Q19:S19)</f>
        <v>160590.15792352229</v>
      </c>
      <c r="AD19" s="1383">
        <f>SUM(T19:V19)</f>
        <v>176667.35731951438</v>
      </c>
      <c r="AE19" s="1383">
        <f>SUM(W19:Y19)</f>
        <v>172998.04573796378</v>
      </c>
      <c r="AF19" s="1383">
        <f>SUM(Z19:AB19)</f>
        <v>198391.57701899955</v>
      </c>
      <c r="AG19" s="1383">
        <f>AC19+AD19</f>
        <v>337257.51524303667</v>
      </c>
      <c r="AH19" s="1383">
        <f>AF19+AE19</f>
        <v>371389.62275696336</v>
      </c>
      <c r="AI19" s="1383">
        <f>AG19+AH19</f>
        <v>708647.13800000004</v>
      </c>
    </row>
    <row r="20" spans="1:36">
      <c r="A20" s="1887">
        <v>20</v>
      </c>
      <c r="B20" s="1887">
        <v>1</v>
      </c>
      <c r="C20" s="1887">
        <v>20</v>
      </c>
      <c r="D20" s="2120" t="s">
        <v>1020</v>
      </c>
      <c r="E20" s="2653">
        <v>1</v>
      </c>
      <c r="F20" s="2188"/>
      <c r="G20" s="2188"/>
      <c r="H20" s="2189"/>
      <c r="I20" s="2199"/>
      <c r="J20" s="2184" t="s">
        <v>180</v>
      </c>
      <c r="K20" s="2184"/>
      <c r="L20" s="2183"/>
      <c r="M20" s="2184"/>
      <c r="N20" s="2184"/>
      <c r="O20" s="2184"/>
      <c r="P20" s="2200"/>
      <c r="Q20" s="1383">
        <f t="shared" ref="Q20:AB20" si="9">Q108+Q162+Q244+Q307+Q357</f>
        <v>50819.528661753604</v>
      </c>
      <c r="R20" s="1383">
        <f t="shared" si="9"/>
        <v>50991.074210107901</v>
      </c>
      <c r="S20" s="1383">
        <f t="shared" si="9"/>
        <v>51422.396524885196</v>
      </c>
      <c r="T20" s="1383">
        <f t="shared" si="9"/>
        <v>51012.830835131019</v>
      </c>
      <c r="U20" s="1383">
        <f t="shared" si="9"/>
        <v>51263.500426536018</v>
      </c>
      <c r="V20" s="1383">
        <f t="shared" si="9"/>
        <v>51637.283264676109</v>
      </c>
      <c r="W20" s="1383">
        <f t="shared" si="9"/>
        <v>51022.820416303497</v>
      </c>
      <c r="X20" s="1383">
        <f t="shared" si="9"/>
        <v>51080.829292502262</v>
      </c>
      <c r="Y20" s="1383">
        <f t="shared" si="9"/>
        <v>51654.627503115</v>
      </c>
      <c r="Z20" s="1383">
        <f t="shared" si="9"/>
        <v>51294.09235329814</v>
      </c>
      <c r="AA20" s="1383">
        <f t="shared" si="9"/>
        <v>51697.299431450927</v>
      </c>
      <c r="AB20" s="1383">
        <f t="shared" si="9"/>
        <v>51841.8998720421</v>
      </c>
      <c r="AC20" s="1383">
        <f>SUM(Q20:S20)</f>
        <v>153232.99939674672</v>
      </c>
      <c r="AD20" s="1383">
        <f>SUM(T20:V20)</f>
        <v>153913.61452634315</v>
      </c>
      <c r="AE20" s="1383">
        <f>SUM(W20:Y20)</f>
        <v>153758.27721192077</v>
      </c>
      <c r="AF20" s="1383">
        <f>SUM(Z20:AB20)</f>
        <v>154833.29165679117</v>
      </c>
      <c r="AG20" s="1383">
        <f>AC20+AD20</f>
        <v>307146.61392308987</v>
      </c>
      <c r="AH20" s="1383">
        <f>AF20+AE20</f>
        <v>308591.56886871194</v>
      </c>
      <c r="AI20" s="1383">
        <f>AG20+AH20</f>
        <v>615738.18279180187</v>
      </c>
    </row>
    <row r="21" spans="1:36">
      <c r="A21" s="1887">
        <v>21</v>
      </c>
      <c r="B21" s="1887">
        <v>1</v>
      </c>
      <c r="C21" s="1887">
        <v>21</v>
      </c>
      <c r="D21" s="2120" t="s">
        <v>1020</v>
      </c>
      <c r="E21" s="2653">
        <v>1</v>
      </c>
      <c r="F21" s="2188"/>
      <c r="G21" s="2188"/>
      <c r="H21" s="2189"/>
      <c r="I21" s="1380" t="s">
        <v>181</v>
      </c>
      <c r="J21" s="1381"/>
      <c r="K21" s="1381"/>
      <c r="L21" s="1381"/>
      <c r="M21" s="1381"/>
      <c r="N21" s="1381"/>
      <c r="O21" s="1381"/>
      <c r="P21" s="2001"/>
      <c r="Q21" s="1382">
        <f>Q14-Q16</f>
        <v>44130.37846320853</v>
      </c>
      <c r="R21" s="1382">
        <f t="shared" ref="R21:AB21" si="10">R14-R16</f>
        <v>49848.331680463685</v>
      </c>
      <c r="S21" s="1382">
        <f t="shared" si="10"/>
        <v>64966.104143458069</v>
      </c>
      <c r="T21" s="1382">
        <f t="shared" si="10"/>
        <v>51711.769918352831</v>
      </c>
      <c r="U21" s="1382">
        <f t="shared" si="10"/>
        <v>56147.911374585266</v>
      </c>
      <c r="V21" s="1382">
        <f t="shared" si="10"/>
        <v>74441.695964909421</v>
      </c>
      <c r="W21" s="1382">
        <f t="shared" si="10"/>
        <v>45499.523313061596</v>
      </c>
      <c r="X21" s="1382">
        <f t="shared" si="10"/>
        <v>49563.258652992779</v>
      </c>
      <c r="Y21" s="1382">
        <f t="shared" si="10"/>
        <v>71013.892435319227</v>
      </c>
      <c r="Z21" s="1382">
        <f t="shared" si="10"/>
        <v>58846.033729256247</v>
      </c>
      <c r="AA21" s="1382">
        <f t="shared" si="10"/>
        <v>57357.267517552304</v>
      </c>
      <c r="AB21" s="1382">
        <f t="shared" si="10"/>
        <v>76477.202371998428</v>
      </c>
      <c r="AC21" s="1382">
        <f>SUM(Q21:S21)</f>
        <v>158944.81428713028</v>
      </c>
      <c r="AD21" s="1382">
        <f>SUM(T21:V21)</f>
        <v>182301.37725784752</v>
      </c>
      <c r="AE21" s="1382">
        <f>SUM(W21:Y21)</f>
        <v>166076.6744013736</v>
      </c>
      <c r="AF21" s="1382">
        <f>SUM(Z21:AB21)</f>
        <v>192680.50361880698</v>
      </c>
      <c r="AG21" s="1382">
        <f>AC21+AD21</f>
        <v>341246.19154497783</v>
      </c>
      <c r="AH21" s="1382">
        <f>AF21+AE21</f>
        <v>358757.17802018055</v>
      </c>
      <c r="AI21" s="1382">
        <f>AG21+AH21</f>
        <v>700003.36956515838</v>
      </c>
    </row>
    <row r="22" spans="1:36">
      <c r="A22" s="1887">
        <v>22</v>
      </c>
      <c r="B22" s="1887">
        <v>1</v>
      </c>
      <c r="C22" s="1887">
        <v>22</v>
      </c>
      <c r="D22" s="2120" t="s">
        <v>1020</v>
      </c>
      <c r="E22" s="2653">
        <v>1</v>
      </c>
      <c r="F22" s="2188"/>
      <c r="G22" s="2188"/>
      <c r="H22" s="2189"/>
      <c r="I22" s="2199"/>
      <c r="J22" s="2184"/>
      <c r="K22" s="2183"/>
      <c r="L22" s="2183"/>
      <c r="M22" s="2184"/>
      <c r="N22" s="2184"/>
      <c r="O22" s="2184"/>
      <c r="P22" s="2200" t="s">
        <v>140</v>
      </c>
      <c r="Q22" s="1667">
        <f>IFERROR(Q21/Q11,0)</f>
        <v>9.1968858068755502E-2</v>
      </c>
      <c r="R22" s="1667">
        <f t="shared" ref="R22:AI22" si="11">IFERROR(R21/R11,0)</f>
        <v>9.5708774679611933E-2</v>
      </c>
      <c r="S22" s="1667">
        <f t="shared" si="11"/>
        <v>0.10412846058725521</v>
      </c>
      <c r="T22" s="1667">
        <f t="shared" si="11"/>
        <v>9.8305279865774545E-2</v>
      </c>
      <c r="U22" s="1667">
        <f t="shared" si="11"/>
        <v>9.5826475194243976E-2</v>
      </c>
      <c r="V22" s="1667">
        <f t="shared" si="11"/>
        <v>0.11024261348937502</v>
      </c>
      <c r="W22" s="1667">
        <f t="shared" si="11"/>
        <v>8.6104909753462772E-2</v>
      </c>
      <c r="X22" s="1667">
        <f t="shared" si="11"/>
        <v>9.1397644067958542E-2</v>
      </c>
      <c r="Y22" s="1667">
        <f t="shared" si="11"/>
        <v>0.10452473071075875</v>
      </c>
      <c r="Z22" s="1667">
        <f t="shared" si="11"/>
        <v>9.9193724852818396E-2</v>
      </c>
      <c r="AA22" s="1667">
        <f t="shared" si="11"/>
        <v>8.3175295265470559E-2</v>
      </c>
      <c r="AB22" s="1667">
        <f t="shared" si="11"/>
        <v>0.10560974275450002</v>
      </c>
      <c r="AC22" s="1667">
        <f t="shared" si="11"/>
        <v>9.7837640808113607E-2</v>
      </c>
      <c r="AD22" s="1667">
        <f t="shared" si="11"/>
        <v>0.10200281817927973</v>
      </c>
      <c r="AE22" s="1667">
        <f t="shared" si="11"/>
        <v>9.489557821347358E-2</v>
      </c>
      <c r="AF22" s="1667">
        <f t="shared" si="11"/>
        <v>9.6004828674111226E-2</v>
      </c>
      <c r="AG22" s="1667">
        <f t="shared" si="11"/>
        <v>0.10001950732160164</v>
      </c>
      <c r="AH22" s="1667">
        <f t="shared" si="11"/>
        <v>9.548812559420361E-2</v>
      </c>
      <c r="AI22" s="1667">
        <f t="shared" si="11"/>
        <v>9.7644689079823668E-2</v>
      </c>
      <c r="AJ22" s="1108"/>
    </row>
    <row r="23" spans="1:36">
      <c r="A23" s="1887">
        <v>23</v>
      </c>
      <c r="B23" s="1887">
        <v>1</v>
      </c>
      <c r="C23" s="1887">
        <v>23</v>
      </c>
      <c r="D23" s="2120" t="s">
        <v>1020</v>
      </c>
      <c r="E23" s="2653">
        <v>1</v>
      </c>
      <c r="F23" s="2183"/>
      <c r="G23" s="2183"/>
      <c r="H23" s="104"/>
      <c r="I23" s="2199" t="s">
        <v>182</v>
      </c>
      <c r="J23" s="2184"/>
      <c r="K23" s="2183"/>
      <c r="L23" s="2183"/>
      <c r="M23" s="2184"/>
      <c r="N23" s="2184"/>
      <c r="O23" s="2184"/>
      <c r="P23" s="2204"/>
      <c r="Q23" s="1385">
        <f t="shared" ref="Q23:AB24" si="12">Q111+Q360+Q165+Q247+Q310</f>
        <v>0</v>
      </c>
      <c r="R23" s="1385">
        <f t="shared" si="12"/>
        <v>0</v>
      </c>
      <c r="S23" s="1385">
        <f t="shared" si="12"/>
        <v>0</v>
      </c>
      <c r="T23" s="1385">
        <f t="shared" si="12"/>
        <v>0</v>
      </c>
      <c r="U23" s="1385">
        <f t="shared" si="12"/>
        <v>0</v>
      </c>
      <c r="V23" s="1385">
        <f t="shared" si="12"/>
        <v>0</v>
      </c>
      <c r="W23" s="1385">
        <f t="shared" si="12"/>
        <v>0</v>
      </c>
      <c r="X23" s="1385">
        <f t="shared" si="12"/>
        <v>0</v>
      </c>
      <c r="Y23" s="1385">
        <f t="shared" si="12"/>
        <v>0</v>
      </c>
      <c r="Z23" s="1385">
        <f t="shared" si="12"/>
        <v>0</v>
      </c>
      <c r="AA23" s="1385">
        <f t="shared" si="12"/>
        <v>0</v>
      </c>
      <c r="AB23" s="1385">
        <f t="shared" si="12"/>
        <v>0</v>
      </c>
      <c r="AC23" s="1385">
        <f>SUM(Q23:S23)</f>
        <v>0</v>
      </c>
      <c r="AD23" s="1385">
        <f>SUM(T23:V23)</f>
        <v>0</v>
      </c>
      <c r="AE23" s="1385">
        <f>SUM(W23:Y23)</f>
        <v>0</v>
      </c>
      <c r="AF23" s="1385">
        <f>SUM(Z23:AB23)</f>
        <v>0</v>
      </c>
      <c r="AG23" s="1385">
        <f>AC23+AD23</f>
        <v>0</v>
      </c>
      <c r="AH23" s="1385">
        <f>AF23+AE23</f>
        <v>0</v>
      </c>
      <c r="AI23" s="1385">
        <f>AG23+AH23</f>
        <v>0</v>
      </c>
    </row>
    <row r="24" spans="1:36">
      <c r="A24" s="1887">
        <v>24</v>
      </c>
      <c r="B24" s="1887">
        <v>1</v>
      </c>
      <c r="C24" s="1887">
        <v>24</v>
      </c>
      <c r="D24" s="2120" t="s">
        <v>1020</v>
      </c>
      <c r="E24" s="2653">
        <v>1</v>
      </c>
      <c r="F24" s="2183"/>
      <c r="G24" s="2183"/>
      <c r="H24" s="104"/>
      <c r="I24" s="2195" t="s">
        <v>161</v>
      </c>
      <c r="J24" s="2196"/>
      <c r="K24" s="2197"/>
      <c r="L24" s="2197"/>
      <c r="M24" s="2196"/>
      <c r="N24" s="2196"/>
      <c r="O24" s="2196"/>
      <c r="P24" s="2205"/>
      <c r="Q24" s="1386">
        <f t="shared" si="12"/>
        <v>0</v>
      </c>
      <c r="R24" s="1386">
        <f t="shared" si="12"/>
        <v>0</v>
      </c>
      <c r="S24" s="1386">
        <f t="shared" si="12"/>
        <v>0</v>
      </c>
      <c r="T24" s="1386">
        <f t="shared" si="12"/>
        <v>0</v>
      </c>
      <c r="U24" s="1386">
        <f t="shared" si="12"/>
        <v>0</v>
      </c>
      <c r="V24" s="1386">
        <f t="shared" si="12"/>
        <v>0</v>
      </c>
      <c r="W24" s="1386">
        <f t="shared" si="12"/>
        <v>0</v>
      </c>
      <c r="X24" s="1386">
        <f t="shared" si="12"/>
        <v>0</v>
      </c>
      <c r="Y24" s="1386">
        <f t="shared" si="12"/>
        <v>0</v>
      </c>
      <c r="Z24" s="1386">
        <f t="shared" si="12"/>
        <v>0</v>
      </c>
      <c r="AA24" s="1386">
        <f t="shared" si="12"/>
        <v>0</v>
      </c>
      <c r="AB24" s="1386">
        <f t="shared" si="12"/>
        <v>0</v>
      </c>
      <c r="AC24" s="1386">
        <f>SUM(Q24:S24)</f>
        <v>0</v>
      </c>
      <c r="AD24" s="1386">
        <f>SUM(T24:V24)</f>
        <v>0</v>
      </c>
      <c r="AE24" s="1386">
        <f>SUM(W24:Y24)</f>
        <v>0</v>
      </c>
      <c r="AF24" s="1386">
        <f>SUM(Z24:AB24)</f>
        <v>0</v>
      </c>
      <c r="AG24" s="1386">
        <f>AC24+AD24</f>
        <v>0</v>
      </c>
      <c r="AH24" s="1386">
        <f>AF24+AE24</f>
        <v>0</v>
      </c>
      <c r="AI24" s="1386">
        <f>AG24+AH24</f>
        <v>0</v>
      </c>
    </row>
    <row r="25" spans="1:36">
      <c r="A25" s="1887">
        <v>25</v>
      </c>
      <c r="B25" s="1887">
        <v>1</v>
      </c>
      <c r="C25" s="1887">
        <v>25</v>
      </c>
      <c r="D25" s="2120" t="s">
        <v>1020</v>
      </c>
      <c r="E25" s="2653">
        <v>1</v>
      </c>
      <c r="F25" s="2183"/>
      <c r="G25" s="2183"/>
      <c r="H25" s="104"/>
      <c r="I25" s="1380" t="s">
        <v>184</v>
      </c>
      <c r="J25" s="1381"/>
      <c r="K25" s="1381"/>
      <c r="L25" s="1381"/>
      <c r="M25" s="1381"/>
      <c r="N25" s="1381"/>
      <c r="O25" s="1381"/>
      <c r="P25" s="2001"/>
      <c r="Q25" s="1382">
        <f>Q21+Q23-Q24</f>
        <v>44130.37846320853</v>
      </c>
      <c r="R25" s="1382">
        <f t="shared" ref="R25:AB25" si="13">R21+R23-R24</f>
        <v>49848.331680463685</v>
      </c>
      <c r="S25" s="1382">
        <f t="shared" si="13"/>
        <v>64966.104143458069</v>
      </c>
      <c r="T25" s="1382">
        <f t="shared" si="13"/>
        <v>51711.769918352831</v>
      </c>
      <c r="U25" s="1382">
        <f t="shared" si="13"/>
        <v>56147.911374585266</v>
      </c>
      <c r="V25" s="1382">
        <f t="shared" si="13"/>
        <v>74441.695964909421</v>
      </c>
      <c r="W25" s="1382">
        <f t="shared" si="13"/>
        <v>45499.523313061596</v>
      </c>
      <c r="X25" s="1382">
        <f t="shared" si="13"/>
        <v>49563.258652992779</v>
      </c>
      <c r="Y25" s="1382">
        <f t="shared" si="13"/>
        <v>71013.892435319227</v>
      </c>
      <c r="Z25" s="1382">
        <f t="shared" si="13"/>
        <v>58846.033729256247</v>
      </c>
      <c r="AA25" s="1382">
        <f t="shared" si="13"/>
        <v>57357.267517552304</v>
      </c>
      <c r="AB25" s="1382">
        <f t="shared" si="13"/>
        <v>76477.202371998428</v>
      </c>
      <c r="AC25" s="1382">
        <f>SUM(Q25:S25)</f>
        <v>158944.81428713028</v>
      </c>
      <c r="AD25" s="1382">
        <f>SUM(T25:V25)</f>
        <v>182301.37725784752</v>
      </c>
      <c r="AE25" s="1382">
        <f>SUM(W25:Y25)</f>
        <v>166076.6744013736</v>
      </c>
      <c r="AF25" s="1382">
        <f>SUM(Z25:AB25)</f>
        <v>192680.50361880698</v>
      </c>
      <c r="AG25" s="1382">
        <f>AC25+AD25</f>
        <v>341246.19154497783</v>
      </c>
      <c r="AH25" s="1382">
        <f>AF25+AE25</f>
        <v>358757.17802018055</v>
      </c>
      <c r="AI25" s="1382">
        <f>AG25+AH25</f>
        <v>700003.36956515838</v>
      </c>
    </row>
    <row r="26" spans="1:36">
      <c r="A26" s="1887">
        <v>26</v>
      </c>
      <c r="B26" s="1887">
        <v>1</v>
      </c>
      <c r="C26" s="1887">
        <v>26</v>
      </c>
      <c r="D26" s="2120" t="s">
        <v>1020</v>
      </c>
      <c r="E26" s="2653">
        <v>1</v>
      </c>
      <c r="F26" s="2183"/>
      <c r="G26" s="2183"/>
      <c r="H26" s="104"/>
      <c r="I26" s="2195"/>
      <c r="J26" s="2196"/>
      <c r="K26" s="2197"/>
      <c r="L26" s="2197"/>
      <c r="M26" s="2196"/>
      <c r="N26" s="2196"/>
      <c r="O26" s="2196"/>
      <c r="P26" s="2198" t="s">
        <v>140</v>
      </c>
      <c r="Q26" s="1665">
        <f>IFERROR(Q25/Q11,0)</f>
        <v>9.1968858068755502E-2</v>
      </c>
      <c r="R26" s="1665">
        <f t="shared" ref="R26:AI26" si="14">IFERROR(R25/R11,0)</f>
        <v>9.5708774679611933E-2</v>
      </c>
      <c r="S26" s="1665">
        <f t="shared" si="14"/>
        <v>0.10412846058725521</v>
      </c>
      <c r="T26" s="1665">
        <f t="shared" si="14"/>
        <v>9.8305279865774545E-2</v>
      </c>
      <c r="U26" s="1665">
        <f t="shared" si="14"/>
        <v>9.5826475194243976E-2</v>
      </c>
      <c r="V26" s="1665">
        <f t="shared" si="14"/>
        <v>0.11024261348937502</v>
      </c>
      <c r="W26" s="1665">
        <f t="shared" si="14"/>
        <v>8.6104909753462772E-2</v>
      </c>
      <c r="X26" s="1665">
        <f t="shared" si="14"/>
        <v>9.1397644067958542E-2</v>
      </c>
      <c r="Y26" s="1665">
        <f t="shared" si="14"/>
        <v>0.10452473071075875</v>
      </c>
      <c r="Z26" s="1665">
        <f t="shared" si="14"/>
        <v>9.9193724852818396E-2</v>
      </c>
      <c r="AA26" s="1665">
        <f t="shared" si="14"/>
        <v>8.3175295265470559E-2</v>
      </c>
      <c r="AB26" s="1665">
        <f t="shared" si="14"/>
        <v>0.10560974275450002</v>
      </c>
      <c r="AC26" s="1665">
        <f t="shared" si="14"/>
        <v>9.7837640808113607E-2</v>
      </c>
      <c r="AD26" s="1665">
        <f t="shared" si="14"/>
        <v>0.10200281817927973</v>
      </c>
      <c r="AE26" s="1665">
        <f t="shared" si="14"/>
        <v>9.489557821347358E-2</v>
      </c>
      <c r="AF26" s="1665">
        <f t="shared" si="14"/>
        <v>9.6004828674111226E-2</v>
      </c>
      <c r="AG26" s="1665">
        <f t="shared" si="14"/>
        <v>0.10001950732160164</v>
      </c>
      <c r="AH26" s="1665">
        <f t="shared" si="14"/>
        <v>9.548812559420361E-2</v>
      </c>
      <c r="AI26" s="1665">
        <f t="shared" si="14"/>
        <v>9.7644689079823668E-2</v>
      </c>
      <c r="AJ26" s="1108"/>
    </row>
    <row r="27" spans="1:36">
      <c r="A27" s="1887">
        <v>27</v>
      </c>
      <c r="B27" s="1887">
        <v>1</v>
      </c>
      <c r="C27" s="1887">
        <v>27</v>
      </c>
      <c r="D27" s="2120" t="s">
        <v>1020</v>
      </c>
      <c r="E27" s="2653">
        <v>1</v>
      </c>
      <c r="F27" s="2183"/>
      <c r="G27" s="2183"/>
      <c r="H27" s="104"/>
      <c r="I27" s="2199" t="s">
        <v>185</v>
      </c>
      <c r="J27" s="2184"/>
      <c r="K27" s="2183"/>
      <c r="L27" s="2183"/>
      <c r="M27" s="2184"/>
      <c r="N27" s="2184"/>
      <c r="O27" s="2184"/>
      <c r="P27" s="2200"/>
      <c r="Q27" s="1385">
        <f>Q28-Q29</f>
        <v>0</v>
      </c>
      <c r="R27" s="1385">
        <f t="shared" ref="R27:AB27" si="15">R28-R29</f>
        <v>0</v>
      </c>
      <c r="S27" s="1385">
        <f t="shared" si="15"/>
        <v>0</v>
      </c>
      <c r="T27" s="1385">
        <f t="shared" si="15"/>
        <v>0</v>
      </c>
      <c r="U27" s="1385">
        <f t="shared" si="15"/>
        <v>0</v>
      </c>
      <c r="V27" s="1385">
        <f t="shared" si="15"/>
        <v>0</v>
      </c>
      <c r="W27" s="1385">
        <f t="shared" si="15"/>
        <v>0</v>
      </c>
      <c r="X27" s="1385">
        <f t="shared" si="15"/>
        <v>0</v>
      </c>
      <c r="Y27" s="1385">
        <f t="shared" si="15"/>
        <v>0</v>
      </c>
      <c r="Z27" s="1385">
        <f t="shared" si="15"/>
        <v>0</v>
      </c>
      <c r="AA27" s="1385">
        <f t="shared" si="15"/>
        <v>0</v>
      </c>
      <c r="AB27" s="1385">
        <f t="shared" si="15"/>
        <v>0</v>
      </c>
      <c r="AC27" s="1385">
        <f t="shared" ref="AC27:AC32" si="16">SUM(Q27:S27)</f>
        <v>0</v>
      </c>
      <c r="AD27" s="1385">
        <f t="shared" ref="AD27:AD32" si="17">SUM(T27:V27)</f>
        <v>0</v>
      </c>
      <c r="AE27" s="1385">
        <f t="shared" ref="AE27:AE32" si="18">SUM(W27:Y27)</f>
        <v>0</v>
      </c>
      <c r="AF27" s="1385">
        <f t="shared" ref="AF27:AF32" si="19">SUM(Z27:AB27)</f>
        <v>0</v>
      </c>
      <c r="AG27" s="1385">
        <f t="shared" ref="AG27:AG32" si="20">AC27+AD27</f>
        <v>0</v>
      </c>
      <c r="AH27" s="1385">
        <f t="shared" ref="AH27:AH32" si="21">AF27+AE27</f>
        <v>0</v>
      </c>
      <c r="AI27" s="1385">
        <f t="shared" ref="AI27:AI32" si="22">AG27+AH27</f>
        <v>0</v>
      </c>
    </row>
    <row r="28" spans="1:36">
      <c r="A28" s="1887">
        <v>28</v>
      </c>
      <c r="B28" s="1887">
        <v>1</v>
      </c>
      <c r="C28" s="1887">
        <v>28</v>
      </c>
      <c r="D28" s="2120" t="s">
        <v>1020</v>
      </c>
      <c r="E28" s="2653">
        <v>1</v>
      </c>
      <c r="F28" s="2188"/>
      <c r="G28" s="2188"/>
      <c r="H28" s="2189"/>
      <c r="I28" s="2199"/>
      <c r="J28" s="2201" t="s">
        <v>186</v>
      </c>
      <c r="K28" s="2201"/>
      <c r="L28" s="2202"/>
      <c r="M28" s="2201"/>
      <c r="N28" s="2201"/>
      <c r="O28" s="2201"/>
      <c r="P28" s="2206"/>
      <c r="Q28" s="1387"/>
      <c r="R28" s="1387"/>
      <c r="S28" s="1387"/>
      <c r="T28" s="1387"/>
      <c r="U28" s="1387"/>
      <c r="V28" s="1387"/>
      <c r="W28" s="1387"/>
      <c r="X28" s="1387"/>
      <c r="Y28" s="1387"/>
      <c r="Z28" s="1387"/>
      <c r="AA28" s="1387"/>
      <c r="AB28" s="1387"/>
      <c r="AC28" s="1384">
        <f t="shared" si="16"/>
        <v>0</v>
      </c>
      <c r="AD28" s="1384">
        <f t="shared" si="17"/>
        <v>0</v>
      </c>
      <c r="AE28" s="1384">
        <f t="shared" si="18"/>
        <v>0</v>
      </c>
      <c r="AF28" s="1384">
        <f t="shared" si="19"/>
        <v>0</v>
      </c>
      <c r="AG28" s="1384">
        <f t="shared" si="20"/>
        <v>0</v>
      </c>
      <c r="AH28" s="1384">
        <f t="shared" si="21"/>
        <v>0</v>
      </c>
      <c r="AI28" s="1384">
        <f t="shared" si="22"/>
        <v>0</v>
      </c>
    </row>
    <row r="29" spans="1:36">
      <c r="A29" s="1887">
        <v>29</v>
      </c>
      <c r="B29" s="1887">
        <v>1</v>
      </c>
      <c r="C29" s="1887">
        <v>29</v>
      </c>
      <c r="D29" s="2120" t="s">
        <v>1020</v>
      </c>
      <c r="E29" s="2653">
        <v>1</v>
      </c>
      <c r="F29" s="2188"/>
      <c r="G29" s="2188"/>
      <c r="H29" s="2189"/>
      <c r="I29" s="2199"/>
      <c r="J29" s="2184" t="s">
        <v>187</v>
      </c>
      <c r="K29" s="2184"/>
      <c r="L29" s="2183"/>
      <c r="M29" s="2184"/>
      <c r="N29" s="2184"/>
      <c r="O29" s="2184"/>
      <c r="P29" s="2204"/>
      <c r="Q29" s="1388"/>
      <c r="R29" s="1388"/>
      <c r="S29" s="1388"/>
      <c r="T29" s="1388"/>
      <c r="U29" s="1388"/>
      <c r="V29" s="1388"/>
      <c r="W29" s="1388"/>
      <c r="X29" s="1388"/>
      <c r="Y29" s="1388"/>
      <c r="Z29" s="1388"/>
      <c r="AA29" s="1388"/>
      <c r="AB29" s="1388"/>
      <c r="AC29" s="1383">
        <f t="shared" si="16"/>
        <v>0</v>
      </c>
      <c r="AD29" s="1383">
        <f t="shared" si="17"/>
        <v>0</v>
      </c>
      <c r="AE29" s="1383">
        <f t="shared" si="18"/>
        <v>0</v>
      </c>
      <c r="AF29" s="1383">
        <f t="shared" si="19"/>
        <v>0</v>
      </c>
      <c r="AG29" s="1383">
        <f t="shared" si="20"/>
        <v>0</v>
      </c>
      <c r="AH29" s="1383">
        <f t="shared" si="21"/>
        <v>0</v>
      </c>
      <c r="AI29" s="1383">
        <f t="shared" si="22"/>
        <v>0</v>
      </c>
    </row>
    <row r="30" spans="1:36">
      <c r="A30" s="1887">
        <v>30</v>
      </c>
      <c r="B30" s="1887">
        <v>1</v>
      </c>
      <c r="C30" s="1887">
        <v>30</v>
      </c>
      <c r="D30" s="2120" t="s">
        <v>1020</v>
      </c>
      <c r="E30" s="2653">
        <v>1</v>
      </c>
      <c r="F30" s="2183"/>
      <c r="G30" s="2183"/>
      <c r="H30" s="104"/>
      <c r="I30" s="1375" t="s">
        <v>149</v>
      </c>
      <c r="J30" s="1376"/>
      <c r="K30" s="1376"/>
      <c r="L30" s="1376"/>
      <c r="M30" s="1376"/>
      <c r="N30" s="1376"/>
      <c r="O30" s="1376"/>
      <c r="P30" s="1377"/>
      <c r="Q30" s="1378">
        <f>Q25+Q27</f>
        <v>44130.37846320853</v>
      </c>
      <c r="R30" s="1378">
        <f t="shared" ref="R30:AB30" si="23">R25+R27</f>
        <v>49848.331680463685</v>
      </c>
      <c r="S30" s="1378">
        <f t="shared" si="23"/>
        <v>64966.104143458069</v>
      </c>
      <c r="T30" s="1378">
        <f t="shared" si="23"/>
        <v>51711.769918352831</v>
      </c>
      <c r="U30" s="1378">
        <f t="shared" si="23"/>
        <v>56147.911374585266</v>
      </c>
      <c r="V30" s="1378">
        <f t="shared" si="23"/>
        <v>74441.695964909421</v>
      </c>
      <c r="W30" s="1378">
        <f t="shared" si="23"/>
        <v>45499.523313061596</v>
      </c>
      <c r="X30" s="1378">
        <f t="shared" si="23"/>
        <v>49563.258652992779</v>
      </c>
      <c r="Y30" s="1378">
        <f t="shared" si="23"/>
        <v>71013.892435319227</v>
      </c>
      <c r="Z30" s="1378">
        <f t="shared" si="23"/>
        <v>58846.033729256247</v>
      </c>
      <c r="AA30" s="1378">
        <f t="shared" si="23"/>
        <v>57357.267517552304</v>
      </c>
      <c r="AB30" s="1378">
        <f t="shared" si="23"/>
        <v>76477.202371998428</v>
      </c>
      <c r="AC30" s="1378">
        <f t="shared" si="16"/>
        <v>158944.81428713028</v>
      </c>
      <c r="AD30" s="1378">
        <f t="shared" si="17"/>
        <v>182301.37725784752</v>
      </c>
      <c r="AE30" s="1378">
        <f t="shared" si="18"/>
        <v>166076.6744013736</v>
      </c>
      <c r="AF30" s="1378">
        <f t="shared" si="19"/>
        <v>192680.50361880698</v>
      </c>
      <c r="AG30" s="1378">
        <f t="shared" si="20"/>
        <v>341246.19154497783</v>
      </c>
      <c r="AH30" s="1378">
        <f t="shared" si="21"/>
        <v>358757.17802018055</v>
      </c>
      <c r="AI30" s="1378">
        <f t="shared" si="22"/>
        <v>700003.36956515838</v>
      </c>
    </row>
    <row r="31" spans="1:36">
      <c r="A31" s="1887">
        <v>31</v>
      </c>
      <c r="B31" s="1887">
        <v>1</v>
      </c>
      <c r="C31" s="1887">
        <v>31</v>
      </c>
      <c r="D31" s="2120" t="s">
        <v>1020</v>
      </c>
      <c r="E31" s="2653">
        <v>1</v>
      </c>
      <c r="F31" s="2183"/>
      <c r="G31" s="2183"/>
      <c r="H31" s="104"/>
      <c r="I31" s="2190" t="s">
        <v>188</v>
      </c>
      <c r="J31" s="2191"/>
      <c r="K31" s="2192"/>
      <c r="L31" s="2192"/>
      <c r="M31" s="2191"/>
      <c r="N31" s="2191"/>
      <c r="O31" s="2191"/>
      <c r="P31" s="2193"/>
      <c r="Q31" s="1389"/>
      <c r="R31" s="1389"/>
      <c r="S31" s="1389"/>
      <c r="T31" s="1389"/>
      <c r="U31" s="1389"/>
      <c r="V31" s="1389"/>
      <c r="W31" s="1389"/>
      <c r="X31" s="1389"/>
      <c r="Y31" s="1389"/>
      <c r="Z31" s="1389"/>
      <c r="AA31" s="1389"/>
      <c r="AB31" s="1389"/>
      <c r="AC31" s="1390">
        <f t="shared" si="16"/>
        <v>0</v>
      </c>
      <c r="AD31" s="1390">
        <f t="shared" si="17"/>
        <v>0</v>
      </c>
      <c r="AE31" s="1390">
        <f t="shared" si="18"/>
        <v>0</v>
      </c>
      <c r="AF31" s="1390">
        <f t="shared" si="19"/>
        <v>0</v>
      </c>
      <c r="AG31" s="1390">
        <f t="shared" si="20"/>
        <v>0</v>
      </c>
      <c r="AH31" s="1390">
        <f t="shared" si="21"/>
        <v>0</v>
      </c>
      <c r="AI31" s="1390">
        <f t="shared" si="22"/>
        <v>0</v>
      </c>
    </row>
    <row r="32" spans="1:36">
      <c r="A32" s="1887">
        <v>32</v>
      </c>
      <c r="B32" s="1887">
        <v>1</v>
      </c>
      <c r="C32" s="1887">
        <v>32</v>
      </c>
      <c r="D32" s="2120" t="s">
        <v>1020</v>
      </c>
      <c r="E32" s="2653">
        <v>1</v>
      </c>
      <c r="F32" s="2183"/>
      <c r="G32" s="2183"/>
      <c r="H32" s="104"/>
      <c r="I32" s="1375" t="s">
        <v>189</v>
      </c>
      <c r="J32" s="1376"/>
      <c r="K32" s="1376"/>
      <c r="L32" s="1376"/>
      <c r="M32" s="1376"/>
      <c r="N32" s="1376"/>
      <c r="O32" s="1376"/>
      <c r="P32" s="1377"/>
      <c r="Q32" s="1378">
        <f>Q30-Q31</f>
        <v>44130.37846320853</v>
      </c>
      <c r="R32" s="1378">
        <f t="shared" ref="R32:AB32" si="24">R30-R31</f>
        <v>49848.331680463685</v>
      </c>
      <c r="S32" s="1378">
        <f t="shared" si="24"/>
        <v>64966.104143458069</v>
      </c>
      <c r="T32" s="1378">
        <f t="shared" si="24"/>
        <v>51711.769918352831</v>
      </c>
      <c r="U32" s="1378">
        <f t="shared" si="24"/>
        <v>56147.911374585266</v>
      </c>
      <c r="V32" s="1378">
        <f t="shared" si="24"/>
        <v>74441.695964909421</v>
      </c>
      <c r="W32" s="1378">
        <f t="shared" si="24"/>
        <v>45499.523313061596</v>
      </c>
      <c r="X32" s="1378">
        <f t="shared" si="24"/>
        <v>49563.258652992779</v>
      </c>
      <c r="Y32" s="1378">
        <f t="shared" si="24"/>
        <v>71013.892435319227</v>
      </c>
      <c r="Z32" s="1378">
        <f t="shared" si="24"/>
        <v>58846.033729256247</v>
      </c>
      <c r="AA32" s="1378">
        <f t="shared" si="24"/>
        <v>57357.267517552304</v>
      </c>
      <c r="AB32" s="1378">
        <f t="shared" si="24"/>
        <v>76477.202371998428</v>
      </c>
      <c r="AC32" s="1378">
        <f t="shared" si="16"/>
        <v>158944.81428713028</v>
      </c>
      <c r="AD32" s="1378">
        <f t="shared" si="17"/>
        <v>182301.37725784752</v>
      </c>
      <c r="AE32" s="1378">
        <f t="shared" si="18"/>
        <v>166076.6744013736</v>
      </c>
      <c r="AF32" s="1378">
        <f t="shared" si="19"/>
        <v>192680.50361880698</v>
      </c>
      <c r="AG32" s="1378">
        <f t="shared" si="20"/>
        <v>341246.19154497783</v>
      </c>
      <c r="AH32" s="1378">
        <f t="shared" si="21"/>
        <v>358757.17802018055</v>
      </c>
      <c r="AI32" s="1378">
        <f t="shared" si="22"/>
        <v>700003.36956515838</v>
      </c>
    </row>
    <row r="33" spans="1:36">
      <c r="A33" s="1887">
        <v>33</v>
      </c>
      <c r="B33" s="1887">
        <v>1</v>
      </c>
      <c r="C33" s="1887">
        <v>33</v>
      </c>
      <c r="D33" s="2120" t="s">
        <v>1020</v>
      </c>
      <c r="E33" s="2653">
        <v>1</v>
      </c>
      <c r="F33" s="2183"/>
      <c r="G33" s="2183"/>
      <c r="H33" s="104"/>
      <c r="I33" s="2195"/>
      <c r="J33" s="2196"/>
      <c r="K33" s="2197"/>
      <c r="L33" s="2197"/>
      <c r="M33" s="2196"/>
      <c r="N33" s="2196"/>
      <c r="O33" s="2196"/>
      <c r="P33" s="2198" t="s">
        <v>140</v>
      </c>
      <c r="Q33" s="1665">
        <f>IFERROR(Q32/Q11,0)</f>
        <v>9.1968858068755502E-2</v>
      </c>
      <c r="R33" s="1665">
        <f t="shared" ref="R33:AI33" si="25">IFERROR(R32/R11,0)</f>
        <v>9.5708774679611933E-2</v>
      </c>
      <c r="S33" s="1665">
        <f t="shared" si="25"/>
        <v>0.10412846058725521</v>
      </c>
      <c r="T33" s="1665">
        <f t="shared" si="25"/>
        <v>9.8305279865774545E-2</v>
      </c>
      <c r="U33" s="1665">
        <f t="shared" si="25"/>
        <v>9.5826475194243976E-2</v>
      </c>
      <c r="V33" s="1665">
        <f t="shared" si="25"/>
        <v>0.11024261348937502</v>
      </c>
      <c r="W33" s="1665">
        <f t="shared" si="25"/>
        <v>8.6104909753462772E-2</v>
      </c>
      <c r="X33" s="1665">
        <f t="shared" si="25"/>
        <v>9.1397644067958542E-2</v>
      </c>
      <c r="Y33" s="1665">
        <f t="shared" si="25"/>
        <v>0.10452473071075875</v>
      </c>
      <c r="Z33" s="1665">
        <f t="shared" si="25"/>
        <v>9.9193724852818396E-2</v>
      </c>
      <c r="AA33" s="1665">
        <f t="shared" si="25"/>
        <v>8.3175295265470559E-2</v>
      </c>
      <c r="AB33" s="1665">
        <f t="shared" si="25"/>
        <v>0.10560974275450002</v>
      </c>
      <c r="AC33" s="1665">
        <f t="shared" si="25"/>
        <v>9.7837640808113607E-2</v>
      </c>
      <c r="AD33" s="1665">
        <f t="shared" si="25"/>
        <v>0.10200281817927973</v>
      </c>
      <c r="AE33" s="1665">
        <f t="shared" si="25"/>
        <v>9.489557821347358E-2</v>
      </c>
      <c r="AF33" s="1665">
        <f t="shared" si="25"/>
        <v>9.6004828674111226E-2</v>
      </c>
      <c r="AG33" s="1665">
        <f t="shared" si="25"/>
        <v>0.10001950732160164</v>
      </c>
      <c r="AH33" s="1665">
        <f t="shared" si="25"/>
        <v>9.548812559420361E-2</v>
      </c>
      <c r="AI33" s="1665">
        <f t="shared" si="25"/>
        <v>9.7644689079823668E-2</v>
      </c>
      <c r="AJ33" s="1108"/>
    </row>
    <row r="34" spans="1:36">
      <c r="A34" s="1887">
        <v>34</v>
      </c>
      <c r="B34" s="1887">
        <v>1</v>
      </c>
      <c r="C34" s="1887">
        <v>34</v>
      </c>
      <c r="E34" s="2653">
        <v>1</v>
      </c>
      <c r="Z34" s="252"/>
      <c r="AA34" s="252"/>
      <c r="AB34" s="252"/>
      <c r="AC34" s="252"/>
      <c r="AD34" s="252"/>
      <c r="AE34" s="252"/>
      <c r="AF34" s="252"/>
      <c r="AG34" s="252"/>
      <c r="AH34" s="252"/>
      <c r="AI34" s="1674"/>
    </row>
    <row r="35" spans="1:36">
      <c r="A35" s="1887">
        <v>35</v>
      </c>
      <c r="B35" s="1887">
        <v>1</v>
      </c>
      <c r="C35" s="1887">
        <v>35</v>
      </c>
      <c r="E35" s="2653">
        <v>1</v>
      </c>
      <c r="Z35" s="252"/>
      <c r="AA35" s="252"/>
      <c r="AB35" s="252"/>
      <c r="AC35" s="252"/>
      <c r="AD35" s="252"/>
      <c r="AE35" s="252"/>
      <c r="AF35" s="252"/>
      <c r="AG35" s="252"/>
      <c r="AH35" s="252"/>
      <c r="AI35" s="1674"/>
    </row>
    <row r="36" spans="1:36" s="326" customFormat="1" ht="15.75">
      <c r="A36" s="1887">
        <v>36</v>
      </c>
      <c r="B36" s="1887">
        <v>1</v>
      </c>
      <c r="C36" s="1887">
        <v>36</v>
      </c>
      <c r="E36" s="2653">
        <v>1</v>
      </c>
      <c r="G36" s="2207" t="s">
        <v>95</v>
      </c>
      <c r="I36" s="89"/>
      <c r="K36" s="2178"/>
      <c r="L36" s="2178"/>
      <c r="Q36" s="2208"/>
      <c r="R36" s="2208"/>
      <c r="S36" s="2208"/>
      <c r="T36" s="2208"/>
      <c r="U36" s="2208"/>
      <c r="V36" s="2208"/>
      <c r="W36" s="2208"/>
      <c r="X36" s="2208"/>
      <c r="Y36" s="2208"/>
      <c r="Z36" s="443"/>
      <c r="AA36" s="443"/>
      <c r="AB36" s="443"/>
      <c r="AC36" s="443"/>
      <c r="AD36" s="443"/>
      <c r="AE36" s="443"/>
      <c r="AF36" s="443"/>
      <c r="AG36" s="443"/>
      <c r="AH36" s="443"/>
      <c r="AI36" s="1675"/>
    </row>
    <row r="37" spans="1:36">
      <c r="A37" s="1887">
        <v>37</v>
      </c>
      <c r="B37" s="1887">
        <v>1</v>
      </c>
      <c r="C37" s="1887">
        <v>37</v>
      </c>
      <c r="E37" s="2653">
        <v>1</v>
      </c>
      <c r="I37" s="2209" t="s">
        <v>148</v>
      </c>
      <c r="J37" s="472"/>
      <c r="K37" s="1393"/>
      <c r="L37" s="1393"/>
      <c r="M37" s="472"/>
      <c r="N37" s="472"/>
      <c r="O37" s="472"/>
      <c r="P37" s="473"/>
      <c r="Q37" s="1394">
        <f>SUM(Q38:Q40)</f>
        <v>31156.288250348913</v>
      </c>
      <c r="R37" s="1394">
        <f t="shared" ref="R37:AI37" si="26">SUM(R38:R40)</f>
        <v>33817.984993200997</v>
      </c>
      <c r="S37" s="1394">
        <f t="shared" si="26"/>
        <v>40510.372008636885</v>
      </c>
      <c r="T37" s="1394">
        <f t="shared" si="26"/>
        <v>34155.560281601152</v>
      </c>
      <c r="U37" s="1394">
        <f t="shared" si="26"/>
        <v>38044.943838187297</v>
      </c>
      <c r="V37" s="1394">
        <f t="shared" si="26"/>
        <v>43844.549670900029</v>
      </c>
      <c r="W37" s="1394">
        <f t="shared" si="26"/>
        <v>34310.558390991449</v>
      </c>
      <c r="X37" s="1394">
        <f t="shared" si="26"/>
        <v>35210.62276640661</v>
      </c>
      <c r="Y37" s="1394">
        <f t="shared" si="26"/>
        <v>44113.662471569703</v>
      </c>
      <c r="Z37" s="1394">
        <f t="shared" si="26"/>
        <v>38519.607463104781</v>
      </c>
      <c r="AA37" s="1394">
        <f t="shared" si="26"/>
        <v>44775.759120259041</v>
      </c>
      <c r="AB37" s="1394">
        <f t="shared" si="26"/>
        <v>47019.376197057602</v>
      </c>
      <c r="AC37" s="1395">
        <f t="shared" si="26"/>
        <v>105484.64525218681</v>
      </c>
      <c r="AD37" s="1395">
        <f t="shared" si="26"/>
        <v>116045.05379068849</v>
      </c>
      <c r="AE37" s="1395">
        <f t="shared" si="26"/>
        <v>113634.84362896776</v>
      </c>
      <c r="AF37" s="1395">
        <f t="shared" si="26"/>
        <v>130314.74278042142</v>
      </c>
      <c r="AG37" s="1395">
        <f t="shared" si="26"/>
        <v>221529.69904287529</v>
      </c>
      <c r="AH37" s="1395">
        <f t="shared" si="26"/>
        <v>243949.58640938919</v>
      </c>
      <c r="AI37" s="1395">
        <f t="shared" si="26"/>
        <v>465479.28545226448</v>
      </c>
    </row>
    <row r="38" spans="1:36">
      <c r="A38" s="1887">
        <v>38</v>
      </c>
      <c r="B38" s="1887">
        <v>1</v>
      </c>
      <c r="C38" s="1887">
        <v>38</v>
      </c>
      <c r="E38" s="2653">
        <v>1</v>
      </c>
      <c r="I38" s="2112"/>
      <c r="J38" s="371" t="s">
        <v>190</v>
      </c>
      <c r="P38" s="139"/>
      <c r="Q38" s="1584">
        <v>8627.8343266264365</v>
      </c>
      <c r="R38" s="1584">
        <v>9364.9143773860724</v>
      </c>
      <c r="S38" s="1584">
        <v>11218.177704355072</v>
      </c>
      <c r="T38" s="1584">
        <v>9458.3961053016883</v>
      </c>
      <c r="U38" s="1584">
        <v>10535.448567048461</v>
      </c>
      <c r="V38" s="1584">
        <v>12141.481926424043</v>
      </c>
      <c r="W38" s="1584">
        <v>9501.3183557961729</v>
      </c>
      <c r="X38" s="1584">
        <v>9750.5651932879118</v>
      </c>
      <c r="Y38" s="1584">
        <v>12216.004945363129</v>
      </c>
      <c r="Z38" s="1584">
        <v>10666.892951044303</v>
      </c>
      <c r="AA38" s="1584">
        <v>12399.353492764061</v>
      </c>
      <c r="AB38" s="1584">
        <v>13020.658452952672</v>
      </c>
      <c r="AC38" s="1397">
        <f>SUM(Q38:S38)</f>
        <v>29210.926408367581</v>
      </c>
      <c r="AD38" s="1397">
        <f>SUM(T38:V38)</f>
        <v>32135.326598774191</v>
      </c>
      <c r="AE38" s="1397">
        <f>SUM(W38:Y38)</f>
        <v>31467.888494447216</v>
      </c>
      <c r="AF38" s="1397">
        <f>SUM(Z38:AB38)</f>
        <v>36086.904896761036</v>
      </c>
      <c r="AG38" s="1397">
        <f>AC38+AD38</f>
        <v>61346.253007141771</v>
      </c>
      <c r="AH38" s="1397">
        <f>AF38+AE38</f>
        <v>67554.793391208252</v>
      </c>
      <c r="AI38" s="1397">
        <f>AG38+AH38</f>
        <v>128901.04639835002</v>
      </c>
    </row>
    <row r="39" spans="1:36">
      <c r="A39" s="1887">
        <v>39</v>
      </c>
      <c r="B39" s="1887">
        <v>1</v>
      </c>
      <c r="C39" s="1887">
        <v>39</v>
      </c>
      <c r="E39" s="2653">
        <v>1</v>
      </c>
      <c r="I39" s="2112"/>
      <c r="J39" s="371" t="s">
        <v>191</v>
      </c>
      <c r="P39" s="139"/>
      <c r="Q39" s="1584">
        <v>1415.4740177466765</v>
      </c>
      <c r="R39" s="1584">
        <v>1536.3986462632297</v>
      </c>
      <c r="S39" s="1584">
        <v>1840.4432057735762</v>
      </c>
      <c r="T39" s="1584">
        <v>1551.7351666447421</v>
      </c>
      <c r="U39" s="1584">
        <v>1728.4353346866524</v>
      </c>
      <c r="V39" s="1584">
        <v>1991.9195887612698</v>
      </c>
      <c r="W39" s="1584">
        <v>1558.7769488647205</v>
      </c>
      <c r="X39" s="1584">
        <v>1599.668139993217</v>
      </c>
      <c r="Y39" s="1584">
        <v>2004.1457619860826</v>
      </c>
      <c r="Z39" s="1584">
        <v>1749.9999711042342</v>
      </c>
      <c r="AA39" s="1584">
        <v>2034.2257444257884</v>
      </c>
      <c r="AB39" s="1584">
        <v>2136.1564253998145</v>
      </c>
      <c r="AC39" s="1398">
        <f>SUM(Q39:S39)</f>
        <v>4792.3158697834824</v>
      </c>
      <c r="AD39" s="1398">
        <f>SUM(T39:V39)</f>
        <v>5272.0900900926645</v>
      </c>
      <c r="AE39" s="1398">
        <f>SUM(W39:Y39)</f>
        <v>5162.5908508440207</v>
      </c>
      <c r="AF39" s="1398">
        <f>SUM(Z39:AB39)</f>
        <v>5920.3821409298371</v>
      </c>
      <c r="AG39" s="1398">
        <f>AC39+AD39</f>
        <v>10064.405959876147</v>
      </c>
      <c r="AH39" s="1398">
        <f>AF39+AE39</f>
        <v>11082.972991773859</v>
      </c>
      <c r="AI39" s="1398">
        <f>AG39+AH39</f>
        <v>21147.378951650004</v>
      </c>
    </row>
    <row r="40" spans="1:36">
      <c r="A40" s="1887">
        <v>40</v>
      </c>
      <c r="B40" s="1887">
        <v>1</v>
      </c>
      <c r="C40" s="1887">
        <v>40</v>
      </c>
      <c r="E40" s="2653">
        <v>1</v>
      </c>
      <c r="I40" s="2112"/>
      <c r="J40" s="371" t="s">
        <v>192</v>
      </c>
      <c r="P40" s="139"/>
      <c r="Q40" s="1584">
        <v>21112.979905975801</v>
      </c>
      <c r="R40" s="1584">
        <v>22916.671969551699</v>
      </c>
      <c r="S40" s="1584">
        <v>27451.751098508237</v>
      </c>
      <c r="T40" s="1584">
        <v>23145.429009654723</v>
      </c>
      <c r="U40" s="1584">
        <v>25781.059936452184</v>
      </c>
      <c r="V40" s="1584">
        <v>29711.148155714716</v>
      </c>
      <c r="W40" s="1584">
        <v>23250.463086330557</v>
      </c>
      <c r="X40" s="1584">
        <v>23860.389433125485</v>
      </c>
      <c r="Y40" s="1584">
        <v>29893.51176422049</v>
      </c>
      <c r="Z40" s="1584">
        <v>26102.714540956244</v>
      </c>
      <c r="AA40" s="1584">
        <v>30342.179883069195</v>
      </c>
      <c r="AB40" s="1584">
        <v>31862.561318705117</v>
      </c>
      <c r="AC40" s="1399">
        <f>SUM(Q40:S40)</f>
        <v>71481.402974035736</v>
      </c>
      <c r="AD40" s="1399">
        <f>SUM(T40:V40)</f>
        <v>78637.63710182163</v>
      </c>
      <c r="AE40" s="1399">
        <f>SUM(W40:Y40)</f>
        <v>77004.364283676536</v>
      </c>
      <c r="AF40" s="1399">
        <f>SUM(Z40:AB40)</f>
        <v>88307.455742730555</v>
      </c>
      <c r="AG40" s="1399">
        <f>AC40+AD40</f>
        <v>150119.04007585737</v>
      </c>
      <c r="AH40" s="1399">
        <f>AF40+AE40</f>
        <v>165311.82002640708</v>
      </c>
      <c r="AI40" s="1399">
        <f>AG40+AH40</f>
        <v>315430.86010226444</v>
      </c>
    </row>
    <row r="41" spans="1:36">
      <c r="A41" s="1887">
        <v>41</v>
      </c>
      <c r="B41" s="1887">
        <v>1</v>
      </c>
      <c r="C41" s="1887">
        <v>41</v>
      </c>
      <c r="E41" s="2653">
        <v>1</v>
      </c>
      <c r="I41" s="2210" t="s">
        <v>179</v>
      </c>
      <c r="J41" s="472"/>
      <c r="K41" s="1393"/>
      <c r="L41" s="1393"/>
      <c r="M41" s="472"/>
      <c r="N41" s="472"/>
      <c r="O41" s="472"/>
      <c r="P41" s="473"/>
      <c r="Q41" s="1394">
        <f>SUM(Q42:Q44)</f>
        <v>47596.427425036571</v>
      </c>
      <c r="R41" s="1394">
        <f t="shared" ref="R41:AI41" si="27">SUM(R42:R44)</f>
        <v>51591.421123561573</v>
      </c>
      <c r="S41" s="1394">
        <f t="shared" si="27"/>
        <v>61636.158198345074</v>
      </c>
      <c r="T41" s="1394">
        <f t="shared" si="27"/>
        <v>52098.094603009609</v>
      </c>
      <c r="U41" s="1394">
        <f t="shared" si="27"/>
        <v>57935.747912476741</v>
      </c>
      <c r="V41" s="1394">
        <f t="shared" si="27"/>
        <v>66640.491913774749</v>
      </c>
      <c r="W41" s="1394">
        <f t="shared" si="27"/>
        <v>52330.734355062654</v>
      </c>
      <c r="X41" s="1394">
        <f t="shared" si="27"/>
        <v>53681.658917639783</v>
      </c>
      <c r="Y41" s="1394">
        <f t="shared" si="27"/>
        <v>67044.408680684777</v>
      </c>
      <c r="Z41" s="1394">
        <f t="shared" si="27"/>
        <v>58648.180008866671</v>
      </c>
      <c r="AA41" s="1394">
        <f t="shared" si="27"/>
        <v>68038.162738667408</v>
      </c>
      <c r="AB41" s="1394">
        <f t="shared" si="27"/>
        <v>71405.652332582962</v>
      </c>
      <c r="AC41" s="1395">
        <f t="shared" si="27"/>
        <v>160824.00674694323</v>
      </c>
      <c r="AD41" s="1395">
        <f t="shared" si="27"/>
        <v>176674.3344292611</v>
      </c>
      <c r="AE41" s="1395">
        <f t="shared" si="27"/>
        <v>173056.80195338721</v>
      </c>
      <c r="AF41" s="1395">
        <f t="shared" si="27"/>
        <v>198091.99508011708</v>
      </c>
      <c r="AG41" s="1395">
        <f t="shared" si="27"/>
        <v>337498.34117620427</v>
      </c>
      <c r="AH41" s="1395">
        <f t="shared" si="27"/>
        <v>371148.79703350423</v>
      </c>
      <c r="AI41" s="1395">
        <f t="shared" si="27"/>
        <v>708647.1382097085</v>
      </c>
    </row>
    <row r="42" spans="1:36">
      <c r="A42" s="1887">
        <v>42</v>
      </c>
      <c r="B42" s="1887">
        <v>1</v>
      </c>
      <c r="C42" s="1887">
        <v>42</v>
      </c>
      <c r="E42" s="2653">
        <v>1</v>
      </c>
      <c r="I42" s="2211"/>
      <c r="J42" s="371" t="s">
        <v>193</v>
      </c>
      <c r="P42" s="139"/>
      <c r="Q42" s="1584">
        <v>9473.894164947782</v>
      </c>
      <c r="R42" s="1584">
        <v>10283.25351604714</v>
      </c>
      <c r="S42" s="1584">
        <v>12318.250938899662</v>
      </c>
      <c r="T42" s="1584">
        <v>10385.902218270805</v>
      </c>
      <c r="U42" s="1584">
        <v>11568.572242565908</v>
      </c>
      <c r="V42" s="1584">
        <v>13332.095914449992</v>
      </c>
      <c r="W42" s="1584">
        <v>10433.033496307888</v>
      </c>
      <c r="X42" s="1584">
        <v>10706.721894804059</v>
      </c>
      <c r="Y42" s="1584">
        <v>13413.926785043142</v>
      </c>
      <c r="Z42" s="1584">
        <v>11712.906282304044</v>
      </c>
      <c r="AA42" s="1584">
        <v>13615.254797104373</v>
      </c>
      <c r="AB42" s="1584">
        <v>14297.485958963682</v>
      </c>
      <c r="AC42" s="1397">
        <f>SUM(Q42:S42)</f>
        <v>32075.398619894586</v>
      </c>
      <c r="AD42" s="1397">
        <f>SUM(T42:V42)</f>
        <v>35286.570375286705</v>
      </c>
      <c r="AE42" s="1397">
        <f>SUM(W42:Y42)</f>
        <v>34553.682176155089</v>
      </c>
      <c r="AF42" s="1397">
        <f>SUM(Z42:AB42)</f>
        <v>39625.647038372103</v>
      </c>
      <c r="AG42" s="1397">
        <f>AC42+AD42</f>
        <v>67361.968995181291</v>
      </c>
      <c r="AH42" s="1397">
        <f>AF42+AE42</f>
        <v>74179.329214527184</v>
      </c>
      <c r="AI42" s="1397">
        <f>AG42+AH42</f>
        <v>141541.29820970848</v>
      </c>
    </row>
    <row r="43" spans="1:36">
      <c r="A43" s="1887">
        <v>43</v>
      </c>
      <c r="B43" s="1887">
        <v>1</v>
      </c>
      <c r="C43" s="1887">
        <v>43</v>
      </c>
      <c r="E43" s="2653">
        <v>1</v>
      </c>
      <c r="I43" s="2112"/>
      <c r="J43" s="371" t="s">
        <v>194</v>
      </c>
      <c r="P43" s="139"/>
      <c r="Q43" s="1584">
        <v>38122.533260088792</v>
      </c>
      <c r="R43" s="1584">
        <v>41308.167607514435</v>
      </c>
      <c r="S43" s="1584">
        <v>49317.907259445412</v>
      </c>
      <c r="T43" s="1584">
        <v>41712.192384738803</v>
      </c>
      <c r="U43" s="1584">
        <v>46367.17566991083</v>
      </c>
      <c r="V43" s="1584">
        <v>53308.395999324755</v>
      </c>
      <c r="W43" s="1584">
        <v>41897.700858754768</v>
      </c>
      <c r="X43" s="1584">
        <v>42974.937022835722</v>
      </c>
      <c r="Y43" s="1584">
        <v>53630.481895641635</v>
      </c>
      <c r="Z43" s="1584">
        <v>46935.273726562627</v>
      </c>
      <c r="AA43" s="1584">
        <v>54422.90794156304</v>
      </c>
      <c r="AB43" s="1584">
        <v>57108.166373619279</v>
      </c>
      <c r="AC43" s="1398">
        <f>SUM(Q43:S43)</f>
        <v>128748.60812704865</v>
      </c>
      <c r="AD43" s="1398">
        <f>SUM(T43:V43)</f>
        <v>141387.76405397439</v>
      </c>
      <c r="AE43" s="1398">
        <f>SUM(W43:Y43)</f>
        <v>138503.11977723212</v>
      </c>
      <c r="AF43" s="1398">
        <f>SUM(Z43:AB43)</f>
        <v>158466.34804174496</v>
      </c>
      <c r="AG43" s="1398">
        <f>AC43+AD43</f>
        <v>270136.37218102301</v>
      </c>
      <c r="AH43" s="1398">
        <f>AF43+AE43</f>
        <v>296969.46781897708</v>
      </c>
      <c r="AI43" s="1398">
        <f>AG43+AH43</f>
        <v>567105.84000000008</v>
      </c>
    </row>
    <row r="44" spans="1:36">
      <c r="A44" s="1887">
        <v>44</v>
      </c>
      <c r="B44" s="1887">
        <v>1</v>
      </c>
      <c r="C44" s="1887">
        <v>44</v>
      </c>
      <c r="E44" s="2653">
        <v>1</v>
      </c>
      <c r="I44" s="2113"/>
      <c r="J44" s="16" t="s">
        <v>195</v>
      </c>
      <c r="K44" s="24"/>
      <c r="L44" s="24"/>
      <c r="M44" s="16"/>
      <c r="N44" s="16"/>
      <c r="O44" s="16"/>
      <c r="P44" s="137"/>
      <c r="Q44" s="1584">
        <v>0</v>
      </c>
      <c r="R44" s="1584">
        <v>0</v>
      </c>
      <c r="S44" s="1584">
        <v>0</v>
      </c>
      <c r="T44" s="1584">
        <v>0</v>
      </c>
      <c r="U44" s="1584">
        <v>0</v>
      </c>
      <c r="V44" s="1584">
        <v>0</v>
      </c>
      <c r="W44" s="1584">
        <v>0</v>
      </c>
      <c r="X44" s="1584">
        <v>0</v>
      </c>
      <c r="Y44" s="1584">
        <v>0</v>
      </c>
      <c r="Z44" s="1584">
        <v>0</v>
      </c>
      <c r="AA44" s="1584">
        <v>0</v>
      </c>
      <c r="AB44" s="1584">
        <v>0</v>
      </c>
      <c r="AC44" s="1399">
        <f>SUM(Q44:S44)</f>
        <v>0</v>
      </c>
      <c r="AD44" s="1399">
        <f>SUM(T44:V44)</f>
        <v>0</v>
      </c>
      <c r="AE44" s="1399">
        <f>SUM(W44:Y44)</f>
        <v>0</v>
      </c>
      <c r="AF44" s="1399">
        <f>SUM(Z44:AB44)</f>
        <v>0</v>
      </c>
      <c r="AG44" s="1399">
        <f>AC44+AD44</f>
        <v>0</v>
      </c>
      <c r="AH44" s="1399">
        <f>AF44+AE44</f>
        <v>0</v>
      </c>
      <c r="AI44" s="1399">
        <f>AG44+AH44</f>
        <v>0</v>
      </c>
    </row>
    <row r="45" spans="1:36">
      <c r="A45" s="1887">
        <v>45</v>
      </c>
      <c r="B45" s="1887">
        <v>1</v>
      </c>
      <c r="C45" s="1887">
        <v>45</v>
      </c>
      <c r="E45" s="2653">
        <v>1</v>
      </c>
      <c r="I45" s="2212" t="s">
        <v>147</v>
      </c>
      <c r="J45" s="472"/>
      <c r="K45" s="1393"/>
      <c r="L45" s="1393"/>
      <c r="M45" s="472"/>
      <c r="N45" s="472"/>
      <c r="O45" s="472"/>
      <c r="P45" s="473"/>
      <c r="Q45" s="1394">
        <f>SUM(Q46:Q51)</f>
        <v>50819.530077193223</v>
      </c>
      <c r="R45" s="1394">
        <f t="shared" ref="R45:AI45" si="28">SUM(R46:R51)</f>
        <v>50991.075632024906</v>
      </c>
      <c r="S45" s="1394">
        <f t="shared" si="28"/>
        <v>51422.397963088479</v>
      </c>
      <c r="T45" s="1394">
        <f t="shared" si="28"/>
        <v>51012.832257869522</v>
      </c>
      <c r="U45" s="1394">
        <f t="shared" si="28"/>
        <v>51263.501858739546</v>
      </c>
      <c r="V45" s="1394">
        <f t="shared" si="28"/>
        <v>51637.284710993292</v>
      </c>
      <c r="W45" s="1394">
        <f t="shared" si="28"/>
        <v>51022.821839419194</v>
      </c>
      <c r="X45" s="1394">
        <f t="shared" si="28"/>
        <v>51080.83071780832</v>
      </c>
      <c r="Y45" s="1394">
        <f t="shared" si="28"/>
        <v>51654.628950087084</v>
      </c>
      <c r="Z45" s="1394">
        <f t="shared" si="28"/>
        <v>51294.093786656791</v>
      </c>
      <c r="AA45" s="1394">
        <f t="shared" si="28"/>
        <v>51697.300880034258</v>
      </c>
      <c r="AB45" s="1394">
        <f t="shared" si="28"/>
        <v>51841.901326085383</v>
      </c>
      <c r="AC45" s="1395">
        <f t="shared" si="28"/>
        <v>153233.0036723066</v>
      </c>
      <c r="AD45" s="1395">
        <f t="shared" si="28"/>
        <v>153913.61882760236</v>
      </c>
      <c r="AE45" s="1395">
        <f t="shared" si="28"/>
        <v>153758.28150731459</v>
      </c>
      <c r="AF45" s="1395">
        <f t="shared" si="28"/>
        <v>154833.29599277643</v>
      </c>
      <c r="AG45" s="1395">
        <f t="shared" si="28"/>
        <v>307146.62249990896</v>
      </c>
      <c r="AH45" s="1395">
        <f t="shared" si="28"/>
        <v>308591.57750009105</v>
      </c>
      <c r="AI45" s="1395">
        <f t="shared" si="28"/>
        <v>615738.19999999995</v>
      </c>
    </row>
    <row r="46" spans="1:36">
      <c r="A46" s="1887">
        <v>46</v>
      </c>
      <c r="B46" s="1887">
        <v>1</v>
      </c>
      <c r="C46" s="1887">
        <v>46</v>
      </c>
      <c r="E46" s="2653">
        <v>1</v>
      </c>
      <c r="I46" s="2112"/>
      <c r="J46" s="371" t="s">
        <v>196</v>
      </c>
      <c r="P46" s="139"/>
      <c r="Q46" s="1584">
        <v>2008.0134105265593</v>
      </c>
      <c r="R46" s="1584">
        <v>2179.5589653582392</v>
      </c>
      <c r="S46" s="1584">
        <v>2610.8812964218114</v>
      </c>
      <c r="T46" s="1584">
        <v>2201.315591202856</v>
      </c>
      <c r="U46" s="1584">
        <v>2451.9851920728829</v>
      </c>
      <c r="V46" s="1584">
        <v>2825.7680443266263</v>
      </c>
      <c r="W46" s="1584">
        <v>2211.305172752529</v>
      </c>
      <c r="X46" s="1584">
        <v>2269.3140511416491</v>
      </c>
      <c r="Y46" s="1584">
        <v>2843.1122834204157</v>
      </c>
      <c r="Z46" s="1584">
        <v>2482.5771199901237</v>
      </c>
      <c r="AA46" s="1584">
        <v>2885.7842133675908</v>
      </c>
      <c r="AB46" s="1584">
        <v>3030.3846594187166</v>
      </c>
      <c r="AC46" s="1397">
        <f t="shared" ref="AC46:AC51" si="29">SUM(Q46:S46)</f>
        <v>6798.4536723066094</v>
      </c>
      <c r="AD46" s="1397">
        <f t="shared" ref="AD46:AD51" si="30">SUM(T46:V46)</f>
        <v>7479.0688276023657</v>
      </c>
      <c r="AE46" s="1397">
        <f t="shared" ref="AE46:AE51" si="31">SUM(W46:Y46)</f>
        <v>7323.7315073145946</v>
      </c>
      <c r="AF46" s="1397">
        <f t="shared" ref="AF46:AF51" si="32">SUM(Z46:AB46)</f>
        <v>8398.7459927764303</v>
      </c>
      <c r="AG46" s="1397">
        <f t="shared" ref="AG46:AG51" si="33">AC46+AD46</f>
        <v>14277.522499908975</v>
      </c>
      <c r="AH46" s="1397">
        <f t="shared" ref="AH46:AH51" si="34">AF46+AE46</f>
        <v>15722.477500091025</v>
      </c>
      <c r="AI46" s="1397">
        <f t="shared" ref="AI46:AI51" si="35">AG46+AH46</f>
        <v>30000</v>
      </c>
    </row>
    <row r="47" spans="1:36">
      <c r="A47" s="1887">
        <v>47</v>
      </c>
      <c r="B47" s="1887">
        <v>1</v>
      </c>
      <c r="C47" s="1887">
        <v>47</v>
      </c>
      <c r="E47" s="2653">
        <v>1</v>
      </c>
      <c r="I47" s="2112"/>
      <c r="J47" s="371" t="s">
        <v>197</v>
      </c>
      <c r="P47" s="139"/>
      <c r="Q47" s="1584">
        <v>13333.333333333332</v>
      </c>
      <c r="R47" s="1584">
        <v>13333.333333333332</v>
      </c>
      <c r="S47" s="1584">
        <v>13333.333333333332</v>
      </c>
      <c r="T47" s="1584">
        <v>13333.333333333332</v>
      </c>
      <c r="U47" s="1584">
        <v>13333.333333333332</v>
      </c>
      <c r="V47" s="1584">
        <v>13333.333333333332</v>
      </c>
      <c r="W47" s="1584">
        <v>13333.333333333332</v>
      </c>
      <c r="X47" s="1584">
        <v>13333.333333333332</v>
      </c>
      <c r="Y47" s="1584">
        <v>13333.333333333332</v>
      </c>
      <c r="Z47" s="1584">
        <v>13333.333333333332</v>
      </c>
      <c r="AA47" s="1584">
        <v>13333.333333333332</v>
      </c>
      <c r="AB47" s="1584">
        <v>13333.333333333332</v>
      </c>
      <c r="AC47" s="1398">
        <f t="shared" si="29"/>
        <v>40000</v>
      </c>
      <c r="AD47" s="1398">
        <f t="shared" si="30"/>
        <v>40000</v>
      </c>
      <c r="AE47" s="1398">
        <f t="shared" si="31"/>
        <v>40000</v>
      </c>
      <c r="AF47" s="1398">
        <f t="shared" si="32"/>
        <v>40000</v>
      </c>
      <c r="AG47" s="1398">
        <f t="shared" si="33"/>
        <v>80000</v>
      </c>
      <c r="AH47" s="1398">
        <f t="shared" si="34"/>
        <v>80000</v>
      </c>
      <c r="AI47" s="1398">
        <f t="shared" si="35"/>
        <v>160000</v>
      </c>
    </row>
    <row r="48" spans="1:36">
      <c r="A48" s="1887">
        <v>48</v>
      </c>
      <c r="B48" s="1887">
        <v>1</v>
      </c>
      <c r="C48" s="1887">
        <v>48</v>
      </c>
      <c r="E48" s="2653">
        <v>1</v>
      </c>
      <c r="I48" s="2112"/>
      <c r="J48" s="371" t="s">
        <v>198</v>
      </c>
      <c r="P48" s="139"/>
      <c r="Q48" s="1584">
        <v>1000</v>
      </c>
      <c r="R48" s="1584">
        <v>1000</v>
      </c>
      <c r="S48" s="1584">
        <v>1000</v>
      </c>
      <c r="T48" s="1584">
        <v>1000</v>
      </c>
      <c r="U48" s="1584">
        <v>1000</v>
      </c>
      <c r="V48" s="1584">
        <v>1000</v>
      </c>
      <c r="W48" s="1584">
        <v>1000</v>
      </c>
      <c r="X48" s="1584">
        <v>1000</v>
      </c>
      <c r="Y48" s="1584">
        <v>1000</v>
      </c>
      <c r="Z48" s="1584">
        <v>1000</v>
      </c>
      <c r="AA48" s="1584">
        <v>1000</v>
      </c>
      <c r="AB48" s="1584">
        <v>1000</v>
      </c>
      <c r="AC48" s="1398">
        <f t="shared" si="29"/>
        <v>3000</v>
      </c>
      <c r="AD48" s="1398">
        <f t="shared" si="30"/>
        <v>3000</v>
      </c>
      <c r="AE48" s="1398">
        <f t="shared" si="31"/>
        <v>3000</v>
      </c>
      <c r="AF48" s="1398">
        <f t="shared" si="32"/>
        <v>3000</v>
      </c>
      <c r="AG48" s="1398">
        <f t="shared" si="33"/>
        <v>6000</v>
      </c>
      <c r="AH48" s="1398">
        <f t="shared" si="34"/>
        <v>6000</v>
      </c>
      <c r="AI48" s="1398">
        <f t="shared" si="35"/>
        <v>12000</v>
      </c>
    </row>
    <row r="49" spans="1:35">
      <c r="A49" s="1887">
        <v>49</v>
      </c>
      <c r="B49" s="1887">
        <v>1</v>
      </c>
      <c r="C49" s="1887">
        <v>49</v>
      </c>
      <c r="E49" s="2653">
        <v>1</v>
      </c>
      <c r="I49" s="2112"/>
      <c r="J49" s="371" t="s">
        <v>199</v>
      </c>
      <c r="P49" s="139"/>
      <c r="Q49" s="1584">
        <v>3500</v>
      </c>
      <c r="R49" s="1584">
        <v>3500</v>
      </c>
      <c r="S49" s="1584">
        <v>3500</v>
      </c>
      <c r="T49" s="1584">
        <v>3500</v>
      </c>
      <c r="U49" s="1584">
        <v>3500</v>
      </c>
      <c r="V49" s="1584">
        <v>3500</v>
      </c>
      <c r="W49" s="1584">
        <v>3500</v>
      </c>
      <c r="X49" s="1584">
        <v>3500</v>
      </c>
      <c r="Y49" s="1584">
        <v>3500</v>
      </c>
      <c r="Z49" s="1584">
        <v>3500</v>
      </c>
      <c r="AA49" s="1584">
        <v>3500</v>
      </c>
      <c r="AB49" s="1584">
        <v>3500</v>
      </c>
      <c r="AC49" s="1398">
        <f t="shared" si="29"/>
        <v>10500</v>
      </c>
      <c r="AD49" s="1398">
        <f t="shared" si="30"/>
        <v>10500</v>
      </c>
      <c r="AE49" s="1398">
        <f t="shared" si="31"/>
        <v>10500</v>
      </c>
      <c r="AF49" s="1398">
        <f t="shared" si="32"/>
        <v>10500</v>
      </c>
      <c r="AG49" s="1398">
        <f t="shared" si="33"/>
        <v>21000</v>
      </c>
      <c r="AH49" s="1398">
        <f t="shared" si="34"/>
        <v>21000</v>
      </c>
      <c r="AI49" s="1398">
        <f t="shared" si="35"/>
        <v>42000</v>
      </c>
    </row>
    <row r="50" spans="1:35">
      <c r="A50" s="1887">
        <v>50</v>
      </c>
      <c r="B50" s="1887">
        <v>1</v>
      </c>
      <c r="C50" s="1887">
        <v>50</v>
      </c>
      <c r="E50" s="2653">
        <v>1</v>
      </c>
      <c r="I50" s="2112"/>
      <c r="J50" s="371" t="s">
        <v>324</v>
      </c>
      <c r="P50" s="139"/>
      <c r="Q50" s="1584">
        <v>416.66666666666669</v>
      </c>
      <c r="R50" s="1584">
        <v>416.66666666666669</v>
      </c>
      <c r="S50" s="1584">
        <v>416.66666666666669</v>
      </c>
      <c r="T50" s="1584">
        <v>416.66666666666669</v>
      </c>
      <c r="U50" s="1584">
        <v>416.66666666666669</v>
      </c>
      <c r="V50" s="1584">
        <v>416.66666666666669</v>
      </c>
      <c r="W50" s="1584">
        <v>416.66666666666669</v>
      </c>
      <c r="X50" s="1584">
        <v>416.66666666666669</v>
      </c>
      <c r="Y50" s="1584">
        <v>416.66666666666669</v>
      </c>
      <c r="Z50" s="1584">
        <v>416.66666666666669</v>
      </c>
      <c r="AA50" s="1584">
        <v>416.66666666666669</v>
      </c>
      <c r="AB50" s="1584">
        <v>416.66666666666669</v>
      </c>
      <c r="AC50" s="1398">
        <f t="shared" si="29"/>
        <v>1250</v>
      </c>
      <c r="AD50" s="1398">
        <f t="shared" si="30"/>
        <v>1250</v>
      </c>
      <c r="AE50" s="1398">
        <f t="shared" si="31"/>
        <v>1250</v>
      </c>
      <c r="AF50" s="1398">
        <f t="shared" si="32"/>
        <v>1250</v>
      </c>
      <c r="AG50" s="1398">
        <f t="shared" si="33"/>
        <v>2500</v>
      </c>
      <c r="AH50" s="1398">
        <f t="shared" si="34"/>
        <v>2500</v>
      </c>
      <c r="AI50" s="1398">
        <f t="shared" si="35"/>
        <v>5000</v>
      </c>
    </row>
    <row r="51" spans="1:35">
      <c r="A51" s="1887">
        <v>51</v>
      </c>
      <c r="B51" s="1887">
        <v>1</v>
      </c>
      <c r="C51" s="1887">
        <v>51</v>
      </c>
      <c r="E51" s="2653">
        <v>1</v>
      </c>
      <c r="I51" s="2113"/>
      <c r="J51" s="16" t="s">
        <v>200</v>
      </c>
      <c r="K51" s="24"/>
      <c r="L51" s="24"/>
      <c r="M51" s="16"/>
      <c r="N51" s="16"/>
      <c r="O51" s="16"/>
      <c r="P51" s="137"/>
      <c r="Q51" s="1585">
        <v>30561.516666666666</v>
      </c>
      <c r="R51" s="1585">
        <v>30561.516666666666</v>
      </c>
      <c r="S51" s="1585">
        <v>30561.516666666666</v>
      </c>
      <c r="T51" s="1585">
        <v>30561.516666666666</v>
      </c>
      <c r="U51" s="1585">
        <v>30561.516666666666</v>
      </c>
      <c r="V51" s="1585">
        <v>30561.516666666666</v>
      </c>
      <c r="W51" s="1585">
        <v>30561.516666666666</v>
      </c>
      <c r="X51" s="1585">
        <v>30561.516666666666</v>
      </c>
      <c r="Y51" s="1585">
        <v>30561.516666666666</v>
      </c>
      <c r="Z51" s="1585">
        <v>30561.516666666666</v>
      </c>
      <c r="AA51" s="1585">
        <v>30561.516666666666</v>
      </c>
      <c r="AB51" s="1585">
        <v>30561.516666666666</v>
      </c>
      <c r="AC51" s="1399">
        <f t="shared" si="29"/>
        <v>91684.55</v>
      </c>
      <c r="AD51" s="1399">
        <f t="shared" si="30"/>
        <v>91684.55</v>
      </c>
      <c r="AE51" s="1399">
        <f t="shared" si="31"/>
        <v>91684.55</v>
      </c>
      <c r="AF51" s="1399">
        <f t="shared" si="32"/>
        <v>91684.55</v>
      </c>
      <c r="AG51" s="1399">
        <f t="shared" si="33"/>
        <v>183369.1</v>
      </c>
      <c r="AH51" s="1399">
        <f t="shared" si="34"/>
        <v>183369.1</v>
      </c>
      <c r="AI51" s="1399">
        <f t="shared" si="35"/>
        <v>366738.2</v>
      </c>
    </row>
    <row r="52" spans="1:35">
      <c r="A52" s="1887">
        <v>52</v>
      </c>
      <c r="B52" s="1887">
        <v>1</v>
      </c>
      <c r="C52" s="1887">
        <v>52</v>
      </c>
      <c r="E52" s="2653">
        <v>1</v>
      </c>
      <c r="I52" s="2213"/>
      <c r="Q52" s="1401"/>
      <c r="R52" s="1401"/>
      <c r="S52" s="1401"/>
      <c r="T52" s="1401"/>
      <c r="U52" s="1401"/>
      <c r="V52" s="1401"/>
      <c r="W52" s="1401"/>
      <c r="X52" s="1401"/>
      <c r="Y52" s="1401"/>
      <c r="Z52" s="1401"/>
      <c r="AA52" s="1401"/>
      <c r="AB52" s="1401"/>
      <c r="AC52" s="252"/>
      <c r="AD52" s="252"/>
      <c r="AE52" s="252"/>
      <c r="AF52" s="252"/>
      <c r="AG52" s="252"/>
      <c r="AH52" s="252"/>
      <c r="AI52" s="1674"/>
    </row>
    <row r="53" spans="1:35" ht="15.75">
      <c r="A53" s="1887">
        <v>53</v>
      </c>
      <c r="B53" s="1887">
        <v>1</v>
      </c>
      <c r="C53" s="1887">
        <v>53</v>
      </c>
      <c r="D53" s="2120" t="s">
        <v>1020</v>
      </c>
      <c r="E53" s="2653">
        <v>1</v>
      </c>
      <c r="G53" s="2214" t="s">
        <v>535</v>
      </c>
      <c r="I53" s="2102"/>
      <c r="J53" s="2102"/>
      <c r="Z53" s="252"/>
      <c r="AA53" s="252"/>
      <c r="AB53" s="252"/>
      <c r="AC53" s="252"/>
      <c r="AD53" s="252"/>
      <c r="AE53" s="252"/>
      <c r="AF53" s="252"/>
      <c r="AG53" s="252"/>
      <c r="AH53" s="252"/>
      <c r="AI53" s="1674"/>
    </row>
    <row r="54" spans="1:35">
      <c r="A54" s="1887">
        <v>54</v>
      </c>
      <c r="B54" s="1887">
        <v>1</v>
      </c>
      <c r="C54" s="1887">
        <v>54</v>
      </c>
      <c r="D54" s="2120" t="s">
        <v>1020</v>
      </c>
      <c r="E54" s="2653">
        <v>1</v>
      </c>
      <c r="I54" s="1402" t="s">
        <v>146</v>
      </c>
      <c r="J54" s="1403"/>
      <c r="K54" s="1393"/>
      <c r="L54" s="1393"/>
      <c r="M54" s="472"/>
      <c r="N54" s="472"/>
      <c r="O54" s="472"/>
      <c r="P54" s="472"/>
      <c r="Q54" s="1395">
        <f t="shared" ref="Q54:AB54" si="36">SUM(Q55:Q56)</f>
        <v>64744.972547329759</v>
      </c>
      <c r="R54" s="1395">
        <f t="shared" si="36"/>
        <v>68833.881640256805</v>
      </c>
      <c r="S54" s="1395">
        <f t="shared" si="36"/>
        <v>79019.853837333489</v>
      </c>
      <c r="T54" s="1395">
        <f t="shared" si="36"/>
        <v>69575.70563640006</v>
      </c>
      <c r="U54" s="1395">
        <f t="shared" si="36"/>
        <v>75554.594068160397</v>
      </c>
      <c r="V54" s="1395">
        <f t="shared" si="36"/>
        <v>84353.253463860427</v>
      </c>
      <c r="W54" s="1395">
        <f t="shared" si="36"/>
        <v>70184.731027441536</v>
      </c>
      <c r="X54" s="1395">
        <f t="shared" si="36"/>
        <v>71629.570984420687</v>
      </c>
      <c r="Y54" s="1395">
        <f t="shared" si="36"/>
        <v>85133.555869758886</v>
      </c>
      <c r="Z54" s="1404">
        <f t="shared" si="36"/>
        <v>76831.242592342809</v>
      </c>
      <c r="AA54" s="1404">
        <f t="shared" si="36"/>
        <v>86362.460444436743</v>
      </c>
      <c r="AB54" s="1404">
        <f t="shared" si="36"/>
        <v>89823.865432754334</v>
      </c>
      <c r="AC54" s="1404">
        <f>SUM(Q54:S54)</f>
        <v>212598.70802492008</v>
      </c>
      <c r="AD54" s="1404">
        <f>SUM(T54:V54)</f>
        <v>229483.55316842088</v>
      </c>
      <c r="AE54" s="1404">
        <f>SUM(W54:Y54)</f>
        <v>226947.85788162111</v>
      </c>
      <c r="AF54" s="1404">
        <f>SUM(Z54:AB54)</f>
        <v>253017.56846953387</v>
      </c>
      <c r="AG54" s="1404">
        <f>AC54+AD54</f>
        <v>442082.26119334099</v>
      </c>
      <c r="AH54" s="1404">
        <f>AF54+AE54</f>
        <v>479965.42635115498</v>
      </c>
      <c r="AI54" s="1404">
        <f>AG54+AH54</f>
        <v>922047.68754449603</v>
      </c>
    </row>
    <row r="55" spans="1:35">
      <c r="A55" s="1887">
        <v>55</v>
      </c>
      <c r="B55" s="1887">
        <v>1</v>
      </c>
      <c r="C55" s="1887">
        <v>55</v>
      </c>
      <c r="D55" s="2120" t="s">
        <v>1020</v>
      </c>
      <c r="E55" s="2653">
        <v>1</v>
      </c>
      <c r="I55" s="249"/>
      <c r="J55" s="1405" t="s">
        <v>581</v>
      </c>
      <c r="K55" s="1406"/>
      <c r="L55" s="1406"/>
      <c r="M55" s="1054"/>
      <c r="N55" s="1054"/>
      <c r="O55" s="1054"/>
      <c r="P55" s="1054"/>
      <c r="Q55" s="1407">
        <f>Q758</f>
        <v>17148.545122293192</v>
      </c>
      <c r="R55" s="1407">
        <f t="shared" ref="R55:AB55" si="37">R758</f>
        <v>17242.460516695228</v>
      </c>
      <c r="S55" s="1407">
        <f t="shared" si="37"/>
        <v>17383.695638988418</v>
      </c>
      <c r="T55" s="1407">
        <f t="shared" si="37"/>
        <v>17477.611033390454</v>
      </c>
      <c r="U55" s="1407">
        <f t="shared" si="37"/>
        <v>17618.846155683648</v>
      </c>
      <c r="V55" s="1407">
        <f t="shared" si="37"/>
        <v>17712.761550085685</v>
      </c>
      <c r="W55" s="1407">
        <f t="shared" si="37"/>
        <v>17853.996672378875</v>
      </c>
      <c r="X55" s="1407">
        <f t="shared" si="37"/>
        <v>17947.912066780911</v>
      </c>
      <c r="Y55" s="1407">
        <f t="shared" si="37"/>
        <v>18089.147189074101</v>
      </c>
      <c r="Z55" s="1408">
        <f t="shared" si="37"/>
        <v>18183.062583476138</v>
      </c>
      <c r="AA55" s="1408">
        <f t="shared" si="37"/>
        <v>18324.297705769332</v>
      </c>
      <c r="AB55" s="1408">
        <f t="shared" si="37"/>
        <v>18418.213100171364</v>
      </c>
      <c r="AC55" s="1408">
        <f>SUM(Q55:S55)</f>
        <v>51774.701277976841</v>
      </c>
      <c r="AD55" s="1408">
        <f>SUM(T55:V55)</f>
        <v>52809.218739159791</v>
      </c>
      <c r="AE55" s="1408">
        <f>SUM(W55:Y55)</f>
        <v>53891.055928233887</v>
      </c>
      <c r="AF55" s="1408">
        <f>SUM(Z55:AB55)</f>
        <v>54925.57338941683</v>
      </c>
      <c r="AG55" s="1408">
        <f>AC55+AD55</f>
        <v>104583.92001713664</v>
      </c>
      <c r="AH55" s="1408">
        <f>AF55+AE55</f>
        <v>108816.62931765072</v>
      </c>
      <c r="AI55" s="1408">
        <f>AG55+AH55</f>
        <v>213400.54933478736</v>
      </c>
    </row>
    <row r="56" spans="1:35">
      <c r="A56" s="1887">
        <v>56</v>
      </c>
      <c r="B56" s="1887">
        <v>1</v>
      </c>
      <c r="C56" s="1887">
        <v>56</v>
      </c>
      <c r="D56" s="2120" t="s">
        <v>1020</v>
      </c>
      <c r="E56" s="2653">
        <v>1</v>
      </c>
      <c r="I56" s="245"/>
      <c r="J56" s="244" t="s">
        <v>334</v>
      </c>
      <c r="K56" s="24"/>
      <c r="L56" s="24"/>
      <c r="M56" s="16"/>
      <c r="N56" s="16"/>
      <c r="O56" s="16"/>
      <c r="P56" s="16"/>
      <c r="Q56" s="1399">
        <f t="shared" ref="Q56:AB56" si="38">Q41</f>
        <v>47596.427425036571</v>
      </c>
      <c r="R56" s="1399">
        <f t="shared" si="38"/>
        <v>51591.421123561573</v>
      </c>
      <c r="S56" s="1399">
        <f t="shared" si="38"/>
        <v>61636.158198345074</v>
      </c>
      <c r="T56" s="1399">
        <f t="shared" si="38"/>
        <v>52098.094603009609</v>
      </c>
      <c r="U56" s="1399">
        <f t="shared" si="38"/>
        <v>57935.747912476741</v>
      </c>
      <c r="V56" s="1399">
        <f t="shared" si="38"/>
        <v>66640.491913774749</v>
      </c>
      <c r="W56" s="1399">
        <f t="shared" si="38"/>
        <v>52330.734355062654</v>
      </c>
      <c r="X56" s="1399">
        <f t="shared" si="38"/>
        <v>53681.658917639783</v>
      </c>
      <c r="Y56" s="1399">
        <f t="shared" si="38"/>
        <v>67044.408680684777</v>
      </c>
      <c r="Z56" s="1409">
        <f t="shared" si="38"/>
        <v>58648.180008866671</v>
      </c>
      <c r="AA56" s="1409">
        <f t="shared" si="38"/>
        <v>68038.162738667408</v>
      </c>
      <c r="AB56" s="1409">
        <f t="shared" si="38"/>
        <v>71405.652332582962</v>
      </c>
      <c r="AC56" s="1409">
        <f>SUM(Q56:S56)</f>
        <v>160824.00674694323</v>
      </c>
      <c r="AD56" s="1409">
        <f>SUM(T56:V56)</f>
        <v>176674.3344292611</v>
      </c>
      <c r="AE56" s="1409">
        <f>SUM(W56:Y56)</f>
        <v>173056.80195338721</v>
      </c>
      <c r="AF56" s="1409">
        <f>SUM(Z56:AB56)</f>
        <v>198091.99508011702</v>
      </c>
      <c r="AG56" s="1409">
        <f>AC56+AD56</f>
        <v>337498.34117620433</v>
      </c>
      <c r="AH56" s="1409">
        <f>AF56+AE56</f>
        <v>371148.79703350423</v>
      </c>
      <c r="AI56" s="1409">
        <f>AG56+AH56</f>
        <v>708647.1382097085</v>
      </c>
    </row>
    <row r="57" spans="1:35">
      <c r="A57" s="1887">
        <v>57</v>
      </c>
      <c r="B57" s="1887">
        <v>1</v>
      </c>
      <c r="C57" s="1887">
        <v>57</v>
      </c>
      <c r="D57" s="2120" t="s">
        <v>1020</v>
      </c>
      <c r="E57" s="2653">
        <v>1</v>
      </c>
      <c r="I57" s="2213"/>
      <c r="Z57" s="252"/>
      <c r="AA57" s="252"/>
      <c r="AB57" s="252"/>
      <c r="AC57" s="252"/>
      <c r="AD57" s="252"/>
      <c r="AE57" s="252"/>
      <c r="AF57" s="252"/>
      <c r="AG57" s="252"/>
      <c r="AH57" s="252"/>
      <c r="AI57" s="1674"/>
    </row>
    <row r="58" spans="1:35" ht="16.5" customHeight="1">
      <c r="A58" s="1887">
        <v>58</v>
      </c>
      <c r="B58" s="1887">
        <v>1</v>
      </c>
      <c r="C58" s="1887">
        <v>58</v>
      </c>
      <c r="D58" s="2120" t="s">
        <v>1020</v>
      </c>
      <c r="E58" s="2653">
        <v>1</v>
      </c>
      <c r="G58" s="2214" t="s">
        <v>536</v>
      </c>
      <c r="I58" s="2102"/>
      <c r="J58" s="2102"/>
      <c r="K58" s="2102"/>
      <c r="L58" s="2102"/>
      <c r="M58" s="2102"/>
      <c r="N58" s="2102"/>
      <c r="O58" s="2102"/>
      <c r="P58" s="2102"/>
      <c r="Q58" s="1410"/>
      <c r="Z58" s="252"/>
      <c r="AA58" s="252"/>
      <c r="AB58" s="252"/>
      <c r="AC58" s="252"/>
      <c r="AD58" s="252"/>
      <c r="AE58" s="252"/>
      <c r="AF58" s="252"/>
      <c r="AG58" s="252"/>
      <c r="AH58" s="252"/>
      <c r="AI58" s="1674"/>
    </row>
    <row r="59" spans="1:35">
      <c r="A59" s="1887">
        <v>59</v>
      </c>
      <c r="B59" s="1887">
        <v>1</v>
      </c>
      <c r="C59" s="1887">
        <v>59</v>
      </c>
      <c r="D59" s="2120" t="s">
        <v>1020</v>
      </c>
      <c r="E59" s="2653">
        <v>1</v>
      </c>
      <c r="I59" s="474" t="s">
        <v>143</v>
      </c>
      <c r="J59" s="2215"/>
      <c r="K59" s="2215"/>
      <c r="L59" s="2215"/>
      <c r="M59" s="2215"/>
      <c r="N59" s="2215"/>
      <c r="O59" s="2215"/>
      <c r="P59" s="2216"/>
      <c r="Q59" s="1395">
        <f t="shared" ref="Q59:AI59" si="39">Q23</f>
        <v>0</v>
      </c>
      <c r="R59" s="1395">
        <f t="shared" si="39"/>
        <v>0</v>
      </c>
      <c r="S59" s="1395">
        <f t="shared" si="39"/>
        <v>0</v>
      </c>
      <c r="T59" s="1395">
        <f t="shared" si="39"/>
        <v>0</v>
      </c>
      <c r="U59" s="1395">
        <f t="shared" si="39"/>
        <v>0</v>
      </c>
      <c r="V59" s="1395">
        <f t="shared" si="39"/>
        <v>0</v>
      </c>
      <c r="W59" s="1395">
        <f t="shared" si="39"/>
        <v>0</v>
      </c>
      <c r="X59" s="1395">
        <f t="shared" si="39"/>
        <v>0</v>
      </c>
      <c r="Y59" s="1395">
        <f t="shared" si="39"/>
        <v>0</v>
      </c>
      <c r="Z59" s="1395">
        <f t="shared" si="39"/>
        <v>0</v>
      </c>
      <c r="AA59" s="1395">
        <f t="shared" si="39"/>
        <v>0</v>
      </c>
      <c r="AB59" s="1395">
        <f t="shared" si="39"/>
        <v>0</v>
      </c>
      <c r="AC59" s="1404">
        <f t="shared" si="39"/>
        <v>0</v>
      </c>
      <c r="AD59" s="1404">
        <f t="shared" si="39"/>
        <v>0</v>
      </c>
      <c r="AE59" s="1404">
        <f t="shared" si="39"/>
        <v>0</v>
      </c>
      <c r="AF59" s="1404">
        <f t="shared" si="39"/>
        <v>0</v>
      </c>
      <c r="AG59" s="1404">
        <f t="shared" si="39"/>
        <v>0</v>
      </c>
      <c r="AH59" s="1404">
        <f t="shared" si="39"/>
        <v>0</v>
      </c>
      <c r="AI59" s="1411">
        <f t="shared" si="39"/>
        <v>0</v>
      </c>
    </row>
    <row r="60" spans="1:35">
      <c r="A60" s="1887">
        <v>60</v>
      </c>
      <c r="B60" s="1887">
        <v>1</v>
      </c>
      <c r="C60" s="1887">
        <v>60</v>
      </c>
      <c r="D60" s="2120" t="s">
        <v>1020</v>
      </c>
      <c r="E60" s="2653">
        <v>1</v>
      </c>
      <c r="I60" s="2103"/>
      <c r="J60" s="371" t="s">
        <v>201</v>
      </c>
      <c r="K60" s="2102"/>
      <c r="L60" s="2102"/>
      <c r="M60" s="2102"/>
      <c r="N60" s="2102"/>
      <c r="O60" s="2102"/>
      <c r="P60" s="2217"/>
      <c r="Q60" s="1530"/>
      <c r="R60" s="1530"/>
      <c r="S60" s="1530"/>
      <c r="T60" s="1530"/>
      <c r="U60" s="1530"/>
      <c r="V60" s="1530"/>
      <c r="W60" s="1530"/>
      <c r="X60" s="1530"/>
      <c r="Y60" s="1530"/>
      <c r="Z60" s="1530"/>
      <c r="AA60" s="1530"/>
      <c r="AB60" s="1530"/>
      <c r="AC60" s="1413">
        <f>SUM(Q60:S60)</f>
        <v>0</v>
      </c>
      <c r="AD60" s="1413">
        <f>SUM(T60:V60)</f>
        <v>0</v>
      </c>
      <c r="AE60" s="1413">
        <f>SUM(W60:Y60)</f>
        <v>0</v>
      </c>
      <c r="AF60" s="1413">
        <f>SUM(Z60:AB60)</f>
        <v>0</v>
      </c>
      <c r="AG60" s="1413">
        <f>AC60+AD60</f>
        <v>0</v>
      </c>
      <c r="AH60" s="1413">
        <f>AF60+AE60</f>
        <v>0</v>
      </c>
      <c r="AI60" s="1414">
        <f>AG60+AH60</f>
        <v>0</v>
      </c>
    </row>
    <row r="61" spans="1:35">
      <c r="A61" s="1887">
        <v>61</v>
      </c>
      <c r="B61" s="1887">
        <v>1</v>
      </c>
      <c r="C61" s="1887">
        <v>61</v>
      </c>
      <c r="D61" s="2120" t="s">
        <v>1020</v>
      </c>
      <c r="E61" s="2653">
        <v>1</v>
      </c>
      <c r="I61" s="2103"/>
      <c r="J61" s="371" t="s">
        <v>145</v>
      </c>
      <c r="K61" s="2102"/>
      <c r="L61" s="2102"/>
      <c r="M61" s="2102"/>
      <c r="N61" s="2102"/>
      <c r="O61" s="2102"/>
      <c r="P61" s="2217"/>
      <c r="Q61" s="1530"/>
      <c r="R61" s="1530"/>
      <c r="S61" s="1530"/>
      <c r="T61" s="1530"/>
      <c r="U61" s="1530"/>
      <c r="V61" s="1530"/>
      <c r="W61" s="1530"/>
      <c r="X61" s="1530"/>
      <c r="Y61" s="1530"/>
      <c r="Z61" s="1530"/>
      <c r="AA61" s="1530"/>
      <c r="AB61" s="1530"/>
      <c r="AC61" s="1413">
        <f>SUM(Q61:S61)</f>
        <v>0</v>
      </c>
      <c r="AD61" s="1413">
        <f>SUM(T61:V61)</f>
        <v>0</v>
      </c>
      <c r="AE61" s="1413">
        <f>SUM(W61:Y61)</f>
        <v>0</v>
      </c>
      <c r="AF61" s="1413">
        <f>SUM(Z61:AB61)</f>
        <v>0</v>
      </c>
      <c r="AG61" s="1413">
        <f>AC61+AD61</f>
        <v>0</v>
      </c>
      <c r="AH61" s="1413">
        <f>AF61+AE61</f>
        <v>0</v>
      </c>
      <c r="AI61" s="1414">
        <f>AG61+AH61</f>
        <v>0</v>
      </c>
    </row>
    <row r="62" spans="1:35">
      <c r="A62" s="1887">
        <v>62</v>
      </c>
      <c r="B62" s="1887">
        <v>1</v>
      </c>
      <c r="C62" s="1887">
        <v>62</v>
      </c>
      <c r="D62" s="2120" t="s">
        <v>1020</v>
      </c>
      <c r="E62" s="2653">
        <v>1</v>
      </c>
      <c r="I62" s="2103"/>
      <c r="J62" s="371" t="s">
        <v>144</v>
      </c>
      <c r="K62" s="2102"/>
      <c r="L62" s="2102"/>
      <c r="M62" s="2102"/>
      <c r="N62" s="2102"/>
      <c r="O62" s="2102"/>
      <c r="P62" s="2217"/>
      <c r="Q62" s="1530"/>
      <c r="R62" s="1530"/>
      <c r="S62" s="1530"/>
      <c r="T62" s="1530"/>
      <c r="U62" s="1530"/>
      <c r="V62" s="1530"/>
      <c r="W62" s="1530"/>
      <c r="X62" s="1530"/>
      <c r="Y62" s="1530"/>
      <c r="Z62" s="1530"/>
      <c r="AA62" s="1530"/>
      <c r="AB62" s="1530"/>
      <c r="AC62" s="1413">
        <f>SUM(Q62:S62)</f>
        <v>0</v>
      </c>
      <c r="AD62" s="1413">
        <f>SUM(T62:V62)</f>
        <v>0</v>
      </c>
      <c r="AE62" s="1413">
        <f>SUM(W62:Y62)</f>
        <v>0</v>
      </c>
      <c r="AF62" s="1413">
        <f>SUM(Z62:AB62)</f>
        <v>0</v>
      </c>
      <c r="AG62" s="1413">
        <f>AC62+AD62</f>
        <v>0</v>
      </c>
      <c r="AH62" s="1413">
        <f>AF62+AE62</f>
        <v>0</v>
      </c>
      <c r="AI62" s="1414">
        <f>AG62+AH62</f>
        <v>0</v>
      </c>
    </row>
    <row r="63" spans="1:35">
      <c r="A63" s="1887">
        <v>63</v>
      </c>
      <c r="B63" s="1887">
        <v>1</v>
      </c>
      <c r="C63" s="1887">
        <v>63</v>
      </c>
      <c r="D63" s="2120" t="s">
        <v>1020</v>
      </c>
      <c r="E63" s="2654" t="s">
        <v>492</v>
      </c>
      <c r="F63" s="2655"/>
      <c r="I63" s="2103"/>
      <c r="J63" s="1578" t="s">
        <v>1128</v>
      </c>
      <c r="K63" s="2102"/>
      <c r="L63" s="2102"/>
      <c r="M63" s="2102"/>
      <c r="N63" s="2102"/>
      <c r="O63" s="2102"/>
      <c r="P63" s="2217"/>
      <c r="Q63" s="1530"/>
      <c r="R63" s="1530"/>
      <c r="S63" s="1530"/>
      <c r="T63" s="1530"/>
      <c r="U63" s="1530"/>
      <c r="V63" s="1530"/>
      <c r="W63" s="1530"/>
      <c r="X63" s="1530"/>
      <c r="Y63" s="1530"/>
      <c r="Z63" s="1530"/>
      <c r="AA63" s="1530"/>
      <c r="AB63" s="1530"/>
      <c r="AC63" s="1413">
        <f t="shared" ref="AC63:AI63" si="40">AC58-AC59-AC60-AC61</f>
        <v>0</v>
      </c>
      <c r="AD63" s="1413">
        <f t="shared" si="40"/>
        <v>0</v>
      </c>
      <c r="AE63" s="1413">
        <f t="shared" si="40"/>
        <v>0</v>
      </c>
      <c r="AF63" s="1413">
        <f t="shared" si="40"/>
        <v>0</v>
      </c>
      <c r="AG63" s="1413">
        <f t="shared" si="40"/>
        <v>0</v>
      </c>
      <c r="AH63" s="1413">
        <f t="shared" si="40"/>
        <v>0</v>
      </c>
      <c r="AI63" s="1414">
        <f t="shared" si="40"/>
        <v>0</v>
      </c>
    </row>
    <row r="64" spans="1:35">
      <c r="A64" s="1887">
        <v>1</v>
      </c>
      <c r="B64" s="1887">
        <v>1</v>
      </c>
      <c r="C64" s="1887">
        <v>1</v>
      </c>
      <c r="D64" s="2120" t="s">
        <v>1020</v>
      </c>
      <c r="E64" s="2653">
        <v>1</v>
      </c>
      <c r="I64" s="2104"/>
      <c r="J64" s="16" t="s">
        <v>143</v>
      </c>
      <c r="K64" s="2105"/>
      <c r="L64" s="2105"/>
      <c r="M64" s="2105"/>
      <c r="N64" s="2105"/>
      <c r="O64" s="2105"/>
      <c r="P64" s="2218"/>
      <c r="Q64" s="1415">
        <f>Q59-SUM(Q60:Q63)</f>
        <v>0</v>
      </c>
      <c r="R64" s="1415">
        <f t="shared" ref="R64:AB64" si="41">R59-SUM(R60:R63)</f>
        <v>0</v>
      </c>
      <c r="S64" s="1415">
        <f t="shared" si="41"/>
        <v>0</v>
      </c>
      <c r="T64" s="1415">
        <f t="shared" si="41"/>
        <v>0</v>
      </c>
      <c r="U64" s="1415">
        <f t="shared" si="41"/>
        <v>0</v>
      </c>
      <c r="V64" s="1415">
        <f t="shared" si="41"/>
        <v>0</v>
      </c>
      <c r="W64" s="1415">
        <f t="shared" si="41"/>
        <v>0</v>
      </c>
      <c r="X64" s="1415">
        <f t="shared" si="41"/>
        <v>0</v>
      </c>
      <c r="Y64" s="1415">
        <f t="shared" si="41"/>
        <v>0</v>
      </c>
      <c r="Z64" s="1415">
        <f t="shared" si="41"/>
        <v>0</v>
      </c>
      <c r="AA64" s="1415">
        <f t="shared" si="41"/>
        <v>0</v>
      </c>
      <c r="AB64" s="1415">
        <f t="shared" si="41"/>
        <v>0</v>
      </c>
      <c r="AC64" s="1413">
        <f t="shared" ref="AC64:AI64" si="42">AC59-SUM(AC60:AC63)</f>
        <v>0</v>
      </c>
      <c r="AD64" s="1413">
        <f t="shared" si="42"/>
        <v>0</v>
      </c>
      <c r="AE64" s="1413">
        <f t="shared" si="42"/>
        <v>0</v>
      </c>
      <c r="AF64" s="1413">
        <f t="shared" si="42"/>
        <v>0</v>
      </c>
      <c r="AG64" s="1413">
        <f t="shared" si="42"/>
        <v>0</v>
      </c>
      <c r="AH64" s="1413">
        <f t="shared" si="42"/>
        <v>0</v>
      </c>
      <c r="AI64" s="1414">
        <f t="shared" si="42"/>
        <v>0</v>
      </c>
    </row>
    <row r="65" spans="1:35">
      <c r="A65" s="1887">
        <v>64</v>
      </c>
      <c r="B65" s="1887">
        <v>1</v>
      </c>
      <c r="C65" s="1887">
        <v>64</v>
      </c>
      <c r="D65" s="2120" t="s">
        <v>1020</v>
      </c>
      <c r="E65" s="2653">
        <v>1</v>
      </c>
      <c r="I65" s="474" t="s">
        <v>202</v>
      </c>
      <c r="J65" s="472"/>
      <c r="K65" s="1393"/>
      <c r="L65" s="1393"/>
      <c r="M65" s="472"/>
      <c r="N65" s="472"/>
      <c r="O65" s="472"/>
      <c r="P65" s="473"/>
      <c r="Q65" s="1395">
        <f>Q24</f>
        <v>0</v>
      </c>
      <c r="R65" s="1395">
        <f t="shared" ref="R65:AI65" si="43">R24</f>
        <v>0</v>
      </c>
      <c r="S65" s="1395">
        <f t="shared" si="43"/>
        <v>0</v>
      </c>
      <c r="T65" s="1395">
        <f t="shared" si="43"/>
        <v>0</v>
      </c>
      <c r="U65" s="1395">
        <f t="shared" si="43"/>
        <v>0</v>
      </c>
      <c r="V65" s="1395">
        <f t="shared" si="43"/>
        <v>0</v>
      </c>
      <c r="W65" s="1395">
        <f t="shared" si="43"/>
        <v>0</v>
      </c>
      <c r="X65" s="1395">
        <f t="shared" si="43"/>
        <v>0</v>
      </c>
      <c r="Y65" s="1395">
        <f t="shared" si="43"/>
        <v>0</v>
      </c>
      <c r="Z65" s="1395">
        <f t="shared" si="43"/>
        <v>0</v>
      </c>
      <c r="AA65" s="1395">
        <f t="shared" si="43"/>
        <v>0</v>
      </c>
      <c r="AB65" s="1395">
        <f t="shared" si="43"/>
        <v>0</v>
      </c>
      <c r="AC65" s="1404">
        <f t="shared" si="43"/>
        <v>0</v>
      </c>
      <c r="AD65" s="1404">
        <f t="shared" si="43"/>
        <v>0</v>
      </c>
      <c r="AE65" s="1404">
        <f t="shared" si="43"/>
        <v>0</v>
      </c>
      <c r="AF65" s="1404">
        <f t="shared" si="43"/>
        <v>0</v>
      </c>
      <c r="AG65" s="1404">
        <f t="shared" si="43"/>
        <v>0</v>
      </c>
      <c r="AH65" s="1404">
        <f t="shared" si="43"/>
        <v>0</v>
      </c>
      <c r="AI65" s="1411">
        <f t="shared" si="43"/>
        <v>0</v>
      </c>
    </row>
    <row r="66" spans="1:35">
      <c r="A66" s="1887">
        <v>65</v>
      </c>
      <c r="B66" s="1887">
        <v>1</v>
      </c>
      <c r="C66" s="1887">
        <v>65</v>
      </c>
      <c r="D66" s="2120" t="s">
        <v>1020</v>
      </c>
      <c r="E66" s="2653">
        <v>1</v>
      </c>
      <c r="I66" s="230"/>
      <c r="J66" s="371" t="s">
        <v>203</v>
      </c>
      <c r="P66" s="139"/>
      <c r="Q66" s="1530"/>
      <c r="R66" s="1530"/>
      <c r="S66" s="1530"/>
      <c r="T66" s="1530"/>
      <c r="U66" s="1530"/>
      <c r="V66" s="1530"/>
      <c r="W66" s="1530"/>
      <c r="X66" s="1530"/>
      <c r="Y66" s="1530"/>
      <c r="Z66" s="1530"/>
      <c r="AA66" s="1530"/>
      <c r="AB66" s="1530"/>
      <c r="AC66" s="1413">
        <f>SUM(Q66:S66)</f>
        <v>0</v>
      </c>
      <c r="AD66" s="1413">
        <f>SUM(T66:V66)</f>
        <v>0</v>
      </c>
      <c r="AE66" s="1413">
        <f>SUM(W66:Y66)</f>
        <v>0</v>
      </c>
      <c r="AF66" s="1413">
        <f>SUM(Z66:AB66)</f>
        <v>0</v>
      </c>
      <c r="AG66" s="1413">
        <f>AC66+AD66</f>
        <v>0</v>
      </c>
      <c r="AH66" s="1413">
        <f>AF66+AE66</f>
        <v>0</v>
      </c>
      <c r="AI66" s="1414">
        <f>AG66+AH66</f>
        <v>0</v>
      </c>
    </row>
    <row r="67" spans="1:35">
      <c r="A67" s="1887">
        <v>66</v>
      </c>
      <c r="B67" s="1887">
        <v>1</v>
      </c>
      <c r="C67" s="1887">
        <v>66</v>
      </c>
      <c r="D67" s="2120" t="s">
        <v>1020</v>
      </c>
      <c r="E67" s="2653">
        <v>1</v>
      </c>
      <c r="I67" s="230"/>
      <c r="J67" s="371" t="s">
        <v>204</v>
      </c>
      <c r="P67" s="139"/>
      <c r="Q67" s="1530"/>
      <c r="R67" s="1530"/>
      <c r="S67" s="1530"/>
      <c r="T67" s="1530"/>
      <c r="U67" s="1530"/>
      <c r="V67" s="1530"/>
      <c r="W67" s="1530"/>
      <c r="X67" s="1530"/>
      <c r="Y67" s="1530"/>
      <c r="Z67" s="1530"/>
      <c r="AA67" s="1530"/>
      <c r="AB67" s="1530"/>
      <c r="AC67" s="1413">
        <f>SUM(Q67:S67)</f>
        <v>0</v>
      </c>
      <c r="AD67" s="1413">
        <f>SUM(T67:V67)</f>
        <v>0</v>
      </c>
      <c r="AE67" s="1413">
        <f>SUM(W67:Y67)</f>
        <v>0</v>
      </c>
      <c r="AF67" s="1413">
        <f>SUM(Z67:AB67)</f>
        <v>0</v>
      </c>
      <c r="AG67" s="1413">
        <f>AC67+AD67</f>
        <v>0</v>
      </c>
      <c r="AH67" s="1413">
        <f>AF67+AE67</f>
        <v>0</v>
      </c>
      <c r="AI67" s="1414">
        <f>AG67+AH67</f>
        <v>0</v>
      </c>
    </row>
    <row r="68" spans="1:35">
      <c r="A68" s="1887">
        <v>67</v>
      </c>
      <c r="B68" s="1887">
        <v>1</v>
      </c>
      <c r="C68" s="1887">
        <v>67</v>
      </c>
      <c r="D68" s="2120" t="s">
        <v>1020</v>
      </c>
      <c r="E68" s="2653">
        <v>1</v>
      </c>
      <c r="I68" s="230"/>
      <c r="J68" s="371" t="s">
        <v>325</v>
      </c>
      <c r="P68" s="139"/>
      <c r="Q68" s="1530"/>
      <c r="R68" s="1530"/>
      <c r="S68" s="1530"/>
      <c r="T68" s="1530"/>
      <c r="U68" s="1530"/>
      <c r="V68" s="1530"/>
      <c r="W68" s="1530"/>
      <c r="X68" s="1530"/>
      <c r="Y68" s="1530"/>
      <c r="Z68" s="1530"/>
      <c r="AA68" s="1530"/>
      <c r="AB68" s="1530"/>
      <c r="AC68" s="1413">
        <f>SUM(Q68:S68)</f>
        <v>0</v>
      </c>
      <c r="AD68" s="1413">
        <f>SUM(T68:V68)</f>
        <v>0</v>
      </c>
      <c r="AE68" s="1413">
        <f>SUM(W68:Y68)</f>
        <v>0</v>
      </c>
      <c r="AF68" s="1413">
        <f>SUM(Z68:AB68)</f>
        <v>0</v>
      </c>
      <c r="AG68" s="1413">
        <f>AC68+AD68</f>
        <v>0</v>
      </c>
      <c r="AH68" s="1413">
        <f>AF68+AE68</f>
        <v>0</v>
      </c>
      <c r="AI68" s="1414">
        <f>AG68+AH68</f>
        <v>0</v>
      </c>
    </row>
    <row r="69" spans="1:35">
      <c r="A69" s="1887">
        <v>1</v>
      </c>
      <c r="B69" s="1887">
        <v>1</v>
      </c>
      <c r="C69" s="1887">
        <v>1</v>
      </c>
      <c r="D69" s="2120" t="s">
        <v>1020</v>
      </c>
      <c r="E69" s="2654" t="s">
        <v>492</v>
      </c>
      <c r="F69" s="2655"/>
      <c r="I69" s="230"/>
      <c r="J69" s="1578" t="s">
        <v>1129</v>
      </c>
      <c r="P69" s="139"/>
      <c r="Q69" s="1530"/>
      <c r="R69" s="1530"/>
      <c r="S69" s="1530"/>
      <c r="T69" s="1530"/>
      <c r="U69" s="1530"/>
      <c r="V69" s="1530"/>
      <c r="W69" s="1530"/>
      <c r="X69" s="1530"/>
      <c r="Y69" s="1530"/>
      <c r="Z69" s="1530"/>
      <c r="AA69" s="1530"/>
      <c r="AB69" s="1530"/>
      <c r="AC69" s="1413">
        <f>SUM(Q69:S69)</f>
        <v>0</v>
      </c>
      <c r="AD69" s="1413">
        <f>SUM(T69:V69)</f>
        <v>0</v>
      </c>
      <c r="AE69" s="1413">
        <f>SUM(W69:Y69)</f>
        <v>0</v>
      </c>
      <c r="AF69" s="1413">
        <f>SUM(Z69:AB69)</f>
        <v>0</v>
      </c>
      <c r="AG69" s="1413">
        <f>AC69+AD69</f>
        <v>0</v>
      </c>
      <c r="AH69" s="1413">
        <f>AF69+AE69</f>
        <v>0</v>
      </c>
      <c r="AI69" s="1414">
        <f>AG69+AH69</f>
        <v>0</v>
      </c>
    </row>
    <row r="70" spans="1:35">
      <c r="A70" s="1887">
        <v>68</v>
      </c>
      <c r="B70" s="1887">
        <v>1</v>
      </c>
      <c r="C70" s="1887">
        <v>68</v>
      </c>
      <c r="D70" s="2120" t="s">
        <v>1020</v>
      </c>
      <c r="E70" s="2653">
        <v>1</v>
      </c>
      <c r="I70" s="227"/>
      <c r="J70" s="16" t="s">
        <v>202</v>
      </c>
      <c r="K70" s="24"/>
      <c r="L70" s="24"/>
      <c r="M70" s="16"/>
      <c r="N70" s="16"/>
      <c r="O70" s="16"/>
      <c r="P70" s="137"/>
      <c r="Q70" s="1466">
        <f>Q65-SUM(Q66:Q69)</f>
        <v>0</v>
      </c>
      <c r="R70" s="1466">
        <f>R65-SUM(R66:R69)</f>
        <v>0</v>
      </c>
      <c r="S70" s="1466">
        <f t="shared" ref="S70:AI70" si="44">S65-SUM(S66:S69)</f>
        <v>0</v>
      </c>
      <c r="T70" s="1466">
        <f t="shared" si="44"/>
        <v>0</v>
      </c>
      <c r="U70" s="1466">
        <f t="shared" si="44"/>
        <v>0</v>
      </c>
      <c r="V70" s="1466">
        <f t="shared" si="44"/>
        <v>0</v>
      </c>
      <c r="W70" s="1466">
        <f t="shared" si="44"/>
        <v>0</v>
      </c>
      <c r="X70" s="1466">
        <f t="shared" si="44"/>
        <v>0</v>
      </c>
      <c r="Y70" s="1466">
        <f t="shared" si="44"/>
        <v>0</v>
      </c>
      <c r="Z70" s="1466">
        <f t="shared" si="44"/>
        <v>0</v>
      </c>
      <c r="AA70" s="1466">
        <f t="shared" si="44"/>
        <v>0</v>
      </c>
      <c r="AB70" s="1466">
        <f t="shared" si="44"/>
        <v>0</v>
      </c>
      <c r="AC70" s="1409">
        <f t="shared" si="44"/>
        <v>0</v>
      </c>
      <c r="AD70" s="1409">
        <f t="shared" si="44"/>
        <v>0</v>
      </c>
      <c r="AE70" s="1409">
        <f t="shared" si="44"/>
        <v>0</v>
      </c>
      <c r="AF70" s="1409">
        <f t="shared" si="44"/>
        <v>0</v>
      </c>
      <c r="AG70" s="1409">
        <f t="shared" si="44"/>
        <v>0</v>
      </c>
      <c r="AH70" s="1409">
        <f t="shared" si="44"/>
        <v>0</v>
      </c>
      <c r="AI70" s="1416">
        <f t="shared" si="44"/>
        <v>0</v>
      </c>
    </row>
    <row r="71" spans="1:35">
      <c r="A71" s="1887">
        <v>69</v>
      </c>
      <c r="B71" s="1887">
        <v>1</v>
      </c>
      <c r="C71" s="1887">
        <v>69</v>
      </c>
      <c r="D71" s="2120" t="s">
        <v>1020</v>
      </c>
      <c r="E71" s="2653">
        <v>1</v>
      </c>
      <c r="Z71" s="252"/>
      <c r="AA71" s="252"/>
      <c r="AB71" s="252"/>
      <c r="AC71" s="252"/>
      <c r="AD71" s="252"/>
      <c r="AE71" s="252"/>
      <c r="AF71" s="252"/>
      <c r="AG71" s="252"/>
      <c r="AH71" s="252"/>
      <c r="AI71" s="1674"/>
    </row>
    <row r="72" spans="1:35" ht="18">
      <c r="A72" s="1887">
        <v>70</v>
      </c>
      <c r="B72" s="1887">
        <v>1</v>
      </c>
      <c r="C72" s="1887">
        <v>70</v>
      </c>
      <c r="D72" s="2120" t="s">
        <v>1020</v>
      </c>
      <c r="E72" s="2653">
        <v>1</v>
      </c>
      <c r="F72" s="2219" t="s">
        <v>423</v>
      </c>
      <c r="G72" s="2219"/>
      <c r="H72" s="2189"/>
      <c r="AA72" s="1"/>
      <c r="AB72" s="1"/>
      <c r="AC72" s="1"/>
      <c r="AD72" s="1"/>
      <c r="AE72" s="1"/>
      <c r="AF72" s="1"/>
      <c r="AG72" s="1"/>
      <c r="AH72" s="1"/>
      <c r="AI72" s="1"/>
    </row>
    <row r="73" spans="1:35" ht="15.75">
      <c r="A73" s="1887">
        <v>71</v>
      </c>
      <c r="B73" s="1887">
        <v>1</v>
      </c>
      <c r="C73" s="1887">
        <v>71</v>
      </c>
      <c r="D73" s="2120" t="s">
        <v>1020</v>
      </c>
      <c r="E73" s="2653">
        <v>1</v>
      </c>
      <c r="F73" s="371"/>
      <c r="G73" s="2185" t="s">
        <v>424</v>
      </c>
      <c r="I73" s="2183"/>
      <c r="J73" s="2184"/>
      <c r="K73" s="2183"/>
      <c r="L73" s="2183"/>
      <c r="M73" s="2184"/>
      <c r="N73" s="2186"/>
      <c r="O73" s="2184"/>
      <c r="P73" s="2184"/>
      <c r="Q73" s="2187"/>
      <c r="R73" s="2187"/>
      <c r="S73" s="2187"/>
      <c r="T73" s="2187"/>
      <c r="U73" s="2187"/>
      <c r="V73" s="2187"/>
      <c r="AG73" s="279"/>
      <c r="AH73" s="279"/>
      <c r="AI73" s="279"/>
    </row>
    <row r="74" spans="1:35">
      <c r="A74" s="1887">
        <v>72</v>
      </c>
      <c r="B74" s="1887">
        <v>1</v>
      </c>
      <c r="C74" s="1887">
        <v>72</v>
      </c>
      <c r="D74" s="2120" t="s">
        <v>1020</v>
      </c>
      <c r="E74" s="2653">
        <v>1</v>
      </c>
      <c r="F74" s="104"/>
      <c r="G74" s="104"/>
      <c r="H74" s="104" t="s">
        <v>100</v>
      </c>
      <c r="I74" s="104"/>
      <c r="J74" s="2182"/>
      <c r="K74" s="104"/>
      <c r="L74" s="2182"/>
      <c r="M74" s="2182"/>
      <c r="N74" s="2182"/>
      <c r="O74" s="2182"/>
      <c r="P74" s="2182"/>
      <c r="Q74" s="2187"/>
      <c r="R74" s="2187"/>
      <c r="S74" s="2187"/>
      <c r="T74" s="2187"/>
      <c r="U74" s="2187"/>
      <c r="V74" s="2187"/>
      <c r="AA74" s="1"/>
      <c r="AB74" s="1"/>
      <c r="AC74" s="1"/>
      <c r="AD74" s="1"/>
      <c r="AE74" s="1"/>
      <c r="AF74" s="1"/>
      <c r="AG74" s="1"/>
      <c r="AH74" s="1"/>
      <c r="AI74" s="1"/>
    </row>
    <row r="75" spans="1:35">
      <c r="A75" s="1887">
        <v>73</v>
      </c>
      <c r="B75" s="1887">
        <v>1</v>
      </c>
      <c r="C75" s="1887">
        <v>73</v>
      </c>
      <c r="D75" s="2120" t="s">
        <v>1020</v>
      </c>
      <c r="E75" s="2653">
        <v>1</v>
      </c>
      <c r="F75" s="2188"/>
      <c r="G75" s="2188"/>
      <c r="H75" s="2189"/>
      <c r="I75" s="2190"/>
      <c r="J75" s="2191"/>
      <c r="K75" s="2192"/>
      <c r="L75" s="2192"/>
      <c r="M75" s="2191"/>
      <c r="N75" s="2191"/>
      <c r="O75" s="2191"/>
      <c r="P75" s="2193"/>
      <c r="Q75" s="2194">
        <f>Q$10</f>
        <v>43922</v>
      </c>
      <c r="R75" s="2194">
        <f t="shared" ref="R75:AI75" si="45">R$10</f>
        <v>43952</v>
      </c>
      <c r="S75" s="2194">
        <f t="shared" si="45"/>
        <v>43983</v>
      </c>
      <c r="T75" s="2194">
        <f t="shared" si="45"/>
        <v>44013</v>
      </c>
      <c r="U75" s="2194">
        <f t="shared" si="45"/>
        <v>44044</v>
      </c>
      <c r="V75" s="2194">
        <f t="shared" si="45"/>
        <v>44075</v>
      </c>
      <c r="W75" s="2194">
        <f t="shared" si="45"/>
        <v>44105</v>
      </c>
      <c r="X75" s="2194">
        <f t="shared" si="45"/>
        <v>44136</v>
      </c>
      <c r="Y75" s="2194">
        <f t="shared" si="45"/>
        <v>44166</v>
      </c>
      <c r="Z75" s="2194">
        <f t="shared" si="45"/>
        <v>44197</v>
      </c>
      <c r="AA75" s="2194">
        <f t="shared" si="45"/>
        <v>44228</v>
      </c>
      <c r="AB75" s="2194">
        <f t="shared" si="45"/>
        <v>44256</v>
      </c>
      <c r="AC75" s="1374" t="str">
        <f t="shared" si="45"/>
        <v>Q1</v>
      </c>
      <c r="AD75" s="1374" t="str">
        <f t="shared" si="45"/>
        <v>Q2</v>
      </c>
      <c r="AE75" s="1374" t="str">
        <f t="shared" si="45"/>
        <v>Q3</v>
      </c>
      <c r="AF75" s="1374" t="str">
        <f t="shared" si="45"/>
        <v>Q4</v>
      </c>
      <c r="AG75" s="1374" t="str">
        <f t="shared" si="45"/>
        <v>1st H</v>
      </c>
      <c r="AH75" s="1374" t="str">
        <f t="shared" si="45"/>
        <v>2nd H</v>
      </c>
      <c r="AI75" s="1374" t="str">
        <f t="shared" si="45"/>
        <v>Yr.</v>
      </c>
    </row>
    <row r="76" spans="1:35">
      <c r="A76" s="1887">
        <v>74</v>
      </c>
      <c r="B76" s="1887">
        <v>1</v>
      </c>
      <c r="C76" s="1887">
        <v>74</v>
      </c>
      <c r="D76" s="2120" t="s">
        <v>1020</v>
      </c>
      <c r="E76" s="2653">
        <v>1</v>
      </c>
      <c r="F76" s="104"/>
      <c r="G76" s="104"/>
      <c r="H76" s="104"/>
      <c r="I76" s="2220" t="s">
        <v>220</v>
      </c>
      <c r="J76" s="2221"/>
      <c r="K76" s="2222"/>
      <c r="L76" s="2222"/>
      <c r="M76" s="2222"/>
      <c r="N76" s="2222"/>
      <c r="O76" s="2223" t="s">
        <v>569</v>
      </c>
      <c r="P76" s="2224"/>
      <c r="Q76" s="2002">
        <f>SUM(Q77:Q79)</f>
        <v>127829.69411362702</v>
      </c>
      <c r="R76" s="2002">
        <f t="shared" ref="R76:AI76" si="46">SUM(R77:R79)</f>
        <v>151924.35991698358</v>
      </c>
      <c r="S76" s="2002">
        <f t="shared" si="46"/>
        <v>203787.84691256576</v>
      </c>
      <c r="T76" s="2002">
        <f t="shared" si="46"/>
        <v>149632.28388567228</v>
      </c>
      <c r="U76" s="2002">
        <f t="shared" si="46"/>
        <v>174644.49551920628</v>
      </c>
      <c r="V76" s="2002">
        <f t="shared" si="46"/>
        <v>232549.00367824425</v>
      </c>
      <c r="W76" s="2002">
        <f t="shared" si="46"/>
        <v>126941.02415313946</v>
      </c>
      <c r="X76" s="2002">
        <f t="shared" si="46"/>
        <v>156312.48026381666</v>
      </c>
      <c r="Y76" s="2002">
        <f t="shared" si="46"/>
        <v>211781.99193870928</v>
      </c>
      <c r="Z76" s="2002">
        <f t="shared" si="46"/>
        <v>169923.25974349503</v>
      </c>
      <c r="AA76" s="2002">
        <f t="shared" si="46"/>
        <v>186375.03402629701</v>
      </c>
      <c r="AB76" s="2002">
        <f t="shared" si="46"/>
        <v>241184.18881017153</v>
      </c>
      <c r="AC76" s="2002">
        <f t="shared" si="46"/>
        <v>483541.90094317636</v>
      </c>
      <c r="AD76" s="2002">
        <f t="shared" si="46"/>
        <v>556825.78308312281</v>
      </c>
      <c r="AE76" s="2002">
        <f t="shared" si="46"/>
        <v>495035.49635566538</v>
      </c>
      <c r="AF76" s="2002">
        <f t="shared" si="46"/>
        <v>597482.48257996351</v>
      </c>
      <c r="AG76" s="2002">
        <f t="shared" si="46"/>
        <v>1040367.684026299</v>
      </c>
      <c r="AH76" s="2002">
        <f t="shared" si="46"/>
        <v>1092517.9789356289</v>
      </c>
      <c r="AI76" s="2002">
        <f t="shared" si="46"/>
        <v>2132885.6629619282</v>
      </c>
    </row>
    <row r="77" spans="1:35">
      <c r="A77" s="1887">
        <v>75</v>
      </c>
      <c r="B77" s="1887">
        <v>1</v>
      </c>
      <c r="C77" s="1887">
        <v>75</v>
      </c>
      <c r="D77" s="2120" t="s">
        <v>1020</v>
      </c>
      <c r="E77" s="2653">
        <v>1</v>
      </c>
      <c r="F77" s="104"/>
      <c r="G77" s="104"/>
      <c r="H77" s="104"/>
      <c r="I77" s="89"/>
      <c r="J77" s="2182"/>
      <c r="K77" s="104"/>
      <c r="L77" s="104"/>
      <c r="M77" s="2182" t="s">
        <v>142</v>
      </c>
      <c r="N77" s="2182"/>
      <c r="O77" s="2182"/>
      <c r="P77" s="2225"/>
      <c r="Q77" s="1418">
        <f>Q405+Q421</f>
        <v>80967.688970689807</v>
      </c>
      <c r="R77" s="1418">
        <f t="shared" ref="R77:AB77" si="47">R405+R421</f>
        <v>103902.30743338072</v>
      </c>
      <c r="S77" s="1418">
        <f t="shared" si="47"/>
        <v>138108.41514073143</v>
      </c>
      <c r="T77" s="1418">
        <f t="shared" si="47"/>
        <v>100311.98157095879</v>
      </c>
      <c r="U77" s="1418">
        <f t="shared" si="47"/>
        <v>120565.43604109126</v>
      </c>
      <c r="V77" s="1418">
        <f t="shared" si="47"/>
        <v>158035.65732976602</v>
      </c>
      <c r="W77" s="1418">
        <f t="shared" si="47"/>
        <v>81532.796915865663</v>
      </c>
      <c r="X77" s="1418">
        <f t="shared" si="47"/>
        <v>105578.43143527032</v>
      </c>
      <c r="Y77" s="1418">
        <f t="shared" si="47"/>
        <v>143775.53977067766</v>
      </c>
      <c r="Z77" s="1418">
        <f t="shared" si="47"/>
        <v>118380.27253709585</v>
      </c>
      <c r="AA77" s="1418">
        <f t="shared" si="47"/>
        <v>131428.04352138861</v>
      </c>
      <c r="AB77" s="1418">
        <f t="shared" si="47"/>
        <v>164724.09229501217</v>
      </c>
      <c r="AC77" s="1418">
        <f>SUM(Q77:S77)</f>
        <v>322978.41154480196</v>
      </c>
      <c r="AD77" s="1418">
        <f>SUM(T77:V77)</f>
        <v>378913.07494181604</v>
      </c>
      <c r="AE77" s="1418">
        <f>SUM(W77:Y77)</f>
        <v>330886.76812181366</v>
      </c>
      <c r="AF77" s="1418">
        <f>SUM(Z77:AB77)</f>
        <v>414532.40835349663</v>
      </c>
      <c r="AG77" s="1418">
        <f>AC77+AD77</f>
        <v>701891.48648661794</v>
      </c>
      <c r="AH77" s="1418">
        <f>AF77+AE77</f>
        <v>745419.17647531023</v>
      </c>
      <c r="AI77" s="1418">
        <f>AG77+AH77</f>
        <v>1447310.6629619282</v>
      </c>
    </row>
    <row r="78" spans="1:35">
      <c r="A78" s="1887">
        <v>76</v>
      </c>
      <c r="B78" s="1887">
        <v>1</v>
      </c>
      <c r="C78" s="1887">
        <v>76</v>
      </c>
      <c r="D78" s="2120" t="s">
        <v>1020</v>
      </c>
      <c r="E78" s="2653">
        <v>1</v>
      </c>
      <c r="F78" s="104"/>
      <c r="G78" s="104"/>
      <c r="H78" s="104"/>
      <c r="I78" s="89"/>
      <c r="J78" s="2182"/>
      <c r="K78" s="104"/>
      <c r="L78" s="104"/>
      <c r="M78" s="2182" t="s">
        <v>97</v>
      </c>
      <c r="N78" s="2182"/>
      <c r="O78" s="2182"/>
      <c r="P78" s="2225"/>
      <c r="Q78" s="1418">
        <f>Q410+Q426</f>
        <v>46862.005142937203</v>
      </c>
      <c r="R78" s="1418">
        <f t="shared" ref="R78:AB78" si="48">R410+R426</f>
        <v>48022.052483602864</v>
      </c>
      <c r="S78" s="1418">
        <f t="shared" si="48"/>
        <v>65679.431771834323</v>
      </c>
      <c r="T78" s="1418">
        <f t="shared" si="48"/>
        <v>49320.302314713503</v>
      </c>
      <c r="U78" s="1418">
        <f t="shared" si="48"/>
        <v>54079.059478114999</v>
      </c>
      <c r="V78" s="1418">
        <f t="shared" si="48"/>
        <v>74513.346348478241</v>
      </c>
      <c r="W78" s="1418">
        <f t="shared" si="48"/>
        <v>45408.227237273793</v>
      </c>
      <c r="X78" s="1418">
        <f t="shared" si="48"/>
        <v>50734.048828546322</v>
      </c>
      <c r="Y78" s="1418">
        <f t="shared" si="48"/>
        <v>68006.452168031625</v>
      </c>
      <c r="Z78" s="1418">
        <f t="shared" si="48"/>
        <v>51542.987206399179</v>
      </c>
      <c r="AA78" s="1418">
        <f t="shared" si="48"/>
        <v>54946.990504908405</v>
      </c>
      <c r="AB78" s="1418">
        <f t="shared" si="48"/>
        <v>76460.096515159355</v>
      </c>
      <c r="AC78" s="1418">
        <f>SUM(Q78:S78)</f>
        <v>160563.4893983744</v>
      </c>
      <c r="AD78" s="1418">
        <f>SUM(T78:V78)</f>
        <v>177912.70814130676</v>
      </c>
      <c r="AE78" s="1418">
        <f>SUM(W78:Y78)</f>
        <v>164148.72823385173</v>
      </c>
      <c r="AF78" s="1418">
        <f>SUM(Z78:AB78)</f>
        <v>182950.07422646694</v>
      </c>
      <c r="AG78" s="1418">
        <f>AC78+AD78</f>
        <v>338476.19753968116</v>
      </c>
      <c r="AH78" s="1418">
        <f>AF78+AE78</f>
        <v>347098.80246031866</v>
      </c>
      <c r="AI78" s="1418">
        <f>AG78+AH78</f>
        <v>685574.99999999977</v>
      </c>
    </row>
    <row r="79" spans="1:35">
      <c r="A79" s="1887">
        <v>77</v>
      </c>
      <c r="B79" s="1887">
        <v>1</v>
      </c>
      <c r="C79" s="1887">
        <v>77</v>
      </c>
      <c r="D79" s="2120" t="s">
        <v>1020</v>
      </c>
      <c r="E79" s="2653">
        <v>1</v>
      </c>
      <c r="F79" s="104"/>
      <c r="G79" s="104"/>
      <c r="H79" s="104"/>
      <c r="I79" s="89"/>
      <c r="J79" s="2182"/>
      <c r="K79" s="104"/>
      <c r="L79" s="104"/>
      <c r="M79" s="2182" t="s">
        <v>11</v>
      </c>
      <c r="N79" s="2182"/>
      <c r="O79" s="2182"/>
      <c r="P79" s="2225"/>
      <c r="Q79" s="1418">
        <f>Q419+Q435</f>
        <v>0</v>
      </c>
      <c r="R79" s="1418">
        <f t="shared" ref="R79:AB79" si="49">R419+R435</f>
        <v>0</v>
      </c>
      <c r="S79" s="1418">
        <f t="shared" si="49"/>
        <v>0</v>
      </c>
      <c r="T79" s="1418">
        <f t="shared" si="49"/>
        <v>0</v>
      </c>
      <c r="U79" s="1418">
        <f t="shared" si="49"/>
        <v>0</v>
      </c>
      <c r="V79" s="1418">
        <f t="shared" si="49"/>
        <v>0</v>
      </c>
      <c r="W79" s="1418">
        <f t="shared" si="49"/>
        <v>0</v>
      </c>
      <c r="X79" s="1418">
        <f t="shared" si="49"/>
        <v>0</v>
      </c>
      <c r="Y79" s="1418">
        <f t="shared" si="49"/>
        <v>0</v>
      </c>
      <c r="Z79" s="1418">
        <f t="shared" si="49"/>
        <v>0</v>
      </c>
      <c r="AA79" s="1418">
        <f t="shared" si="49"/>
        <v>0</v>
      </c>
      <c r="AB79" s="1418">
        <f t="shared" si="49"/>
        <v>0</v>
      </c>
      <c r="AC79" s="1418">
        <f>SUM(Q79:S79)</f>
        <v>0</v>
      </c>
      <c r="AD79" s="1418">
        <f>SUM(T79:V79)</f>
        <v>0</v>
      </c>
      <c r="AE79" s="1418">
        <f>SUM(W79:Y79)</f>
        <v>0</v>
      </c>
      <c r="AF79" s="1418">
        <f>SUM(Z79:AB79)</f>
        <v>0</v>
      </c>
      <c r="AG79" s="1418">
        <f>AC79+AD79</f>
        <v>0</v>
      </c>
      <c r="AH79" s="1418">
        <f>AF79+AE79</f>
        <v>0</v>
      </c>
      <c r="AI79" s="1418">
        <f>AG79+AH79</f>
        <v>0</v>
      </c>
    </row>
    <row r="80" spans="1:35">
      <c r="A80" s="1887">
        <v>78</v>
      </c>
      <c r="B80" s="1887">
        <v>1</v>
      </c>
      <c r="C80" s="1887">
        <v>78</v>
      </c>
      <c r="D80" s="2120" t="s">
        <v>1020</v>
      </c>
      <c r="E80" s="2653">
        <v>1</v>
      </c>
      <c r="F80" s="104"/>
      <c r="G80" s="104"/>
      <c r="H80" s="104"/>
      <c r="I80" s="2220" t="s">
        <v>134</v>
      </c>
      <c r="J80" s="2221"/>
      <c r="K80" s="2222"/>
      <c r="L80" s="2222"/>
      <c r="M80" s="2222"/>
      <c r="N80" s="2222"/>
      <c r="O80" s="2223" t="s">
        <v>571</v>
      </c>
      <c r="P80" s="2224"/>
      <c r="Q80" s="2002">
        <f>SUM(Q81:Q83)</f>
        <v>127829.69411362702</v>
      </c>
      <c r="R80" s="2002">
        <f t="shared" ref="R80:AI80" si="50">SUM(R81:R83)</f>
        <v>151924.35991698358</v>
      </c>
      <c r="S80" s="2002">
        <f t="shared" si="50"/>
        <v>203787.84691256576</v>
      </c>
      <c r="T80" s="2002">
        <f t="shared" si="50"/>
        <v>149632.28388567228</v>
      </c>
      <c r="U80" s="2002">
        <f t="shared" si="50"/>
        <v>174644.49551920628</v>
      </c>
      <c r="V80" s="2002">
        <f t="shared" si="50"/>
        <v>232549.00367824425</v>
      </c>
      <c r="W80" s="2002">
        <f t="shared" si="50"/>
        <v>126941.02415313947</v>
      </c>
      <c r="X80" s="2002">
        <f t="shared" si="50"/>
        <v>156312.48026381666</v>
      </c>
      <c r="Y80" s="2002">
        <f t="shared" si="50"/>
        <v>211781.99193870928</v>
      </c>
      <c r="Z80" s="2002">
        <f t="shared" si="50"/>
        <v>169923.25974349506</v>
      </c>
      <c r="AA80" s="2002">
        <f t="shared" si="50"/>
        <v>186375.03402629701</v>
      </c>
      <c r="AB80" s="2002">
        <f t="shared" si="50"/>
        <v>241184.1888101715</v>
      </c>
      <c r="AC80" s="2002">
        <f t="shared" si="50"/>
        <v>483541.90094317636</v>
      </c>
      <c r="AD80" s="2002">
        <f t="shared" si="50"/>
        <v>556825.78308312281</v>
      </c>
      <c r="AE80" s="2002">
        <f t="shared" si="50"/>
        <v>495035.49635566538</v>
      </c>
      <c r="AF80" s="2002">
        <f t="shared" si="50"/>
        <v>597482.48257996363</v>
      </c>
      <c r="AG80" s="2002">
        <f t="shared" si="50"/>
        <v>1040367.684026299</v>
      </c>
      <c r="AH80" s="2002">
        <f t="shared" si="50"/>
        <v>1092517.9789356289</v>
      </c>
      <c r="AI80" s="2002">
        <f t="shared" si="50"/>
        <v>2132885.6629619282</v>
      </c>
    </row>
    <row r="81" spans="1:35">
      <c r="A81" s="1887">
        <v>79</v>
      </c>
      <c r="B81" s="1887">
        <v>1</v>
      </c>
      <c r="C81" s="1887">
        <v>79</v>
      </c>
      <c r="D81" s="2120" t="s">
        <v>1020</v>
      </c>
      <c r="E81" s="2653">
        <v>1</v>
      </c>
      <c r="F81" s="104"/>
      <c r="G81" s="104"/>
      <c r="H81" s="104"/>
      <c r="I81" s="89"/>
      <c r="J81" s="2182"/>
      <c r="K81" s="104"/>
      <c r="L81" s="104"/>
      <c r="M81" s="2182" t="s">
        <v>142</v>
      </c>
      <c r="N81" s="2182"/>
      <c r="O81" s="2182"/>
      <c r="P81" s="2225"/>
      <c r="Q81" s="1419">
        <v>80967.688970689807</v>
      </c>
      <c r="R81" s="1419">
        <v>103902.30743338072</v>
      </c>
      <c r="S81" s="1419">
        <v>138108.41514073143</v>
      </c>
      <c r="T81" s="1419">
        <v>100311.98157095879</v>
      </c>
      <c r="U81" s="1419">
        <v>120565.43604109126</v>
      </c>
      <c r="V81" s="1419">
        <v>158035.65732976599</v>
      </c>
      <c r="W81" s="1419">
        <v>81532.796915865678</v>
      </c>
      <c r="X81" s="1419">
        <v>105578.43143527032</v>
      </c>
      <c r="Y81" s="1419">
        <v>143775.53977067766</v>
      </c>
      <c r="Z81" s="1419">
        <v>118380.27253709587</v>
      </c>
      <c r="AA81" s="1419">
        <v>131428.04352138861</v>
      </c>
      <c r="AB81" s="1419">
        <v>164724.09229501215</v>
      </c>
      <c r="AC81" s="1418">
        <f>SUM(Q81:S81)</f>
        <v>322978.41154480196</v>
      </c>
      <c r="AD81" s="1418">
        <f>SUM(T81:V81)</f>
        <v>378913.07494181604</v>
      </c>
      <c r="AE81" s="1418">
        <f>SUM(W81:Y81)</f>
        <v>330886.76812181366</v>
      </c>
      <c r="AF81" s="1418">
        <f>SUM(Z81:AB81)</f>
        <v>414532.40835349663</v>
      </c>
      <c r="AG81" s="1418">
        <f>AC81+AD81</f>
        <v>701891.48648661794</v>
      </c>
      <c r="AH81" s="1418">
        <f>AF81+AE81</f>
        <v>745419.17647531023</v>
      </c>
      <c r="AI81" s="1418">
        <f>AG81+AH81</f>
        <v>1447310.6629619282</v>
      </c>
    </row>
    <row r="82" spans="1:35">
      <c r="A82" s="1887">
        <v>80</v>
      </c>
      <c r="B82" s="1887">
        <v>1</v>
      </c>
      <c r="C82" s="1887">
        <v>80</v>
      </c>
      <c r="D82" s="2120" t="s">
        <v>1020</v>
      </c>
      <c r="E82" s="2653">
        <v>1</v>
      </c>
      <c r="F82" s="104"/>
      <c r="G82" s="104"/>
      <c r="H82" s="104"/>
      <c r="I82" s="89"/>
      <c r="J82" s="2182"/>
      <c r="K82" s="104"/>
      <c r="L82" s="104"/>
      <c r="M82" s="2182" t="s">
        <v>97</v>
      </c>
      <c r="N82" s="2182"/>
      <c r="O82" s="2182"/>
      <c r="P82" s="2225"/>
      <c r="Q82" s="2778">
        <v>46862.005142937203</v>
      </c>
      <c r="R82" s="2778">
        <v>48022.052483602864</v>
      </c>
      <c r="S82" s="2778">
        <v>65679.431771834323</v>
      </c>
      <c r="T82" s="2778">
        <v>49320.302314713503</v>
      </c>
      <c r="U82" s="2778">
        <v>54079.059478114999</v>
      </c>
      <c r="V82" s="2778">
        <v>74513.346348478241</v>
      </c>
      <c r="W82" s="2778">
        <v>45408.227237273801</v>
      </c>
      <c r="X82" s="2778">
        <v>50734.048828546322</v>
      </c>
      <c r="Y82" s="2778">
        <v>68006.45216803161</v>
      </c>
      <c r="Z82" s="2778">
        <v>51542.987206399186</v>
      </c>
      <c r="AA82" s="2778">
        <v>54946.990504908412</v>
      </c>
      <c r="AB82" s="2778">
        <v>76460.09651515937</v>
      </c>
      <c r="AC82" s="1418">
        <f>SUM(Q82:S82)</f>
        <v>160563.4893983744</v>
      </c>
      <c r="AD82" s="1418">
        <f>SUM(T82:V82)</f>
        <v>177912.70814130676</v>
      </c>
      <c r="AE82" s="1418">
        <f>SUM(W82:Y82)</f>
        <v>164148.72823385173</v>
      </c>
      <c r="AF82" s="1418">
        <f>SUM(Z82:AB82)</f>
        <v>182950.07422646697</v>
      </c>
      <c r="AG82" s="1418">
        <f>AC82+AD82</f>
        <v>338476.19753968116</v>
      </c>
      <c r="AH82" s="1418">
        <f>AF82+AE82</f>
        <v>347098.80246031866</v>
      </c>
      <c r="AI82" s="1418">
        <f>AG82+AH82</f>
        <v>685574.99999999977</v>
      </c>
    </row>
    <row r="83" spans="1:35">
      <c r="A83" s="1887">
        <v>81</v>
      </c>
      <c r="B83" s="1887">
        <v>1</v>
      </c>
      <c r="C83" s="1887">
        <v>81</v>
      </c>
      <c r="D83" s="2120" t="s">
        <v>1020</v>
      </c>
      <c r="E83" s="2653">
        <v>1</v>
      </c>
      <c r="F83" s="104"/>
      <c r="G83" s="104"/>
      <c r="H83" s="104"/>
      <c r="I83" s="89"/>
      <c r="J83" s="2182"/>
      <c r="K83" s="104"/>
      <c r="L83" s="104"/>
      <c r="M83" s="2182" t="s">
        <v>11</v>
      </c>
      <c r="N83" s="2182"/>
      <c r="O83" s="2182"/>
      <c r="P83" s="2225"/>
      <c r="Q83" s="1419"/>
      <c r="R83" s="1419"/>
      <c r="S83" s="1419"/>
      <c r="T83" s="1419"/>
      <c r="U83" s="1419"/>
      <c r="V83" s="1419"/>
      <c r="W83" s="1419"/>
      <c r="X83" s="1419"/>
      <c r="Y83" s="1419"/>
      <c r="Z83" s="1419"/>
      <c r="AA83" s="1419"/>
      <c r="AB83" s="1419"/>
      <c r="AC83" s="1418">
        <f>SUM(Q83:S83)</f>
        <v>0</v>
      </c>
      <c r="AD83" s="1418">
        <f>SUM(T83:V83)</f>
        <v>0</v>
      </c>
      <c r="AE83" s="1418">
        <f>SUM(W83:Y83)</f>
        <v>0</v>
      </c>
      <c r="AF83" s="1418">
        <f>SUM(Z83:AB83)</f>
        <v>0</v>
      </c>
      <c r="AG83" s="1418">
        <f>AC83+AD83</f>
        <v>0</v>
      </c>
      <c r="AH83" s="1418">
        <f>AF83+AE83</f>
        <v>0</v>
      </c>
      <c r="AI83" s="1418">
        <f>AG83+AH83</f>
        <v>0</v>
      </c>
    </row>
    <row r="84" spans="1:35">
      <c r="A84" s="1887">
        <v>82</v>
      </c>
      <c r="B84" s="1887">
        <v>1</v>
      </c>
      <c r="C84" s="1887">
        <v>82</v>
      </c>
      <c r="E84" s="2653">
        <v>1</v>
      </c>
      <c r="F84" s="104"/>
      <c r="G84" s="104"/>
      <c r="H84" s="104"/>
      <c r="I84" s="2220" t="s">
        <v>497</v>
      </c>
      <c r="J84" s="2221"/>
      <c r="K84" s="2222"/>
      <c r="L84" s="2222"/>
      <c r="M84" s="2222"/>
      <c r="N84" s="2222"/>
      <c r="O84" s="2222"/>
      <c r="P84" s="2224"/>
      <c r="Q84" s="2002">
        <f>Q85+Q88+Q96</f>
        <v>80936.767262705427</v>
      </c>
      <c r="R84" s="2002">
        <f>R85+R88+R96</f>
        <v>97898.917900305023</v>
      </c>
      <c r="S84" s="2002">
        <f t="shared" ref="S84:AI84" si="51">S85+S88+S96</f>
        <v>132276.40324023733</v>
      </c>
      <c r="T84" s="2002">
        <f t="shared" si="51"/>
        <v>95918.443459687231</v>
      </c>
      <c r="U84" s="2002">
        <f t="shared" si="51"/>
        <v>113206.98244419968</v>
      </c>
      <c r="V84" s="2002">
        <f t="shared" si="51"/>
        <v>151295.0881829586</v>
      </c>
      <c r="W84" s="2002">
        <f t="shared" si="51"/>
        <v>80738.16426578832</v>
      </c>
      <c r="X84" s="2002">
        <f t="shared" si="51"/>
        <v>100886.980565698</v>
      </c>
      <c r="Y84" s="2002">
        <f t="shared" si="51"/>
        <v>137661.40630517929</v>
      </c>
      <c r="Z84" s="2002">
        <f t="shared" si="51"/>
        <v>110148.77863849225</v>
      </c>
      <c r="AA84" s="2002">
        <f t="shared" si="51"/>
        <v>121424.7943744607</v>
      </c>
      <c r="AB84" s="2002">
        <f t="shared" si="51"/>
        <v>156870.17102532831</v>
      </c>
      <c r="AC84" s="2002">
        <f t="shared" si="51"/>
        <v>311112.08840324776</v>
      </c>
      <c r="AD84" s="2002">
        <f t="shared" si="51"/>
        <v>360420.51408684545</v>
      </c>
      <c r="AE84" s="2002">
        <f t="shared" si="51"/>
        <v>319286.55113666557</v>
      </c>
      <c r="AF84" s="2002">
        <f t="shared" si="51"/>
        <v>388443.74403828126</v>
      </c>
      <c r="AG84" s="2002">
        <f t="shared" si="51"/>
        <v>671532.60249009321</v>
      </c>
      <c r="AH84" s="2002">
        <f t="shared" si="51"/>
        <v>707730.29517494678</v>
      </c>
      <c r="AI84" s="2002">
        <f t="shared" si="51"/>
        <v>1379262.8976650401</v>
      </c>
    </row>
    <row r="85" spans="1:35">
      <c r="A85" s="1887">
        <v>83</v>
      </c>
      <c r="B85" s="1887">
        <v>1</v>
      </c>
      <c r="C85" s="1887">
        <v>83</v>
      </c>
      <c r="E85" s="2653">
        <v>1</v>
      </c>
      <c r="F85" s="104"/>
      <c r="G85" s="104"/>
      <c r="H85" s="104"/>
      <c r="I85" s="89"/>
      <c r="J85" s="2182"/>
      <c r="K85" s="104"/>
      <c r="L85" s="104"/>
      <c r="M85" s="2226" t="s">
        <v>142</v>
      </c>
      <c r="N85" s="2226"/>
      <c r="O85" s="429"/>
      <c r="P85" s="2227"/>
      <c r="Q85" s="1420">
        <f>SUM(Q86:Q87)</f>
        <v>55205.350769968245</v>
      </c>
      <c r="R85" s="1420">
        <f t="shared" ref="R85:AB85" si="52">SUM(R86:R87)</f>
        <v>71505.530803298258</v>
      </c>
      <c r="S85" s="1420">
        <f t="shared" si="52"/>
        <v>95702.091263397539</v>
      </c>
      <c r="T85" s="1420">
        <f t="shared" si="52"/>
        <v>68688.592001616576</v>
      </c>
      <c r="U85" s="1420">
        <f t="shared" si="52"/>
        <v>83192.072458301962</v>
      </c>
      <c r="V85" s="1420">
        <f t="shared" si="52"/>
        <v>109483.977475113</v>
      </c>
      <c r="W85" s="1420">
        <f t="shared" si="52"/>
        <v>55548.180046584319</v>
      </c>
      <c r="X85" s="1420">
        <f t="shared" si="52"/>
        <v>72458.860253667954</v>
      </c>
      <c r="Y85" s="1420">
        <f t="shared" si="52"/>
        <v>99072.687059696545</v>
      </c>
      <c r="Z85" s="1420">
        <f t="shared" si="52"/>
        <v>81181.122036588145</v>
      </c>
      <c r="AA85" s="1420">
        <f t="shared" si="52"/>
        <v>90438.799086830782</v>
      </c>
      <c r="AB85" s="1420">
        <f t="shared" si="52"/>
        <v>113238.55441239808</v>
      </c>
      <c r="AC85" s="1420">
        <f t="shared" ref="AC85:AC96" si="53">SUM(Q85:S85)</f>
        <v>222412.97283666403</v>
      </c>
      <c r="AD85" s="1420">
        <f t="shared" ref="AD85:AD96" si="54">SUM(T85:V85)</f>
        <v>261364.64193503154</v>
      </c>
      <c r="AE85" s="1420">
        <f t="shared" ref="AE85:AE96" si="55">SUM(W85:Y85)</f>
        <v>227079.7273599488</v>
      </c>
      <c r="AF85" s="1420">
        <f t="shared" ref="AF85:AF96" si="56">SUM(Z85:AB85)</f>
        <v>284858.47553581698</v>
      </c>
      <c r="AG85" s="1420">
        <f t="shared" ref="AG85:AG96" si="57">AC85+AD85</f>
        <v>483777.61477169557</v>
      </c>
      <c r="AH85" s="1420">
        <f t="shared" ref="AH85:AH96" si="58">AF85+AE85</f>
        <v>511938.20289576577</v>
      </c>
      <c r="AI85" s="1420">
        <f t="shared" ref="AI85:AI96" si="59">AG85+AH85</f>
        <v>995715.81766746135</v>
      </c>
    </row>
    <row r="86" spans="1:35">
      <c r="A86" s="1887">
        <v>84</v>
      </c>
      <c r="B86" s="1887">
        <v>1</v>
      </c>
      <c r="C86" s="1887">
        <v>84</v>
      </c>
      <c r="E86" s="2653">
        <v>1</v>
      </c>
      <c r="F86" s="104"/>
      <c r="G86" s="104"/>
      <c r="H86" s="104"/>
      <c r="I86" s="89"/>
      <c r="J86" s="2182"/>
      <c r="K86" s="104"/>
      <c r="L86" s="104"/>
      <c r="M86" s="2182"/>
      <c r="N86" s="2182"/>
      <c r="O86" s="2182" t="s">
        <v>320</v>
      </c>
      <c r="P86" s="2225"/>
      <c r="Q86" s="1418">
        <f t="shared" ref="Q86:AB86" si="60">Q406+Q422-Q439-Q463</f>
        <v>55205.350769968245</v>
      </c>
      <c r="R86" s="1418">
        <f t="shared" si="60"/>
        <v>71505.530803298258</v>
      </c>
      <c r="S86" s="1418">
        <f t="shared" si="60"/>
        <v>95702.091263397539</v>
      </c>
      <c r="T86" s="1418">
        <f t="shared" si="60"/>
        <v>68688.592001616576</v>
      </c>
      <c r="U86" s="1418">
        <f t="shared" si="60"/>
        <v>83192.072458301962</v>
      </c>
      <c r="V86" s="1418">
        <f t="shared" si="60"/>
        <v>109483.977475113</v>
      </c>
      <c r="W86" s="1418">
        <f t="shared" si="60"/>
        <v>55548.180046584319</v>
      </c>
      <c r="X86" s="1418">
        <f t="shared" si="60"/>
        <v>72458.860253667954</v>
      </c>
      <c r="Y86" s="1418">
        <f t="shared" si="60"/>
        <v>99072.687059696545</v>
      </c>
      <c r="Z86" s="1418">
        <f t="shared" si="60"/>
        <v>81181.122036588145</v>
      </c>
      <c r="AA86" s="1418">
        <f t="shared" si="60"/>
        <v>90438.799086830782</v>
      </c>
      <c r="AB86" s="1418">
        <f t="shared" si="60"/>
        <v>113238.55441239808</v>
      </c>
      <c r="AC86" s="1418">
        <f t="shared" si="53"/>
        <v>222412.97283666403</v>
      </c>
      <c r="AD86" s="1418">
        <f t="shared" si="54"/>
        <v>261364.64193503154</v>
      </c>
      <c r="AE86" s="1418">
        <f t="shared" si="55"/>
        <v>227079.7273599488</v>
      </c>
      <c r="AF86" s="1418">
        <f t="shared" si="56"/>
        <v>284858.47553581698</v>
      </c>
      <c r="AG86" s="1418">
        <f t="shared" si="57"/>
        <v>483777.61477169557</v>
      </c>
      <c r="AH86" s="1418">
        <f t="shared" si="58"/>
        <v>511938.20289576577</v>
      </c>
      <c r="AI86" s="1418">
        <f t="shared" si="59"/>
        <v>995715.81766746135</v>
      </c>
    </row>
    <row r="87" spans="1:35">
      <c r="A87" s="1887">
        <v>85</v>
      </c>
      <c r="B87" s="1887">
        <v>1</v>
      </c>
      <c r="C87" s="1887">
        <v>85</v>
      </c>
      <c r="E87" s="2653">
        <v>1</v>
      </c>
      <c r="F87" s="104"/>
      <c r="G87" s="104"/>
      <c r="H87" s="104"/>
      <c r="I87" s="89"/>
      <c r="J87" s="2182"/>
      <c r="K87" s="104"/>
      <c r="L87" s="104"/>
      <c r="M87" s="2182"/>
      <c r="N87" s="2182"/>
      <c r="O87" s="2182" t="s">
        <v>151</v>
      </c>
      <c r="P87" s="2225"/>
      <c r="Q87" s="1418">
        <f t="shared" ref="Q87:AB87" si="61">Q409+Q425-Q442-Q466</f>
        <v>0</v>
      </c>
      <c r="R87" s="1418">
        <f t="shared" si="61"/>
        <v>0</v>
      </c>
      <c r="S87" s="1418">
        <f t="shared" si="61"/>
        <v>0</v>
      </c>
      <c r="T87" s="1418">
        <f t="shared" si="61"/>
        <v>0</v>
      </c>
      <c r="U87" s="1418">
        <f t="shared" si="61"/>
        <v>0</v>
      </c>
      <c r="V87" s="1418">
        <f t="shared" si="61"/>
        <v>0</v>
      </c>
      <c r="W87" s="1418">
        <f t="shared" si="61"/>
        <v>0</v>
      </c>
      <c r="X87" s="1418">
        <f t="shared" si="61"/>
        <v>0</v>
      </c>
      <c r="Y87" s="1418">
        <f t="shared" si="61"/>
        <v>0</v>
      </c>
      <c r="Z87" s="1418">
        <f t="shared" si="61"/>
        <v>0</v>
      </c>
      <c r="AA87" s="1418">
        <f t="shared" si="61"/>
        <v>0</v>
      </c>
      <c r="AB87" s="1418">
        <f t="shared" si="61"/>
        <v>0</v>
      </c>
      <c r="AC87" s="1418">
        <f t="shared" si="53"/>
        <v>0</v>
      </c>
      <c r="AD87" s="1418">
        <f t="shared" si="54"/>
        <v>0</v>
      </c>
      <c r="AE87" s="1418">
        <f t="shared" si="55"/>
        <v>0</v>
      </c>
      <c r="AF87" s="1418">
        <f t="shared" si="56"/>
        <v>0</v>
      </c>
      <c r="AG87" s="1418">
        <f t="shared" si="57"/>
        <v>0</v>
      </c>
      <c r="AH87" s="1418">
        <f t="shared" si="58"/>
        <v>0</v>
      </c>
      <c r="AI87" s="1418">
        <f t="shared" si="59"/>
        <v>0</v>
      </c>
    </row>
    <row r="88" spans="1:35">
      <c r="A88" s="1887">
        <v>86</v>
      </c>
      <c r="B88" s="1887">
        <v>1</v>
      </c>
      <c r="C88" s="1887">
        <v>86</v>
      </c>
      <c r="E88" s="2653">
        <v>1</v>
      </c>
      <c r="F88" s="104"/>
      <c r="G88" s="104"/>
      <c r="H88" s="104"/>
      <c r="I88" s="89"/>
      <c r="J88" s="2182"/>
      <c r="K88" s="104"/>
      <c r="L88" s="104"/>
      <c r="M88" s="2226" t="s">
        <v>97</v>
      </c>
      <c r="N88" s="2226"/>
      <c r="O88" s="429"/>
      <c r="P88" s="2227"/>
      <c r="Q88" s="1420">
        <f>Q78-Q103</f>
        <v>25731.416492737175</v>
      </c>
      <c r="R88" s="1420">
        <f>R78-R103</f>
        <v>26393.387097006769</v>
      </c>
      <c r="S88" s="1420">
        <f t="shared" ref="S88:AB88" si="62">S78-S103</f>
        <v>36574.311976839788</v>
      </c>
      <c r="T88" s="1420">
        <f t="shared" si="62"/>
        <v>27229.851458070654</v>
      </c>
      <c r="U88" s="1420">
        <f t="shared" si="62"/>
        <v>30014.909985897706</v>
      </c>
      <c r="V88" s="1420">
        <f t="shared" si="62"/>
        <v>41811.110707845583</v>
      </c>
      <c r="W88" s="1420">
        <f t="shared" si="62"/>
        <v>25189.984219204001</v>
      </c>
      <c r="X88" s="1420">
        <f t="shared" si="62"/>
        <v>28428.120312030056</v>
      </c>
      <c r="Y88" s="1420">
        <f t="shared" si="62"/>
        <v>38588.719245482731</v>
      </c>
      <c r="Z88" s="1420">
        <f t="shared" si="62"/>
        <v>28967.656601904113</v>
      </c>
      <c r="AA88" s="1420">
        <f t="shared" si="62"/>
        <v>30985.995287629921</v>
      </c>
      <c r="AB88" s="1420">
        <f t="shared" si="62"/>
        <v>43631.616612930229</v>
      </c>
      <c r="AC88" s="1420">
        <f t="shared" si="53"/>
        <v>88699.115566583729</v>
      </c>
      <c r="AD88" s="1420">
        <f t="shared" si="54"/>
        <v>99055.872151813935</v>
      </c>
      <c r="AE88" s="1420">
        <f t="shared" si="55"/>
        <v>92206.823776716788</v>
      </c>
      <c r="AF88" s="1420">
        <f t="shared" si="56"/>
        <v>103585.26850246426</v>
      </c>
      <c r="AG88" s="1420">
        <f t="shared" si="57"/>
        <v>187754.98771839766</v>
      </c>
      <c r="AH88" s="1420">
        <f t="shared" si="58"/>
        <v>195792.09227918106</v>
      </c>
      <c r="AI88" s="1420">
        <f t="shared" si="59"/>
        <v>383547.07999757875</v>
      </c>
    </row>
    <row r="89" spans="1:35">
      <c r="A89" s="1887">
        <v>87</v>
      </c>
      <c r="B89" s="1887">
        <v>1</v>
      </c>
      <c r="C89" s="1887">
        <v>87</v>
      </c>
      <c r="E89" s="2653">
        <v>1</v>
      </c>
      <c r="F89" s="104"/>
      <c r="G89" s="104"/>
      <c r="H89" s="104"/>
      <c r="I89" s="89"/>
      <c r="J89" s="2182"/>
      <c r="K89" s="104"/>
      <c r="L89" s="104"/>
      <c r="M89" s="2182"/>
      <c r="N89" s="2182"/>
      <c r="O89" s="2228" t="s">
        <v>586</v>
      </c>
      <c r="P89" s="2229"/>
      <c r="Q89" s="2779">
        <v>19733.270098179353</v>
      </c>
      <c r="R89" s="2779">
        <v>20395.240702448951</v>
      </c>
      <c r="S89" s="2779">
        <v>30524.71252105747</v>
      </c>
      <c r="T89" s="2779">
        <v>21080.252002288344</v>
      </c>
      <c r="U89" s="2779">
        <v>23813.857468890907</v>
      </c>
      <c r="V89" s="2779">
        <v>35610.058190838776</v>
      </c>
      <c r="W89" s="2779">
        <v>18837.478640972717</v>
      </c>
      <c r="X89" s="2779">
        <v>22075.614733798771</v>
      </c>
      <c r="Y89" s="2779">
        <v>32184.760606026943</v>
      </c>
      <c r="Z89" s="2779">
        <v>22563.697962448336</v>
      </c>
      <c r="AA89" s="2779">
        <v>24530.583586949659</v>
      </c>
      <c r="AB89" s="2779">
        <v>37176.204912249967</v>
      </c>
      <c r="AC89" s="1422">
        <f t="shared" si="53"/>
        <v>70653.223321685771</v>
      </c>
      <c r="AD89" s="1422">
        <f t="shared" si="54"/>
        <v>80504.167662018037</v>
      </c>
      <c r="AE89" s="1422">
        <f t="shared" si="55"/>
        <v>73097.853980798434</v>
      </c>
      <c r="AF89" s="1422">
        <f t="shared" si="56"/>
        <v>84270.486461647961</v>
      </c>
      <c r="AG89" s="1422">
        <f t="shared" si="57"/>
        <v>151157.39098370381</v>
      </c>
      <c r="AH89" s="1422">
        <f t="shared" si="58"/>
        <v>157368.34044244641</v>
      </c>
      <c r="AI89" s="1422">
        <f t="shared" si="59"/>
        <v>308525.73142615019</v>
      </c>
    </row>
    <row r="90" spans="1:35">
      <c r="A90" s="1887">
        <v>88</v>
      </c>
      <c r="B90" s="1887">
        <v>1</v>
      </c>
      <c r="C90" s="1887">
        <v>88</v>
      </c>
      <c r="E90" s="2653">
        <v>1</v>
      </c>
      <c r="F90" s="104"/>
      <c r="G90" s="104"/>
      <c r="H90" s="104"/>
      <c r="I90" s="89"/>
      <c r="J90" s="2182"/>
      <c r="K90" s="104"/>
      <c r="L90" s="104"/>
      <c r="M90" s="2182"/>
      <c r="N90" s="2182"/>
      <c r="O90" s="2182"/>
      <c r="P90" s="2225" t="s">
        <v>221</v>
      </c>
      <c r="Q90" s="2778">
        <v>2990.4628028488169</v>
      </c>
      <c r="R90" s="2778">
        <v>2990.4628028488169</v>
      </c>
      <c r="S90" s="2778">
        <v>3209.5699844874748</v>
      </c>
      <c r="T90" s="2778">
        <v>3239.275364797049</v>
      </c>
      <c r="U90" s="2778">
        <v>3194.4491965488969</v>
      </c>
      <c r="V90" s="2778">
        <v>3459.2310230932321</v>
      </c>
      <c r="W90" s="2778">
        <v>2993.9805982188136</v>
      </c>
      <c r="X90" s="2778">
        <v>3013.9203799946818</v>
      </c>
      <c r="Y90" s="2778">
        <v>3233.6245364308384</v>
      </c>
      <c r="Z90" s="2778">
        <v>3316.1677677593225</v>
      </c>
      <c r="AA90" s="2778">
        <v>3266.0111048017661</v>
      </c>
      <c r="AB90" s="2778">
        <v>3533.2018999666589</v>
      </c>
      <c r="AC90" s="1418">
        <f t="shared" si="53"/>
        <v>9190.4955901851081</v>
      </c>
      <c r="AD90" s="1418">
        <f t="shared" si="54"/>
        <v>9892.955584439178</v>
      </c>
      <c r="AE90" s="1418">
        <f t="shared" si="55"/>
        <v>9241.5255146443342</v>
      </c>
      <c r="AF90" s="1418">
        <f t="shared" si="56"/>
        <v>10115.380772527747</v>
      </c>
      <c r="AG90" s="1418">
        <f t="shared" si="57"/>
        <v>19083.451174624286</v>
      </c>
      <c r="AH90" s="1418">
        <f t="shared" si="58"/>
        <v>19356.906287172082</v>
      </c>
      <c r="AI90" s="1418">
        <f t="shared" si="59"/>
        <v>38440.357461796368</v>
      </c>
    </row>
    <row r="91" spans="1:35">
      <c r="A91" s="1887">
        <v>89</v>
      </c>
      <c r="B91" s="1887">
        <v>1</v>
      </c>
      <c r="C91" s="1887">
        <v>89</v>
      </c>
      <c r="E91" s="2653">
        <v>1</v>
      </c>
      <c r="F91" s="104"/>
      <c r="G91" s="104"/>
      <c r="H91" s="104"/>
      <c r="I91" s="89"/>
      <c r="J91" s="2182"/>
      <c r="K91" s="104"/>
      <c r="L91" s="104"/>
      <c r="M91" s="2182"/>
      <c r="N91" s="2182"/>
      <c r="O91" s="2182"/>
      <c r="P91" s="2230" t="s">
        <v>230</v>
      </c>
      <c r="Q91" s="1423">
        <f>Q89-Q90</f>
        <v>16742.807295330538</v>
      </c>
      <c r="R91" s="1423">
        <f t="shared" ref="R91:AI91" si="63">R89-R90</f>
        <v>17404.777899600136</v>
      </c>
      <c r="S91" s="1423">
        <f t="shared" si="63"/>
        <v>27315.142536569994</v>
      </c>
      <c r="T91" s="1423">
        <f t="shared" si="63"/>
        <v>17840.976637491294</v>
      </c>
      <c r="U91" s="1423">
        <f t="shared" si="63"/>
        <v>20619.408272342011</v>
      </c>
      <c r="V91" s="1423">
        <f t="shared" si="63"/>
        <v>32150.827167745545</v>
      </c>
      <c r="W91" s="1423">
        <f t="shared" si="63"/>
        <v>15843.498042753903</v>
      </c>
      <c r="X91" s="1423">
        <f t="shared" si="63"/>
        <v>19061.69435380409</v>
      </c>
      <c r="Y91" s="1423">
        <f t="shared" si="63"/>
        <v>28951.136069596105</v>
      </c>
      <c r="Z91" s="1423">
        <f t="shared" si="63"/>
        <v>19247.530194689014</v>
      </c>
      <c r="AA91" s="1423">
        <f t="shared" si="63"/>
        <v>21264.572482147894</v>
      </c>
      <c r="AB91" s="1423">
        <f t="shared" si="63"/>
        <v>33643.003012283305</v>
      </c>
      <c r="AC91" s="1423">
        <f t="shared" si="63"/>
        <v>61462.727731500665</v>
      </c>
      <c r="AD91" s="1423">
        <f t="shared" si="63"/>
        <v>70611.212077578864</v>
      </c>
      <c r="AE91" s="1423">
        <f t="shared" si="63"/>
        <v>63856.328466154097</v>
      </c>
      <c r="AF91" s="1423">
        <f t="shared" si="63"/>
        <v>74155.105689120217</v>
      </c>
      <c r="AG91" s="1423">
        <f t="shared" si="63"/>
        <v>132073.93980907951</v>
      </c>
      <c r="AH91" s="1423">
        <f t="shared" si="63"/>
        <v>138011.43415527433</v>
      </c>
      <c r="AI91" s="1423">
        <f t="shared" si="63"/>
        <v>270085.37396435381</v>
      </c>
    </row>
    <row r="92" spans="1:35">
      <c r="A92" s="1887">
        <v>90</v>
      </c>
      <c r="B92" s="1887">
        <v>1</v>
      </c>
      <c r="C92" s="1887">
        <v>90</v>
      </c>
      <c r="E92" s="2653">
        <v>1</v>
      </c>
      <c r="F92" s="104"/>
      <c r="G92" s="104"/>
      <c r="H92" s="104"/>
      <c r="I92" s="89"/>
      <c r="J92" s="2182"/>
      <c r="K92" s="104"/>
      <c r="L92" s="104"/>
      <c r="M92" s="2182"/>
      <c r="N92" s="2182"/>
      <c r="O92" s="2182" t="s">
        <v>398</v>
      </c>
      <c r="P92" s="2225"/>
      <c r="Q92" s="1418">
        <f t="shared" ref="Q92:AB92" si="64">(Q452+Q476)*-1</f>
        <v>5958.1463945578234</v>
      </c>
      <c r="R92" s="1418">
        <f t="shared" si="64"/>
        <v>5958.1463945578234</v>
      </c>
      <c r="S92" s="1418">
        <f t="shared" si="64"/>
        <v>6009.5994557823124</v>
      </c>
      <c r="T92" s="1418">
        <f t="shared" si="64"/>
        <v>6109.5994557823124</v>
      </c>
      <c r="U92" s="1418">
        <f t="shared" si="64"/>
        <v>6161.0525170068031</v>
      </c>
      <c r="V92" s="1418">
        <f t="shared" si="64"/>
        <v>6161.0525170068031</v>
      </c>
      <c r="W92" s="1418">
        <f t="shared" si="64"/>
        <v>6312.505578231292</v>
      </c>
      <c r="X92" s="1418">
        <f t="shared" si="64"/>
        <v>6312.505578231292</v>
      </c>
      <c r="Y92" s="1418">
        <f t="shared" si="64"/>
        <v>6363.9586394557818</v>
      </c>
      <c r="Z92" s="1418">
        <f t="shared" si="64"/>
        <v>6363.9586394557818</v>
      </c>
      <c r="AA92" s="1418">
        <f t="shared" si="64"/>
        <v>6415.4117006802717</v>
      </c>
      <c r="AB92" s="1418">
        <f t="shared" si="64"/>
        <v>6415.4117006802717</v>
      </c>
      <c r="AC92" s="1418">
        <f t="shared" si="53"/>
        <v>17925.892244897957</v>
      </c>
      <c r="AD92" s="1418">
        <f t="shared" si="54"/>
        <v>18431.70448979592</v>
      </c>
      <c r="AE92" s="1418">
        <f t="shared" si="55"/>
        <v>18988.969795918365</v>
      </c>
      <c r="AF92" s="1418">
        <f t="shared" si="56"/>
        <v>19194.782040816324</v>
      </c>
      <c r="AG92" s="1418">
        <f t="shared" si="57"/>
        <v>36357.596734693878</v>
      </c>
      <c r="AH92" s="1418">
        <f t="shared" si="58"/>
        <v>38183.751836734693</v>
      </c>
      <c r="AI92" s="1418">
        <f t="shared" si="59"/>
        <v>74541.348571428563</v>
      </c>
    </row>
    <row r="93" spans="1:35">
      <c r="A93" s="1887">
        <v>91</v>
      </c>
      <c r="B93" s="1887">
        <v>1</v>
      </c>
      <c r="C93" s="1887">
        <v>91</v>
      </c>
      <c r="E93" s="2653">
        <v>1</v>
      </c>
      <c r="F93" s="104"/>
      <c r="G93" s="104"/>
      <c r="H93" s="104"/>
      <c r="I93" s="89"/>
      <c r="J93" s="2182"/>
      <c r="K93" s="104"/>
      <c r="L93" s="104"/>
      <c r="M93" s="2182"/>
      <c r="N93" s="2182"/>
      <c r="O93" s="2182" t="s">
        <v>399</v>
      </c>
      <c r="P93" s="2225"/>
      <c r="Q93" s="1418">
        <f t="shared" ref="Q93:AB93" si="65">(Q456+Q480)*-1</f>
        <v>40</v>
      </c>
      <c r="R93" s="1418">
        <f t="shared" si="65"/>
        <v>40</v>
      </c>
      <c r="S93" s="1418">
        <f t="shared" si="65"/>
        <v>40</v>
      </c>
      <c r="T93" s="1418">
        <f t="shared" si="65"/>
        <v>40</v>
      </c>
      <c r="U93" s="1418">
        <f t="shared" si="65"/>
        <v>40</v>
      </c>
      <c r="V93" s="1418">
        <f t="shared" si="65"/>
        <v>40</v>
      </c>
      <c r="W93" s="1418">
        <f t="shared" si="65"/>
        <v>40</v>
      </c>
      <c r="X93" s="1418">
        <f t="shared" si="65"/>
        <v>40</v>
      </c>
      <c r="Y93" s="1418">
        <f t="shared" si="65"/>
        <v>40</v>
      </c>
      <c r="Z93" s="1418">
        <f t="shared" si="65"/>
        <v>40</v>
      </c>
      <c r="AA93" s="1418">
        <f t="shared" si="65"/>
        <v>40</v>
      </c>
      <c r="AB93" s="1418">
        <f t="shared" si="65"/>
        <v>40</v>
      </c>
      <c r="AC93" s="1418">
        <f t="shared" si="53"/>
        <v>120</v>
      </c>
      <c r="AD93" s="1418">
        <f t="shared" si="54"/>
        <v>120</v>
      </c>
      <c r="AE93" s="1418">
        <f t="shared" si="55"/>
        <v>120</v>
      </c>
      <c r="AF93" s="1418">
        <f t="shared" si="56"/>
        <v>120</v>
      </c>
      <c r="AG93" s="1418">
        <f t="shared" si="57"/>
        <v>240</v>
      </c>
      <c r="AH93" s="1418">
        <f t="shared" si="58"/>
        <v>240</v>
      </c>
      <c r="AI93" s="1418">
        <f t="shared" si="59"/>
        <v>480</v>
      </c>
    </row>
    <row r="94" spans="1:35">
      <c r="A94" s="1887">
        <v>92</v>
      </c>
      <c r="B94" s="1887">
        <v>1</v>
      </c>
      <c r="C94" s="1887">
        <v>92</v>
      </c>
      <c r="E94" s="2653">
        <v>1</v>
      </c>
      <c r="F94" s="104"/>
      <c r="G94" s="104"/>
      <c r="H94" s="104"/>
      <c r="I94" s="89"/>
      <c r="J94" s="2182"/>
      <c r="K94" s="104"/>
      <c r="L94" s="104"/>
      <c r="M94" s="2182"/>
      <c r="N94" s="2182"/>
      <c r="O94" s="2182" t="s">
        <v>498</v>
      </c>
      <c r="P94" s="2225"/>
      <c r="Q94" s="1418">
        <f>(Q459+Q483)*-1</f>
        <v>0</v>
      </c>
      <c r="R94" s="1418">
        <f t="shared" ref="R94:AB94" si="66">(R459+R483)*-1</f>
        <v>0</v>
      </c>
      <c r="S94" s="1418">
        <f t="shared" si="66"/>
        <v>0</v>
      </c>
      <c r="T94" s="1418">
        <f t="shared" si="66"/>
        <v>0</v>
      </c>
      <c r="U94" s="1418">
        <f t="shared" si="66"/>
        <v>0</v>
      </c>
      <c r="V94" s="1418">
        <f t="shared" si="66"/>
        <v>0</v>
      </c>
      <c r="W94" s="1418">
        <f t="shared" si="66"/>
        <v>0</v>
      </c>
      <c r="X94" s="1418">
        <f t="shared" si="66"/>
        <v>0</v>
      </c>
      <c r="Y94" s="1418">
        <f t="shared" si="66"/>
        <v>0</v>
      </c>
      <c r="Z94" s="1418">
        <f t="shared" si="66"/>
        <v>0</v>
      </c>
      <c r="AA94" s="1418">
        <f t="shared" si="66"/>
        <v>0</v>
      </c>
      <c r="AB94" s="1418">
        <f t="shared" si="66"/>
        <v>0</v>
      </c>
      <c r="AC94" s="1418">
        <f>SUM(Q94:S94)</f>
        <v>0</v>
      </c>
      <c r="AD94" s="1418">
        <f>SUM(T94:V94)</f>
        <v>0</v>
      </c>
      <c r="AE94" s="1418">
        <f>SUM(W94:Y94)</f>
        <v>0</v>
      </c>
      <c r="AF94" s="1418">
        <f>SUM(Z94:AB94)</f>
        <v>0</v>
      </c>
      <c r="AG94" s="1418">
        <f>AC94+AD94</f>
        <v>0</v>
      </c>
      <c r="AH94" s="1418">
        <f>AF94+AE94</f>
        <v>0</v>
      </c>
      <c r="AI94" s="1418">
        <f>AG94+AH94</f>
        <v>0</v>
      </c>
    </row>
    <row r="95" spans="1:35">
      <c r="A95" s="1887">
        <v>93</v>
      </c>
      <c r="B95" s="1887">
        <v>1</v>
      </c>
      <c r="C95" s="1887">
        <v>93</v>
      </c>
      <c r="E95" s="2653">
        <v>1</v>
      </c>
      <c r="F95" s="104"/>
      <c r="G95" s="104"/>
      <c r="H95" s="104"/>
      <c r="I95" s="89"/>
      <c r="J95" s="2182"/>
      <c r="K95" s="104"/>
      <c r="L95" s="104"/>
      <c r="M95" s="2182"/>
      <c r="N95" s="2182"/>
      <c r="O95" s="2182" t="s">
        <v>136</v>
      </c>
      <c r="P95" s="2225"/>
      <c r="Q95" s="1418">
        <f>Q88-Q89-Q92-Q93-Q94</f>
        <v>-1.8189894035458565E-12</v>
      </c>
      <c r="R95" s="1418">
        <f t="shared" ref="R95:AB95" si="67">R88-R89-R92-R93-R94</f>
        <v>-5.4569682106375694E-12</v>
      </c>
      <c r="S95" s="1418">
        <f t="shared" si="67"/>
        <v>5.4569682106375694E-12</v>
      </c>
      <c r="T95" s="1418">
        <f t="shared" si="67"/>
        <v>-1.8189894035458565E-12</v>
      </c>
      <c r="U95" s="1418">
        <f t="shared" si="67"/>
        <v>-3.637978807091713E-12</v>
      </c>
      <c r="V95" s="1418">
        <f t="shared" si="67"/>
        <v>3.637978807091713E-12</v>
      </c>
      <c r="W95" s="1418">
        <f t="shared" si="67"/>
        <v>-7.2759576141834259E-12</v>
      </c>
      <c r="X95" s="1418">
        <f t="shared" si="67"/>
        <v>-7.2759576141834259E-12</v>
      </c>
      <c r="Y95" s="1418">
        <f t="shared" si="67"/>
        <v>6.3664629124104977E-12</v>
      </c>
      <c r="Z95" s="1418">
        <f t="shared" si="67"/>
        <v>-4.5474735088646412E-12</v>
      </c>
      <c r="AA95" s="1418">
        <f t="shared" si="67"/>
        <v>-9.0949470177292824E-12</v>
      </c>
      <c r="AB95" s="1418">
        <f t="shared" si="67"/>
        <v>-9.0949470177292824E-12</v>
      </c>
      <c r="AC95" s="1418">
        <f>SUM(Q95:S95)</f>
        <v>-1.8189894035458565E-12</v>
      </c>
      <c r="AD95" s="1418">
        <f>SUM(T95:V95)</f>
        <v>-1.8189894035458565E-12</v>
      </c>
      <c r="AE95" s="1418">
        <f>SUM(W95:Y95)</f>
        <v>-8.1854523159563541E-12</v>
      </c>
      <c r="AF95" s="1418">
        <f>SUM(Z95:AB95)</f>
        <v>-2.2737367544323206E-11</v>
      </c>
      <c r="AG95" s="1418">
        <f>AC95+AD95</f>
        <v>-3.637978807091713E-12</v>
      </c>
      <c r="AH95" s="1418">
        <f>AF95+AE95</f>
        <v>-3.092281986027956E-11</v>
      </c>
      <c r="AI95" s="1418">
        <f>AG95+AH95</f>
        <v>-3.4560798667371273E-11</v>
      </c>
    </row>
    <row r="96" spans="1:35">
      <c r="A96" s="1887">
        <v>94</v>
      </c>
      <c r="B96" s="1887">
        <v>1</v>
      </c>
      <c r="C96" s="1887">
        <v>94</v>
      </c>
      <c r="E96" s="2653">
        <v>1</v>
      </c>
      <c r="F96" s="104"/>
      <c r="G96" s="104"/>
      <c r="H96" s="104"/>
      <c r="I96" s="89"/>
      <c r="J96" s="2182"/>
      <c r="K96" s="104"/>
      <c r="L96" s="104"/>
      <c r="M96" s="2226" t="s">
        <v>11</v>
      </c>
      <c r="N96" s="2226"/>
      <c r="O96" s="2226" t="s">
        <v>331</v>
      </c>
      <c r="P96" s="2227"/>
      <c r="Q96" s="1420">
        <f t="shared" ref="Q96:AB96" si="68">Q419+Q435-Q460-Q484</f>
        <v>0</v>
      </c>
      <c r="R96" s="1420">
        <f t="shared" si="68"/>
        <v>0</v>
      </c>
      <c r="S96" s="1420">
        <f t="shared" si="68"/>
        <v>0</v>
      </c>
      <c r="T96" s="1420">
        <f t="shared" si="68"/>
        <v>0</v>
      </c>
      <c r="U96" s="1420">
        <f t="shared" si="68"/>
        <v>0</v>
      </c>
      <c r="V96" s="1420">
        <f t="shared" si="68"/>
        <v>0</v>
      </c>
      <c r="W96" s="1420">
        <f t="shared" si="68"/>
        <v>0</v>
      </c>
      <c r="X96" s="1420">
        <f t="shared" si="68"/>
        <v>0</v>
      </c>
      <c r="Y96" s="1420">
        <f t="shared" si="68"/>
        <v>0</v>
      </c>
      <c r="Z96" s="1420">
        <f t="shared" si="68"/>
        <v>0</v>
      </c>
      <c r="AA96" s="1420">
        <f t="shared" si="68"/>
        <v>0</v>
      </c>
      <c r="AB96" s="1420">
        <f t="shared" si="68"/>
        <v>0</v>
      </c>
      <c r="AC96" s="1420">
        <f t="shared" si="53"/>
        <v>0</v>
      </c>
      <c r="AD96" s="1420">
        <f t="shared" si="54"/>
        <v>0</v>
      </c>
      <c r="AE96" s="1420">
        <f t="shared" si="55"/>
        <v>0</v>
      </c>
      <c r="AF96" s="1420">
        <f t="shared" si="56"/>
        <v>0</v>
      </c>
      <c r="AG96" s="1420">
        <f t="shared" si="57"/>
        <v>0</v>
      </c>
      <c r="AH96" s="1420">
        <f t="shared" si="58"/>
        <v>0</v>
      </c>
      <c r="AI96" s="1420">
        <f t="shared" si="59"/>
        <v>0</v>
      </c>
    </row>
    <row r="97" spans="1:36">
      <c r="A97" s="1887">
        <v>95</v>
      </c>
      <c r="B97" s="1887">
        <v>1</v>
      </c>
      <c r="C97" s="1887">
        <v>95</v>
      </c>
      <c r="D97" s="2120" t="s">
        <v>1020</v>
      </c>
      <c r="E97" s="2653">
        <v>1</v>
      </c>
      <c r="F97" s="104"/>
      <c r="G97" s="104"/>
      <c r="H97" s="104"/>
      <c r="I97" s="2220" t="s">
        <v>139</v>
      </c>
      <c r="J97" s="2221"/>
      <c r="K97" s="2222"/>
      <c r="L97" s="2222"/>
      <c r="M97" s="2222"/>
      <c r="N97" s="2222"/>
      <c r="O97" s="2222"/>
      <c r="P97" s="2224"/>
      <c r="Q97" s="2002">
        <f>SUM(Q102:Q104)</f>
        <v>46892.926850921598</v>
      </c>
      <c r="R97" s="2002">
        <f t="shared" ref="R97:AI97" si="69">SUM(R102:R104)</f>
        <v>54025.442016678557</v>
      </c>
      <c r="S97" s="2002">
        <f t="shared" si="69"/>
        <v>71511.443672328431</v>
      </c>
      <c r="T97" s="2002">
        <f t="shared" si="69"/>
        <v>53713.840425985065</v>
      </c>
      <c r="U97" s="2002">
        <f t="shared" si="69"/>
        <v>61437.513075006595</v>
      </c>
      <c r="V97" s="2002">
        <f t="shared" si="69"/>
        <v>81253.915495285662</v>
      </c>
      <c r="W97" s="2002">
        <f t="shared" si="69"/>
        <v>46202.859887351136</v>
      </c>
      <c r="X97" s="2002">
        <f t="shared" si="69"/>
        <v>55425.499698118634</v>
      </c>
      <c r="Y97" s="2002">
        <f t="shared" si="69"/>
        <v>74120.58563353002</v>
      </c>
      <c r="Z97" s="2002">
        <f t="shared" si="69"/>
        <v>59774.481105002771</v>
      </c>
      <c r="AA97" s="2002">
        <f t="shared" si="69"/>
        <v>64950.239651836295</v>
      </c>
      <c r="AB97" s="2002">
        <f t="shared" si="69"/>
        <v>84314.017784843221</v>
      </c>
      <c r="AC97" s="2002">
        <f t="shared" si="69"/>
        <v>172429.81253992859</v>
      </c>
      <c r="AD97" s="2002">
        <f t="shared" si="69"/>
        <v>196405.2689962773</v>
      </c>
      <c r="AE97" s="2002">
        <f t="shared" si="69"/>
        <v>175748.94521899978</v>
      </c>
      <c r="AF97" s="2002">
        <f t="shared" si="69"/>
        <v>209038.73854168231</v>
      </c>
      <c r="AG97" s="2002">
        <f t="shared" si="69"/>
        <v>368835.08153620589</v>
      </c>
      <c r="AH97" s="2002">
        <f t="shared" si="69"/>
        <v>384787.68376068212</v>
      </c>
      <c r="AI97" s="2002">
        <f t="shared" si="69"/>
        <v>753622.76529688807</v>
      </c>
    </row>
    <row r="98" spans="1:36" s="1108" customFormat="1">
      <c r="A98" s="1887">
        <v>96</v>
      </c>
      <c r="B98" s="1887">
        <v>1</v>
      </c>
      <c r="C98" s="1887">
        <v>96</v>
      </c>
      <c r="D98" s="2120" t="s">
        <v>1020</v>
      </c>
      <c r="E98" s="2653">
        <v>1</v>
      </c>
      <c r="F98" s="104"/>
      <c r="G98" s="104"/>
      <c r="H98" s="2231"/>
      <c r="I98" s="2232"/>
      <c r="J98" s="2233" t="s">
        <v>206</v>
      </c>
      <c r="K98" s="2231"/>
      <c r="L98" s="2231"/>
      <c r="M98" s="2231"/>
      <c r="N98" s="2231"/>
      <c r="O98" s="2234" t="s">
        <v>567</v>
      </c>
      <c r="P98" s="2235"/>
      <c r="Q98" s="1130">
        <f t="shared" ref="Q98:AI98" si="70">IFERROR(Q97/Q76,0)</f>
        <v>0.36683907581941616</v>
      </c>
      <c r="R98" s="1130">
        <f t="shared" si="70"/>
        <v>0.3556075012999878</v>
      </c>
      <c r="S98" s="1130">
        <f t="shared" si="70"/>
        <v>0.35091122829817267</v>
      </c>
      <c r="T98" s="1130">
        <f t="shared" si="70"/>
        <v>0.35897226875869614</v>
      </c>
      <c r="U98" s="1130">
        <f t="shared" si="70"/>
        <v>0.35178614071034431</v>
      </c>
      <c r="V98" s="1130">
        <f t="shared" si="70"/>
        <v>0.34940556274198842</v>
      </c>
      <c r="W98" s="1130">
        <f t="shared" si="70"/>
        <v>0.36397106605672885</v>
      </c>
      <c r="X98" s="1130">
        <f t="shared" si="70"/>
        <v>0.35458141029157847</v>
      </c>
      <c r="Y98" s="1130">
        <f t="shared" si="70"/>
        <v>0.34998530779227383</v>
      </c>
      <c r="Z98" s="1130">
        <f t="shared" si="70"/>
        <v>0.35177338991280177</v>
      </c>
      <c r="AA98" s="1130">
        <f t="shared" si="70"/>
        <v>0.34849216790845489</v>
      </c>
      <c r="AB98" s="1130">
        <f t="shared" si="70"/>
        <v>0.3495835203824415</v>
      </c>
      <c r="AC98" s="1130">
        <f t="shared" si="70"/>
        <v>0.35659745764243866</v>
      </c>
      <c r="AD98" s="1130">
        <f t="shared" si="70"/>
        <v>0.35272301492360669</v>
      </c>
      <c r="AE98" s="1130">
        <f t="shared" si="70"/>
        <v>0.35502291555418164</v>
      </c>
      <c r="AF98" s="1130">
        <f t="shared" si="70"/>
        <v>0.34986588667677937</v>
      </c>
      <c r="AG98" s="1130">
        <f t="shared" si="70"/>
        <v>0.35452377769827215</v>
      </c>
      <c r="AH98" s="1130">
        <f t="shared" si="70"/>
        <v>0.35220261009851428</v>
      </c>
      <c r="AI98" s="1130">
        <f t="shared" si="70"/>
        <v>0.35333481694951041</v>
      </c>
    </row>
    <row r="99" spans="1:36" s="1108" customFormat="1" hidden="1" outlineLevel="1">
      <c r="A99" s="1887">
        <v>97</v>
      </c>
      <c r="B99" s="1887">
        <v>1</v>
      </c>
      <c r="C99" s="1887">
        <v>97</v>
      </c>
      <c r="D99" s="2120" t="s">
        <v>1020</v>
      </c>
      <c r="E99" s="2653">
        <v>1</v>
      </c>
      <c r="F99" s="104"/>
      <c r="G99" s="104"/>
      <c r="H99" s="2231"/>
      <c r="I99" s="2232"/>
      <c r="J99" s="2236"/>
      <c r="K99" s="2231"/>
      <c r="L99" s="2231"/>
      <c r="M99" s="2233" t="s">
        <v>606</v>
      </c>
      <c r="N99" s="2236"/>
      <c r="O99" s="2236"/>
      <c r="P99" s="2237"/>
      <c r="Q99" s="1114">
        <f>IFERROR(Q102/Q77,0)</f>
        <v>0.3181804807353153</v>
      </c>
      <c r="R99" s="1114">
        <f>IFERROR(R102/R77,0)</f>
        <v>0.311800357762549</v>
      </c>
      <c r="S99" s="1114">
        <f t="shared" ref="S99:AI99" si="71">IFERROR(S102/S77,0)</f>
        <v>0.30705097755355587</v>
      </c>
      <c r="T99" s="1114">
        <f t="shared" si="71"/>
        <v>0.31525037262844252</v>
      </c>
      <c r="U99" s="1114">
        <f t="shared" si="71"/>
        <v>0.3099840618504599</v>
      </c>
      <c r="V99" s="1114">
        <f t="shared" si="71"/>
        <v>0.30721977985855659</v>
      </c>
      <c r="W99" s="1114">
        <f t="shared" si="71"/>
        <v>0.31870140424711635</v>
      </c>
      <c r="X99" s="1114">
        <f t="shared" si="71"/>
        <v>0.3136963746417073</v>
      </c>
      <c r="Y99" s="1114">
        <f t="shared" si="71"/>
        <v>0.31092112595982796</v>
      </c>
      <c r="Z99" s="1114">
        <f t="shared" si="71"/>
        <v>0.31423437117743513</v>
      </c>
      <c r="AA99" s="1114">
        <f t="shared" si="71"/>
        <v>0.31187593862254537</v>
      </c>
      <c r="AB99" s="1114">
        <f t="shared" si="71"/>
        <v>0.31255620938803663</v>
      </c>
      <c r="AC99" s="1114">
        <f t="shared" si="71"/>
        <v>0.31136891852038845</v>
      </c>
      <c r="AD99" s="1114">
        <f t="shared" si="71"/>
        <v>0.31022532813056042</v>
      </c>
      <c r="AE99" s="1114">
        <f t="shared" si="71"/>
        <v>0.31372375919138901</v>
      </c>
      <c r="AF99" s="1114">
        <f t="shared" si="71"/>
        <v>0.31281977043179426</v>
      </c>
      <c r="AG99" s="1114">
        <f t="shared" si="71"/>
        <v>0.31075155620808476</v>
      </c>
      <c r="AH99" s="1114">
        <f t="shared" si="71"/>
        <v>0.31322104521586291</v>
      </c>
      <c r="AI99" s="1114">
        <f t="shared" si="71"/>
        <v>0.31202343550090061</v>
      </c>
    </row>
    <row r="100" spans="1:36" s="1108" customFormat="1" hidden="1" outlineLevel="1">
      <c r="A100" s="1887">
        <v>98</v>
      </c>
      <c r="B100" s="1887">
        <v>1</v>
      </c>
      <c r="C100" s="1887">
        <v>98</v>
      </c>
      <c r="D100" s="2120" t="s">
        <v>1020</v>
      </c>
      <c r="E100" s="2653">
        <v>1</v>
      </c>
      <c r="F100" s="104"/>
      <c r="G100" s="104"/>
      <c r="H100" s="2231"/>
      <c r="I100" s="2232"/>
      <c r="J100" s="2236"/>
      <c r="K100" s="2231"/>
      <c r="L100" s="2231"/>
      <c r="M100" s="2233" t="s">
        <v>607</v>
      </c>
      <c r="N100" s="2236"/>
      <c r="O100" s="2236"/>
      <c r="P100" s="2237"/>
      <c r="Q100" s="1114">
        <f>IFERROR(Q103/Q78,0)</f>
        <v>0.45091089435349779</v>
      </c>
      <c r="R100" s="1114">
        <f t="shared" ref="R100:AI101" si="72">IFERROR(R103/R78,0)</f>
        <v>0.45039027421789612</v>
      </c>
      <c r="S100" s="1114">
        <f t="shared" si="72"/>
        <v>0.44313903165459245</v>
      </c>
      <c r="T100" s="1114">
        <f t="shared" si="72"/>
        <v>0.44789771797592376</v>
      </c>
      <c r="U100" s="1114">
        <f t="shared" si="72"/>
        <v>0.44498091728011102</v>
      </c>
      <c r="V100" s="1114">
        <f t="shared" si="72"/>
        <v>0.43887756010437884</v>
      </c>
      <c r="W100" s="1114">
        <f t="shared" si="72"/>
        <v>0.445255061652648</v>
      </c>
      <c r="X100" s="1114">
        <f t="shared" si="72"/>
        <v>0.43966387527828216</v>
      </c>
      <c r="Y100" s="1114">
        <f t="shared" si="72"/>
        <v>0.43257267486712886</v>
      </c>
      <c r="Z100" s="1114">
        <f t="shared" si="72"/>
        <v>0.43799034219910887</v>
      </c>
      <c r="AA100" s="1114">
        <f t="shared" si="72"/>
        <v>0.43607475126664219</v>
      </c>
      <c r="AB100" s="1114">
        <f t="shared" si="72"/>
        <v>0.42935441358905935</v>
      </c>
      <c r="AC100" s="1114">
        <f t="shared" si="72"/>
        <v>0.44757605917175736</v>
      </c>
      <c r="AD100" s="1114">
        <f t="shared" si="72"/>
        <v>0.4432332957736832</v>
      </c>
      <c r="AE100" s="1114">
        <f t="shared" si="72"/>
        <v>0.43827268862323521</v>
      </c>
      <c r="AF100" s="1114">
        <f t="shared" si="72"/>
        <v>0.43380581319557165</v>
      </c>
      <c r="AG100" s="1114">
        <f t="shared" si="72"/>
        <v>0.44529337931838975</v>
      </c>
      <c r="AH100" s="1114">
        <f t="shared" si="72"/>
        <v>0.43591827199817396</v>
      </c>
      <c r="AI100" s="1114">
        <f t="shared" si="72"/>
        <v>0.44054686941971516</v>
      </c>
    </row>
    <row r="101" spans="1:36" s="1108" customFormat="1" hidden="1" outlineLevel="1">
      <c r="A101" s="1887">
        <v>99</v>
      </c>
      <c r="B101" s="1887">
        <v>1</v>
      </c>
      <c r="C101" s="1887">
        <v>99</v>
      </c>
      <c r="D101" s="2120" t="s">
        <v>1020</v>
      </c>
      <c r="E101" s="2653">
        <v>1</v>
      </c>
      <c r="F101" s="104"/>
      <c r="G101" s="104"/>
      <c r="H101" s="2231"/>
      <c r="I101" s="2232"/>
      <c r="J101" s="2236"/>
      <c r="K101" s="2231"/>
      <c r="L101" s="2231"/>
      <c r="M101" s="2233" t="s">
        <v>608</v>
      </c>
      <c r="N101" s="2236"/>
      <c r="O101" s="2236"/>
      <c r="P101" s="2237"/>
      <c r="Q101" s="1114">
        <f>IFERROR(Q104/Q79,0)</f>
        <v>0</v>
      </c>
      <c r="R101" s="1114">
        <f t="shared" si="72"/>
        <v>0</v>
      </c>
      <c r="S101" s="1114">
        <f t="shared" si="72"/>
        <v>0</v>
      </c>
      <c r="T101" s="1114">
        <f t="shared" si="72"/>
        <v>0</v>
      </c>
      <c r="U101" s="1114">
        <f t="shared" si="72"/>
        <v>0</v>
      </c>
      <c r="V101" s="1114">
        <f t="shared" si="72"/>
        <v>0</v>
      </c>
      <c r="W101" s="1114">
        <f t="shared" si="72"/>
        <v>0</v>
      </c>
      <c r="X101" s="1114">
        <f t="shared" si="72"/>
        <v>0</v>
      </c>
      <c r="Y101" s="1114">
        <f t="shared" si="72"/>
        <v>0</v>
      </c>
      <c r="Z101" s="1114">
        <f t="shared" si="72"/>
        <v>0</v>
      </c>
      <c r="AA101" s="1114">
        <f t="shared" si="72"/>
        <v>0</v>
      </c>
      <c r="AB101" s="1114">
        <f t="shared" si="72"/>
        <v>0</v>
      </c>
      <c r="AC101" s="1114">
        <f t="shared" si="72"/>
        <v>0</v>
      </c>
      <c r="AD101" s="1114">
        <f t="shared" si="72"/>
        <v>0</v>
      </c>
      <c r="AE101" s="1114">
        <f t="shared" si="72"/>
        <v>0</v>
      </c>
      <c r="AF101" s="1114">
        <f t="shared" si="72"/>
        <v>0</v>
      </c>
      <c r="AG101" s="1114">
        <f t="shared" si="72"/>
        <v>0</v>
      </c>
      <c r="AH101" s="1114">
        <f t="shared" si="72"/>
        <v>0</v>
      </c>
      <c r="AI101" s="1114">
        <f t="shared" si="72"/>
        <v>0</v>
      </c>
    </row>
    <row r="102" spans="1:36" collapsed="1">
      <c r="A102" s="1887">
        <v>100</v>
      </c>
      <c r="B102" s="1887">
        <v>1</v>
      </c>
      <c r="C102" s="1887">
        <v>100</v>
      </c>
      <c r="D102" s="2120" t="s">
        <v>1020</v>
      </c>
      <c r="E102" s="2653">
        <v>1</v>
      </c>
      <c r="F102" s="104"/>
      <c r="G102" s="104"/>
      <c r="H102" s="104"/>
      <c r="I102" s="89"/>
      <c r="J102" s="2182"/>
      <c r="K102" s="104"/>
      <c r="L102" s="104"/>
      <c r="M102" s="2182" t="s">
        <v>142</v>
      </c>
      <c r="N102" s="2182"/>
      <c r="O102" s="2182"/>
      <c r="P102" s="2225"/>
      <c r="Q102" s="1418">
        <f t="shared" ref="Q102:AB102" si="73">Q438+Q462</f>
        <v>25762.33820072157</v>
      </c>
      <c r="R102" s="1418">
        <f t="shared" si="73"/>
        <v>32396.776630082462</v>
      </c>
      <c r="S102" s="1418">
        <f t="shared" si="73"/>
        <v>42406.323877333904</v>
      </c>
      <c r="T102" s="1418">
        <f t="shared" si="73"/>
        <v>31623.389569342216</v>
      </c>
      <c r="U102" s="1418">
        <f t="shared" si="73"/>
        <v>37373.363582789301</v>
      </c>
      <c r="V102" s="1418">
        <f t="shared" si="73"/>
        <v>48551.679854653004</v>
      </c>
      <c r="W102" s="1418">
        <f t="shared" si="73"/>
        <v>25984.616869281344</v>
      </c>
      <c r="X102" s="1418">
        <f t="shared" si="73"/>
        <v>33119.571181602369</v>
      </c>
      <c r="Y102" s="1418">
        <f t="shared" si="73"/>
        <v>44702.852710981126</v>
      </c>
      <c r="Z102" s="1418">
        <f t="shared" si="73"/>
        <v>37199.150500507705</v>
      </c>
      <c r="AA102" s="1418">
        <f t="shared" si="73"/>
        <v>40989.244434557811</v>
      </c>
      <c r="AB102" s="1418">
        <f t="shared" si="73"/>
        <v>51485.537882614095</v>
      </c>
      <c r="AC102" s="1418">
        <f>SUM(Q102:S102)</f>
        <v>100565.43870813792</v>
      </c>
      <c r="AD102" s="1418">
        <f>SUM(T102:V102)</f>
        <v>117548.43300678451</v>
      </c>
      <c r="AE102" s="1418">
        <f>SUM(W102:Y102)</f>
        <v>103807.04076186483</v>
      </c>
      <c r="AF102" s="1418">
        <f>SUM(Z102:AB102)</f>
        <v>129673.93281767961</v>
      </c>
      <c r="AG102" s="1418">
        <f>AC102+AD102</f>
        <v>218113.87171492242</v>
      </c>
      <c r="AH102" s="1418">
        <f>AF102+AE102</f>
        <v>233480.97357954446</v>
      </c>
      <c r="AI102" s="1418">
        <f>AG102+AH102</f>
        <v>451594.84529446688</v>
      </c>
    </row>
    <row r="103" spans="1:36">
      <c r="A103" s="1887">
        <v>101</v>
      </c>
      <c r="B103" s="1887">
        <v>1</v>
      </c>
      <c r="C103" s="1887">
        <v>101</v>
      </c>
      <c r="D103" s="2120" t="s">
        <v>1020</v>
      </c>
      <c r="E103" s="2653">
        <v>1</v>
      </c>
      <c r="F103" s="104"/>
      <c r="G103" s="104"/>
      <c r="H103" s="104"/>
      <c r="I103" s="89"/>
      <c r="J103" s="2182"/>
      <c r="K103" s="104"/>
      <c r="L103" s="104"/>
      <c r="M103" s="2182" t="s">
        <v>97</v>
      </c>
      <c r="N103" s="2182"/>
      <c r="O103" s="2182"/>
      <c r="P103" s="2225"/>
      <c r="Q103" s="1418">
        <f t="shared" ref="Q103:AB103" si="74">Q443+Q467</f>
        <v>21130.588650200028</v>
      </c>
      <c r="R103" s="1418">
        <f t="shared" si="74"/>
        <v>21628.665386596094</v>
      </c>
      <c r="S103" s="1418">
        <f t="shared" si="74"/>
        <v>29105.119794994534</v>
      </c>
      <c r="T103" s="1418">
        <f t="shared" si="74"/>
        <v>22090.450856642849</v>
      </c>
      <c r="U103" s="1418">
        <f t="shared" si="74"/>
        <v>24064.149492217293</v>
      </c>
      <c r="V103" s="1418">
        <f t="shared" si="74"/>
        <v>32702.235640632658</v>
      </c>
      <c r="W103" s="1418">
        <f t="shared" si="74"/>
        <v>20218.243018069792</v>
      </c>
      <c r="X103" s="1418">
        <f t="shared" si="74"/>
        <v>22305.928516516266</v>
      </c>
      <c r="Y103" s="1418">
        <f t="shared" si="74"/>
        <v>29417.732922548894</v>
      </c>
      <c r="Z103" s="1418">
        <f t="shared" si="74"/>
        <v>22575.330604495066</v>
      </c>
      <c r="AA103" s="1418">
        <f t="shared" si="74"/>
        <v>23960.995217278483</v>
      </c>
      <c r="AB103" s="1418">
        <f t="shared" si="74"/>
        <v>32828.479902229126</v>
      </c>
      <c r="AC103" s="1418">
        <f>SUM(Q103:S103)</f>
        <v>71864.373831790654</v>
      </c>
      <c r="AD103" s="1418">
        <f>SUM(T103:V103)</f>
        <v>78856.8359894928</v>
      </c>
      <c r="AE103" s="1418">
        <f>SUM(W103:Y103)</f>
        <v>71941.904457134951</v>
      </c>
      <c r="AF103" s="1418">
        <f>SUM(Z103:AB103)</f>
        <v>79364.805724002683</v>
      </c>
      <c r="AG103" s="1418">
        <f>AC103+AD103</f>
        <v>150721.20982128347</v>
      </c>
      <c r="AH103" s="1418">
        <f>AF103+AE103</f>
        <v>151306.71018113763</v>
      </c>
      <c r="AI103" s="1418">
        <f>AG103+AH103</f>
        <v>302027.92000242113</v>
      </c>
    </row>
    <row r="104" spans="1:36">
      <c r="A104" s="1887">
        <v>102</v>
      </c>
      <c r="B104" s="1887">
        <v>1</v>
      </c>
      <c r="C104" s="1887">
        <v>102</v>
      </c>
      <c r="D104" s="2120" t="s">
        <v>1020</v>
      </c>
      <c r="E104" s="2653">
        <v>1</v>
      </c>
      <c r="F104" s="104"/>
      <c r="G104" s="104"/>
      <c r="H104" s="104"/>
      <c r="I104" s="89"/>
      <c r="J104" s="2182"/>
      <c r="K104" s="104"/>
      <c r="L104" s="104"/>
      <c r="M104" s="2182" t="s">
        <v>11</v>
      </c>
      <c r="N104" s="2182"/>
      <c r="O104" s="2182"/>
      <c r="P104" s="2225"/>
      <c r="Q104" s="1418">
        <f t="shared" ref="Q104:AB104" si="75">Q460+Q484</f>
        <v>0</v>
      </c>
      <c r="R104" s="1418">
        <f t="shared" si="75"/>
        <v>0</v>
      </c>
      <c r="S104" s="1418">
        <f t="shared" si="75"/>
        <v>0</v>
      </c>
      <c r="T104" s="1418">
        <f t="shared" si="75"/>
        <v>0</v>
      </c>
      <c r="U104" s="1418">
        <f t="shared" si="75"/>
        <v>0</v>
      </c>
      <c r="V104" s="1418">
        <f t="shared" si="75"/>
        <v>0</v>
      </c>
      <c r="W104" s="1418">
        <f t="shared" si="75"/>
        <v>0</v>
      </c>
      <c r="X104" s="1418">
        <f t="shared" si="75"/>
        <v>0</v>
      </c>
      <c r="Y104" s="1418">
        <f t="shared" si="75"/>
        <v>0</v>
      </c>
      <c r="Z104" s="1418">
        <f t="shared" si="75"/>
        <v>0</v>
      </c>
      <c r="AA104" s="1418">
        <f t="shared" si="75"/>
        <v>0</v>
      </c>
      <c r="AB104" s="1418">
        <f t="shared" si="75"/>
        <v>0</v>
      </c>
      <c r="AC104" s="1418">
        <f>SUM(Q104:S104)</f>
        <v>0</v>
      </c>
      <c r="AD104" s="1418">
        <f>SUM(T104:V104)</f>
        <v>0</v>
      </c>
      <c r="AE104" s="1418">
        <f>SUM(W104:Y104)</f>
        <v>0</v>
      </c>
      <c r="AF104" s="1418">
        <f>SUM(Z104:AB104)</f>
        <v>0</v>
      </c>
      <c r="AG104" s="1418">
        <f>AC104+AD104</f>
        <v>0</v>
      </c>
      <c r="AH104" s="1418">
        <f>AF104+AE104</f>
        <v>0</v>
      </c>
      <c r="AI104" s="1418">
        <f>AG104+AH104</f>
        <v>0</v>
      </c>
    </row>
    <row r="105" spans="1:36">
      <c r="A105" s="1887">
        <v>103</v>
      </c>
      <c r="B105" s="1887">
        <v>1</v>
      </c>
      <c r="C105" s="1887">
        <v>103</v>
      </c>
      <c r="D105" s="2120" t="s">
        <v>1020</v>
      </c>
      <c r="E105" s="2653">
        <v>1</v>
      </c>
      <c r="F105" s="104"/>
      <c r="G105" s="104"/>
      <c r="H105" s="104"/>
      <c r="I105" s="2220" t="s">
        <v>99</v>
      </c>
      <c r="J105" s="2221"/>
      <c r="K105" s="2222"/>
      <c r="L105" s="2222"/>
      <c r="M105" s="2222"/>
      <c r="N105" s="2222"/>
      <c r="O105" s="2222"/>
      <c r="P105" s="2224"/>
      <c r="Q105" s="2002">
        <f>SUM(Q106:Q108)</f>
        <v>46028.364162706959</v>
      </c>
      <c r="R105" s="2002">
        <f t="shared" ref="R105:AI105" si="76">SUM(R106:R108)</f>
        <v>48749.581077237453</v>
      </c>
      <c r="S105" s="2002">
        <f t="shared" si="76"/>
        <v>55591.621513998223</v>
      </c>
      <c r="T105" s="2002">
        <f t="shared" si="76"/>
        <v>49094.70513661384</v>
      </c>
      <c r="U105" s="2002">
        <f t="shared" si="76"/>
        <v>53071.062078741692</v>
      </c>
      <c r="V105" s="2002">
        <f t="shared" si="76"/>
        <v>59000.357191706644</v>
      </c>
      <c r="W105" s="2002">
        <f t="shared" si="76"/>
        <v>49253.169273494132</v>
      </c>
      <c r="X105" s="2002">
        <f t="shared" si="76"/>
        <v>50173.36065484646</v>
      </c>
      <c r="Y105" s="2002">
        <f t="shared" si="76"/>
        <v>59275.487822972435</v>
      </c>
      <c r="Z105" s="2002">
        <f t="shared" si="76"/>
        <v>53556.340008433173</v>
      </c>
      <c r="AA105" s="2002">
        <f t="shared" si="76"/>
        <v>59952.390105062172</v>
      </c>
      <c r="AB105" s="2002">
        <f t="shared" si="76"/>
        <v>62246.178364566003</v>
      </c>
      <c r="AC105" s="2002">
        <f t="shared" si="76"/>
        <v>150369.56675394264</v>
      </c>
      <c r="AD105" s="2002">
        <f t="shared" si="76"/>
        <v>161166.12440706219</v>
      </c>
      <c r="AE105" s="2002">
        <f t="shared" si="76"/>
        <v>158702.01775131302</v>
      </c>
      <c r="AF105" s="2002">
        <f t="shared" si="76"/>
        <v>175754.90847806132</v>
      </c>
      <c r="AG105" s="2002">
        <f t="shared" si="76"/>
        <v>311535.69116100483</v>
      </c>
      <c r="AH105" s="2002">
        <f t="shared" si="76"/>
        <v>334456.92622937437</v>
      </c>
      <c r="AI105" s="2002">
        <f t="shared" si="76"/>
        <v>645992.61739037908</v>
      </c>
    </row>
    <row r="106" spans="1:36">
      <c r="A106" s="1887">
        <v>104</v>
      </c>
      <c r="B106" s="1887">
        <v>1</v>
      </c>
      <c r="C106" s="1887">
        <v>104</v>
      </c>
      <c r="D106" s="2120" t="s">
        <v>1020</v>
      </c>
      <c r="E106" s="2653">
        <v>1</v>
      </c>
      <c r="F106" s="104"/>
      <c r="G106" s="104"/>
      <c r="H106" s="104"/>
      <c r="I106" s="89"/>
      <c r="J106" s="2184" t="s">
        <v>178</v>
      </c>
      <c r="K106" s="104"/>
      <c r="L106" s="104"/>
      <c r="M106" s="2182"/>
      <c r="N106" s="2182"/>
      <c r="O106" s="2182"/>
      <c r="P106" s="2225"/>
      <c r="Q106" s="2778">
        <v>10332.503874289727</v>
      </c>
      <c r="R106" s="2778">
        <v>11215.214667267308</v>
      </c>
      <c r="S106" s="2778">
        <v>13434.64190486398</v>
      </c>
      <c r="T106" s="2778">
        <v>11327.166320404936</v>
      </c>
      <c r="U106" s="2778">
        <v>12617.020565689596</v>
      </c>
      <c r="V106" s="2778">
        <v>14540.370653297883</v>
      </c>
      <c r="W106" s="2778">
        <v>11378.569059810678</v>
      </c>
      <c r="X106" s="2778">
        <v>11677.06156865384</v>
      </c>
      <c r="Y106" s="2778">
        <v>14629.617775201412</v>
      </c>
      <c r="Z106" s="2778">
        <v>12774.435457477593</v>
      </c>
      <c r="AA106" s="2778">
        <v>14849.191946963037</v>
      </c>
      <c r="AB106" s="2778">
        <v>15593.253047957123</v>
      </c>
      <c r="AC106" s="1418">
        <f>SUM(Q106:S106)</f>
        <v>34982.360446421015</v>
      </c>
      <c r="AD106" s="1418">
        <f>SUM(T106:V106)</f>
        <v>38484.557539392415</v>
      </c>
      <c r="AE106" s="1418">
        <f>SUM(W106:Y106)</f>
        <v>37685.24840366593</v>
      </c>
      <c r="AF106" s="1418">
        <f>SUM(Z106:AB106)</f>
        <v>43216.880452397752</v>
      </c>
      <c r="AG106" s="1418">
        <f>AC106+AD106</f>
        <v>73466.91798581343</v>
      </c>
      <c r="AH106" s="1418">
        <f>AF106+AE106</f>
        <v>80902.128856063675</v>
      </c>
      <c r="AI106" s="1418">
        <f>AG106+AH106</f>
        <v>154369.04684187711</v>
      </c>
    </row>
    <row r="107" spans="1:36">
      <c r="A107" s="1887">
        <v>105</v>
      </c>
      <c r="B107" s="1887">
        <v>1</v>
      </c>
      <c r="C107" s="1887">
        <v>105</v>
      </c>
      <c r="D107" s="2120" t="s">
        <v>1020</v>
      </c>
      <c r="E107" s="2653">
        <v>1</v>
      </c>
      <c r="F107" s="104"/>
      <c r="G107" s="104"/>
      <c r="H107" s="104"/>
      <c r="I107" s="89"/>
      <c r="J107" s="2184" t="s">
        <v>179</v>
      </c>
      <c r="K107" s="104"/>
      <c r="L107" s="104"/>
      <c r="M107" s="2182"/>
      <c r="N107" s="2182"/>
      <c r="O107" s="2182"/>
      <c r="P107" s="2225"/>
      <c r="Q107" s="2778">
        <v>20923.069186311375</v>
      </c>
      <c r="R107" s="2778">
        <v>22710.537085445678</v>
      </c>
      <c r="S107" s="2778">
        <v>27204.82329246743</v>
      </c>
      <c r="T107" s="2778">
        <v>22937.236461765202</v>
      </c>
      <c r="U107" s="2778">
        <v>25549.159955111441</v>
      </c>
      <c r="V107" s="2778">
        <v>29443.897130353249</v>
      </c>
      <c r="W107" s="2778">
        <v>23041.325759580846</v>
      </c>
      <c r="X107" s="2778">
        <v>23645.765834329952</v>
      </c>
      <c r="Y107" s="2778">
        <v>29624.620382818041</v>
      </c>
      <c r="Z107" s="2778">
        <v>25867.921284592419</v>
      </c>
      <c r="AA107" s="2778">
        <v>30069.252743298173</v>
      </c>
      <c r="AB107" s="2778">
        <v>31575.958386417267</v>
      </c>
      <c r="AC107" s="1418">
        <f>SUM(Q107:S107)</f>
        <v>70838.429564224483</v>
      </c>
      <c r="AD107" s="1418">
        <f>SUM(T107:V107)</f>
        <v>77930.293547229885</v>
      </c>
      <c r="AE107" s="1418">
        <f>SUM(W107:Y107)</f>
        <v>76311.711976728839</v>
      </c>
      <c r="AF107" s="1418">
        <f>SUM(Z107:AB107)</f>
        <v>87513.132414307853</v>
      </c>
      <c r="AG107" s="1418">
        <f>AC107+AD107</f>
        <v>148768.72311145437</v>
      </c>
      <c r="AH107" s="1418">
        <f>AF107+AE107</f>
        <v>163824.84439103669</v>
      </c>
      <c r="AI107" s="1418">
        <f>AG107+AH107</f>
        <v>312593.56750249106</v>
      </c>
    </row>
    <row r="108" spans="1:36">
      <c r="A108" s="1887">
        <v>106</v>
      </c>
      <c r="B108" s="1887">
        <v>1</v>
      </c>
      <c r="C108" s="1887">
        <v>106</v>
      </c>
      <c r="D108" s="2120" t="s">
        <v>1020</v>
      </c>
      <c r="E108" s="2653">
        <v>1</v>
      </c>
      <c r="F108" s="104"/>
      <c r="G108" s="104"/>
      <c r="H108" s="104"/>
      <c r="I108" s="89"/>
      <c r="J108" s="2184" t="s">
        <v>180</v>
      </c>
      <c r="K108" s="520"/>
      <c r="L108" s="520"/>
      <c r="M108" s="81"/>
      <c r="N108" s="81"/>
      <c r="O108" s="81"/>
      <c r="P108" s="2230"/>
      <c r="Q108" s="2780">
        <v>14772.791102105853</v>
      </c>
      <c r="R108" s="2780">
        <v>14823.829324524471</v>
      </c>
      <c r="S108" s="2780">
        <v>14952.156316666813</v>
      </c>
      <c r="T108" s="2780">
        <v>14830.3023544437</v>
      </c>
      <c r="U108" s="2780">
        <v>14904.881557940656</v>
      </c>
      <c r="V108" s="2780">
        <v>15016.089408055514</v>
      </c>
      <c r="W108" s="2780">
        <v>14833.2744541026</v>
      </c>
      <c r="X108" s="2780">
        <v>14850.533251862667</v>
      </c>
      <c r="Y108" s="2780">
        <v>15021.249664952984</v>
      </c>
      <c r="Z108" s="2780">
        <v>14913.983266363159</v>
      </c>
      <c r="AA108" s="2780">
        <v>15033.945414800961</v>
      </c>
      <c r="AB108" s="2780">
        <v>15076.966930191611</v>
      </c>
      <c r="AC108" s="1423">
        <f>SUM(Q108:S108)</f>
        <v>44548.776743297138</v>
      </c>
      <c r="AD108" s="1423">
        <f>SUM(T108:V108)</f>
        <v>44751.273320439868</v>
      </c>
      <c r="AE108" s="1423">
        <f>SUM(W108:Y108)</f>
        <v>44705.05737091825</v>
      </c>
      <c r="AF108" s="1423">
        <f>SUM(Z108:AB108)</f>
        <v>45024.895611355736</v>
      </c>
      <c r="AG108" s="1423">
        <f>AC108+AD108</f>
        <v>89300.050063736999</v>
      </c>
      <c r="AH108" s="1423">
        <f>AF108+AE108</f>
        <v>89729.952982273986</v>
      </c>
      <c r="AI108" s="1423">
        <f>AG108+AH108</f>
        <v>179030.00304601097</v>
      </c>
    </row>
    <row r="109" spans="1:36">
      <c r="A109" s="1887">
        <v>107</v>
      </c>
      <c r="B109" s="1887">
        <v>1</v>
      </c>
      <c r="C109" s="1887">
        <v>107</v>
      </c>
      <c r="D109" s="2120" t="s">
        <v>1020</v>
      </c>
      <c r="E109" s="2653">
        <v>1</v>
      </c>
      <c r="F109" s="104"/>
      <c r="G109" s="104"/>
      <c r="H109" s="104"/>
      <c r="I109" s="2220" t="s">
        <v>141</v>
      </c>
      <c r="J109" s="2221"/>
      <c r="K109" s="2222"/>
      <c r="L109" s="2222"/>
      <c r="M109" s="2221"/>
      <c r="N109" s="2221"/>
      <c r="O109" s="2221"/>
      <c r="P109" s="2238"/>
      <c r="Q109" s="2002">
        <f>Q97-Q105</f>
        <v>864.56268821463891</v>
      </c>
      <c r="R109" s="2002">
        <f t="shared" ref="R109:AB109" si="77">R97-R105</f>
        <v>5275.8609394411033</v>
      </c>
      <c r="S109" s="2002">
        <f t="shared" si="77"/>
        <v>15919.822158330207</v>
      </c>
      <c r="T109" s="2002">
        <f t="shared" si="77"/>
        <v>4619.1352893712246</v>
      </c>
      <c r="U109" s="2002">
        <f t="shared" si="77"/>
        <v>8366.4509962649026</v>
      </c>
      <c r="V109" s="2002">
        <f t="shared" si="77"/>
        <v>22253.558303579019</v>
      </c>
      <c r="W109" s="2002">
        <f t="shared" si="77"/>
        <v>-3050.3093861429952</v>
      </c>
      <c r="X109" s="2002">
        <f t="shared" si="77"/>
        <v>5252.1390432721746</v>
      </c>
      <c r="Y109" s="2002">
        <f t="shared" si="77"/>
        <v>14845.097810557585</v>
      </c>
      <c r="Z109" s="2002">
        <f t="shared" si="77"/>
        <v>6218.1410965695977</v>
      </c>
      <c r="AA109" s="2002">
        <f t="shared" si="77"/>
        <v>4997.8495467741232</v>
      </c>
      <c r="AB109" s="2002">
        <f t="shared" si="77"/>
        <v>22067.839420277218</v>
      </c>
      <c r="AC109" s="2002">
        <f>AC97-AC105</f>
        <v>22060.245785985957</v>
      </c>
      <c r="AD109" s="2002">
        <f t="shared" ref="AD109:AI109" si="78">AD97-AD105</f>
        <v>35239.14458921511</v>
      </c>
      <c r="AE109" s="2002">
        <f t="shared" si="78"/>
        <v>17046.927467686764</v>
      </c>
      <c r="AF109" s="2002">
        <f t="shared" si="78"/>
        <v>33283.83006362099</v>
      </c>
      <c r="AG109" s="2002">
        <f t="shared" si="78"/>
        <v>57299.390375201066</v>
      </c>
      <c r="AH109" s="2002">
        <f t="shared" si="78"/>
        <v>50330.757531307754</v>
      </c>
      <c r="AI109" s="2002">
        <f t="shared" si="78"/>
        <v>107630.147906509</v>
      </c>
      <c r="AJ109" s="446"/>
    </row>
    <row r="110" spans="1:36">
      <c r="A110" s="1887">
        <v>108</v>
      </c>
      <c r="B110" s="1887">
        <v>1</v>
      </c>
      <c r="C110" s="1887">
        <v>108</v>
      </c>
      <c r="D110" s="2120" t="s">
        <v>1020</v>
      </c>
      <c r="E110" s="2653">
        <v>1</v>
      </c>
      <c r="F110" s="104"/>
      <c r="G110" s="104"/>
      <c r="H110" s="104"/>
      <c r="I110" s="2239"/>
      <c r="J110" s="2240" t="s">
        <v>140</v>
      </c>
      <c r="K110" s="1188"/>
      <c r="L110" s="1188"/>
      <c r="M110" s="2241"/>
      <c r="N110" s="2241"/>
      <c r="O110" s="2241"/>
      <c r="P110" s="2242"/>
      <c r="Q110" s="1665">
        <f t="shared" ref="Q110:AI110" si="79">IFERROR(Q109/Q76,0)</f>
        <v>6.7633947981298815E-3</v>
      </c>
      <c r="R110" s="1665">
        <f t="shared" si="79"/>
        <v>3.47268926610848E-2</v>
      </c>
      <c r="S110" s="1665">
        <f t="shared" si="79"/>
        <v>7.811958563535211E-2</v>
      </c>
      <c r="T110" s="1665">
        <f t="shared" si="79"/>
        <v>3.0869911020675933E-2</v>
      </c>
      <c r="U110" s="1665">
        <f t="shared" si="79"/>
        <v>4.790560945761279E-2</v>
      </c>
      <c r="V110" s="1665">
        <f t="shared" si="79"/>
        <v>9.56940599684062E-2</v>
      </c>
      <c r="W110" s="1665">
        <f t="shared" si="79"/>
        <v>-2.4029342810903704E-2</v>
      </c>
      <c r="X110" s="1665">
        <f t="shared" si="79"/>
        <v>3.3600254019435095E-2</v>
      </c>
      <c r="Y110" s="1665">
        <f t="shared" si="79"/>
        <v>7.0096128923245876E-2</v>
      </c>
      <c r="Z110" s="1665">
        <f t="shared" si="79"/>
        <v>3.6593819503910732E-2</v>
      </c>
      <c r="AA110" s="1665">
        <f t="shared" si="79"/>
        <v>2.6816089251894864E-2</v>
      </c>
      <c r="AB110" s="1665">
        <f t="shared" si="79"/>
        <v>9.1497869446351299E-2</v>
      </c>
      <c r="AC110" s="1665">
        <f t="shared" si="79"/>
        <v>4.5622200977735693E-2</v>
      </c>
      <c r="AD110" s="1665">
        <f t="shared" si="79"/>
        <v>6.3285763087508856E-2</v>
      </c>
      <c r="AE110" s="1665">
        <f t="shared" si="79"/>
        <v>3.4435767926102728E-2</v>
      </c>
      <c r="AF110" s="1665">
        <f t="shared" si="79"/>
        <v>5.5706788121886869E-2</v>
      </c>
      <c r="AG110" s="1665">
        <f t="shared" si="79"/>
        <v>5.5076095937013569E-2</v>
      </c>
      <c r="AH110" s="1665">
        <f t="shared" si="79"/>
        <v>4.606858514158442E-2</v>
      </c>
      <c r="AI110" s="1665">
        <f t="shared" si="79"/>
        <v>5.0462221100517651E-2</v>
      </c>
      <c r="AJ110" s="1108"/>
    </row>
    <row r="111" spans="1:36">
      <c r="A111" s="1887">
        <v>109</v>
      </c>
      <c r="B111" s="1887">
        <v>1</v>
      </c>
      <c r="C111" s="1887">
        <v>109</v>
      </c>
      <c r="D111" s="2120" t="s">
        <v>1020</v>
      </c>
      <c r="E111" s="2653">
        <v>1</v>
      </c>
      <c r="F111" s="104"/>
      <c r="G111" s="104"/>
      <c r="H111" s="104"/>
      <c r="I111" s="2190" t="s">
        <v>182</v>
      </c>
      <c r="J111" s="2191"/>
      <c r="K111" s="2192"/>
      <c r="L111" s="2192"/>
      <c r="M111" s="2191"/>
      <c r="N111" s="2191"/>
      <c r="O111" s="2191"/>
      <c r="P111" s="2193"/>
      <c r="Q111" s="2004"/>
      <c r="R111" s="2004"/>
      <c r="S111" s="2004"/>
      <c r="T111" s="2004"/>
      <c r="U111" s="2004"/>
      <c r="V111" s="2004"/>
      <c r="W111" s="2004"/>
      <c r="X111" s="2004"/>
      <c r="Y111" s="2004"/>
      <c r="Z111" s="2004"/>
      <c r="AA111" s="2004"/>
      <c r="AB111" s="2004"/>
      <c r="AC111" s="2005">
        <f>SUM(Q111:S111)</f>
        <v>0</v>
      </c>
      <c r="AD111" s="2005">
        <f>SUM(T111:V111)</f>
        <v>0</v>
      </c>
      <c r="AE111" s="2005">
        <f>SUM(W111:Y111)</f>
        <v>0</v>
      </c>
      <c r="AF111" s="2005">
        <f>SUM(Z111:AB111)</f>
        <v>0</v>
      </c>
      <c r="AG111" s="2005">
        <f>AC111+AD111</f>
        <v>0</v>
      </c>
      <c r="AH111" s="2005">
        <f>AF111+AE111</f>
        <v>0</v>
      </c>
      <c r="AI111" s="2005">
        <f>AG111+AH111</f>
        <v>0</v>
      </c>
    </row>
    <row r="112" spans="1:36">
      <c r="A112" s="1887">
        <v>110</v>
      </c>
      <c r="B112" s="1887">
        <v>1</v>
      </c>
      <c r="C112" s="1887">
        <v>110</v>
      </c>
      <c r="D112" s="2120" t="s">
        <v>1020</v>
      </c>
      <c r="E112" s="2653">
        <v>1</v>
      </c>
      <c r="F112" s="104"/>
      <c r="G112" s="104"/>
      <c r="H112" s="104"/>
      <c r="I112" s="2195" t="s">
        <v>161</v>
      </c>
      <c r="J112" s="2196"/>
      <c r="K112" s="2197"/>
      <c r="L112" s="2197"/>
      <c r="M112" s="2196"/>
      <c r="N112" s="2196"/>
      <c r="O112" s="2196"/>
      <c r="P112" s="2205"/>
      <c r="Q112" s="1425"/>
      <c r="R112" s="1425"/>
      <c r="S112" s="1425"/>
      <c r="T112" s="1425"/>
      <c r="U112" s="1425"/>
      <c r="V112" s="1425"/>
      <c r="W112" s="1425"/>
      <c r="X112" s="1425"/>
      <c r="Y112" s="1425"/>
      <c r="Z112" s="1425"/>
      <c r="AA112" s="1425"/>
      <c r="AB112" s="1425"/>
      <c r="AC112" s="1426">
        <f>SUM(Q112:S112)</f>
        <v>0</v>
      </c>
      <c r="AD112" s="1426">
        <f>SUM(T112:V112)</f>
        <v>0</v>
      </c>
      <c r="AE112" s="1426">
        <f>SUM(W112:Y112)</f>
        <v>0</v>
      </c>
      <c r="AF112" s="1426">
        <f>SUM(Z112:AB112)</f>
        <v>0</v>
      </c>
      <c r="AG112" s="1426">
        <f>AC112+AD112</f>
        <v>0</v>
      </c>
      <c r="AH112" s="1426">
        <f>AF112+AE112</f>
        <v>0</v>
      </c>
      <c r="AI112" s="1426">
        <f>AG112+AH112</f>
        <v>0</v>
      </c>
    </row>
    <row r="113" spans="1:36">
      <c r="A113" s="1887">
        <v>111</v>
      </c>
      <c r="B113" s="1887">
        <v>1</v>
      </c>
      <c r="C113" s="1887">
        <v>111</v>
      </c>
      <c r="D113" s="2120" t="s">
        <v>1020</v>
      </c>
      <c r="E113" s="2653">
        <v>1</v>
      </c>
      <c r="F113" s="104"/>
      <c r="G113" s="104"/>
      <c r="H113" s="104"/>
      <c r="I113" s="2220" t="s">
        <v>184</v>
      </c>
      <c r="J113" s="2221"/>
      <c r="K113" s="2222"/>
      <c r="L113" s="2222"/>
      <c r="M113" s="2222"/>
      <c r="N113" s="2222"/>
      <c r="O113" s="2222"/>
      <c r="P113" s="2224"/>
      <c r="Q113" s="2002">
        <f>Q109+Q111-Q112</f>
        <v>864.56268821463891</v>
      </c>
      <c r="R113" s="2002">
        <f t="shared" ref="R113:AI113" si="80">R109+R111-R112</f>
        <v>5275.8609394411033</v>
      </c>
      <c r="S113" s="2002">
        <f t="shared" si="80"/>
        <v>15919.822158330207</v>
      </c>
      <c r="T113" s="2002">
        <f t="shared" si="80"/>
        <v>4619.1352893712246</v>
      </c>
      <c r="U113" s="2002">
        <f t="shared" si="80"/>
        <v>8366.4509962649026</v>
      </c>
      <c r="V113" s="2002">
        <f t="shared" si="80"/>
        <v>22253.558303579019</v>
      </c>
      <c r="W113" s="2002">
        <f t="shared" si="80"/>
        <v>-3050.3093861429952</v>
      </c>
      <c r="X113" s="2002">
        <f t="shared" si="80"/>
        <v>5252.1390432721746</v>
      </c>
      <c r="Y113" s="2002">
        <f t="shared" si="80"/>
        <v>14845.097810557585</v>
      </c>
      <c r="Z113" s="2002">
        <f t="shared" si="80"/>
        <v>6218.1410965695977</v>
      </c>
      <c r="AA113" s="2002">
        <f t="shared" si="80"/>
        <v>4997.8495467741232</v>
      </c>
      <c r="AB113" s="2002">
        <f t="shared" si="80"/>
        <v>22067.839420277218</v>
      </c>
      <c r="AC113" s="2002">
        <f t="shared" si="80"/>
        <v>22060.245785985957</v>
      </c>
      <c r="AD113" s="2002">
        <f t="shared" si="80"/>
        <v>35239.14458921511</v>
      </c>
      <c r="AE113" s="2002">
        <f t="shared" si="80"/>
        <v>17046.927467686764</v>
      </c>
      <c r="AF113" s="2002">
        <f t="shared" si="80"/>
        <v>33283.83006362099</v>
      </c>
      <c r="AG113" s="2002">
        <f t="shared" si="80"/>
        <v>57299.390375201066</v>
      </c>
      <c r="AH113" s="2002">
        <f t="shared" si="80"/>
        <v>50330.757531307754</v>
      </c>
      <c r="AI113" s="2002">
        <f t="shared" si="80"/>
        <v>107630.147906509</v>
      </c>
    </row>
    <row r="114" spans="1:36">
      <c r="A114" s="1887">
        <v>112</v>
      </c>
      <c r="B114" s="1887">
        <v>1</v>
      </c>
      <c r="C114" s="1887">
        <v>112</v>
      </c>
      <c r="D114" s="2120" t="s">
        <v>1020</v>
      </c>
      <c r="E114" s="2653">
        <v>1</v>
      </c>
      <c r="F114" s="104"/>
      <c r="G114" s="104"/>
      <c r="H114" s="104"/>
      <c r="I114" s="2239"/>
      <c r="J114" s="2240" t="s">
        <v>140</v>
      </c>
      <c r="K114" s="1188"/>
      <c r="L114" s="1188"/>
      <c r="M114" s="2241"/>
      <c r="N114" s="2241"/>
      <c r="O114" s="2241"/>
      <c r="P114" s="2242"/>
      <c r="Q114" s="1665">
        <f t="shared" ref="Q114:AI114" si="81">IFERROR(Q113/Q76,0)</f>
        <v>6.7633947981298815E-3</v>
      </c>
      <c r="R114" s="1665">
        <f t="shared" si="81"/>
        <v>3.47268926610848E-2</v>
      </c>
      <c r="S114" s="1665">
        <f t="shared" si="81"/>
        <v>7.811958563535211E-2</v>
      </c>
      <c r="T114" s="1665">
        <f t="shared" si="81"/>
        <v>3.0869911020675933E-2</v>
      </c>
      <c r="U114" s="1665">
        <f t="shared" si="81"/>
        <v>4.790560945761279E-2</v>
      </c>
      <c r="V114" s="1665">
        <f t="shared" si="81"/>
        <v>9.56940599684062E-2</v>
      </c>
      <c r="W114" s="1665">
        <f t="shared" si="81"/>
        <v>-2.4029342810903704E-2</v>
      </c>
      <c r="X114" s="1665">
        <f t="shared" si="81"/>
        <v>3.3600254019435095E-2</v>
      </c>
      <c r="Y114" s="1665">
        <f t="shared" si="81"/>
        <v>7.0096128923245876E-2</v>
      </c>
      <c r="Z114" s="1665">
        <f t="shared" si="81"/>
        <v>3.6593819503910732E-2</v>
      </c>
      <c r="AA114" s="1665">
        <f t="shared" si="81"/>
        <v>2.6816089251894864E-2</v>
      </c>
      <c r="AB114" s="1665">
        <f t="shared" si="81"/>
        <v>9.1497869446351299E-2</v>
      </c>
      <c r="AC114" s="1665">
        <f t="shared" si="81"/>
        <v>4.5622200977735693E-2</v>
      </c>
      <c r="AD114" s="1665">
        <f t="shared" si="81"/>
        <v>6.3285763087508856E-2</v>
      </c>
      <c r="AE114" s="1665">
        <f t="shared" si="81"/>
        <v>3.4435767926102728E-2</v>
      </c>
      <c r="AF114" s="1665">
        <f t="shared" si="81"/>
        <v>5.5706788121886869E-2</v>
      </c>
      <c r="AG114" s="1665">
        <f t="shared" si="81"/>
        <v>5.5076095937013569E-2</v>
      </c>
      <c r="AH114" s="1665">
        <f t="shared" si="81"/>
        <v>4.606858514158442E-2</v>
      </c>
      <c r="AI114" s="1665">
        <f t="shared" si="81"/>
        <v>5.0462221100517651E-2</v>
      </c>
      <c r="AJ114" s="1108"/>
    </row>
    <row r="115" spans="1:36">
      <c r="A115" s="1887">
        <v>1</v>
      </c>
      <c r="B115" s="1887">
        <v>1</v>
      </c>
      <c r="C115" s="1887">
        <v>1</v>
      </c>
      <c r="D115" s="2120" t="s">
        <v>1020</v>
      </c>
      <c r="E115" s="2654" t="s">
        <v>492</v>
      </c>
      <c r="F115" s="2655"/>
      <c r="G115" s="2658"/>
      <c r="H115" s="104"/>
      <c r="I115" s="104"/>
      <c r="J115" s="2182"/>
      <c r="K115" s="2659" t="s">
        <v>1019</v>
      </c>
      <c r="L115" s="2660"/>
      <c r="M115" s="2661"/>
      <c r="N115" s="2661"/>
      <c r="O115" s="2661"/>
      <c r="P115" s="2661"/>
      <c r="Q115" s="2570">
        <f>Q382</f>
        <v>0.31758438334623007</v>
      </c>
      <c r="R115" s="2570">
        <f t="shared" ref="R115:AI115" si="82">R382</f>
        <v>0.31841130781733612</v>
      </c>
      <c r="S115" s="2570">
        <f t="shared" si="82"/>
        <v>0.32010307865780807</v>
      </c>
      <c r="T115" s="2570">
        <f t="shared" si="82"/>
        <v>0.32015764692533755</v>
      </c>
      <c r="U115" s="2570">
        <f t="shared" si="82"/>
        <v>0.32104334424862169</v>
      </c>
      <c r="V115" s="2570">
        <f t="shared" si="82"/>
        <v>0.32212646555591756</v>
      </c>
      <c r="W115" s="2570">
        <f t="shared" si="82"/>
        <v>0.32217411585020217</v>
      </c>
      <c r="X115" s="2570">
        <f t="shared" si="82"/>
        <v>0.32234638580319808</v>
      </c>
      <c r="Y115" s="2570">
        <f t="shared" si="82"/>
        <v>0.32374969627369654</v>
      </c>
      <c r="Z115" s="2570">
        <f t="shared" si="82"/>
        <v>0.32108660155785218</v>
      </c>
      <c r="AA115" s="2570">
        <f t="shared" si="82"/>
        <v>0.32222927393002476</v>
      </c>
      <c r="AB115" s="2570">
        <f t="shared" si="82"/>
        <v>0.32257804423354547</v>
      </c>
      <c r="AC115" s="2570">
        <f t="shared" si="82"/>
        <v>0.31879144838653251</v>
      </c>
      <c r="AD115" s="2570">
        <f t="shared" si="82"/>
        <v>0.32117486755671665</v>
      </c>
      <c r="AE115" s="2570">
        <f t="shared" si="82"/>
        <v>0.32282003076971966</v>
      </c>
      <c r="AF115" s="2570">
        <f t="shared" si="82"/>
        <v>0.32200744030503758</v>
      </c>
      <c r="AG115" s="2570">
        <f t="shared" si="82"/>
        <v>0.32003211728304515</v>
      </c>
      <c r="AH115" s="2570">
        <f t="shared" si="82"/>
        <v>0.3223972030954973</v>
      </c>
      <c r="AI115" s="2570">
        <f t="shared" si="82"/>
        <v>0.32127042976232062</v>
      </c>
    </row>
    <row r="116" spans="1:36">
      <c r="A116" s="1887">
        <v>1</v>
      </c>
      <c r="B116" s="1887">
        <v>1</v>
      </c>
      <c r="C116" s="1887">
        <v>1</v>
      </c>
      <c r="D116" s="2120" t="s">
        <v>1020</v>
      </c>
      <c r="E116" s="2662" t="s">
        <v>1082</v>
      </c>
      <c r="F116" s="2663"/>
      <c r="G116" s="2658"/>
      <c r="H116" s="104"/>
      <c r="I116" s="104"/>
      <c r="J116" s="2182"/>
      <c r="K116" s="89"/>
      <c r="L116" s="1358" t="s">
        <v>1017</v>
      </c>
      <c r="M116" s="511"/>
      <c r="N116" s="511"/>
      <c r="O116" s="511"/>
      <c r="P116" s="511"/>
      <c r="Q116" s="1542">
        <f>SUM(Q117:Q119)</f>
        <v>26048.66004121484</v>
      </c>
      <c r="R116" s="1542">
        <f t="shared" ref="R116:AI116" si="83">SUM(R117:R119)</f>
        <v>27412.63357825244</v>
      </c>
      <c r="S116" s="1542">
        <f t="shared" si="83"/>
        <v>30842.114721505215</v>
      </c>
      <c r="T116" s="1542">
        <f t="shared" si="83"/>
        <v>27314.844746846706</v>
      </c>
      <c r="U116" s="1542">
        <f t="shared" si="83"/>
        <v>29307.940414420085</v>
      </c>
      <c r="V116" s="1542">
        <f t="shared" si="83"/>
        <v>32279.920187214459</v>
      </c>
      <c r="W116" s="1458">
        <f t="shared" si="83"/>
        <v>26554.522835919164</v>
      </c>
      <c r="X116" s="1458">
        <f t="shared" si="83"/>
        <v>27015.756443013368</v>
      </c>
      <c r="Y116" s="1458">
        <f t="shared" si="83"/>
        <v>31578.075794249951</v>
      </c>
      <c r="Z116" s="2664">
        <f t="shared" si="83"/>
        <v>29533.565214396007</v>
      </c>
      <c r="AA116" s="2664">
        <f t="shared" si="83"/>
        <v>32739.499672169259</v>
      </c>
      <c r="AB116" s="2664">
        <f t="shared" si="83"/>
        <v>33889.230319816124</v>
      </c>
      <c r="AC116" s="2664">
        <f t="shared" si="83"/>
        <v>84303.408340972484</v>
      </c>
      <c r="AD116" s="2664">
        <f t="shared" si="83"/>
        <v>88902.70534848125</v>
      </c>
      <c r="AE116" s="2664">
        <f t="shared" si="83"/>
        <v>85148.35507318248</v>
      </c>
      <c r="AF116" s="2664">
        <f t="shared" si="83"/>
        <v>96162.295206381401</v>
      </c>
      <c r="AG116" s="2664">
        <f t="shared" si="83"/>
        <v>173206.11368945375</v>
      </c>
      <c r="AH116" s="2664">
        <f t="shared" si="83"/>
        <v>181310.65027956388</v>
      </c>
      <c r="AI116" s="2664">
        <f t="shared" si="83"/>
        <v>354516.76396901766</v>
      </c>
    </row>
    <row r="117" spans="1:36">
      <c r="A117" s="1887">
        <v>1</v>
      </c>
      <c r="B117" s="1887">
        <v>1</v>
      </c>
      <c r="C117" s="1887">
        <v>1</v>
      </c>
      <c r="D117" s="2120" t="s">
        <v>1020</v>
      </c>
      <c r="E117" s="2662" t="s">
        <v>1082</v>
      </c>
      <c r="F117" s="2663"/>
      <c r="G117" s="2658"/>
      <c r="H117" s="104"/>
      <c r="I117" s="104"/>
      <c r="J117" s="2182"/>
      <c r="K117" s="89"/>
      <c r="L117" s="89"/>
      <c r="M117" s="2184" t="s">
        <v>178</v>
      </c>
      <c r="N117" s="2182"/>
      <c r="O117" s="2182"/>
      <c r="P117" s="2182"/>
      <c r="Q117" s="2665">
        <v>3357.9624416666666</v>
      </c>
      <c r="R117" s="2665">
        <v>3357.9624416666666</v>
      </c>
      <c r="S117" s="2665">
        <v>3357.9624416666666</v>
      </c>
      <c r="T117" s="2665">
        <v>3357.9624416666666</v>
      </c>
      <c r="U117" s="2665">
        <v>3357.9624416666666</v>
      </c>
      <c r="V117" s="2665">
        <v>3357.9624416666666</v>
      </c>
      <c r="W117" s="1530">
        <v>3357.9624416666666</v>
      </c>
      <c r="X117" s="1530">
        <v>3357.9624416666666</v>
      </c>
      <c r="Y117" s="1530">
        <v>3357.9624416666666</v>
      </c>
      <c r="Z117" s="2666">
        <v>3357.9624416666666</v>
      </c>
      <c r="AA117" s="2666">
        <v>3357.9624416666666</v>
      </c>
      <c r="AB117" s="2666">
        <v>3357.9624416666666</v>
      </c>
      <c r="AC117" s="1413">
        <f>SUM(Q117:S117)</f>
        <v>10073.887325</v>
      </c>
      <c r="AD117" s="1413">
        <f>SUM(T117:V117)</f>
        <v>10073.887325</v>
      </c>
      <c r="AE117" s="1413">
        <f>SUM(W117:Y117)</f>
        <v>10073.887325</v>
      </c>
      <c r="AF117" s="1413">
        <f>SUM(Z117:AB117)</f>
        <v>10073.887325</v>
      </c>
      <c r="AG117" s="1413">
        <f>AC117+AD117</f>
        <v>20147.774649999999</v>
      </c>
      <c r="AH117" s="1413">
        <f>AF117+AE117</f>
        <v>20147.774649999999</v>
      </c>
      <c r="AI117" s="1413">
        <f>AG117+AH117</f>
        <v>40295.549299999999</v>
      </c>
    </row>
    <row r="118" spans="1:36">
      <c r="A118" s="1887">
        <v>1</v>
      </c>
      <c r="B118" s="1887">
        <v>1</v>
      </c>
      <c r="C118" s="1887">
        <v>1</v>
      </c>
      <c r="D118" s="2120" t="s">
        <v>1020</v>
      </c>
      <c r="E118" s="2662" t="s">
        <v>1082</v>
      </c>
      <c r="F118" s="2663"/>
      <c r="G118" s="2658"/>
      <c r="H118" s="104"/>
      <c r="I118" s="104"/>
      <c r="J118" s="2182"/>
      <c r="K118" s="89"/>
      <c r="L118" s="89"/>
      <c r="M118" s="2184" t="s">
        <v>179</v>
      </c>
      <c r="N118" s="2182"/>
      <c r="O118" s="2182"/>
      <c r="P118" s="2182"/>
      <c r="Q118" s="2665">
        <v>15965.888225213526</v>
      </c>
      <c r="R118" s="2665">
        <v>17329.861762251126</v>
      </c>
      <c r="S118" s="2665">
        <v>20759.342905503901</v>
      </c>
      <c r="T118" s="2665">
        <v>17502.850575260025</v>
      </c>
      <c r="U118" s="2665">
        <v>19495.946242833405</v>
      </c>
      <c r="V118" s="2665">
        <v>22467.926015627778</v>
      </c>
      <c r="W118" s="1530">
        <v>17582.278601787453</v>
      </c>
      <c r="X118" s="1530">
        <v>18043.512208881657</v>
      </c>
      <c r="Y118" s="1530">
        <v>22605.83156011824</v>
      </c>
      <c r="Z118" s="2666">
        <v>19739.185306457177</v>
      </c>
      <c r="AA118" s="2666">
        <v>22945.119764230429</v>
      </c>
      <c r="AB118" s="2666">
        <v>24094.850411877294</v>
      </c>
      <c r="AC118" s="1413">
        <f>SUM(Q118:S118)</f>
        <v>54055.092892968554</v>
      </c>
      <c r="AD118" s="1413">
        <f>SUM(T118:V118)</f>
        <v>59466.7228337212</v>
      </c>
      <c r="AE118" s="1413">
        <f>SUM(W118:Y118)</f>
        <v>58231.622370787351</v>
      </c>
      <c r="AF118" s="1413">
        <f>SUM(Z118:AB118)</f>
        <v>66779.155482564907</v>
      </c>
      <c r="AG118" s="1413">
        <f>AC118+AD118</f>
        <v>113521.81572668976</v>
      </c>
      <c r="AH118" s="1413">
        <f>AF118+AE118</f>
        <v>125010.77785335225</v>
      </c>
      <c r="AI118" s="1413">
        <f>AG118+AH118</f>
        <v>238532.59358004201</v>
      </c>
    </row>
    <row r="119" spans="1:36">
      <c r="A119" s="1887">
        <v>1</v>
      </c>
      <c r="B119" s="1887">
        <v>1</v>
      </c>
      <c r="C119" s="1887">
        <v>1</v>
      </c>
      <c r="D119" s="2120" t="s">
        <v>1020</v>
      </c>
      <c r="E119" s="2662" t="s">
        <v>1082</v>
      </c>
      <c r="F119" s="2663"/>
      <c r="G119" s="2658"/>
      <c r="H119" s="104"/>
      <c r="I119" s="104"/>
      <c r="J119" s="2182"/>
      <c r="K119" s="89"/>
      <c r="L119" s="2239"/>
      <c r="M119" s="2196" t="s">
        <v>180</v>
      </c>
      <c r="N119" s="2241"/>
      <c r="O119" s="2241"/>
      <c r="P119" s="2241"/>
      <c r="Q119" s="2668">
        <v>6724.8093743346462</v>
      </c>
      <c r="R119" s="2668">
        <v>6724.8093743346462</v>
      </c>
      <c r="S119" s="2668">
        <v>6724.8093743346462</v>
      </c>
      <c r="T119" s="2668">
        <v>6454.0317299200142</v>
      </c>
      <c r="U119" s="2668">
        <v>6454.0317299200142</v>
      </c>
      <c r="V119" s="2668">
        <v>6454.0317299200142</v>
      </c>
      <c r="W119" s="1531">
        <v>5614.2817924650435</v>
      </c>
      <c r="X119" s="1531">
        <v>5614.2817924650435</v>
      </c>
      <c r="Y119" s="1531">
        <v>5614.2817924650435</v>
      </c>
      <c r="Z119" s="2669">
        <v>6436.4174662721625</v>
      </c>
      <c r="AA119" s="2669">
        <v>6436.4174662721625</v>
      </c>
      <c r="AB119" s="2669">
        <v>6436.4174662721625</v>
      </c>
      <c r="AC119" s="1409">
        <f>SUM(Q119:S119)</f>
        <v>20174.428123003938</v>
      </c>
      <c r="AD119" s="1409">
        <f>SUM(T119:V119)</f>
        <v>19362.095189760043</v>
      </c>
      <c r="AE119" s="1409">
        <f>SUM(W119:Y119)</f>
        <v>16842.84537739513</v>
      </c>
      <c r="AF119" s="1409">
        <f>SUM(Z119:AB119)</f>
        <v>19309.252398816487</v>
      </c>
      <c r="AG119" s="1409">
        <f>AC119+AD119</f>
        <v>39536.52331276398</v>
      </c>
      <c r="AH119" s="1409">
        <f>AF119+AE119</f>
        <v>36152.097776211616</v>
      </c>
      <c r="AI119" s="1409">
        <f>AG119+AH119</f>
        <v>75688.621088975604</v>
      </c>
    </row>
    <row r="120" spans="1:36">
      <c r="A120" s="1887">
        <v>1</v>
      </c>
      <c r="B120" s="1887">
        <v>1</v>
      </c>
      <c r="C120" s="1887">
        <v>1</v>
      </c>
      <c r="D120" s="2120" t="s">
        <v>1020</v>
      </c>
      <c r="E120" s="2662" t="s">
        <v>1082</v>
      </c>
      <c r="F120" s="2663"/>
      <c r="G120" s="2658"/>
      <c r="H120" s="104"/>
      <c r="I120" s="104"/>
      <c r="J120" s="2182"/>
      <c r="K120" s="89"/>
      <c r="L120" s="1358" t="s">
        <v>1018</v>
      </c>
      <c r="M120" s="2661"/>
      <c r="N120" s="2661"/>
      <c r="O120" s="2661"/>
      <c r="P120" s="2661"/>
      <c r="Q120" s="2656">
        <f>SUM(Q122:Q124)</f>
        <v>19979.704121492116</v>
      </c>
      <c r="R120" s="2656">
        <f t="shared" ref="R120:AI120" si="84">SUM(R122:R124)</f>
        <v>21336.947498985017</v>
      </c>
      <c r="S120" s="2656">
        <f t="shared" si="84"/>
        <v>24749.506792493008</v>
      </c>
      <c r="T120" s="2656">
        <f t="shared" si="84"/>
        <v>21779.860389767135</v>
      </c>
      <c r="U120" s="2656">
        <f t="shared" si="84"/>
        <v>23763.12166432161</v>
      </c>
      <c r="V120" s="2656">
        <f t="shared" si="84"/>
        <v>26720.437004492189</v>
      </c>
      <c r="W120" s="1397">
        <f t="shared" si="84"/>
        <v>22698.64643757496</v>
      </c>
      <c r="X120" s="1397">
        <f t="shared" si="84"/>
        <v>23157.604211833092</v>
      </c>
      <c r="Y120" s="1397">
        <f t="shared" si="84"/>
        <v>27697.412028722487</v>
      </c>
      <c r="Z120" s="2381">
        <f t="shared" si="84"/>
        <v>24022.774794037166</v>
      </c>
      <c r="AA120" s="2381">
        <f t="shared" si="84"/>
        <v>27212.890432892913</v>
      </c>
      <c r="AB120" s="2381">
        <f t="shared" si="84"/>
        <v>28356.948044749875</v>
      </c>
      <c r="AC120" s="2381">
        <f t="shared" si="84"/>
        <v>66066.158412970137</v>
      </c>
      <c r="AD120" s="2381">
        <f t="shared" si="84"/>
        <v>72263.419058580941</v>
      </c>
      <c r="AE120" s="2381">
        <f t="shared" si="84"/>
        <v>73553.662678130539</v>
      </c>
      <c r="AF120" s="2381">
        <f t="shared" si="84"/>
        <v>79592.613271679962</v>
      </c>
      <c r="AG120" s="2381">
        <f t="shared" si="84"/>
        <v>138329.57747155108</v>
      </c>
      <c r="AH120" s="2381">
        <f t="shared" si="84"/>
        <v>153146.27594981052</v>
      </c>
      <c r="AI120" s="2381">
        <f t="shared" si="84"/>
        <v>291475.85342136159</v>
      </c>
    </row>
    <row r="121" spans="1:36">
      <c r="A121" s="1887">
        <v>1</v>
      </c>
      <c r="B121" s="1887">
        <v>1</v>
      </c>
      <c r="C121" s="1887">
        <v>1</v>
      </c>
      <c r="D121" s="2120" t="s">
        <v>1020</v>
      </c>
      <c r="E121" s="2662" t="s">
        <v>1082</v>
      </c>
      <c r="F121" s="2663"/>
      <c r="G121" s="2658"/>
      <c r="H121" s="104"/>
      <c r="I121" s="104"/>
      <c r="J121" s="2182"/>
      <c r="K121" s="89"/>
      <c r="L121" s="2670"/>
      <c r="M121" s="2283" t="s">
        <v>1021</v>
      </c>
      <c r="N121" s="81"/>
      <c r="O121" s="81"/>
      <c r="P121" s="81"/>
      <c r="Q121" s="2118">
        <f>IFERROR(Q120/Q105,0)</f>
        <v>0.43407373876823641</v>
      </c>
      <c r="R121" s="2118">
        <f t="shared" ref="R121:AI121" si="85">IFERROR(R120/R105,0)</f>
        <v>0.43768473548889297</v>
      </c>
      <c r="S121" s="2118">
        <f t="shared" si="85"/>
        <v>0.44520210273522909</v>
      </c>
      <c r="T121" s="2118">
        <f t="shared" si="85"/>
        <v>0.44362951827821762</v>
      </c>
      <c r="U121" s="2118">
        <f t="shared" si="85"/>
        <v>0.44776043164661367</v>
      </c>
      <c r="V121" s="2118">
        <f t="shared" si="85"/>
        <v>0.45288602097222785</v>
      </c>
      <c r="W121" s="2118">
        <f t="shared" si="85"/>
        <v>0.46085656562592742</v>
      </c>
      <c r="X121" s="2118">
        <f t="shared" si="85"/>
        <v>0.46155178583988671</v>
      </c>
      <c r="Y121" s="2118">
        <f t="shared" si="85"/>
        <v>0.46726586395107239</v>
      </c>
      <c r="Z121" s="2118">
        <f t="shared" si="85"/>
        <v>0.44855146543349406</v>
      </c>
      <c r="AA121" s="2118">
        <f t="shared" si="85"/>
        <v>0.45390834936195729</v>
      </c>
      <c r="AB121" s="2118">
        <f t="shared" si="85"/>
        <v>0.45556126961992305</v>
      </c>
      <c r="AC121" s="2118">
        <f t="shared" si="85"/>
        <v>0.43935857393988204</v>
      </c>
      <c r="AD121" s="2118">
        <f t="shared" si="85"/>
        <v>0.4483784624370753</v>
      </c>
      <c r="AE121" s="2118">
        <f t="shared" si="85"/>
        <v>0.46347024266187686</v>
      </c>
      <c r="AF121" s="2118">
        <f t="shared" si="85"/>
        <v>0.45286139636672024</v>
      </c>
      <c r="AG121" s="2118">
        <f t="shared" si="85"/>
        <v>0.44402481447963837</v>
      </c>
      <c r="AH121" s="2118">
        <f t="shared" si="85"/>
        <v>0.45789536391535529</v>
      </c>
      <c r="AI121" s="2118">
        <f t="shared" si="85"/>
        <v>0.4512061679572108</v>
      </c>
    </row>
    <row r="122" spans="1:36">
      <c r="A122" s="1887">
        <v>1</v>
      </c>
      <c r="B122" s="1887">
        <v>1</v>
      </c>
      <c r="C122" s="1887">
        <v>1</v>
      </c>
      <c r="D122" s="2120" t="s">
        <v>1020</v>
      </c>
      <c r="E122" s="2662" t="s">
        <v>1082</v>
      </c>
      <c r="F122" s="2663"/>
      <c r="G122" s="2658"/>
      <c r="H122" s="104"/>
      <c r="I122" s="104"/>
      <c r="J122" s="2182"/>
      <c r="K122" s="89"/>
      <c r="L122" s="89"/>
      <c r="M122" s="2184" t="s">
        <v>178</v>
      </c>
      <c r="N122" s="2182"/>
      <c r="O122" s="2182"/>
      <c r="P122" s="2182"/>
      <c r="Q122" s="2667">
        <f>Q106-Q117</f>
        <v>6974.5414326230602</v>
      </c>
      <c r="R122" s="2667">
        <f t="shared" ref="R122:AB122" si="86">R106-R117</f>
        <v>7857.2522256006414</v>
      </c>
      <c r="S122" s="2667">
        <f t="shared" si="86"/>
        <v>10076.679463197313</v>
      </c>
      <c r="T122" s="2667">
        <f t="shared" si="86"/>
        <v>7969.2038787382699</v>
      </c>
      <c r="U122" s="2667">
        <f t="shared" si="86"/>
        <v>9259.0581240229294</v>
      </c>
      <c r="V122" s="2667">
        <f t="shared" si="86"/>
        <v>11182.408211631217</v>
      </c>
      <c r="W122" s="1398">
        <f t="shared" si="86"/>
        <v>8020.606618144011</v>
      </c>
      <c r="X122" s="1398">
        <f t="shared" si="86"/>
        <v>8319.0991269871738</v>
      </c>
      <c r="Y122" s="1398">
        <f t="shared" si="86"/>
        <v>11271.655333534745</v>
      </c>
      <c r="Z122" s="1413">
        <f t="shared" si="86"/>
        <v>9416.4730158109269</v>
      </c>
      <c r="AA122" s="1413">
        <f t="shared" si="86"/>
        <v>11491.229505296371</v>
      </c>
      <c r="AB122" s="1413">
        <f t="shared" si="86"/>
        <v>12235.290606290457</v>
      </c>
      <c r="AC122" s="1413">
        <f>SUM(Q122:S122)</f>
        <v>24908.473121421015</v>
      </c>
      <c r="AD122" s="1413">
        <f>SUM(T122:V122)</f>
        <v>28410.670214392416</v>
      </c>
      <c r="AE122" s="1413">
        <f>SUM(W122:Y122)</f>
        <v>27611.36107866593</v>
      </c>
      <c r="AF122" s="1413">
        <f>SUM(Z122:AB122)</f>
        <v>33142.993127397756</v>
      </c>
      <c r="AG122" s="1413">
        <f>AC122+AD122</f>
        <v>53319.143335813431</v>
      </c>
      <c r="AH122" s="1413">
        <f>AF122+AE122</f>
        <v>60754.354206063683</v>
      </c>
      <c r="AI122" s="1413">
        <f>AG122+AH122</f>
        <v>114073.49754187712</v>
      </c>
    </row>
    <row r="123" spans="1:36">
      <c r="A123" s="1887">
        <v>1</v>
      </c>
      <c r="B123" s="1887">
        <v>1</v>
      </c>
      <c r="C123" s="1887">
        <v>1</v>
      </c>
      <c r="D123" s="2120" t="s">
        <v>1020</v>
      </c>
      <c r="E123" s="2662" t="s">
        <v>1082</v>
      </c>
      <c r="F123" s="2663"/>
      <c r="G123" s="2658"/>
      <c r="H123" s="104"/>
      <c r="I123" s="104"/>
      <c r="J123" s="2182"/>
      <c r="K123" s="89"/>
      <c r="L123" s="89"/>
      <c r="M123" s="2184" t="s">
        <v>179</v>
      </c>
      <c r="N123" s="2182"/>
      <c r="O123" s="2182"/>
      <c r="P123" s="2182"/>
      <c r="Q123" s="2667">
        <f t="shared" ref="Q123:AB124" si="87">Q107-Q118</f>
        <v>4957.1809610978489</v>
      </c>
      <c r="R123" s="2667">
        <f t="shared" si="87"/>
        <v>5380.6753231945513</v>
      </c>
      <c r="S123" s="2667">
        <f t="shared" si="87"/>
        <v>6445.4803869635289</v>
      </c>
      <c r="T123" s="2667">
        <f t="shared" si="87"/>
        <v>5434.385886505177</v>
      </c>
      <c r="U123" s="2667">
        <f t="shared" si="87"/>
        <v>6053.2137122780368</v>
      </c>
      <c r="V123" s="2667">
        <f t="shared" si="87"/>
        <v>6975.9711147254711</v>
      </c>
      <c r="W123" s="1398">
        <f t="shared" si="87"/>
        <v>5459.0471577933931</v>
      </c>
      <c r="X123" s="1398">
        <f t="shared" si="87"/>
        <v>5602.2536254482948</v>
      </c>
      <c r="Y123" s="1398">
        <f t="shared" si="87"/>
        <v>7018.7888226998002</v>
      </c>
      <c r="Z123" s="1413">
        <f t="shared" si="87"/>
        <v>6128.7359781352425</v>
      </c>
      <c r="AA123" s="1413">
        <f t="shared" si="87"/>
        <v>7124.1329790677446</v>
      </c>
      <c r="AB123" s="1413">
        <f t="shared" si="87"/>
        <v>7481.1079745399729</v>
      </c>
      <c r="AC123" s="1413">
        <f>SUM(Q123:S123)</f>
        <v>16783.336671255929</v>
      </c>
      <c r="AD123" s="1413">
        <f>SUM(T123:V123)</f>
        <v>18463.570713508685</v>
      </c>
      <c r="AE123" s="1413">
        <f>SUM(W123:Y123)</f>
        <v>18080.089605941488</v>
      </c>
      <c r="AF123" s="1413">
        <f>SUM(Z123:AB123)</f>
        <v>20733.97693174296</v>
      </c>
      <c r="AG123" s="1413">
        <f>AC123+AD123</f>
        <v>35246.907384764614</v>
      </c>
      <c r="AH123" s="1413">
        <f>AF123+AE123</f>
        <v>38814.066537684448</v>
      </c>
      <c r="AI123" s="1413">
        <f>AG123+AH123</f>
        <v>74060.973922449062</v>
      </c>
    </row>
    <row r="124" spans="1:36">
      <c r="A124" s="1887">
        <v>1</v>
      </c>
      <c r="B124" s="1887">
        <v>1</v>
      </c>
      <c r="C124" s="1887">
        <v>1</v>
      </c>
      <c r="D124" s="2120" t="s">
        <v>1020</v>
      </c>
      <c r="E124" s="2662" t="s">
        <v>1082</v>
      </c>
      <c r="F124" s="2663"/>
      <c r="G124" s="2658"/>
      <c r="H124" s="104"/>
      <c r="I124" s="104"/>
      <c r="J124" s="2182"/>
      <c r="K124" s="2239"/>
      <c r="L124" s="2239"/>
      <c r="M124" s="2196" t="s">
        <v>180</v>
      </c>
      <c r="N124" s="2241"/>
      <c r="O124" s="2241"/>
      <c r="P124" s="2241"/>
      <c r="Q124" s="2657">
        <f t="shared" si="87"/>
        <v>8047.9817277712073</v>
      </c>
      <c r="R124" s="2657">
        <f t="shared" si="87"/>
        <v>8099.0199501898251</v>
      </c>
      <c r="S124" s="2657">
        <f t="shared" si="87"/>
        <v>8227.3469423321658</v>
      </c>
      <c r="T124" s="2657">
        <f t="shared" si="87"/>
        <v>8376.2706245236859</v>
      </c>
      <c r="U124" s="2657">
        <f t="shared" si="87"/>
        <v>8450.8498280206422</v>
      </c>
      <c r="V124" s="2657">
        <f t="shared" si="87"/>
        <v>8562.0576781354994</v>
      </c>
      <c r="W124" s="1399">
        <f t="shared" si="87"/>
        <v>9218.992661637556</v>
      </c>
      <c r="X124" s="1399">
        <f t="shared" si="87"/>
        <v>9236.251459397623</v>
      </c>
      <c r="Y124" s="1399">
        <f t="shared" si="87"/>
        <v>9406.9678724879413</v>
      </c>
      <c r="Z124" s="1409">
        <f t="shared" si="87"/>
        <v>8477.5658000909971</v>
      </c>
      <c r="AA124" s="1409">
        <f t="shared" si="87"/>
        <v>8597.5279485287974</v>
      </c>
      <c r="AB124" s="1409">
        <f t="shared" si="87"/>
        <v>8640.5494639194476</v>
      </c>
      <c r="AC124" s="1409">
        <f>SUM(Q124:S124)</f>
        <v>24374.348620293196</v>
      </c>
      <c r="AD124" s="1409">
        <f>SUM(T124:V124)</f>
        <v>25389.178130679829</v>
      </c>
      <c r="AE124" s="1409">
        <f>SUM(W124:Y124)</f>
        <v>27862.21199352312</v>
      </c>
      <c r="AF124" s="1409">
        <f>SUM(Z124:AB124)</f>
        <v>25715.643212539242</v>
      </c>
      <c r="AG124" s="1409">
        <f>AC124+AD124</f>
        <v>49763.526750973026</v>
      </c>
      <c r="AH124" s="1409">
        <f>AF124+AE124</f>
        <v>53577.855206062362</v>
      </c>
      <c r="AI124" s="1409">
        <f>AG124+AH124</f>
        <v>103341.3819570354</v>
      </c>
    </row>
    <row r="125" spans="1:36">
      <c r="A125" s="1887">
        <v>1</v>
      </c>
      <c r="B125" s="1887">
        <v>1</v>
      </c>
      <c r="C125" s="1887">
        <v>1</v>
      </c>
      <c r="D125" s="2120" t="s">
        <v>1020</v>
      </c>
      <c r="E125" s="2653">
        <v>1</v>
      </c>
      <c r="F125" s="104"/>
      <c r="G125" s="104"/>
      <c r="H125" s="104"/>
      <c r="I125" s="104"/>
      <c r="J125" s="2182"/>
      <c r="K125" s="104"/>
      <c r="L125" s="104"/>
      <c r="M125" s="2182"/>
      <c r="N125" s="2182"/>
      <c r="O125" s="2182"/>
      <c r="P125" s="2182"/>
      <c r="Q125" s="2187"/>
      <c r="R125" s="2187"/>
      <c r="S125" s="2187"/>
      <c r="T125" s="2187"/>
      <c r="U125" s="2187"/>
      <c r="V125" s="2187"/>
      <c r="Z125" s="252"/>
      <c r="AA125" s="252"/>
      <c r="AB125" s="252"/>
      <c r="AC125" s="252"/>
      <c r="AD125" s="252"/>
      <c r="AE125" s="252"/>
      <c r="AF125" s="252"/>
      <c r="AG125" s="252"/>
      <c r="AH125" s="252"/>
      <c r="AI125" s="1674"/>
    </row>
    <row r="126" spans="1:36">
      <c r="A126" s="1887">
        <v>114</v>
      </c>
      <c r="B126" s="1887">
        <v>1</v>
      </c>
      <c r="C126" s="1887">
        <v>114</v>
      </c>
      <c r="D126" s="2120" t="s">
        <v>1020</v>
      </c>
      <c r="E126" s="2653">
        <v>1</v>
      </c>
      <c r="F126" s="104"/>
      <c r="G126" s="104"/>
      <c r="H126" s="104" t="s">
        <v>515</v>
      </c>
      <c r="I126" s="104"/>
      <c r="J126" s="2182"/>
      <c r="K126" s="104"/>
      <c r="L126" s="104"/>
      <c r="M126" s="2182"/>
      <c r="N126" s="2182"/>
      <c r="O126" s="2182"/>
      <c r="P126" s="2182"/>
      <c r="Q126" s="2187"/>
      <c r="R126" s="2187"/>
      <c r="S126" s="2187"/>
      <c r="T126" s="2187"/>
      <c r="U126" s="2187"/>
      <c r="V126" s="2187"/>
      <c r="AA126" s="1"/>
      <c r="AB126" s="1"/>
      <c r="AC126" s="1"/>
      <c r="AD126" s="1"/>
      <c r="AE126" s="1"/>
      <c r="AF126" s="1"/>
      <c r="AG126" s="1"/>
      <c r="AH126" s="1"/>
      <c r="AI126" s="1"/>
    </row>
    <row r="127" spans="1:36">
      <c r="A127" s="1887">
        <v>115</v>
      </c>
      <c r="B127" s="1887">
        <v>1</v>
      </c>
      <c r="C127" s="1887">
        <v>115</v>
      </c>
      <c r="D127" s="2120" t="s">
        <v>1020</v>
      </c>
      <c r="E127" s="2653">
        <v>1</v>
      </c>
      <c r="F127" s="104"/>
      <c r="G127" s="104"/>
      <c r="H127" s="104"/>
      <c r="I127" s="2243" t="s">
        <v>9</v>
      </c>
      <c r="J127" s="2244"/>
      <c r="K127" s="2245"/>
      <c r="L127" s="2245"/>
      <c r="M127" s="2245"/>
      <c r="N127" s="2245"/>
      <c r="O127" s="2246" t="s">
        <v>568</v>
      </c>
      <c r="P127" s="2247"/>
      <c r="Q127" s="2247">
        <f>SUM(Q128:Q131)</f>
        <v>347135.75829491392</v>
      </c>
      <c r="R127" s="2247">
        <f t="shared" ref="R127:AI127" si="88">SUM(R128:R131)</f>
        <v>356009.09393646411</v>
      </c>
      <c r="S127" s="2247">
        <f t="shared" si="88"/>
        <v>405990.58714443969</v>
      </c>
      <c r="T127" s="2247">
        <f t="shared" si="88"/>
        <v>363500.19360648055</v>
      </c>
      <c r="U127" s="2247">
        <f t="shared" si="88"/>
        <v>388163.68485470687</v>
      </c>
      <c r="V127" s="2247">
        <f t="shared" si="88"/>
        <v>428654.36349709018</v>
      </c>
      <c r="W127" s="2247">
        <f t="shared" si="88"/>
        <v>378678.59144528228</v>
      </c>
      <c r="X127" s="2247">
        <f t="shared" si="88"/>
        <v>372584.09776176256</v>
      </c>
      <c r="Y127" s="2247">
        <f t="shared" si="88"/>
        <v>452646.00270266563</v>
      </c>
      <c r="Z127" s="2247">
        <f t="shared" si="88"/>
        <v>409605.25255096494</v>
      </c>
      <c r="AA127" s="2247">
        <f t="shared" si="88"/>
        <v>431894.9633161847</v>
      </c>
      <c r="AB127" s="2247">
        <f t="shared" si="88"/>
        <v>459054.93206949031</v>
      </c>
      <c r="AC127" s="2006">
        <f t="shared" si="88"/>
        <v>1109135.4393758178</v>
      </c>
      <c r="AD127" s="2006">
        <f t="shared" si="88"/>
        <v>1180318.2419582775</v>
      </c>
      <c r="AE127" s="2006">
        <f t="shared" si="88"/>
        <v>1203908.6919097104</v>
      </c>
      <c r="AF127" s="2006">
        <f t="shared" si="88"/>
        <v>1300555.1479366398</v>
      </c>
      <c r="AG127" s="2006">
        <f t="shared" si="88"/>
        <v>2289453.6813340951</v>
      </c>
      <c r="AH127" s="2006">
        <f t="shared" si="88"/>
        <v>2504463.8398463503</v>
      </c>
      <c r="AI127" s="2006">
        <f t="shared" si="88"/>
        <v>4793917.5211804453</v>
      </c>
    </row>
    <row r="128" spans="1:36">
      <c r="A128" s="1887">
        <v>116</v>
      </c>
      <c r="B128" s="1887">
        <v>1</v>
      </c>
      <c r="C128" s="1887">
        <v>116</v>
      </c>
      <c r="D128" s="2120" t="s">
        <v>1020</v>
      </c>
      <c r="E128" s="2653">
        <v>1</v>
      </c>
      <c r="F128" s="104"/>
      <c r="G128" s="104"/>
      <c r="H128" s="104"/>
      <c r="I128" s="89"/>
      <c r="J128" s="2182"/>
      <c r="K128" s="104"/>
      <c r="L128" s="104"/>
      <c r="M128" s="2182" t="s">
        <v>142</v>
      </c>
      <c r="N128" s="2182"/>
      <c r="O128" s="2182"/>
      <c r="P128" s="2225"/>
      <c r="Q128" s="2225">
        <f t="shared" ref="Q128:AB128" si="89">Q489+Q504</f>
        <v>49109.746361726895</v>
      </c>
      <c r="R128" s="2225">
        <f t="shared" si="89"/>
        <v>60983.082003277108</v>
      </c>
      <c r="S128" s="2225">
        <f t="shared" si="89"/>
        <v>110964.57521125264</v>
      </c>
      <c r="T128" s="2225">
        <f t="shared" si="89"/>
        <v>62875.596276091514</v>
      </c>
      <c r="U128" s="2225">
        <f t="shared" si="89"/>
        <v>87539.087524317845</v>
      </c>
      <c r="V128" s="2225">
        <f t="shared" si="89"/>
        <v>127029.76616670117</v>
      </c>
      <c r="W128" s="2225">
        <f t="shared" si="89"/>
        <v>68762.491022123271</v>
      </c>
      <c r="X128" s="2225">
        <f t="shared" si="89"/>
        <v>78667.997338603571</v>
      </c>
      <c r="Y128" s="2225">
        <f t="shared" si="89"/>
        <v>121729.9022795066</v>
      </c>
      <c r="Z128" s="2225">
        <f t="shared" si="89"/>
        <v>90505.295571032912</v>
      </c>
      <c r="AA128" s="2225">
        <f t="shared" si="89"/>
        <v>110795.00633625267</v>
      </c>
      <c r="AB128" s="2225">
        <f t="shared" si="89"/>
        <v>134954.97508955831</v>
      </c>
      <c r="AC128" s="1418">
        <f>SUM(Q128:S128)</f>
        <v>221057.40357625665</v>
      </c>
      <c r="AD128" s="1418">
        <f>SUM(T128:V128)</f>
        <v>277444.44996711053</v>
      </c>
      <c r="AE128" s="1418">
        <f>SUM(W128:Y128)</f>
        <v>269160.39064023347</v>
      </c>
      <c r="AF128" s="1418">
        <f>SUM(Z128:AB128)</f>
        <v>336255.27699684387</v>
      </c>
      <c r="AG128" s="1418">
        <f>AC128+AD128</f>
        <v>498501.85354336718</v>
      </c>
      <c r="AH128" s="1418">
        <f>AF128+AE128</f>
        <v>605415.66763707739</v>
      </c>
      <c r="AI128" s="1418">
        <f>AG128+AH128</f>
        <v>1103917.5211804446</v>
      </c>
    </row>
    <row r="129" spans="1:35">
      <c r="A129" s="1887">
        <v>117</v>
      </c>
      <c r="B129" s="1887">
        <v>1</v>
      </c>
      <c r="C129" s="1887">
        <v>117</v>
      </c>
      <c r="D129" s="2120" t="s">
        <v>1020</v>
      </c>
      <c r="E129" s="2653">
        <v>1</v>
      </c>
      <c r="F129" s="104"/>
      <c r="G129" s="104"/>
      <c r="H129" s="104"/>
      <c r="I129" s="89"/>
      <c r="J129" s="2182"/>
      <c r="K129" s="104"/>
      <c r="L129" s="104"/>
      <c r="M129" s="2182" t="s">
        <v>97</v>
      </c>
      <c r="N129" s="2182"/>
      <c r="O129" s="2182"/>
      <c r="P129" s="2225"/>
      <c r="Q129" s="2225">
        <f t="shared" ref="Q129:AB129" si="90">Q492+Q507</f>
        <v>298026.01193318702</v>
      </c>
      <c r="R129" s="2225">
        <f t="shared" si="90"/>
        <v>295026.01193318702</v>
      </c>
      <c r="S129" s="2225">
        <f t="shared" si="90"/>
        <v>295026.01193318702</v>
      </c>
      <c r="T129" s="2225">
        <f t="shared" si="90"/>
        <v>300624.59733038902</v>
      </c>
      <c r="U129" s="2225">
        <f t="shared" si="90"/>
        <v>300624.59733038902</v>
      </c>
      <c r="V129" s="2225">
        <f t="shared" si="90"/>
        <v>301624.59733038902</v>
      </c>
      <c r="W129" s="2225">
        <f t="shared" si="90"/>
        <v>309916.10042315902</v>
      </c>
      <c r="X129" s="2225">
        <f t="shared" si="90"/>
        <v>293916.10042315896</v>
      </c>
      <c r="Y129" s="2225">
        <f t="shared" si="90"/>
        <v>330916.10042315902</v>
      </c>
      <c r="Z129" s="2225">
        <f t="shared" si="90"/>
        <v>319099.95697993203</v>
      </c>
      <c r="AA129" s="2225">
        <f t="shared" si="90"/>
        <v>321099.95697993203</v>
      </c>
      <c r="AB129" s="2225">
        <f t="shared" si="90"/>
        <v>324099.95697993203</v>
      </c>
      <c r="AC129" s="1418">
        <f>SUM(Q129:S129)</f>
        <v>888078.03579956107</v>
      </c>
      <c r="AD129" s="1418">
        <f>SUM(T129:V129)</f>
        <v>902873.791991167</v>
      </c>
      <c r="AE129" s="1418">
        <f>SUM(W129:Y129)</f>
        <v>934748.301269477</v>
      </c>
      <c r="AF129" s="1418">
        <f>SUM(Z129:AB129)</f>
        <v>964299.87093979609</v>
      </c>
      <c r="AG129" s="1418">
        <f>AC129+AD129</f>
        <v>1790951.8277907281</v>
      </c>
      <c r="AH129" s="1418">
        <f>AF129+AE129</f>
        <v>1899048.1722092731</v>
      </c>
      <c r="AI129" s="1418">
        <f>AG129+AH129</f>
        <v>3690000.0000000009</v>
      </c>
    </row>
    <row r="130" spans="1:35">
      <c r="A130" s="1887">
        <v>118</v>
      </c>
      <c r="B130" s="1887">
        <v>1</v>
      </c>
      <c r="C130" s="1887">
        <v>118</v>
      </c>
      <c r="D130" s="2120" t="s">
        <v>1020</v>
      </c>
      <c r="E130" s="2653">
        <v>1</v>
      </c>
      <c r="F130" s="104"/>
      <c r="G130" s="104"/>
      <c r="H130" s="104"/>
      <c r="I130" s="89"/>
      <c r="J130" s="2182"/>
      <c r="K130" s="104"/>
      <c r="L130" s="104"/>
      <c r="M130" s="2182" t="s">
        <v>87</v>
      </c>
      <c r="N130" s="2182"/>
      <c r="O130" s="2182"/>
      <c r="P130" s="2225"/>
      <c r="Q130" s="2225">
        <f t="shared" ref="Q130:AB130" si="91">Q497+Q512</f>
        <v>0</v>
      </c>
      <c r="R130" s="2225">
        <f t="shared" si="91"/>
        <v>0</v>
      </c>
      <c r="S130" s="2225">
        <f t="shared" si="91"/>
        <v>0</v>
      </c>
      <c r="T130" s="2225">
        <f t="shared" si="91"/>
        <v>0</v>
      </c>
      <c r="U130" s="2225">
        <f t="shared" si="91"/>
        <v>0</v>
      </c>
      <c r="V130" s="2225">
        <f t="shared" si="91"/>
        <v>0</v>
      </c>
      <c r="W130" s="2225">
        <f t="shared" si="91"/>
        <v>0</v>
      </c>
      <c r="X130" s="2225">
        <f t="shared" si="91"/>
        <v>0</v>
      </c>
      <c r="Y130" s="2225">
        <f t="shared" si="91"/>
        <v>0</v>
      </c>
      <c r="Z130" s="2225">
        <f t="shared" si="91"/>
        <v>0</v>
      </c>
      <c r="AA130" s="2225">
        <f t="shared" si="91"/>
        <v>0</v>
      </c>
      <c r="AB130" s="2225">
        <f t="shared" si="91"/>
        <v>0</v>
      </c>
      <c r="AC130" s="1418">
        <f>SUM(Q130:S130)</f>
        <v>0</v>
      </c>
      <c r="AD130" s="1418">
        <f>SUM(T130:V130)</f>
        <v>0</v>
      </c>
      <c r="AE130" s="1418">
        <f>SUM(W130:Y130)</f>
        <v>0</v>
      </c>
      <c r="AF130" s="1418">
        <f>SUM(Z130:AB130)</f>
        <v>0</v>
      </c>
      <c r="AG130" s="1418">
        <f>AC130+AD130</f>
        <v>0</v>
      </c>
      <c r="AH130" s="1418">
        <f>AF130+AE130</f>
        <v>0</v>
      </c>
      <c r="AI130" s="1418">
        <f>AG130+AH130</f>
        <v>0</v>
      </c>
    </row>
    <row r="131" spans="1:35">
      <c r="A131" s="1887">
        <v>119</v>
      </c>
      <c r="B131" s="1887">
        <v>1</v>
      </c>
      <c r="C131" s="1887">
        <v>119</v>
      </c>
      <c r="D131" s="2120" t="s">
        <v>1020</v>
      </c>
      <c r="E131" s="2653">
        <v>1</v>
      </c>
      <c r="F131" s="104"/>
      <c r="G131" s="104"/>
      <c r="H131" s="104"/>
      <c r="I131" s="89"/>
      <c r="J131" s="2182"/>
      <c r="K131" s="104"/>
      <c r="L131" s="104"/>
      <c r="M131" s="2182" t="s">
        <v>11</v>
      </c>
      <c r="N131" s="2182"/>
      <c r="O131" s="2182"/>
      <c r="P131" s="2225"/>
      <c r="Q131" s="2225">
        <f t="shared" ref="Q131:AB131" si="92">Q502+Q517</f>
        <v>0</v>
      </c>
      <c r="R131" s="2225">
        <f t="shared" si="92"/>
        <v>0</v>
      </c>
      <c r="S131" s="2225">
        <f t="shared" si="92"/>
        <v>0</v>
      </c>
      <c r="T131" s="2225">
        <f t="shared" si="92"/>
        <v>0</v>
      </c>
      <c r="U131" s="2225">
        <f t="shared" si="92"/>
        <v>0</v>
      </c>
      <c r="V131" s="2225">
        <f t="shared" si="92"/>
        <v>0</v>
      </c>
      <c r="W131" s="2225">
        <f t="shared" si="92"/>
        <v>0</v>
      </c>
      <c r="X131" s="2225">
        <f t="shared" si="92"/>
        <v>0</v>
      </c>
      <c r="Y131" s="2225">
        <f t="shared" si="92"/>
        <v>0</v>
      </c>
      <c r="Z131" s="2225">
        <f t="shared" si="92"/>
        <v>0</v>
      </c>
      <c r="AA131" s="2225">
        <f t="shared" si="92"/>
        <v>0</v>
      </c>
      <c r="AB131" s="2225">
        <f t="shared" si="92"/>
        <v>0</v>
      </c>
      <c r="AC131" s="1418">
        <f>SUM(Q131:S131)</f>
        <v>0</v>
      </c>
      <c r="AD131" s="1418">
        <f>SUM(T131:V131)</f>
        <v>0</v>
      </c>
      <c r="AE131" s="1418">
        <f>SUM(W131:Y131)</f>
        <v>0</v>
      </c>
      <c r="AF131" s="1418">
        <f>SUM(Z131:AB131)</f>
        <v>0</v>
      </c>
      <c r="AG131" s="1418">
        <f>AC131+AD131</f>
        <v>0</v>
      </c>
      <c r="AH131" s="1418">
        <f>AF131+AE131</f>
        <v>0</v>
      </c>
      <c r="AI131" s="1418">
        <f>AG131+AH131</f>
        <v>0</v>
      </c>
    </row>
    <row r="132" spans="1:35">
      <c r="A132" s="1887">
        <v>120</v>
      </c>
      <c r="B132" s="1887">
        <v>1</v>
      </c>
      <c r="C132" s="1887">
        <v>120</v>
      </c>
      <c r="D132" s="2120" t="s">
        <v>1020</v>
      </c>
      <c r="E132" s="2653">
        <v>1</v>
      </c>
      <c r="F132" s="104"/>
      <c r="G132" s="104"/>
      <c r="H132" s="104"/>
      <c r="I132" s="2243" t="s">
        <v>133</v>
      </c>
      <c r="J132" s="2244"/>
      <c r="K132" s="2245"/>
      <c r="L132" s="2245"/>
      <c r="M132" s="2245"/>
      <c r="N132" s="2245"/>
      <c r="O132" s="2246" t="s">
        <v>570</v>
      </c>
      <c r="P132" s="2247"/>
      <c r="Q132" s="2247">
        <f>SUM(Q133:Q136)</f>
        <v>347135.75829491392</v>
      </c>
      <c r="R132" s="2247">
        <f t="shared" ref="R132:AI132" si="93">SUM(R133:R136)</f>
        <v>356009.09393646411</v>
      </c>
      <c r="S132" s="2247">
        <f t="shared" si="93"/>
        <v>405990.58714443969</v>
      </c>
      <c r="T132" s="2247">
        <f t="shared" si="93"/>
        <v>363500.19360648061</v>
      </c>
      <c r="U132" s="2247">
        <f t="shared" si="93"/>
        <v>388163.68485470692</v>
      </c>
      <c r="V132" s="2247">
        <f t="shared" si="93"/>
        <v>428654.36349709029</v>
      </c>
      <c r="W132" s="2247">
        <f t="shared" si="93"/>
        <v>378678.59144528222</v>
      </c>
      <c r="X132" s="2247">
        <f>SUM(X133:X136)</f>
        <v>372584.09776176256</v>
      </c>
      <c r="Y132" s="2247">
        <f t="shared" si="93"/>
        <v>452646.00270266557</v>
      </c>
      <c r="Z132" s="2247">
        <f t="shared" si="93"/>
        <v>409605.25255096494</v>
      </c>
      <c r="AA132" s="2247">
        <f t="shared" si="93"/>
        <v>431894.9633161847</v>
      </c>
      <c r="AB132" s="2247">
        <f t="shared" si="93"/>
        <v>459054.93206949031</v>
      </c>
      <c r="AC132" s="2006">
        <f t="shared" si="93"/>
        <v>1109135.4393758178</v>
      </c>
      <c r="AD132" s="2006">
        <f t="shared" si="93"/>
        <v>1180318.2419582778</v>
      </c>
      <c r="AE132" s="2006">
        <f t="shared" si="93"/>
        <v>1203908.6919097104</v>
      </c>
      <c r="AF132" s="2006">
        <f t="shared" si="93"/>
        <v>1300555.1479366398</v>
      </c>
      <c r="AG132" s="2006">
        <f t="shared" si="93"/>
        <v>2289453.6813340955</v>
      </c>
      <c r="AH132" s="2006">
        <f t="shared" si="93"/>
        <v>2504463.8398463503</v>
      </c>
      <c r="AI132" s="2006">
        <f t="shared" si="93"/>
        <v>4793917.5211804463</v>
      </c>
    </row>
    <row r="133" spans="1:35">
      <c r="A133" s="1887">
        <v>121</v>
      </c>
      <c r="B133" s="1887">
        <v>1</v>
      </c>
      <c r="C133" s="1887">
        <v>121</v>
      </c>
      <c r="D133" s="2120" t="s">
        <v>1020</v>
      </c>
      <c r="E133" s="2653">
        <v>1</v>
      </c>
      <c r="F133" s="104"/>
      <c r="G133" s="104"/>
      <c r="H133" s="104"/>
      <c r="I133" s="89"/>
      <c r="J133" s="2182"/>
      <c r="K133" s="104"/>
      <c r="L133" s="104"/>
      <c r="M133" s="2182" t="s">
        <v>142</v>
      </c>
      <c r="N133" s="2182"/>
      <c r="O133" s="2182"/>
      <c r="P133" s="2225"/>
      <c r="Q133" s="1419">
        <v>49109.746361726895</v>
      </c>
      <c r="R133" s="1419">
        <v>60983.082003277108</v>
      </c>
      <c r="S133" s="1419">
        <v>110964.57521125265</v>
      </c>
      <c r="T133" s="1419">
        <v>62875.596276091514</v>
      </c>
      <c r="U133" s="1419">
        <v>87539.087524317845</v>
      </c>
      <c r="V133" s="1419">
        <v>127029.76616670119</v>
      </c>
      <c r="W133" s="1419">
        <v>68762.491022123271</v>
      </c>
      <c r="X133" s="1419">
        <v>78667.997338603571</v>
      </c>
      <c r="Y133" s="1419">
        <v>121729.9022795066</v>
      </c>
      <c r="Z133" s="1419">
        <v>90505.295571032912</v>
      </c>
      <c r="AA133" s="1419">
        <v>110795.00633625267</v>
      </c>
      <c r="AB133" s="1419">
        <v>134954.97508955831</v>
      </c>
      <c r="AC133" s="1418">
        <f>SUM(Q133:S133)</f>
        <v>221057.40357625665</v>
      </c>
      <c r="AD133" s="1418">
        <f>SUM(T133:V133)</f>
        <v>277444.44996711053</v>
      </c>
      <c r="AE133" s="1418">
        <f>SUM(W133:Y133)</f>
        <v>269160.39064023347</v>
      </c>
      <c r="AF133" s="1418">
        <f>SUM(Z133:AB133)</f>
        <v>336255.27699684387</v>
      </c>
      <c r="AG133" s="1418">
        <f>AC133+AD133</f>
        <v>498501.85354336718</v>
      </c>
      <c r="AH133" s="1418">
        <f>AF133+AE133</f>
        <v>605415.66763707739</v>
      </c>
      <c r="AI133" s="1418">
        <f>AG133+AH133</f>
        <v>1103917.5211804446</v>
      </c>
    </row>
    <row r="134" spans="1:35">
      <c r="A134" s="1887">
        <v>122</v>
      </c>
      <c r="B134" s="1887">
        <v>1</v>
      </c>
      <c r="C134" s="1887">
        <v>122</v>
      </c>
      <c r="D134" s="2120" t="s">
        <v>1020</v>
      </c>
      <c r="E134" s="2653">
        <v>1</v>
      </c>
      <c r="F134" s="104"/>
      <c r="G134" s="104"/>
      <c r="H134" s="104"/>
      <c r="I134" s="89"/>
      <c r="J134" s="2182"/>
      <c r="K134" s="104"/>
      <c r="L134" s="104"/>
      <c r="M134" s="2182" t="s">
        <v>97</v>
      </c>
      <c r="N134" s="2182"/>
      <c r="O134" s="2182"/>
      <c r="P134" s="2225"/>
      <c r="Q134" s="2778">
        <v>298026.01193318702</v>
      </c>
      <c r="R134" s="2778">
        <v>295026.01193318702</v>
      </c>
      <c r="S134" s="2778">
        <v>295026.01193318702</v>
      </c>
      <c r="T134" s="2778">
        <v>300624.59733038908</v>
      </c>
      <c r="U134" s="2778">
        <v>300624.59733038908</v>
      </c>
      <c r="V134" s="2778">
        <v>301624.59733038908</v>
      </c>
      <c r="W134" s="2778">
        <v>309916.10042315896</v>
      </c>
      <c r="X134" s="2778">
        <v>293916.10042315896</v>
      </c>
      <c r="Y134" s="2778">
        <v>330916.10042315896</v>
      </c>
      <c r="Z134" s="2778">
        <v>319099.95697993203</v>
      </c>
      <c r="AA134" s="2778">
        <v>321099.95697993203</v>
      </c>
      <c r="AB134" s="2778">
        <v>324099.95697993203</v>
      </c>
      <c r="AC134" s="1418">
        <f>SUM(Q134:S134)</f>
        <v>888078.03579956107</v>
      </c>
      <c r="AD134" s="1418">
        <f>SUM(T134:V134)</f>
        <v>902873.79199116724</v>
      </c>
      <c r="AE134" s="1418">
        <f>SUM(W134:Y134)</f>
        <v>934748.30126947688</v>
      </c>
      <c r="AF134" s="1418">
        <f>SUM(Z134:AB134)</f>
        <v>964299.87093979609</v>
      </c>
      <c r="AG134" s="1418">
        <f>AC134+AD134</f>
        <v>1790951.8277907283</v>
      </c>
      <c r="AH134" s="1418">
        <f>AF134+AE134</f>
        <v>1899048.1722092731</v>
      </c>
      <c r="AI134" s="1418">
        <f>AG134+AH134</f>
        <v>3690000.0000000014</v>
      </c>
    </row>
    <row r="135" spans="1:35">
      <c r="A135" s="1887">
        <v>123</v>
      </c>
      <c r="B135" s="1887">
        <v>1</v>
      </c>
      <c r="C135" s="1887">
        <v>123</v>
      </c>
      <c r="D135" s="2120" t="s">
        <v>1020</v>
      </c>
      <c r="E135" s="2653">
        <v>1</v>
      </c>
      <c r="F135" s="104"/>
      <c r="G135" s="104"/>
      <c r="H135" s="104"/>
      <c r="I135" s="89"/>
      <c r="J135" s="2182"/>
      <c r="K135" s="104"/>
      <c r="L135" s="104"/>
      <c r="M135" s="2182" t="s">
        <v>87</v>
      </c>
      <c r="N135" s="2182"/>
      <c r="O135" s="2182"/>
      <c r="P135" s="2225"/>
      <c r="Q135" s="1419"/>
      <c r="R135" s="1419"/>
      <c r="S135" s="1419"/>
      <c r="T135" s="1419"/>
      <c r="U135" s="1419"/>
      <c r="V135" s="1419"/>
      <c r="W135" s="1419"/>
      <c r="X135" s="1419"/>
      <c r="Y135" s="1419"/>
      <c r="Z135" s="1419"/>
      <c r="AA135" s="1419"/>
      <c r="AB135" s="1419"/>
      <c r="AC135" s="1418">
        <f>SUM(Q135:S135)</f>
        <v>0</v>
      </c>
      <c r="AD135" s="1418">
        <f>SUM(T135:V135)</f>
        <v>0</v>
      </c>
      <c r="AE135" s="1418">
        <f>SUM(W135:Y135)</f>
        <v>0</v>
      </c>
      <c r="AF135" s="1418">
        <f>SUM(Z135:AB135)</f>
        <v>0</v>
      </c>
      <c r="AG135" s="1418">
        <f>AC135+AD135</f>
        <v>0</v>
      </c>
      <c r="AH135" s="1418">
        <f>AF135+AE135</f>
        <v>0</v>
      </c>
      <c r="AI135" s="1418">
        <f>AG135+AH135</f>
        <v>0</v>
      </c>
    </row>
    <row r="136" spans="1:35">
      <c r="A136" s="1887">
        <v>124</v>
      </c>
      <c r="B136" s="1887">
        <v>1</v>
      </c>
      <c r="C136" s="1887">
        <v>124</v>
      </c>
      <c r="D136" s="2120" t="s">
        <v>1020</v>
      </c>
      <c r="E136" s="2653">
        <v>1</v>
      </c>
      <c r="F136" s="104"/>
      <c r="G136" s="104"/>
      <c r="H136" s="104"/>
      <c r="I136" s="89"/>
      <c r="J136" s="2182"/>
      <c r="K136" s="104"/>
      <c r="L136" s="104"/>
      <c r="M136" s="2182" t="s">
        <v>11</v>
      </c>
      <c r="N136" s="2182"/>
      <c r="O136" s="2182"/>
      <c r="P136" s="2225"/>
      <c r="Q136" s="1419"/>
      <c r="R136" s="1419"/>
      <c r="S136" s="1419"/>
      <c r="T136" s="1419"/>
      <c r="U136" s="1419"/>
      <c r="V136" s="1419"/>
      <c r="W136" s="1419"/>
      <c r="X136" s="1419"/>
      <c r="Y136" s="1419"/>
      <c r="Z136" s="1419"/>
      <c r="AA136" s="1419"/>
      <c r="AB136" s="1419"/>
      <c r="AC136" s="1418">
        <f>SUM(Q136:S136)</f>
        <v>0</v>
      </c>
      <c r="AD136" s="1418">
        <f>SUM(T136:V136)</f>
        <v>0</v>
      </c>
      <c r="AE136" s="1418">
        <f>SUM(W136:Y136)</f>
        <v>0</v>
      </c>
      <c r="AF136" s="1418">
        <f>SUM(Z136:AB136)</f>
        <v>0</v>
      </c>
      <c r="AG136" s="1418">
        <f>AC136+AD136</f>
        <v>0</v>
      </c>
      <c r="AH136" s="1418">
        <f>AF136+AE136</f>
        <v>0</v>
      </c>
      <c r="AI136" s="1418">
        <f>AG136+AH136</f>
        <v>0</v>
      </c>
    </row>
    <row r="137" spans="1:35">
      <c r="A137" s="1887">
        <v>125</v>
      </c>
      <c r="B137" s="1887">
        <v>1</v>
      </c>
      <c r="C137" s="1887">
        <v>125</v>
      </c>
      <c r="E137" s="2653">
        <v>1</v>
      </c>
      <c r="F137" s="104"/>
      <c r="G137" s="104"/>
      <c r="H137" s="104"/>
      <c r="I137" s="2243" t="s">
        <v>108</v>
      </c>
      <c r="J137" s="2244"/>
      <c r="K137" s="2245"/>
      <c r="L137" s="2245"/>
      <c r="M137" s="2245"/>
      <c r="N137" s="2245"/>
      <c r="O137" s="2245"/>
      <c r="P137" s="2247"/>
      <c r="Q137" s="2247">
        <f>Q138+Q139+Q147+Q148</f>
        <v>221236.05868655303</v>
      </c>
      <c r="R137" s="2247">
        <f t="shared" ref="R137:AI137" si="94">R138+R139+R147+R148</f>
        <v>226912.53850456772</v>
      </c>
      <c r="S137" s="2247">
        <f t="shared" si="94"/>
        <v>259478.0405641025</v>
      </c>
      <c r="T137" s="2247">
        <f t="shared" si="94"/>
        <v>231865.34075330506</v>
      </c>
      <c r="U137" s="2247">
        <f t="shared" si="94"/>
        <v>247973.10030450983</v>
      </c>
      <c r="V137" s="2247">
        <f t="shared" si="94"/>
        <v>276112.66997162148</v>
      </c>
      <c r="W137" s="2247">
        <f t="shared" si="94"/>
        <v>243946.04735966757</v>
      </c>
      <c r="X137" s="2247">
        <f t="shared" si="94"/>
        <v>241703.12406343233</v>
      </c>
      <c r="Y137" s="2247">
        <f t="shared" si="94"/>
        <v>293607.62763298873</v>
      </c>
      <c r="Z137" s="2247">
        <f t="shared" si="94"/>
        <v>265782.62873107695</v>
      </c>
      <c r="AA137" s="2247">
        <f t="shared" si="94"/>
        <v>280517.92058816354</v>
      </c>
      <c r="AB137" s="2247">
        <f t="shared" si="94"/>
        <v>298022.02541845985</v>
      </c>
      <c r="AC137" s="2006">
        <f t="shared" si="94"/>
        <v>707626.6377552232</v>
      </c>
      <c r="AD137" s="2006">
        <f t="shared" si="94"/>
        <v>755951.11102943635</v>
      </c>
      <c r="AE137" s="2006">
        <f t="shared" si="94"/>
        <v>779256.79905608855</v>
      </c>
      <c r="AF137" s="2006">
        <f t="shared" si="94"/>
        <v>844322.5747377004</v>
      </c>
      <c r="AG137" s="2006">
        <f t="shared" si="94"/>
        <v>1463577.7487846597</v>
      </c>
      <c r="AH137" s="2006">
        <f t="shared" si="94"/>
        <v>1623579.373793789</v>
      </c>
      <c r="AI137" s="2006">
        <f t="shared" si="94"/>
        <v>3087157.1225784486</v>
      </c>
    </row>
    <row r="138" spans="1:35">
      <c r="A138" s="1887">
        <v>126</v>
      </c>
      <c r="B138" s="1887">
        <v>1</v>
      </c>
      <c r="C138" s="1887">
        <v>126</v>
      </c>
      <c r="E138" s="2653">
        <v>1</v>
      </c>
      <c r="F138" s="104"/>
      <c r="G138" s="104"/>
      <c r="H138" s="104"/>
      <c r="I138" s="89"/>
      <c r="J138" s="2182"/>
      <c r="K138" s="104"/>
      <c r="L138" s="104"/>
      <c r="M138" s="2182" t="s">
        <v>142</v>
      </c>
      <c r="N138" s="2182"/>
      <c r="O138" s="2182"/>
      <c r="P138" s="2225"/>
      <c r="Q138" s="2225">
        <f>Q128-Q155</f>
        <v>30646.619554633231</v>
      </c>
      <c r="R138" s="2225">
        <f t="shared" ref="R138:AB139" si="95">R128-R155</f>
        <v>38643.099372647965</v>
      </c>
      <c r="S138" s="2225">
        <f t="shared" si="95"/>
        <v>70473.666558438592</v>
      </c>
      <c r="T138" s="2225">
        <f t="shared" si="95"/>
        <v>39255.386337075804</v>
      </c>
      <c r="U138" s="2225">
        <f t="shared" si="95"/>
        <v>54909.274418233406</v>
      </c>
      <c r="V138" s="2225">
        <f t="shared" si="95"/>
        <v>81740.490004091407</v>
      </c>
      <c r="W138" s="2225">
        <f t="shared" si="95"/>
        <v>42909.867219456763</v>
      </c>
      <c r="X138" s="2225">
        <f t="shared" si="95"/>
        <v>50050.652281661998</v>
      </c>
      <c r="Y138" s="2225">
        <f t="shared" si="95"/>
        <v>77905.790101057617</v>
      </c>
      <c r="Z138" s="2225">
        <f t="shared" si="95"/>
        <v>57284.555882771238</v>
      </c>
      <c r="AA138" s="2225">
        <f t="shared" si="95"/>
        <v>70423.325506438618</v>
      </c>
      <c r="AB138" s="2225">
        <f t="shared" si="95"/>
        <v>85710.856468243786</v>
      </c>
      <c r="AC138" s="1418">
        <f>SUM(Q138:S138)</f>
        <v>139763.38548571977</v>
      </c>
      <c r="AD138" s="1418">
        <f>SUM(T138:V138)</f>
        <v>175905.15075940063</v>
      </c>
      <c r="AE138" s="1418">
        <f>SUM(W138:Y138)</f>
        <v>170866.30960217636</v>
      </c>
      <c r="AF138" s="1418">
        <f>SUM(Z138:AB138)</f>
        <v>213418.73785745364</v>
      </c>
      <c r="AG138" s="1418">
        <f>AC138+AD138</f>
        <v>315668.5362451204</v>
      </c>
      <c r="AH138" s="1418">
        <f>AF138+AE138</f>
        <v>384285.04745963</v>
      </c>
      <c r="AI138" s="1418">
        <f>AG138+AH138</f>
        <v>699953.5837047504</v>
      </c>
    </row>
    <row r="139" spans="1:35">
      <c r="A139" s="1887">
        <v>127</v>
      </c>
      <c r="B139" s="1887">
        <v>1</v>
      </c>
      <c r="C139" s="1887">
        <v>127</v>
      </c>
      <c r="E139" s="2653">
        <v>1</v>
      </c>
      <c r="F139" s="104"/>
      <c r="G139" s="104"/>
      <c r="H139" s="104"/>
      <c r="I139" s="89"/>
      <c r="J139" s="2182"/>
      <c r="K139" s="104"/>
      <c r="L139" s="104"/>
      <c r="M139" s="2182" t="s">
        <v>97</v>
      </c>
      <c r="N139" s="2182"/>
      <c r="O139" s="2182"/>
      <c r="P139" s="2225"/>
      <c r="Q139" s="1427">
        <f>Q129-Q156</f>
        <v>190589.43913191979</v>
      </c>
      <c r="R139" s="1427">
        <f>R129-R156</f>
        <v>188269.43913191976</v>
      </c>
      <c r="S139" s="1427">
        <f>S129-S156</f>
        <v>189004.37400566391</v>
      </c>
      <c r="T139" s="1427">
        <f t="shared" si="95"/>
        <v>192609.95441622924</v>
      </c>
      <c r="U139" s="1427">
        <f t="shared" si="95"/>
        <v>193063.82588627643</v>
      </c>
      <c r="V139" s="1427">
        <f t="shared" si="95"/>
        <v>194372.17996753007</v>
      </c>
      <c r="W139" s="1427">
        <f t="shared" si="95"/>
        <v>201036.18014021081</v>
      </c>
      <c r="X139" s="1427">
        <f t="shared" si="95"/>
        <v>191652.47178177035</v>
      </c>
      <c r="Y139" s="1427">
        <f t="shared" si="95"/>
        <v>215701.83753193109</v>
      </c>
      <c r="Z139" s="1427">
        <f t="shared" si="95"/>
        <v>208498.07284830575</v>
      </c>
      <c r="AA139" s="1427">
        <f t="shared" si="95"/>
        <v>210094.59508172492</v>
      </c>
      <c r="AB139" s="1427">
        <f t="shared" si="95"/>
        <v>212311.16895021606</v>
      </c>
      <c r="AC139" s="1418">
        <f>SUM(Q139:S139)</f>
        <v>567863.25226950343</v>
      </c>
      <c r="AD139" s="1418">
        <f>SUM(T139:V139)</f>
        <v>580045.96027003578</v>
      </c>
      <c r="AE139" s="1418">
        <f>SUM(W139:Y139)</f>
        <v>608390.48945391225</v>
      </c>
      <c r="AF139" s="1418">
        <f>SUM(Z139:AB139)</f>
        <v>630903.83688024676</v>
      </c>
      <c r="AG139" s="1418">
        <f>AC139+AD139</f>
        <v>1147909.2125395392</v>
      </c>
      <c r="AH139" s="1418">
        <f>AF139+AE139</f>
        <v>1239294.3263341589</v>
      </c>
      <c r="AI139" s="1418">
        <f>AG139+AH139</f>
        <v>2387203.5388736981</v>
      </c>
    </row>
    <row r="140" spans="1:35">
      <c r="A140" s="1887">
        <v>128</v>
      </c>
      <c r="B140" s="1887">
        <v>1</v>
      </c>
      <c r="C140" s="1887">
        <v>128</v>
      </c>
      <c r="E140" s="2653">
        <v>1</v>
      </c>
      <c r="F140" s="104"/>
      <c r="G140" s="104"/>
      <c r="H140" s="104"/>
      <c r="I140" s="89"/>
      <c r="J140" s="2182"/>
      <c r="K140" s="104"/>
      <c r="L140" s="104"/>
      <c r="M140" s="2182"/>
      <c r="N140" s="2182"/>
      <c r="O140" s="2228" t="s">
        <v>493</v>
      </c>
      <c r="P140" s="2229"/>
      <c r="Q140" s="2779">
        <v>175455.69373751775</v>
      </c>
      <c r="R140" s="2779">
        <v>173030.77319160057</v>
      </c>
      <c r="S140" s="2779">
        <v>173660.78751942751</v>
      </c>
      <c r="T140" s="2779">
        <v>177161.44738407561</v>
      </c>
      <c r="U140" s="2779">
        <v>177510.39830820562</v>
      </c>
      <c r="V140" s="2779">
        <v>178713.83184354211</v>
      </c>
      <c r="W140" s="2779">
        <v>185272.91147030564</v>
      </c>
      <c r="X140" s="2779">
        <v>175812.75791919112</v>
      </c>
      <c r="Y140" s="2779">
        <v>199728.72777019156</v>
      </c>
      <c r="Z140" s="2779">
        <v>192420.04254064904</v>
      </c>
      <c r="AA140" s="2779">
        <v>193911.64422815101</v>
      </c>
      <c r="AB140" s="2779">
        <v>196023.29755072494</v>
      </c>
      <c r="AC140" s="1422">
        <f>SUM(Q140:S140)</f>
        <v>522147.25444854586</v>
      </c>
      <c r="AD140" s="1422">
        <f>SUM(T140:V140)</f>
        <v>533385.67753582331</v>
      </c>
      <c r="AE140" s="1422">
        <f>SUM(W140:Y140)</f>
        <v>560814.39715968841</v>
      </c>
      <c r="AF140" s="1422">
        <f>SUM(Z140:AB140)</f>
        <v>582354.98431952496</v>
      </c>
      <c r="AG140" s="1422">
        <f>AC140+AD140</f>
        <v>1055532.9319843692</v>
      </c>
      <c r="AH140" s="1422">
        <f>AF140+AE140</f>
        <v>1143169.3814792135</v>
      </c>
      <c r="AI140" s="1422">
        <f>AG140+AH140</f>
        <v>2198702.3134635827</v>
      </c>
    </row>
    <row r="141" spans="1:35">
      <c r="A141" s="1887">
        <v>129</v>
      </c>
      <c r="B141" s="1887">
        <v>1</v>
      </c>
      <c r="C141" s="1887">
        <v>129</v>
      </c>
      <c r="E141" s="2653">
        <v>1</v>
      </c>
      <c r="F141" s="104"/>
      <c r="G141" s="104"/>
      <c r="H141" s="104"/>
      <c r="I141" s="89"/>
      <c r="J141" s="2182"/>
      <c r="K141" s="104"/>
      <c r="L141" s="104"/>
      <c r="M141" s="2182"/>
      <c r="N141" s="2182"/>
      <c r="O141" s="2182"/>
      <c r="P141" s="2225" t="s">
        <v>221</v>
      </c>
      <c r="Q141" s="2778">
        <v>153608.64742743349</v>
      </c>
      <c r="R141" s="2778">
        <v>151183.72688151631</v>
      </c>
      <c r="S141" s="2778">
        <v>151720.8912625254</v>
      </c>
      <c r="T141" s="2778">
        <v>154717.07779479976</v>
      </c>
      <c r="U141" s="2778">
        <v>155018.63655857483</v>
      </c>
      <c r="V141" s="2778">
        <v>156184.15636562734</v>
      </c>
      <c r="W141" s="2778">
        <v>161669.75861460497</v>
      </c>
      <c r="X141" s="2778">
        <v>152057.67933800974</v>
      </c>
      <c r="Y141" s="2778">
        <v>175904.5920410644</v>
      </c>
      <c r="Z141" s="2778">
        <v>168088.53191831007</v>
      </c>
      <c r="AA141" s="2778">
        <v>169560.01611733483</v>
      </c>
      <c r="AB141" s="2778">
        <v>171651.55195143158</v>
      </c>
      <c r="AC141" s="1418">
        <f>SUM(Q141:S141)</f>
        <v>456513.2655714752</v>
      </c>
      <c r="AD141" s="1418">
        <f>SUM(T141:V141)</f>
        <v>465919.87071900186</v>
      </c>
      <c r="AE141" s="1418">
        <f>SUM(W141:Y141)</f>
        <v>489632.02999367914</v>
      </c>
      <c r="AF141" s="1418">
        <f>SUM(Z141:AB141)</f>
        <v>509300.09998707648</v>
      </c>
      <c r="AG141" s="1418">
        <f>AC141+AD141</f>
        <v>922433.13629047712</v>
      </c>
      <c r="AH141" s="1418">
        <f>AF141+AE141</f>
        <v>998932.12998075562</v>
      </c>
      <c r="AI141" s="1418">
        <f>AG141+AH141</f>
        <v>1921365.2662712326</v>
      </c>
    </row>
    <row r="142" spans="1:35">
      <c r="A142" s="1887">
        <v>130</v>
      </c>
      <c r="B142" s="1887">
        <v>1</v>
      </c>
      <c r="C142" s="1887">
        <v>130</v>
      </c>
      <c r="E142" s="2653">
        <v>1</v>
      </c>
      <c r="F142" s="104"/>
      <c r="G142" s="104"/>
      <c r="H142" s="104"/>
      <c r="I142" s="89"/>
      <c r="J142" s="2182"/>
      <c r="K142" s="104"/>
      <c r="L142" s="104"/>
      <c r="M142" s="2182"/>
      <c r="N142" s="2182"/>
      <c r="O142" s="2182"/>
      <c r="P142" s="2230" t="s">
        <v>230</v>
      </c>
      <c r="Q142" s="1428">
        <f>Q140-Q141</f>
        <v>21847.046310084261</v>
      </c>
      <c r="R142" s="1428">
        <f>R140-R141</f>
        <v>21847.046310084261</v>
      </c>
      <c r="S142" s="1428">
        <f t="shared" ref="S142:AI142" si="96">S140-S141</f>
        <v>21939.89625690211</v>
      </c>
      <c r="T142" s="1428">
        <f t="shared" si="96"/>
        <v>22444.369589275855</v>
      </c>
      <c r="U142" s="1428">
        <f t="shared" si="96"/>
        <v>22491.761749630794</v>
      </c>
      <c r="V142" s="1428">
        <f t="shared" si="96"/>
        <v>22529.675477914774</v>
      </c>
      <c r="W142" s="1428">
        <f t="shared" si="96"/>
        <v>23603.152855700668</v>
      </c>
      <c r="X142" s="1428">
        <f t="shared" si="96"/>
        <v>23755.078581181384</v>
      </c>
      <c r="Y142" s="1428">
        <f t="shared" si="96"/>
        <v>23824.135729127156</v>
      </c>
      <c r="Z142" s="1428">
        <f t="shared" si="96"/>
        <v>24331.510622338974</v>
      </c>
      <c r="AA142" s="1428">
        <f t="shared" si="96"/>
        <v>24351.628110816178</v>
      </c>
      <c r="AB142" s="1428">
        <f t="shared" si="96"/>
        <v>24371.745599293354</v>
      </c>
      <c r="AC142" s="1423">
        <f t="shared" si="96"/>
        <v>65633.98887707066</v>
      </c>
      <c r="AD142" s="1423">
        <f t="shared" si="96"/>
        <v>67465.806816821452</v>
      </c>
      <c r="AE142" s="1423">
        <f t="shared" si="96"/>
        <v>71182.367166009266</v>
      </c>
      <c r="AF142" s="1423">
        <f t="shared" si="96"/>
        <v>73054.884332448477</v>
      </c>
      <c r="AG142" s="1423">
        <f t="shared" si="96"/>
        <v>133099.79569389205</v>
      </c>
      <c r="AH142" s="1423">
        <f t="shared" si="96"/>
        <v>144237.25149845786</v>
      </c>
      <c r="AI142" s="1423">
        <f t="shared" si="96"/>
        <v>277337.04719235003</v>
      </c>
    </row>
    <row r="143" spans="1:35">
      <c r="A143" s="1887">
        <v>131</v>
      </c>
      <c r="B143" s="1887">
        <v>1</v>
      </c>
      <c r="C143" s="1887">
        <v>131</v>
      </c>
      <c r="E143" s="2653">
        <v>1</v>
      </c>
      <c r="F143" s="104"/>
      <c r="G143" s="104"/>
      <c r="H143" s="104"/>
      <c r="I143" s="89"/>
      <c r="J143" s="2182"/>
      <c r="K143" s="104"/>
      <c r="L143" s="104"/>
      <c r="M143" s="2182"/>
      <c r="N143" s="2182"/>
      <c r="O143" s="2182" t="s">
        <v>398</v>
      </c>
      <c r="P143" s="2225"/>
      <c r="Q143" s="1427">
        <f t="shared" ref="Q143:AB143" si="97">(Q528+Q551)*-1</f>
        <v>14833.745394402036</v>
      </c>
      <c r="R143" s="1427">
        <f t="shared" si="97"/>
        <v>14938.665940319222</v>
      </c>
      <c r="S143" s="1427">
        <f t="shared" si="97"/>
        <v>15043.586486236411</v>
      </c>
      <c r="T143" s="1427">
        <f t="shared" si="97"/>
        <v>15148.507032153597</v>
      </c>
      <c r="U143" s="1427">
        <f t="shared" si="97"/>
        <v>15253.427578070783</v>
      </c>
      <c r="V143" s="1427">
        <f t="shared" si="97"/>
        <v>15358.348123987971</v>
      </c>
      <c r="W143" s="1427">
        <f t="shared" si="97"/>
        <v>15463.268669905157</v>
      </c>
      <c r="X143" s="1427">
        <f t="shared" si="97"/>
        <v>15568.189215822345</v>
      </c>
      <c r="Y143" s="1427">
        <f t="shared" si="97"/>
        <v>15673.109761739533</v>
      </c>
      <c r="Z143" s="1427">
        <f t="shared" si="97"/>
        <v>15778.03030765672</v>
      </c>
      <c r="AA143" s="1427">
        <f t="shared" si="97"/>
        <v>15882.950853573908</v>
      </c>
      <c r="AB143" s="1427">
        <f t="shared" si="97"/>
        <v>15987.871399491094</v>
      </c>
      <c r="AC143" s="1418">
        <f t="shared" ref="AC143:AC148" si="98">SUM(Q143:S143)</f>
        <v>44815.997820957666</v>
      </c>
      <c r="AD143" s="1418">
        <f t="shared" ref="AD143:AD148" si="99">SUM(T143:V143)</f>
        <v>45760.282734212349</v>
      </c>
      <c r="AE143" s="1418">
        <f t="shared" ref="AE143:AE148" si="100">SUM(W143:Y143)</f>
        <v>46704.56764746704</v>
      </c>
      <c r="AF143" s="1418">
        <f t="shared" ref="AF143:AF148" si="101">SUM(Z143:AB143)</f>
        <v>47648.852560721723</v>
      </c>
      <c r="AG143" s="1418">
        <f t="shared" ref="AG143:AG148" si="102">AC143+AD143</f>
        <v>90576.280555170015</v>
      </c>
      <c r="AH143" s="1418">
        <f t="shared" ref="AH143:AH148" si="103">AF143+AE143</f>
        <v>94353.420208188763</v>
      </c>
      <c r="AI143" s="1418">
        <f t="shared" ref="AI143:AI148" si="104">AG143+AH143</f>
        <v>184929.70076335879</v>
      </c>
    </row>
    <row r="144" spans="1:35">
      <c r="A144" s="1887">
        <v>132</v>
      </c>
      <c r="B144" s="1887">
        <v>1</v>
      </c>
      <c r="C144" s="1887">
        <v>132</v>
      </c>
      <c r="E144" s="2653">
        <v>1</v>
      </c>
      <c r="F144" s="104"/>
      <c r="G144" s="104"/>
      <c r="H144" s="104"/>
      <c r="I144" s="89"/>
      <c r="J144" s="2182"/>
      <c r="K144" s="104"/>
      <c r="L144" s="104"/>
      <c r="M144" s="2182"/>
      <c r="N144" s="2182"/>
      <c r="O144" s="2182" t="s">
        <v>399</v>
      </c>
      <c r="P144" s="2225"/>
      <c r="Q144" s="1427">
        <f t="shared" ref="Q144:AB144" si="105">(Q532+Q555)*-1</f>
        <v>300</v>
      </c>
      <c r="R144" s="1427">
        <f t="shared" si="105"/>
        <v>300</v>
      </c>
      <c r="S144" s="1427">
        <f t="shared" si="105"/>
        <v>300</v>
      </c>
      <c r="T144" s="1427">
        <f t="shared" si="105"/>
        <v>300</v>
      </c>
      <c r="U144" s="1427">
        <f t="shared" si="105"/>
        <v>300</v>
      </c>
      <c r="V144" s="1427">
        <f t="shared" si="105"/>
        <v>300</v>
      </c>
      <c r="W144" s="1427">
        <f t="shared" si="105"/>
        <v>300</v>
      </c>
      <c r="X144" s="1427">
        <f t="shared" si="105"/>
        <v>300</v>
      </c>
      <c r="Y144" s="1427">
        <f t="shared" si="105"/>
        <v>300</v>
      </c>
      <c r="Z144" s="1427">
        <f t="shared" si="105"/>
        <v>300</v>
      </c>
      <c r="AA144" s="1427">
        <f t="shared" si="105"/>
        <v>300</v>
      </c>
      <c r="AB144" s="1427">
        <f t="shared" si="105"/>
        <v>300</v>
      </c>
      <c r="AC144" s="1418">
        <f t="shared" si="98"/>
        <v>900</v>
      </c>
      <c r="AD144" s="1418">
        <f t="shared" si="99"/>
        <v>900</v>
      </c>
      <c r="AE144" s="1418">
        <f t="shared" si="100"/>
        <v>900</v>
      </c>
      <c r="AF144" s="1418">
        <f t="shared" si="101"/>
        <v>900</v>
      </c>
      <c r="AG144" s="1418">
        <f t="shared" si="102"/>
        <v>1800</v>
      </c>
      <c r="AH144" s="1418">
        <f t="shared" si="103"/>
        <v>1800</v>
      </c>
      <c r="AI144" s="1418">
        <f t="shared" si="104"/>
        <v>3600</v>
      </c>
    </row>
    <row r="145" spans="1:36">
      <c r="A145" s="1887">
        <v>133</v>
      </c>
      <c r="B145" s="1887">
        <v>1</v>
      </c>
      <c r="C145" s="1887">
        <v>133</v>
      </c>
      <c r="E145" s="2653">
        <v>1</v>
      </c>
      <c r="F145" s="104"/>
      <c r="G145" s="104"/>
      <c r="H145" s="104"/>
      <c r="I145" s="89"/>
      <c r="J145" s="2182"/>
      <c r="K145" s="104"/>
      <c r="L145" s="104"/>
      <c r="M145" s="2182"/>
      <c r="N145" s="2182"/>
      <c r="O145" s="2182" t="s">
        <v>51</v>
      </c>
      <c r="P145" s="2225"/>
      <c r="Q145" s="1427">
        <f>(Q535+Q558)*-1</f>
        <v>0</v>
      </c>
      <c r="R145" s="1427">
        <f t="shared" ref="R145:AB145" si="106">(R535+R558)*-1</f>
        <v>0</v>
      </c>
      <c r="S145" s="1427">
        <f t="shared" si="106"/>
        <v>0</v>
      </c>
      <c r="T145" s="1427">
        <f t="shared" si="106"/>
        <v>0</v>
      </c>
      <c r="U145" s="1427">
        <f t="shared" si="106"/>
        <v>0</v>
      </c>
      <c r="V145" s="1427">
        <f t="shared" si="106"/>
        <v>0</v>
      </c>
      <c r="W145" s="1427">
        <f t="shared" si="106"/>
        <v>0</v>
      </c>
      <c r="X145" s="1427">
        <f t="shared" si="106"/>
        <v>0</v>
      </c>
      <c r="Y145" s="1427">
        <f t="shared" si="106"/>
        <v>0</v>
      </c>
      <c r="Z145" s="1427">
        <f t="shared" si="106"/>
        <v>0</v>
      </c>
      <c r="AA145" s="1427">
        <f t="shared" si="106"/>
        <v>0</v>
      </c>
      <c r="AB145" s="1427">
        <f t="shared" si="106"/>
        <v>0</v>
      </c>
      <c r="AC145" s="1418">
        <f t="shared" si="98"/>
        <v>0</v>
      </c>
      <c r="AD145" s="1418">
        <f t="shared" si="99"/>
        <v>0</v>
      </c>
      <c r="AE145" s="1418">
        <f t="shared" si="100"/>
        <v>0</v>
      </c>
      <c r="AF145" s="1418">
        <f t="shared" si="101"/>
        <v>0</v>
      </c>
      <c r="AG145" s="1418">
        <f t="shared" si="102"/>
        <v>0</v>
      </c>
      <c r="AH145" s="1418">
        <f t="shared" si="103"/>
        <v>0</v>
      </c>
      <c r="AI145" s="1418">
        <f t="shared" si="104"/>
        <v>0</v>
      </c>
    </row>
    <row r="146" spans="1:36">
      <c r="A146" s="1887">
        <v>134</v>
      </c>
      <c r="B146" s="1887">
        <v>1</v>
      </c>
      <c r="C146" s="1887">
        <v>134</v>
      </c>
      <c r="E146" s="2653">
        <v>1</v>
      </c>
      <c r="F146" s="104"/>
      <c r="G146" s="104"/>
      <c r="H146" s="104"/>
      <c r="I146" s="89"/>
      <c r="J146" s="2182"/>
      <c r="K146" s="104"/>
      <c r="L146" s="104"/>
      <c r="M146" s="2182"/>
      <c r="N146" s="2182"/>
      <c r="O146" s="2182" t="s">
        <v>136</v>
      </c>
      <c r="P146" s="2225"/>
      <c r="Q146" s="1427">
        <f>Q139-Q140-Q143-Q144-Q145</f>
        <v>1.8189894035458565E-12</v>
      </c>
      <c r="R146" s="1427">
        <f>R139-R140-R143-R144-R145</f>
        <v>-3.4560798667371273E-11</v>
      </c>
      <c r="S146" s="1427">
        <f t="shared" ref="S146:AB146" si="107">S139-S140-S143-S144-S145</f>
        <v>-1.4551915228366852E-11</v>
      </c>
      <c r="T146" s="1427">
        <f t="shared" si="107"/>
        <v>3.637978807091713E-11</v>
      </c>
      <c r="U146" s="1427">
        <f t="shared" si="107"/>
        <v>2.9103830456733704E-11</v>
      </c>
      <c r="V146" s="1427">
        <f t="shared" si="107"/>
        <v>-9.0949470177292824E-12</v>
      </c>
      <c r="W146" s="1427">
        <f t="shared" si="107"/>
        <v>1.2732925824820995E-11</v>
      </c>
      <c r="X146" s="1427">
        <f t="shared" si="107"/>
        <v>-28.475353243116842</v>
      </c>
      <c r="Y146" s="1427">
        <f t="shared" si="107"/>
        <v>-5.4569682106375694E-12</v>
      </c>
      <c r="Z146" s="1427">
        <f t="shared" si="107"/>
        <v>-1.2732925824820995E-11</v>
      </c>
      <c r="AA146" s="1427">
        <f t="shared" si="107"/>
        <v>7.2759576141834259E-12</v>
      </c>
      <c r="AB146" s="1427">
        <f t="shared" si="107"/>
        <v>2.9103830456733704E-11</v>
      </c>
      <c r="AC146" s="1418">
        <f t="shared" si="98"/>
        <v>-4.7293724492192268E-11</v>
      </c>
      <c r="AD146" s="1418">
        <f t="shared" si="99"/>
        <v>5.6388671509921551E-11</v>
      </c>
      <c r="AE146" s="1418">
        <f t="shared" si="100"/>
        <v>-28.475353243109566</v>
      </c>
      <c r="AF146" s="1418">
        <f t="shared" si="101"/>
        <v>2.3646862246096134E-11</v>
      </c>
      <c r="AG146" s="1418">
        <f t="shared" si="102"/>
        <v>9.0949470177292824E-12</v>
      </c>
      <c r="AH146" s="1418">
        <f t="shared" si="103"/>
        <v>-28.47535324308592</v>
      </c>
      <c r="AI146" s="1418">
        <f t="shared" si="104"/>
        <v>-28.475353243076825</v>
      </c>
    </row>
    <row r="147" spans="1:36">
      <c r="A147" s="1887">
        <v>135</v>
      </c>
      <c r="B147" s="1887">
        <v>1</v>
      </c>
      <c r="C147" s="1887">
        <v>135</v>
      </c>
      <c r="E147" s="2653">
        <v>1</v>
      </c>
      <c r="F147" s="104"/>
      <c r="G147" s="104"/>
      <c r="H147" s="104"/>
      <c r="I147" s="89"/>
      <c r="J147" s="2182"/>
      <c r="K147" s="104"/>
      <c r="L147" s="104"/>
      <c r="M147" s="2182" t="s">
        <v>87</v>
      </c>
      <c r="N147" s="2182"/>
      <c r="O147" s="2182"/>
      <c r="P147" s="2225"/>
      <c r="Q147" s="2248">
        <f>Q130-Q157</f>
        <v>0</v>
      </c>
      <c r="R147" s="2248">
        <f t="shared" ref="R147:AB148" si="108">R130-R157</f>
        <v>0</v>
      </c>
      <c r="S147" s="2248">
        <f t="shared" si="108"/>
        <v>0</v>
      </c>
      <c r="T147" s="2248">
        <f t="shared" si="108"/>
        <v>0</v>
      </c>
      <c r="U147" s="2248">
        <f t="shared" si="108"/>
        <v>0</v>
      </c>
      <c r="V147" s="2248">
        <f t="shared" si="108"/>
        <v>0</v>
      </c>
      <c r="W147" s="2248">
        <f t="shared" si="108"/>
        <v>0</v>
      </c>
      <c r="X147" s="2248">
        <f t="shared" si="108"/>
        <v>0</v>
      </c>
      <c r="Y147" s="2248">
        <f t="shared" si="108"/>
        <v>0</v>
      </c>
      <c r="Z147" s="2248">
        <f t="shared" si="108"/>
        <v>0</v>
      </c>
      <c r="AA147" s="2248">
        <f t="shared" si="108"/>
        <v>0</v>
      </c>
      <c r="AB147" s="2248">
        <f t="shared" si="108"/>
        <v>0</v>
      </c>
      <c r="AC147" s="1418">
        <f t="shared" si="98"/>
        <v>0</v>
      </c>
      <c r="AD147" s="1418">
        <f t="shared" si="99"/>
        <v>0</v>
      </c>
      <c r="AE147" s="1418">
        <f t="shared" si="100"/>
        <v>0</v>
      </c>
      <c r="AF147" s="1418">
        <f t="shared" si="101"/>
        <v>0</v>
      </c>
      <c r="AG147" s="1418">
        <f t="shared" si="102"/>
        <v>0</v>
      </c>
      <c r="AH147" s="1418">
        <f t="shared" si="103"/>
        <v>0</v>
      </c>
      <c r="AI147" s="1418">
        <f t="shared" si="104"/>
        <v>0</v>
      </c>
    </row>
    <row r="148" spans="1:36">
      <c r="A148" s="1887">
        <v>136</v>
      </c>
      <c r="B148" s="1887">
        <v>1</v>
      </c>
      <c r="C148" s="1887">
        <v>136</v>
      </c>
      <c r="E148" s="2653">
        <v>1</v>
      </c>
      <c r="F148" s="104"/>
      <c r="G148" s="104"/>
      <c r="H148" s="104"/>
      <c r="I148" s="89"/>
      <c r="J148" s="2182"/>
      <c r="K148" s="104"/>
      <c r="L148" s="104"/>
      <c r="M148" s="2182" t="s">
        <v>11</v>
      </c>
      <c r="N148" s="2182"/>
      <c r="O148" s="2182"/>
      <c r="P148" s="2225"/>
      <c r="Q148" s="2225">
        <f>Q131-Q158</f>
        <v>0</v>
      </c>
      <c r="R148" s="2225">
        <f t="shared" si="108"/>
        <v>0</v>
      </c>
      <c r="S148" s="2225">
        <f t="shared" si="108"/>
        <v>0</v>
      </c>
      <c r="T148" s="2225">
        <f t="shared" si="108"/>
        <v>0</v>
      </c>
      <c r="U148" s="2225">
        <f t="shared" si="108"/>
        <v>0</v>
      </c>
      <c r="V148" s="2225">
        <f t="shared" si="108"/>
        <v>0</v>
      </c>
      <c r="W148" s="2225">
        <f t="shared" si="108"/>
        <v>0</v>
      </c>
      <c r="X148" s="2225">
        <f t="shared" si="108"/>
        <v>0</v>
      </c>
      <c r="Y148" s="2225">
        <f t="shared" si="108"/>
        <v>0</v>
      </c>
      <c r="Z148" s="2225">
        <f t="shared" si="108"/>
        <v>0</v>
      </c>
      <c r="AA148" s="2225">
        <f t="shared" si="108"/>
        <v>0</v>
      </c>
      <c r="AB148" s="2225">
        <f t="shared" si="108"/>
        <v>0</v>
      </c>
      <c r="AC148" s="1418">
        <f t="shared" si="98"/>
        <v>0</v>
      </c>
      <c r="AD148" s="1418">
        <f t="shared" si="99"/>
        <v>0</v>
      </c>
      <c r="AE148" s="1418">
        <f t="shared" si="100"/>
        <v>0</v>
      </c>
      <c r="AF148" s="1418">
        <f t="shared" si="101"/>
        <v>0</v>
      </c>
      <c r="AG148" s="1418">
        <f t="shared" si="102"/>
        <v>0</v>
      </c>
      <c r="AH148" s="1418">
        <f t="shared" si="103"/>
        <v>0</v>
      </c>
      <c r="AI148" s="1418">
        <f t="shared" si="104"/>
        <v>0</v>
      </c>
    </row>
    <row r="149" spans="1:36">
      <c r="A149" s="1887">
        <v>137</v>
      </c>
      <c r="B149" s="1887">
        <v>1</v>
      </c>
      <c r="C149" s="1887">
        <v>137</v>
      </c>
      <c r="D149" s="2120" t="s">
        <v>1020</v>
      </c>
      <c r="E149" s="2653">
        <v>1</v>
      </c>
      <c r="F149" s="104"/>
      <c r="G149" s="104"/>
      <c r="H149" s="104"/>
      <c r="I149" s="2243" t="s">
        <v>139</v>
      </c>
      <c r="J149" s="2244"/>
      <c r="K149" s="2245"/>
      <c r="L149" s="2245"/>
      <c r="M149" s="2245"/>
      <c r="N149" s="2245"/>
      <c r="O149" s="2245"/>
      <c r="P149" s="2247"/>
      <c r="Q149" s="2247">
        <f>SUM(Q155:Q158)</f>
        <v>125899.6996083609</v>
      </c>
      <c r="R149" s="2247">
        <f t="shared" ref="R149:AI149" si="109">SUM(R155:R158)</f>
        <v>129096.55543189638</v>
      </c>
      <c r="S149" s="2247">
        <f t="shared" si="109"/>
        <v>146512.54658033716</v>
      </c>
      <c r="T149" s="2247">
        <f t="shared" si="109"/>
        <v>131634.85285317549</v>
      </c>
      <c r="U149" s="2247">
        <f t="shared" si="109"/>
        <v>140190.58455019703</v>
      </c>
      <c r="V149" s="2247">
        <f t="shared" si="109"/>
        <v>152541.6935254687</v>
      </c>
      <c r="W149" s="2247">
        <f t="shared" si="109"/>
        <v>134732.54408561473</v>
      </c>
      <c r="X149" s="2247">
        <f t="shared" si="109"/>
        <v>130880.97369833017</v>
      </c>
      <c r="Y149" s="2247">
        <f t="shared" si="109"/>
        <v>159038.3750696769</v>
      </c>
      <c r="Z149" s="2247">
        <f t="shared" si="109"/>
        <v>143822.62381988796</v>
      </c>
      <c r="AA149" s="2247">
        <f t="shared" si="109"/>
        <v>151377.04272802116</v>
      </c>
      <c r="AB149" s="2247">
        <f t="shared" si="109"/>
        <v>161032.9066510305</v>
      </c>
      <c r="AC149" s="2006">
        <f t="shared" si="109"/>
        <v>401508.80162059446</v>
      </c>
      <c r="AD149" s="2006">
        <f t="shared" si="109"/>
        <v>424367.13092884124</v>
      </c>
      <c r="AE149" s="2006">
        <f t="shared" si="109"/>
        <v>424651.8928536218</v>
      </c>
      <c r="AF149" s="2006">
        <f t="shared" si="109"/>
        <v>456232.57319893956</v>
      </c>
      <c r="AG149" s="2006">
        <f t="shared" si="109"/>
        <v>825875.93254943565</v>
      </c>
      <c r="AH149" s="2006">
        <f t="shared" si="109"/>
        <v>880884.46605256142</v>
      </c>
      <c r="AI149" s="2006">
        <f t="shared" si="109"/>
        <v>1706760.3986019969</v>
      </c>
    </row>
    <row r="150" spans="1:36">
      <c r="A150" s="1887">
        <v>138</v>
      </c>
      <c r="B150" s="1887">
        <v>1</v>
      </c>
      <c r="C150" s="1887">
        <v>138</v>
      </c>
      <c r="D150" s="2120" t="s">
        <v>1020</v>
      </c>
      <c r="E150" s="2653">
        <v>1</v>
      </c>
      <c r="F150" s="104"/>
      <c r="G150" s="104"/>
      <c r="H150" s="104"/>
      <c r="I150" s="2232"/>
      <c r="J150" s="2233" t="s">
        <v>206</v>
      </c>
      <c r="K150" s="2231"/>
      <c r="L150" s="2231"/>
      <c r="M150" s="2231"/>
      <c r="N150" s="2231"/>
      <c r="O150" s="2234" t="s">
        <v>567</v>
      </c>
      <c r="P150" s="2249"/>
      <c r="Q150" s="1115">
        <f>IFERROR(Q149/Q127,0)</f>
        <v>0.36268144839576305</v>
      </c>
      <c r="R150" s="1115">
        <f t="shared" ref="R150:AI150" si="110">IFERROR(R149/R127,0)</f>
        <v>0.36262151060370346</v>
      </c>
      <c r="S150" s="1115">
        <f t="shared" si="110"/>
        <v>0.36087670803119443</v>
      </c>
      <c r="T150" s="1115">
        <f t="shared" si="110"/>
        <v>0.36213145183543216</v>
      </c>
      <c r="U150" s="1115">
        <f t="shared" si="110"/>
        <v>0.36116357614100769</v>
      </c>
      <c r="V150" s="1115">
        <f t="shared" si="110"/>
        <v>0.35586175370055273</v>
      </c>
      <c r="W150" s="1115">
        <f t="shared" si="110"/>
        <v>0.35579657030884226</v>
      </c>
      <c r="X150" s="1115">
        <f t="shared" si="110"/>
        <v>0.35127901186490784</v>
      </c>
      <c r="Y150" s="1115">
        <f t="shared" si="110"/>
        <v>0.35135265554116935</v>
      </c>
      <c r="Z150" s="1115">
        <f t="shared" si="110"/>
        <v>0.35112494999558846</v>
      </c>
      <c r="AA150" s="1115">
        <f t="shared" si="110"/>
        <v>0.35049504065922621</v>
      </c>
      <c r="AB150" s="1115">
        <f t="shared" si="110"/>
        <v>0.35079223727118969</v>
      </c>
      <c r="AC150" s="1115">
        <f t="shared" si="110"/>
        <v>0.36200159815157418</v>
      </c>
      <c r="AD150" s="1115">
        <f t="shared" si="110"/>
        <v>0.35953619612348753</v>
      </c>
      <c r="AE150" s="1115">
        <f t="shared" si="110"/>
        <v>0.35272765759337954</v>
      </c>
      <c r="AF150" s="1115">
        <f t="shared" si="110"/>
        <v>0.35079832940784006</v>
      </c>
      <c r="AG150" s="1115">
        <f t="shared" si="110"/>
        <v>0.36073057047748908</v>
      </c>
      <c r="AH150" s="1115">
        <f t="shared" si="110"/>
        <v>0.35172576742278061</v>
      </c>
      <c r="AI150" s="1115">
        <f t="shared" si="110"/>
        <v>0.3560262334638013</v>
      </c>
      <c r="AJ150" s="1108"/>
    </row>
    <row r="151" spans="1:36" s="1108" customFormat="1" hidden="1" outlineLevel="1">
      <c r="A151" s="1887">
        <v>139</v>
      </c>
      <c r="B151" s="1887">
        <v>1</v>
      </c>
      <c r="C151" s="1887">
        <v>139</v>
      </c>
      <c r="D151" s="2120" t="s">
        <v>1020</v>
      </c>
      <c r="E151" s="2653">
        <v>1</v>
      </c>
      <c r="F151" s="104"/>
      <c r="G151" s="104"/>
      <c r="H151" s="2231"/>
      <c r="I151" s="2232"/>
      <c r="J151" s="2236"/>
      <c r="K151" s="2231"/>
      <c r="L151" s="2231"/>
      <c r="M151" s="2233" t="s">
        <v>606</v>
      </c>
      <c r="N151" s="2236"/>
      <c r="O151" s="2236"/>
      <c r="P151" s="2237"/>
      <c r="Q151" s="1114">
        <f>IFERROR(Q155/Q128,0)</f>
        <v>0.37595646841871466</v>
      </c>
      <c r="R151" s="1114">
        <f t="shared" ref="R151:AI151" si="111">IFERROR(R155/R128,0)</f>
        <v>0.36633082318516852</v>
      </c>
      <c r="S151" s="1114">
        <f t="shared" si="111"/>
        <v>0.36489941565340189</v>
      </c>
      <c r="T151" s="1114">
        <f t="shared" si="111"/>
        <v>0.37566578033387676</v>
      </c>
      <c r="U151" s="1114">
        <f t="shared" si="111"/>
        <v>0.37274563887840467</v>
      </c>
      <c r="V151" s="1114">
        <f t="shared" si="111"/>
        <v>0.3565249116744546</v>
      </c>
      <c r="W151" s="1114">
        <f t="shared" si="111"/>
        <v>0.37596985534379246</v>
      </c>
      <c r="X151" s="1114">
        <f t="shared" si="111"/>
        <v>0.36377365669760875</v>
      </c>
      <c r="Y151" s="1114">
        <f t="shared" si="111"/>
        <v>0.36001106842116332</v>
      </c>
      <c r="Z151" s="1114">
        <f t="shared" si="111"/>
        <v>0.36705851827408748</v>
      </c>
      <c r="AA151" s="1114">
        <f t="shared" si="111"/>
        <v>0.36438177283270062</v>
      </c>
      <c r="AB151" s="1114">
        <f t="shared" si="111"/>
        <v>0.3648929473599275</v>
      </c>
      <c r="AC151" s="1114">
        <f t="shared" si="111"/>
        <v>0.36775071440886353</v>
      </c>
      <c r="AD151" s="1114">
        <f t="shared" si="111"/>
        <v>0.36598064664745256</v>
      </c>
      <c r="AE151" s="1114">
        <f t="shared" si="111"/>
        <v>0.36518776334159575</v>
      </c>
      <c r="AF151" s="1114">
        <f t="shared" si="111"/>
        <v>0.36530739453805872</v>
      </c>
      <c r="AG151" s="1114">
        <f t="shared" si="111"/>
        <v>0.36676557167974733</v>
      </c>
      <c r="AH151" s="1114">
        <f t="shared" si="111"/>
        <v>0.365254207973366</v>
      </c>
      <c r="AI151" s="1114">
        <f t="shared" si="111"/>
        <v>0.36593670244831883</v>
      </c>
    </row>
    <row r="152" spans="1:36" s="1108" customFormat="1" hidden="1" outlineLevel="1">
      <c r="A152" s="1887">
        <v>140</v>
      </c>
      <c r="B152" s="1887">
        <v>1</v>
      </c>
      <c r="C152" s="1887">
        <v>140</v>
      </c>
      <c r="D152" s="2120" t="s">
        <v>1020</v>
      </c>
      <c r="E152" s="2653">
        <v>1</v>
      </c>
      <c r="F152" s="104"/>
      <c r="G152" s="104"/>
      <c r="H152" s="2231"/>
      <c r="I152" s="2232"/>
      <c r="J152" s="2236"/>
      <c r="K152" s="2231"/>
      <c r="L152" s="2231"/>
      <c r="M152" s="2233" t="s">
        <v>607</v>
      </c>
      <c r="N152" s="2236"/>
      <c r="O152" s="2236"/>
      <c r="P152" s="2237"/>
      <c r="Q152" s="1114">
        <f t="shared" ref="Q152:AI154" si="112">IFERROR(Q156/Q129,0)</f>
        <v>0.36049394515721972</v>
      </c>
      <c r="R152" s="1114">
        <f t="shared" si="112"/>
        <v>0.36185478053861853</v>
      </c>
      <c r="S152" s="1114">
        <f t="shared" si="112"/>
        <v>0.35936369553588127</v>
      </c>
      <c r="T152" s="1114">
        <f t="shared" si="112"/>
        <v>0.35930074875227441</v>
      </c>
      <c r="U152" s="1114">
        <f t="shared" si="112"/>
        <v>0.3577909871623125</v>
      </c>
      <c r="V152" s="1114">
        <f t="shared" si="112"/>
        <v>0.35558246347322398</v>
      </c>
      <c r="W152" s="1114">
        <f t="shared" si="112"/>
        <v>0.35132063204939568</v>
      </c>
      <c r="X152" s="1114">
        <f t="shared" si="112"/>
        <v>0.34793476265559076</v>
      </c>
      <c r="Y152" s="1114">
        <f t="shared" si="112"/>
        <v>0.34816759518167195</v>
      </c>
      <c r="Z152" s="1114">
        <f t="shared" si="112"/>
        <v>0.3466057632172666</v>
      </c>
      <c r="AA152" s="1114">
        <f t="shared" si="112"/>
        <v>0.34570344680907156</v>
      </c>
      <c r="AB152" s="1114">
        <f t="shared" si="112"/>
        <v>0.34492071233640376</v>
      </c>
      <c r="AC152" s="1114">
        <f t="shared" si="112"/>
        <v>0.36057054743140832</v>
      </c>
      <c r="AD152" s="1114">
        <f t="shared" si="112"/>
        <v>0.3575558783350859</v>
      </c>
      <c r="AE152" s="1114">
        <f t="shared" si="112"/>
        <v>0.34913977524467266</v>
      </c>
      <c r="AF152" s="1114">
        <f t="shared" si="112"/>
        <v>0.34573895953612976</v>
      </c>
      <c r="AG152" s="1114">
        <f t="shared" si="112"/>
        <v>0.35905076020075294</v>
      </c>
      <c r="AH152" s="1114">
        <f t="shared" si="112"/>
        <v>0.34741290691303744</v>
      </c>
      <c r="AI152" s="1114">
        <f t="shared" si="112"/>
        <v>0.35306137157894379</v>
      </c>
    </row>
    <row r="153" spans="1:36" s="1108" customFormat="1" hidden="1" outlineLevel="1">
      <c r="A153" s="1887">
        <v>141</v>
      </c>
      <c r="B153" s="1887">
        <v>1</v>
      </c>
      <c r="C153" s="1887">
        <v>141</v>
      </c>
      <c r="D153" s="2120" t="s">
        <v>1020</v>
      </c>
      <c r="E153" s="2653">
        <v>1</v>
      </c>
      <c r="F153" s="104"/>
      <c r="G153" s="104"/>
      <c r="H153" s="2231"/>
      <c r="I153" s="2232"/>
      <c r="J153" s="2236"/>
      <c r="K153" s="2231"/>
      <c r="L153" s="2231"/>
      <c r="M153" s="2233" t="s">
        <v>610</v>
      </c>
      <c r="N153" s="2236"/>
      <c r="O153" s="2236"/>
      <c r="P153" s="2237"/>
      <c r="Q153" s="1114">
        <f t="shared" si="112"/>
        <v>0</v>
      </c>
      <c r="R153" s="1114">
        <f t="shared" si="112"/>
        <v>0</v>
      </c>
      <c r="S153" s="1114">
        <f t="shared" si="112"/>
        <v>0</v>
      </c>
      <c r="T153" s="1114">
        <f t="shared" si="112"/>
        <v>0</v>
      </c>
      <c r="U153" s="1114">
        <f t="shared" si="112"/>
        <v>0</v>
      </c>
      <c r="V153" s="1114">
        <f t="shared" si="112"/>
        <v>0</v>
      </c>
      <c r="W153" s="1114">
        <f t="shared" si="112"/>
        <v>0</v>
      </c>
      <c r="X153" s="1114">
        <f t="shared" si="112"/>
        <v>0</v>
      </c>
      <c r="Y153" s="1114">
        <f t="shared" si="112"/>
        <v>0</v>
      </c>
      <c r="Z153" s="1114">
        <f t="shared" si="112"/>
        <v>0</v>
      </c>
      <c r="AA153" s="1114">
        <f t="shared" si="112"/>
        <v>0</v>
      </c>
      <c r="AB153" s="1114">
        <f t="shared" si="112"/>
        <v>0</v>
      </c>
      <c r="AC153" s="1114">
        <f t="shared" si="112"/>
        <v>0</v>
      </c>
      <c r="AD153" s="1114">
        <f t="shared" si="112"/>
        <v>0</v>
      </c>
      <c r="AE153" s="1114">
        <f t="shared" si="112"/>
        <v>0</v>
      </c>
      <c r="AF153" s="1114">
        <f t="shared" si="112"/>
        <v>0</v>
      </c>
      <c r="AG153" s="1114">
        <f t="shared" si="112"/>
        <v>0</v>
      </c>
      <c r="AH153" s="1114">
        <f t="shared" si="112"/>
        <v>0</v>
      </c>
      <c r="AI153" s="1114">
        <f t="shared" si="112"/>
        <v>0</v>
      </c>
    </row>
    <row r="154" spans="1:36" s="1108" customFormat="1" hidden="1" outlineLevel="1">
      <c r="A154" s="1887">
        <v>142</v>
      </c>
      <c r="B154" s="1887">
        <v>1</v>
      </c>
      <c r="C154" s="1887">
        <v>142</v>
      </c>
      <c r="D154" s="2120" t="s">
        <v>1020</v>
      </c>
      <c r="E154" s="2653">
        <v>1</v>
      </c>
      <c r="F154" s="104"/>
      <c r="G154" s="104"/>
      <c r="H154" s="2231"/>
      <c r="I154" s="2232"/>
      <c r="J154" s="2236"/>
      <c r="K154" s="2231"/>
      <c r="L154" s="2231"/>
      <c r="M154" s="2233" t="s">
        <v>608</v>
      </c>
      <c r="N154" s="2236"/>
      <c r="O154" s="2236"/>
      <c r="P154" s="2237"/>
      <c r="Q154" s="1114">
        <f t="shared" si="112"/>
        <v>0</v>
      </c>
      <c r="R154" s="1114">
        <f t="shared" si="112"/>
        <v>0</v>
      </c>
      <c r="S154" s="1114">
        <f t="shared" si="112"/>
        <v>0</v>
      </c>
      <c r="T154" s="1114">
        <f t="shared" si="112"/>
        <v>0</v>
      </c>
      <c r="U154" s="1114">
        <f t="shared" si="112"/>
        <v>0</v>
      </c>
      <c r="V154" s="1114">
        <f t="shared" si="112"/>
        <v>0</v>
      </c>
      <c r="W154" s="1114">
        <f t="shared" si="112"/>
        <v>0</v>
      </c>
      <c r="X154" s="1114">
        <f t="shared" si="112"/>
        <v>0</v>
      </c>
      <c r="Y154" s="1114">
        <f t="shared" si="112"/>
        <v>0</v>
      </c>
      <c r="Z154" s="1114">
        <f t="shared" si="112"/>
        <v>0</v>
      </c>
      <c r="AA154" s="1114">
        <f t="shared" si="112"/>
        <v>0</v>
      </c>
      <c r="AB154" s="1114">
        <f t="shared" si="112"/>
        <v>0</v>
      </c>
      <c r="AC154" s="1114">
        <f t="shared" si="112"/>
        <v>0</v>
      </c>
      <c r="AD154" s="1114">
        <f t="shared" si="112"/>
        <v>0</v>
      </c>
      <c r="AE154" s="1114">
        <f t="shared" si="112"/>
        <v>0</v>
      </c>
      <c r="AF154" s="1114">
        <f t="shared" si="112"/>
        <v>0</v>
      </c>
      <c r="AG154" s="1114">
        <f t="shared" si="112"/>
        <v>0</v>
      </c>
      <c r="AH154" s="1114">
        <f t="shared" si="112"/>
        <v>0</v>
      </c>
      <c r="AI154" s="1114">
        <f t="shared" si="112"/>
        <v>0</v>
      </c>
    </row>
    <row r="155" spans="1:36" collapsed="1">
      <c r="A155" s="1887">
        <v>143</v>
      </c>
      <c r="B155" s="1887">
        <v>1</v>
      </c>
      <c r="C155" s="1887">
        <v>143</v>
      </c>
      <c r="D155" s="2120" t="s">
        <v>1020</v>
      </c>
      <c r="E155" s="2653">
        <v>1</v>
      </c>
      <c r="F155" s="104"/>
      <c r="G155" s="104"/>
      <c r="H155" s="104"/>
      <c r="I155" s="89"/>
      <c r="J155" s="2182"/>
      <c r="K155" s="104"/>
      <c r="L155" s="104"/>
      <c r="M155" s="2182" t="s">
        <v>142</v>
      </c>
      <c r="N155" s="2182"/>
      <c r="O155" s="2182"/>
      <c r="P155" s="2225"/>
      <c r="Q155" s="2225">
        <f t="shared" ref="Q155:AB155" si="113">Q520+Q543</f>
        <v>18463.126807093664</v>
      </c>
      <c r="R155" s="2225">
        <f t="shared" si="113"/>
        <v>22339.98263062914</v>
      </c>
      <c r="S155" s="2225">
        <f t="shared" si="113"/>
        <v>40490.908652814054</v>
      </c>
      <c r="T155" s="2225">
        <f t="shared" si="113"/>
        <v>23620.209939015713</v>
      </c>
      <c r="U155" s="2225">
        <f t="shared" si="113"/>
        <v>32629.813106084439</v>
      </c>
      <c r="V155" s="2225">
        <f t="shared" si="113"/>
        <v>45289.276162609756</v>
      </c>
      <c r="W155" s="2225">
        <f t="shared" si="113"/>
        <v>25852.623802666512</v>
      </c>
      <c r="X155" s="2225">
        <f t="shared" si="113"/>
        <v>28617.345056941573</v>
      </c>
      <c r="Y155" s="2225">
        <f t="shared" si="113"/>
        <v>43824.112178448973</v>
      </c>
      <c r="Z155" s="2225">
        <f t="shared" si="113"/>
        <v>33220.739688261674</v>
      </c>
      <c r="AA155" s="2225">
        <f t="shared" si="113"/>
        <v>40371.680829814046</v>
      </c>
      <c r="AB155" s="2225">
        <f t="shared" si="113"/>
        <v>49244.118621314527</v>
      </c>
      <c r="AC155" s="1418">
        <f>SUM(Q155:S155)</f>
        <v>81294.018090536847</v>
      </c>
      <c r="AD155" s="1418">
        <f>SUM(T155:V155)</f>
        <v>101539.2992077099</v>
      </c>
      <c r="AE155" s="1418">
        <f>SUM(W155:Y155)</f>
        <v>98294.081038057047</v>
      </c>
      <c r="AF155" s="1418">
        <f>SUM(Z155:AB155)</f>
        <v>122836.53913939025</v>
      </c>
      <c r="AG155" s="1418">
        <f>AC155+AD155</f>
        <v>182833.31729824675</v>
      </c>
      <c r="AH155" s="1418">
        <f>AF155+AE155</f>
        <v>221130.6201774473</v>
      </c>
      <c r="AI155" s="1418">
        <f>AG155+AH155</f>
        <v>403963.93747569405</v>
      </c>
    </row>
    <row r="156" spans="1:36">
      <c r="A156" s="1887">
        <v>144</v>
      </c>
      <c r="B156" s="1887">
        <v>1</v>
      </c>
      <c r="C156" s="1887">
        <v>144</v>
      </c>
      <c r="D156" s="2120" t="s">
        <v>1020</v>
      </c>
      <c r="E156" s="2653">
        <v>1</v>
      </c>
      <c r="F156" s="104"/>
      <c r="G156" s="104"/>
      <c r="H156" s="104"/>
      <c r="I156" s="89"/>
      <c r="J156" s="2182"/>
      <c r="K156" s="104"/>
      <c r="L156" s="104"/>
      <c r="M156" s="2182" t="s">
        <v>97</v>
      </c>
      <c r="N156" s="2182"/>
      <c r="O156" s="2182"/>
      <c r="P156" s="2225"/>
      <c r="Q156" s="2225">
        <f t="shared" ref="Q156:AB156" si="114">Q523+Q546</f>
        <v>107436.57280126723</v>
      </c>
      <c r="R156" s="2225">
        <f t="shared" si="114"/>
        <v>106756.57280126725</v>
      </c>
      <c r="S156" s="2225">
        <f t="shared" si="114"/>
        <v>106021.6379275231</v>
      </c>
      <c r="T156" s="2225">
        <f t="shared" si="114"/>
        <v>108014.64291415978</v>
      </c>
      <c r="U156" s="2225">
        <f t="shared" si="114"/>
        <v>107560.77144411259</v>
      </c>
      <c r="V156" s="2225">
        <f t="shared" si="114"/>
        <v>107252.41736285895</v>
      </c>
      <c r="W156" s="2225">
        <f t="shared" si="114"/>
        <v>108879.92028294821</v>
      </c>
      <c r="X156" s="2225">
        <f t="shared" si="114"/>
        <v>102263.6286413886</v>
      </c>
      <c r="Y156" s="2225">
        <f t="shared" si="114"/>
        <v>115214.26289122793</v>
      </c>
      <c r="Z156" s="2225">
        <f t="shared" si="114"/>
        <v>110601.88413162628</v>
      </c>
      <c r="AA156" s="2225">
        <f t="shared" si="114"/>
        <v>111005.36189820711</v>
      </c>
      <c r="AB156" s="2225">
        <f t="shared" si="114"/>
        <v>111788.78802971597</v>
      </c>
      <c r="AC156" s="1418">
        <f>SUM(Q156:S156)</f>
        <v>320214.78353005758</v>
      </c>
      <c r="AD156" s="1418">
        <f>SUM(T156:V156)</f>
        <v>322827.83172113134</v>
      </c>
      <c r="AE156" s="1418">
        <f>SUM(W156:Y156)</f>
        <v>326357.81181556475</v>
      </c>
      <c r="AF156" s="1418">
        <f>SUM(Z156:AB156)</f>
        <v>333396.03405954933</v>
      </c>
      <c r="AG156" s="1418">
        <f>AC156+AD156</f>
        <v>643042.61525118886</v>
      </c>
      <c r="AH156" s="1418">
        <f>AF156+AE156</f>
        <v>659753.84587511409</v>
      </c>
      <c r="AI156" s="1418">
        <f>AG156+AH156</f>
        <v>1302796.4611263028</v>
      </c>
    </row>
    <row r="157" spans="1:36">
      <c r="A157" s="1887">
        <v>145</v>
      </c>
      <c r="B157" s="1887">
        <v>1</v>
      </c>
      <c r="C157" s="1887">
        <v>145</v>
      </c>
      <c r="D157" s="2120" t="s">
        <v>1020</v>
      </c>
      <c r="E157" s="2653">
        <v>1</v>
      </c>
      <c r="F157" s="104"/>
      <c r="G157" s="104"/>
      <c r="H157" s="104"/>
      <c r="I157" s="89"/>
      <c r="J157" s="2182"/>
      <c r="K157" s="104"/>
      <c r="L157" s="104"/>
      <c r="M157" s="2182" t="s">
        <v>216</v>
      </c>
      <c r="N157" s="2182"/>
      <c r="O157" s="2182"/>
      <c r="P157" s="2225"/>
      <c r="Q157" s="2225">
        <f t="shared" ref="Q157:AB157" si="115">Q536+Q559</f>
        <v>0</v>
      </c>
      <c r="R157" s="2225">
        <f t="shared" si="115"/>
        <v>0</v>
      </c>
      <c r="S157" s="2225">
        <f t="shared" si="115"/>
        <v>0</v>
      </c>
      <c r="T157" s="2225">
        <f t="shared" si="115"/>
        <v>0</v>
      </c>
      <c r="U157" s="2225">
        <f t="shared" si="115"/>
        <v>0</v>
      </c>
      <c r="V157" s="2225">
        <f t="shared" si="115"/>
        <v>0</v>
      </c>
      <c r="W157" s="2225">
        <f t="shared" si="115"/>
        <v>0</v>
      </c>
      <c r="X157" s="2225">
        <f t="shared" si="115"/>
        <v>0</v>
      </c>
      <c r="Y157" s="2225">
        <f t="shared" si="115"/>
        <v>0</v>
      </c>
      <c r="Z157" s="2225">
        <f t="shared" si="115"/>
        <v>0</v>
      </c>
      <c r="AA157" s="2225">
        <f t="shared" si="115"/>
        <v>0</v>
      </c>
      <c r="AB157" s="2225">
        <f t="shared" si="115"/>
        <v>0</v>
      </c>
      <c r="AC157" s="1418">
        <f>SUM(Q157:S157)</f>
        <v>0</v>
      </c>
      <c r="AD157" s="1418">
        <f>SUM(T157:V157)</f>
        <v>0</v>
      </c>
      <c r="AE157" s="1418">
        <f>SUM(W157:Y157)</f>
        <v>0</v>
      </c>
      <c r="AF157" s="1418">
        <f>SUM(Z157:AB157)</f>
        <v>0</v>
      </c>
      <c r="AG157" s="1418">
        <f>AC157+AD157</f>
        <v>0</v>
      </c>
      <c r="AH157" s="1418">
        <f>AF157+AE157</f>
        <v>0</v>
      </c>
      <c r="AI157" s="1418">
        <f>AG157+AH157</f>
        <v>0</v>
      </c>
    </row>
    <row r="158" spans="1:36">
      <c r="A158" s="1887">
        <v>146</v>
      </c>
      <c r="B158" s="1887">
        <v>1</v>
      </c>
      <c r="C158" s="1887">
        <v>146</v>
      </c>
      <c r="D158" s="2120" t="s">
        <v>1020</v>
      </c>
      <c r="E158" s="2653">
        <v>1</v>
      </c>
      <c r="F158" s="104"/>
      <c r="G158" s="104"/>
      <c r="H158" s="104"/>
      <c r="I158" s="89"/>
      <c r="J158" s="2182"/>
      <c r="K158" s="104"/>
      <c r="L158" s="104"/>
      <c r="M158" s="2182" t="s">
        <v>11</v>
      </c>
      <c r="N158" s="2182"/>
      <c r="O158" s="2182"/>
      <c r="P158" s="2225"/>
      <c r="Q158" s="2225">
        <f t="shared" ref="Q158:AB158" si="116">Q541+Q564</f>
        <v>0</v>
      </c>
      <c r="R158" s="2225">
        <f t="shared" si="116"/>
        <v>0</v>
      </c>
      <c r="S158" s="2225">
        <f t="shared" si="116"/>
        <v>0</v>
      </c>
      <c r="T158" s="2225">
        <f t="shared" si="116"/>
        <v>0</v>
      </c>
      <c r="U158" s="2225">
        <f t="shared" si="116"/>
        <v>0</v>
      </c>
      <c r="V158" s="2225">
        <f t="shared" si="116"/>
        <v>0</v>
      </c>
      <c r="W158" s="2225">
        <f t="shared" si="116"/>
        <v>0</v>
      </c>
      <c r="X158" s="2225">
        <f t="shared" si="116"/>
        <v>0</v>
      </c>
      <c r="Y158" s="2225">
        <f t="shared" si="116"/>
        <v>0</v>
      </c>
      <c r="Z158" s="2225">
        <f t="shared" si="116"/>
        <v>0</v>
      </c>
      <c r="AA158" s="2225">
        <f t="shared" si="116"/>
        <v>0</v>
      </c>
      <c r="AB158" s="2225">
        <f t="shared" si="116"/>
        <v>0</v>
      </c>
      <c r="AC158" s="1418">
        <f>SUM(Q158:S158)</f>
        <v>0</v>
      </c>
      <c r="AD158" s="1418">
        <f>SUM(T158:V158)</f>
        <v>0</v>
      </c>
      <c r="AE158" s="1418">
        <f>SUM(W158:Y158)</f>
        <v>0</v>
      </c>
      <c r="AF158" s="1418">
        <f>SUM(Z158:AB158)</f>
        <v>0</v>
      </c>
      <c r="AG158" s="1418">
        <f>AC158+AD158</f>
        <v>0</v>
      </c>
      <c r="AH158" s="1418">
        <f>AF158+AE158</f>
        <v>0</v>
      </c>
      <c r="AI158" s="1418">
        <f>AG158+AH158</f>
        <v>0</v>
      </c>
    </row>
    <row r="159" spans="1:36">
      <c r="A159" s="1887">
        <v>147</v>
      </c>
      <c r="B159" s="1887">
        <v>1</v>
      </c>
      <c r="C159" s="1887">
        <v>147</v>
      </c>
      <c r="D159" s="2120" t="s">
        <v>1020</v>
      </c>
      <c r="E159" s="2653">
        <v>1</v>
      </c>
      <c r="F159" s="104"/>
      <c r="G159" s="104"/>
      <c r="H159" s="104"/>
      <c r="I159" s="2243" t="s">
        <v>99</v>
      </c>
      <c r="J159" s="2244"/>
      <c r="K159" s="2245"/>
      <c r="L159" s="2245"/>
      <c r="M159" s="2245"/>
      <c r="N159" s="2245"/>
      <c r="O159" s="2245"/>
      <c r="P159" s="2247"/>
      <c r="Q159" s="2247">
        <f>SUM(Q160:Q162)</f>
        <v>76884.957910295343</v>
      </c>
      <c r="R159" s="2247">
        <f t="shared" ref="R159:AI159" si="117">SUM(R160:R162)</f>
        <v>80644.24459895544</v>
      </c>
      <c r="S159" s="2247">
        <f t="shared" si="117"/>
        <v>90096.336198065168</v>
      </c>
      <c r="T159" s="2247">
        <f t="shared" si="117"/>
        <v>81121.02404105803</v>
      </c>
      <c r="U159" s="2247">
        <f t="shared" si="117"/>
        <v>86614.252325096371</v>
      </c>
      <c r="V159" s="2247">
        <f t="shared" si="117"/>
        <v>94805.41124090532</v>
      </c>
      <c r="W159" s="2247">
        <f t="shared" si="117"/>
        <v>81339.937909049651</v>
      </c>
      <c r="X159" s="2247">
        <f t="shared" si="117"/>
        <v>82611.157117068738</v>
      </c>
      <c r="Y159" s="2247">
        <f t="shared" si="117"/>
        <v>95185.496677768999</v>
      </c>
      <c r="Z159" s="2247">
        <f t="shared" si="117"/>
        <v>87284.650503076409</v>
      </c>
      <c r="AA159" s="2247">
        <f t="shared" si="117"/>
        <v>96120.618653895115</v>
      </c>
      <c r="AB159" s="2247">
        <f t="shared" si="117"/>
        <v>99289.42435421003</v>
      </c>
      <c r="AC159" s="2006">
        <f t="shared" si="117"/>
        <v>247625.53870731595</v>
      </c>
      <c r="AD159" s="2006">
        <f t="shared" si="117"/>
        <v>262540.68760705972</v>
      </c>
      <c r="AE159" s="2006">
        <f t="shared" si="117"/>
        <v>259136.59170388739</v>
      </c>
      <c r="AF159" s="2006">
        <f t="shared" si="117"/>
        <v>282694.69351118157</v>
      </c>
      <c r="AG159" s="2006">
        <f t="shared" si="117"/>
        <v>510166.2263143757</v>
      </c>
      <c r="AH159" s="2006">
        <f t="shared" si="117"/>
        <v>541831.28521506896</v>
      </c>
      <c r="AI159" s="2006">
        <f t="shared" si="117"/>
        <v>1051997.5115294447</v>
      </c>
    </row>
    <row r="160" spans="1:36">
      <c r="A160" s="1887">
        <v>148</v>
      </c>
      <c r="B160" s="1887">
        <v>1</v>
      </c>
      <c r="C160" s="1887">
        <v>148</v>
      </c>
      <c r="D160" s="2120" t="s">
        <v>1020</v>
      </c>
      <c r="E160" s="2653">
        <v>1</v>
      </c>
      <c r="F160" s="104"/>
      <c r="G160" s="104"/>
      <c r="H160" s="104"/>
      <c r="I160" s="89"/>
      <c r="J160" s="2201" t="s">
        <v>178</v>
      </c>
      <c r="K160" s="104"/>
      <c r="L160" s="104"/>
      <c r="M160" s="2182"/>
      <c r="N160" s="2182"/>
      <c r="O160" s="2182"/>
      <c r="P160" s="2225"/>
      <c r="Q160" s="2778">
        <v>19813.431771202922</v>
      </c>
      <c r="R160" s="2778">
        <v>21506.102810396504</v>
      </c>
      <c r="S160" s="2778">
        <v>25762.038320151532</v>
      </c>
      <c r="T160" s="2778">
        <v>21720.779375544975</v>
      </c>
      <c r="U160" s="2778">
        <v>24194.181698416189</v>
      </c>
      <c r="V160" s="2778">
        <v>27882.364756134477</v>
      </c>
      <c r="W160" s="2778">
        <v>21819.348384805431</v>
      </c>
      <c r="X160" s="2778">
        <v>22391.732487452158</v>
      </c>
      <c r="Y160" s="2778">
        <v>28053.503502572486</v>
      </c>
      <c r="Z160" s="2778">
        <v>24496.037788301001</v>
      </c>
      <c r="AA160" s="2778">
        <v>28474.55515896167</v>
      </c>
      <c r="AB160" s="2778">
        <v>29901.353932764778</v>
      </c>
      <c r="AC160" s="1418">
        <f>SUM(Q160:S160)</f>
        <v>67081.572901750958</v>
      </c>
      <c r="AD160" s="1418">
        <f>SUM(T160:V160)</f>
        <v>73797.325830095651</v>
      </c>
      <c r="AE160" s="1418">
        <f>SUM(W160:Y160)</f>
        <v>72264.584374830069</v>
      </c>
      <c r="AF160" s="1418">
        <f>SUM(Z160:AB160)</f>
        <v>82871.946880027448</v>
      </c>
      <c r="AG160" s="1418">
        <f>AC160+AD160</f>
        <v>140878.8987318466</v>
      </c>
      <c r="AH160" s="1418">
        <f>AF160+AE160</f>
        <v>155136.53125485752</v>
      </c>
      <c r="AI160" s="1418">
        <f>AG160+AH160</f>
        <v>296015.42998670414</v>
      </c>
    </row>
    <row r="161" spans="1:36">
      <c r="A161" s="1887">
        <v>149</v>
      </c>
      <c r="B161" s="1887">
        <v>1</v>
      </c>
      <c r="C161" s="1887">
        <v>149</v>
      </c>
      <c r="D161" s="2120" t="s">
        <v>1020</v>
      </c>
      <c r="E161" s="2653">
        <v>1</v>
      </c>
      <c r="F161" s="104"/>
      <c r="G161" s="104"/>
      <c r="H161" s="104"/>
      <c r="I161" s="89"/>
      <c r="J161" s="2184" t="s">
        <v>179</v>
      </c>
      <c r="K161" s="104"/>
      <c r="L161" s="104"/>
      <c r="M161" s="2182"/>
      <c r="N161" s="2182"/>
      <c r="O161" s="2182"/>
      <c r="P161" s="2225"/>
      <c r="Q161" s="2778">
        <v>22790.095018938548</v>
      </c>
      <c r="R161" s="2778">
        <v>24737.063836076737</v>
      </c>
      <c r="S161" s="2778">
        <v>29632.388168672303</v>
      </c>
      <c r="T161" s="2778">
        <v>24983.992251838805</v>
      </c>
      <c r="U161" s="2778">
        <v>27828.985214654353</v>
      </c>
      <c r="V161" s="2778">
        <v>32071.261025491134</v>
      </c>
      <c r="W161" s="2778">
        <v>25097.369738026406</v>
      </c>
      <c r="X161" s="2778">
        <v>25755.745744630571</v>
      </c>
      <c r="Y161" s="2778">
        <v>32268.110735212442</v>
      </c>
      <c r="Z161" s="2778">
        <v>28176.190537283954</v>
      </c>
      <c r="AA161" s="2778">
        <v>32752.418924111735</v>
      </c>
      <c r="AB161" s="2778">
        <v>34393.572259049819</v>
      </c>
      <c r="AC161" s="1418">
        <f>SUM(Q161:S161)</f>
        <v>77159.547023687584</v>
      </c>
      <c r="AD161" s="1418">
        <f>SUM(T161:V161)</f>
        <v>84884.238491984288</v>
      </c>
      <c r="AE161" s="1418">
        <f>SUM(W161:Y161)</f>
        <v>83121.226217869422</v>
      </c>
      <c r="AF161" s="1418">
        <f>SUM(Z161:AB161)</f>
        <v>95322.181720445515</v>
      </c>
      <c r="AG161" s="1418">
        <f>AC161+AD161</f>
        <v>162043.78551567189</v>
      </c>
      <c r="AH161" s="1418">
        <f>AF161+AE161</f>
        <v>178443.40793831495</v>
      </c>
      <c r="AI161" s="1418">
        <f>AG161+AH161</f>
        <v>340487.19345398684</v>
      </c>
    </row>
    <row r="162" spans="1:36">
      <c r="A162" s="1887">
        <v>150</v>
      </c>
      <c r="B162" s="1887">
        <v>1</v>
      </c>
      <c r="C162" s="1887">
        <v>150</v>
      </c>
      <c r="D162" s="2120" t="s">
        <v>1020</v>
      </c>
      <c r="E162" s="2653">
        <v>1</v>
      </c>
      <c r="F162" s="104"/>
      <c r="G162" s="104"/>
      <c r="H162" s="104"/>
      <c r="I162" s="89"/>
      <c r="J162" s="2184" t="s">
        <v>180</v>
      </c>
      <c r="K162" s="104"/>
      <c r="L162" s="104"/>
      <c r="M162" s="2182"/>
      <c r="N162" s="2182"/>
      <c r="O162" s="2182"/>
      <c r="P162" s="2225"/>
      <c r="Q162" s="2778">
        <v>34281.431120153866</v>
      </c>
      <c r="R162" s="2778">
        <v>34401.077952482206</v>
      </c>
      <c r="S162" s="2778">
        <v>34701.909709241321</v>
      </c>
      <c r="T162" s="2778">
        <v>34416.252413674258</v>
      </c>
      <c r="U162" s="2778">
        <v>34591.08541202583</v>
      </c>
      <c r="V162" s="2778">
        <v>34851.785459279708</v>
      </c>
      <c r="W162" s="2778">
        <v>34423.219786217815</v>
      </c>
      <c r="X162" s="2778">
        <v>34463.678884986002</v>
      </c>
      <c r="Y162" s="2778">
        <v>34863.882439984067</v>
      </c>
      <c r="Z162" s="2778">
        <v>34612.422177491462</v>
      </c>
      <c r="AA162" s="2778">
        <v>34893.644570821707</v>
      </c>
      <c r="AB162" s="2778">
        <v>34994.498162395437</v>
      </c>
      <c r="AC162" s="1418">
        <f>SUM(Q162:S162)</f>
        <v>103384.41878187741</v>
      </c>
      <c r="AD162" s="1418">
        <f>SUM(T162:V162)</f>
        <v>103859.1232849798</v>
      </c>
      <c r="AE162" s="1418">
        <f>SUM(W162:Y162)</f>
        <v>103750.78111118788</v>
      </c>
      <c r="AF162" s="1418">
        <f>SUM(Z162:AB162)</f>
        <v>104500.56491070861</v>
      </c>
      <c r="AG162" s="1418">
        <f>AC162+AD162</f>
        <v>207243.54206685722</v>
      </c>
      <c r="AH162" s="1418">
        <f>AF162+AE162</f>
        <v>208251.34602189649</v>
      </c>
      <c r="AI162" s="1418">
        <f>AG162+AH162</f>
        <v>415494.88808875368</v>
      </c>
    </row>
    <row r="163" spans="1:36">
      <c r="A163" s="1887">
        <v>151</v>
      </c>
      <c r="B163" s="1887">
        <v>1</v>
      </c>
      <c r="C163" s="1887">
        <v>151</v>
      </c>
      <c r="D163" s="2120" t="s">
        <v>1020</v>
      </c>
      <c r="E163" s="2653">
        <v>1</v>
      </c>
      <c r="F163" s="104"/>
      <c r="G163" s="104"/>
      <c r="H163" s="104"/>
      <c r="I163" s="2243" t="s">
        <v>141</v>
      </c>
      <c r="J163" s="2244"/>
      <c r="K163" s="2245"/>
      <c r="L163" s="2245"/>
      <c r="M163" s="2245"/>
      <c r="N163" s="2245"/>
      <c r="O163" s="2245"/>
      <c r="P163" s="2247"/>
      <c r="Q163" s="2247">
        <f>Q149-Q159</f>
        <v>49014.741698065554</v>
      </c>
      <c r="R163" s="2247">
        <f t="shared" ref="R163:AI163" si="118">R149-R159</f>
        <v>48452.310832940944</v>
      </c>
      <c r="S163" s="2247">
        <f t="shared" si="118"/>
        <v>56416.210382271995</v>
      </c>
      <c r="T163" s="2247">
        <f t="shared" si="118"/>
        <v>50513.828812117456</v>
      </c>
      <c r="U163" s="2247">
        <f t="shared" si="118"/>
        <v>53576.332225100661</v>
      </c>
      <c r="V163" s="2247">
        <f t="shared" si="118"/>
        <v>57736.282284563378</v>
      </c>
      <c r="W163" s="2247">
        <f t="shared" si="118"/>
        <v>53392.606176565081</v>
      </c>
      <c r="X163" s="2247">
        <f t="shared" si="118"/>
        <v>48269.816581261432</v>
      </c>
      <c r="Y163" s="2247">
        <f t="shared" si="118"/>
        <v>63852.8783919079</v>
      </c>
      <c r="Z163" s="2247">
        <f t="shared" si="118"/>
        <v>56537.973316811549</v>
      </c>
      <c r="AA163" s="2247">
        <f t="shared" si="118"/>
        <v>55256.424074126044</v>
      </c>
      <c r="AB163" s="2247">
        <f t="shared" si="118"/>
        <v>61743.482296820468</v>
      </c>
      <c r="AC163" s="2006">
        <f t="shared" si="118"/>
        <v>153883.26291327851</v>
      </c>
      <c r="AD163" s="2006">
        <f t="shared" si="118"/>
        <v>161826.44332178152</v>
      </c>
      <c r="AE163" s="2006">
        <f t="shared" si="118"/>
        <v>165515.30114973441</v>
      </c>
      <c r="AF163" s="2006">
        <f t="shared" si="118"/>
        <v>173537.87968775799</v>
      </c>
      <c r="AG163" s="2006">
        <f t="shared" si="118"/>
        <v>315709.70623505994</v>
      </c>
      <c r="AH163" s="2006">
        <f t="shared" si="118"/>
        <v>339053.18083749246</v>
      </c>
      <c r="AI163" s="2006">
        <f t="shared" si="118"/>
        <v>654762.88707255223</v>
      </c>
    </row>
    <row r="164" spans="1:36">
      <c r="A164" s="1887">
        <v>152</v>
      </c>
      <c r="B164" s="1887">
        <v>1</v>
      </c>
      <c r="C164" s="1887">
        <v>152</v>
      </c>
      <c r="D164" s="2120" t="s">
        <v>1020</v>
      </c>
      <c r="E164" s="2653">
        <v>1</v>
      </c>
      <c r="F164" s="104"/>
      <c r="G164" s="104"/>
      <c r="H164" s="104"/>
      <c r="I164" s="2239"/>
      <c r="J164" s="2240" t="s">
        <v>140</v>
      </c>
      <c r="K164" s="1188"/>
      <c r="L164" s="1188"/>
      <c r="M164" s="2241"/>
      <c r="N164" s="2241"/>
      <c r="O164" s="2241"/>
      <c r="P164" s="2242"/>
      <c r="Q164" s="1668">
        <f t="shared" ref="Q164:AI164" si="119">IFERROR(Q163/Q127,0)</f>
        <v>0.14119761657174024</v>
      </c>
      <c r="R164" s="1668">
        <f t="shared" si="119"/>
        <v>0.13609852011698353</v>
      </c>
      <c r="S164" s="1668">
        <f t="shared" si="119"/>
        <v>0.13895940489428327</v>
      </c>
      <c r="T164" s="1668">
        <f t="shared" si="119"/>
        <v>0.13896506714602444</v>
      </c>
      <c r="U164" s="1668">
        <f t="shared" si="119"/>
        <v>0.13802510207814717</v>
      </c>
      <c r="V164" s="1668">
        <f t="shared" si="119"/>
        <v>0.13469192711240255</v>
      </c>
      <c r="W164" s="1668">
        <f t="shared" si="119"/>
        <v>0.1409971606073224</v>
      </c>
      <c r="X164" s="1668">
        <f t="shared" si="119"/>
        <v>0.12955415132109604</v>
      </c>
      <c r="Y164" s="1668">
        <f t="shared" si="119"/>
        <v>0.14106581746144706</v>
      </c>
      <c r="Z164" s="1668">
        <f t="shared" si="119"/>
        <v>0.13803039136998577</v>
      </c>
      <c r="AA164" s="1668">
        <f t="shared" si="119"/>
        <v>0.12793949632997578</v>
      </c>
      <c r="AB164" s="1668">
        <f t="shared" si="119"/>
        <v>0.13450129381786913</v>
      </c>
      <c r="AC164" s="1668">
        <f t="shared" si="119"/>
        <v>0.13874163375383494</v>
      </c>
      <c r="AD164" s="1668">
        <f t="shared" si="119"/>
        <v>0.13710407716252329</v>
      </c>
      <c r="AE164" s="1668">
        <f t="shared" si="119"/>
        <v>0.13748160658860628</v>
      </c>
      <c r="AF164" s="1668">
        <f t="shared" si="119"/>
        <v>0.13343369557460116</v>
      </c>
      <c r="AG164" s="1668">
        <f t="shared" si="119"/>
        <v>0.13789739832215855</v>
      </c>
      <c r="AH164" s="1668">
        <f t="shared" si="119"/>
        <v>0.13537954728797102</v>
      </c>
      <c r="AI164" s="1668">
        <f t="shared" si="119"/>
        <v>0.13658200921890801</v>
      </c>
      <c r="AJ164" s="1108"/>
    </row>
    <row r="165" spans="1:36">
      <c r="A165" s="1887">
        <v>153</v>
      </c>
      <c r="B165" s="1887">
        <v>1</v>
      </c>
      <c r="C165" s="1887">
        <v>153</v>
      </c>
      <c r="D165" s="2120" t="s">
        <v>1020</v>
      </c>
      <c r="E165" s="2653">
        <v>1</v>
      </c>
      <c r="F165" s="104"/>
      <c r="G165" s="104"/>
      <c r="H165" s="104"/>
      <c r="I165" s="2190" t="s">
        <v>182</v>
      </c>
      <c r="J165" s="2191"/>
      <c r="K165" s="2192"/>
      <c r="L165" s="2192"/>
      <c r="M165" s="2191"/>
      <c r="N165" s="2191"/>
      <c r="O165" s="2191"/>
      <c r="P165" s="2193"/>
      <c r="Q165" s="2004"/>
      <c r="R165" s="2004"/>
      <c r="S165" s="2004"/>
      <c r="T165" s="2004"/>
      <c r="U165" s="2004"/>
      <c r="V165" s="2004"/>
      <c r="W165" s="2004"/>
      <c r="X165" s="2004"/>
      <c r="Y165" s="2004"/>
      <c r="Z165" s="2004"/>
      <c r="AA165" s="2004"/>
      <c r="AB165" s="2004"/>
      <c r="AC165" s="2005">
        <f>SUM(Q165:S165)</f>
        <v>0</v>
      </c>
      <c r="AD165" s="2005">
        <f>SUM(T165:V165)</f>
        <v>0</v>
      </c>
      <c r="AE165" s="2005">
        <f>SUM(W165:Y165)</f>
        <v>0</v>
      </c>
      <c r="AF165" s="2005">
        <f>SUM(Z165:AB165)</f>
        <v>0</v>
      </c>
      <c r="AG165" s="2005">
        <f>AC165+AD165</f>
        <v>0</v>
      </c>
      <c r="AH165" s="2005">
        <f>AF165+AE165</f>
        <v>0</v>
      </c>
      <c r="AI165" s="2005">
        <f>AG165+AH165</f>
        <v>0</v>
      </c>
    </row>
    <row r="166" spans="1:36">
      <c r="A166" s="1887">
        <v>154</v>
      </c>
      <c r="B166" s="1887">
        <v>1</v>
      </c>
      <c r="C166" s="1887">
        <v>154</v>
      </c>
      <c r="D166" s="2120" t="s">
        <v>1020</v>
      </c>
      <c r="E166" s="2653">
        <v>1</v>
      </c>
      <c r="F166" s="104"/>
      <c r="G166" s="104"/>
      <c r="H166" s="104"/>
      <c r="I166" s="2195" t="s">
        <v>161</v>
      </c>
      <c r="J166" s="2196"/>
      <c r="K166" s="2197"/>
      <c r="L166" s="2197"/>
      <c r="M166" s="2196"/>
      <c r="N166" s="2196"/>
      <c r="O166" s="2196"/>
      <c r="P166" s="2205"/>
      <c r="Q166" s="1425"/>
      <c r="R166" s="1425"/>
      <c r="S166" s="1425"/>
      <c r="T166" s="1425"/>
      <c r="U166" s="1425"/>
      <c r="V166" s="1425"/>
      <c r="W166" s="1425"/>
      <c r="X166" s="1425"/>
      <c r="Y166" s="1425"/>
      <c r="Z166" s="1425"/>
      <c r="AA166" s="1425"/>
      <c r="AB166" s="1425"/>
      <c r="AC166" s="1426">
        <f>SUM(Q166:S166)</f>
        <v>0</v>
      </c>
      <c r="AD166" s="1426">
        <f>SUM(T166:V166)</f>
        <v>0</v>
      </c>
      <c r="AE166" s="1426">
        <f>SUM(W166:Y166)</f>
        <v>0</v>
      </c>
      <c r="AF166" s="1426">
        <f>SUM(Z166:AB166)</f>
        <v>0</v>
      </c>
      <c r="AG166" s="1426">
        <f>AC166+AD166</f>
        <v>0</v>
      </c>
      <c r="AH166" s="1426">
        <f>AF166+AE166</f>
        <v>0</v>
      </c>
      <c r="AI166" s="1426">
        <f>AG166+AH166</f>
        <v>0</v>
      </c>
    </row>
    <row r="167" spans="1:36">
      <c r="A167" s="1887">
        <v>155</v>
      </c>
      <c r="B167" s="1887">
        <v>1</v>
      </c>
      <c r="C167" s="1887">
        <v>155</v>
      </c>
      <c r="D167" s="2120" t="s">
        <v>1020</v>
      </c>
      <c r="E167" s="2653">
        <v>1</v>
      </c>
      <c r="F167" s="104"/>
      <c r="G167" s="104"/>
      <c r="H167" s="104"/>
      <c r="I167" s="2243" t="s">
        <v>184</v>
      </c>
      <c r="J167" s="2244"/>
      <c r="K167" s="2245"/>
      <c r="L167" s="2245"/>
      <c r="M167" s="2245"/>
      <c r="N167" s="2245"/>
      <c r="O167" s="2245"/>
      <c r="P167" s="2247"/>
      <c r="Q167" s="2247">
        <f>Q163+Q165-Q166</f>
        <v>49014.741698065554</v>
      </c>
      <c r="R167" s="2247">
        <f t="shared" ref="R167:AI167" si="120">R163+R165-R166</f>
        <v>48452.310832940944</v>
      </c>
      <c r="S167" s="2247">
        <f t="shared" si="120"/>
        <v>56416.210382271995</v>
      </c>
      <c r="T167" s="2247">
        <f t="shared" si="120"/>
        <v>50513.828812117456</v>
      </c>
      <c r="U167" s="2247">
        <f t="shared" si="120"/>
        <v>53576.332225100661</v>
      </c>
      <c r="V167" s="2247">
        <f t="shared" si="120"/>
        <v>57736.282284563378</v>
      </c>
      <c r="W167" s="2247">
        <f t="shared" si="120"/>
        <v>53392.606176565081</v>
      </c>
      <c r="X167" s="2247">
        <f t="shared" si="120"/>
        <v>48269.816581261432</v>
      </c>
      <c r="Y167" s="2247">
        <f t="shared" si="120"/>
        <v>63852.8783919079</v>
      </c>
      <c r="Z167" s="2247">
        <f t="shared" si="120"/>
        <v>56537.973316811549</v>
      </c>
      <c r="AA167" s="2247">
        <f t="shared" si="120"/>
        <v>55256.424074126044</v>
      </c>
      <c r="AB167" s="2247">
        <f t="shared" si="120"/>
        <v>61743.482296820468</v>
      </c>
      <c r="AC167" s="2006">
        <f t="shared" si="120"/>
        <v>153883.26291327851</v>
      </c>
      <c r="AD167" s="2006">
        <f t="shared" si="120"/>
        <v>161826.44332178152</v>
      </c>
      <c r="AE167" s="2006">
        <f t="shared" si="120"/>
        <v>165515.30114973441</v>
      </c>
      <c r="AF167" s="2006">
        <f t="shared" si="120"/>
        <v>173537.87968775799</v>
      </c>
      <c r="AG167" s="2006">
        <f t="shared" si="120"/>
        <v>315709.70623505994</v>
      </c>
      <c r="AH167" s="2006">
        <f t="shared" si="120"/>
        <v>339053.18083749246</v>
      </c>
      <c r="AI167" s="2006">
        <f t="shared" si="120"/>
        <v>654762.88707255223</v>
      </c>
    </row>
    <row r="168" spans="1:36">
      <c r="A168" s="1887">
        <v>156</v>
      </c>
      <c r="B168" s="1887">
        <v>1</v>
      </c>
      <c r="C168" s="1887">
        <v>156</v>
      </c>
      <c r="D168" s="2120" t="s">
        <v>1020</v>
      </c>
      <c r="E168" s="2653">
        <v>1</v>
      </c>
      <c r="F168" s="104"/>
      <c r="G168" s="104"/>
      <c r="H168" s="104"/>
      <c r="I168" s="2239"/>
      <c r="J168" s="2240" t="s">
        <v>140</v>
      </c>
      <c r="K168" s="1188"/>
      <c r="L168" s="1188"/>
      <c r="M168" s="2241"/>
      <c r="N168" s="2241"/>
      <c r="O168" s="2241"/>
      <c r="P168" s="2242"/>
      <c r="Q168" s="1668">
        <f t="shared" ref="Q168:AI168" si="121">IFERROR(Q167/Q127,0)</f>
        <v>0.14119761657174024</v>
      </c>
      <c r="R168" s="1668">
        <f t="shared" si="121"/>
        <v>0.13609852011698353</v>
      </c>
      <c r="S168" s="1668">
        <f t="shared" si="121"/>
        <v>0.13895940489428327</v>
      </c>
      <c r="T168" s="1668">
        <f t="shared" si="121"/>
        <v>0.13896506714602444</v>
      </c>
      <c r="U168" s="1668">
        <f t="shared" si="121"/>
        <v>0.13802510207814717</v>
      </c>
      <c r="V168" s="1668">
        <f t="shared" si="121"/>
        <v>0.13469192711240255</v>
      </c>
      <c r="W168" s="1668">
        <f t="shared" si="121"/>
        <v>0.1409971606073224</v>
      </c>
      <c r="X168" s="1668">
        <f t="shared" si="121"/>
        <v>0.12955415132109604</v>
      </c>
      <c r="Y168" s="1668">
        <f t="shared" si="121"/>
        <v>0.14106581746144706</v>
      </c>
      <c r="Z168" s="1668">
        <f t="shared" si="121"/>
        <v>0.13803039136998577</v>
      </c>
      <c r="AA168" s="1668">
        <f t="shared" si="121"/>
        <v>0.12793949632997578</v>
      </c>
      <c r="AB168" s="1668">
        <f t="shared" si="121"/>
        <v>0.13450129381786913</v>
      </c>
      <c r="AC168" s="1668">
        <f t="shared" si="121"/>
        <v>0.13874163375383494</v>
      </c>
      <c r="AD168" s="1668">
        <f t="shared" si="121"/>
        <v>0.13710407716252329</v>
      </c>
      <c r="AE168" s="1668">
        <f t="shared" si="121"/>
        <v>0.13748160658860628</v>
      </c>
      <c r="AF168" s="1668">
        <f t="shared" si="121"/>
        <v>0.13343369557460116</v>
      </c>
      <c r="AG168" s="1668">
        <f t="shared" si="121"/>
        <v>0.13789739832215855</v>
      </c>
      <c r="AH168" s="1668">
        <f t="shared" si="121"/>
        <v>0.13537954728797102</v>
      </c>
      <c r="AI168" s="1668">
        <f t="shared" si="121"/>
        <v>0.13658200921890801</v>
      </c>
      <c r="AJ168" s="1108"/>
    </row>
    <row r="169" spans="1:36">
      <c r="A169" s="1887">
        <v>1</v>
      </c>
      <c r="B169" s="1887">
        <v>1</v>
      </c>
      <c r="C169" s="1887">
        <v>1</v>
      </c>
      <c r="D169" s="2120" t="s">
        <v>1020</v>
      </c>
      <c r="E169" s="2654" t="s">
        <v>492</v>
      </c>
      <c r="F169" s="2655"/>
      <c r="G169" s="2658"/>
      <c r="H169" s="104"/>
      <c r="I169" s="104"/>
      <c r="J169" s="2182"/>
      <c r="K169" s="2659" t="s">
        <v>1022</v>
      </c>
      <c r="L169" s="2660"/>
      <c r="M169" s="2661"/>
      <c r="N169" s="2661"/>
      <c r="O169" s="2661"/>
      <c r="P169" s="2661"/>
      <c r="Q169" s="2570">
        <f>Q386</f>
        <v>0.66184065818294591</v>
      </c>
      <c r="R169" s="2570">
        <f t="shared" ref="R169:AI169" si="122">R386</f>
        <v>0.66031306412232516</v>
      </c>
      <c r="S169" s="2570">
        <f t="shared" si="122"/>
        <v>0.65718782212243676</v>
      </c>
      <c r="T169" s="2570">
        <f t="shared" si="122"/>
        <v>0.65362866640093187</v>
      </c>
      <c r="U169" s="2570">
        <f t="shared" si="122"/>
        <v>0.65227236389793009</v>
      </c>
      <c r="V169" s="2570">
        <f t="shared" si="122"/>
        <v>0.6506137384267664</v>
      </c>
      <c r="W169" s="2570">
        <f t="shared" si="122"/>
        <v>0.65467724997241372</v>
      </c>
      <c r="X169" s="2570">
        <f t="shared" si="122"/>
        <v>0.65433363392207922</v>
      </c>
      <c r="Y169" s="2570">
        <f t="shared" si="122"/>
        <v>0.65153453870622557</v>
      </c>
      <c r="Z169" s="2570">
        <f t="shared" si="122"/>
        <v>0.65039010218972115</v>
      </c>
      <c r="AA169" s="2570">
        <f t="shared" si="122"/>
        <v>0.64884746730408993</v>
      </c>
      <c r="AB169" s="2570">
        <f t="shared" si="122"/>
        <v>0.64837661909738964</v>
      </c>
      <c r="AC169" s="2570">
        <f t="shared" si="122"/>
        <v>0.6596108228705595</v>
      </c>
      <c r="AD169" s="2570">
        <f t="shared" si="122"/>
        <v>0.65207095717885921</v>
      </c>
      <c r="AE169" s="2570">
        <f t="shared" si="122"/>
        <v>0.65338888406972984</v>
      </c>
      <c r="AF169" s="2570">
        <f t="shared" si="122"/>
        <v>0.64914694797505479</v>
      </c>
      <c r="AG169" s="2570">
        <f t="shared" si="122"/>
        <v>0.65568600890388651</v>
      </c>
      <c r="AH169" s="2570">
        <f t="shared" si="122"/>
        <v>0.65118161232453009</v>
      </c>
      <c r="AI169" s="2570">
        <f t="shared" si="122"/>
        <v>0.6533275953247869</v>
      </c>
    </row>
    <row r="170" spans="1:36">
      <c r="A170" s="1887">
        <v>1</v>
      </c>
      <c r="B170" s="1887">
        <v>1</v>
      </c>
      <c r="C170" s="1887">
        <v>1</v>
      </c>
      <c r="D170" s="2120" t="s">
        <v>1020</v>
      </c>
      <c r="E170" s="2662" t="s">
        <v>1082</v>
      </c>
      <c r="F170" s="2663"/>
      <c r="G170" s="2658"/>
      <c r="H170" s="104"/>
      <c r="I170" s="104"/>
      <c r="J170" s="2182"/>
      <c r="K170" s="89"/>
      <c r="L170" s="1358" t="s">
        <v>1017</v>
      </c>
      <c r="M170" s="511"/>
      <c r="N170" s="511"/>
      <c r="O170" s="511"/>
      <c r="P170" s="511"/>
      <c r="Q170" s="1542">
        <f>SUM(Q171:Q173)</f>
        <v>35247.581453869425</v>
      </c>
      <c r="R170" s="1542">
        <f t="shared" ref="R170:AI170" si="123">SUM(R171:R173)</f>
        <v>36396.239467948952</v>
      </c>
      <c r="S170" s="1542">
        <f t="shared" si="123"/>
        <v>39284.346086122532</v>
      </c>
      <c r="T170" s="1542">
        <f t="shared" si="123"/>
        <v>36655.613835560529</v>
      </c>
      <c r="U170" s="1542">
        <f t="shared" si="123"/>
        <v>38334.081378528877</v>
      </c>
      <c r="V170" s="1542">
        <f t="shared" si="123"/>
        <v>40836.907343259008</v>
      </c>
      <c r="W170" s="1458">
        <f t="shared" si="123"/>
        <v>35214.918248075002</v>
      </c>
      <c r="X170" s="1458">
        <f t="shared" si="123"/>
        <v>35603.341970944457</v>
      </c>
      <c r="Y170" s="1458">
        <f t="shared" si="123"/>
        <v>39445.458070183362</v>
      </c>
      <c r="Z170" s="2664">
        <f t="shared" si="123"/>
        <v>38624.336191084207</v>
      </c>
      <c r="AA170" s="2664">
        <f t="shared" si="123"/>
        <v>41324.18498399626</v>
      </c>
      <c r="AB170" s="2664">
        <f t="shared" si="123"/>
        <v>42292.42028079</v>
      </c>
      <c r="AC170" s="2664">
        <f t="shared" si="123"/>
        <v>110928.16700794091</v>
      </c>
      <c r="AD170" s="2664">
        <f t="shared" si="123"/>
        <v>115826.60255734841</v>
      </c>
      <c r="AE170" s="2664">
        <f t="shared" si="123"/>
        <v>110263.71828920282</v>
      </c>
      <c r="AF170" s="2664">
        <f t="shared" si="123"/>
        <v>122240.94145587047</v>
      </c>
      <c r="AG170" s="2664">
        <f t="shared" si="123"/>
        <v>226754.76956528935</v>
      </c>
      <c r="AH170" s="2664">
        <f t="shared" si="123"/>
        <v>232504.6597450733</v>
      </c>
      <c r="AI170" s="2664">
        <f t="shared" si="123"/>
        <v>459259.42931036261</v>
      </c>
    </row>
    <row r="171" spans="1:36">
      <c r="A171" s="1887">
        <v>1</v>
      </c>
      <c r="B171" s="1887">
        <v>1</v>
      </c>
      <c r="C171" s="1887">
        <v>1</v>
      </c>
      <c r="D171" s="2120" t="s">
        <v>1020</v>
      </c>
      <c r="E171" s="2662" t="s">
        <v>1082</v>
      </c>
      <c r="F171" s="2663"/>
      <c r="G171" s="2658"/>
      <c r="H171" s="104"/>
      <c r="I171" s="104"/>
      <c r="J171" s="2182"/>
      <c r="K171" s="89"/>
      <c r="L171" s="89"/>
      <c r="M171" s="2184" t="s">
        <v>178</v>
      </c>
      <c r="N171" s="2182"/>
      <c r="O171" s="2182"/>
      <c r="P171" s="2182"/>
      <c r="Q171" s="2665">
        <v>4932.9896708333335</v>
      </c>
      <c r="R171" s="2665">
        <v>4932.9896708333335</v>
      </c>
      <c r="S171" s="2665">
        <v>4932.9896708333335</v>
      </c>
      <c r="T171" s="2665">
        <v>4932.9896708333335</v>
      </c>
      <c r="U171" s="2665">
        <v>4932.9896708333335</v>
      </c>
      <c r="V171" s="2665">
        <v>4932.9896708333335</v>
      </c>
      <c r="W171" s="1530">
        <v>4932.9896708333335</v>
      </c>
      <c r="X171" s="1530">
        <v>4932.9896708333335</v>
      </c>
      <c r="Y171" s="1530">
        <v>4932.9896708333335</v>
      </c>
      <c r="Z171" s="2666">
        <v>4932.9896708333335</v>
      </c>
      <c r="AA171" s="2666">
        <v>4932.9896708333335</v>
      </c>
      <c r="AB171" s="2666">
        <v>4932.9896708333335</v>
      </c>
      <c r="AC171" s="1413">
        <f>SUM(Q171:S171)</f>
        <v>14798.969012500002</v>
      </c>
      <c r="AD171" s="1413">
        <f>SUM(T171:V171)</f>
        <v>14798.969012500002</v>
      </c>
      <c r="AE171" s="1413">
        <f>SUM(W171:Y171)</f>
        <v>14798.969012500002</v>
      </c>
      <c r="AF171" s="1413">
        <f>SUM(Z171:AB171)</f>
        <v>14798.969012500002</v>
      </c>
      <c r="AG171" s="1413">
        <f>AC171+AD171</f>
        <v>29597.938025000003</v>
      </c>
      <c r="AH171" s="1413">
        <f>AF171+AE171</f>
        <v>29597.938025000003</v>
      </c>
      <c r="AI171" s="1413">
        <f>AG171+AH171</f>
        <v>59195.876050000006</v>
      </c>
    </row>
    <row r="172" spans="1:36">
      <c r="A172" s="1887">
        <v>1</v>
      </c>
      <c r="B172" s="1887">
        <v>1</v>
      </c>
      <c r="C172" s="1887">
        <v>1</v>
      </c>
      <c r="D172" s="2120" t="s">
        <v>1020</v>
      </c>
      <c r="E172" s="2662" t="s">
        <v>1082</v>
      </c>
      <c r="F172" s="2663"/>
      <c r="G172" s="2658"/>
      <c r="H172" s="104"/>
      <c r="I172" s="104"/>
      <c r="J172" s="2182"/>
      <c r="K172" s="89"/>
      <c r="L172" s="89"/>
      <c r="M172" s="2184" t="s">
        <v>179</v>
      </c>
      <c r="N172" s="2182"/>
      <c r="O172" s="2182"/>
      <c r="P172" s="2182"/>
      <c r="Q172" s="2665">
        <v>13445.528790551529</v>
      </c>
      <c r="R172" s="2665">
        <v>14594.186804631052</v>
      </c>
      <c r="S172" s="2665">
        <v>17482.293422804632</v>
      </c>
      <c r="T172" s="2665">
        <v>14739.867773515789</v>
      </c>
      <c r="U172" s="2665">
        <v>16418.335316484136</v>
      </c>
      <c r="V172" s="2665">
        <v>18921.161281214267</v>
      </c>
      <c r="W172" s="1530">
        <v>14806.757369784207</v>
      </c>
      <c r="X172" s="1530">
        <v>15195.181092653662</v>
      </c>
      <c r="Y172" s="1530">
        <v>19037.297191892572</v>
      </c>
      <c r="Z172" s="2666">
        <v>16623.176900416525</v>
      </c>
      <c r="AA172" s="2666">
        <v>19323.025693328575</v>
      </c>
      <c r="AB172" s="2666">
        <v>20291.260990122319</v>
      </c>
      <c r="AC172" s="1413">
        <f>SUM(Q172:S172)</f>
        <v>45522.009017987213</v>
      </c>
      <c r="AD172" s="1413">
        <f>SUM(T172:V172)</f>
        <v>50079.364371214193</v>
      </c>
      <c r="AE172" s="1413">
        <f>SUM(W172:Y172)</f>
        <v>49039.235654330441</v>
      </c>
      <c r="AF172" s="1413">
        <f>SUM(Z172:AB172)</f>
        <v>56237.463583867415</v>
      </c>
      <c r="AG172" s="1413">
        <f>AC172+AD172</f>
        <v>95601.373389201413</v>
      </c>
      <c r="AH172" s="1413">
        <f>AF172+AE172</f>
        <v>105276.69923819785</v>
      </c>
      <c r="AI172" s="1413">
        <f>AG172+AH172</f>
        <v>200878.07262739926</v>
      </c>
    </row>
    <row r="173" spans="1:36">
      <c r="A173" s="1887">
        <v>1</v>
      </c>
      <c r="B173" s="1887">
        <v>1</v>
      </c>
      <c r="C173" s="1887">
        <v>1</v>
      </c>
      <c r="D173" s="2120" t="s">
        <v>1020</v>
      </c>
      <c r="E173" s="2662" t="s">
        <v>1082</v>
      </c>
      <c r="F173" s="2663"/>
      <c r="G173" s="2658"/>
      <c r="H173" s="104"/>
      <c r="I173" s="104"/>
      <c r="J173" s="2182"/>
      <c r="K173" s="89"/>
      <c r="L173" s="2239"/>
      <c r="M173" s="2196" t="s">
        <v>180</v>
      </c>
      <c r="N173" s="2241"/>
      <c r="O173" s="2241"/>
      <c r="P173" s="2241"/>
      <c r="Q173" s="2668">
        <v>16869.062992484567</v>
      </c>
      <c r="R173" s="2668">
        <v>16869.062992484567</v>
      </c>
      <c r="S173" s="2668">
        <v>16869.062992484567</v>
      </c>
      <c r="T173" s="2668">
        <v>16982.756391211406</v>
      </c>
      <c r="U173" s="2668">
        <v>16982.756391211406</v>
      </c>
      <c r="V173" s="2668">
        <v>16982.756391211406</v>
      </c>
      <c r="W173" s="1531">
        <v>15475.171207457461</v>
      </c>
      <c r="X173" s="1531">
        <v>15475.171207457461</v>
      </c>
      <c r="Y173" s="1531">
        <v>15475.171207457461</v>
      </c>
      <c r="Z173" s="2669">
        <v>17068.169619834352</v>
      </c>
      <c r="AA173" s="2669">
        <v>17068.169619834352</v>
      </c>
      <c r="AB173" s="2669">
        <v>17068.169619834352</v>
      </c>
      <c r="AC173" s="1409">
        <f>SUM(Q173:S173)</f>
        <v>50607.188977453698</v>
      </c>
      <c r="AD173" s="1409">
        <f>SUM(T173:V173)</f>
        <v>50948.269173634217</v>
      </c>
      <c r="AE173" s="1409">
        <f>SUM(W173:Y173)</f>
        <v>46425.513622372382</v>
      </c>
      <c r="AF173" s="1409">
        <f>SUM(Z173:AB173)</f>
        <v>51204.508859503054</v>
      </c>
      <c r="AG173" s="1409">
        <f>AC173+AD173</f>
        <v>101555.45815108792</v>
      </c>
      <c r="AH173" s="1409">
        <f>AF173+AE173</f>
        <v>97630.022481875436</v>
      </c>
      <c r="AI173" s="1409">
        <f>AG173+AH173</f>
        <v>199185.48063296336</v>
      </c>
    </row>
    <row r="174" spans="1:36">
      <c r="A174" s="1887">
        <v>1</v>
      </c>
      <c r="B174" s="1887">
        <v>1</v>
      </c>
      <c r="C174" s="1887">
        <v>1</v>
      </c>
      <c r="D174" s="2120" t="s">
        <v>1020</v>
      </c>
      <c r="E174" s="2662" t="s">
        <v>1082</v>
      </c>
      <c r="F174" s="2663"/>
      <c r="G174" s="2658"/>
      <c r="H174" s="104"/>
      <c r="I174" s="104"/>
      <c r="J174" s="2182"/>
      <c r="K174" s="89"/>
      <c r="L174" s="1358" t="s">
        <v>1018</v>
      </c>
      <c r="M174" s="2661"/>
      <c r="N174" s="2661"/>
      <c r="O174" s="2661"/>
      <c r="P174" s="2661"/>
      <c r="Q174" s="2656">
        <f>SUM(Q176:Q178)</f>
        <v>41637.376456425904</v>
      </c>
      <c r="R174" s="2656">
        <f t="shared" ref="R174:AI174" si="124">SUM(R176:R178)</f>
        <v>44248.005131006496</v>
      </c>
      <c r="S174" s="2656">
        <f t="shared" si="124"/>
        <v>50811.990111942621</v>
      </c>
      <c r="T174" s="2656">
        <f t="shared" si="124"/>
        <v>44465.410205497508</v>
      </c>
      <c r="U174" s="2656">
        <f t="shared" si="124"/>
        <v>48280.170946567494</v>
      </c>
      <c r="V174" s="2656">
        <f t="shared" si="124"/>
        <v>53968.503897646318</v>
      </c>
      <c r="W174" s="1397">
        <f t="shared" si="124"/>
        <v>46125.019660974649</v>
      </c>
      <c r="X174" s="1397">
        <f t="shared" si="124"/>
        <v>47007.815146124274</v>
      </c>
      <c r="Y174" s="1397">
        <f t="shared" si="124"/>
        <v>55740.03860758563</v>
      </c>
      <c r="Z174" s="2381">
        <f t="shared" si="124"/>
        <v>48660.314311992202</v>
      </c>
      <c r="AA174" s="2381">
        <f t="shared" si="124"/>
        <v>54796.433669898848</v>
      </c>
      <c r="AB174" s="2381">
        <f t="shared" si="124"/>
        <v>56997.00407342003</v>
      </c>
      <c r="AC174" s="2381">
        <f t="shared" si="124"/>
        <v>136697.37169937504</v>
      </c>
      <c r="AD174" s="2381">
        <f t="shared" si="124"/>
        <v>146714.08504971131</v>
      </c>
      <c r="AE174" s="2381">
        <f t="shared" si="124"/>
        <v>148872.87341468455</v>
      </c>
      <c r="AF174" s="2381">
        <f t="shared" si="124"/>
        <v>160453.75205531111</v>
      </c>
      <c r="AG174" s="2381">
        <f t="shared" si="124"/>
        <v>283411.45674908638</v>
      </c>
      <c r="AH174" s="2381">
        <f t="shared" si="124"/>
        <v>309326.62546999566</v>
      </c>
      <c r="AI174" s="2381">
        <f t="shared" si="124"/>
        <v>592738.08221908205</v>
      </c>
    </row>
    <row r="175" spans="1:36">
      <c r="A175" s="1887">
        <v>1</v>
      </c>
      <c r="B175" s="1887">
        <v>1</v>
      </c>
      <c r="C175" s="1887">
        <v>1</v>
      </c>
      <c r="D175" s="2120" t="s">
        <v>1020</v>
      </c>
      <c r="E175" s="2662" t="s">
        <v>1082</v>
      </c>
      <c r="F175" s="2663"/>
      <c r="G175" s="2658"/>
      <c r="H175" s="104"/>
      <c r="I175" s="104"/>
      <c r="J175" s="2182"/>
      <c r="K175" s="89"/>
      <c r="L175" s="2670"/>
      <c r="M175" s="2283" t="s">
        <v>1021</v>
      </c>
      <c r="N175" s="81"/>
      <c r="O175" s="81"/>
      <c r="P175" s="81"/>
      <c r="Q175" s="2118">
        <f>IFERROR(Q174/Q159,0)</f>
        <v>0.54155425961220971</v>
      </c>
      <c r="R175" s="2118">
        <f t="shared" ref="R175:AI175" si="125">IFERROR(R174/R159,0)</f>
        <v>0.54868150047225595</v>
      </c>
      <c r="S175" s="2118">
        <f t="shared" si="125"/>
        <v>0.56397398891159145</v>
      </c>
      <c r="T175" s="2118">
        <f t="shared" si="125"/>
        <v>0.54813669737443271</v>
      </c>
      <c r="U175" s="2118">
        <f t="shared" si="125"/>
        <v>0.55741601007364894</v>
      </c>
      <c r="V175" s="2118">
        <f t="shared" si="125"/>
        <v>0.56925552235103583</v>
      </c>
      <c r="W175" s="2118">
        <f t="shared" si="125"/>
        <v>0.56706484965048032</v>
      </c>
      <c r="X175" s="2118">
        <f t="shared" si="125"/>
        <v>0.56902501776496406</v>
      </c>
      <c r="Y175" s="2118">
        <f t="shared" si="125"/>
        <v>0.5855938199942593</v>
      </c>
      <c r="Z175" s="2118">
        <f t="shared" si="125"/>
        <v>0.55748993702251393</v>
      </c>
      <c r="AA175" s="2118">
        <f t="shared" si="125"/>
        <v>0.57007991040097539</v>
      </c>
      <c r="AB175" s="2118">
        <f t="shared" si="125"/>
        <v>0.57404909378954683</v>
      </c>
      <c r="AC175" s="2118">
        <f t="shared" si="125"/>
        <v>0.55203260702825241</v>
      </c>
      <c r="AD175" s="2118">
        <f t="shared" si="125"/>
        <v>0.55882418221321883</v>
      </c>
      <c r="AE175" s="2118">
        <f t="shared" si="125"/>
        <v>0.5744957608487804</v>
      </c>
      <c r="AF175" s="2118">
        <f t="shared" si="125"/>
        <v>0.56758671364648239</v>
      </c>
      <c r="AG175" s="2118">
        <f t="shared" si="125"/>
        <v>0.55552767339491027</v>
      </c>
      <c r="AH175" s="2118">
        <f t="shared" si="125"/>
        <v>0.5708910391676898</v>
      </c>
      <c r="AI175" s="2118">
        <f t="shared" si="125"/>
        <v>0.56344057445281481</v>
      </c>
    </row>
    <row r="176" spans="1:36">
      <c r="A176" s="1887">
        <v>1</v>
      </c>
      <c r="B176" s="1887">
        <v>1</v>
      </c>
      <c r="C176" s="1887">
        <v>1</v>
      </c>
      <c r="D176" s="2120" t="s">
        <v>1020</v>
      </c>
      <c r="E176" s="2662" t="s">
        <v>1082</v>
      </c>
      <c r="F176" s="2663"/>
      <c r="G176" s="2658"/>
      <c r="H176" s="104"/>
      <c r="I176" s="104"/>
      <c r="J176" s="2182"/>
      <c r="K176" s="89"/>
      <c r="L176" s="89"/>
      <c r="M176" s="2184" t="s">
        <v>178</v>
      </c>
      <c r="N176" s="2182"/>
      <c r="O176" s="2182"/>
      <c r="P176" s="2182"/>
      <c r="Q176" s="2667">
        <f>Q160-Q171</f>
        <v>14880.44210036959</v>
      </c>
      <c r="R176" s="2667">
        <f t="shared" ref="R176:AB176" si="126">R160-R171</f>
        <v>16573.113139563171</v>
      </c>
      <c r="S176" s="2667">
        <f t="shared" si="126"/>
        <v>20829.0486493182</v>
      </c>
      <c r="T176" s="2667">
        <f t="shared" si="126"/>
        <v>16787.789704711642</v>
      </c>
      <c r="U176" s="2667">
        <f t="shared" si="126"/>
        <v>19261.192027582856</v>
      </c>
      <c r="V176" s="2667">
        <f t="shared" si="126"/>
        <v>22949.375085301144</v>
      </c>
      <c r="W176" s="1398">
        <f t="shared" si="126"/>
        <v>16886.358713972098</v>
      </c>
      <c r="X176" s="1398">
        <f t="shared" si="126"/>
        <v>17458.742816618826</v>
      </c>
      <c r="Y176" s="1398">
        <f t="shared" si="126"/>
        <v>23120.513831739154</v>
      </c>
      <c r="Z176" s="1413">
        <f t="shared" si="126"/>
        <v>19563.048117467668</v>
      </c>
      <c r="AA176" s="1413">
        <f t="shared" si="126"/>
        <v>23541.565488128337</v>
      </c>
      <c r="AB176" s="1413">
        <f t="shared" si="126"/>
        <v>24968.364261931445</v>
      </c>
      <c r="AC176" s="1413">
        <f>SUM(Q176:S176)</f>
        <v>52282.60388925096</v>
      </c>
      <c r="AD176" s="1413">
        <f>SUM(T176:V176)</f>
        <v>58998.356817595646</v>
      </c>
      <c r="AE176" s="1413">
        <f>SUM(W176:Y176)</f>
        <v>57465.615362330078</v>
      </c>
      <c r="AF176" s="1413">
        <f>SUM(Z176:AB176)</f>
        <v>68072.977867527457</v>
      </c>
      <c r="AG176" s="1413">
        <f>AC176+AD176</f>
        <v>111280.96070684661</v>
      </c>
      <c r="AH176" s="1413">
        <f>AF176+AE176</f>
        <v>125538.59322985754</v>
      </c>
      <c r="AI176" s="1413">
        <f>AG176+AH176</f>
        <v>236819.55393670415</v>
      </c>
    </row>
    <row r="177" spans="1:35">
      <c r="A177" s="1887">
        <v>1</v>
      </c>
      <c r="B177" s="1887">
        <v>1</v>
      </c>
      <c r="C177" s="1887">
        <v>1</v>
      </c>
      <c r="D177" s="2120" t="s">
        <v>1020</v>
      </c>
      <c r="E177" s="2662" t="s">
        <v>1082</v>
      </c>
      <c r="F177" s="2663"/>
      <c r="G177" s="2658"/>
      <c r="H177" s="104"/>
      <c r="I177" s="104"/>
      <c r="J177" s="2182"/>
      <c r="K177" s="89"/>
      <c r="L177" s="89"/>
      <c r="M177" s="2184" t="s">
        <v>179</v>
      </c>
      <c r="N177" s="2182"/>
      <c r="O177" s="2182"/>
      <c r="P177" s="2182"/>
      <c r="Q177" s="2667">
        <f t="shared" ref="Q177:AB178" si="127">Q161-Q172</f>
        <v>9344.5662283870188</v>
      </c>
      <c r="R177" s="2667">
        <f t="shared" si="127"/>
        <v>10142.877031445685</v>
      </c>
      <c r="S177" s="2667">
        <f t="shared" si="127"/>
        <v>12150.094745867671</v>
      </c>
      <c r="T177" s="2667">
        <f t="shared" si="127"/>
        <v>10244.124478323016</v>
      </c>
      <c r="U177" s="2667">
        <f t="shared" si="127"/>
        <v>11410.649898170217</v>
      </c>
      <c r="V177" s="2667">
        <f t="shared" si="127"/>
        <v>13150.099744276868</v>
      </c>
      <c r="W177" s="1398">
        <f t="shared" si="127"/>
        <v>10290.612368242198</v>
      </c>
      <c r="X177" s="1398">
        <f t="shared" si="127"/>
        <v>10560.564651976909</v>
      </c>
      <c r="Y177" s="1398">
        <f t="shared" si="127"/>
        <v>13230.813543319869</v>
      </c>
      <c r="Z177" s="1413">
        <f t="shared" si="127"/>
        <v>11553.013636867428</v>
      </c>
      <c r="AA177" s="1413">
        <f t="shared" si="127"/>
        <v>13429.39323078316</v>
      </c>
      <c r="AB177" s="1413">
        <f t="shared" si="127"/>
        <v>14102.3112689275</v>
      </c>
      <c r="AC177" s="1413">
        <f>SUM(Q177:S177)</f>
        <v>31637.538005700375</v>
      </c>
      <c r="AD177" s="1413">
        <f>SUM(T177:V177)</f>
        <v>34804.874120770095</v>
      </c>
      <c r="AE177" s="1413">
        <f>SUM(W177:Y177)</f>
        <v>34081.990563538973</v>
      </c>
      <c r="AF177" s="1413">
        <f>SUM(Z177:AB177)</f>
        <v>39084.718136578085</v>
      </c>
      <c r="AG177" s="1413">
        <f>AC177+AD177</f>
        <v>66442.412126470474</v>
      </c>
      <c r="AH177" s="1413">
        <f>AF177+AE177</f>
        <v>73166.708700117058</v>
      </c>
      <c r="AI177" s="1413">
        <f>AG177+AH177</f>
        <v>139609.12082658755</v>
      </c>
    </row>
    <row r="178" spans="1:35">
      <c r="A178" s="1887">
        <v>1</v>
      </c>
      <c r="B178" s="1887">
        <v>1</v>
      </c>
      <c r="C178" s="1887">
        <v>1</v>
      </c>
      <c r="D178" s="2120" t="s">
        <v>1020</v>
      </c>
      <c r="E178" s="2662" t="s">
        <v>1082</v>
      </c>
      <c r="F178" s="2663"/>
      <c r="G178" s="2658"/>
      <c r="H178" s="104"/>
      <c r="I178" s="104"/>
      <c r="J178" s="2182"/>
      <c r="K178" s="2239"/>
      <c r="L178" s="2239"/>
      <c r="M178" s="2196" t="s">
        <v>180</v>
      </c>
      <c r="N178" s="2241"/>
      <c r="O178" s="2241"/>
      <c r="P178" s="2241"/>
      <c r="Q178" s="2657">
        <f t="shared" si="127"/>
        <v>17412.368127669299</v>
      </c>
      <c r="R178" s="2657">
        <f t="shared" si="127"/>
        <v>17532.014959997639</v>
      </c>
      <c r="S178" s="2657">
        <f t="shared" si="127"/>
        <v>17832.846716756754</v>
      </c>
      <c r="T178" s="2657">
        <f t="shared" si="127"/>
        <v>17433.496022462852</v>
      </c>
      <c r="U178" s="2657">
        <f t="shared" si="127"/>
        <v>17608.329020814424</v>
      </c>
      <c r="V178" s="2657">
        <f t="shared" si="127"/>
        <v>17869.029068068303</v>
      </c>
      <c r="W178" s="1399">
        <f t="shared" si="127"/>
        <v>18948.048578760354</v>
      </c>
      <c r="X178" s="1399">
        <f t="shared" si="127"/>
        <v>18988.507677528542</v>
      </c>
      <c r="Y178" s="1399">
        <f t="shared" si="127"/>
        <v>19388.711232526606</v>
      </c>
      <c r="Z178" s="1409">
        <f t="shared" si="127"/>
        <v>17544.25255765711</v>
      </c>
      <c r="AA178" s="1409">
        <f t="shared" si="127"/>
        <v>17825.474950987355</v>
      </c>
      <c r="AB178" s="1409">
        <f t="shared" si="127"/>
        <v>17926.328542561085</v>
      </c>
      <c r="AC178" s="1409">
        <f>SUM(Q178:S178)</f>
        <v>52777.229804423696</v>
      </c>
      <c r="AD178" s="1409">
        <f>SUM(T178:V178)</f>
        <v>52910.854111345579</v>
      </c>
      <c r="AE178" s="1409">
        <f>SUM(W178:Y178)</f>
        <v>57325.267488815502</v>
      </c>
      <c r="AF178" s="1409">
        <f>SUM(Z178:AB178)</f>
        <v>53296.056051205553</v>
      </c>
      <c r="AG178" s="1409">
        <f>AC178+AD178</f>
        <v>105688.08391576927</v>
      </c>
      <c r="AH178" s="1409">
        <f>AF178+AE178</f>
        <v>110621.32354002105</v>
      </c>
      <c r="AI178" s="1409">
        <f>AG178+AH178</f>
        <v>216309.40745579032</v>
      </c>
    </row>
    <row r="179" spans="1:35">
      <c r="A179" s="1887">
        <v>157</v>
      </c>
      <c r="B179" s="1887">
        <v>1</v>
      </c>
      <c r="C179" s="1887">
        <v>157</v>
      </c>
      <c r="D179" s="2120" t="s">
        <v>1020</v>
      </c>
      <c r="E179" s="2653">
        <v>1</v>
      </c>
      <c r="F179" s="104"/>
      <c r="G179" s="104"/>
      <c r="H179" s="104"/>
      <c r="I179" s="104"/>
      <c r="J179" s="2182"/>
      <c r="K179" s="104"/>
      <c r="L179" s="104"/>
      <c r="M179" s="2182"/>
      <c r="N179" s="2182"/>
      <c r="O179" s="2182"/>
      <c r="P179" s="2182"/>
      <c r="Q179" s="2187"/>
      <c r="R179" s="2187"/>
      <c r="S179" s="2187"/>
      <c r="T179" s="2187"/>
      <c r="U179" s="2187"/>
      <c r="V179" s="2187"/>
      <c r="Z179" s="252"/>
      <c r="AA179" s="252"/>
      <c r="AB179" s="252"/>
      <c r="AC179" s="252"/>
      <c r="AD179" s="252"/>
      <c r="AE179" s="252"/>
      <c r="AF179" s="252"/>
      <c r="AG179" s="252"/>
      <c r="AH179" s="252"/>
      <c r="AI179" s="1674"/>
    </row>
    <row r="180" spans="1:35">
      <c r="A180" s="1887">
        <v>158</v>
      </c>
      <c r="B180" s="1887">
        <v>1</v>
      </c>
      <c r="C180" s="1887">
        <v>158</v>
      </c>
      <c r="D180" s="2120" t="s">
        <v>1020</v>
      </c>
      <c r="E180" s="2653">
        <v>1</v>
      </c>
      <c r="F180" s="104"/>
      <c r="G180" s="104"/>
      <c r="H180" s="104" t="s">
        <v>516</v>
      </c>
      <c r="I180" s="104"/>
      <c r="J180" s="2182"/>
      <c r="K180" s="104"/>
      <c r="L180" s="104"/>
      <c r="M180" s="2182"/>
      <c r="N180" s="2182"/>
      <c r="O180" s="2182"/>
      <c r="P180" s="2182"/>
      <c r="Q180" s="2187"/>
      <c r="R180" s="2187"/>
      <c r="S180" s="2187"/>
      <c r="T180" s="2187"/>
      <c r="U180" s="2187"/>
      <c r="V180" s="2187"/>
      <c r="AA180" s="1"/>
      <c r="AB180" s="1"/>
      <c r="AC180" s="1"/>
      <c r="AD180" s="1"/>
      <c r="AE180" s="1"/>
      <c r="AF180" s="1"/>
      <c r="AG180" s="1"/>
      <c r="AH180" s="1"/>
      <c r="AI180" s="1"/>
    </row>
    <row r="181" spans="1:35">
      <c r="A181" s="1887">
        <v>159</v>
      </c>
      <c r="B181" s="1887">
        <v>1</v>
      </c>
      <c r="C181" s="1887">
        <v>159</v>
      </c>
      <c r="D181" s="2120" t="s">
        <v>1020</v>
      </c>
      <c r="E181" s="2653">
        <v>1</v>
      </c>
      <c r="F181" s="104"/>
      <c r="G181" s="104"/>
      <c r="H181" s="104"/>
      <c r="I181" s="2250" t="s">
        <v>9</v>
      </c>
      <c r="J181" s="2107"/>
      <c r="K181" s="2251"/>
      <c r="L181" s="2251"/>
      <c r="M181" s="2107"/>
      <c r="N181" s="2107"/>
      <c r="O181" s="2252" t="s">
        <v>568</v>
      </c>
      <c r="P181" s="2253"/>
      <c r="Q181" s="2007">
        <f t="shared" ref="Q181:AI181" si="128">Q182+Q189</f>
        <v>2575</v>
      </c>
      <c r="R181" s="2007">
        <f t="shared" si="128"/>
        <v>10400</v>
      </c>
      <c r="S181" s="2007">
        <f t="shared" si="128"/>
        <v>11225</v>
      </c>
      <c r="T181" s="2007">
        <f t="shared" si="128"/>
        <v>10400</v>
      </c>
      <c r="U181" s="2007">
        <f t="shared" si="128"/>
        <v>19925</v>
      </c>
      <c r="V181" s="2007">
        <f t="shared" si="128"/>
        <v>10550</v>
      </c>
      <c r="W181" s="2007">
        <f t="shared" si="128"/>
        <v>20040</v>
      </c>
      <c r="X181" s="2007">
        <f t="shared" si="128"/>
        <v>10565</v>
      </c>
      <c r="Y181" s="2007">
        <f t="shared" si="128"/>
        <v>11490</v>
      </c>
      <c r="Z181" s="2007">
        <f t="shared" si="128"/>
        <v>10675</v>
      </c>
      <c r="AA181" s="2007">
        <f t="shared" si="128"/>
        <v>68025</v>
      </c>
      <c r="AB181" s="2007">
        <f t="shared" si="128"/>
        <v>20250</v>
      </c>
      <c r="AC181" s="2007">
        <f t="shared" si="128"/>
        <v>24200</v>
      </c>
      <c r="AD181" s="2007">
        <f t="shared" si="128"/>
        <v>40875</v>
      </c>
      <c r="AE181" s="2007">
        <f t="shared" si="128"/>
        <v>42095</v>
      </c>
      <c r="AF181" s="2007">
        <f t="shared" si="128"/>
        <v>98950</v>
      </c>
      <c r="AG181" s="2007">
        <f t="shared" si="128"/>
        <v>65075</v>
      </c>
      <c r="AH181" s="2007">
        <f t="shared" si="128"/>
        <v>141045</v>
      </c>
      <c r="AI181" s="2007">
        <f t="shared" si="128"/>
        <v>206120</v>
      </c>
    </row>
    <row r="182" spans="1:35" s="326" customFormat="1">
      <c r="A182" s="1887">
        <v>160</v>
      </c>
      <c r="B182" s="1887">
        <v>1</v>
      </c>
      <c r="C182" s="1887">
        <v>160</v>
      </c>
      <c r="D182" s="2120" t="s">
        <v>1020</v>
      </c>
      <c r="E182" s="2653">
        <v>1</v>
      </c>
      <c r="F182" s="104"/>
      <c r="G182" s="104"/>
      <c r="H182" s="104"/>
      <c r="I182" s="89"/>
      <c r="J182" s="2182"/>
      <c r="K182" s="104"/>
      <c r="L182" s="104"/>
      <c r="M182" s="2254" t="s">
        <v>327</v>
      </c>
      <c r="N182" s="2254"/>
      <c r="O182" s="2254"/>
      <c r="P182" s="2255"/>
      <c r="Q182" s="1430">
        <f>SUM(Q183:Q188)</f>
        <v>0</v>
      </c>
      <c r="R182" s="1430">
        <f t="shared" ref="R182:AB182" si="129">SUM(R183:R188)</f>
        <v>7700</v>
      </c>
      <c r="S182" s="1430">
        <f t="shared" si="129"/>
        <v>8500</v>
      </c>
      <c r="T182" s="1430">
        <f t="shared" si="129"/>
        <v>7700</v>
      </c>
      <c r="U182" s="1430">
        <f t="shared" si="129"/>
        <v>17200</v>
      </c>
      <c r="V182" s="1430">
        <f t="shared" si="129"/>
        <v>7700</v>
      </c>
      <c r="W182" s="1430">
        <f t="shared" si="129"/>
        <v>17200</v>
      </c>
      <c r="X182" s="1430">
        <f t="shared" si="129"/>
        <v>7700</v>
      </c>
      <c r="Y182" s="1430">
        <f t="shared" si="129"/>
        <v>8500</v>
      </c>
      <c r="Z182" s="1430">
        <f t="shared" si="129"/>
        <v>7700</v>
      </c>
      <c r="AA182" s="1430">
        <f t="shared" si="129"/>
        <v>65000</v>
      </c>
      <c r="AB182" s="1430">
        <f t="shared" si="129"/>
        <v>17200</v>
      </c>
      <c r="AC182" s="1430">
        <f>SUM(Q182:S182)</f>
        <v>16200</v>
      </c>
      <c r="AD182" s="1430">
        <f>SUM(T182:V182)</f>
        <v>32600</v>
      </c>
      <c r="AE182" s="1430">
        <f>SUM(W182:Y182)</f>
        <v>33400</v>
      </c>
      <c r="AF182" s="1430">
        <f>SUM(Z182:AB182)</f>
        <v>89900</v>
      </c>
      <c r="AG182" s="1430">
        <f>AC182+AD182</f>
        <v>48800</v>
      </c>
      <c r="AH182" s="1430">
        <f>AF182+AE182</f>
        <v>123300</v>
      </c>
      <c r="AI182" s="1430">
        <f>AG182+AH182</f>
        <v>172100</v>
      </c>
    </row>
    <row r="183" spans="1:35" s="326" customFormat="1">
      <c r="A183" s="1887">
        <v>161</v>
      </c>
      <c r="B183" s="1887">
        <v>1</v>
      </c>
      <c r="C183" s="1887">
        <v>161</v>
      </c>
      <c r="D183" s="2120" t="s">
        <v>1020</v>
      </c>
      <c r="E183" s="2653">
        <v>1</v>
      </c>
      <c r="F183" s="104"/>
      <c r="G183" s="104"/>
      <c r="H183" s="104"/>
      <c r="I183" s="89"/>
      <c r="J183" s="2182"/>
      <c r="K183" s="104"/>
      <c r="L183" s="104"/>
      <c r="M183" s="104"/>
      <c r="N183" s="2182" t="s">
        <v>217</v>
      </c>
      <c r="O183" s="2182"/>
      <c r="P183" s="2225"/>
      <c r="Q183" s="1431">
        <f t="shared" ref="Q183:AB188" si="130">Q570+Q585</f>
        <v>0</v>
      </c>
      <c r="R183" s="1431">
        <f t="shared" si="130"/>
        <v>0</v>
      </c>
      <c r="S183" s="1431">
        <f t="shared" si="130"/>
        <v>0</v>
      </c>
      <c r="T183" s="1431">
        <f t="shared" si="130"/>
        <v>0</v>
      </c>
      <c r="U183" s="1431">
        <f t="shared" si="130"/>
        <v>0</v>
      </c>
      <c r="V183" s="1431">
        <f t="shared" si="130"/>
        <v>0</v>
      </c>
      <c r="W183" s="1431">
        <f t="shared" si="130"/>
        <v>0</v>
      </c>
      <c r="X183" s="1431">
        <f t="shared" si="130"/>
        <v>0</v>
      </c>
      <c r="Y183" s="1431">
        <f t="shared" si="130"/>
        <v>0</v>
      </c>
      <c r="Z183" s="1431">
        <f t="shared" si="130"/>
        <v>0</v>
      </c>
      <c r="AA183" s="1431">
        <f t="shared" si="130"/>
        <v>65000</v>
      </c>
      <c r="AB183" s="1431">
        <f t="shared" si="130"/>
        <v>0</v>
      </c>
      <c r="AC183" s="1431">
        <f t="shared" ref="AC183:AC195" si="131">SUM(Q183:S183)</f>
        <v>0</v>
      </c>
      <c r="AD183" s="1431">
        <f t="shared" ref="AD183:AD195" si="132">SUM(T183:V183)</f>
        <v>0</v>
      </c>
      <c r="AE183" s="1431">
        <f t="shared" ref="AE183:AE195" si="133">SUM(W183:Y183)</f>
        <v>0</v>
      </c>
      <c r="AF183" s="1431">
        <f t="shared" ref="AF183:AF195" si="134">SUM(Z183:AB183)</f>
        <v>65000</v>
      </c>
      <c r="AG183" s="1431">
        <f t="shared" ref="AG183:AG195" si="135">AC183+AD183</f>
        <v>0</v>
      </c>
      <c r="AH183" s="1431">
        <f t="shared" ref="AH183:AH195" si="136">AF183+AE183</f>
        <v>65000</v>
      </c>
      <c r="AI183" s="1431">
        <f t="shared" ref="AI183:AI195" si="137">AG183+AH183</f>
        <v>65000</v>
      </c>
    </row>
    <row r="184" spans="1:35" s="326" customFormat="1">
      <c r="A184" s="1887">
        <v>162</v>
      </c>
      <c r="B184" s="1887">
        <v>1</v>
      </c>
      <c r="C184" s="1887">
        <v>162</v>
      </c>
      <c r="D184" s="2120" t="s">
        <v>1020</v>
      </c>
      <c r="E184" s="2653">
        <v>1</v>
      </c>
      <c r="F184" s="104"/>
      <c r="G184" s="104"/>
      <c r="H184" s="104"/>
      <c r="I184" s="89"/>
      <c r="J184" s="2182"/>
      <c r="K184" s="104"/>
      <c r="L184" s="104"/>
      <c r="M184" s="104"/>
      <c r="N184" s="2182" t="s">
        <v>218</v>
      </c>
      <c r="O184" s="2182"/>
      <c r="P184" s="2225"/>
      <c r="Q184" s="1431">
        <f t="shared" si="130"/>
        <v>0</v>
      </c>
      <c r="R184" s="1431">
        <f t="shared" si="130"/>
        <v>7700</v>
      </c>
      <c r="S184" s="1431">
        <f t="shared" si="130"/>
        <v>0</v>
      </c>
      <c r="T184" s="1431">
        <f t="shared" si="130"/>
        <v>7700</v>
      </c>
      <c r="U184" s="1431">
        <f t="shared" si="130"/>
        <v>0</v>
      </c>
      <c r="V184" s="1431">
        <f t="shared" si="130"/>
        <v>7700</v>
      </c>
      <c r="W184" s="1431">
        <f t="shared" si="130"/>
        <v>0</v>
      </c>
      <c r="X184" s="1431">
        <f t="shared" si="130"/>
        <v>7700</v>
      </c>
      <c r="Y184" s="1431">
        <f t="shared" si="130"/>
        <v>0</v>
      </c>
      <c r="Z184" s="1431">
        <f t="shared" si="130"/>
        <v>7700</v>
      </c>
      <c r="AA184" s="1431">
        <f t="shared" si="130"/>
        <v>0</v>
      </c>
      <c r="AB184" s="1431">
        <f t="shared" si="130"/>
        <v>0</v>
      </c>
      <c r="AC184" s="1431">
        <f t="shared" si="131"/>
        <v>7700</v>
      </c>
      <c r="AD184" s="1431">
        <f t="shared" si="132"/>
        <v>15400</v>
      </c>
      <c r="AE184" s="1431">
        <f t="shared" si="133"/>
        <v>7700</v>
      </c>
      <c r="AF184" s="1431">
        <f t="shared" si="134"/>
        <v>7700</v>
      </c>
      <c r="AG184" s="1431">
        <f t="shared" si="135"/>
        <v>23100</v>
      </c>
      <c r="AH184" s="1431">
        <f t="shared" si="136"/>
        <v>15400</v>
      </c>
      <c r="AI184" s="1431">
        <f t="shared" si="137"/>
        <v>38500</v>
      </c>
    </row>
    <row r="185" spans="1:35" s="326" customFormat="1">
      <c r="A185" s="1887">
        <v>163</v>
      </c>
      <c r="B185" s="1887">
        <v>1</v>
      </c>
      <c r="C185" s="1887">
        <v>163</v>
      </c>
      <c r="D185" s="2120" t="s">
        <v>1020</v>
      </c>
      <c r="E185" s="2653">
        <v>1</v>
      </c>
      <c r="F185" s="104"/>
      <c r="G185" s="104"/>
      <c r="H185" s="104"/>
      <c r="I185" s="89"/>
      <c r="J185" s="2182"/>
      <c r="K185" s="104"/>
      <c r="L185" s="104"/>
      <c r="M185" s="104"/>
      <c r="N185" s="2182" t="s">
        <v>137</v>
      </c>
      <c r="O185" s="2182"/>
      <c r="P185" s="2225"/>
      <c r="Q185" s="1431">
        <f t="shared" si="130"/>
        <v>0</v>
      </c>
      <c r="R185" s="1431">
        <f t="shared" si="130"/>
        <v>0</v>
      </c>
      <c r="S185" s="1431">
        <f t="shared" si="130"/>
        <v>8500</v>
      </c>
      <c r="T185" s="1431">
        <f t="shared" si="130"/>
        <v>0</v>
      </c>
      <c r="U185" s="1431">
        <f t="shared" si="130"/>
        <v>17200</v>
      </c>
      <c r="V185" s="1431">
        <f t="shared" si="130"/>
        <v>0</v>
      </c>
      <c r="W185" s="1431">
        <f t="shared" si="130"/>
        <v>17200</v>
      </c>
      <c r="X185" s="1431">
        <f t="shared" si="130"/>
        <v>0</v>
      </c>
      <c r="Y185" s="1431">
        <f t="shared" si="130"/>
        <v>8500</v>
      </c>
      <c r="Z185" s="1431">
        <f t="shared" si="130"/>
        <v>0</v>
      </c>
      <c r="AA185" s="1431">
        <f t="shared" si="130"/>
        <v>0</v>
      </c>
      <c r="AB185" s="1431">
        <f t="shared" si="130"/>
        <v>17200</v>
      </c>
      <c r="AC185" s="1431">
        <f t="shared" si="131"/>
        <v>8500</v>
      </c>
      <c r="AD185" s="1431">
        <f t="shared" si="132"/>
        <v>17200</v>
      </c>
      <c r="AE185" s="1431">
        <f t="shared" si="133"/>
        <v>25700</v>
      </c>
      <c r="AF185" s="1431">
        <f t="shared" si="134"/>
        <v>17200</v>
      </c>
      <c r="AG185" s="1431">
        <f t="shared" si="135"/>
        <v>25700</v>
      </c>
      <c r="AH185" s="1431">
        <f t="shared" si="136"/>
        <v>42900</v>
      </c>
      <c r="AI185" s="1431">
        <f t="shared" si="137"/>
        <v>68600</v>
      </c>
    </row>
    <row r="186" spans="1:35" s="326" customFormat="1">
      <c r="A186" s="1887">
        <v>164</v>
      </c>
      <c r="B186" s="1887">
        <v>1</v>
      </c>
      <c r="C186" s="1887">
        <v>164</v>
      </c>
      <c r="D186" s="2120" t="s">
        <v>1020</v>
      </c>
      <c r="E186" s="2653">
        <v>1</v>
      </c>
      <c r="F186" s="104"/>
      <c r="G186" s="104"/>
      <c r="H186" s="104"/>
      <c r="I186" s="89"/>
      <c r="J186" s="2182"/>
      <c r="K186" s="104"/>
      <c r="L186" s="104"/>
      <c r="M186" s="104"/>
      <c r="N186" s="2182" t="s">
        <v>219</v>
      </c>
      <c r="O186" s="2182"/>
      <c r="P186" s="2225"/>
      <c r="Q186" s="1431">
        <f t="shared" si="130"/>
        <v>0</v>
      </c>
      <c r="R186" s="1431">
        <f t="shared" si="130"/>
        <v>0</v>
      </c>
      <c r="S186" s="1431">
        <f t="shared" si="130"/>
        <v>0</v>
      </c>
      <c r="T186" s="1431">
        <f t="shared" si="130"/>
        <v>0</v>
      </c>
      <c r="U186" s="1431">
        <f t="shared" si="130"/>
        <v>0</v>
      </c>
      <c r="V186" s="1431">
        <f t="shared" si="130"/>
        <v>0</v>
      </c>
      <c r="W186" s="1431">
        <f t="shared" si="130"/>
        <v>0</v>
      </c>
      <c r="X186" s="1431">
        <f t="shared" si="130"/>
        <v>0</v>
      </c>
      <c r="Y186" s="1431">
        <f t="shared" si="130"/>
        <v>0</v>
      </c>
      <c r="Z186" s="1431">
        <f t="shared" si="130"/>
        <v>0</v>
      </c>
      <c r="AA186" s="1431">
        <f t="shared" si="130"/>
        <v>0</v>
      </c>
      <c r="AB186" s="1431">
        <f t="shared" si="130"/>
        <v>0</v>
      </c>
      <c r="AC186" s="1431">
        <f t="shared" si="131"/>
        <v>0</v>
      </c>
      <c r="AD186" s="1431">
        <f t="shared" si="132"/>
        <v>0</v>
      </c>
      <c r="AE186" s="1431">
        <f t="shared" si="133"/>
        <v>0</v>
      </c>
      <c r="AF186" s="1431">
        <f t="shared" si="134"/>
        <v>0</v>
      </c>
      <c r="AG186" s="1431">
        <f t="shared" si="135"/>
        <v>0</v>
      </c>
      <c r="AH186" s="1431">
        <f t="shared" si="136"/>
        <v>0</v>
      </c>
      <c r="AI186" s="1431">
        <f t="shared" si="137"/>
        <v>0</v>
      </c>
    </row>
    <row r="187" spans="1:35" s="326" customFormat="1">
      <c r="A187" s="1887">
        <v>165</v>
      </c>
      <c r="B187" s="1887">
        <v>1</v>
      </c>
      <c r="C187" s="1887">
        <v>165</v>
      </c>
      <c r="D187" s="2120" t="s">
        <v>1020</v>
      </c>
      <c r="E187" s="2653">
        <v>1</v>
      </c>
      <c r="F187" s="104"/>
      <c r="G187" s="104"/>
      <c r="H187" s="104"/>
      <c r="I187" s="89"/>
      <c r="J187" s="2182"/>
      <c r="K187" s="104"/>
      <c r="L187" s="104"/>
      <c r="M187" s="104"/>
      <c r="N187" s="2182" t="s">
        <v>313</v>
      </c>
      <c r="O187" s="2182"/>
      <c r="P187" s="2225"/>
      <c r="Q187" s="1431">
        <f t="shared" si="130"/>
        <v>0</v>
      </c>
      <c r="R187" s="1431">
        <f t="shared" si="130"/>
        <v>0</v>
      </c>
      <c r="S187" s="1431">
        <f t="shared" si="130"/>
        <v>0</v>
      </c>
      <c r="T187" s="1431">
        <f t="shared" si="130"/>
        <v>0</v>
      </c>
      <c r="U187" s="1431">
        <f t="shared" si="130"/>
        <v>0</v>
      </c>
      <c r="V187" s="1431">
        <f t="shared" si="130"/>
        <v>0</v>
      </c>
      <c r="W187" s="1431">
        <f t="shared" si="130"/>
        <v>0</v>
      </c>
      <c r="X187" s="1431">
        <f t="shared" si="130"/>
        <v>0</v>
      </c>
      <c r="Y187" s="1431">
        <f t="shared" si="130"/>
        <v>0</v>
      </c>
      <c r="Z187" s="1431">
        <f t="shared" si="130"/>
        <v>0</v>
      </c>
      <c r="AA187" s="1431">
        <f t="shared" si="130"/>
        <v>0</v>
      </c>
      <c r="AB187" s="1431">
        <f t="shared" si="130"/>
        <v>0</v>
      </c>
      <c r="AC187" s="1431">
        <f t="shared" si="131"/>
        <v>0</v>
      </c>
      <c r="AD187" s="1431">
        <f t="shared" si="132"/>
        <v>0</v>
      </c>
      <c r="AE187" s="1431">
        <f t="shared" si="133"/>
        <v>0</v>
      </c>
      <c r="AF187" s="1431">
        <f t="shared" si="134"/>
        <v>0</v>
      </c>
      <c r="AG187" s="1431">
        <f t="shared" si="135"/>
        <v>0</v>
      </c>
      <c r="AH187" s="1431">
        <f t="shared" si="136"/>
        <v>0</v>
      </c>
      <c r="AI187" s="1431">
        <f t="shared" si="137"/>
        <v>0</v>
      </c>
    </row>
    <row r="188" spans="1:35" s="326" customFormat="1">
      <c r="A188" s="1887">
        <v>166</v>
      </c>
      <c r="B188" s="1887">
        <v>1</v>
      </c>
      <c r="C188" s="1887">
        <v>166</v>
      </c>
      <c r="D188" s="2120" t="s">
        <v>1020</v>
      </c>
      <c r="E188" s="2653">
        <v>1</v>
      </c>
      <c r="F188" s="104"/>
      <c r="G188" s="104"/>
      <c r="H188" s="104"/>
      <c r="I188" s="89"/>
      <c r="J188" s="2182"/>
      <c r="K188" s="104"/>
      <c r="L188" s="104"/>
      <c r="M188" s="81"/>
      <c r="N188" s="81" t="s">
        <v>136</v>
      </c>
      <c r="O188" s="81"/>
      <c r="P188" s="2230"/>
      <c r="Q188" s="1432">
        <f t="shared" si="130"/>
        <v>0</v>
      </c>
      <c r="R188" s="1432">
        <f t="shared" si="130"/>
        <v>0</v>
      </c>
      <c r="S188" s="1432">
        <f t="shared" si="130"/>
        <v>0</v>
      </c>
      <c r="T188" s="1432">
        <f t="shared" si="130"/>
        <v>0</v>
      </c>
      <c r="U188" s="1432">
        <f t="shared" si="130"/>
        <v>0</v>
      </c>
      <c r="V188" s="1432">
        <f t="shared" si="130"/>
        <v>0</v>
      </c>
      <c r="W188" s="1432">
        <f t="shared" si="130"/>
        <v>0</v>
      </c>
      <c r="X188" s="1432">
        <f t="shared" si="130"/>
        <v>0</v>
      </c>
      <c r="Y188" s="1432">
        <f t="shared" si="130"/>
        <v>0</v>
      </c>
      <c r="Z188" s="1432">
        <f t="shared" si="130"/>
        <v>0</v>
      </c>
      <c r="AA188" s="1432">
        <f t="shared" si="130"/>
        <v>0</v>
      </c>
      <c r="AB188" s="1432">
        <f t="shared" si="130"/>
        <v>0</v>
      </c>
      <c r="AC188" s="1432">
        <f t="shared" si="131"/>
        <v>0</v>
      </c>
      <c r="AD188" s="1432">
        <f t="shared" si="132"/>
        <v>0</v>
      </c>
      <c r="AE188" s="1432">
        <f t="shared" si="133"/>
        <v>0</v>
      </c>
      <c r="AF188" s="1432">
        <f t="shared" si="134"/>
        <v>0</v>
      </c>
      <c r="AG188" s="1432">
        <f t="shared" si="135"/>
        <v>0</v>
      </c>
      <c r="AH188" s="1432">
        <f t="shared" si="136"/>
        <v>0</v>
      </c>
      <c r="AI188" s="1432">
        <f t="shared" si="137"/>
        <v>0</v>
      </c>
    </row>
    <row r="189" spans="1:35" s="326" customFormat="1">
      <c r="A189" s="1887">
        <v>167</v>
      </c>
      <c r="B189" s="1887">
        <v>1</v>
      </c>
      <c r="C189" s="1887">
        <v>167</v>
      </c>
      <c r="D189" s="2120" t="s">
        <v>1020</v>
      </c>
      <c r="E189" s="2653">
        <v>1</v>
      </c>
      <c r="F189" s="104"/>
      <c r="G189" s="104"/>
      <c r="H189" s="104"/>
      <c r="I189" s="89"/>
      <c r="J189" s="2182"/>
      <c r="K189" s="104"/>
      <c r="L189" s="104"/>
      <c r="M189" s="2256" t="s">
        <v>227</v>
      </c>
      <c r="N189" s="2256"/>
      <c r="O189" s="2256"/>
      <c r="P189" s="2257"/>
      <c r="Q189" s="1433">
        <f>SUM(Q190:Q195)</f>
        <v>2575</v>
      </c>
      <c r="R189" s="1433">
        <f t="shared" ref="R189:AB189" si="138">SUM(R190:R195)</f>
        <v>2700</v>
      </c>
      <c r="S189" s="1433">
        <f t="shared" si="138"/>
        <v>2725</v>
      </c>
      <c r="T189" s="1433">
        <f t="shared" si="138"/>
        <v>2700</v>
      </c>
      <c r="U189" s="1433">
        <f t="shared" si="138"/>
        <v>2725</v>
      </c>
      <c r="V189" s="1433">
        <f t="shared" si="138"/>
        <v>2850</v>
      </c>
      <c r="W189" s="1433">
        <f t="shared" si="138"/>
        <v>2840</v>
      </c>
      <c r="X189" s="1433">
        <f t="shared" si="138"/>
        <v>2865</v>
      </c>
      <c r="Y189" s="1433">
        <f t="shared" si="138"/>
        <v>2990</v>
      </c>
      <c r="Z189" s="1433">
        <f t="shared" si="138"/>
        <v>2975</v>
      </c>
      <c r="AA189" s="1433">
        <f t="shared" si="138"/>
        <v>3025</v>
      </c>
      <c r="AB189" s="1433">
        <f t="shared" si="138"/>
        <v>3050</v>
      </c>
      <c r="AC189" s="1433">
        <f t="shared" si="131"/>
        <v>8000</v>
      </c>
      <c r="AD189" s="1433">
        <f t="shared" si="132"/>
        <v>8275</v>
      </c>
      <c r="AE189" s="1433">
        <f t="shared" si="133"/>
        <v>8695</v>
      </c>
      <c r="AF189" s="1433">
        <f t="shared" si="134"/>
        <v>9050</v>
      </c>
      <c r="AG189" s="1433">
        <f t="shared" si="135"/>
        <v>16275</v>
      </c>
      <c r="AH189" s="1433">
        <f t="shared" si="136"/>
        <v>17745</v>
      </c>
      <c r="AI189" s="1433">
        <f t="shared" si="137"/>
        <v>34020</v>
      </c>
    </row>
    <row r="190" spans="1:35" s="326" customFormat="1">
      <c r="A190" s="1887">
        <v>168</v>
      </c>
      <c r="B190" s="1887">
        <v>1</v>
      </c>
      <c r="C190" s="1887">
        <v>168</v>
      </c>
      <c r="D190" s="2120" t="s">
        <v>1020</v>
      </c>
      <c r="E190" s="2653">
        <v>1</v>
      </c>
      <c r="F190" s="104"/>
      <c r="G190" s="104"/>
      <c r="H190" s="104"/>
      <c r="I190" s="89"/>
      <c r="J190" s="2182"/>
      <c r="K190" s="104"/>
      <c r="L190" s="104"/>
      <c r="M190" s="104"/>
      <c r="N190" s="2182" t="s">
        <v>217</v>
      </c>
      <c r="O190" s="2182"/>
      <c r="P190" s="2225"/>
      <c r="Q190" s="1431">
        <f t="shared" ref="Q190:AB195" si="139">Q577+Q592</f>
        <v>75</v>
      </c>
      <c r="R190" s="1431">
        <f t="shared" si="139"/>
        <v>75</v>
      </c>
      <c r="S190" s="1431">
        <f t="shared" si="139"/>
        <v>75</v>
      </c>
      <c r="T190" s="1431">
        <f t="shared" si="139"/>
        <v>75</v>
      </c>
      <c r="U190" s="1431">
        <f t="shared" si="139"/>
        <v>75</v>
      </c>
      <c r="V190" s="1431">
        <f t="shared" si="139"/>
        <v>75</v>
      </c>
      <c r="W190" s="1431">
        <f t="shared" si="139"/>
        <v>90</v>
      </c>
      <c r="X190" s="1431">
        <f t="shared" si="139"/>
        <v>90</v>
      </c>
      <c r="Y190" s="1431">
        <f t="shared" si="139"/>
        <v>90</v>
      </c>
      <c r="Z190" s="1431">
        <f t="shared" si="139"/>
        <v>100</v>
      </c>
      <c r="AA190" s="1431">
        <f t="shared" si="139"/>
        <v>100</v>
      </c>
      <c r="AB190" s="1431">
        <f t="shared" si="139"/>
        <v>100</v>
      </c>
      <c r="AC190" s="1431">
        <f t="shared" si="131"/>
        <v>225</v>
      </c>
      <c r="AD190" s="1431">
        <f t="shared" si="132"/>
        <v>225</v>
      </c>
      <c r="AE190" s="1431">
        <f t="shared" si="133"/>
        <v>270</v>
      </c>
      <c r="AF190" s="1431">
        <f t="shared" si="134"/>
        <v>300</v>
      </c>
      <c r="AG190" s="1431">
        <f t="shared" si="135"/>
        <v>450</v>
      </c>
      <c r="AH190" s="1431">
        <f t="shared" si="136"/>
        <v>570</v>
      </c>
      <c r="AI190" s="1431">
        <f t="shared" si="137"/>
        <v>1020</v>
      </c>
    </row>
    <row r="191" spans="1:35" s="326" customFormat="1">
      <c r="A191" s="1887">
        <v>169</v>
      </c>
      <c r="B191" s="1887">
        <v>1</v>
      </c>
      <c r="C191" s="1887">
        <v>169</v>
      </c>
      <c r="D191" s="2120" t="s">
        <v>1020</v>
      </c>
      <c r="E191" s="2653">
        <v>1</v>
      </c>
      <c r="F191" s="104"/>
      <c r="G191" s="104"/>
      <c r="H191" s="104"/>
      <c r="I191" s="89"/>
      <c r="J191" s="2182"/>
      <c r="K191" s="104"/>
      <c r="L191" s="104"/>
      <c r="M191" s="104"/>
      <c r="N191" s="2182" t="s">
        <v>218</v>
      </c>
      <c r="O191" s="2182"/>
      <c r="P191" s="2225"/>
      <c r="Q191" s="1431">
        <f t="shared" si="139"/>
        <v>1600</v>
      </c>
      <c r="R191" s="1431">
        <f t="shared" si="139"/>
        <v>1625</v>
      </c>
      <c r="S191" s="1431">
        <f t="shared" si="139"/>
        <v>1650</v>
      </c>
      <c r="T191" s="1431">
        <f t="shared" si="139"/>
        <v>1625</v>
      </c>
      <c r="U191" s="1431">
        <f t="shared" si="139"/>
        <v>1650</v>
      </c>
      <c r="V191" s="1431">
        <f t="shared" si="139"/>
        <v>1675</v>
      </c>
      <c r="W191" s="1431">
        <f t="shared" si="139"/>
        <v>1650</v>
      </c>
      <c r="X191" s="1431">
        <f t="shared" si="139"/>
        <v>1675</v>
      </c>
      <c r="Y191" s="1431">
        <f t="shared" si="139"/>
        <v>1700</v>
      </c>
      <c r="Z191" s="1431">
        <f t="shared" si="139"/>
        <v>1675</v>
      </c>
      <c r="AA191" s="1431">
        <f t="shared" si="139"/>
        <v>1725</v>
      </c>
      <c r="AB191" s="1431">
        <f t="shared" si="139"/>
        <v>1750</v>
      </c>
      <c r="AC191" s="1431">
        <f t="shared" si="131"/>
        <v>4875</v>
      </c>
      <c r="AD191" s="1431">
        <f t="shared" si="132"/>
        <v>4950</v>
      </c>
      <c r="AE191" s="1431">
        <f t="shared" si="133"/>
        <v>5025</v>
      </c>
      <c r="AF191" s="1431">
        <f t="shared" si="134"/>
        <v>5150</v>
      </c>
      <c r="AG191" s="1431">
        <f t="shared" si="135"/>
        <v>9825</v>
      </c>
      <c r="AH191" s="1431">
        <f t="shared" si="136"/>
        <v>10175</v>
      </c>
      <c r="AI191" s="1431">
        <f t="shared" si="137"/>
        <v>20000</v>
      </c>
    </row>
    <row r="192" spans="1:35" s="326" customFormat="1">
      <c r="A192" s="1887">
        <v>170</v>
      </c>
      <c r="B192" s="1887">
        <v>1</v>
      </c>
      <c r="C192" s="1887">
        <v>170</v>
      </c>
      <c r="D192" s="2120" t="s">
        <v>1020</v>
      </c>
      <c r="E192" s="2653">
        <v>1</v>
      </c>
      <c r="F192" s="104"/>
      <c r="G192" s="104"/>
      <c r="H192" s="104"/>
      <c r="I192" s="89"/>
      <c r="J192" s="2182"/>
      <c r="K192" s="104"/>
      <c r="L192" s="104"/>
      <c r="M192" s="104"/>
      <c r="N192" s="2182" t="s">
        <v>137</v>
      </c>
      <c r="O192" s="2182"/>
      <c r="P192" s="2258"/>
      <c r="Q192" s="1431">
        <f t="shared" si="139"/>
        <v>900</v>
      </c>
      <c r="R192" s="1431">
        <f t="shared" si="139"/>
        <v>1000</v>
      </c>
      <c r="S192" s="1431">
        <f t="shared" si="139"/>
        <v>1000</v>
      </c>
      <c r="T192" s="1431">
        <f t="shared" si="139"/>
        <v>1000</v>
      </c>
      <c r="U192" s="1431">
        <f t="shared" si="139"/>
        <v>1000</v>
      </c>
      <c r="V192" s="1431">
        <f t="shared" si="139"/>
        <v>1100</v>
      </c>
      <c r="W192" s="1431">
        <f t="shared" si="139"/>
        <v>1100</v>
      </c>
      <c r="X192" s="1431">
        <f t="shared" si="139"/>
        <v>1100</v>
      </c>
      <c r="Y192" s="1431">
        <f t="shared" si="139"/>
        <v>1200</v>
      </c>
      <c r="Z192" s="1431">
        <f t="shared" si="139"/>
        <v>1200</v>
      </c>
      <c r="AA192" s="1431">
        <f t="shared" si="139"/>
        <v>1200</v>
      </c>
      <c r="AB192" s="1431">
        <f t="shared" si="139"/>
        <v>1200</v>
      </c>
      <c r="AC192" s="1431">
        <f t="shared" si="131"/>
        <v>2900</v>
      </c>
      <c r="AD192" s="1431">
        <f t="shared" si="132"/>
        <v>3100</v>
      </c>
      <c r="AE192" s="1431">
        <f t="shared" si="133"/>
        <v>3400</v>
      </c>
      <c r="AF192" s="1431">
        <f t="shared" si="134"/>
        <v>3600</v>
      </c>
      <c r="AG192" s="1431">
        <f t="shared" si="135"/>
        <v>6000</v>
      </c>
      <c r="AH192" s="1431">
        <f t="shared" si="136"/>
        <v>7000</v>
      </c>
      <c r="AI192" s="1431">
        <f t="shared" si="137"/>
        <v>13000</v>
      </c>
    </row>
    <row r="193" spans="1:35" s="326" customFormat="1">
      <c r="A193" s="1887">
        <v>171</v>
      </c>
      <c r="B193" s="1887">
        <v>1</v>
      </c>
      <c r="C193" s="1887">
        <v>171</v>
      </c>
      <c r="D193" s="2120" t="s">
        <v>1020</v>
      </c>
      <c r="E193" s="2653">
        <v>1</v>
      </c>
      <c r="F193" s="104"/>
      <c r="G193" s="104"/>
      <c r="H193" s="104"/>
      <c r="I193" s="89"/>
      <c r="J193" s="2182"/>
      <c r="K193" s="104"/>
      <c r="L193" s="104"/>
      <c r="M193" s="104"/>
      <c r="N193" s="2182" t="s">
        <v>219</v>
      </c>
      <c r="O193" s="2182"/>
      <c r="P193" s="2225"/>
      <c r="Q193" s="1431">
        <f t="shared" si="139"/>
        <v>0</v>
      </c>
      <c r="R193" s="1431">
        <f t="shared" si="139"/>
        <v>0</v>
      </c>
      <c r="S193" s="1431">
        <f t="shared" si="139"/>
        <v>0</v>
      </c>
      <c r="T193" s="1431">
        <f t="shared" si="139"/>
        <v>0</v>
      </c>
      <c r="U193" s="1431">
        <f t="shared" si="139"/>
        <v>0</v>
      </c>
      <c r="V193" s="1431">
        <f t="shared" si="139"/>
        <v>0</v>
      </c>
      <c r="W193" s="1431">
        <f t="shared" si="139"/>
        <v>0</v>
      </c>
      <c r="X193" s="1431">
        <f t="shared" si="139"/>
        <v>0</v>
      </c>
      <c r="Y193" s="1431">
        <f t="shared" si="139"/>
        <v>0</v>
      </c>
      <c r="Z193" s="1431">
        <f t="shared" si="139"/>
        <v>0</v>
      </c>
      <c r="AA193" s="1431">
        <f t="shared" si="139"/>
        <v>0</v>
      </c>
      <c r="AB193" s="1431">
        <f t="shared" si="139"/>
        <v>0</v>
      </c>
      <c r="AC193" s="1431">
        <f t="shared" si="131"/>
        <v>0</v>
      </c>
      <c r="AD193" s="1431">
        <f t="shared" si="132"/>
        <v>0</v>
      </c>
      <c r="AE193" s="1431">
        <f t="shared" si="133"/>
        <v>0</v>
      </c>
      <c r="AF193" s="1431">
        <f t="shared" si="134"/>
        <v>0</v>
      </c>
      <c r="AG193" s="1431">
        <f t="shared" si="135"/>
        <v>0</v>
      </c>
      <c r="AH193" s="1431">
        <f t="shared" si="136"/>
        <v>0</v>
      </c>
      <c r="AI193" s="1431">
        <f t="shared" si="137"/>
        <v>0</v>
      </c>
    </row>
    <row r="194" spans="1:35" s="326" customFormat="1">
      <c r="A194" s="1887">
        <v>172</v>
      </c>
      <c r="B194" s="1887">
        <v>1</v>
      </c>
      <c r="C194" s="1887">
        <v>172</v>
      </c>
      <c r="D194" s="2120" t="s">
        <v>1020</v>
      </c>
      <c r="E194" s="2653">
        <v>1</v>
      </c>
      <c r="F194" s="104"/>
      <c r="G194" s="104"/>
      <c r="H194" s="104"/>
      <c r="I194" s="89"/>
      <c r="J194" s="2182"/>
      <c r="K194" s="104"/>
      <c r="L194" s="104"/>
      <c r="M194" s="104"/>
      <c r="N194" s="2182" t="s">
        <v>313</v>
      </c>
      <c r="O194" s="2182"/>
      <c r="P194" s="2225"/>
      <c r="Q194" s="1431">
        <f t="shared" si="139"/>
        <v>0</v>
      </c>
      <c r="R194" s="1431">
        <f t="shared" si="139"/>
        <v>0</v>
      </c>
      <c r="S194" s="1431">
        <f t="shared" si="139"/>
        <v>0</v>
      </c>
      <c r="T194" s="1431">
        <f t="shared" si="139"/>
        <v>0</v>
      </c>
      <c r="U194" s="1431">
        <f t="shared" si="139"/>
        <v>0</v>
      </c>
      <c r="V194" s="1431">
        <f t="shared" si="139"/>
        <v>0</v>
      </c>
      <c r="W194" s="1431">
        <f t="shared" si="139"/>
        <v>0</v>
      </c>
      <c r="X194" s="1431">
        <f t="shared" si="139"/>
        <v>0</v>
      </c>
      <c r="Y194" s="1431">
        <f t="shared" si="139"/>
        <v>0</v>
      </c>
      <c r="Z194" s="1431">
        <f t="shared" si="139"/>
        <v>0</v>
      </c>
      <c r="AA194" s="1431">
        <f t="shared" si="139"/>
        <v>0</v>
      </c>
      <c r="AB194" s="1431">
        <f t="shared" si="139"/>
        <v>0</v>
      </c>
      <c r="AC194" s="1431">
        <f t="shared" si="131"/>
        <v>0</v>
      </c>
      <c r="AD194" s="1431">
        <f t="shared" si="132"/>
        <v>0</v>
      </c>
      <c r="AE194" s="1431">
        <f t="shared" si="133"/>
        <v>0</v>
      </c>
      <c r="AF194" s="1431">
        <f t="shared" si="134"/>
        <v>0</v>
      </c>
      <c r="AG194" s="1431">
        <f t="shared" si="135"/>
        <v>0</v>
      </c>
      <c r="AH194" s="1431">
        <f t="shared" si="136"/>
        <v>0</v>
      </c>
      <c r="AI194" s="1431">
        <f t="shared" si="137"/>
        <v>0</v>
      </c>
    </row>
    <row r="195" spans="1:35" s="326" customFormat="1">
      <c r="A195" s="1887">
        <v>173</v>
      </c>
      <c r="B195" s="1887">
        <v>1</v>
      </c>
      <c r="C195" s="1887">
        <v>173</v>
      </c>
      <c r="D195" s="2120" t="s">
        <v>1020</v>
      </c>
      <c r="E195" s="2653">
        <v>1</v>
      </c>
      <c r="F195" s="104"/>
      <c r="G195" s="104"/>
      <c r="H195" s="104"/>
      <c r="I195" s="2239"/>
      <c r="J195" s="2241"/>
      <c r="K195" s="1188"/>
      <c r="L195" s="1188"/>
      <c r="M195" s="1188"/>
      <c r="N195" s="2241" t="s">
        <v>136</v>
      </c>
      <c r="O195" s="2241"/>
      <c r="P195" s="2242"/>
      <c r="Q195" s="1434">
        <f t="shared" si="139"/>
        <v>0</v>
      </c>
      <c r="R195" s="1434">
        <f t="shared" si="139"/>
        <v>0</v>
      </c>
      <c r="S195" s="1434">
        <f t="shared" si="139"/>
        <v>0</v>
      </c>
      <c r="T195" s="1434">
        <f t="shared" si="139"/>
        <v>0</v>
      </c>
      <c r="U195" s="1434">
        <f t="shared" si="139"/>
        <v>0</v>
      </c>
      <c r="V195" s="1434">
        <f t="shared" si="139"/>
        <v>0</v>
      </c>
      <c r="W195" s="1434">
        <f t="shared" si="139"/>
        <v>0</v>
      </c>
      <c r="X195" s="1434">
        <f t="shared" si="139"/>
        <v>0</v>
      </c>
      <c r="Y195" s="1434">
        <f t="shared" si="139"/>
        <v>0</v>
      </c>
      <c r="Z195" s="1434">
        <f t="shared" si="139"/>
        <v>0</v>
      </c>
      <c r="AA195" s="1434">
        <f t="shared" si="139"/>
        <v>0</v>
      </c>
      <c r="AB195" s="1434">
        <f t="shared" si="139"/>
        <v>0</v>
      </c>
      <c r="AC195" s="1434">
        <f t="shared" si="131"/>
        <v>0</v>
      </c>
      <c r="AD195" s="1434">
        <f t="shared" si="132"/>
        <v>0</v>
      </c>
      <c r="AE195" s="1434">
        <f t="shared" si="133"/>
        <v>0</v>
      </c>
      <c r="AF195" s="1434">
        <f t="shared" si="134"/>
        <v>0</v>
      </c>
      <c r="AG195" s="1434">
        <f t="shared" si="135"/>
        <v>0</v>
      </c>
      <c r="AH195" s="1434">
        <f t="shared" si="136"/>
        <v>0</v>
      </c>
      <c r="AI195" s="1434">
        <f t="shared" si="137"/>
        <v>0</v>
      </c>
    </row>
    <row r="196" spans="1:35">
      <c r="A196" s="1887">
        <v>174</v>
      </c>
      <c r="B196" s="1887">
        <v>1</v>
      </c>
      <c r="C196" s="1887">
        <v>174</v>
      </c>
      <c r="D196" s="2120" t="s">
        <v>1020</v>
      </c>
      <c r="E196" s="2653">
        <v>1</v>
      </c>
      <c r="F196" s="104"/>
      <c r="G196" s="104"/>
      <c r="H196" s="104"/>
      <c r="I196" s="2250" t="s">
        <v>133</v>
      </c>
      <c r="J196" s="2107"/>
      <c r="K196" s="2251"/>
      <c r="L196" s="2251"/>
      <c r="M196" s="2107"/>
      <c r="N196" s="2107"/>
      <c r="O196" s="2252" t="s">
        <v>570</v>
      </c>
      <c r="P196" s="2253"/>
      <c r="Q196" s="2007">
        <f t="shared" ref="Q196:AI196" si="140">Q197+Q204</f>
        <v>2575</v>
      </c>
      <c r="R196" s="2007">
        <f t="shared" si="140"/>
        <v>10400</v>
      </c>
      <c r="S196" s="2007">
        <f t="shared" si="140"/>
        <v>11225</v>
      </c>
      <c r="T196" s="2007">
        <f t="shared" si="140"/>
        <v>10400</v>
      </c>
      <c r="U196" s="2007">
        <f t="shared" si="140"/>
        <v>19925</v>
      </c>
      <c r="V196" s="2007">
        <f t="shared" si="140"/>
        <v>10550</v>
      </c>
      <c r="W196" s="2007">
        <f t="shared" si="140"/>
        <v>20040</v>
      </c>
      <c r="X196" s="2007">
        <f t="shared" si="140"/>
        <v>10565</v>
      </c>
      <c r="Y196" s="2007">
        <f t="shared" si="140"/>
        <v>11490</v>
      </c>
      <c r="Z196" s="2007">
        <f t="shared" si="140"/>
        <v>10675</v>
      </c>
      <c r="AA196" s="2007">
        <f t="shared" si="140"/>
        <v>68025</v>
      </c>
      <c r="AB196" s="2007">
        <f t="shared" si="140"/>
        <v>20250</v>
      </c>
      <c r="AC196" s="2007">
        <f t="shared" si="140"/>
        <v>24200</v>
      </c>
      <c r="AD196" s="2007">
        <f t="shared" si="140"/>
        <v>40875</v>
      </c>
      <c r="AE196" s="2007">
        <f t="shared" si="140"/>
        <v>42095</v>
      </c>
      <c r="AF196" s="2007">
        <f t="shared" si="140"/>
        <v>98950</v>
      </c>
      <c r="AG196" s="2007">
        <f t="shared" si="140"/>
        <v>65075</v>
      </c>
      <c r="AH196" s="2007">
        <f t="shared" si="140"/>
        <v>141045</v>
      </c>
      <c r="AI196" s="2007">
        <f t="shared" si="140"/>
        <v>206120</v>
      </c>
    </row>
    <row r="197" spans="1:35" s="326" customFormat="1">
      <c r="A197" s="1887">
        <v>175</v>
      </c>
      <c r="B197" s="1887">
        <v>1</v>
      </c>
      <c r="C197" s="1887">
        <v>175</v>
      </c>
      <c r="D197" s="2120" t="s">
        <v>1020</v>
      </c>
      <c r="E197" s="2653">
        <v>1</v>
      </c>
      <c r="F197" s="104"/>
      <c r="G197" s="104"/>
      <c r="H197" s="104"/>
      <c r="I197" s="89"/>
      <c r="J197" s="2182"/>
      <c r="K197" s="104"/>
      <c r="L197" s="104"/>
      <c r="M197" s="2254" t="s">
        <v>327</v>
      </c>
      <c r="N197" s="2254"/>
      <c r="O197" s="2254"/>
      <c r="P197" s="2255"/>
      <c r="Q197" s="1430">
        <f>SUM(Q198:Q203)</f>
        <v>0</v>
      </c>
      <c r="R197" s="1430">
        <f t="shared" ref="R197:AB197" si="141">SUM(R198:R203)</f>
        <v>7700</v>
      </c>
      <c r="S197" s="1430">
        <f t="shared" si="141"/>
        <v>8500</v>
      </c>
      <c r="T197" s="1430">
        <f t="shared" si="141"/>
        <v>7700</v>
      </c>
      <c r="U197" s="1430">
        <f t="shared" si="141"/>
        <v>17200</v>
      </c>
      <c r="V197" s="1430">
        <f t="shared" si="141"/>
        <v>7700</v>
      </c>
      <c r="W197" s="1430">
        <f t="shared" si="141"/>
        <v>17200</v>
      </c>
      <c r="X197" s="1430">
        <f t="shared" si="141"/>
        <v>7700</v>
      </c>
      <c r="Y197" s="1430">
        <f t="shared" si="141"/>
        <v>8500</v>
      </c>
      <c r="Z197" s="1430">
        <f t="shared" si="141"/>
        <v>7700</v>
      </c>
      <c r="AA197" s="1430">
        <f t="shared" si="141"/>
        <v>65000</v>
      </c>
      <c r="AB197" s="1430">
        <f t="shared" si="141"/>
        <v>17200</v>
      </c>
      <c r="AC197" s="1430">
        <f>SUM(Q197:S197)</f>
        <v>16200</v>
      </c>
      <c r="AD197" s="1430">
        <f>SUM(T197:V197)</f>
        <v>32600</v>
      </c>
      <c r="AE197" s="1430">
        <f>SUM(W197:Y197)</f>
        <v>33400</v>
      </c>
      <c r="AF197" s="1430">
        <f>SUM(Z197:AB197)</f>
        <v>89900</v>
      </c>
      <c r="AG197" s="1430">
        <f>AC197+AD197</f>
        <v>48800</v>
      </c>
      <c r="AH197" s="1430">
        <f>AF197+AE197</f>
        <v>123300</v>
      </c>
      <c r="AI197" s="1430">
        <f>AG197+AH197</f>
        <v>172100</v>
      </c>
    </row>
    <row r="198" spans="1:35" s="326" customFormat="1">
      <c r="A198" s="1887">
        <v>176</v>
      </c>
      <c r="B198" s="1887">
        <v>1</v>
      </c>
      <c r="C198" s="1887">
        <v>176</v>
      </c>
      <c r="D198" s="2120" t="s">
        <v>1020</v>
      </c>
      <c r="E198" s="2653">
        <v>1</v>
      </c>
      <c r="F198" s="104"/>
      <c r="G198" s="104"/>
      <c r="H198" s="104"/>
      <c r="I198" s="89"/>
      <c r="J198" s="2182"/>
      <c r="K198" s="104"/>
      <c r="L198" s="104"/>
      <c r="M198" s="104"/>
      <c r="N198" s="2182" t="s">
        <v>217</v>
      </c>
      <c r="O198" s="2182"/>
      <c r="P198" s="2225"/>
      <c r="Q198" s="1419">
        <v>0</v>
      </c>
      <c r="R198" s="1419">
        <v>0</v>
      </c>
      <c r="S198" s="1419">
        <v>0</v>
      </c>
      <c r="T198" s="1419">
        <v>0</v>
      </c>
      <c r="U198" s="1419">
        <v>0</v>
      </c>
      <c r="V198" s="1419">
        <v>0</v>
      </c>
      <c r="W198" s="1419">
        <v>0</v>
      </c>
      <c r="X198" s="1419">
        <v>0</v>
      </c>
      <c r="Y198" s="1419">
        <v>0</v>
      </c>
      <c r="Z198" s="1419">
        <v>0</v>
      </c>
      <c r="AA198" s="1419">
        <v>65000</v>
      </c>
      <c r="AB198" s="1419">
        <v>0</v>
      </c>
      <c r="AC198" s="1431">
        <f t="shared" ref="AC198:AC210" si="142">SUM(Q198:S198)</f>
        <v>0</v>
      </c>
      <c r="AD198" s="1431">
        <f t="shared" ref="AD198:AD210" si="143">SUM(T198:V198)</f>
        <v>0</v>
      </c>
      <c r="AE198" s="1431">
        <f t="shared" ref="AE198:AE210" si="144">SUM(W198:Y198)</f>
        <v>0</v>
      </c>
      <c r="AF198" s="1431">
        <f t="shared" ref="AF198:AF210" si="145">SUM(Z198:AB198)</f>
        <v>65000</v>
      </c>
      <c r="AG198" s="1431">
        <f t="shared" ref="AG198:AG210" si="146">AC198+AD198</f>
        <v>0</v>
      </c>
      <c r="AH198" s="1431">
        <f t="shared" ref="AH198:AH210" si="147">AF198+AE198</f>
        <v>65000</v>
      </c>
      <c r="AI198" s="1431">
        <f t="shared" ref="AI198:AI210" si="148">AG198+AH198</f>
        <v>65000</v>
      </c>
    </row>
    <row r="199" spans="1:35" s="326" customFormat="1">
      <c r="A199" s="1887">
        <v>177</v>
      </c>
      <c r="B199" s="1887">
        <v>1</v>
      </c>
      <c r="C199" s="1887">
        <v>177</v>
      </c>
      <c r="D199" s="2120" t="s">
        <v>1020</v>
      </c>
      <c r="E199" s="2653">
        <v>1</v>
      </c>
      <c r="F199" s="104"/>
      <c r="G199" s="104"/>
      <c r="H199" s="104"/>
      <c r="I199" s="89"/>
      <c r="J199" s="2182"/>
      <c r="K199" s="104"/>
      <c r="L199" s="104"/>
      <c r="M199" s="104"/>
      <c r="N199" s="2182" t="s">
        <v>218</v>
      </c>
      <c r="O199" s="2182"/>
      <c r="P199" s="2225"/>
      <c r="Q199" s="1419">
        <v>0</v>
      </c>
      <c r="R199" s="1419">
        <v>7700</v>
      </c>
      <c r="S199" s="1419">
        <v>0</v>
      </c>
      <c r="T199" s="1419">
        <v>7700</v>
      </c>
      <c r="U199" s="1419">
        <v>0</v>
      </c>
      <c r="V199" s="1419">
        <v>7700</v>
      </c>
      <c r="W199" s="1419">
        <v>0</v>
      </c>
      <c r="X199" s="1419">
        <v>7700</v>
      </c>
      <c r="Y199" s="1419">
        <v>0</v>
      </c>
      <c r="Z199" s="1419">
        <v>7700</v>
      </c>
      <c r="AA199" s="1419">
        <v>0</v>
      </c>
      <c r="AB199" s="1419">
        <v>0</v>
      </c>
      <c r="AC199" s="1431">
        <f t="shared" si="142"/>
        <v>7700</v>
      </c>
      <c r="AD199" s="1431">
        <f t="shared" si="143"/>
        <v>15400</v>
      </c>
      <c r="AE199" s="1431">
        <f t="shared" si="144"/>
        <v>7700</v>
      </c>
      <c r="AF199" s="1431">
        <f t="shared" si="145"/>
        <v>7700</v>
      </c>
      <c r="AG199" s="1431">
        <f t="shared" si="146"/>
        <v>23100</v>
      </c>
      <c r="AH199" s="1431">
        <f t="shared" si="147"/>
        <v>15400</v>
      </c>
      <c r="AI199" s="1431">
        <f t="shared" si="148"/>
        <v>38500</v>
      </c>
    </row>
    <row r="200" spans="1:35" s="326" customFormat="1">
      <c r="A200" s="1887">
        <v>178</v>
      </c>
      <c r="B200" s="1887">
        <v>1</v>
      </c>
      <c r="C200" s="1887">
        <v>178</v>
      </c>
      <c r="D200" s="2120" t="s">
        <v>1020</v>
      </c>
      <c r="E200" s="2653">
        <v>1</v>
      </c>
      <c r="F200" s="104"/>
      <c r="G200" s="104"/>
      <c r="H200" s="104"/>
      <c r="I200" s="89"/>
      <c r="J200" s="2182"/>
      <c r="K200" s="104"/>
      <c r="L200" s="104"/>
      <c r="M200" s="104"/>
      <c r="N200" s="2182" t="s">
        <v>137</v>
      </c>
      <c r="O200" s="2182"/>
      <c r="P200" s="2225"/>
      <c r="Q200" s="1419">
        <v>0</v>
      </c>
      <c r="R200" s="1419">
        <v>0</v>
      </c>
      <c r="S200" s="1419">
        <v>8500</v>
      </c>
      <c r="T200" s="1419">
        <v>0</v>
      </c>
      <c r="U200" s="1419">
        <v>17200</v>
      </c>
      <c r="V200" s="1419">
        <v>0</v>
      </c>
      <c r="W200" s="1419">
        <v>17200</v>
      </c>
      <c r="X200" s="1419">
        <v>0</v>
      </c>
      <c r="Y200" s="1419">
        <v>8500</v>
      </c>
      <c r="Z200" s="1419">
        <v>0</v>
      </c>
      <c r="AA200" s="1419">
        <v>0</v>
      </c>
      <c r="AB200" s="1419">
        <v>17200</v>
      </c>
      <c r="AC200" s="1431">
        <f t="shared" si="142"/>
        <v>8500</v>
      </c>
      <c r="AD200" s="1431">
        <f t="shared" si="143"/>
        <v>17200</v>
      </c>
      <c r="AE200" s="1431">
        <f t="shared" si="144"/>
        <v>25700</v>
      </c>
      <c r="AF200" s="1431">
        <f t="shared" si="145"/>
        <v>17200</v>
      </c>
      <c r="AG200" s="1431">
        <f t="shared" si="146"/>
        <v>25700</v>
      </c>
      <c r="AH200" s="1431">
        <f t="shared" si="147"/>
        <v>42900</v>
      </c>
      <c r="AI200" s="1431">
        <f t="shared" si="148"/>
        <v>68600</v>
      </c>
    </row>
    <row r="201" spans="1:35" s="326" customFormat="1">
      <c r="A201" s="1887">
        <v>179</v>
      </c>
      <c r="B201" s="1887">
        <v>1</v>
      </c>
      <c r="C201" s="1887">
        <v>179</v>
      </c>
      <c r="D201" s="2120" t="s">
        <v>1020</v>
      </c>
      <c r="E201" s="2653">
        <v>1</v>
      </c>
      <c r="F201" s="104"/>
      <c r="G201" s="104"/>
      <c r="H201" s="104"/>
      <c r="I201" s="89"/>
      <c r="J201" s="2182"/>
      <c r="K201" s="104"/>
      <c r="L201" s="104"/>
      <c r="M201" s="104"/>
      <c r="N201" s="2182" t="s">
        <v>219</v>
      </c>
      <c r="O201" s="2182"/>
      <c r="P201" s="2225"/>
      <c r="Q201" s="1419">
        <v>0</v>
      </c>
      <c r="R201" s="1419">
        <v>0</v>
      </c>
      <c r="S201" s="1419">
        <v>0</v>
      </c>
      <c r="T201" s="1419">
        <v>0</v>
      </c>
      <c r="U201" s="1419">
        <v>0</v>
      </c>
      <c r="V201" s="1419">
        <v>0</v>
      </c>
      <c r="W201" s="1419">
        <v>0</v>
      </c>
      <c r="X201" s="1419">
        <v>0</v>
      </c>
      <c r="Y201" s="1419">
        <v>0</v>
      </c>
      <c r="Z201" s="1419">
        <v>0</v>
      </c>
      <c r="AA201" s="1419">
        <v>0</v>
      </c>
      <c r="AB201" s="1419">
        <v>0</v>
      </c>
      <c r="AC201" s="1431">
        <f t="shared" si="142"/>
        <v>0</v>
      </c>
      <c r="AD201" s="1431">
        <f t="shared" si="143"/>
        <v>0</v>
      </c>
      <c r="AE201" s="1431">
        <f t="shared" si="144"/>
        <v>0</v>
      </c>
      <c r="AF201" s="1431">
        <f t="shared" si="145"/>
        <v>0</v>
      </c>
      <c r="AG201" s="1431">
        <f t="shared" si="146"/>
        <v>0</v>
      </c>
      <c r="AH201" s="1431">
        <f t="shared" si="147"/>
        <v>0</v>
      </c>
      <c r="AI201" s="1431">
        <f t="shared" si="148"/>
        <v>0</v>
      </c>
    </row>
    <row r="202" spans="1:35" s="326" customFormat="1">
      <c r="A202" s="1887">
        <v>180</v>
      </c>
      <c r="B202" s="1887">
        <v>1</v>
      </c>
      <c r="C202" s="1887">
        <v>180</v>
      </c>
      <c r="D202" s="2120" t="s">
        <v>1020</v>
      </c>
      <c r="E202" s="2653">
        <v>1</v>
      </c>
      <c r="F202" s="104"/>
      <c r="G202" s="104"/>
      <c r="H202" s="104"/>
      <c r="I202" s="89"/>
      <c r="J202" s="2182"/>
      <c r="K202" s="104"/>
      <c r="L202" s="104"/>
      <c r="M202" s="104"/>
      <c r="N202" s="2182" t="s">
        <v>313</v>
      </c>
      <c r="O202" s="2182"/>
      <c r="P202" s="2225"/>
      <c r="Q202" s="1419">
        <v>0</v>
      </c>
      <c r="R202" s="1419">
        <v>0</v>
      </c>
      <c r="S202" s="1419">
        <v>0</v>
      </c>
      <c r="T202" s="1419">
        <v>0</v>
      </c>
      <c r="U202" s="1419">
        <v>0</v>
      </c>
      <c r="V202" s="1419">
        <v>0</v>
      </c>
      <c r="W202" s="1419">
        <v>0</v>
      </c>
      <c r="X202" s="1419">
        <v>0</v>
      </c>
      <c r="Y202" s="1419">
        <v>0</v>
      </c>
      <c r="Z202" s="1419">
        <v>0</v>
      </c>
      <c r="AA202" s="1419">
        <v>0</v>
      </c>
      <c r="AB202" s="1419">
        <v>0</v>
      </c>
      <c r="AC202" s="1431">
        <f t="shared" si="142"/>
        <v>0</v>
      </c>
      <c r="AD202" s="1431">
        <f t="shared" si="143"/>
        <v>0</v>
      </c>
      <c r="AE202" s="1431">
        <f t="shared" si="144"/>
        <v>0</v>
      </c>
      <c r="AF202" s="1431">
        <f t="shared" si="145"/>
        <v>0</v>
      </c>
      <c r="AG202" s="1431">
        <f t="shared" si="146"/>
        <v>0</v>
      </c>
      <c r="AH202" s="1431">
        <f t="shared" si="147"/>
        <v>0</v>
      </c>
      <c r="AI202" s="1431">
        <f t="shared" si="148"/>
        <v>0</v>
      </c>
    </row>
    <row r="203" spans="1:35" s="326" customFormat="1">
      <c r="A203" s="1887">
        <v>181</v>
      </c>
      <c r="B203" s="1887">
        <v>1</v>
      </c>
      <c r="C203" s="1887">
        <v>181</v>
      </c>
      <c r="D203" s="2120" t="s">
        <v>1020</v>
      </c>
      <c r="E203" s="2653">
        <v>1</v>
      </c>
      <c r="F203" s="104"/>
      <c r="G203" s="104"/>
      <c r="H203" s="104"/>
      <c r="I203" s="89"/>
      <c r="J203" s="2182"/>
      <c r="K203" s="104"/>
      <c r="L203" s="104"/>
      <c r="M203" s="81"/>
      <c r="N203" s="81" t="s">
        <v>136</v>
      </c>
      <c r="O203" s="81"/>
      <c r="P203" s="2230"/>
      <c r="Q203" s="1424">
        <v>0</v>
      </c>
      <c r="R203" s="1424">
        <v>0</v>
      </c>
      <c r="S203" s="1424">
        <v>0</v>
      </c>
      <c r="T203" s="1424">
        <v>0</v>
      </c>
      <c r="U203" s="1424">
        <v>0</v>
      </c>
      <c r="V203" s="1424">
        <v>0</v>
      </c>
      <c r="W203" s="1424">
        <v>0</v>
      </c>
      <c r="X203" s="1424">
        <v>0</v>
      </c>
      <c r="Y203" s="1424">
        <v>0</v>
      </c>
      <c r="Z203" s="1424">
        <v>0</v>
      </c>
      <c r="AA203" s="1424">
        <v>0</v>
      </c>
      <c r="AB203" s="1424">
        <v>0</v>
      </c>
      <c r="AC203" s="1432">
        <f t="shared" si="142"/>
        <v>0</v>
      </c>
      <c r="AD203" s="1432">
        <f t="shared" si="143"/>
        <v>0</v>
      </c>
      <c r="AE203" s="1432">
        <f t="shared" si="144"/>
        <v>0</v>
      </c>
      <c r="AF203" s="1432">
        <f t="shared" si="145"/>
        <v>0</v>
      </c>
      <c r="AG203" s="1432">
        <f t="shared" si="146"/>
        <v>0</v>
      </c>
      <c r="AH203" s="1432">
        <f t="shared" si="147"/>
        <v>0</v>
      </c>
      <c r="AI203" s="1432">
        <f t="shared" si="148"/>
        <v>0</v>
      </c>
    </row>
    <row r="204" spans="1:35" s="326" customFormat="1">
      <c r="A204" s="1887">
        <v>182</v>
      </c>
      <c r="B204" s="1887">
        <v>1</v>
      </c>
      <c r="C204" s="1887">
        <v>182</v>
      </c>
      <c r="D204" s="2120" t="s">
        <v>1020</v>
      </c>
      <c r="E204" s="2653">
        <v>1</v>
      </c>
      <c r="F204" s="104"/>
      <c r="G204" s="104"/>
      <c r="H204" s="104"/>
      <c r="I204" s="89"/>
      <c r="J204" s="2182"/>
      <c r="K204" s="104"/>
      <c r="L204" s="104"/>
      <c r="M204" s="2256" t="s">
        <v>227</v>
      </c>
      <c r="N204" s="2256"/>
      <c r="O204" s="2256"/>
      <c r="P204" s="2257"/>
      <c r="Q204" s="1433">
        <f>SUM(Q205:Q210)</f>
        <v>2575</v>
      </c>
      <c r="R204" s="1433">
        <f t="shared" ref="R204:AB204" si="149">SUM(R205:R210)</f>
        <v>2700</v>
      </c>
      <c r="S204" s="1433">
        <f t="shared" si="149"/>
        <v>2725</v>
      </c>
      <c r="T204" s="1433">
        <f t="shared" si="149"/>
        <v>2700</v>
      </c>
      <c r="U204" s="1433">
        <f t="shared" si="149"/>
        <v>2725</v>
      </c>
      <c r="V204" s="1433">
        <f t="shared" si="149"/>
        <v>2850</v>
      </c>
      <c r="W204" s="1433">
        <f t="shared" si="149"/>
        <v>2840</v>
      </c>
      <c r="X204" s="1433">
        <f t="shared" si="149"/>
        <v>2865</v>
      </c>
      <c r="Y204" s="1433">
        <f t="shared" si="149"/>
        <v>2990</v>
      </c>
      <c r="Z204" s="1433">
        <f t="shared" si="149"/>
        <v>2975</v>
      </c>
      <c r="AA204" s="1433">
        <f t="shared" si="149"/>
        <v>3025</v>
      </c>
      <c r="AB204" s="1433">
        <f t="shared" si="149"/>
        <v>3050</v>
      </c>
      <c r="AC204" s="1433">
        <f t="shared" si="142"/>
        <v>8000</v>
      </c>
      <c r="AD204" s="1433">
        <f t="shared" si="143"/>
        <v>8275</v>
      </c>
      <c r="AE204" s="1433">
        <f t="shared" si="144"/>
        <v>8695</v>
      </c>
      <c r="AF204" s="1433">
        <f t="shared" si="145"/>
        <v>9050</v>
      </c>
      <c r="AG204" s="1433">
        <f t="shared" si="146"/>
        <v>16275</v>
      </c>
      <c r="AH204" s="1433">
        <f t="shared" si="147"/>
        <v>17745</v>
      </c>
      <c r="AI204" s="1433">
        <f t="shared" si="148"/>
        <v>34020</v>
      </c>
    </row>
    <row r="205" spans="1:35" s="326" customFormat="1">
      <c r="A205" s="1887">
        <v>183</v>
      </c>
      <c r="B205" s="1887">
        <v>1</v>
      </c>
      <c r="C205" s="1887">
        <v>183</v>
      </c>
      <c r="D205" s="2120" t="s">
        <v>1020</v>
      </c>
      <c r="E205" s="2653">
        <v>1</v>
      </c>
      <c r="F205" s="104"/>
      <c r="G205" s="104"/>
      <c r="H205" s="104"/>
      <c r="I205" s="89"/>
      <c r="J205" s="2182"/>
      <c r="K205" s="104"/>
      <c r="L205" s="104"/>
      <c r="M205" s="104"/>
      <c r="N205" s="2182" t="s">
        <v>217</v>
      </c>
      <c r="O205" s="2182"/>
      <c r="P205" s="2225"/>
      <c r="Q205" s="1419">
        <v>75</v>
      </c>
      <c r="R205" s="1419">
        <v>75</v>
      </c>
      <c r="S205" s="1419">
        <v>75</v>
      </c>
      <c r="T205" s="1419">
        <v>75</v>
      </c>
      <c r="U205" s="1419">
        <v>75</v>
      </c>
      <c r="V205" s="1419">
        <v>75</v>
      </c>
      <c r="W205" s="1419">
        <v>90</v>
      </c>
      <c r="X205" s="1419">
        <v>90</v>
      </c>
      <c r="Y205" s="1419">
        <v>90</v>
      </c>
      <c r="Z205" s="1419">
        <v>100</v>
      </c>
      <c r="AA205" s="1419">
        <v>100</v>
      </c>
      <c r="AB205" s="1419">
        <v>100</v>
      </c>
      <c r="AC205" s="1431">
        <f t="shared" si="142"/>
        <v>225</v>
      </c>
      <c r="AD205" s="1431">
        <f t="shared" si="143"/>
        <v>225</v>
      </c>
      <c r="AE205" s="1431">
        <f t="shared" si="144"/>
        <v>270</v>
      </c>
      <c r="AF205" s="1431">
        <f t="shared" si="145"/>
        <v>300</v>
      </c>
      <c r="AG205" s="1431">
        <f t="shared" si="146"/>
        <v>450</v>
      </c>
      <c r="AH205" s="1431">
        <f t="shared" si="147"/>
        <v>570</v>
      </c>
      <c r="AI205" s="1431">
        <f t="shared" si="148"/>
        <v>1020</v>
      </c>
    </row>
    <row r="206" spans="1:35" s="326" customFormat="1">
      <c r="A206" s="1887">
        <v>184</v>
      </c>
      <c r="B206" s="1887">
        <v>1</v>
      </c>
      <c r="C206" s="1887">
        <v>184</v>
      </c>
      <c r="D206" s="2120" t="s">
        <v>1020</v>
      </c>
      <c r="E206" s="2653">
        <v>1</v>
      </c>
      <c r="F206" s="104"/>
      <c r="G206" s="104"/>
      <c r="H206" s="104"/>
      <c r="I206" s="89"/>
      <c r="J206" s="2182"/>
      <c r="K206" s="104"/>
      <c r="L206" s="104"/>
      <c r="M206" s="104"/>
      <c r="N206" s="2182" t="s">
        <v>218</v>
      </c>
      <c r="O206" s="2182"/>
      <c r="P206" s="2225"/>
      <c r="Q206" s="1419">
        <v>1600</v>
      </c>
      <c r="R206" s="1419">
        <v>1625</v>
      </c>
      <c r="S206" s="1419">
        <v>1650</v>
      </c>
      <c r="T206" s="1419">
        <v>1625</v>
      </c>
      <c r="U206" s="1419">
        <v>1650</v>
      </c>
      <c r="V206" s="1419">
        <v>1675</v>
      </c>
      <c r="W206" s="1419">
        <v>1650</v>
      </c>
      <c r="X206" s="1419">
        <v>1675</v>
      </c>
      <c r="Y206" s="1419">
        <v>1700</v>
      </c>
      <c r="Z206" s="1419">
        <v>1675</v>
      </c>
      <c r="AA206" s="1419">
        <v>1725</v>
      </c>
      <c r="AB206" s="1419">
        <v>1750</v>
      </c>
      <c r="AC206" s="1431">
        <f t="shared" si="142"/>
        <v>4875</v>
      </c>
      <c r="AD206" s="1431">
        <f t="shared" si="143"/>
        <v>4950</v>
      </c>
      <c r="AE206" s="1431">
        <f t="shared" si="144"/>
        <v>5025</v>
      </c>
      <c r="AF206" s="1431">
        <f t="shared" si="145"/>
        <v>5150</v>
      </c>
      <c r="AG206" s="1431">
        <f t="shared" si="146"/>
        <v>9825</v>
      </c>
      <c r="AH206" s="1431">
        <f t="shared" si="147"/>
        <v>10175</v>
      </c>
      <c r="AI206" s="1431">
        <f t="shared" si="148"/>
        <v>20000</v>
      </c>
    </row>
    <row r="207" spans="1:35" s="326" customFormat="1">
      <c r="A207" s="1887">
        <v>185</v>
      </c>
      <c r="B207" s="1887">
        <v>1</v>
      </c>
      <c r="C207" s="1887">
        <v>185</v>
      </c>
      <c r="D207" s="2120" t="s">
        <v>1020</v>
      </c>
      <c r="E207" s="2653">
        <v>1</v>
      </c>
      <c r="F207" s="104"/>
      <c r="G207" s="104"/>
      <c r="H207" s="104"/>
      <c r="I207" s="89"/>
      <c r="J207" s="2182"/>
      <c r="K207" s="104"/>
      <c r="L207" s="104"/>
      <c r="M207" s="104"/>
      <c r="N207" s="2182" t="s">
        <v>137</v>
      </c>
      <c r="O207" s="2182"/>
      <c r="P207" s="2258"/>
      <c r="Q207" s="1419">
        <v>900</v>
      </c>
      <c r="R207" s="1419">
        <v>1000</v>
      </c>
      <c r="S207" s="1419">
        <v>1000</v>
      </c>
      <c r="T207" s="1419">
        <v>1000</v>
      </c>
      <c r="U207" s="1419">
        <v>1000</v>
      </c>
      <c r="V207" s="1419">
        <v>1100</v>
      </c>
      <c r="W207" s="1419">
        <v>1100</v>
      </c>
      <c r="X207" s="1419">
        <v>1100</v>
      </c>
      <c r="Y207" s="1419">
        <v>1200</v>
      </c>
      <c r="Z207" s="1419">
        <v>1200</v>
      </c>
      <c r="AA207" s="1419">
        <v>1200</v>
      </c>
      <c r="AB207" s="1419">
        <v>1200</v>
      </c>
      <c r="AC207" s="1431">
        <f t="shared" si="142"/>
        <v>2900</v>
      </c>
      <c r="AD207" s="1431">
        <f t="shared" si="143"/>
        <v>3100</v>
      </c>
      <c r="AE207" s="1431">
        <f t="shared" si="144"/>
        <v>3400</v>
      </c>
      <c r="AF207" s="1431">
        <f t="shared" si="145"/>
        <v>3600</v>
      </c>
      <c r="AG207" s="1431">
        <f t="shared" si="146"/>
        <v>6000</v>
      </c>
      <c r="AH207" s="1431">
        <f t="shared" si="147"/>
        <v>7000</v>
      </c>
      <c r="AI207" s="1431">
        <f t="shared" si="148"/>
        <v>13000</v>
      </c>
    </row>
    <row r="208" spans="1:35" s="326" customFormat="1">
      <c r="A208" s="1887">
        <v>186</v>
      </c>
      <c r="B208" s="1887">
        <v>1</v>
      </c>
      <c r="C208" s="1887">
        <v>186</v>
      </c>
      <c r="D208" s="2120" t="s">
        <v>1020</v>
      </c>
      <c r="E208" s="2653">
        <v>1</v>
      </c>
      <c r="F208" s="104"/>
      <c r="G208" s="104"/>
      <c r="H208" s="104"/>
      <c r="I208" s="89"/>
      <c r="J208" s="2182"/>
      <c r="K208" s="104"/>
      <c r="L208" s="104"/>
      <c r="M208" s="104"/>
      <c r="N208" s="2182" t="s">
        <v>219</v>
      </c>
      <c r="O208" s="2182"/>
      <c r="P208" s="2225"/>
      <c r="Q208" s="1419">
        <v>0</v>
      </c>
      <c r="R208" s="1419">
        <v>0</v>
      </c>
      <c r="S208" s="1419">
        <v>0</v>
      </c>
      <c r="T208" s="1419">
        <v>0</v>
      </c>
      <c r="U208" s="1419">
        <v>0</v>
      </c>
      <c r="V208" s="1419">
        <v>0</v>
      </c>
      <c r="W208" s="1419">
        <v>0</v>
      </c>
      <c r="X208" s="1419">
        <v>0</v>
      </c>
      <c r="Y208" s="1419">
        <v>0</v>
      </c>
      <c r="Z208" s="1419">
        <v>0</v>
      </c>
      <c r="AA208" s="1419">
        <v>0</v>
      </c>
      <c r="AB208" s="1419">
        <v>0</v>
      </c>
      <c r="AC208" s="1431">
        <f t="shared" si="142"/>
        <v>0</v>
      </c>
      <c r="AD208" s="1431">
        <f t="shared" si="143"/>
        <v>0</v>
      </c>
      <c r="AE208" s="1431">
        <f t="shared" si="144"/>
        <v>0</v>
      </c>
      <c r="AF208" s="1431">
        <f t="shared" si="145"/>
        <v>0</v>
      </c>
      <c r="AG208" s="1431">
        <f t="shared" si="146"/>
        <v>0</v>
      </c>
      <c r="AH208" s="1431">
        <f t="shared" si="147"/>
        <v>0</v>
      </c>
      <c r="AI208" s="1431">
        <f t="shared" si="148"/>
        <v>0</v>
      </c>
    </row>
    <row r="209" spans="1:35" s="326" customFormat="1">
      <c r="A209" s="1887">
        <v>187</v>
      </c>
      <c r="B209" s="1887">
        <v>1</v>
      </c>
      <c r="C209" s="1887">
        <v>187</v>
      </c>
      <c r="D209" s="2120" t="s">
        <v>1020</v>
      </c>
      <c r="E209" s="2653">
        <v>1</v>
      </c>
      <c r="F209" s="104"/>
      <c r="G209" s="104"/>
      <c r="H209" s="104"/>
      <c r="I209" s="89"/>
      <c r="J209" s="2182"/>
      <c r="K209" s="104"/>
      <c r="L209" s="104"/>
      <c r="M209" s="104"/>
      <c r="N209" s="2182" t="s">
        <v>313</v>
      </c>
      <c r="O209" s="2182"/>
      <c r="P209" s="2225"/>
      <c r="Q209" s="1419">
        <v>0</v>
      </c>
      <c r="R209" s="1419">
        <v>0</v>
      </c>
      <c r="S209" s="1419">
        <v>0</v>
      </c>
      <c r="T209" s="1419">
        <v>0</v>
      </c>
      <c r="U209" s="1419">
        <v>0</v>
      </c>
      <c r="V209" s="1419">
        <v>0</v>
      </c>
      <c r="W209" s="1419">
        <v>0</v>
      </c>
      <c r="X209" s="1419">
        <v>0</v>
      </c>
      <c r="Y209" s="1419">
        <v>0</v>
      </c>
      <c r="Z209" s="1419">
        <v>0</v>
      </c>
      <c r="AA209" s="1419">
        <v>0</v>
      </c>
      <c r="AB209" s="1419">
        <v>0</v>
      </c>
      <c r="AC209" s="1431">
        <f t="shared" si="142"/>
        <v>0</v>
      </c>
      <c r="AD209" s="1431">
        <f t="shared" si="143"/>
        <v>0</v>
      </c>
      <c r="AE209" s="1431">
        <f t="shared" si="144"/>
        <v>0</v>
      </c>
      <c r="AF209" s="1431">
        <f t="shared" si="145"/>
        <v>0</v>
      </c>
      <c r="AG209" s="1431">
        <f t="shared" si="146"/>
        <v>0</v>
      </c>
      <c r="AH209" s="1431">
        <f t="shared" si="147"/>
        <v>0</v>
      </c>
      <c r="AI209" s="1431">
        <f t="shared" si="148"/>
        <v>0</v>
      </c>
    </row>
    <row r="210" spans="1:35" s="326" customFormat="1">
      <c r="A210" s="1887">
        <v>188</v>
      </c>
      <c r="B210" s="1887">
        <v>1</v>
      </c>
      <c r="C210" s="1887">
        <v>188</v>
      </c>
      <c r="D210" s="2120" t="s">
        <v>1020</v>
      </c>
      <c r="E210" s="2653">
        <v>1</v>
      </c>
      <c r="F210" s="104"/>
      <c r="G210" s="104"/>
      <c r="H210" s="104"/>
      <c r="I210" s="2239"/>
      <c r="J210" s="2241"/>
      <c r="K210" s="1188"/>
      <c r="L210" s="1188"/>
      <c r="M210" s="1188"/>
      <c r="N210" s="2241" t="s">
        <v>136</v>
      </c>
      <c r="O210" s="2241"/>
      <c r="P210" s="2242"/>
      <c r="Q210" s="1424">
        <v>0</v>
      </c>
      <c r="R210" s="1424">
        <v>0</v>
      </c>
      <c r="S210" s="1424">
        <v>0</v>
      </c>
      <c r="T210" s="1424">
        <v>0</v>
      </c>
      <c r="U210" s="1424">
        <v>0</v>
      </c>
      <c r="V210" s="1424">
        <v>0</v>
      </c>
      <c r="W210" s="1424">
        <v>0</v>
      </c>
      <c r="X210" s="1424">
        <v>0</v>
      </c>
      <c r="Y210" s="1424">
        <v>0</v>
      </c>
      <c r="Z210" s="1424">
        <v>0</v>
      </c>
      <c r="AA210" s="1424">
        <v>0</v>
      </c>
      <c r="AB210" s="1424">
        <v>0</v>
      </c>
      <c r="AC210" s="1434">
        <f t="shared" si="142"/>
        <v>0</v>
      </c>
      <c r="AD210" s="1434">
        <f t="shared" si="143"/>
        <v>0</v>
      </c>
      <c r="AE210" s="1434">
        <f t="shared" si="144"/>
        <v>0</v>
      </c>
      <c r="AF210" s="1434">
        <f t="shared" si="145"/>
        <v>0</v>
      </c>
      <c r="AG210" s="1434">
        <f t="shared" si="146"/>
        <v>0</v>
      </c>
      <c r="AH210" s="1434">
        <f t="shared" si="147"/>
        <v>0</v>
      </c>
      <c r="AI210" s="1434">
        <f t="shared" si="148"/>
        <v>0</v>
      </c>
    </row>
    <row r="211" spans="1:35">
      <c r="A211" s="1887">
        <v>189</v>
      </c>
      <c r="B211" s="1887">
        <v>1</v>
      </c>
      <c r="C211" s="1887">
        <v>189</v>
      </c>
      <c r="D211" s="2120" t="s">
        <v>1020</v>
      </c>
      <c r="E211" s="2653">
        <v>1</v>
      </c>
      <c r="F211" s="104"/>
      <c r="G211" s="104"/>
      <c r="H211" s="104"/>
      <c r="I211" s="2250" t="s">
        <v>139</v>
      </c>
      <c r="J211" s="2107"/>
      <c r="K211" s="2251"/>
      <c r="L211" s="2251"/>
      <c r="M211" s="2107"/>
      <c r="N211" s="2107"/>
      <c r="O211" s="2107"/>
      <c r="P211" s="2253"/>
      <c r="Q211" s="2007">
        <f>Q227+Q234</f>
        <v>-564</v>
      </c>
      <c r="R211" s="2007">
        <f t="shared" ref="R211:AI211" si="150">R227+R234</f>
        <v>1605</v>
      </c>
      <c r="S211" s="2007">
        <f t="shared" si="150"/>
        <v>-1082</v>
      </c>
      <c r="T211" s="2007">
        <f t="shared" si="150"/>
        <v>2105</v>
      </c>
      <c r="U211" s="2007">
        <f t="shared" si="150"/>
        <v>118</v>
      </c>
      <c r="V211" s="2007">
        <f t="shared" si="150"/>
        <v>1087</v>
      </c>
      <c r="W211" s="2007">
        <f t="shared" si="150"/>
        <v>574</v>
      </c>
      <c r="X211" s="2007">
        <f t="shared" si="150"/>
        <v>1587</v>
      </c>
      <c r="Y211" s="2007">
        <f t="shared" si="150"/>
        <v>-1132</v>
      </c>
      <c r="Z211" s="2007">
        <f t="shared" si="150"/>
        <v>2043</v>
      </c>
      <c r="AA211" s="2007">
        <f t="shared" si="150"/>
        <v>3879.8</v>
      </c>
      <c r="AB211" s="2007">
        <f t="shared" si="150"/>
        <v>-394</v>
      </c>
      <c r="AC211" s="2007">
        <f t="shared" si="150"/>
        <v>-41</v>
      </c>
      <c r="AD211" s="2007">
        <f t="shared" si="150"/>
        <v>3310</v>
      </c>
      <c r="AE211" s="2007">
        <f t="shared" si="150"/>
        <v>1029</v>
      </c>
      <c r="AF211" s="2007">
        <f t="shared" si="150"/>
        <v>5528.8</v>
      </c>
      <c r="AG211" s="2007">
        <f t="shared" si="150"/>
        <v>3269</v>
      </c>
      <c r="AH211" s="2007">
        <f t="shared" si="150"/>
        <v>6557.8</v>
      </c>
      <c r="AI211" s="2007">
        <f t="shared" si="150"/>
        <v>9826.7999999999993</v>
      </c>
    </row>
    <row r="212" spans="1:35" s="1108" customFormat="1">
      <c r="A212" s="1887">
        <v>190</v>
      </c>
      <c r="B212" s="1887">
        <v>1</v>
      </c>
      <c r="C212" s="1887">
        <v>190</v>
      </c>
      <c r="D212" s="2120" t="s">
        <v>1020</v>
      </c>
      <c r="E212" s="2653">
        <v>1</v>
      </c>
      <c r="F212" s="104"/>
      <c r="G212" s="104"/>
      <c r="H212" s="2231"/>
      <c r="I212" s="2232"/>
      <c r="J212" s="2233" t="s">
        <v>206</v>
      </c>
      <c r="K212" s="2231"/>
      <c r="L212" s="2231"/>
      <c r="M212" s="2231"/>
      <c r="N212" s="2231"/>
      <c r="O212" s="2234" t="s">
        <v>567</v>
      </c>
      <c r="P212" s="2235"/>
      <c r="Q212" s="1115">
        <f>IFERROR(Q211/Q181,0)</f>
        <v>-0.21902912621359225</v>
      </c>
      <c r="R212" s="1115">
        <f t="shared" ref="R212:AI212" si="151">IFERROR(R211/R181,0)</f>
        <v>0.15432692307692308</v>
      </c>
      <c r="S212" s="1115">
        <f t="shared" si="151"/>
        <v>-9.6391982182628067E-2</v>
      </c>
      <c r="T212" s="1115">
        <f t="shared" si="151"/>
        <v>0.20240384615384616</v>
      </c>
      <c r="U212" s="1115">
        <f t="shared" si="151"/>
        <v>5.9222082810539527E-3</v>
      </c>
      <c r="V212" s="1115">
        <f t="shared" si="151"/>
        <v>0.10303317535545024</v>
      </c>
      <c r="W212" s="1115">
        <f t="shared" si="151"/>
        <v>2.8642714570858284E-2</v>
      </c>
      <c r="X212" s="1115">
        <f t="shared" si="151"/>
        <v>0.15021296734500711</v>
      </c>
      <c r="Y212" s="1115">
        <f t="shared" si="151"/>
        <v>-9.8520452567449956E-2</v>
      </c>
      <c r="Z212" s="1115">
        <f t="shared" si="151"/>
        <v>0.19138173302107728</v>
      </c>
      <c r="AA212" s="1115">
        <f t="shared" si="151"/>
        <v>5.7034913634693131E-2</v>
      </c>
      <c r="AB212" s="1115">
        <f t="shared" si="151"/>
        <v>-1.9456790123456792E-2</v>
      </c>
      <c r="AC212" s="1115">
        <f t="shared" si="151"/>
        <v>-1.6942148760330578E-3</v>
      </c>
      <c r="AD212" s="1115">
        <f t="shared" si="151"/>
        <v>8.0978593272171259E-2</v>
      </c>
      <c r="AE212" s="1115">
        <f t="shared" si="151"/>
        <v>2.4444708397671933E-2</v>
      </c>
      <c r="AF212" s="1115">
        <f t="shared" si="151"/>
        <v>5.5874684183931281E-2</v>
      </c>
      <c r="AG212" s="1115">
        <f t="shared" si="151"/>
        <v>5.0234344986553978E-2</v>
      </c>
      <c r="AH212" s="1115">
        <f t="shared" si="151"/>
        <v>4.649438122584991E-2</v>
      </c>
      <c r="AI212" s="1115">
        <f t="shared" si="151"/>
        <v>4.7675140694740922E-2</v>
      </c>
    </row>
    <row r="213" spans="1:35" s="2264" customFormat="1" hidden="1" outlineLevel="1">
      <c r="A213" s="1887">
        <v>191</v>
      </c>
      <c r="B213" s="1887">
        <v>1</v>
      </c>
      <c r="C213" s="1887">
        <v>191</v>
      </c>
      <c r="D213" s="2120" t="s">
        <v>1020</v>
      </c>
      <c r="E213" s="2653">
        <v>1</v>
      </c>
      <c r="F213" s="104"/>
      <c r="G213" s="104"/>
      <c r="H213" s="2260"/>
      <c r="I213" s="2261"/>
      <c r="J213" s="2233"/>
      <c r="K213" s="2260"/>
      <c r="L213" s="2260"/>
      <c r="M213" s="2262" t="s">
        <v>612</v>
      </c>
      <c r="N213" s="2262"/>
      <c r="O213" s="2262"/>
      <c r="P213" s="2263"/>
      <c r="Q213" s="1131">
        <f>IFERROR(Q227/Q182,0)</f>
        <v>0</v>
      </c>
      <c r="R213" s="1131">
        <f t="shared" ref="R213:AI213" si="152">IFERROR(R227/R182,0)</f>
        <v>0.35064935064935066</v>
      </c>
      <c r="S213" s="1131">
        <f t="shared" si="152"/>
        <v>5.8823529411764705E-2</v>
      </c>
      <c r="T213" s="1131">
        <f t="shared" si="152"/>
        <v>0.35064935064935066</v>
      </c>
      <c r="U213" s="1131">
        <f t="shared" si="152"/>
        <v>6.9767441860465115E-2</v>
      </c>
      <c r="V213" s="1131">
        <f t="shared" si="152"/>
        <v>0.35064935064935066</v>
      </c>
      <c r="W213" s="1131">
        <f t="shared" si="152"/>
        <v>6.9767441860465115E-2</v>
      </c>
      <c r="X213" s="1131">
        <f t="shared" si="152"/>
        <v>0.35064935064935066</v>
      </c>
      <c r="Y213" s="1131">
        <f t="shared" si="152"/>
        <v>5.8823529411764705E-2</v>
      </c>
      <c r="Z213" s="1131">
        <f t="shared" si="152"/>
        <v>0.35064935064935066</v>
      </c>
      <c r="AA213" s="1131">
        <f t="shared" si="152"/>
        <v>7.6923076923076927E-2</v>
      </c>
      <c r="AB213" s="1131">
        <f t="shared" si="152"/>
        <v>6.9767441860465115E-2</v>
      </c>
      <c r="AC213" s="1131">
        <f t="shared" si="152"/>
        <v>0.19753086419753085</v>
      </c>
      <c r="AD213" s="1131">
        <f t="shared" si="152"/>
        <v>0.20245398773006135</v>
      </c>
      <c r="AE213" s="1131">
        <f t="shared" si="152"/>
        <v>0.1317365269461078</v>
      </c>
      <c r="AF213" s="1131">
        <f t="shared" si="152"/>
        <v>9.8998887652947717E-2</v>
      </c>
      <c r="AG213" s="1131">
        <f t="shared" si="152"/>
        <v>0.20081967213114754</v>
      </c>
      <c r="AH213" s="1131">
        <f t="shared" si="152"/>
        <v>0.10786699107866991</v>
      </c>
      <c r="AI213" s="1131">
        <f t="shared" si="152"/>
        <v>0.13422428820453225</v>
      </c>
    </row>
    <row r="214" spans="1:35" s="2264" customFormat="1" hidden="1" outlineLevel="1">
      <c r="A214" s="1887">
        <v>192</v>
      </c>
      <c r="B214" s="1887">
        <v>1</v>
      </c>
      <c r="C214" s="1887">
        <v>192</v>
      </c>
      <c r="D214" s="2120" t="s">
        <v>1020</v>
      </c>
      <c r="E214" s="2653">
        <v>1</v>
      </c>
      <c r="F214" s="104"/>
      <c r="G214" s="104"/>
      <c r="H214" s="2260"/>
      <c r="I214" s="2261"/>
      <c r="J214" s="2233"/>
      <c r="K214" s="2260"/>
      <c r="L214" s="2260"/>
      <c r="M214" s="2260"/>
      <c r="N214" s="2233" t="s">
        <v>613</v>
      </c>
      <c r="O214" s="2233"/>
      <c r="P214" s="2265"/>
      <c r="Q214" s="1116">
        <f t="shared" ref="Q214:AI226" si="153">IFERROR(Q228/Q183,0)</f>
        <v>0</v>
      </c>
      <c r="R214" s="1116">
        <f t="shared" si="153"/>
        <v>0</v>
      </c>
      <c r="S214" s="1116">
        <f t="shared" si="153"/>
        <v>0</v>
      </c>
      <c r="T214" s="1116">
        <f t="shared" si="153"/>
        <v>0</v>
      </c>
      <c r="U214" s="1116">
        <f t="shared" si="153"/>
        <v>0</v>
      </c>
      <c r="V214" s="1116">
        <f t="shared" si="153"/>
        <v>0</v>
      </c>
      <c r="W214" s="1116">
        <f t="shared" si="153"/>
        <v>0</v>
      </c>
      <c r="X214" s="1116">
        <f t="shared" si="153"/>
        <v>0</v>
      </c>
      <c r="Y214" s="1116">
        <f t="shared" si="153"/>
        <v>0</v>
      </c>
      <c r="Z214" s="1116">
        <f t="shared" si="153"/>
        <v>0</v>
      </c>
      <c r="AA214" s="1116">
        <f t="shared" si="153"/>
        <v>7.6923076923076927E-2</v>
      </c>
      <c r="AB214" s="1116">
        <f t="shared" si="153"/>
        <v>0</v>
      </c>
      <c r="AC214" s="1116">
        <f t="shared" si="153"/>
        <v>0</v>
      </c>
      <c r="AD214" s="1116">
        <f t="shared" si="153"/>
        <v>0</v>
      </c>
      <c r="AE214" s="1116">
        <f t="shared" si="153"/>
        <v>0</v>
      </c>
      <c r="AF214" s="1116">
        <f t="shared" si="153"/>
        <v>7.6923076923076927E-2</v>
      </c>
      <c r="AG214" s="1116">
        <f t="shared" si="153"/>
        <v>0</v>
      </c>
      <c r="AH214" s="1116">
        <f t="shared" si="153"/>
        <v>7.6923076923076927E-2</v>
      </c>
      <c r="AI214" s="1116">
        <f t="shared" si="153"/>
        <v>7.6923076923076927E-2</v>
      </c>
    </row>
    <row r="215" spans="1:35" s="2264" customFormat="1" hidden="1" outlineLevel="1">
      <c r="A215" s="1887">
        <v>193</v>
      </c>
      <c r="B215" s="1887">
        <v>1</v>
      </c>
      <c r="C215" s="1887">
        <v>193</v>
      </c>
      <c r="D215" s="2120" t="s">
        <v>1020</v>
      </c>
      <c r="E215" s="2653">
        <v>1</v>
      </c>
      <c r="F215" s="104"/>
      <c r="G215" s="104"/>
      <c r="H215" s="2260"/>
      <c r="I215" s="2261"/>
      <c r="J215" s="2233"/>
      <c r="K215" s="2260"/>
      <c r="L215" s="2260"/>
      <c r="M215" s="2260"/>
      <c r="N215" s="2233" t="s">
        <v>614</v>
      </c>
      <c r="O215" s="2233"/>
      <c r="P215" s="2265"/>
      <c r="Q215" s="1116">
        <f t="shared" si="153"/>
        <v>0</v>
      </c>
      <c r="R215" s="1116">
        <f t="shared" si="153"/>
        <v>0.35064935064935066</v>
      </c>
      <c r="S215" s="1116">
        <f t="shared" si="153"/>
        <v>0</v>
      </c>
      <c r="T215" s="1116">
        <f t="shared" si="153"/>
        <v>0.35064935064935066</v>
      </c>
      <c r="U215" s="1116">
        <f t="shared" si="153"/>
        <v>0</v>
      </c>
      <c r="V215" s="1116">
        <f t="shared" si="153"/>
        <v>0.35064935064935066</v>
      </c>
      <c r="W215" s="1116">
        <f t="shared" si="153"/>
        <v>0</v>
      </c>
      <c r="X215" s="1116">
        <f t="shared" si="153"/>
        <v>0.35064935064935066</v>
      </c>
      <c r="Y215" s="1116">
        <f t="shared" si="153"/>
        <v>0</v>
      </c>
      <c r="Z215" s="1116">
        <f t="shared" si="153"/>
        <v>0.35064935064935066</v>
      </c>
      <c r="AA215" s="1116">
        <f t="shared" si="153"/>
        <v>0</v>
      </c>
      <c r="AB215" s="1116">
        <f t="shared" si="153"/>
        <v>0</v>
      </c>
      <c r="AC215" s="1116">
        <f t="shared" si="153"/>
        <v>0.35064935064935066</v>
      </c>
      <c r="AD215" s="1116">
        <f t="shared" si="153"/>
        <v>0.35064935064935066</v>
      </c>
      <c r="AE215" s="1116">
        <f t="shared" si="153"/>
        <v>0.35064935064935066</v>
      </c>
      <c r="AF215" s="1116">
        <f t="shared" si="153"/>
        <v>0.35064935064935066</v>
      </c>
      <c r="AG215" s="1116">
        <f t="shared" si="153"/>
        <v>0.35064935064935066</v>
      </c>
      <c r="AH215" s="1116">
        <f t="shared" si="153"/>
        <v>0.35064935064935066</v>
      </c>
      <c r="AI215" s="1116">
        <f t="shared" si="153"/>
        <v>0.35064935064935066</v>
      </c>
    </row>
    <row r="216" spans="1:35" s="2264" customFormat="1" hidden="1" outlineLevel="1">
      <c r="A216" s="1887">
        <v>194</v>
      </c>
      <c r="B216" s="1887">
        <v>1</v>
      </c>
      <c r="C216" s="1887">
        <v>194</v>
      </c>
      <c r="D216" s="2120" t="s">
        <v>1020</v>
      </c>
      <c r="E216" s="2653">
        <v>1</v>
      </c>
      <c r="F216" s="104"/>
      <c r="G216" s="104"/>
      <c r="H216" s="2260"/>
      <c r="I216" s="2261"/>
      <c r="J216" s="2233"/>
      <c r="K216" s="2260"/>
      <c r="L216" s="2260"/>
      <c r="M216" s="2260"/>
      <c r="N216" s="2233" t="s">
        <v>615</v>
      </c>
      <c r="O216" s="2233"/>
      <c r="P216" s="2265"/>
      <c r="Q216" s="1116">
        <f t="shared" si="153"/>
        <v>0</v>
      </c>
      <c r="R216" s="1116">
        <f t="shared" si="153"/>
        <v>0</v>
      </c>
      <c r="S216" s="1116">
        <f t="shared" si="153"/>
        <v>5.8823529411764705E-2</v>
      </c>
      <c r="T216" s="1116">
        <f t="shared" si="153"/>
        <v>0</v>
      </c>
      <c r="U216" s="1116">
        <f t="shared" si="153"/>
        <v>6.9767441860465115E-2</v>
      </c>
      <c r="V216" s="1116">
        <f t="shared" si="153"/>
        <v>0</v>
      </c>
      <c r="W216" s="1116">
        <f t="shared" si="153"/>
        <v>6.9767441860465115E-2</v>
      </c>
      <c r="X216" s="1116">
        <f t="shared" si="153"/>
        <v>0</v>
      </c>
      <c r="Y216" s="1116">
        <f t="shared" si="153"/>
        <v>5.8823529411764705E-2</v>
      </c>
      <c r="Z216" s="1116">
        <f t="shared" si="153"/>
        <v>0</v>
      </c>
      <c r="AA216" s="1116">
        <f t="shared" si="153"/>
        <v>0</v>
      </c>
      <c r="AB216" s="1116">
        <f t="shared" si="153"/>
        <v>6.9767441860465115E-2</v>
      </c>
      <c r="AC216" s="1116">
        <f t="shared" si="153"/>
        <v>5.8823529411764705E-2</v>
      </c>
      <c r="AD216" s="1116">
        <f t="shared" si="153"/>
        <v>6.9767441860465115E-2</v>
      </c>
      <c r="AE216" s="1116">
        <f t="shared" si="153"/>
        <v>6.6147859922178989E-2</v>
      </c>
      <c r="AF216" s="1116">
        <f t="shared" si="153"/>
        <v>6.9767441860465115E-2</v>
      </c>
      <c r="AG216" s="1116">
        <f t="shared" si="153"/>
        <v>6.6147859922178989E-2</v>
      </c>
      <c r="AH216" s="1116">
        <f t="shared" si="153"/>
        <v>6.75990675990676E-2</v>
      </c>
      <c r="AI216" s="1116">
        <f t="shared" si="153"/>
        <v>6.7055393586005832E-2</v>
      </c>
    </row>
    <row r="217" spans="1:35" s="2264" customFormat="1" hidden="1" outlineLevel="1">
      <c r="A217" s="1887">
        <v>195</v>
      </c>
      <c r="B217" s="1887">
        <v>1</v>
      </c>
      <c r="C217" s="1887">
        <v>195</v>
      </c>
      <c r="D217" s="2120" t="s">
        <v>1020</v>
      </c>
      <c r="E217" s="2653">
        <v>1</v>
      </c>
      <c r="F217" s="104"/>
      <c r="G217" s="104"/>
      <c r="H217" s="2260"/>
      <c r="I217" s="2261"/>
      <c r="J217" s="2233"/>
      <c r="K217" s="2260"/>
      <c r="L217" s="2260"/>
      <c r="M217" s="2260"/>
      <c r="N217" s="2233" t="s">
        <v>616</v>
      </c>
      <c r="O217" s="2233"/>
      <c r="P217" s="2265"/>
      <c r="Q217" s="1116">
        <f t="shared" si="153"/>
        <v>0</v>
      </c>
      <c r="R217" s="1116">
        <f t="shared" si="153"/>
        <v>0</v>
      </c>
      <c r="S217" s="1116">
        <f t="shared" si="153"/>
        <v>0</v>
      </c>
      <c r="T217" s="1116">
        <f t="shared" si="153"/>
        <v>0</v>
      </c>
      <c r="U217" s="1116">
        <f t="shared" si="153"/>
        <v>0</v>
      </c>
      <c r="V217" s="1116">
        <f t="shared" si="153"/>
        <v>0</v>
      </c>
      <c r="W217" s="1116">
        <f t="shared" si="153"/>
        <v>0</v>
      </c>
      <c r="X217" s="1116">
        <f t="shared" si="153"/>
        <v>0</v>
      </c>
      <c r="Y217" s="1116">
        <f t="shared" si="153"/>
        <v>0</v>
      </c>
      <c r="Z217" s="1116">
        <f t="shared" si="153"/>
        <v>0</v>
      </c>
      <c r="AA217" s="1116">
        <f t="shared" si="153"/>
        <v>0</v>
      </c>
      <c r="AB217" s="1116">
        <f t="shared" si="153"/>
        <v>0</v>
      </c>
      <c r="AC217" s="1116">
        <f t="shared" si="153"/>
        <v>0</v>
      </c>
      <c r="AD217" s="1116">
        <f t="shared" si="153"/>
        <v>0</v>
      </c>
      <c r="AE217" s="1116">
        <f t="shared" si="153"/>
        <v>0</v>
      </c>
      <c r="AF217" s="1116">
        <f t="shared" si="153"/>
        <v>0</v>
      </c>
      <c r="AG217" s="1116">
        <f>IFERROR(AG231/AG186,0)</f>
        <v>0</v>
      </c>
      <c r="AH217" s="1116">
        <f t="shared" si="153"/>
        <v>0</v>
      </c>
      <c r="AI217" s="1116">
        <f t="shared" si="153"/>
        <v>0</v>
      </c>
    </row>
    <row r="218" spans="1:35" s="2264" customFormat="1" hidden="1" outlineLevel="1">
      <c r="A218" s="1887">
        <v>196</v>
      </c>
      <c r="B218" s="1887">
        <v>1</v>
      </c>
      <c r="C218" s="1887">
        <v>196</v>
      </c>
      <c r="D218" s="2120" t="s">
        <v>1020</v>
      </c>
      <c r="E218" s="2653">
        <v>1</v>
      </c>
      <c r="F218" s="104"/>
      <c r="G218" s="104"/>
      <c r="H218" s="2260"/>
      <c r="I218" s="2261"/>
      <c r="J218" s="2233"/>
      <c r="K218" s="2260"/>
      <c r="L218" s="2260"/>
      <c r="M218" s="2260"/>
      <c r="N218" s="2233" t="s">
        <v>617</v>
      </c>
      <c r="O218" s="2233"/>
      <c r="P218" s="2265"/>
      <c r="Q218" s="1116">
        <f t="shared" si="153"/>
        <v>0</v>
      </c>
      <c r="R218" s="1116">
        <f t="shared" si="153"/>
        <v>0</v>
      </c>
      <c r="S218" s="1116">
        <f t="shared" si="153"/>
        <v>0</v>
      </c>
      <c r="T218" s="1116">
        <f t="shared" si="153"/>
        <v>0</v>
      </c>
      <c r="U218" s="1116">
        <f t="shared" si="153"/>
        <v>0</v>
      </c>
      <c r="V218" s="1116">
        <f t="shared" si="153"/>
        <v>0</v>
      </c>
      <c r="W218" s="1116">
        <f t="shared" si="153"/>
        <v>0</v>
      </c>
      <c r="X218" s="1116">
        <f t="shared" si="153"/>
        <v>0</v>
      </c>
      <c r="Y218" s="1116">
        <f t="shared" si="153"/>
        <v>0</v>
      </c>
      <c r="Z218" s="1116">
        <f t="shared" si="153"/>
        <v>0</v>
      </c>
      <c r="AA218" s="1116">
        <f t="shared" si="153"/>
        <v>0</v>
      </c>
      <c r="AB218" s="1116">
        <f t="shared" si="153"/>
        <v>0</v>
      </c>
      <c r="AC218" s="1116">
        <f t="shared" si="153"/>
        <v>0</v>
      </c>
      <c r="AD218" s="1116">
        <f t="shared" si="153"/>
        <v>0</v>
      </c>
      <c r="AE218" s="1116">
        <f t="shared" si="153"/>
        <v>0</v>
      </c>
      <c r="AF218" s="1116">
        <f t="shared" si="153"/>
        <v>0</v>
      </c>
      <c r="AG218" s="1116">
        <f t="shared" si="153"/>
        <v>0</v>
      </c>
      <c r="AH218" s="1116">
        <f t="shared" si="153"/>
        <v>0</v>
      </c>
      <c r="AI218" s="1116">
        <f t="shared" si="153"/>
        <v>0</v>
      </c>
    </row>
    <row r="219" spans="1:35" s="2264" customFormat="1" hidden="1" outlineLevel="1">
      <c r="A219" s="1887">
        <v>197</v>
      </c>
      <c r="B219" s="1887">
        <v>1</v>
      </c>
      <c r="C219" s="1887">
        <v>197</v>
      </c>
      <c r="D219" s="2120" t="s">
        <v>1020</v>
      </c>
      <c r="E219" s="2653">
        <v>1</v>
      </c>
      <c r="F219" s="104"/>
      <c r="G219" s="104"/>
      <c r="H219" s="2260"/>
      <c r="I219" s="2261"/>
      <c r="J219" s="2233"/>
      <c r="K219" s="2260"/>
      <c r="L219" s="2260"/>
      <c r="M219" s="2266"/>
      <c r="N219" s="2266" t="s">
        <v>608</v>
      </c>
      <c r="O219" s="2266"/>
      <c r="P219" s="2267"/>
      <c r="Q219" s="1132">
        <f t="shared" si="153"/>
        <v>0</v>
      </c>
      <c r="R219" s="1132">
        <f t="shared" si="153"/>
        <v>0</v>
      </c>
      <c r="S219" s="1132">
        <f t="shared" si="153"/>
        <v>0</v>
      </c>
      <c r="T219" s="1132">
        <f t="shared" si="153"/>
        <v>0</v>
      </c>
      <c r="U219" s="1132">
        <f t="shared" si="153"/>
        <v>0</v>
      </c>
      <c r="V219" s="1132">
        <f t="shared" si="153"/>
        <v>0</v>
      </c>
      <c r="W219" s="1132">
        <f t="shared" si="153"/>
        <v>0</v>
      </c>
      <c r="X219" s="1132">
        <f t="shared" si="153"/>
        <v>0</v>
      </c>
      <c r="Y219" s="1132">
        <f t="shared" si="153"/>
        <v>0</v>
      </c>
      <c r="Z219" s="1132">
        <f t="shared" si="153"/>
        <v>0</v>
      </c>
      <c r="AA219" s="1132">
        <f t="shared" si="153"/>
        <v>0</v>
      </c>
      <c r="AB219" s="1132">
        <f t="shared" si="153"/>
        <v>0</v>
      </c>
      <c r="AC219" s="1132">
        <f t="shared" si="153"/>
        <v>0</v>
      </c>
      <c r="AD219" s="1132">
        <f t="shared" si="153"/>
        <v>0</v>
      </c>
      <c r="AE219" s="1132">
        <f t="shared" si="153"/>
        <v>0</v>
      </c>
      <c r="AF219" s="1132">
        <f t="shared" si="153"/>
        <v>0</v>
      </c>
      <c r="AG219" s="1132">
        <f t="shared" si="153"/>
        <v>0</v>
      </c>
      <c r="AH219" s="1132">
        <f t="shared" si="153"/>
        <v>0</v>
      </c>
      <c r="AI219" s="1132">
        <f t="shared" si="153"/>
        <v>0</v>
      </c>
    </row>
    <row r="220" spans="1:35" s="2264" customFormat="1" hidden="1" outlineLevel="1">
      <c r="A220" s="1887">
        <v>198</v>
      </c>
      <c r="B220" s="1887">
        <v>1</v>
      </c>
      <c r="C220" s="1887">
        <v>198</v>
      </c>
      <c r="D220" s="2120" t="s">
        <v>1020</v>
      </c>
      <c r="E220" s="2653">
        <v>1</v>
      </c>
      <c r="F220" s="104"/>
      <c r="G220" s="104"/>
      <c r="H220" s="2260"/>
      <c r="I220" s="2261"/>
      <c r="J220" s="2233"/>
      <c r="K220" s="2260"/>
      <c r="L220" s="2260"/>
      <c r="M220" s="2262" t="s">
        <v>607</v>
      </c>
      <c r="N220" s="2262"/>
      <c r="O220" s="2262"/>
      <c r="P220" s="2263"/>
      <c r="Q220" s="1131">
        <f t="shared" si="153"/>
        <v>-0.21902912621359225</v>
      </c>
      <c r="R220" s="1131">
        <f t="shared" si="153"/>
        <v>-0.40555555555555556</v>
      </c>
      <c r="S220" s="1131">
        <f t="shared" si="153"/>
        <v>-0.5805504587155963</v>
      </c>
      <c r="T220" s="1131">
        <f t="shared" si="153"/>
        <v>-0.22037037037037038</v>
      </c>
      <c r="U220" s="1131">
        <f t="shared" si="153"/>
        <v>-0.39706422018348625</v>
      </c>
      <c r="V220" s="1131">
        <f t="shared" si="153"/>
        <v>-0.56596491228070178</v>
      </c>
      <c r="W220" s="1131">
        <f t="shared" si="153"/>
        <v>-0.22042253521126762</v>
      </c>
      <c r="X220" s="1131">
        <f t="shared" si="153"/>
        <v>-0.38848167539267014</v>
      </c>
      <c r="Y220" s="1131">
        <f t="shared" si="153"/>
        <v>-0.54581939799331103</v>
      </c>
      <c r="Z220" s="1131">
        <f t="shared" si="153"/>
        <v>-0.22084033613445378</v>
      </c>
      <c r="AA220" s="1131">
        <f t="shared" si="153"/>
        <v>-0.37031404958677688</v>
      </c>
      <c r="AB220" s="1131">
        <f t="shared" si="153"/>
        <v>-0.52262295081967214</v>
      </c>
      <c r="AC220" s="1131">
        <f t="shared" si="153"/>
        <v>-0.40512500000000001</v>
      </c>
      <c r="AD220" s="1131">
        <f t="shared" si="153"/>
        <v>-0.39758308157099698</v>
      </c>
      <c r="AE220" s="1131">
        <f t="shared" si="153"/>
        <v>-0.38769407705577918</v>
      </c>
      <c r="AF220" s="1131">
        <f t="shared" si="153"/>
        <v>-0.37250828729281765</v>
      </c>
      <c r="AG220" s="1131">
        <f t="shared" si="153"/>
        <v>-0.40129032258064518</v>
      </c>
      <c r="AH220" s="1131">
        <f t="shared" si="153"/>
        <v>-0.37994928148774304</v>
      </c>
      <c r="AI220" s="1131">
        <f t="shared" si="153"/>
        <v>-0.3901587301587302</v>
      </c>
    </row>
    <row r="221" spans="1:35" s="2264" customFormat="1" hidden="1" outlineLevel="1">
      <c r="A221" s="1887">
        <v>199</v>
      </c>
      <c r="B221" s="1887">
        <v>1</v>
      </c>
      <c r="C221" s="1887">
        <v>199</v>
      </c>
      <c r="D221" s="2120" t="s">
        <v>1020</v>
      </c>
      <c r="E221" s="2653">
        <v>1</v>
      </c>
      <c r="F221" s="104"/>
      <c r="G221" s="104"/>
      <c r="H221" s="2260"/>
      <c r="I221" s="2261"/>
      <c r="J221" s="2233"/>
      <c r="K221" s="2260"/>
      <c r="L221" s="2260"/>
      <c r="M221" s="2260"/>
      <c r="N221" s="2233" t="s">
        <v>613</v>
      </c>
      <c r="O221" s="2233"/>
      <c r="P221" s="2265"/>
      <c r="Q221" s="1116">
        <f t="shared" si="153"/>
        <v>-13.333333333333334</v>
      </c>
      <c r="R221" s="1116">
        <f t="shared" si="153"/>
        <v>-20</v>
      </c>
      <c r="S221" s="1116">
        <f t="shared" si="153"/>
        <v>-26.666666666666668</v>
      </c>
      <c r="T221" s="1116">
        <f t="shared" si="153"/>
        <v>-13.333333333333334</v>
      </c>
      <c r="U221" s="1116">
        <f t="shared" si="153"/>
        <v>-20</v>
      </c>
      <c r="V221" s="1116">
        <f t="shared" si="153"/>
        <v>-26.666666666666668</v>
      </c>
      <c r="W221" s="1116">
        <f t="shared" si="153"/>
        <v>-11.111111111111111</v>
      </c>
      <c r="X221" s="1116">
        <f t="shared" si="153"/>
        <v>-16.666666666666668</v>
      </c>
      <c r="Y221" s="1116">
        <f t="shared" si="153"/>
        <v>-22.222222222222221</v>
      </c>
      <c r="Z221" s="1116">
        <f t="shared" si="153"/>
        <v>-10</v>
      </c>
      <c r="AA221" s="1116">
        <f t="shared" si="153"/>
        <v>-15</v>
      </c>
      <c r="AB221" s="1116">
        <f t="shared" si="153"/>
        <v>-20</v>
      </c>
      <c r="AC221" s="1116">
        <f t="shared" si="153"/>
        <v>-20</v>
      </c>
      <c r="AD221" s="1116">
        <f t="shared" si="153"/>
        <v>-20</v>
      </c>
      <c r="AE221" s="1116">
        <f t="shared" si="153"/>
        <v>-16.666666666666668</v>
      </c>
      <c r="AF221" s="1116">
        <f t="shared" si="153"/>
        <v>-15</v>
      </c>
      <c r="AG221" s="1116">
        <f t="shared" si="153"/>
        <v>-20</v>
      </c>
      <c r="AH221" s="1116">
        <f t="shared" si="153"/>
        <v>-15.789473684210526</v>
      </c>
      <c r="AI221" s="1116">
        <f t="shared" si="153"/>
        <v>-17.647058823529413</v>
      </c>
    </row>
    <row r="222" spans="1:35" s="2264" customFormat="1" hidden="1" outlineLevel="1">
      <c r="A222" s="1887">
        <v>200</v>
      </c>
      <c r="B222" s="1887">
        <v>1</v>
      </c>
      <c r="C222" s="1887">
        <v>200</v>
      </c>
      <c r="D222" s="2120" t="s">
        <v>1020</v>
      </c>
      <c r="E222" s="2653">
        <v>1</v>
      </c>
      <c r="F222" s="104"/>
      <c r="G222" s="104"/>
      <c r="H222" s="2260"/>
      <c r="I222" s="2261"/>
      <c r="J222" s="2233"/>
      <c r="K222" s="2260"/>
      <c r="L222" s="2260"/>
      <c r="M222" s="2260"/>
      <c r="N222" s="2233" t="s">
        <v>614</v>
      </c>
      <c r="O222" s="2233"/>
      <c r="P222" s="2265"/>
      <c r="Q222" s="1116">
        <f t="shared" si="153"/>
        <v>0.52</v>
      </c>
      <c r="R222" s="1116">
        <f t="shared" si="153"/>
        <v>0.52</v>
      </c>
      <c r="S222" s="1116">
        <f t="shared" si="153"/>
        <v>0.52</v>
      </c>
      <c r="T222" s="1116">
        <f t="shared" si="153"/>
        <v>0.52</v>
      </c>
      <c r="U222" s="1116">
        <f t="shared" si="153"/>
        <v>0.52</v>
      </c>
      <c r="V222" s="1116">
        <f t="shared" si="153"/>
        <v>0.52</v>
      </c>
      <c r="W222" s="1116">
        <f t="shared" si="153"/>
        <v>0.52</v>
      </c>
      <c r="X222" s="1116">
        <f t="shared" si="153"/>
        <v>0.52</v>
      </c>
      <c r="Y222" s="1116">
        <f t="shared" si="153"/>
        <v>0.52</v>
      </c>
      <c r="Z222" s="1116">
        <f t="shared" si="153"/>
        <v>0.52</v>
      </c>
      <c r="AA222" s="1116">
        <f t="shared" si="153"/>
        <v>0.52</v>
      </c>
      <c r="AB222" s="1116">
        <f t="shared" si="153"/>
        <v>0.52</v>
      </c>
      <c r="AC222" s="1116">
        <f t="shared" si="153"/>
        <v>0.52</v>
      </c>
      <c r="AD222" s="1116">
        <f t="shared" si="153"/>
        <v>0.52</v>
      </c>
      <c r="AE222" s="1116">
        <f t="shared" si="153"/>
        <v>0.52</v>
      </c>
      <c r="AF222" s="1116">
        <f t="shared" si="153"/>
        <v>0.52</v>
      </c>
      <c r="AG222" s="1116">
        <f t="shared" si="153"/>
        <v>0.52</v>
      </c>
      <c r="AH222" s="1116">
        <f t="shared" si="153"/>
        <v>0.52</v>
      </c>
      <c r="AI222" s="1116">
        <f t="shared" si="153"/>
        <v>0.52</v>
      </c>
    </row>
    <row r="223" spans="1:35" s="2264" customFormat="1" hidden="1" outlineLevel="1">
      <c r="A223" s="1887">
        <v>201</v>
      </c>
      <c r="B223" s="1887">
        <v>1</v>
      </c>
      <c r="C223" s="1887">
        <v>201</v>
      </c>
      <c r="D223" s="2120" t="s">
        <v>1020</v>
      </c>
      <c r="E223" s="2653">
        <v>1</v>
      </c>
      <c r="F223" s="104"/>
      <c r="G223" s="104"/>
      <c r="H223" s="2260"/>
      <c r="I223" s="2261"/>
      <c r="J223" s="2233"/>
      <c r="K223" s="2260"/>
      <c r="L223" s="2260"/>
      <c r="M223" s="2260"/>
      <c r="N223" s="2233" t="s">
        <v>615</v>
      </c>
      <c r="O223" s="2233"/>
      <c r="P223" s="2268"/>
      <c r="Q223" s="1116">
        <f t="shared" si="153"/>
        <v>-0.44</v>
      </c>
      <c r="R223" s="1116">
        <f t="shared" si="153"/>
        <v>-0.44</v>
      </c>
      <c r="S223" s="1116">
        <f t="shared" si="153"/>
        <v>-0.44</v>
      </c>
      <c r="T223" s="1116">
        <f t="shared" si="153"/>
        <v>-0.44</v>
      </c>
      <c r="U223" s="1116">
        <f t="shared" si="153"/>
        <v>-0.44</v>
      </c>
      <c r="V223" s="1116">
        <f t="shared" si="153"/>
        <v>-0.44</v>
      </c>
      <c r="W223" s="1116">
        <f t="shared" si="153"/>
        <v>-0.44</v>
      </c>
      <c r="X223" s="1116">
        <f t="shared" si="153"/>
        <v>-0.44</v>
      </c>
      <c r="Y223" s="1116">
        <f t="shared" si="153"/>
        <v>-0.43</v>
      </c>
      <c r="Z223" s="1116">
        <f t="shared" si="153"/>
        <v>-0.44</v>
      </c>
      <c r="AA223" s="1116">
        <f t="shared" si="153"/>
        <v>-0.43100000000000005</v>
      </c>
      <c r="AB223" s="1116">
        <f t="shared" si="153"/>
        <v>-0.42</v>
      </c>
      <c r="AC223" s="1116">
        <f t="shared" si="153"/>
        <v>-0.44</v>
      </c>
      <c r="AD223" s="1116">
        <f t="shared" si="153"/>
        <v>-0.44</v>
      </c>
      <c r="AE223" s="1116">
        <f t="shared" si="153"/>
        <v>-0.43647058823529411</v>
      </c>
      <c r="AF223" s="1116">
        <f t="shared" si="153"/>
        <v>-0.43033333333333335</v>
      </c>
      <c r="AG223" s="1116">
        <f t="shared" si="153"/>
        <v>-0.44</v>
      </c>
      <c r="AH223" s="1116">
        <f t="shared" si="153"/>
        <v>-0.43331428571428571</v>
      </c>
      <c r="AI223" s="1116">
        <f t="shared" si="153"/>
        <v>-0.43640000000000001</v>
      </c>
    </row>
    <row r="224" spans="1:35" s="2264" customFormat="1" hidden="1" outlineLevel="1">
      <c r="A224" s="1887">
        <v>202</v>
      </c>
      <c r="B224" s="1887">
        <v>1</v>
      </c>
      <c r="C224" s="1887">
        <v>202</v>
      </c>
      <c r="D224" s="2120" t="s">
        <v>1020</v>
      </c>
      <c r="E224" s="2653">
        <v>1</v>
      </c>
      <c r="F224" s="104"/>
      <c r="G224" s="104"/>
      <c r="H224" s="2260"/>
      <c r="I224" s="2261"/>
      <c r="J224" s="2233"/>
      <c r="K224" s="2260"/>
      <c r="L224" s="2260"/>
      <c r="M224" s="2260"/>
      <c r="N224" s="2233" t="s">
        <v>616</v>
      </c>
      <c r="O224" s="2233"/>
      <c r="P224" s="2265"/>
      <c r="Q224" s="1116">
        <f t="shared" si="153"/>
        <v>0</v>
      </c>
      <c r="R224" s="1116">
        <f t="shared" si="153"/>
        <v>0</v>
      </c>
      <c r="S224" s="1116">
        <f t="shared" si="153"/>
        <v>0</v>
      </c>
      <c r="T224" s="1116">
        <f t="shared" si="153"/>
        <v>0</v>
      </c>
      <c r="U224" s="1116">
        <f t="shared" si="153"/>
        <v>0</v>
      </c>
      <c r="V224" s="1116">
        <f t="shared" si="153"/>
        <v>0</v>
      </c>
      <c r="W224" s="1116">
        <f t="shared" si="153"/>
        <v>0</v>
      </c>
      <c r="X224" s="1116">
        <f t="shared" si="153"/>
        <v>0</v>
      </c>
      <c r="Y224" s="1116">
        <f t="shared" si="153"/>
        <v>0</v>
      </c>
      <c r="Z224" s="1116">
        <f t="shared" si="153"/>
        <v>0</v>
      </c>
      <c r="AA224" s="1116">
        <f t="shared" si="153"/>
        <v>0</v>
      </c>
      <c r="AB224" s="1116">
        <f t="shared" si="153"/>
        <v>0</v>
      </c>
      <c r="AC224" s="1116">
        <f t="shared" si="153"/>
        <v>0</v>
      </c>
      <c r="AD224" s="1116">
        <f t="shared" si="153"/>
        <v>0</v>
      </c>
      <c r="AE224" s="1116">
        <f t="shared" si="153"/>
        <v>0</v>
      </c>
      <c r="AF224" s="1116">
        <f t="shared" si="153"/>
        <v>0</v>
      </c>
      <c r="AG224" s="1116">
        <f t="shared" si="153"/>
        <v>0</v>
      </c>
      <c r="AH224" s="1116">
        <f t="shared" si="153"/>
        <v>0</v>
      </c>
      <c r="AI224" s="1116">
        <f t="shared" si="153"/>
        <v>0</v>
      </c>
    </row>
    <row r="225" spans="1:35" s="2264" customFormat="1" hidden="1" outlineLevel="1">
      <c r="A225" s="1887">
        <v>203</v>
      </c>
      <c r="B225" s="1887">
        <v>1</v>
      </c>
      <c r="C225" s="1887">
        <v>203</v>
      </c>
      <c r="D225" s="2120" t="s">
        <v>1020</v>
      </c>
      <c r="E225" s="2653">
        <v>1</v>
      </c>
      <c r="F225" s="104"/>
      <c r="G225" s="104"/>
      <c r="H225" s="2260"/>
      <c r="I225" s="2261"/>
      <c r="J225" s="2233"/>
      <c r="K225" s="2260"/>
      <c r="L225" s="2260"/>
      <c r="M225" s="2260"/>
      <c r="N225" s="2233" t="s">
        <v>617</v>
      </c>
      <c r="O225" s="2233"/>
      <c r="P225" s="2265"/>
      <c r="Q225" s="1116">
        <f t="shared" si="153"/>
        <v>0</v>
      </c>
      <c r="R225" s="1116">
        <f t="shared" si="153"/>
        <v>0</v>
      </c>
      <c r="S225" s="1116">
        <f t="shared" si="153"/>
        <v>0</v>
      </c>
      <c r="T225" s="1116">
        <f t="shared" si="153"/>
        <v>0</v>
      </c>
      <c r="U225" s="1116">
        <f t="shared" si="153"/>
        <v>0</v>
      </c>
      <c r="V225" s="1116">
        <f t="shared" si="153"/>
        <v>0</v>
      </c>
      <c r="W225" s="1116">
        <f t="shared" si="153"/>
        <v>0</v>
      </c>
      <c r="X225" s="1116">
        <f t="shared" si="153"/>
        <v>0</v>
      </c>
      <c r="Y225" s="1116">
        <f t="shared" si="153"/>
        <v>0</v>
      </c>
      <c r="Z225" s="1116">
        <f t="shared" si="153"/>
        <v>0</v>
      </c>
      <c r="AA225" s="1116">
        <f t="shared" si="153"/>
        <v>0</v>
      </c>
      <c r="AB225" s="1116">
        <f t="shared" si="153"/>
        <v>0</v>
      </c>
      <c r="AC225" s="1116">
        <f t="shared" si="153"/>
        <v>0</v>
      </c>
      <c r="AD225" s="1116">
        <f t="shared" si="153"/>
        <v>0</v>
      </c>
      <c r="AE225" s="1116">
        <f t="shared" si="153"/>
        <v>0</v>
      </c>
      <c r="AF225" s="1116">
        <f t="shared" si="153"/>
        <v>0</v>
      </c>
      <c r="AG225" s="1116">
        <f t="shared" si="153"/>
        <v>0</v>
      </c>
      <c r="AH225" s="1116">
        <f t="shared" si="153"/>
        <v>0</v>
      </c>
      <c r="AI225" s="1116">
        <f t="shared" si="153"/>
        <v>0</v>
      </c>
    </row>
    <row r="226" spans="1:35" s="2264" customFormat="1" hidden="1" outlineLevel="1">
      <c r="A226" s="1887">
        <v>204</v>
      </c>
      <c r="B226" s="1887">
        <v>1</v>
      </c>
      <c r="C226" s="1887">
        <v>204</v>
      </c>
      <c r="D226" s="2120" t="s">
        <v>1020</v>
      </c>
      <c r="E226" s="2653">
        <v>1</v>
      </c>
      <c r="F226" s="104"/>
      <c r="G226" s="104"/>
      <c r="H226" s="2260"/>
      <c r="I226" s="2261"/>
      <c r="J226" s="2233"/>
      <c r="K226" s="2260"/>
      <c r="L226" s="2260"/>
      <c r="M226" s="2269"/>
      <c r="N226" s="2240" t="s">
        <v>608</v>
      </c>
      <c r="O226" s="2240"/>
      <c r="P226" s="2270"/>
      <c r="Q226" s="1133">
        <f t="shared" si="153"/>
        <v>0</v>
      </c>
      <c r="R226" s="1133">
        <f t="shared" si="153"/>
        <v>0</v>
      </c>
      <c r="S226" s="1133">
        <f t="shared" si="153"/>
        <v>0</v>
      </c>
      <c r="T226" s="1133">
        <f t="shared" si="153"/>
        <v>0</v>
      </c>
      <c r="U226" s="1133">
        <f t="shared" si="153"/>
        <v>0</v>
      </c>
      <c r="V226" s="1133">
        <f t="shared" si="153"/>
        <v>0</v>
      </c>
      <c r="W226" s="1133">
        <f t="shared" si="153"/>
        <v>0</v>
      </c>
      <c r="X226" s="1133">
        <f t="shared" si="153"/>
        <v>0</v>
      </c>
      <c r="Y226" s="1133">
        <f t="shared" si="153"/>
        <v>0</v>
      </c>
      <c r="Z226" s="1133">
        <f t="shared" si="153"/>
        <v>0</v>
      </c>
      <c r="AA226" s="1133">
        <f t="shared" si="153"/>
        <v>0</v>
      </c>
      <c r="AB226" s="1133">
        <f t="shared" si="153"/>
        <v>0</v>
      </c>
      <c r="AC226" s="1133">
        <f t="shared" si="153"/>
        <v>0</v>
      </c>
      <c r="AD226" s="1133">
        <f t="shared" si="153"/>
        <v>0</v>
      </c>
      <c r="AE226" s="1133">
        <f t="shared" si="153"/>
        <v>0</v>
      </c>
      <c r="AF226" s="1133">
        <f t="shared" si="153"/>
        <v>0</v>
      </c>
      <c r="AG226" s="1133">
        <f t="shared" si="153"/>
        <v>0</v>
      </c>
      <c r="AH226" s="1133">
        <f t="shared" si="153"/>
        <v>0</v>
      </c>
      <c r="AI226" s="1133">
        <f t="shared" si="153"/>
        <v>0</v>
      </c>
    </row>
    <row r="227" spans="1:35" s="326" customFormat="1" collapsed="1">
      <c r="A227" s="1887">
        <v>205</v>
      </c>
      <c r="B227" s="1887">
        <v>1</v>
      </c>
      <c r="C227" s="1887">
        <v>205</v>
      </c>
      <c r="D227" s="2120" t="s">
        <v>1020</v>
      </c>
      <c r="E227" s="2653">
        <v>1</v>
      </c>
      <c r="F227" s="104"/>
      <c r="G227" s="104"/>
      <c r="H227" s="104"/>
      <c r="I227" s="2261"/>
      <c r="J227" s="2233"/>
      <c r="K227" s="2260"/>
      <c r="L227" s="2260"/>
      <c r="M227" s="2256" t="s">
        <v>327</v>
      </c>
      <c r="N227" s="2254"/>
      <c r="O227" s="2256"/>
      <c r="P227" s="2257"/>
      <c r="Q227" s="1433">
        <f>SUM(Q228:Q233)</f>
        <v>0</v>
      </c>
      <c r="R227" s="1433">
        <f t="shared" ref="R227:AB227" si="154">SUM(R228:R233)</f>
        <v>2700</v>
      </c>
      <c r="S227" s="1433">
        <f t="shared" si="154"/>
        <v>500</v>
      </c>
      <c r="T227" s="1433">
        <f t="shared" si="154"/>
        <v>2700</v>
      </c>
      <c r="U227" s="1433">
        <f t="shared" si="154"/>
        <v>1200</v>
      </c>
      <c r="V227" s="1433">
        <f t="shared" si="154"/>
        <v>2700</v>
      </c>
      <c r="W227" s="1433">
        <f t="shared" si="154"/>
        <v>1200</v>
      </c>
      <c r="X227" s="1433">
        <f t="shared" si="154"/>
        <v>2700</v>
      </c>
      <c r="Y227" s="1433">
        <f t="shared" si="154"/>
        <v>500</v>
      </c>
      <c r="Z227" s="1433">
        <f t="shared" si="154"/>
        <v>2700</v>
      </c>
      <c r="AA227" s="1433">
        <f t="shared" si="154"/>
        <v>5000</v>
      </c>
      <c r="AB227" s="1433">
        <f t="shared" si="154"/>
        <v>1200</v>
      </c>
      <c r="AC227" s="1433">
        <f>SUM(Q227:S227)</f>
        <v>3200</v>
      </c>
      <c r="AD227" s="1433">
        <f>SUM(T227:V227)</f>
        <v>6600</v>
      </c>
      <c r="AE227" s="1433">
        <f>SUM(W227:Y227)</f>
        <v>4400</v>
      </c>
      <c r="AF227" s="1433">
        <f>SUM(Z227:AB227)</f>
        <v>8900</v>
      </c>
      <c r="AG227" s="1433">
        <f>AC227+AD227</f>
        <v>9800</v>
      </c>
      <c r="AH227" s="1433">
        <f>AF227+AE227</f>
        <v>13300</v>
      </c>
      <c r="AI227" s="1433">
        <f>AG227+AH227</f>
        <v>23100</v>
      </c>
    </row>
    <row r="228" spans="1:35" s="326" customFormat="1">
      <c r="A228" s="1887">
        <v>206</v>
      </c>
      <c r="B228" s="1887">
        <v>1</v>
      </c>
      <c r="C228" s="1887">
        <v>206</v>
      </c>
      <c r="D228" s="2120" t="s">
        <v>1020</v>
      </c>
      <c r="E228" s="2653">
        <v>1</v>
      </c>
      <c r="F228" s="104"/>
      <c r="G228" s="104"/>
      <c r="H228" s="104"/>
      <c r="I228" s="2261"/>
      <c r="J228" s="2233"/>
      <c r="K228" s="2260"/>
      <c r="L228" s="2260"/>
      <c r="M228" s="104"/>
      <c r="N228" s="2182" t="s">
        <v>217</v>
      </c>
      <c r="O228" s="2182"/>
      <c r="P228" s="2225"/>
      <c r="Q228" s="1431">
        <f t="shared" ref="Q228:AB233" si="155">Q601+Q645</f>
        <v>0</v>
      </c>
      <c r="R228" s="1431">
        <f t="shared" si="155"/>
        <v>0</v>
      </c>
      <c r="S228" s="1431">
        <f t="shared" si="155"/>
        <v>0</v>
      </c>
      <c r="T228" s="1431">
        <f t="shared" si="155"/>
        <v>0</v>
      </c>
      <c r="U228" s="1431">
        <f t="shared" si="155"/>
        <v>0</v>
      </c>
      <c r="V228" s="1431">
        <f t="shared" si="155"/>
        <v>0</v>
      </c>
      <c r="W228" s="1431">
        <f t="shared" si="155"/>
        <v>0</v>
      </c>
      <c r="X228" s="1431">
        <f t="shared" si="155"/>
        <v>0</v>
      </c>
      <c r="Y228" s="1431">
        <f t="shared" si="155"/>
        <v>0</v>
      </c>
      <c r="Z228" s="1431">
        <f t="shared" si="155"/>
        <v>0</v>
      </c>
      <c r="AA228" s="1431">
        <f t="shared" si="155"/>
        <v>5000</v>
      </c>
      <c r="AB228" s="1431">
        <f t="shared" si="155"/>
        <v>0</v>
      </c>
      <c r="AC228" s="1431">
        <f t="shared" ref="AC228:AC233" si="156">SUM(Q228:S228)</f>
        <v>0</v>
      </c>
      <c r="AD228" s="1431">
        <f t="shared" ref="AD228:AD240" si="157">SUM(T228:V228)</f>
        <v>0</v>
      </c>
      <c r="AE228" s="1431">
        <f t="shared" ref="AE228:AE240" si="158">SUM(W228:Y228)</f>
        <v>0</v>
      </c>
      <c r="AF228" s="1431">
        <f t="shared" ref="AF228:AF240" si="159">SUM(Z228:AB228)</f>
        <v>5000</v>
      </c>
      <c r="AG228" s="1431">
        <f t="shared" ref="AG228:AG240" si="160">AC228+AD228</f>
        <v>0</v>
      </c>
      <c r="AH228" s="1431">
        <f t="shared" ref="AH228:AH240" si="161">AF228+AE228</f>
        <v>5000</v>
      </c>
      <c r="AI228" s="1431">
        <f t="shared" ref="AI228:AI240" si="162">AG228+AH228</f>
        <v>5000</v>
      </c>
    </row>
    <row r="229" spans="1:35" s="326" customFormat="1">
      <c r="A229" s="1887">
        <v>207</v>
      </c>
      <c r="B229" s="1887">
        <v>1</v>
      </c>
      <c r="C229" s="1887">
        <v>207</v>
      </c>
      <c r="D229" s="2120" t="s">
        <v>1020</v>
      </c>
      <c r="E229" s="2653">
        <v>1</v>
      </c>
      <c r="F229" s="104"/>
      <c r="G229" s="104"/>
      <c r="H229" s="104"/>
      <c r="I229" s="2261"/>
      <c r="J229" s="2233"/>
      <c r="K229" s="2260"/>
      <c r="L229" s="2260"/>
      <c r="M229" s="104"/>
      <c r="N229" s="2182" t="s">
        <v>218</v>
      </c>
      <c r="O229" s="2182"/>
      <c r="P229" s="2225"/>
      <c r="Q229" s="1431">
        <f t="shared" si="155"/>
        <v>0</v>
      </c>
      <c r="R229" s="1431">
        <f t="shared" si="155"/>
        <v>2700</v>
      </c>
      <c r="S229" s="1431">
        <f t="shared" si="155"/>
        <v>0</v>
      </c>
      <c r="T229" s="1431">
        <f t="shared" si="155"/>
        <v>2700</v>
      </c>
      <c r="U229" s="1431">
        <f t="shared" si="155"/>
        <v>0</v>
      </c>
      <c r="V229" s="1431">
        <f t="shared" si="155"/>
        <v>2700</v>
      </c>
      <c r="W229" s="1431">
        <f t="shared" si="155"/>
        <v>0</v>
      </c>
      <c r="X229" s="1431">
        <f t="shared" si="155"/>
        <v>2700</v>
      </c>
      <c r="Y229" s="1431">
        <f t="shared" si="155"/>
        <v>0</v>
      </c>
      <c r="Z229" s="1431">
        <f t="shared" si="155"/>
        <v>2700</v>
      </c>
      <c r="AA229" s="1431">
        <f t="shared" si="155"/>
        <v>0</v>
      </c>
      <c r="AB229" s="1431">
        <f t="shared" si="155"/>
        <v>0</v>
      </c>
      <c r="AC229" s="1431">
        <f t="shared" si="156"/>
        <v>2700</v>
      </c>
      <c r="AD229" s="1431">
        <f t="shared" si="157"/>
        <v>5400</v>
      </c>
      <c r="AE229" s="1431">
        <f t="shared" si="158"/>
        <v>2700</v>
      </c>
      <c r="AF229" s="1431">
        <f t="shared" si="159"/>
        <v>2700</v>
      </c>
      <c r="AG229" s="1431">
        <f t="shared" si="160"/>
        <v>8100</v>
      </c>
      <c r="AH229" s="1431">
        <f t="shared" si="161"/>
        <v>5400</v>
      </c>
      <c r="AI229" s="1431">
        <f t="shared" si="162"/>
        <v>13500</v>
      </c>
    </row>
    <row r="230" spans="1:35" s="326" customFormat="1">
      <c r="A230" s="1887">
        <v>208</v>
      </c>
      <c r="B230" s="1887">
        <v>1</v>
      </c>
      <c r="C230" s="1887">
        <v>208</v>
      </c>
      <c r="D230" s="2120" t="s">
        <v>1020</v>
      </c>
      <c r="E230" s="2653">
        <v>1</v>
      </c>
      <c r="F230" s="104"/>
      <c r="G230" s="104"/>
      <c r="H230" s="104"/>
      <c r="I230" s="2261"/>
      <c r="J230" s="2233"/>
      <c r="K230" s="2260"/>
      <c r="L230" s="2260"/>
      <c r="M230" s="104"/>
      <c r="N230" s="2182" t="s">
        <v>137</v>
      </c>
      <c r="O230" s="2182"/>
      <c r="P230" s="2225"/>
      <c r="Q230" s="1431">
        <f t="shared" si="155"/>
        <v>0</v>
      </c>
      <c r="R230" s="1431">
        <f t="shared" si="155"/>
        <v>0</v>
      </c>
      <c r="S230" s="1431">
        <f t="shared" si="155"/>
        <v>500</v>
      </c>
      <c r="T230" s="1431">
        <f t="shared" si="155"/>
        <v>0</v>
      </c>
      <c r="U230" s="1431">
        <f t="shared" si="155"/>
        <v>1200</v>
      </c>
      <c r="V230" s="1431">
        <f t="shared" si="155"/>
        <v>0</v>
      </c>
      <c r="W230" s="1431">
        <f t="shared" si="155"/>
        <v>1200</v>
      </c>
      <c r="X230" s="1431">
        <f t="shared" si="155"/>
        <v>0</v>
      </c>
      <c r="Y230" s="1431">
        <f t="shared" si="155"/>
        <v>500</v>
      </c>
      <c r="Z230" s="1431">
        <f t="shared" si="155"/>
        <v>0</v>
      </c>
      <c r="AA230" s="1431">
        <f t="shared" si="155"/>
        <v>0</v>
      </c>
      <c r="AB230" s="1431">
        <f t="shared" si="155"/>
        <v>1200</v>
      </c>
      <c r="AC230" s="1431">
        <f t="shared" si="156"/>
        <v>500</v>
      </c>
      <c r="AD230" s="1431">
        <f t="shared" si="157"/>
        <v>1200</v>
      </c>
      <c r="AE230" s="1431">
        <f t="shared" si="158"/>
        <v>1700</v>
      </c>
      <c r="AF230" s="1431">
        <f t="shared" si="159"/>
        <v>1200</v>
      </c>
      <c r="AG230" s="1431">
        <f t="shared" si="160"/>
        <v>1700</v>
      </c>
      <c r="AH230" s="1431">
        <f t="shared" si="161"/>
        <v>2900</v>
      </c>
      <c r="AI230" s="1431">
        <f t="shared" si="162"/>
        <v>4600</v>
      </c>
    </row>
    <row r="231" spans="1:35" s="326" customFormat="1">
      <c r="A231" s="1887">
        <v>209</v>
      </c>
      <c r="B231" s="1887">
        <v>1</v>
      </c>
      <c r="C231" s="1887">
        <v>209</v>
      </c>
      <c r="D231" s="2120" t="s">
        <v>1020</v>
      </c>
      <c r="E231" s="2653">
        <v>1</v>
      </c>
      <c r="F231" s="104"/>
      <c r="G231" s="104"/>
      <c r="H231" s="104"/>
      <c r="I231" s="89"/>
      <c r="J231" s="2182"/>
      <c r="K231" s="104"/>
      <c r="L231" s="104"/>
      <c r="M231" s="104"/>
      <c r="N231" s="2182" t="s">
        <v>219</v>
      </c>
      <c r="O231" s="2182"/>
      <c r="P231" s="2225"/>
      <c r="Q231" s="1431">
        <f t="shared" si="155"/>
        <v>0</v>
      </c>
      <c r="R231" s="1431">
        <f t="shared" si="155"/>
        <v>0</v>
      </c>
      <c r="S231" s="1431">
        <f t="shared" si="155"/>
        <v>0</v>
      </c>
      <c r="T231" s="1431">
        <f t="shared" si="155"/>
        <v>0</v>
      </c>
      <c r="U231" s="1431">
        <f t="shared" si="155"/>
        <v>0</v>
      </c>
      <c r="V231" s="1431">
        <f t="shared" si="155"/>
        <v>0</v>
      </c>
      <c r="W231" s="1431">
        <f t="shared" si="155"/>
        <v>0</v>
      </c>
      <c r="X231" s="1431">
        <f t="shared" si="155"/>
        <v>0</v>
      </c>
      <c r="Y231" s="1431">
        <f t="shared" si="155"/>
        <v>0</v>
      </c>
      <c r="Z231" s="1431">
        <f t="shared" si="155"/>
        <v>0</v>
      </c>
      <c r="AA231" s="1431">
        <f t="shared" si="155"/>
        <v>0</v>
      </c>
      <c r="AB231" s="1431">
        <f t="shared" si="155"/>
        <v>0</v>
      </c>
      <c r="AC231" s="1431">
        <f t="shared" si="156"/>
        <v>0</v>
      </c>
      <c r="AD231" s="1431">
        <f t="shared" si="157"/>
        <v>0</v>
      </c>
      <c r="AE231" s="1431">
        <f t="shared" si="158"/>
        <v>0</v>
      </c>
      <c r="AF231" s="1431">
        <f t="shared" si="159"/>
        <v>0</v>
      </c>
      <c r="AG231" s="1431">
        <f t="shared" si="160"/>
        <v>0</v>
      </c>
      <c r="AH231" s="1431">
        <f t="shared" si="161"/>
        <v>0</v>
      </c>
      <c r="AI231" s="1431">
        <f t="shared" si="162"/>
        <v>0</v>
      </c>
    </row>
    <row r="232" spans="1:35" s="326" customFormat="1">
      <c r="A232" s="1887">
        <v>210</v>
      </c>
      <c r="B232" s="1887">
        <v>1</v>
      </c>
      <c r="C232" s="1887">
        <v>210</v>
      </c>
      <c r="D232" s="2120" t="s">
        <v>1020</v>
      </c>
      <c r="E232" s="2653">
        <v>1</v>
      </c>
      <c r="F232" s="104"/>
      <c r="G232" s="104"/>
      <c r="H232" s="104"/>
      <c r="I232" s="89"/>
      <c r="J232" s="2182"/>
      <c r="K232" s="104"/>
      <c r="L232" s="104"/>
      <c r="M232" s="104"/>
      <c r="N232" s="2182" t="s">
        <v>313</v>
      </c>
      <c r="O232" s="2182"/>
      <c r="P232" s="2225"/>
      <c r="Q232" s="1431">
        <f t="shared" si="155"/>
        <v>0</v>
      </c>
      <c r="R232" s="1431">
        <f t="shared" si="155"/>
        <v>0</v>
      </c>
      <c r="S232" s="1431">
        <f t="shared" si="155"/>
        <v>0</v>
      </c>
      <c r="T232" s="1431">
        <f t="shared" si="155"/>
        <v>0</v>
      </c>
      <c r="U232" s="1431">
        <f t="shared" si="155"/>
        <v>0</v>
      </c>
      <c r="V232" s="1431">
        <f t="shared" si="155"/>
        <v>0</v>
      </c>
      <c r="W232" s="1431">
        <f t="shared" si="155"/>
        <v>0</v>
      </c>
      <c r="X232" s="1431">
        <f t="shared" si="155"/>
        <v>0</v>
      </c>
      <c r="Y232" s="1431">
        <f t="shared" si="155"/>
        <v>0</v>
      </c>
      <c r="Z232" s="1431">
        <f t="shared" si="155"/>
        <v>0</v>
      </c>
      <c r="AA232" s="1431">
        <f t="shared" si="155"/>
        <v>0</v>
      </c>
      <c r="AB232" s="1431">
        <f t="shared" si="155"/>
        <v>0</v>
      </c>
      <c r="AC232" s="1431">
        <f t="shared" si="156"/>
        <v>0</v>
      </c>
      <c r="AD232" s="1431">
        <f t="shared" si="157"/>
        <v>0</v>
      </c>
      <c r="AE232" s="1431">
        <f t="shared" si="158"/>
        <v>0</v>
      </c>
      <c r="AF232" s="1431">
        <f t="shared" si="159"/>
        <v>0</v>
      </c>
      <c r="AG232" s="1431">
        <f t="shared" si="160"/>
        <v>0</v>
      </c>
      <c r="AH232" s="1431">
        <f t="shared" si="161"/>
        <v>0</v>
      </c>
      <c r="AI232" s="1431">
        <f t="shared" si="162"/>
        <v>0</v>
      </c>
    </row>
    <row r="233" spans="1:35" s="326" customFormat="1">
      <c r="A233" s="1887">
        <v>211</v>
      </c>
      <c r="B233" s="1887">
        <v>1</v>
      </c>
      <c r="C233" s="1887">
        <v>211</v>
      </c>
      <c r="D233" s="2120" t="s">
        <v>1020</v>
      </c>
      <c r="E233" s="2653">
        <v>1</v>
      </c>
      <c r="F233" s="104"/>
      <c r="G233" s="104"/>
      <c r="H233" s="104"/>
      <c r="I233" s="89"/>
      <c r="J233" s="2182"/>
      <c r="K233" s="104"/>
      <c r="L233" s="104"/>
      <c r="M233" s="81"/>
      <c r="N233" s="81" t="s">
        <v>136</v>
      </c>
      <c r="O233" s="81"/>
      <c r="P233" s="2230"/>
      <c r="Q233" s="1432">
        <f t="shared" si="155"/>
        <v>0</v>
      </c>
      <c r="R233" s="1432">
        <f t="shared" si="155"/>
        <v>0</v>
      </c>
      <c r="S233" s="1432">
        <f t="shared" si="155"/>
        <v>0</v>
      </c>
      <c r="T233" s="1432">
        <f t="shared" si="155"/>
        <v>0</v>
      </c>
      <c r="U233" s="1432">
        <f t="shared" si="155"/>
        <v>0</v>
      </c>
      <c r="V233" s="1432">
        <f t="shared" si="155"/>
        <v>0</v>
      </c>
      <c r="W233" s="1432">
        <f t="shared" si="155"/>
        <v>0</v>
      </c>
      <c r="X233" s="1432">
        <f t="shared" si="155"/>
        <v>0</v>
      </c>
      <c r="Y233" s="1432">
        <f t="shared" si="155"/>
        <v>0</v>
      </c>
      <c r="Z233" s="1432">
        <f t="shared" si="155"/>
        <v>0</v>
      </c>
      <c r="AA233" s="1432">
        <f t="shared" si="155"/>
        <v>0</v>
      </c>
      <c r="AB233" s="1432">
        <f t="shared" si="155"/>
        <v>0</v>
      </c>
      <c r="AC233" s="1432">
        <f t="shared" si="156"/>
        <v>0</v>
      </c>
      <c r="AD233" s="1432">
        <f t="shared" si="157"/>
        <v>0</v>
      </c>
      <c r="AE233" s="1432">
        <f t="shared" si="158"/>
        <v>0</v>
      </c>
      <c r="AF233" s="1432">
        <f t="shared" si="159"/>
        <v>0</v>
      </c>
      <c r="AG233" s="1432">
        <f t="shared" si="160"/>
        <v>0</v>
      </c>
      <c r="AH233" s="1432">
        <f t="shared" si="161"/>
        <v>0</v>
      </c>
      <c r="AI233" s="1432">
        <f t="shared" si="162"/>
        <v>0</v>
      </c>
    </row>
    <row r="234" spans="1:35" s="326" customFormat="1">
      <c r="A234" s="1887">
        <v>212</v>
      </c>
      <c r="B234" s="1887">
        <v>1</v>
      </c>
      <c r="C234" s="1887">
        <v>212</v>
      </c>
      <c r="D234" s="2120" t="s">
        <v>1020</v>
      </c>
      <c r="E234" s="2653">
        <v>1</v>
      </c>
      <c r="F234" s="104"/>
      <c r="G234" s="104"/>
      <c r="H234" s="104"/>
      <c r="I234" s="89"/>
      <c r="J234" s="2182"/>
      <c r="K234" s="104"/>
      <c r="L234" s="104"/>
      <c r="M234" s="2256" t="s">
        <v>227</v>
      </c>
      <c r="N234" s="2256"/>
      <c r="O234" s="2256"/>
      <c r="P234" s="2257"/>
      <c r="Q234" s="1433">
        <f>SUM(Q235:Q240)</f>
        <v>-564</v>
      </c>
      <c r="R234" s="1433">
        <f t="shared" ref="R234:AB234" si="163">SUM(R235:R240)</f>
        <v>-1095</v>
      </c>
      <c r="S234" s="1433">
        <f t="shared" si="163"/>
        <v>-1582</v>
      </c>
      <c r="T234" s="1433">
        <f t="shared" si="163"/>
        <v>-595</v>
      </c>
      <c r="U234" s="1433">
        <f t="shared" si="163"/>
        <v>-1082</v>
      </c>
      <c r="V234" s="1433">
        <f t="shared" si="163"/>
        <v>-1613</v>
      </c>
      <c r="W234" s="1433">
        <f t="shared" si="163"/>
        <v>-626</v>
      </c>
      <c r="X234" s="1433">
        <f t="shared" si="163"/>
        <v>-1113</v>
      </c>
      <c r="Y234" s="1433">
        <f t="shared" si="163"/>
        <v>-1632</v>
      </c>
      <c r="Z234" s="1433">
        <f t="shared" si="163"/>
        <v>-657</v>
      </c>
      <c r="AA234" s="1433">
        <f t="shared" si="163"/>
        <v>-1120.2</v>
      </c>
      <c r="AB234" s="1433">
        <f t="shared" si="163"/>
        <v>-1594</v>
      </c>
      <c r="AC234" s="1433">
        <f t="shared" ref="AC234:AC240" si="164">SUM(Q234:S234)</f>
        <v>-3241</v>
      </c>
      <c r="AD234" s="1433">
        <f t="shared" si="157"/>
        <v>-3290</v>
      </c>
      <c r="AE234" s="1433">
        <f t="shared" si="158"/>
        <v>-3371</v>
      </c>
      <c r="AF234" s="1433">
        <f t="shared" si="159"/>
        <v>-3371.2</v>
      </c>
      <c r="AG234" s="1433">
        <f t="shared" si="160"/>
        <v>-6531</v>
      </c>
      <c r="AH234" s="1433">
        <f t="shared" si="161"/>
        <v>-6742.2</v>
      </c>
      <c r="AI234" s="1433">
        <f t="shared" si="162"/>
        <v>-13273.2</v>
      </c>
    </row>
    <row r="235" spans="1:35" s="326" customFormat="1">
      <c r="A235" s="1887">
        <v>213</v>
      </c>
      <c r="B235" s="1887">
        <v>1</v>
      </c>
      <c r="C235" s="1887">
        <v>213</v>
      </c>
      <c r="D235" s="2120" t="s">
        <v>1020</v>
      </c>
      <c r="E235" s="2653">
        <v>1</v>
      </c>
      <c r="F235" s="104"/>
      <c r="G235" s="104"/>
      <c r="H235" s="104"/>
      <c r="I235" s="89"/>
      <c r="J235" s="2182"/>
      <c r="K235" s="104"/>
      <c r="L235" s="104"/>
      <c r="M235" s="104"/>
      <c r="N235" s="2182" t="s">
        <v>217</v>
      </c>
      <c r="O235" s="2182"/>
      <c r="P235" s="2225"/>
      <c r="Q235" s="1431">
        <f t="shared" ref="Q235:AB235" si="165">Q608+Q652</f>
        <v>-1000</v>
      </c>
      <c r="R235" s="1431">
        <f t="shared" si="165"/>
        <v>-1500</v>
      </c>
      <c r="S235" s="1431">
        <f t="shared" si="165"/>
        <v>-2000</v>
      </c>
      <c r="T235" s="1431">
        <f t="shared" si="165"/>
        <v>-1000</v>
      </c>
      <c r="U235" s="1431">
        <f t="shared" si="165"/>
        <v>-1500</v>
      </c>
      <c r="V235" s="1431">
        <f t="shared" si="165"/>
        <v>-2000</v>
      </c>
      <c r="W235" s="1431">
        <f t="shared" si="165"/>
        <v>-1000</v>
      </c>
      <c r="X235" s="1431">
        <f t="shared" si="165"/>
        <v>-1500</v>
      </c>
      <c r="Y235" s="1431">
        <f t="shared" si="165"/>
        <v>-2000</v>
      </c>
      <c r="Z235" s="1431">
        <f t="shared" si="165"/>
        <v>-1000</v>
      </c>
      <c r="AA235" s="1431">
        <f t="shared" si="165"/>
        <v>-1500</v>
      </c>
      <c r="AB235" s="1431">
        <f t="shared" si="165"/>
        <v>-2000</v>
      </c>
      <c r="AC235" s="1431">
        <f t="shared" si="164"/>
        <v>-4500</v>
      </c>
      <c r="AD235" s="1431">
        <f t="shared" si="157"/>
        <v>-4500</v>
      </c>
      <c r="AE235" s="1431">
        <f t="shared" si="158"/>
        <v>-4500</v>
      </c>
      <c r="AF235" s="1431">
        <f t="shared" si="159"/>
        <v>-4500</v>
      </c>
      <c r="AG235" s="1431">
        <f t="shared" si="160"/>
        <v>-9000</v>
      </c>
      <c r="AH235" s="1431">
        <f t="shared" si="161"/>
        <v>-9000</v>
      </c>
      <c r="AI235" s="1431">
        <f t="shared" si="162"/>
        <v>-18000</v>
      </c>
    </row>
    <row r="236" spans="1:35" s="326" customFormat="1">
      <c r="A236" s="1887">
        <v>214</v>
      </c>
      <c r="B236" s="1887">
        <v>1</v>
      </c>
      <c r="C236" s="1887">
        <v>214</v>
      </c>
      <c r="D236" s="2120" t="s">
        <v>1020</v>
      </c>
      <c r="E236" s="2653">
        <v>1</v>
      </c>
      <c r="F236" s="104"/>
      <c r="G236" s="104"/>
      <c r="H236" s="104"/>
      <c r="I236" s="89"/>
      <c r="J236" s="2182"/>
      <c r="K236" s="104"/>
      <c r="L236" s="104"/>
      <c r="M236" s="104"/>
      <c r="N236" s="2182" t="s">
        <v>218</v>
      </c>
      <c r="O236" s="2182"/>
      <c r="P236" s="2225"/>
      <c r="Q236" s="1431">
        <f t="shared" ref="Q236:AB236" si="166">Q614+Q658</f>
        <v>832</v>
      </c>
      <c r="R236" s="1431">
        <f t="shared" si="166"/>
        <v>845</v>
      </c>
      <c r="S236" s="1431">
        <f t="shared" si="166"/>
        <v>858</v>
      </c>
      <c r="T236" s="1431">
        <f t="shared" si="166"/>
        <v>845</v>
      </c>
      <c r="U236" s="1431">
        <f t="shared" si="166"/>
        <v>858</v>
      </c>
      <c r="V236" s="1431">
        <f t="shared" si="166"/>
        <v>871</v>
      </c>
      <c r="W236" s="1431">
        <f t="shared" si="166"/>
        <v>858</v>
      </c>
      <c r="X236" s="1431">
        <f t="shared" si="166"/>
        <v>871</v>
      </c>
      <c r="Y236" s="1431">
        <f t="shared" si="166"/>
        <v>884</v>
      </c>
      <c r="Z236" s="1431">
        <f t="shared" si="166"/>
        <v>871</v>
      </c>
      <c r="AA236" s="1431">
        <f t="shared" si="166"/>
        <v>897</v>
      </c>
      <c r="AB236" s="1431">
        <f t="shared" si="166"/>
        <v>910</v>
      </c>
      <c r="AC236" s="1431">
        <f t="shared" si="164"/>
        <v>2535</v>
      </c>
      <c r="AD236" s="1431">
        <f t="shared" si="157"/>
        <v>2574</v>
      </c>
      <c r="AE236" s="1431">
        <f t="shared" si="158"/>
        <v>2613</v>
      </c>
      <c r="AF236" s="1431">
        <f t="shared" si="159"/>
        <v>2678</v>
      </c>
      <c r="AG236" s="1431">
        <f t="shared" si="160"/>
        <v>5109</v>
      </c>
      <c r="AH236" s="1431">
        <f t="shared" si="161"/>
        <v>5291</v>
      </c>
      <c r="AI236" s="1431">
        <f t="shared" si="162"/>
        <v>10400</v>
      </c>
    </row>
    <row r="237" spans="1:35" s="326" customFormat="1">
      <c r="A237" s="1887">
        <v>215</v>
      </c>
      <c r="B237" s="1887">
        <v>1</v>
      </c>
      <c r="C237" s="1887">
        <v>215</v>
      </c>
      <c r="D237" s="2120" t="s">
        <v>1020</v>
      </c>
      <c r="E237" s="2653">
        <v>1</v>
      </c>
      <c r="F237" s="104"/>
      <c r="G237" s="104"/>
      <c r="H237" s="104"/>
      <c r="I237" s="89"/>
      <c r="J237" s="2182"/>
      <c r="K237" s="104"/>
      <c r="L237" s="104"/>
      <c r="M237" s="104"/>
      <c r="N237" s="2182" t="s">
        <v>137</v>
      </c>
      <c r="O237" s="2182"/>
      <c r="P237" s="2258"/>
      <c r="Q237" s="1431">
        <f t="shared" ref="Q237:AB237" si="167">Q620+Q664</f>
        <v>-396</v>
      </c>
      <c r="R237" s="1431">
        <f t="shared" si="167"/>
        <v>-440</v>
      </c>
      <c r="S237" s="1431">
        <f t="shared" si="167"/>
        <v>-440</v>
      </c>
      <c r="T237" s="1431">
        <f t="shared" si="167"/>
        <v>-440</v>
      </c>
      <c r="U237" s="1431">
        <f t="shared" si="167"/>
        <v>-440</v>
      </c>
      <c r="V237" s="1431">
        <f t="shared" si="167"/>
        <v>-484</v>
      </c>
      <c r="W237" s="1431">
        <f t="shared" si="167"/>
        <v>-484</v>
      </c>
      <c r="X237" s="1431">
        <f t="shared" si="167"/>
        <v>-484</v>
      </c>
      <c r="Y237" s="1431">
        <f t="shared" si="167"/>
        <v>-516</v>
      </c>
      <c r="Z237" s="1431">
        <f t="shared" si="167"/>
        <v>-528</v>
      </c>
      <c r="AA237" s="1431">
        <f t="shared" si="167"/>
        <v>-517.20000000000005</v>
      </c>
      <c r="AB237" s="1431">
        <f t="shared" si="167"/>
        <v>-504</v>
      </c>
      <c r="AC237" s="1431">
        <f t="shared" si="164"/>
        <v>-1276</v>
      </c>
      <c r="AD237" s="1431">
        <f t="shared" si="157"/>
        <v>-1364</v>
      </c>
      <c r="AE237" s="1431">
        <f t="shared" si="158"/>
        <v>-1484</v>
      </c>
      <c r="AF237" s="1431">
        <f t="shared" si="159"/>
        <v>-1549.2</v>
      </c>
      <c r="AG237" s="1431">
        <f t="shared" si="160"/>
        <v>-2640</v>
      </c>
      <c r="AH237" s="1431">
        <f t="shared" si="161"/>
        <v>-3033.2</v>
      </c>
      <c r="AI237" s="1431">
        <f t="shared" si="162"/>
        <v>-5673.2</v>
      </c>
    </row>
    <row r="238" spans="1:35" s="326" customFormat="1">
      <c r="A238" s="1887">
        <v>216</v>
      </c>
      <c r="B238" s="1887">
        <v>1</v>
      </c>
      <c r="C238" s="1887">
        <v>216</v>
      </c>
      <c r="D238" s="2120" t="s">
        <v>1020</v>
      </c>
      <c r="E238" s="2653">
        <v>1</v>
      </c>
      <c r="F238" s="104"/>
      <c r="G238" s="104"/>
      <c r="H238" s="104"/>
      <c r="I238" s="89"/>
      <c r="J238" s="2182"/>
      <c r="K238" s="104"/>
      <c r="L238" s="104"/>
      <c r="M238" s="104"/>
      <c r="N238" s="2182" t="s">
        <v>219</v>
      </c>
      <c r="O238" s="2182"/>
      <c r="P238" s="2225"/>
      <c r="Q238" s="1431">
        <f t="shared" ref="Q238:AB238" si="168">Q626+Q670</f>
        <v>0</v>
      </c>
      <c r="R238" s="1431">
        <f t="shared" si="168"/>
        <v>0</v>
      </c>
      <c r="S238" s="1431">
        <f t="shared" si="168"/>
        <v>0</v>
      </c>
      <c r="T238" s="1431">
        <f t="shared" si="168"/>
        <v>0</v>
      </c>
      <c r="U238" s="1431">
        <f t="shared" si="168"/>
        <v>0</v>
      </c>
      <c r="V238" s="1431">
        <f t="shared" si="168"/>
        <v>0</v>
      </c>
      <c r="W238" s="1431">
        <f t="shared" si="168"/>
        <v>0</v>
      </c>
      <c r="X238" s="1431">
        <f t="shared" si="168"/>
        <v>0</v>
      </c>
      <c r="Y238" s="1431">
        <f t="shared" si="168"/>
        <v>0</v>
      </c>
      <c r="Z238" s="1431">
        <f t="shared" si="168"/>
        <v>0</v>
      </c>
      <c r="AA238" s="1431">
        <f t="shared" si="168"/>
        <v>0</v>
      </c>
      <c r="AB238" s="1431">
        <f t="shared" si="168"/>
        <v>0</v>
      </c>
      <c r="AC238" s="1431">
        <f t="shared" si="164"/>
        <v>0</v>
      </c>
      <c r="AD238" s="1431">
        <f t="shared" si="157"/>
        <v>0</v>
      </c>
      <c r="AE238" s="1431">
        <f t="shared" si="158"/>
        <v>0</v>
      </c>
      <c r="AF238" s="1431">
        <f t="shared" si="159"/>
        <v>0</v>
      </c>
      <c r="AG238" s="1431">
        <f t="shared" si="160"/>
        <v>0</v>
      </c>
      <c r="AH238" s="1431">
        <f t="shared" si="161"/>
        <v>0</v>
      </c>
      <c r="AI238" s="1431">
        <f t="shared" si="162"/>
        <v>0</v>
      </c>
    </row>
    <row r="239" spans="1:35" s="326" customFormat="1">
      <c r="A239" s="1887">
        <v>217</v>
      </c>
      <c r="B239" s="1887">
        <v>1</v>
      </c>
      <c r="C239" s="1887">
        <v>217</v>
      </c>
      <c r="D239" s="2120" t="s">
        <v>1020</v>
      </c>
      <c r="E239" s="2653">
        <v>1</v>
      </c>
      <c r="F239" s="104"/>
      <c r="G239" s="104"/>
      <c r="H239" s="104"/>
      <c r="I239" s="89"/>
      <c r="J239" s="2182"/>
      <c r="K239" s="104"/>
      <c r="L239" s="104"/>
      <c r="M239" s="104"/>
      <c r="N239" s="2182" t="s">
        <v>313</v>
      </c>
      <c r="O239" s="2182"/>
      <c r="P239" s="2225"/>
      <c r="Q239" s="1431">
        <f t="shared" ref="Q239:AB239" si="169">Q632+Q676</f>
        <v>0</v>
      </c>
      <c r="R239" s="1431">
        <f t="shared" si="169"/>
        <v>0</v>
      </c>
      <c r="S239" s="1431">
        <f t="shared" si="169"/>
        <v>0</v>
      </c>
      <c r="T239" s="1431">
        <f t="shared" si="169"/>
        <v>0</v>
      </c>
      <c r="U239" s="1431">
        <f t="shared" si="169"/>
        <v>0</v>
      </c>
      <c r="V239" s="1431">
        <f t="shared" si="169"/>
        <v>0</v>
      </c>
      <c r="W239" s="1431">
        <f t="shared" si="169"/>
        <v>0</v>
      </c>
      <c r="X239" s="1431">
        <f t="shared" si="169"/>
        <v>0</v>
      </c>
      <c r="Y239" s="1431">
        <f t="shared" si="169"/>
        <v>0</v>
      </c>
      <c r="Z239" s="1431">
        <f t="shared" si="169"/>
        <v>0</v>
      </c>
      <c r="AA239" s="1431">
        <f t="shared" si="169"/>
        <v>0</v>
      </c>
      <c r="AB239" s="1431">
        <f t="shared" si="169"/>
        <v>0</v>
      </c>
      <c r="AC239" s="1431">
        <f t="shared" si="164"/>
        <v>0</v>
      </c>
      <c r="AD239" s="1431">
        <f t="shared" si="157"/>
        <v>0</v>
      </c>
      <c r="AE239" s="1431">
        <f t="shared" si="158"/>
        <v>0</v>
      </c>
      <c r="AF239" s="1431">
        <f t="shared" si="159"/>
        <v>0</v>
      </c>
      <c r="AG239" s="1431">
        <f t="shared" si="160"/>
        <v>0</v>
      </c>
      <c r="AH239" s="1431">
        <f t="shared" si="161"/>
        <v>0</v>
      </c>
      <c r="AI239" s="1431">
        <f t="shared" si="162"/>
        <v>0</v>
      </c>
    </row>
    <row r="240" spans="1:35" s="326" customFormat="1">
      <c r="A240" s="1887">
        <v>218</v>
      </c>
      <c r="B240" s="1887">
        <v>1</v>
      </c>
      <c r="C240" s="1887">
        <v>218</v>
      </c>
      <c r="D240" s="2120" t="s">
        <v>1020</v>
      </c>
      <c r="E240" s="2653">
        <v>1</v>
      </c>
      <c r="F240" s="104"/>
      <c r="G240" s="104"/>
      <c r="H240" s="104"/>
      <c r="I240" s="2239"/>
      <c r="J240" s="2241"/>
      <c r="K240" s="1188"/>
      <c r="L240" s="1188"/>
      <c r="M240" s="1188"/>
      <c r="N240" s="2241" t="s">
        <v>136</v>
      </c>
      <c r="O240" s="2241"/>
      <c r="P240" s="2242"/>
      <c r="Q240" s="1434">
        <f>Q638+Q641+Q642+Q682+Q685+Q686</f>
        <v>0</v>
      </c>
      <c r="R240" s="1434">
        <f t="shared" ref="R240:AB240" si="170">R638+R641+R642+R682+R685+R686</f>
        <v>0</v>
      </c>
      <c r="S240" s="1434">
        <f t="shared" si="170"/>
        <v>0</v>
      </c>
      <c r="T240" s="1434">
        <f t="shared" si="170"/>
        <v>0</v>
      </c>
      <c r="U240" s="1434">
        <f t="shared" si="170"/>
        <v>0</v>
      </c>
      <c r="V240" s="1434">
        <f t="shared" si="170"/>
        <v>0</v>
      </c>
      <c r="W240" s="1434">
        <f t="shared" si="170"/>
        <v>0</v>
      </c>
      <c r="X240" s="1434">
        <f t="shared" si="170"/>
        <v>0</v>
      </c>
      <c r="Y240" s="1434">
        <f t="shared" si="170"/>
        <v>0</v>
      </c>
      <c r="Z240" s="1434">
        <f t="shared" si="170"/>
        <v>0</v>
      </c>
      <c r="AA240" s="1434">
        <f t="shared" si="170"/>
        <v>0</v>
      </c>
      <c r="AB240" s="1434">
        <f t="shared" si="170"/>
        <v>0</v>
      </c>
      <c r="AC240" s="1434">
        <f t="shared" si="164"/>
        <v>0</v>
      </c>
      <c r="AD240" s="1434">
        <f t="shared" si="157"/>
        <v>0</v>
      </c>
      <c r="AE240" s="1434">
        <f t="shared" si="158"/>
        <v>0</v>
      </c>
      <c r="AF240" s="1434">
        <f t="shared" si="159"/>
        <v>0</v>
      </c>
      <c r="AG240" s="1434">
        <f t="shared" si="160"/>
        <v>0</v>
      </c>
      <c r="AH240" s="1434">
        <f t="shared" si="161"/>
        <v>0</v>
      </c>
      <c r="AI240" s="1434">
        <f t="shared" si="162"/>
        <v>0</v>
      </c>
    </row>
    <row r="241" spans="1:36">
      <c r="A241" s="1887">
        <v>219</v>
      </c>
      <c r="B241" s="1887">
        <v>1</v>
      </c>
      <c r="C241" s="1887">
        <v>219</v>
      </c>
      <c r="D241" s="2120" t="s">
        <v>1020</v>
      </c>
      <c r="E241" s="2653">
        <v>1</v>
      </c>
      <c r="F241" s="104"/>
      <c r="G241" s="104"/>
      <c r="H241" s="104"/>
      <c r="I241" s="2250" t="s">
        <v>99</v>
      </c>
      <c r="J241" s="2107"/>
      <c r="K241" s="2251"/>
      <c r="L241" s="2251"/>
      <c r="M241" s="2107"/>
      <c r="N241" s="2107"/>
      <c r="O241" s="2107"/>
      <c r="P241" s="2253"/>
      <c r="Q241" s="2007">
        <f>SUM(Q242:Q244)</f>
        <v>4567.6055078314303</v>
      </c>
      <c r="R241" s="2007">
        <f t="shared" ref="R241:AI241" si="171">SUM(R242:R244)</f>
        <v>4828.2851090794438</v>
      </c>
      <c r="S241" s="2007">
        <f t="shared" si="171"/>
        <v>5483.7199490048406</v>
      </c>
      <c r="T241" s="2007">
        <f t="shared" si="171"/>
        <v>4861.3463478579233</v>
      </c>
      <c r="U241" s="2007">
        <f t="shared" si="171"/>
        <v>5242.262377211835</v>
      </c>
      <c r="V241" s="2007">
        <f t="shared" si="171"/>
        <v>5810.2605685637282</v>
      </c>
      <c r="W241" s="2007">
        <f t="shared" si="171"/>
        <v>4876.5264563577239</v>
      </c>
      <c r="X241" s="2007">
        <f t="shared" si="171"/>
        <v>4964.6764017302967</v>
      </c>
      <c r="Y241" s="2007">
        <f t="shared" si="171"/>
        <v>5836.6167707710974</v>
      </c>
      <c r="Z241" s="2007">
        <f t="shared" si="171"/>
        <v>5288.7496882861387</v>
      </c>
      <c r="AA241" s="2007">
        <f t="shared" si="171"/>
        <v>5901.4607808302762</v>
      </c>
      <c r="AB241" s="2007">
        <f t="shared" si="171"/>
        <v>6121.1947555979577</v>
      </c>
      <c r="AC241" s="2007">
        <f t="shared" si="171"/>
        <v>14879.610565915711</v>
      </c>
      <c r="AD241" s="2007">
        <f t="shared" si="171"/>
        <v>15913.869293633485</v>
      </c>
      <c r="AE241" s="2007">
        <f t="shared" si="171"/>
        <v>15677.819628859117</v>
      </c>
      <c r="AF241" s="2007">
        <f t="shared" si="171"/>
        <v>17311.405224714374</v>
      </c>
      <c r="AG241" s="2007">
        <f t="shared" si="171"/>
        <v>30793.479859549196</v>
      </c>
      <c r="AH241" s="2007">
        <f t="shared" si="171"/>
        <v>32989.224853573491</v>
      </c>
      <c r="AI241" s="2007">
        <f t="shared" si="171"/>
        <v>63782.704713122686</v>
      </c>
    </row>
    <row r="242" spans="1:36">
      <c r="A242" s="1887">
        <v>220</v>
      </c>
      <c r="B242" s="1887">
        <v>1</v>
      </c>
      <c r="C242" s="1887">
        <v>220</v>
      </c>
      <c r="D242" s="2120" t="s">
        <v>1020</v>
      </c>
      <c r="E242" s="2653">
        <v>1</v>
      </c>
      <c r="F242" s="104"/>
      <c r="G242" s="104"/>
      <c r="H242" s="104"/>
      <c r="I242" s="89"/>
      <c r="J242" s="2201" t="s">
        <v>178</v>
      </c>
      <c r="K242" s="104"/>
      <c r="L242" s="104"/>
      <c r="M242" s="2182"/>
      <c r="N242" s="2182"/>
      <c r="O242" s="2182"/>
      <c r="P242" s="2225"/>
      <c r="Q242" s="1419">
        <v>509.2143818305791</v>
      </c>
      <c r="R242" s="1419">
        <v>552.71681224337749</v>
      </c>
      <c r="S242" s="1419">
        <v>662.09632785361759</v>
      </c>
      <c r="T242" s="1419">
        <v>558.23409948962183</v>
      </c>
      <c r="U242" s="1419">
        <v>621.80168583222326</v>
      </c>
      <c r="V242" s="1419">
        <v>716.58970022070753</v>
      </c>
      <c r="W242" s="1419">
        <v>560.7673687232317</v>
      </c>
      <c r="X242" s="1419">
        <v>575.47790551285152</v>
      </c>
      <c r="Y242" s="1419">
        <v>720.98804534239162</v>
      </c>
      <c r="Z242" s="1419">
        <v>629.55952727975546</v>
      </c>
      <c r="AA242" s="1419">
        <v>731.80926810696997</v>
      </c>
      <c r="AB242" s="1419">
        <v>768.4786580434851</v>
      </c>
      <c r="AC242" s="1418">
        <f>SUM(Q242:S242)</f>
        <v>1724.0275219275743</v>
      </c>
      <c r="AD242" s="1418">
        <f>SUM(T242:V242)</f>
        <v>1896.6254855425527</v>
      </c>
      <c r="AE242" s="1418">
        <f>SUM(W242:Y242)</f>
        <v>1857.2333195784749</v>
      </c>
      <c r="AF242" s="1418">
        <f>SUM(Z242:AB242)</f>
        <v>2129.8474534302104</v>
      </c>
      <c r="AG242" s="1418">
        <f>AC242+AD242</f>
        <v>3620.6530074701268</v>
      </c>
      <c r="AH242" s="1418">
        <f>AF242+AE242</f>
        <v>3987.0807730086854</v>
      </c>
      <c r="AI242" s="1418">
        <f>AG242+AH242</f>
        <v>7607.7337804788122</v>
      </c>
    </row>
    <row r="243" spans="1:36">
      <c r="A243" s="1887">
        <v>221</v>
      </c>
      <c r="B243" s="1887">
        <v>1</v>
      </c>
      <c r="C243" s="1887">
        <v>221</v>
      </c>
      <c r="D243" s="2120" t="s">
        <v>1020</v>
      </c>
      <c r="E243" s="2653">
        <v>1</v>
      </c>
      <c r="F243" s="104"/>
      <c r="G243" s="104"/>
      <c r="H243" s="104"/>
      <c r="I243" s="89"/>
      <c r="J243" s="2184" t="s">
        <v>179</v>
      </c>
      <c r="K243" s="104"/>
      <c r="L243" s="104"/>
      <c r="M243" s="2182"/>
      <c r="N243" s="2182"/>
      <c r="O243" s="2182"/>
      <c r="P243" s="2225"/>
      <c r="Q243" s="1419">
        <v>2542.1508119241239</v>
      </c>
      <c r="R243" s="1419">
        <v>2759.3279827593387</v>
      </c>
      <c r="S243" s="1419">
        <v>3305.3833070744959</v>
      </c>
      <c r="T243" s="1419">
        <v>2786.8719342915742</v>
      </c>
      <c r="U243" s="1419">
        <v>3104.2203773028846</v>
      </c>
      <c r="V243" s="1419">
        <v>3577.4305542662928</v>
      </c>
      <c r="W243" s="1419">
        <v>2799.5187735577647</v>
      </c>
      <c r="X243" s="1419">
        <v>2872.9581821407178</v>
      </c>
      <c r="Y243" s="1419">
        <v>3599.3884113519784</v>
      </c>
      <c r="Z243" s="1419">
        <v>3142.9498469296564</v>
      </c>
      <c r="AA243" s="1419">
        <v>3653.4111986465787</v>
      </c>
      <c r="AB243" s="1419">
        <v>3836.4757834777452</v>
      </c>
      <c r="AC243" s="1418">
        <f>SUM(Q243:S243)</f>
        <v>8606.8621017579571</v>
      </c>
      <c r="AD243" s="1418">
        <f>SUM(T243:V243)</f>
        <v>9468.5228658607521</v>
      </c>
      <c r="AE243" s="1418">
        <f>SUM(W243:Y243)</f>
        <v>9271.8653670504609</v>
      </c>
      <c r="AF243" s="1418">
        <f>SUM(Z243:AB243)</f>
        <v>10632.83682905398</v>
      </c>
      <c r="AG243" s="1418">
        <f>AC243+AD243</f>
        <v>18075.384967618709</v>
      </c>
      <c r="AH243" s="1418">
        <f>AF243+AE243</f>
        <v>19904.702196104441</v>
      </c>
      <c r="AI243" s="1418">
        <f>AG243+AH243</f>
        <v>37980.087163723147</v>
      </c>
    </row>
    <row r="244" spans="1:36">
      <c r="A244" s="1887">
        <v>222</v>
      </c>
      <c r="B244" s="1887">
        <v>1</v>
      </c>
      <c r="C244" s="1887">
        <v>222</v>
      </c>
      <c r="D244" s="2120" t="s">
        <v>1020</v>
      </c>
      <c r="E244" s="2653">
        <v>1</v>
      </c>
      <c r="F244" s="104"/>
      <c r="G244" s="104"/>
      <c r="H244" s="104"/>
      <c r="I244" s="89"/>
      <c r="J244" s="2184" t="s">
        <v>180</v>
      </c>
      <c r="K244" s="104"/>
      <c r="L244" s="104"/>
      <c r="M244" s="2182"/>
      <c r="N244" s="2182"/>
      <c r="O244" s="2182"/>
      <c r="P244" s="2225"/>
      <c r="Q244" s="1419">
        <v>1516.2403140767271</v>
      </c>
      <c r="R244" s="1419">
        <v>1516.2403140767271</v>
      </c>
      <c r="S244" s="1419">
        <v>1516.2403140767271</v>
      </c>
      <c r="T244" s="1419">
        <v>1516.2403140767271</v>
      </c>
      <c r="U244" s="1419">
        <v>1516.2403140767271</v>
      </c>
      <c r="V244" s="1419">
        <v>1516.2403140767271</v>
      </c>
      <c r="W244" s="1419">
        <v>1516.2403140767271</v>
      </c>
      <c r="X244" s="1419">
        <v>1516.2403140767271</v>
      </c>
      <c r="Y244" s="1419">
        <v>1516.2403140767271</v>
      </c>
      <c r="Z244" s="1419">
        <v>1516.2403140767271</v>
      </c>
      <c r="AA244" s="1419">
        <v>1516.2403140767271</v>
      </c>
      <c r="AB244" s="1419">
        <v>1516.2403140767271</v>
      </c>
      <c r="AC244" s="1418">
        <f>SUM(Q244:S244)</f>
        <v>4548.7209422301812</v>
      </c>
      <c r="AD244" s="1418">
        <f>SUM(T244:V244)</f>
        <v>4548.7209422301812</v>
      </c>
      <c r="AE244" s="1418">
        <f>SUM(W244:Y244)</f>
        <v>4548.7209422301812</v>
      </c>
      <c r="AF244" s="1418">
        <f>SUM(Z244:AB244)</f>
        <v>4548.7209422301812</v>
      </c>
      <c r="AG244" s="1418">
        <f>AC244+AD244</f>
        <v>9097.4418844603624</v>
      </c>
      <c r="AH244" s="1418">
        <f>AF244+AE244</f>
        <v>9097.4418844603624</v>
      </c>
      <c r="AI244" s="1418">
        <f>AG244+AH244</f>
        <v>18194.883768920725</v>
      </c>
    </row>
    <row r="245" spans="1:36">
      <c r="A245" s="1887">
        <v>223</v>
      </c>
      <c r="B245" s="1887">
        <v>1</v>
      </c>
      <c r="C245" s="1887">
        <v>223</v>
      </c>
      <c r="D245" s="2120" t="s">
        <v>1020</v>
      </c>
      <c r="E245" s="2653">
        <v>1</v>
      </c>
      <c r="F245" s="104"/>
      <c r="G245" s="104"/>
      <c r="H245" s="104"/>
      <c r="I245" s="2250" t="s">
        <v>141</v>
      </c>
      <c r="J245" s="2107"/>
      <c r="K245" s="2251"/>
      <c r="L245" s="2251"/>
      <c r="M245" s="2251"/>
      <c r="N245" s="2251"/>
      <c r="O245" s="2251"/>
      <c r="P245" s="2271"/>
      <c r="Q245" s="2007">
        <f t="shared" ref="Q245:AI245" si="172">Q211-Q241</f>
        <v>-5131.6055078314303</v>
      </c>
      <c r="R245" s="2007">
        <f t="shared" si="172"/>
        <v>-3223.2851090794438</v>
      </c>
      <c r="S245" s="2007">
        <f t="shared" si="172"/>
        <v>-6565.7199490048406</v>
      </c>
      <c r="T245" s="2007">
        <f t="shared" si="172"/>
        <v>-2756.3463478579233</v>
      </c>
      <c r="U245" s="2007">
        <f t="shared" si="172"/>
        <v>-5124.262377211835</v>
      </c>
      <c r="V245" s="2007">
        <f t="shared" si="172"/>
        <v>-4723.2605685637282</v>
      </c>
      <c r="W245" s="2007">
        <f t="shared" si="172"/>
        <v>-4302.5264563577239</v>
      </c>
      <c r="X245" s="2007">
        <f t="shared" si="172"/>
        <v>-3377.6764017302967</v>
      </c>
      <c r="Y245" s="2007">
        <f t="shared" si="172"/>
        <v>-6968.6167707710974</v>
      </c>
      <c r="Z245" s="2007">
        <f t="shared" si="172"/>
        <v>-3245.7496882861387</v>
      </c>
      <c r="AA245" s="2007">
        <f t="shared" si="172"/>
        <v>-2021.6607808302761</v>
      </c>
      <c r="AB245" s="2007">
        <f t="shared" si="172"/>
        <v>-6515.1947555979577</v>
      </c>
      <c r="AC245" s="2007">
        <f t="shared" si="172"/>
        <v>-14920.610565915711</v>
      </c>
      <c r="AD245" s="2007">
        <f t="shared" si="172"/>
        <v>-12603.869293633485</v>
      </c>
      <c r="AE245" s="2007">
        <f t="shared" si="172"/>
        <v>-14648.819628859117</v>
      </c>
      <c r="AF245" s="2007">
        <f t="shared" si="172"/>
        <v>-11782.605224714374</v>
      </c>
      <c r="AG245" s="2007">
        <f t="shared" si="172"/>
        <v>-27524.479859549196</v>
      </c>
      <c r="AH245" s="2007">
        <f t="shared" si="172"/>
        <v>-26431.424853573491</v>
      </c>
      <c r="AI245" s="2007">
        <f t="shared" si="172"/>
        <v>-53955.904713122683</v>
      </c>
    </row>
    <row r="246" spans="1:36">
      <c r="A246" s="1887">
        <v>224</v>
      </c>
      <c r="B246" s="1887">
        <v>1</v>
      </c>
      <c r="C246" s="1887">
        <v>224</v>
      </c>
      <c r="D246" s="2120" t="s">
        <v>1020</v>
      </c>
      <c r="E246" s="2653">
        <v>1</v>
      </c>
      <c r="F246" s="104"/>
      <c r="G246" s="104"/>
      <c r="H246" s="104"/>
      <c r="I246" s="2239"/>
      <c r="J246" s="2240" t="s">
        <v>140</v>
      </c>
      <c r="K246" s="1188"/>
      <c r="L246" s="1188"/>
      <c r="M246" s="2241"/>
      <c r="N246" s="2241"/>
      <c r="O246" s="2241"/>
      <c r="P246" s="2242"/>
      <c r="Q246" s="1668">
        <f t="shared" ref="Q246:AI246" si="173">IFERROR(Q245/Q181,0)</f>
        <v>-1.992856507895701</v>
      </c>
      <c r="R246" s="1668">
        <f t="shared" si="173"/>
        <v>-0.30993126048840808</v>
      </c>
      <c r="S246" s="1668">
        <f t="shared" si="173"/>
        <v>-0.58491937184898357</v>
      </c>
      <c r="T246" s="1668">
        <f t="shared" si="173"/>
        <v>-0.2650333026786465</v>
      </c>
      <c r="U246" s="1668">
        <f t="shared" si="173"/>
        <v>-0.25717753461539949</v>
      </c>
      <c r="V246" s="1668">
        <f t="shared" si="173"/>
        <v>-0.44770242356054296</v>
      </c>
      <c r="W246" s="1668">
        <f t="shared" si="173"/>
        <v>-0.21469692895996625</v>
      </c>
      <c r="X246" s="1668">
        <f t="shared" si="173"/>
        <v>-0.31970434469761444</v>
      </c>
      <c r="Y246" s="1668">
        <f t="shared" si="173"/>
        <v>-0.60649406185997368</v>
      </c>
      <c r="Z246" s="1668">
        <f t="shared" si="173"/>
        <v>-0.30405149304788187</v>
      </c>
      <c r="AA246" s="1668">
        <f t="shared" si="173"/>
        <v>-2.9719379358034193E-2</v>
      </c>
      <c r="AB246" s="1668">
        <f t="shared" si="173"/>
        <v>-0.32173801262212137</v>
      </c>
      <c r="AC246" s="1668">
        <f t="shared" si="173"/>
        <v>-0.61655415561635174</v>
      </c>
      <c r="AD246" s="1668">
        <f t="shared" si="173"/>
        <v>-0.30835154235188955</v>
      </c>
      <c r="AE246" s="1668">
        <f t="shared" si="173"/>
        <v>-0.34799428979354119</v>
      </c>
      <c r="AF246" s="1668">
        <f t="shared" si="173"/>
        <v>-0.11907635396376326</v>
      </c>
      <c r="AG246" s="1668">
        <f t="shared" si="173"/>
        <v>-0.4229654991863111</v>
      </c>
      <c r="AH246" s="1668">
        <f t="shared" si="173"/>
        <v>-0.18739710626802433</v>
      </c>
      <c r="AI246" s="1668">
        <f t="shared" si="173"/>
        <v>-0.26176938052165089</v>
      </c>
      <c r="AJ246" s="1108"/>
    </row>
    <row r="247" spans="1:36">
      <c r="A247" s="1887">
        <v>225</v>
      </c>
      <c r="B247" s="1887">
        <v>1</v>
      </c>
      <c r="C247" s="1887">
        <v>225</v>
      </c>
      <c r="D247" s="2120" t="s">
        <v>1020</v>
      </c>
      <c r="E247" s="2653">
        <v>1</v>
      </c>
      <c r="F247" s="104"/>
      <c r="G247" s="104"/>
      <c r="H247" s="104"/>
      <c r="I247" s="2190" t="s">
        <v>182</v>
      </c>
      <c r="J247" s="2191"/>
      <c r="K247" s="2192"/>
      <c r="L247" s="2192"/>
      <c r="M247" s="2191"/>
      <c r="N247" s="2191"/>
      <c r="O247" s="2191"/>
      <c r="P247" s="2193"/>
      <c r="Q247" s="2004"/>
      <c r="R247" s="2004"/>
      <c r="S247" s="2004"/>
      <c r="T247" s="2004"/>
      <c r="U247" s="2004"/>
      <c r="V247" s="2004"/>
      <c r="W247" s="2004"/>
      <c r="X247" s="2004"/>
      <c r="Y247" s="2004"/>
      <c r="Z247" s="2004"/>
      <c r="AA247" s="2004"/>
      <c r="AB247" s="2004"/>
      <c r="AC247" s="2005">
        <f>SUM(Q247:S247)</f>
        <v>0</v>
      </c>
      <c r="AD247" s="2005">
        <f>SUM(T247:V247)</f>
        <v>0</v>
      </c>
      <c r="AE247" s="2005">
        <f>SUM(W247:Y247)</f>
        <v>0</v>
      </c>
      <c r="AF247" s="2005">
        <f>SUM(Z247:AB247)</f>
        <v>0</v>
      </c>
      <c r="AG247" s="2005">
        <f>AC247+AD247</f>
        <v>0</v>
      </c>
      <c r="AH247" s="2005">
        <f>AF247+AE247</f>
        <v>0</v>
      </c>
      <c r="AI247" s="2005">
        <f>AG247+AH247</f>
        <v>0</v>
      </c>
    </row>
    <row r="248" spans="1:36">
      <c r="A248" s="1887">
        <v>226</v>
      </c>
      <c r="B248" s="1887">
        <v>1</v>
      </c>
      <c r="C248" s="1887">
        <v>226</v>
      </c>
      <c r="D248" s="2120" t="s">
        <v>1020</v>
      </c>
      <c r="E248" s="2653">
        <v>1</v>
      </c>
      <c r="F248" s="104"/>
      <c r="G248" s="104"/>
      <c r="H248" s="104"/>
      <c r="I248" s="2195" t="s">
        <v>161</v>
      </c>
      <c r="J248" s="2196"/>
      <c r="K248" s="2197"/>
      <c r="L248" s="2197"/>
      <c r="M248" s="2196"/>
      <c r="N248" s="2196"/>
      <c r="O248" s="2196"/>
      <c r="P248" s="2205"/>
      <c r="Q248" s="1425"/>
      <c r="R248" s="1425"/>
      <c r="S248" s="1425"/>
      <c r="T248" s="1425"/>
      <c r="U248" s="1425"/>
      <c r="V248" s="1425"/>
      <c r="W248" s="1425"/>
      <c r="X248" s="1425"/>
      <c r="Y248" s="1425"/>
      <c r="Z248" s="1425"/>
      <c r="AA248" s="1425"/>
      <c r="AB248" s="1425"/>
      <c r="AC248" s="1426">
        <f>SUM(Q248:S248)</f>
        <v>0</v>
      </c>
      <c r="AD248" s="1426">
        <f>SUM(T248:V248)</f>
        <v>0</v>
      </c>
      <c r="AE248" s="1426">
        <f>SUM(W248:Y248)</f>
        <v>0</v>
      </c>
      <c r="AF248" s="1426">
        <f>SUM(Z248:AB248)</f>
        <v>0</v>
      </c>
      <c r="AG248" s="1426">
        <f>AC248+AD248</f>
        <v>0</v>
      </c>
      <c r="AH248" s="1426">
        <f>AF248+AE248</f>
        <v>0</v>
      </c>
      <c r="AI248" s="1426">
        <f>AG248+AH248</f>
        <v>0</v>
      </c>
    </row>
    <row r="249" spans="1:36">
      <c r="A249" s="1887">
        <v>227</v>
      </c>
      <c r="B249" s="1887">
        <v>1</v>
      </c>
      <c r="C249" s="1887">
        <v>227</v>
      </c>
      <c r="D249" s="2120" t="s">
        <v>1020</v>
      </c>
      <c r="E249" s="2653">
        <v>1</v>
      </c>
      <c r="F249" s="104"/>
      <c r="G249" s="104"/>
      <c r="H249" s="104"/>
      <c r="I249" s="2250" t="s">
        <v>184</v>
      </c>
      <c r="J249" s="2107"/>
      <c r="K249" s="2251"/>
      <c r="L249" s="2251"/>
      <c r="M249" s="2251"/>
      <c r="N249" s="2251"/>
      <c r="O249" s="2251"/>
      <c r="P249" s="2271"/>
      <c r="Q249" s="2007">
        <f>Q245+Q247-Q248</f>
        <v>-5131.6055078314303</v>
      </c>
      <c r="R249" s="2007">
        <f t="shared" ref="R249:AI249" si="174">R245+R247-R248</f>
        <v>-3223.2851090794438</v>
      </c>
      <c r="S249" s="2007">
        <f t="shared" si="174"/>
        <v>-6565.7199490048406</v>
      </c>
      <c r="T249" s="2007">
        <f t="shared" si="174"/>
        <v>-2756.3463478579233</v>
      </c>
      <c r="U249" s="2007">
        <f t="shared" si="174"/>
        <v>-5124.262377211835</v>
      </c>
      <c r="V249" s="2007">
        <f t="shared" si="174"/>
        <v>-4723.2605685637282</v>
      </c>
      <c r="W249" s="2007">
        <f t="shared" si="174"/>
        <v>-4302.5264563577239</v>
      </c>
      <c r="X249" s="2007">
        <f t="shared" si="174"/>
        <v>-3377.6764017302967</v>
      </c>
      <c r="Y249" s="2007">
        <f t="shared" si="174"/>
        <v>-6968.6167707710974</v>
      </c>
      <c r="Z249" s="2007">
        <f t="shared" si="174"/>
        <v>-3245.7496882861387</v>
      </c>
      <c r="AA249" s="2007">
        <f t="shared" si="174"/>
        <v>-2021.6607808302761</v>
      </c>
      <c r="AB249" s="2007">
        <f t="shared" si="174"/>
        <v>-6515.1947555979577</v>
      </c>
      <c r="AC249" s="2007">
        <f t="shared" si="174"/>
        <v>-14920.610565915711</v>
      </c>
      <c r="AD249" s="2007">
        <f t="shared" si="174"/>
        <v>-12603.869293633485</v>
      </c>
      <c r="AE249" s="2007">
        <f t="shared" si="174"/>
        <v>-14648.819628859117</v>
      </c>
      <c r="AF249" s="2007">
        <f t="shared" si="174"/>
        <v>-11782.605224714374</v>
      </c>
      <c r="AG249" s="2007">
        <f t="shared" si="174"/>
        <v>-27524.479859549196</v>
      </c>
      <c r="AH249" s="2007">
        <f t="shared" si="174"/>
        <v>-26431.424853573491</v>
      </c>
      <c r="AI249" s="2007">
        <f t="shared" si="174"/>
        <v>-53955.904713122683</v>
      </c>
    </row>
    <row r="250" spans="1:36">
      <c r="A250" s="1887">
        <v>228</v>
      </c>
      <c r="B250" s="1887">
        <v>1</v>
      </c>
      <c r="C250" s="1887">
        <v>228</v>
      </c>
      <c r="D250" s="2120" t="s">
        <v>1020</v>
      </c>
      <c r="E250" s="2653">
        <v>1</v>
      </c>
      <c r="F250" s="104"/>
      <c r="G250" s="104"/>
      <c r="H250" s="104"/>
      <c r="I250" s="2239"/>
      <c r="J250" s="2240" t="s">
        <v>140</v>
      </c>
      <c r="K250" s="1188"/>
      <c r="L250" s="1188"/>
      <c r="M250" s="2241"/>
      <c r="N250" s="2241"/>
      <c r="O250" s="2241"/>
      <c r="P250" s="2242"/>
      <c r="Q250" s="1668">
        <f t="shared" ref="Q250:AI250" si="175">IFERROR(Q249/Q181,0)</f>
        <v>-1.992856507895701</v>
      </c>
      <c r="R250" s="1668">
        <f t="shared" si="175"/>
        <v>-0.30993126048840808</v>
      </c>
      <c r="S250" s="1668">
        <f t="shared" si="175"/>
        <v>-0.58491937184898357</v>
      </c>
      <c r="T250" s="1668">
        <f t="shared" si="175"/>
        <v>-0.2650333026786465</v>
      </c>
      <c r="U250" s="1668">
        <f t="shared" si="175"/>
        <v>-0.25717753461539949</v>
      </c>
      <c r="V250" s="1668">
        <f t="shared" si="175"/>
        <v>-0.44770242356054296</v>
      </c>
      <c r="W250" s="1668">
        <f t="shared" si="175"/>
        <v>-0.21469692895996625</v>
      </c>
      <c r="X250" s="1668">
        <f t="shared" si="175"/>
        <v>-0.31970434469761444</v>
      </c>
      <c r="Y250" s="1668">
        <f t="shared" si="175"/>
        <v>-0.60649406185997368</v>
      </c>
      <c r="Z250" s="1668">
        <f t="shared" si="175"/>
        <v>-0.30405149304788187</v>
      </c>
      <c r="AA250" s="1668">
        <f t="shared" si="175"/>
        <v>-2.9719379358034193E-2</v>
      </c>
      <c r="AB250" s="1668">
        <f t="shared" si="175"/>
        <v>-0.32173801262212137</v>
      </c>
      <c r="AC250" s="1668">
        <f t="shared" si="175"/>
        <v>-0.61655415561635174</v>
      </c>
      <c r="AD250" s="1668">
        <f t="shared" si="175"/>
        <v>-0.30835154235188955</v>
      </c>
      <c r="AE250" s="1668">
        <f t="shared" si="175"/>
        <v>-0.34799428979354119</v>
      </c>
      <c r="AF250" s="1668">
        <f t="shared" si="175"/>
        <v>-0.11907635396376326</v>
      </c>
      <c r="AG250" s="1668">
        <f t="shared" si="175"/>
        <v>-0.4229654991863111</v>
      </c>
      <c r="AH250" s="1668">
        <f t="shared" si="175"/>
        <v>-0.18739710626802433</v>
      </c>
      <c r="AI250" s="1668">
        <f t="shared" si="175"/>
        <v>-0.26176938052165089</v>
      </c>
      <c r="AJ250" s="1108"/>
    </row>
    <row r="251" spans="1:36">
      <c r="A251" s="1887">
        <v>1</v>
      </c>
      <c r="B251" s="1887">
        <v>1</v>
      </c>
      <c r="C251" s="1887">
        <v>1</v>
      </c>
      <c r="D251" s="2120" t="s">
        <v>1020</v>
      </c>
      <c r="E251" s="2654" t="s">
        <v>492</v>
      </c>
      <c r="F251" s="2655"/>
      <c r="G251" s="2658"/>
      <c r="H251" s="104"/>
      <c r="I251" s="104"/>
      <c r="J251" s="2182"/>
      <c r="K251" s="2659" t="s">
        <v>1023</v>
      </c>
      <c r="L251" s="2660"/>
      <c r="M251" s="2661"/>
      <c r="N251" s="2661"/>
      <c r="O251" s="2661"/>
      <c r="P251" s="2661"/>
      <c r="Q251" s="2570">
        <f>Q390</f>
        <v>1.7509867495843066E-2</v>
      </c>
      <c r="R251" s="2570">
        <f t="shared" ref="R251:AI251" si="176">R390</f>
        <v>1.7665715065365219E-2</v>
      </c>
      <c r="S251" s="2570">
        <f t="shared" si="176"/>
        <v>1.7984557212246344E-2</v>
      </c>
      <c r="T251" s="2570">
        <f t="shared" si="176"/>
        <v>2.2488760653928516E-2</v>
      </c>
      <c r="U251" s="2570">
        <f t="shared" si="176"/>
        <v>2.2292018700579522E-2</v>
      </c>
      <c r="V251" s="2570">
        <f t="shared" si="176"/>
        <v>2.2051422510313046E-2</v>
      </c>
      <c r="W251" s="2570">
        <f t="shared" si="176"/>
        <v>1.9037516051331211E-2</v>
      </c>
      <c r="X251" s="2570">
        <f t="shared" si="176"/>
        <v>1.9057197728842134E-2</v>
      </c>
      <c r="Y251" s="2570">
        <f t="shared" si="176"/>
        <v>1.9217524609111965E-2</v>
      </c>
      <c r="Z251" s="2570">
        <f t="shared" si="176"/>
        <v>2.3676096537541026E-2</v>
      </c>
      <c r="AA251" s="2570">
        <f t="shared" si="176"/>
        <v>2.326327125990748E-2</v>
      </c>
      <c r="AB251" s="2570">
        <f t="shared" si="176"/>
        <v>2.3137267340597175E-2</v>
      </c>
      <c r="AC251" s="2570">
        <f t="shared" si="176"/>
        <v>1.7737358831943776E-2</v>
      </c>
      <c r="AD251" s="2570">
        <f t="shared" si="176"/>
        <v>2.226280313012979E-2</v>
      </c>
      <c r="AE251" s="2570">
        <f t="shared" si="176"/>
        <v>1.9111311213658461E-2</v>
      </c>
      <c r="AF251" s="2570">
        <f t="shared" si="176"/>
        <v>2.3343415429009636E-2</v>
      </c>
      <c r="AG251" s="2570">
        <f t="shared" si="176"/>
        <v>2.0093040977114254E-2</v>
      </c>
      <c r="AH251" s="2570">
        <f t="shared" si="176"/>
        <v>2.1313466986116216E-2</v>
      </c>
      <c r="AI251" s="2570">
        <f t="shared" si="176"/>
        <v>2.0732032065311858E-2</v>
      </c>
    </row>
    <row r="252" spans="1:36">
      <c r="A252" s="1887">
        <v>1</v>
      </c>
      <c r="B252" s="1887">
        <v>1</v>
      </c>
      <c r="C252" s="1887">
        <v>1</v>
      </c>
      <c r="D252" s="2120" t="s">
        <v>1020</v>
      </c>
      <c r="E252" s="2662" t="s">
        <v>1082</v>
      </c>
      <c r="F252" s="2663"/>
      <c r="G252" s="2658"/>
      <c r="H252" s="104"/>
      <c r="I252" s="104"/>
      <c r="J252" s="2182"/>
      <c r="K252" s="89"/>
      <c r="L252" s="1358" t="s">
        <v>1017</v>
      </c>
      <c r="M252" s="511"/>
      <c r="N252" s="511"/>
      <c r="O252" s="511"/>
      <c r="P252" s="511"/>
      <c r="Q252" s="1542">
        <f>SUM(Q253:Q255)</f>
        <v>3466.0337992752216</v>
      </c>
      <c r="R252" s="1542">
        <f t="shared" ref="R252:AI252" si="177">SUM(R253:R255)</f>
        <v>3644.4941267002555</v>
      </c>
      <c r="S252" s="1542">
        <f t="shared" si="177"/>
        <v>4093.2024858463751</v>
      </c>
      <c r="T252" s="1542">
        <f t="shared" si="177"/>
        <v>3331.4685764371588</v>
      </c>
      <c r="U252" s="1542">
        <f t="shared" si="177"/>
        <v>3592.2423347001518</v>
      </c>
      <c r="V252" s="1542">
        <f t="shared" si="177"/>
        <v>3981.0918753630808</v>
      </c>
      <c r="W252" s="1458">
        <f t="shared" si="177"/>
        <v>3535.2459976266869</v>
      </c>
      <c r="X252" s="1458">
        <f t="shared" si="177"/>
        <v>3595.5931365603592</v>
      </c>
      <c r="Y252" s="1458">
        <f t="shared" si="177"/>
        <v>4192.5204105363537</v>
      </c>
      <c r="Z252" s="2664">
        <f t="shared" si="177"/>
        <v>3517.3723328820606</v>
      </c>
      <c r="AA252" s="2664">
        <f t="shared" si="177"/>
        <v>3936.8321665970316</v>
      </c>
      <c r="AB252" s="2664">
        <f t="shared" si="177"/>
        <v>4087.2612638325154</v>
      </c>
      <c r="AC252" s="2664">
        <f t="shared" si="177"/>
        <v>11203.730411821853</v>
      </c>
      <c r="AD252" s="2664">
        <f t="shared" si="177"/>
        <v>10904.802786500393</v>
      </c>
      <c r="AE252" s="2664">
        <f t="shared" si="177"/>
        <v>11323.359544723402</v>
      </c>
      <c r="AF252" s="2664">
        <f t="shared" si="177"/>
        <v>11541.465763311608</v>
      </c>
      <c r="AG252" s="2664">
        <f t="shared" si="177"/>
        <v>22108.533198322242</v>
      </c>
      <c r="AH252" s="2664">
        <f t="shared" si="177"/>
        <v>22864.825308035008</v>
      </c>
      <c r="AI252" s="2664">
        <f t="shared" si="177"/>
        <v>44973.358506357254</v>
      </c>
    </row>
    <row r="253" spans="1:36">
      <c r="A253" s="1887">
        <v>1</v>
      </c>
      <c r="B253" s="1887">
        <v>1</v>
      </c>
      <c r="C253" s="1887">
        <v>1</v>
      </c>
      <c r="D253" s="2120" t="s">
        <v>1020</v>
      </c>
      <c r="E253" s="2662" t="s">
        <v>1082</v>
      </c>
      <c r="F253" s="2663"/>
      <c r="G253" s="2658"/>
      <c r="H253" s="104"/>
      <c r="I253" s="104"/>
      <c r="J253" s="2182"/>
      <c r="K253" s="89"/>
      <c r="L253" s="89"/>
      <c r="M253" s="2184" t="s">
        <v>178</v>
      </c>
      <c r="N253" s="2182"/>
      <c r="O253" s="2182"/>
      <c r="P253" s="2182"/>
      <c r="Q253" s="2665">
        <v>430.25</v>
      </c>
      <c r="R253" s="2665">
        <v>430.25</v>
      </c>
      <c r="S253" s="2665">
        <v>430.25</v>
      </c>
      <c r="T253" s="2665">
        <v>430.25</v>
      </c>
      <c r="U253" s="2665">
        <v>430.25</v>
      </c>
      <c r="V253" s="2665">
        <v>430.25</v>
      </c>
      <c r="W253" s="1530">
        <v>430.25</v>
      </c>
      <c r="X253" s="1530">
        <v>430.25</v>
      </c>
      <c r="Y253" s="1530">
        <v>430.25</v>
      </c>
      <c r="Z253" s="2666">
        <v>430.25</v>
      </c>
      <c r="AA253" s="2666">
        <v>430.25</v>
      </c>
      <c r="AB253" s="2666">
        <v>430.25</v>
      </c>
      <c r="AC253" s="1413">
        <f>SUM(Q253:S253)</f>
        <v>1290.75</v>
      </c>
      <c r="AD253" s="1413">
        <f>SUM(T253:V253)</f>
        <v>1290.75</v>
      </c>
      <c r="AE253" s="1413">
        <f>SUM(W253:Y253)</f>
        <v>1290.75</v>
      </c>
      <c r="AF253" s="1413">
        <f>SUM(Z253:AB253)</f>
        <v>1290.75</v>
      </c>
      <c r="AG253" s="1413">
        <f>AC253+AD253</f>
        <v>2581.5</v>
      </c>
      <c r="AH253" s="1413">
        <f>AF253+AE253</f>
        <v>2581.5</v>
      </c>
      <c r="AI253" s="1413">
        <f>AG253+AH253</f>
        <v>5163</v>
      </c>
    </row>
    <row r="254" spans="1:36">
      <c r="A254" s="1887">
        <v>1</v>
      </c>
      <c r="B254" s="1887">
        <v>1</v>
      </c>
      <c r="C254" s="1887">
        <v>1</v>
      </c>
      <c r="D254" s="2120" t="s">
        <v>1020</v>
      </c>
      <c r="E254" s="2662" t="s">
        <v>1082</v>
      </c>
      <c r="F254" s="2663"/>
      <c r="G254" s="2658"/>
      <c r="H254" s="104"/>
      <c r="I254" s="104"/>
      <c r="J254" s="2182"/>
      <c r="K254" s="89"/>
      <c r="L254" s="89"/>
      <c r="M254" s="2184" t="s">
        <v>179</v>
      </c>
      <c r="N254" s="2182"/>
      <c r="O254" s="2182"/>
      <c r="P254" s="2182"/>
      <c r="Q254" s="2665">
        <v>2088.9537538179929</v>
      </c>
      <c r="R254" s="2665">
        <v>2267.4140812430269</v>
      </c>
      <c r="S254" s="2665">
        <v>2716.1224403891465</v>
      </c>
      <c r="T254" s="2665">
        <v>2290.0476876673024</v>
      </c>
      <c r="U254" s="2665">
        <v>2550.8214459302953</v>
      </c>
      <c r="V254" s="2665">
        <v>2939.6709865932244</v>
      </c>
      <c r="W254" s="1530">
        <v>2300.439935930121</v>
      </c>
      <c r="X254" s="1530">
        <v>2360.7870748637934</v>
      </c>
      <c r="Y254" s="1530">
        <v>2957.7143488397878</v>
      </c>
      <c r="Z254" s="2666">
        <v>2582.6464936736229</v>
      </c>
      <c r="AA254" s="2666">
        <v>3002.1063273885939</v>
      </c>
      <c r="AB254" s="2666">
        <v>3152.5354246240777</v>
      </c>
      <c r="AC254" s="1413">
        <f>SUM(Q254:S254)</f>
        <v>7072.4902754501663</v>
      </c>
      <c r="AD254" s="1413">
        <f>SUM(T254:V254)</f>
        <v>7780.5401201908226</v>
      </c>
      <c r="AE254" s="1413">
        <f>SUM(W254:Y254)</f>
        <v>7618.9413596337026</v>
      </c>
      <c r="AF254" s="1413">
        <f>SUM(Z254:AB254)</f>
        <v>8737.2882456862935</v>
      </c>
      <c r="AG254" s="1413">
        <f>AC254+AD254</f>
        <v>14853.030395640988</v>
      </c>
      <c r="AH254" s="1413">
        <f>AF254+AE254</f>
        <v>16356.229605319997</v>
      </c>
      <c r="AI254" s="1413">
        <f>AG254+AH254</f>
        <v>31209.260000960985</v>
      </c>
    </row>
    <row r="255" spans="1:36">
      <c r="A255" s="1887">
        <v>1</v>
      </c>
      <c r="B255" s="1887">
        <v>1</v>
      </c>
      <c r="C255" s="1887">
        <v>1</v>
      </c>
      <c r="D255" s="2120" t="s">
        <v>1020</v>
      </c>
      <c r="E255" s="2662" t="s">
        <v>1082</v>
      </c>
      <c r="F255" s="2663"/>
      <c r="G255" s="2658"/>
      <c r="H255" s="104"/>
      <c r="I255" s="104"/>
      <c r="J255" s="2182"/>
      <c r="K255" s="89"/>
      <c r="L255" s="2239"/>
      <c r="M255" s="2196" t="s">
        <v>180</v>
      </c>
      <c r="N255" s="2241"/>
      <c r="O255" s="2241"/>
      <c r="P255" s="2241"/>
      <c r="Q255" s="2668">
        <v>946.83004545722872</v>
      </c>
      <c r="R255" s="2668">
        <v>946.83004545722872</v>
      </c>
      <c r="S255" s="2668">
        <v>946.83004545722872</v>
      </c>
      <c r="T255" s="2668">
        <v>611.17088876985656</v>
      </c>
      <c r="U255" s="2668">
        <v>611.17088876985656</v>
      </c>
      <c r="V255" s="2668">
        <v>611.17088876985656</v>
      </c>
      <c r="W255" s="1531">
        <v>804.55606169656596</v>
      </c>
      <c r="X255" s="1531">
        <v>804.55606169656596</v>
      </c>
      <c r="Y255" s="1531">
        <v>804.55606169656596</v>
      </c>
      <c r="Z255" s="2669">
        <v>504.47583920843778</v>
      </c>
      <c r="AA255" s="2669">
        <v>504.47583920843778</v>
      </c>
      <c r="AB255" s="2669">
        <v>504.47583920843778</v>
      </c>
      <c r="AC255" s="1409">
        <f>SUM(Q255:S255)</f>
        <v>2840.4901363716863</v>
      </c>
      <c r="AD255" s="1409">
        <f>SUM(T255:V255)</f>
        <v>1833.5126663095698</v>
      </c>
      <c r="AE255" s="1409">
        <f>SUM(W255:Y255)</f>
        <v>2413.668185089698</v>
      </c>
      <c r="AF255" s="1409">
        <f>SUM(Z255:AB255)</f>
        <v>1513.4275176253134</v>
      </c>
      <c r="AG255" s="1409">
        <f>AC255+AD255</f>
        <v>4674.0028026812561</v>
      </c>
      <c r="AH255" s="1409">
        <f>AF255+AE255</f>
        <v>3927.0957027150116</v>
      </c>
      <c r="AI255" s="1409">
        <f>AG255+AH255</f>
        <v>8601.0985053962686</v>
      </c>
    </row>
    <row r="256" spans="1:36">
      <c r="A256" s="1887">
        <v>1</v>
      </c>
      <c r="B256" s="1887">
        <v>1</v>
      </c>
      <c r="C256" s="1887">
        <v>1</v>
      </c>
      <c r="D256" s="2120" t="s">
        <v>1020</v>
      </c>
      <c r="E256" s="2662" t="s">
        <v>1082</v>
      </c>
      <c r="F256" s="2663"/>
      <c r="G256" s="2658"/>
      <c r="H256" s="104"/>
      <c r="I256" s="104"/>
      <c r="J256" s="2182"/>
      <c r="K256" s="89"/>
      <c r="L256" s="1358" t="s">
        <v>1018</v>
      </c>
      <c r="M256" s="2661"/>
      <c r="N256" s="2661"/>
      <c r="O256" s="2661"/>
      <c r="P256" s="2661"/>
      <c r="Q256" s="2656">
        <f>SUM(Q258:Q260)</f>
        <v>1101.5717085562085</v>
      </c>
      <c r="R256" s="2656">
        <f t="shared" ref="R256:AI256" si="178">SUM(R258:R260)</f>
        <v>1183.7909823791879</v>
      </c>
      <c r="S256" s="2656">
        <f t="shared" si="178"/>
        <v>1390.5174631584655</v>
      </c>
      <c r="T256" s="2656">
        <f t="shared" si="178"/>
        <v>1529.8777714207642</v>
      </c>
      <c r="U256" s="2656">
        <f t="shared" si="178"/>
        <v>1650.0200425116832</v>
      </c>
      <c r="V256" s="2656">
        <f t="shared" si="178"/>
        <v>1829.1686932006464</v>
      </c>
      <c r="W256" s="1397">
        <f t="shared" si="178"/>
        <v>1341.2804587310366</v>
      </c>
      <c r="X256" s="1397">
        <f t="shared" si="178"/>
        <v>1369.083265169937</v>
      </c>
      <c r="Y256" s="1397">
        <f t="shared" si="178"/>
        <v>1644.0963602347433</v>
      </c>
      <c r="Z256" s="2381">
        <f t="shared" si="178"/>
        <v>1771.3773554040783</v>
      </c>
      <c r="AA256" s="2381">
        <f t="shared" si="178"/>
        <v>1964.6286142332442</v>
      </c>
      <c r="AB256" s="2381">
        <f t="shared" si="178"/>
        <v>2033.9334917654419</v>
      </c>
      <c r="AC256" s="2381">
        <f t="shared" si="178"/>
        <v>3675.8801540938616</v>
      </c>
      <c r="AD256" s="2381">
        <f t="shared" si="178"/>
        <v>5009.0665071330941</v>
      </c>
      <c r="AE256" s="2381">
        <f t="shared" si="178"/>
        <v>4354.4600841357169</v>
      </c>
      <c r="AF256" s="2381">
        <f t="shared" si="178"/>
        <v>5769.9394614027642</v>
      </c>
      <c r="AG256" s="2381">
        <f t="shared" si="178"/>
        <v>8684.9466612269571</v>
      </c>
      <c r="AH256" s="2381">
        <f t="shared" si="178"/>
        <v>10124.399545538481</v>
      </c>
      <c r="AI256" s="2381">
        <f t="shared" si="178"/>
        <v>18809.34620676544</v>
      </c>
    </row>
    <row r="257" spans="1:35">
      <c r="A257" s="1887">
        <v>1</v>
      </c>
      <c r="B257" s="1887">
        <v>1</v>
      </c>
      <c r="C257" s="1887">
        <v>1</v>
      </c>
      <c r="D257" s="2120" t="s">
        <v>1020</v>
      </c>
      <c r="E257" s="2662" t="s">
        <v>1082</v>
      </c>
      <c r="F257" s="2663"/>
      <c r="G257" s="2658"/>
      <c r="H257" s="104"/>
      <c r="I257" s="104"/>
      <c r="J257" s="2182"/>
      <c r="K257" s="89"/>
      <c r="L257" s="2670"/>
      <c r="M257" s="2283" t="s">
        <v>1021</v>
      </c>
      <c r="N257" s="81"/>
      <c r="O257" s="81"/>
      <c r="P257" s="81"/>
      <c r="Q257" s="2118">
        <f>IFERROR(Q256/Q241,0)</f>
        <v>0.24117050096981854</v>
      </c>
      <c r="R257" s="2118">
        <f t="shared" ref="R257:AI257" si="179">IFERROR(R256/R241,0)</f>
        <v>0.24517835124382045</v>
      </c>
      <c r="S257" s="2118">
        <f t="shared" si="179"/>
        <v>0.25357193220831964</v>
      </c>
      <c r="T257" s="2118">
        <f t="shared" si="179"/>
        <v>0.31470248403405388</v>
      </c>
      <c r="U257" s="2118">
        <f t="shared" si="179"/>
        <v>0.31475342586520205</v>
      </c>
      <c r="V257" s="2118">
        <f t="shared" si="179"/>
        <v>0.31481698137555458</v>
      </c>
      <c r="W257" s="2118">
        <f t="shared" si="179"/>
        <v>0.27504833014539587</v>
      </c>
      <c r="X257" s="2118">
        <f t="shared" si="179"/>
        <v>0.27576485442088067</v>
      </c>
      <c r="Y257" s="2118">
        <f t="shared" si="179"/>
        <v>0.28168653601999905</v>
      </c>
      <c r="Z257" s="2118">
        <f t="shared" si="179"/>
        <v>0.33493310513965868</v>
      </c>
      <c r="AA257" s="2118">
        <f t="shared" si="179"/>
        <v>0.33290547666010933</v>
      </c>
      <c r="AB257" s="2118">
        <f t="shared" si="179"/>
        <v>0.33227720616230483</v>
      </c>
      <c r="AC257" s="2118">
        <f t="shared" si="179"/>
        <v>0.24704142207283925</v>
      </c>
      <c r="AD257" s="2118">
        <f t="shared" si="179"/>
        <v>0.31476106877018434</v>
      </c>
      <c r="AE257" s="2118">
        <f t="shared" si="179"/>
        <v>0.27774653537410249</v>
      </c>
      <c r="AF257" s="2118">
        <f t="shared" si="179"/>
        <v>0.33330277851536827</v>
      </c>
      <c r="AG257" s="2118">
        <f t="shared" si="179"/>
        <v>0.28203849324076041</v>
      </c>
      <c r="AH257" s="2118">
        <f t="shared" si="179"/>
        <v>0.30690019515392691</v>
      </c>
      <c r="AI257" s="2118">
        <f t="shared" si="179"/>
        <v>0.2948972811887608</v>
      </c>
    </row>
    <row r="258" spans="1:35">
      <c r="A258" s="1887">
        <v>1</v>
      </c>
      <c r="B258" s="1887">
        <v>1</v>
      </c>
      <c r="C258" s="1887">
        <v>1</v>
      </c>
      <c r="D258" s="2120" t="s">
        <v>1020</v>
      </c>
      <c r="E258" s="2662" t="s">
        <v>1082</v>
      </c>
      <c r="F258" s="2663"/>
      <c r="G258" s="2658"/>
      <c r="H258" s="104"/>
      <c r="I258" s="104"/>
      <c r="J258" s="2182"/>
      <c r="K258" s="89"/>
      <c r="L258" s="89"/>
      <c r="M258" s="2184" t="s">
        <v>178</v>
      </c>
      <c r="N258" s="2182"/>
      <c r="O258" s="2182"/>
      <c r="P258" s="2182"/>
      <c r="Q258" s="2667">
        <f>Q242-Q253</f>
        <v>78.9643818305791</v>
      </c>
      <c r="R258" s="2667">
        <f t="shared" ref="R258:AB258" si="180">R242-R253</f>
        <v>122.46681224337749</v>
      </c>
      <c r="S258" s="2667">
        <f t="shared" si="180"/>
        <v>231.84632785361759</v>
      </c>
      <c r="T258" s="2667">
        <f t="shared" si="180"/>
        <v>127.98409948962183</v>
      </c>
      <c r="U258" s="2667">
        <f t="shared" si="180"/>
        <v>191.55168583222326</v>
      </c>
      <c r="V258" s="2667">
        <f t="shared" si="180"/>
        <v>286.33970022070753</v>
      </c>
      <c r="W258" s="1398">
        <f t="shared" si="180"/>
        <v>130.5173687232317</v>
      </c>
      <c r="X258" s="1398">
        <f t="shared" si="180"/>
        <v>145.22790551285152</v>
      </c>
      <c r="Y258" s="1398">
        <f t="shared" si="180"/>
        <v>290.73804534239162</v>
      </c>
      <c r="Z258" s="1413">
        <f t="shared" si="180"/>
        <v>199.30952727975546</v>
      </c>
      <c r="AA258" s="1413">
        <f t="shared" si="180"/>
        <v>301.55926810696997</v>
      </c>
      <c r="AB258" s="1413">
        <f t="shared" si="180"/>
        <v>338.2286580434851</v>
      </c>
      <c r="AC258" s="1413">
        <f>SUM(Q258:S258)</f>
        <v>433.27752192757418</v>
      </c>
      <c r="AD258" s="1413">
        <f>SUM(T258:V258)</f>
        <v>605.87548554255261</v>
      </c>
      <c r="AE258" s="1413">
        <f>SUM(W258:Y258)</f>
        <v>566.48331957847483</v>
      </c>
      <c r="AF258" s="1413">
        <f>SUM(Z258:AB258)</f>
        <v>839.09745343021052</v>
      </c>
      <c r="AG258" s="1413">
        <f>AC258+AD258</f>
        <v>1039.1530074701268</v>
      </c>
      <c r="AH258" s="1413">
        <f>AF258+AE258</f>
        <v>1405.5807730086854</v>
      </c>
      <c r="AI258" s="1413">
        <f>AG258+AH258</f>
        <v>2444.7337804788122</v>
      </c>
    </row>
    <row r="259" spans="1:35">
      <c r="A259" s="1887">
        <v>1</v>
      </c>
      <c r="B259" s="1887">
        <v>1</v>
      </c>
      <c r="C259" s="1887">
        <v>1</v>
      </c>
      <c r="D259" s="2120" t="s">
        <v>1020</v>
      </c>
      <c r="E259" s="2662" t="s">
        <v>1082</v>
      </c>
      <c r="F259" s="2663"/>
      <c r="G259" s="2658"/>
      <c r="H259" s="104"/>
      <c r="I259" s="104"/>
      <c r="J259" s="2182"/>
      <c r="K259" s="89"/>
      <c r="L259" s="89"/>
      <c r="M259" s="2184" t="s">
        <v>179</v>
      </c>
      <c r="N259" s="2182"/>
      <c r="O259" s="2182"/>
      <c r="P259" s="2182"/>
      <c r="Q259" s="2667">
        <f t="shared" ref="Q259:AB260" si="181">Q243-Q254</f>
        <v>453.19705810613095</v>
      </c>
      <c r="R259" s="2667">
        <f t="shared" si="181"/>
        <v>491.91390151631185</v>
      </c>
      <c r="S259" s="2667">
        <f t="shared" si="181"/>
        <v>589.26086668534936</v>
      </c>
      <c r="T259" s="2667">
        <f t="shared" si="181"/>
        <v>496.82424662427184</v>
      </c>
      <c r="U259" s="2667">
        <f t="shared" si="181"/>
        <v>553.39893137258923</v>
      </c>
      <c r="V259" s="2667">
        <f t="shared" si="181"/>
        <v>637.75956767306843</v>
      </c>
      <c r="W259" s="1398">
        <f t="shared" si="181"/>
        <v>499.07883762764368</v>
      </c>
      <c r="X259" s="1398">
        <f t="shared" si="181"/>
        <v>512.17110727692443</v>
      </c>
      <c r="Y259" s="1398">
        <f t="shared" si="181"/>
        <v>641.67406251219063</v>
      </c>
      <c r="Z259" s="1413">
        <f t="shared" si="181"/>
        <v>560.30335325603346</v>
      </c>
      <c r="AA259" s="1413">
        <f t="shared" si="181"/>
        <v>651.30487125798481</v>
      </c>
      <c r="AB259" s="1413">
        <f t="shared" si="181"/>
        <v>683.94035885366748</v>
      </c>
      <c r="AC259" s="1413">
        <f>SUM(Q259:S259)</f>
        <v>1534.3718263077922</v>
      </c>
      <c r="AD259" s="1413">
        <f>SUM(T259:V259)</f>
        <v>1687.9827456699295</v>
      </c>
      <c r="AE259" s="1413">
        <f>SUM(W259:Y259)</f>
        <v>1652.9240074167587</v>
      </c>
      <c r="AF259" s="1413">
        <f>SUM(Z259:AB259)</f>
        <v>1895.5485833676858</v>
      </c>
      <c r="AG259" s="1413">
        <f>AC259+AD259</f>
        <v>3222.3545719777217</v>
      </c>
      <c r="AH259" s="1413">
        <f>AF259+AE259</f>
        <v>3548.4725907844445</v>
      </c>
      <c r="AI259" s="1413">
        <f>AG259+AH259</f>
        <v>6770.8271627621662</v>
      </c>
    </row>
    <row r="260" spans="1:35">
      <c r="A260" s="1887">
        <v>1</v>
      </c>
      <c r="B260" s="1887">
        <v>1</v>
      </c>
      <c r="C260" s="1887">
        <v>1</v>
      </c>
      <c r="D260" s="2120" t="s">
        <v>1020</v>
      </c>
      <c r="E260" s="2662" t="s">
        <v>1082</v>
      </c>
      <c r="F260" s="2663"/>
      <c r="G260" s="2658"/>
      <c r="H260" s="104"/>
      <c r="I260" s="104"/>
      <c r="J260" s="2182"/>
      <c r="K260" s="2239"/>
      <c r="L260" s="2239"/>
      <c r="M260" s="2196" t="s">
        <v>180</v>
      </c>
      <c r="N260" s="2241"/>
      <c r="O260" s="2241"/>
      <c r="P260" s="2241"/>
      <c r="Q260" s="2657">
        <f t="shared" si="181"/>
        <v>569.41026861949842</v>
      </c>
      <c r="R260" s="2657">
        <f t="shared" si="181"/>
        <v>569.41026861949842</v>
      </c>
      <c r="S260" s="2657">
        <f t="shared" si="181"/>
        <v>569.41026861949842</v>
      </c>
      <c r="T260" s="2657">
        <f t="shared" si="181"/>
        <v>905.06942530687058</v>
      </c>
      <c r="U260" s="2657">
        <f t="shared" si="181"/>
        <v>905.06942530687058</v>
      </c>
      <c r="V260" s="2657">
        <f t="shared" si="181"/>
        <v>905.06942530687058</v>
      </c>
      <c r="W260" s="1399">
        <f t="shared" si="181"/>
        <v>711.68425238016118</v>
      </c>
      <c r="X260" s="1399">
        <f t="shared" si="181"/>
        <v>711.68425238016118</v>
      </c>
      <c r="Y260" s="1399">
        <f t="shared" si="181"/>
        <v>711.68425238016118</v>
      </c>
      <c r="Z260" s="1409">
        <f t="shared" si="181"/>
        <v>1011.7644748682894</v>
      </c>
      <c r="AA260" s="1409">
        <f t="shared" si="181"/>
        <v>1011.7644748682894</v>
      </c>
      <c r="AB260" s="1409">
        <f t="shared" si="181"/>
        <v>1011.7644748682894</v>
      </c>
      <c r="AC260" s="1409">
        <f>SUM(Q260:S260)</f>
        <v>1708.2308058584954</v>
      </c>
      <c r="AD260" s="1409">
        <f>SUM(T260:V260)</f>
        <v>2715.2082759206119</v>
      </c>
      <c r="AE260" s="1409">
        <f>SUM(W260:Y260)</f>
        <v>2135.0527571404837</v>
      </c>
      <c r="AF260" s="1409">
        <f>SUM(Z260:AB260)</f>
        <v>3035.2934246048681</v>
      </c>
      <c r="AG260" s="1409">
        <f>AC260+AD260</f>
        <v>4423.4390817791073</v>
      </c>
      <c r="AH260" s="1409">
        <f>AF260+AE260</f>
        <v>5170.3461817453517</v>
      </c>
      <c r="AI260" s="1409">
        <f>AG260+AH260</f>
        <v>9593.7852635244599</v>
      </c>
    </row>
    <row r="261" spans="1:35">
      <c r="A261" s="1887">
        <v>229</v>
      </c>
      <c r="B261" s="1887">
        <v>1</v>
      </c>
      <c r="C261" s="1887">
        <v>229</v>
      </c>
      <c r="D261" s="2120" t="s">
        <v>1020</v>
      </c>
      <c r="E261" s="2653">
        <v>1</v>
      </c>
      <c r="F261" s="104"/>
      <c r="G261" s="104"/>
      <c r="H261" s="104"/>
      <c r="I261" s="104"/>
      <c r="J261" s="2182"/>
      <c r="K261" s="104"/>
      <c r="L261" s="104"/>
      <c r="M261" s="2182"/>
      <c r="N261" s="2182"/>
      <c r="O261" s="2182"/>
      <c r="P261" s="2182"/>
      <c r="Q261" s="2187"/>
      <c r="R261" s="2187"/>
      <c r="S261" s="2187"/>
      <c r="T261" s="2187"/>
      <c r="U261" s="2187"/>
      <c r="V261" s="2187"/>
      <c r="Z261" s="252"/>
      <c r="AA261" s="252"/>
      <c r="AB261" s="252"/>
      <c r="AC261" s="252"/>
      <c r="AD261" s="252"/>
      <c r="AE261" s="252"/>
      <c r="AF261" s="252"/>
      <c r="AG261" s="252"/>
      <c r="AH261" s="252"/>
      <c r="AI261" s="1674"/>
    </row>
    <row r="262" spans="1:35">
      <c r="A262" s="1887">
        <v>230</v>
      </c>
      <c r="B262" s="1887">
        <v>1</v>
      </c>
      <c r="C262" s="1887">
        <v>230</v>
      </c>
      <c r="D262" s="2120" t="s">
        <v>1020</v>
      </c>
      <c r="E262" s="2653">
        <v>1</v>
      </c>
      <c r="F262" s="104"/>
      <c r="G262" s="104"/>
      <c r="H262" s="104" t="s">
        <v>517</v>
      </c>
      <c r="I262" s="104"/>
      <c r="J262" s="2182"/>
      <c r="K262" s="104"/>
      <c r="L262" s="104"/>
      <c r="M262" s="2182"/>
      <c r="N262" s="2182"/>
      <c r="O262" s="2182"/>
      <c r="P262" s="2182"/>
      <c r="Q262" s="2187"/>
      <c r="R262" s="2187"/>
      <c r="S262" s="2187"/>
      <c r="T262" s="2187"/>
      <c r="U262" s="2187"/>
      <c r="V262" s="2187"/>
      <c r="AA262" s="1"/>
      <c r="AB262" s="1"/>
      <c r="AC262" s="1"/>
      <c r="AD262" s="1"/>
      <c r="AE262" s="1"/>
      <c r="AF262" s="1"/>
      <c r="AG262" s="1"/>
      <c r="AH262" s="1"/>
      <c r="AI262" s="1"/>
    </row>
    <row r="263" spans="1:35">
      <c r="A263" s="1887">
        <v>231</v>
      </c>
      <c r="B263" s="1887">
        <v>1</v>
      </c>
      <c r="C263" s="1887">
        <v>231</v>
      </c>
      <c r="D263" s="2120" t="s">
        <v>1020</v>
      </c>
      <c r="E263" s="2653">
        <v>1</v>
      </c>
      <c r="F263" s="104"/>
      <c r="G263" s="104"/>
      <c r="H263" s="104"/>
      <c r="I263" s="2272" t="s">
        <v>9</v>
      </c>
      <c r="J263" s="1555"/>
      <c r="K263" s="2273"/>
      <c r="L263" s="2273"/>
      <c r="M263" s="1555"/>
      <c r="N263" s="1555"/>
      <c r="O263" s="2274" t="s">
        <v>568</v>
      </c>
      <c r="P263" s="2275"/>
      <c r="Q263" s="2276">
        <f>SUM(Q264,Q268)</f>
        <v>0</v>
      </c>
      <c r="R263" s="2276">
        <f t="shared" ref="R263:AI263" si="182">SUM(R264,R268)</f>
        <v>0</v>
      </c>
      <c r="S263" s="2276">
        <f t="shared" si="182"/>
        <v>0</v>
      </c>
      <c r="T263" s="2276">
        <f t="shared" si="182"/>
        <v>0</v>
      </c>
      <c r="U263" s="2276">
        <f t="shared" si="182"/>
        <v>0</v>
      </c>
      <c r="V263" s="2276">
        <f t="shared" si="182"/>
        <v>0</v>
      </c>
      <c r="W263" s="2276">
        <f t="shared" si="182"/>
        <v>0</v>
      </c>
      <c r="X263" s="2276">
        <f t="shared" si="182"/>
        <v>0</v>
      </c>
      <c r="Y263" s="2276">
        <f t="shared" si="182"/>
        <v>0</v>
      </c>
      <c r="Z263" s="2276">
        <f t="shared" si="182"/>
        <v>0</v>
      </c>
      <c r="AA263" s="2276">
        <f t="shared" si="182"/>
        <v>0</v>
      </c>
      <c r="AB263" s="2276">
        <f t="shared" si="182"/>
        <v>0</v>
      </c>
      <c r="AC263" s="2008">
        <f t="shared" si="182"/>
        <v>0</v>
      </c>
      <c r="AD263" s="2008">
        <f t="shared" si="182"/>
        <v>0</v>
      </c>
      <c r="AE263" s="2008">
        <f t="shared" si="182"/>
        <v>0</v>
      </c>
      <c r="AF263" s="2008">
        <f t="shared" si="182"/>
        <v>0</v>
      </c>
      <c r="AG263" s="2008">
        <f t="shared" si="182"/>
        <v>0</v>
      </c>
      <c r="AH263" s="2008">
        <f t="shared" si="182"/>
        <v>0</v>
      </c>
      <c r="AI263" s="2008">
        <f t="shared" si="182"/>
        <v>0</v>
      </c>
    </row>
    <row r="264" spans="1:35">
      <c r="A264" s="1887">
        <v>232</v>
      </c>
      <c r="B264" s="1887">
        <v>1</v>
      </c>
      <c r="C264" s="1887">
        <v>232</v>
      </c>
      <c r="D264" s="2120" t="s">
        <v>1020</v>
      </c>
      <c r="E264" s="2653">
        <v>1</v>
      </c>
      <c r="F264" s="104"/>
      <c r="G264" s="104"/>
      <c r="H264" s="104"/>
      <c r="I264" s="89"/>
      <c r="J264" s="2182"/>
      <c r="K264" s="104"/>
      <c r="L264" s="2254" t="s">
        <v>760</v>
      </c>
      <c r="M264" s="2254"/>
      <c r="N264" s="2254"/>
      <c r="O264" s="2254"/>
      <c r="P264" s="2255"/>
      <c r="Q264" s="2255">
        <f>SUM(Q265:Q267)</f>
        <v>0</v>
      </c>
      <c r="R264" s="2255">
        <f t="shared" ref="R264:AB264" si="183">SUM(R265:R267)</f>
        <v>0</v>
      </c>
      <c r="S264" s="2255">
        <f t="shared" si="183"/>
        <v>0</v>
      </c>
      <c r="T264" s="2255">
        <f t="shared" si="183"/>
        <v>0</v>
      </c>
      <c r="U264" s="2255">
        <f t="shared" si="183"/>
        <v>0</v>
      </c>
      <c r="V264" s="2255">
        <f t="shared" si="183"/>
        <v>0</v>
      </c>
      <c r="W264" s="2255">
        <f t="shared" si="183"/>
        <v>0</v>
      </c>
      <c r="X264" s="2255">
        <f t="shared" si="183"/>
        <v>0</v>
      </c>
      <c r="Y264" s="2255">
        <f t="shared" si="183"/>
        <v>0</v>
      </c>
      <c r="Z264" s="2255">
        <f t="shared" si="183"/>
        <v>0</v>
      </c>
      <c r="AA264" s="2255">
        <f t="shared" si="183"/>
        <v>0</v>
      </c>
      <c r="AB264" s="2255">
        <f t="shared" si="183"/>
        <v>0</v>
      </c>
      <c r="AC264" s="1430">
        <f t="shared" ref="AC264:AC272" si="184">SUM(Q264:S264)</f>
        <v>0</v>
      </c>
      <c r="AD264" s="1430">
        <f t="shared" ref="AD264:AD272" si="185">SUM(T264:V264)</f>
        <v>0</v>
      </c>
      <c r="AE264" s="1430">
        <f t="shared" ref="AE264:AE272" si="186">SUM(W264:Y264)</f>
        <v>0</v>
      </c>
      <c r="AF264" s="1430">
        <f t="shared" ref="AF264:AF272" si="187">SUM(Z264:AB264)</f>
        <v>0</v>
      </c>
      <c r="AG264" s="1430">
        <f t="shared" ref="AG264:AG272" si="188">AC264+AD264</f>
        <v>0</v>
      </c>
      <c r="AH264" s="1430">
        <f t="shared" ref="AH264:AH272" si="189">AF264+AE264</f>
        <v>0</v>
      </c>
      <c r="AI264" s="1430">
        <f t="shared" ref="AI264:AI272" si="190">AG264+AH264</f>
        <v>0</v>
      </c>
    </row>
    <row r="265" spans="1:35" ht="15" customHeight="1">
      <c r="A265" s="1887">
        <v>233</v>
      </c>
      <c r="B265" s="1887">
        <v>1</v>
      </c>
      <c r="C265" s="1887">
        <v>233</v>
      </c>
      <c r="D265" s="2120" t="s">
        <v>1020</v>
      </c>
      <c r="E265" s="2653">
        <v>1</v>
      </c>
      <c r="F265" s="104"/>
      <c r="G265" s="104"/>
      <c r="H265" s="104"/>
      <c r="I265" s="89"/>
      <c r="J265" s="2182"/>
      <c r="K265" s="104"/>
      <c r="L265" s="104"/>
      <c r="M265" s="2182" t="s">
        <v>214</v>
      </c>
      <c r="N265" s="2182"/>
      <c r="O265" s="2182"/>
      <c r="P265" s="2225"/>
      <c r="Q265" s="2277"/>
      <c r="R265" s="1419"/>
      <c r="S265" s="1419"/>
      <c r="T265" s="1419"/>
      <c r="U265" s="1419"/>
      <c r="V265" s="1419"/>
      <c r="W265" s="1419"/>
      <c r="X265" s="1419"/>
      <c r="Y265" s="1419"/>
      <c r="Z265" s="1419"/>
      <c r="AA265" s="1419"/>
      <c r="AB265" s="1419"/>
      <c r="AC265" s="1418">
        <f t="shared" si="184"/>
        <v>0</v>
      </c>
      <c r="AD265" s="1418">
        <f t="shared" si="185"/>
        <v>0</v>
      </c>
      <c r="AE265" s="1418">
        <f t="shared" si="186"/>
        <v>0</v>
      </c>
      <c r="AF265" s="1418">
        <f t="shared" si="187"/>
        <v>0</v>
      </c>
      <c r="AG265" s="1418">
        <f t="shared" si="188"/>
        <v>0</v>
      </c>
      <c r="AH265" s="1418">
        <f t="shared" si="189"/>
        <v>0</v>
      </c>
      <c r="AI265" s="1418">
        <f t="shared" si="190"/>
        <v>0</v>
      </c>
    </row>
    <row r="266" spans="1:35" ht="15" customHeight="1">
      <c r="A266" s="1887">
        <v>234</v>
      </c>
      <c r="B266" s="1887">
        <v>1</v>
      </c>
      <c r="C266" s="1887">
        <v>234</v>
      </c>
      <c r="D266" s="2120" t="s">
        <v>1020</v>
      </c>
      <c r="E266" s="2653">
        <v>1</v>
      </c>
      <c r="F266" s="104"/>
      <c r="G266" s="104"/>
      <c r="H266" s="104"/>
      <c r="I266" s="89"/>
      <c r="J266" s="2182"/>
      <c r="K266" s="104"/>
      <c r="L266" s="104"/>
      <c r="M266" s="2182" t="s">
        <v>215</v>
      </c>
      <c r="N266" s="2182"/>
      <c r="O266" s="2182"/>
      <c r="P266" s="2225"/>
      <c r="Q266" s="2277"/>
      <c r="R266" s="1419"/>
      <c r="S266" s="1419"/>
      <c r="T266" s="1419"/>
      <c r="U266" s="1419"/>
      <c r="V266" s="1419"/>
      <c r="W266" s="1419"/>
      <c r="X266" s="1419"/>
      <c r="Y266" s="1419"/>
      <c r="Z266" s="1419"/>
      <c r="AA266" s="1419"/>
      <c r="AB266" s="1419"/>
      <c r="AC266" s="1418">
        <f t="shared" si="184"/>
        <v>0</v>
      </c>
      <c r="AD266" s="1418">
        <f t="shared" si="185"/>
        <v>0</v>
      </c>
      <c r="AE266" s="1418">
        <f t="shared" si="186"/>
        <v>0</v>
      </c>
      <c r="AF266" s="1418">
        <f t="shared" si="187"/>
        <v>0</v>
      </c>
      <c r="AG266" s="1418">
        <f t="shared" si="188"/>
        <v>0</v>
      </c>
      <c r="AH266" s="1418">
        <f t="shared" si="189"/>
        <v>0</v>
      </c>
      <c r="AI266" s="1418">
        <f t="shared" si="190"/>
        <v>0</v>
      </c>
    </row>
    <row r="267" spans="1:35" ht="15" customHeight="1">
      <c r="A267" s="1887">
        <v>235</v>
      </c>
      <c r="B267" s="1887">
        <v>1</v>
      </c>
      <c r="C267" s="1887">
        <v>235</v>
      </c>
      <c r="D267" s="2120" t="s">
        <v>1020</v>
      </c>
      <c r="E267" s="2653">
        <v>1</v>
      </c>
      <c r="F267" s="104"/>
      <c r="G267" s="104"/>
      <c r="H267" s="104"/>
      <c r="I267" s="89"/>
      <c r="J267" s="2182"/>
      <c r="K267" s="104"/>
      <c r="L267" s="520"/>
      <c r="M267" s="81" t="s">
        <v>216</v>
      </c>
      <c r="N267" s="81"/>
      <c r="O267" s="81"/>
      <c r="P267" s="2230"/>
      <c r="Q267" s="2278"/>
      <c r="R267" s="1424"/>
      <c r="S267" s="1424"/>
      <c r="T267" s="1424"/>
      <c r="U267" s="1424"/>
      <c r="V267" s="1424"/>
      <c r="W267" s="1424"/>
      <c r="X267" s="1424"/>
      <c r="Y267" s="1424"/>
      <c r="Z267" s="1424"/>
      <c r="AA267" s="1424"/>
      <c r="AB267" s="1424"/>
      <c r="AC267" s="1423">
        <f t="shared" si="184"/>
        <v>0</v>
      </c>
      <c r="AD267" s="1423">
        <f t="shared" si="185"/>
        <v>0</v>
      </c>
      <c r="AE267" s="1423">
        <f t="shared" si="186"/>
        <v>0</v>
      </c>
      <c r="AF267" s="1423">
        <f t="shared" si="187"/>
        <v>0</v>
      </c>
      <c r="AG267" s="1423">
        <f t="shared" si="188"/>
        <v>0</v>
      </c>
      <c r="AH267" s="1423">
        <f t="shared" si="189"/>
        <v>0</v>
      </c>
      <c r="AI267" s="1423">
        <f t="shared" si="190"/>
        <v>0</v>
      </c>
    </row>
    <row r="268" spans="1:35" ht="15" customHeight="1">
      <c r="A268" s="1887">
        <v>236</v>
      </c>
      <c r="B268" s="1887">
        <v>1</v>
      </c>
      <c r="C268" s="1887">
        <v>236</v>
      </c>
      <c r="D268" s="2120" t="s">
        <v>1020</v>
      </c>
      <c r="E268" s="2653">
        <v>1</v>
      </c>
      <c r="F268" s="104"/>
      <c r="G268" s="104"/>
      <c r="H268" s="104"/>
      <c r="I268" s="89"/>
      <c r="J268" s="2182"/>
      <c r="K268" s="104"/>
      <c r="L268" s="2254" t="s">
        <v>761</v>
      </c>
      <c r="M268" s="2254"/>
      <c r="N268" s="2254"/>
      <c r="O268" s="2254"/>
      <c r="P268" s="2255"/>
      <c r="Q268" s="2255">
        <f>SUM(Q269:Q272)</f>
        <v>0</v>
      </c>
      <c r="R268" s="2255">
        <f t="shared" ref="R268:AB268" si="191">SUM(R269:R272)</f>
        <v>0</v>
      </c>
      <c r="S268" s="2255">
        <f t="shared" si="191"/>
        <v>0</v>
      </c>
      <c r="T268" s="2255">
        <f t="shared" si="191"/>
        <v>0</v>
      </c>
      <c r="U268" s="2255">
        <f t="shared" si="191"/>
        <v>0</v>
      </c>
      <c r="V268" s="2255">
        <f t="shared" si="191"/>
        <v>0</v>
      </c>
      <c r="W268" s="2255">
        <f t="shared" si="191"/>
        <v>0</v>
      </c>
      <c r="X268" s="2255">
        <f t="shared" si="191"/>
        <v>0</v>
      </c>
      <c r="Y268" s="2255">
        <f t="shared" si="191"/>
        <v>0</v>
      </c>
      <c r="Z268" s="2255">
        <f t="shared" si="191"/>
        <v>0</v>
      </c>
      <c r="AA268" s="2255">
        <f t="shared" si="191"/>
        <v>0</v>
      </c>
      <c r="AB268" s="2255">
        <f t="shared" si="191"/>
        <v>0</v>
      </c>
      <c r="AC268" s="1430">
        <f t="shared" si="184"/>
        <v>0</v>
      </c>
      <c r="AD268" s="1430">
        <f t="shared" si="185"/>
        <v>0</v>
      </c>
      <c r="AE268" s="1430">
        <f t="shared" si="186"/>
        <v>0</v>
      </c>
      <c r="AF268" s="1430">
        <f t="shared" si="187"/>
        <v>0</v>
      </c>
      <c r="AG268" s="1430">
        <f t="shared" si="188"/>
        <v>0</v>
      </c>
      <c r="AH268" s="1430">
        <f t="shared" si="189"/>
        <v>0</v>
      </c>
      <c r="AI268" s="1430">
        <f t="shared" si="190"/>
        <v>0</v>
      </c>
    </row>
    <row r="269" spans="1:35" ht="15" customHeight="1">
      <c r="A269" s="1887">
        <v>237</v>
      </c>
      <c r="B269" s="1887">
        <v>1</v>
      </c>
      <c r="C269" s="1887">
        <v>237</v>
      </c>
      <c r="D269" s="2120" t="s">
        <v>1020</v>
      </c>
      <c r="E269" s="2653">
        <v>1</v>
      </c>
      <c r="F269" s="104"/>
      <c r="G269" s="104"/>
      <c r="H269" s="104"/>
      <c r="I269" s="89"/>
      <c r="J269" s="2182"/>
      <c r="K269" s="104"/>
      <c r="L269" s="104"/>
      <c r="M269" s="2182" t="s">
        <v>61</v>
      </c>
      <c r="N269" s="2182"/>
      <c r="O269" s="2182"/>
      <c r="P269" s="2225"/>
      <c r="Q269" s="2277"/>
      <c r="R269" s="1419"/>
      <c r="S269" s="1419"/>
      <c r="T269" s="1419"/>
      <c r="U269" s="1419"/>
      <c r="V269" s="1419"/>
      <c r="W269" s="1419"/>
      <c r="X269" s="1419"/>
      <c r="Y269" s="1419"/>
      <c r="Z269" s="1419"/>
      <c r="AA269" s="1419"/>
      <c r="AB269" s="1419"/>
      <c r="AC269" s="1418">
        <f t="shared" si="184"/>
        <v>0</v>
      </c>
      <c r="AD269" s="1418">
        <f t="shared" si="185"/>
        <v>0</v>
      </c>
      <c r="AE269" s="1418">
        <f t="shared" si="186"/>
        <v>0</v>
      </c>
      <c r="AF269" s="1418">
        <f t="shared" si="187"/>
        <v>0</v>
      </c>
      <c r="AG269" s="1418">
        <f t="shared" si="188"/>
        <v>0</v>
      </c>
      <c r="AH269" s="1418">
        <f t="shared" si="189"/>
        <v>0</v>
      </c>
      <c r="AI269" s="1418">
        <f t="shared" si="190"/>
        <v>0</v>
      </c>
    </row>
    <row r="270" spans="1:35" ht="15" customHeight="1">
      <c r="A270" s="1887">
        <v>238</v>
      </c>
      <c r="B270" s="1887">
        <v>1</v>
      </c>
      <c r="C270" s="1887">
        <v>238</v>
      </c>
      <c r="D270" s="2120" t="s">
        <v>1020</v>
      </c>
      <c r="E270" s="2653">
        <v>1</v>
      </c>
      <c r="F270" s="2177">
        <v>1</v>
      </c>
      <c r="G270" s="2279"/>
      <c r="H270" s="104"/>
      <c r="I270" s="89"/>
      <c r="J270" s="2182"/>
      <c r="K270" s="104"/>
      <c r="L270" s="104"/>
      <c r="M270" s="2182" t="s">
        <v>762</v>
      </c>
      <c r="N270" s="2182"/>
      <c r="O270" s="2182"/>
      <c r="P270" s="2225"/>
      <c r="Q270" s="2277"/>
      <c r="R270" s="1419"/>
      <c r="S270" s="1419"/>
      <c r="T270" s="1419"/>
      <c r="U270" s="1419"/>
      <c r="V270" s="1419"/>
      <c r="W270" s="1419"/>
      <c r="X270" s="1419"/>
      <c r="Y270" s="1419"/>
      <c r="Z270" s="1419"/>
      <c r="AA270" s="1419"/>
      <c r="AB270" s="1419"/>
      <c r="AC270" s="1418">
        <f t="shared" si="184"/>
        <v>0</v>
      </c>
      <c r="AD270" s="1418">
        <f t="shared" si="185"/>
        <v>0</v>
      </c>
      <c r="AE270" s="1418">
        <f t="shared" si="186"/>
        <v>0</v>
      </c>
      <c r="AF270" s="1418">
        <f t="shared" si="187"/>
        <v>0</v>
      </c>
      <c r="AG270" s="1418">
        <f t="shared" si="188"/>
        <v>0</v>
      </c>
      <c r="AH270" s="1418">
        <f t="shared" si="189"/>
        <v>0</v>
      </c>
      <c r="AI270" s="1418">
        <f t="shared" si="190"/>
        <v>0</v>
      </c>
    </row>
    <row r="271" spans="1:35" ht="15" customHeight="1">
      <c r="A271" s="1887">
        <v>239</v>
      </c>
      <c r="B271" s="1887">
        <v>1</v>
      </c>
      <c r="C271" s="1887">
        <v>239</v>
      </c>
      <c r="D271" s="2120" t="s">
        <v>1020</v>
      </c>
      <c r="E271" s="2653">
        <v>1</v>
      </c>
      <c r="F271" s="2177">
        <v>1</v>
      </c>
      <c r="G271" s="2279"/>
      <c r="H271" s="104"/>
      <c r="I271" s="89"/>
      <c r="J271" s="2182"/>
      <c r="K271" s="104"/>
      <c r="L271" s="104"/>
      <c r="M271" s="2182" t="s">
        <v>763</v>
      </c>
      <c r="N271" s="2182"/>
      <c r="O271" s="2182"/>
      <c r="P271" s="2225"/>
      <c r="Q271" s="2277"/>
      <c r="R271" s="1419"/>
      <c r="S271" s="1419"/>
      <c r="T271" s="1419"/>
      <c r="U271" s="1419"/>
      <c r="V271" s="1419"/>
      <c r="W271" s="1419"/>
      <c r="X271" s="1419"/>
      <c r="Y271" s="1419"/>
      <c r="Z271" s="1419"/>
      <c r="AA271" s="1419"/>
      <c r="AB271" s="1419"/>
      <c r="AC271" s="1418">
        <f t="shared" si="184"/>
        <v>0</v>
      </c>
      <c r="AD271" s="1418">
        <f t="shared" si="185"/>
        <v>0</v>
      </c>
      <c r="AE271" s="1418">
        <f t="shared" si="186"/>
        <v>0</v>
      </c>
      <c r="AF271" s="1418">
        <f t="shared" si="187"/>
        <v>0</v>
      </c>
      <c r="AG271" s="1418">
        <f t="shared" si="188"/>
        <v>0</v>
      </c>
      <c r="AH271" s="1418">
        <f t="shared" si="189"/>
        <v>0</v>
      </c>
      <c r="AI271" s="1418">
        <f t="shared" si="190"/>
        <v>0</v>
      </c>
    </row>
    <row r="272" spans="1:35" ht="15" customHeight="1">
      <c r="A272" s="1887">
        <v>240</v>
      </c>
      <c r="B272" s="1887">
        <v>1</v>
      </c>
      <c r="C272" s="1887">
        <v>240</v>
      </c>
      <c r="D272" s="2120" t="s">
        <v>1020</v>
      </c>
      <c r="E272" s="2653">
        <v>1</v>
      </c>
      <c r="F272" s="2177">
        <v>1</v>
      </c>
      <c r="G272" s="2279"/>
      <c r="H272" s="104"/>
      <c r="I272" s="89"/>
      <c r="J272" s="2182"/>
      <c r="K272" s="104"/>
      <c r="L272" s="104"/>
      <c r="M272" s="2182" t="s">
        <v>764</v>
      </c>
      <c r="N272" s="2182"/>
      <c r="O272" s="2182"/>
      <c r="P272" s="2225"/>
      <c r="Q272" s="2277"/>
      <c r="R272" s="1419"/>
      <c r="S272" s="1419"/>
      <c r="T272" s="1419"/>
      <c r="U272" s="1419"/>
      <c r="V272" s="1419"/>
      <c r="W272" s="1419"/>
      <c r="X272" s="1419"/>
      <c r="Y272" s="1419"/>
      <c r="Z272" s="1419"/>
      <c r="AA272" s="1419"/>
      <c r="AB272" s="1419"/>
      <c r="AC272" s="1418">
        <f t="shared" si="184"/>
        <v>0</v>
      </c>
      <c r="AD272" s="1418">
        <f t="shared" si="185"/>
        <v>0</v>
      </c>
      <c r="AE272" s="1418">
        <f t="shared" si="186"/>
        <v>0</v>
      </c>
      <c r="AF272" s="1418">
        <f t="shared" si="187"/>
        <v>0</v>
      </c>
      <c r="AG272" s="1418">
        <f t="shared" si="188"/>
        <v>0</v>
      </c>
      <c r="AH272" s="1418">
        <f t="shared" si="189"/>
        <v>0</v>
      </c>
      <c r="AI272" s="1418">
        <f t="shared" si="190"/>
        <v>0</v>
      </c>
    </row>
    <row r="273" spans="1:36">
      <c r="A273" s="1887">
        <v>241</v>
      </c>
      <c r="B273" s="1887">
        <v>1</v>
      </c>
      <c r="C273" s="1887">
        <v>241</v>
      </c>
      <c r="D273" s="2120" t="s">
        <v>1020</v>
      </c>
      <c r="E273" s="2653">
        <v>1</v>
      </c>
      <c r="F273" s="104"/>
      <c r="G273" s="104"/>
      <c r="H273" s="104"/>
      <c r="I273" s="2272" t="s">
        <v>133</v>
      </c>
      <c r="J273" s="1555"/>
      <c r="K273" s="2273"/>
      <c r="L273" s="2273"/>
      <c r="M273" s="1555"/>
      <c r="N273" s="1555"/>
      <c r="O273" s="2274" t="s">
        <v>570</v>
      </c>
      <c r="P273" s="2275"/>
      <c r="Q273" s="2276">
        <f>SUM(Q274,Q278)</f>
        <v>0</v>
      </c>
      <c r="R273" s="2276">
        <f t="shared" ref="R273:AI273" si="192">SUM(R274,R278)</f>
        <v>0</v>
      </c>
      <c r="S273" s="2276">
        <f t="shared" si="192"/>
        <v>0</v>
      </c>
      <c r="T273" s="2276">
        <f t="shared" si="192"/>
        <v>0</v>
      </c>
      <c r="U273" s="2276">
        <f t="shared" si="192"/>
        <v>0</v>
      </c>
      <c r="V273" s="2276">
        <f t="shared" si="192"/>
        <v>0</v>
      </c>
      <c r="W273" s="2276">
        <f t="shared" si="192"/>
        <v>0</v>
      </c>
      <c r="X273" s="2276">
        <f t="shared" si="192"/>
        <v>0</v>
      </c>
      <c r="Y273" s="2276">
        <f t="shared" si="192"/>
        <v>0</v>
      </c>
      <c r="Z273" s="2276">
        <f t="shared" si="192"/>
        <v>0</v>
      </c>
      <c r="AA273" s="2276">
        <f t="shared" si="192"/>
        <v>0</v>
      </c>
      <c r="AB273" s="2276">
        <f t="shared" si="192"/>
        <v>0</v>
      </c>
      <c r="AC273" s="2008">
        <f t="shared" si="192"/>
        <v>0</v>
      </c>
      <c r="AD273" s="2008">
        <f t="shared" si="192"/>
        <v>0</v>
      </c>
      <c r="AE273" s="2008">
        <f t="shared" si="192"/>
        <v>0</v>
      </c>
      <c r="AF273" s="2008">
        <f t="shared" si="192"/>
        <v>0</v>
      </c>
      <c r="AG273" s="2008">
        <f t="shared" si="192"/>
        <v>0</v>
      </c>
      <c r="AH273" s="2008">
        <f t="shared" si="192"/>
        <v>0</v>
      </c>
      <c r="AI273" s="2008">
        <f t="shared" si="192"/>
        <v>0</v>
      </c>
    </row>
    <row r="274" spans="1:36">
      <c r="A274" s="1887">
        <v>242</v>
      </c>
      <c r="B274" s="1887">
        <v>1</v>
      </c>
      <c r="C274" s="1887">
        <v>242</v>
      </c>
      <c r="D274" s="2120" t="s">
        <v>1020</v>
      </c>
      <c r="E274" s="2653">
        <v>1</v>
      </c>
      <c r="F274" s="104"/>
      <c r="G274" s="104"/>
      <c r="H274" s="104"/>
      <c r="I274" s="89"/>
      <c r="J274" s="2182"/>
      <c r="K274" s="104"/>
      <c r="L274" s="2254" t="s">
        <v>760</v>
      </c>
      <c r="M274" s="2254"/>
      <c r="N274" s="2254"/>
      <c r="O274" s="2254"/>
      <c r="P274" s="2255"/>
      <c r="Q274" s="2255">
        <f>SUM(Q275:Q277)</f>
        <v>0</v>
      </c>
      <c r="R274" s="2255">
        <f t="shared" ref="R274:AB274" si="193">SUM(R275:R277)</f>
        <v>0</v>
      </c>
      <c r="S274" s="2255">
        <f t="shared" si="193"/>
        <v>0</v>
      </c>
      <c r="T274" s="2255">
        <f t="shared" si="193"/>
        <v>0</v>
      </c>
      <c r="U274" s="2255">
        <f t="shared" si="193"/>
        <v>0</v>
      </c>
      <c r="V274" s="2255">
        <f t="shared" si="193"/>
        <v>0</v>
      </c>
      <c r="W274" s="2255">
        <f t="shared" si="193"/>
        <v>0</v>
      </c>
      <c r="X274" s="2255">
        <f t="shared" si="193"/>
        <v>0</v>
      </c>
      <c r="Y274" s="2255">
        <f t="shared" si="193"/>
        <v>0</v>
      </c>
      <c r="Z274" s="2255">
        <f t="shared" si="193"/>
        <v>0</v>
      </c>
      <c r="AA274" s="2255">
        <f t="shared" si="193"/>
        <v>0</v>
      </c>
      <c r="AB274" s="2255">
        <f t="shared" si="193"/>
        <v>0</v>
      </c>
      <c r="AC274" s="1430">
        <f t="shared" ref="AC274:AC282" si="194">SUM(Q274:S274)</f>
        <v>0</v>
      </c>
      <c r="AD274" s="1430">
        <f t="shared" ref="AD274:AD282" si="195">SUM(T274:V274)</f>
        <v>0</v>
      </c>
      <c r="AE274" s="1430">
        <f t="shared" ref="AE274:AE282" si="196">SUM(W274:Y274)</f>
        <v>0</v>
      </c>
      <c r="AF274" s="1430">
        <f t="shared" ref="AF274:AF282" si="197">SUM(Z274:AB274)</f>
        <v>0</v>
      </c>
      <c r="AG274" s="1430">
        <f t="shared" ref="AG274:AG282" si="198">AC274+AD274</f>
        <v>0</v>
      </c>
      <c r="AH274" s="1430">
        <f t="shared" ref="AH274:AH282" si="199">AF274+AE274</f>
        <v>0</v>
      </c>
      <c r="AI274" s="1430">
        <f t="shared" ref="AI274:AI282" si="200">AG274+AH274</f>
        <v>0</v>
      </c>
    </row>
    <row r="275" spans="1:36" ht="15" customHeight="1">
      <c r="A275" s="1887">
        <v>243</v>
      </c>
      <c r="B275" s="1887">
        <v>1</v>
      </c>
      <c r="C275" s="1887">
        <v>243</v>
      </c>
      <c r="D275" s="2120" t="s">
        <v>1020</v>
      </c>
      <c r="E275" s="2653">
        <v>1</v>
      </c>
      <c r="F275" s="104"/>
      <c r="G275" s="104"/>
      <c r="H275" s="104"/>
      <c r="I275" s="89"/>
      <c r="J275" s="2182"/>
      <c r="K275" s="104"/>
      <c r="L275" s="104"/>
      <c r="M275" s="2182" t="s">
        <v>214</v>
      </c>
      <c r="N275" s="2182"/>
      <c r="O275" s="2182"/>
      <c r="P275" s="2225"/>
      <c r="Q275" s="2277"/>
      <c r="R275" s="1419"/>
      <c r="S275" s="1419"/>
      <c r="T275" s="1419"/>
      <c r="U275" s="1419"/>
      <c r="V275" s="1419"/>
      <c r="W275" s="1419"/>
      <c r="X275" s="1419"/>
      <c r="Y275" s="1419"/>
      <c r="Z275" s="1419"/>
      <c r="AA275" s="1419"/>
      <c r="AB275" s="1419"/>
      <c r="AC275" s="1418">
        <f t="shared" si="194"/>
        <v>0</v>
      </c>
      <c r="AD275" s="1418">
        <f t="shared" si="195"/>
        <v>0</v>
      </c>
      <c r="AE275" s="1418">
        <f t="shared" si="196"/>
        <v>0</v>
      </c>
      <c r="AF275" s="1418">
        <f t="shared" si="197"/>
        <v>0</v>
      </c>
      <c r="AG275" s="1418">
        <f t="shared" si="198"/>
        <v>0</v>
      </c>
      <c r="AH275" s="1418">
        <f t="shared" si="199"/>
        <v>0</v>
      </c>
      <c r="AI275" s="1418">
        <f t="shared" si="200"/>
        <v>0</v>
      </c>
    </row>
    <row r="276" spans="1:36" ht="15" customHeight="1">
      <c r="A276" s="1887">
        <v>244</v>
      </c>
      <c r="B276" s="1887">
        <v>1</v>
      </c>
      <c r="C276" s="1887">
        <v>244</v>
      </c>
      <c r="D276" s="2120" t="s">
        <v>1020</v>
      </c>
      <c r="E276" s="2653">
        <v>1</v>
      </c>
      <c r="F276" s="104"/>
      <c r="G276" s="104"/>
      <c r="H276" s="104"/>
      <c r="I276" s="89"/>
      <c r="J276" s="2182"/>
      <c r="K276" s="104"/>
      <c r="L276" s="104"/>
      <c r="M276" s="2182" t="s">
        <v>215</v>
      </c>
      <c r="N276" s="2182"/>
      <c r="O276" s="2182"/>
      <c r="P276" s="2225"/>
      <c r="Q276" s="2277"/>
      <c r="R276" s="1419"/>
      <c r="S276" s="1419"/>
      <c r="T276" s="1419"/>
      <c r="U276" s="1419"/>
      <c r="V276" s="1419"/>
      <c r="W276" s="1419"/>
      <c r="X276" s="1419"/>
      <c r="Y276" s="1419"/>
      <c r="Z276" s="1419"/>
      <c r="AA276" s="1419"/>
      <c r="AB276" s="1419"/>
      <c r="AC276" s="1418">
        <f t="shared" si="194"/>
        <v>0</v>
      </c>
      <c r="AD276" s="1418">
        <f t="shared" si="195"/>
        <v>0</v>
      </c>
      <c r="AE276" s="1418">
        <f t="shared" si="196"/>
        <v>0</v>
      </c>
      <c r="AF276" s="1418">
        <f t="shared" si="197"/>
        <v>0</v>
      </c>
      <c r="AG276" s="1418">
        <f t="shared" si="198"/>
        <v>0</v>
      </c>
      <c r="AH276" s="1418">
        <f t="shared" si="199"/>
        <v>0</v>
      </c>
      <c r="AI276" s="1418">
        <f t="shared" si="200"/>
        <v>0</v>
      </c>
    </row>
    <row r="277" spans="1:36" ht="15" customHeight="1">
      <c r="A277" s="1887">
        <v>245</v>
      </c>
      <c r="B277" s="1887">
        <v>1</v>
      </c>
      <c r="C277" s="1887">
        <v>245</v>
      </c>
      <c r="D277" s="2120" t="s">
        <v>1020</v>
      </c>
      <c r="E277" s="2653">
        <v>1</v>
      </c>
      <c r="F277" s="104"/>
      <c r="G277" s="104"/>
      <c r="H277" s="104"/>
      <c r="I277" s="89"/>
      <c r="J277" s="2182"/>
      <c r="K277" s="104"/>
      <c r="L277" s="520"/>
      <c r="M277" s="81" t="s">
        <v>216</v>
      </c>
      <c r="N277" s="81"/>
      <c r="O277" s="81"/>
      <c r="P277" s="2230"/>
      <c r="Q277" s="2278"/>
      <c r="R277" s="1424"/>
      <c r="S277" s="1424"/>
      <c r="T277" s="1424"/>
      <c r="U277" s="1424"/>
      <c r="V277" s="1424"/>
      <c r="W277" s="1424"/>
      <c r="X277" s="1424"/>
      <c r="Y277" s="1424"/>
      <c r="Z277" s="1424"/>
      <c r="AA277" s="1424"/>
      <c r="AB277" s="1424"/>
      <c r="AC277" s="1423">
        <f t="shared" si="194"/>
        <v>0</v>
      </c>
      <c r="AD277" s="1423">
        <f t="shared" si="195"/>
        <v>0</v>
      </c>
      <c r="AE277" s="1423">
        <f t="shared" si="196"/>
        <v>0</v>
      </c>
      <c r="AF277" s="1423">
        <f t="shared" si="197"/>
        <v>0</v>
      </c>
      <c r="AG277" s="1423">
        <f t="shared" si="198"/>
        <v>0</v>
      </c>
      <c r="AH277" s="1423">
        <f t="shared" si="199"/>
        <v>0</v>
      </c>
      <c r="AI277" s="1423">
        <f t="shared" si="200"/>
        <v>0</v>
      </c>
    </row>
    <row r="278" spans="1:36" ht="15" customHeight="1">
      <c r="A278" s="1887">
        <v>246</v>
      </c>
      <c r="B278" s="1887">
        <v>1</v>
      </c>
      <c r="C278" s="1887">
        <v>246</v>
      </c>
      <c r="D278" s="2120" t="s">
        <v>1020</v>
      </c>
      <c r="E278" s="2653">
        <v>1</v>
      </c>
      <c r="F278" s="104"/>
      <c r="G278" s="104"/>
      <c r="H278" s="104"/>
      <c r="I278" s="89"/>
      <c r="J278" s="2182"/>
      <c r="K278" s="104"/>
      <c r="L278" s="2254" t="s">
        <v>761</v>
      </c>
      <c r="M278" s="2254"/>
      <c r="N278" s="2254"/>
      <c r="O278" s="2254"/>
      <c r="P278" s="2255"/>
      <c r="Q278" s="2255">
        <f>SUM(Q279:Q282)</f>
        <v>0</v>
      </c>
      <c r="R278" s="2255">
        <f t="shared" ref="R278:AB278" si="201">SUM(R279:R282)</f>
        <v>0</v>
      </c>
      <c r="S278" s="2255">
        <f t="shared" si="201"/>
        <v>0</v>
      </c>
      <c r="T278" s="2255">
        <f t="shared" si="201"/>
        <v>0</v>
      </c>
      <c r="U278" s="2255">
        <f t="shared" si="201"/>
        <v>0</v>
      </c>
      <c r="V278" s="2255">
        <f t="shared" si="201"/>
        <v>0</v>
      </c>
      <c r="W278" s="2255">
        <f t="shared" si="201"/>
        <v>0</v>
      </c>
      <c r="X278" s="2255">
        <f t="shared" si="201"/>
        <v>0</v>
      </c>
      <c r="Y278" s="2255">
        <f t="shared" si="201"/>
        <v>0</v>
      </c>
      <c r="Z278" s="2255">
        <f t="shared" si="201"/>
        <v>0</v>
      </c>
      <c r="AA278" s="2255">
        <f t="shared" si="201"/>
        <v>0</v>
      </c>
      <c r="AB278" s="2255">
        <f t="shared" si="201"/>
        <v>0</v>
      </c>
      <c r="AC278" s="1430">
        <f t="shared" si="194"/>
        <v>0</v>
      </c>
      <c r="AD278" s="1430">
        <f t="shared" si="195"/>
        <v>0</v>
      </c>
      <c r="AE278" s="1430">
        <f t="shared" si="196"/>
        <v>0</v>
      </c>
      <c r="AF278" s="1430">
        <f t="shared" si="197"/>
        <v>0</v>
      </c>
      <c r="AG278" s="1430">
        <f t="shared" si="198"/>
        <v>0</v>
      </c>
      <c r="AH278" s="1430">
        <f t="shared" si="199"/>
        <v>0</v>
      </c>
      <c r="AI278" s="1430">
        <f t="shared" si="200"/>
        <v>0</v>
      </c>
    </row>
    <row r="279" spans="1:36" ht="15" customHeight="1">
      <c r="A279" s="1887">
        <v>247</v>
      </c>
      <c r="B279" s="1887">
        <v>1</v>
      </c>
      <c r="C279" s="1887">
        <v>247</v>
      </c>
      <c r="D279" s="2120" t="s">
        <v>1020</v>
      </c>
      <c r="E279" s="2653">
        <v>1</v>
      </c>
      <c r="F279" s="104"/>
      <c r="G279" s="104"/>
      <c r="H279" s="104"/>
      <c r="I279" s="89"/>
      <c r="J279" s="2182"/>
      <c r="K279" s="104"/>
      <c r="L279" s="104"/>
      <c r="M279" s="2182" t="s">
        <v>61</v>
      </c>
      <c r="N279" s="2182"/>
      <c r="O279" s="2182"/>
      <c r="P279" s="2225"/>
      <c r="Q279" s="2277"/>
      <c r="R279" s="1419"/>
      <c r="S279" s="1419"/>
      <c r="T279" s="1419"/>
      <c r="U279" s="1419"/>
      <c r="V279" s="1419"/>
      <c r="W279" s="1419"/>
      <c r="X279" s="1419"/>
      <c r="Y279" s="1419"/>
      <c r="Z279" s="1419"/>
      <c r="AA279" s="1419"/>
      <c r="AB279" s="1419"/>
      <c r="AC279" s="1418">
        <f t="shared" si="194"/>
        <v>0</v>
      </c>
      <c r="AD279" s="1418">
        <f t="shared" si="195"/>
        <v>0</v>
      </c>
      <c r="AE279" s="1418">
        <f t="shared" si="196"/>
        <v>0</v>
      </c>
      <c r="AF279" s="1418">
        <f t="shared" si="197"/>
        <v>0</v>
      </c>
      <c r="AG279" s="1418">
        <f t="shared" si="198"/>
        <v>0</v>
      </c>
      <c r="AH279" s="1418">
        <f t="shared" si="199"/>
        <v>0</v>
      </c>
      <c r="AI279" s="1418">
        <f t="shared" si="200"/>
        <v>0</v>
      </c>
    </row>
    <row r="280" spans="1:36" ht="15" customHeight="1">
      <c r="A280" s="1887">
        <v>248</v>
      </c>
      <c r="B280" s="1887">
        <v>1</v>
      </c>
      <c r="C280" s="1887">
        <v>248</v>
      </c>
      <c r="D280" s="2120" t="s">
        <v>1020</v>
      </c>
      <c r="E280" s="2653">
        <v>1</v>
      </c>
      <c r="F280" s="2177">
        <v>1</v>
      </c>
      <c r="G280" s="2279"/>
      <c r="H280" s="104"/>
      <c r="I280" s="89"/>
      <c r="J280" s="2182"/>
      <c r="K280" s="104"/>
      <c r="L280" s="104"/>
      <c r="M280" s="2182" t="s">
        <v>762</v>
      </c>
      <c r="N280" s="2182"/>
      <c r="O280" s="2182"/>
      <c r="P280" s="2225"/>
      <c r="Q280" s="2277"/>
      <c r="R280" s="1419"/>
      <c r="S280" s="1419"/>
      <c r="T280" s="1419"/>
      <c r="U280" s="1419"/>
      <c r="V280" s="1419"/>
      <c r="W280" s="1419"/>
      <c r="X280" s="1419"/>
      <c r="Y280" s="1419"/>
      <c r="Z280" s="1419"/>
      <c r="AA280" s="1419"/>
      <c r="AB280" s="1419"/>
      <c r="AC280" s="1418">
        <f t="shared" si="194"/>
        <v>0</v>
      </c>
      <c r="AD280" s="1418">
        <f t="shared" si="195"/>
        <v>0</v>
      </c>
      <c r="AE280" s="1418">
        <f t="shared" si="196"/>
        <v>0</v>
      </c>
      <c r="AF280" s="1418">
        <f t="shared" si="197"/>
        <v>0</v>
      </c>
      <c r="AG280" s="1418">
        <f t="shared" si="198"/>
        <v>0</v>
      </c>
      <c r="AH280" s="1418">
        <f t="shared" si="199"/>
        <v>0</v>
      </c>
      <c r="AI280" s="1418">
        <f t="shared" si="200"/>
        <v>0</v>
      </c>
    </row>
    <row r="281" spans="1:36" ht="15" customHeight="1">
      <c r="A281" s="1887">
        <v>249</v>
      </c>
      <c r="B281" s="1887">
        <v>1</v>
      </c>
      <c r="C281" s="1887">
        <v>249</v>
      </c>
      <c r="D281" s="2120" t="s">
        <v>1020</v>
      </c>
      <c r="E281" s="2653">
        <v>1</v>
      </c>
      <c r="F281" s="2177">
        <v>1</v>
      </c>
      <c r="G281" s="2279"/>
      <c r="H281" s="104"/>
      <c r="I281" s="89"/>
      <c r="J281" s="2182"/>
      <c r="K281" s="104"/>
      <c r="L281" s="104"/>
      <c r="M281" s="2182" t="s">
        <v>763</v>
      </c>
      <c r="N281" s="2182"/>
      <c r="O281" s="2182"/>
      <c r="P281" s="2225"/>
      <c r="Q281" s="2277"/>
      <c r="R281" s="1419"/>
      <c r="S281" s="1419"/>
      <c r="T281" s="1419"/>
      <c r="U281" s="1419"/>
      <c r="V281" s="1419"/>
      <c r="W281" s="1419"/>
      <c r="X281" s="1419"/>
      <c r="Y281" s="1419"/>
      <c r="Z281" s="1419"/>
      <c r="AA281" s="1419"/>
      <c r="AB281" s="1419"/>
      <c r="AC281" s="1418">
        <f t="shared" si="194"/>
        <v>0</v>
      </c>
      <c r="AD281" s="1418">
        <f t="shared" si="195"/>
        <v>0</v>
      </c>
      <c r="AE281" s="1418">
        <f t="shared" si="196"/>
        <v>0</v>
      </c>
      <c r="AF281" s="1418">
        <f t="shared" si="197"/>
        <v>0</v>
      </c>
      <c r="AG281" s="1418">
        <f t="shared" si="198"/>
        <v>0</v>
      </c>
      <c r="AH281" s="1418">
        <f t="shared" si="199"/>
        <v>0</v>
      </c>
      <c r="AI281" s="1418">
        <f t="shared" si="200"/>
        <v>0</v>
      </c>
    </row>
    <row r="282" spans="1:36" ht="15" customHeight="1">
      <c r="A282" s="1887">
        <v>250</v>
      </c>
      <c r="B282" s="1887">
        <v>1</v>
      </c>
      <c r="C282" s="1887">
        <v>250</v>
      </c>
      <c r="D282" s="2120" t="s">
        <v>1020</v>
      </c>
      <c r="E282" s="2653">
        <v>1</v>
      </c>
      <c r="F282" s="2177">
        <v>1</v>
      </c>
      <c r="G282" s="2279"/>
      <c r="H282" s="104"/>
      <c r="I282" s="89"/>
      <c r="J282" s="2182"/>
      <c r="K282" s="104"/>
      <c r="L282" s="104"/>
      <c r="M282" s="2182" t="s">
        <v>764</v>
      </c>
      <c r="N282" s="2182"/>
      <c r="O282" s="2182"/>
      <c r="P282" s="2225"/>
      <c r="Q282" s="2277"/>
      <c r="R282" s="1419"/>
      <c r="S282" s="1419"/>
      <c r="T282" s="1419"/>
      <c r="U282" s="1419"/>
      <c r="V282" s="1419"/>
      <c r="W282" s="1419"/>
      <c r="X282" s="1419"/>
      <c r="Y282" s="1419"/>
      <c r="Z282" s="1419"/>
      <c r="AA282" s="1419"/>
      <c r="AB282" s="1419"/>
      <c r="AC282" s="1418">
        <f t="shared" si="194"/>
        <v>0</v>
      </c>
      <c r="AD282" s="1418">
        <f t="shared" si="195"/>
        <v>0</v>
      </c>
      <c r="AE282" s="1418">
        <f t="shared" si="196"/>
        <v>0</v>
      </c>
      <c r="AF282" s="1418">
        <f t="shared" si="197"/>
        <v>0</v>
      </c>
      <c r="AG282" s="1418">
        <f t="shared" si="198"/>
        <v>0</v>
      </c>
      <c r="AH282" s="1418">
        <f t="shared" si="199"/>
        <v>0</v>
      </c>
      <c r="AI282" s="1418">
        <f t="shared" si="200"/>
        <v>0</v>
      </c>
    </row>
    <row r="283" spans="1:36">
      <c r="A283" s="1887">
        <v>251</v>
      </c>
      <c r="B283" s="1887">
        <v>1</v>
      </c>
      <c r="C283" s="1887">
        <v>251</v>
      </c>
      <c r="D283" s="2120" t="s">
        <v>1020</v>
      </c>
      <c r="E283" s="2653">
        <v>1</v>
      </c>
      <c r="F283" s="104"/>
      <c r="G283" s="104"/>
      <c r="H283" s="104"/>
      <c r="I283" s="2272" t="s">
        <v>139</v>
      </c>
      <c r="J283" s="1555"/>
      <c r="K283" s="2273"/>
      <c r="L283" s="2273"/>
      <c r="M283" s="1555"/>
      <c r="N283" s="1555"/>
      <c r="O283" s="1555"/>
      <c r="P283" s="2275"/>
      <c r="Q283" s="2276">
        <f>SUM(Q294,Q298)</f>
        <v>0</v>
      </c>
      <c r="R283" s="2276">
        <f t="shared" ref="R283:AI283" si="202">SUM(R294,R298)</f>
        <v>0</v>
      </c>
      <c r="S283" s="2276">
        <f t="shared" si="202"/>
        <v>0</v>
      </c>
      <c r="T283" s="2276">
        <f t="shared" si="202"/>
        <v>0</v>
      </c>
      <c r="U283" s="2276">
        <f t="shared" si="202"/>
        <v>0</v>
      </c>
      <c r="V283" s="2276">
        <f t="shared" si="202"/>
        <v>0</v>
      </c>
      <c r="W283" s="2276">
        <f t="shared" si="202"/>
        <v>0</v>
      </c>
      <c r="X283" s="2276">
        <f t="shared" si="202"/>
        <v>0</v>
      </c>
      <c r="Y283" s="2276">
        <f t="shared" si="202"/>
        <v>0</v>
      </c>
      <c r="Z283" s="2276">
        <f t="shared" si="202"/>
        <v>0</v>
      </c>
      <c r="AA283" s="2276">
        <f t="shared" si="202"/>
        <v>0</v>
      </c>
      <c r="AB283" s="2276">
        <f t="shared" si="202"/>
        <v>0</v>
      </c>
      <c r="AC283" s="2008">
        <f t="shared" si="202"/>
        <v>0</v>
      </c>
      <c r="AD283" s="2008">
        <f t="shared" si="202"/>
        <v>0</v>
      </c>
      <c r="AE283" s="2008">
        <f t="shared" si="202"/>
        <v>0</v>
      </c>
      <c r="AF283" s="2008">
        <f t="shared" si="202"/>
        <v>0</v>
      </c>
      <c r="AG283" s="2008">
        <f t="shared" si="202"/>
        <v>0</v>
      </c>
      <c r="AH283" s="2008">
        <f t="shared" si="202"/>
        <v>0</v>
      </c>
      <c r="AI283" s="2008">
        <f t="shared" si="202"/>
        <v>0</v>
      </c>
    </row>
    <row r="284" spans="1:36">
      <c r="A284" s="1887">
        <v>252</v>
      </c>
      <c r="B284" s="1887">
        <v>1</v>
      </c>
      <c r="C284" s="1887">
        <v>252</v>
      </c>
      <c r="D284" s="2120" t="s">
        <v>1020</v>
      </c>
      <c r="E284" s="2653">
        <v>1</v>
      </c>
      <c r="F284" s="104"/>
      <c r="G284" s="104"/>
      <c r="H284" s="104"/>
      <c r="I284" s="2261"/>
      <c r="J284" s="2233" t="s">
        <v>206</v>
      </c>
      <c r="K284" s="104"/>
      <c r="L284" s="520"/>
      <c r="M284" s="520"/>
      <c r="N284" s="520"/>
      <c r="O284" s="2280" t="s">
        <v>567</v>
      </c>
      <c r="P284" s="2281"/>
      <c r="Q284" s="1670">
        <f>IFERROR(Q283/Q263,0)</f>
        <v>0</v>
      </c>
      <c r="R284" s="1670">
        <f t="shared" ref="R284:AI284" si="203">IFERROR(R283/R263,0)</f>
        <v>0</v>
      </c>
      <c r="S284" s="1670">
        <f t="shared" si="203"/>
        <v>0</v>
      </c>
      <c r="T284" s="1670">
        <f t="shared" si="203"/>
        <v>0</v>
      </c>
      <c r="U284" s="1670">
        <f t="shared" si="203"/>
        <v>0</v>
      </c>
      <c r="V284" s="1670">
        <f t="shared" si="203"/>
        <v>0</v>
      </c>
      <c r="W284" s="1670">
        <f t="shared" si="203"/>
        <v>0</v>
      </c>
      <c r="X284" s="1670">
        <f t="shared" si="203"/>
        <v>0</v>
      </c>
      <c r="Y284" s="1670">
        <f t="shared" si="203"/>
        <v>0</v>
      </c>
      <c r="Z284" s="1670">
        <f t="shared" si="203"/>
        <v>0</v>
      </c>
      <c r="AA284" s="1670">
        <f t="shared" si="203"/>
        <v>0</v>
      </c>
      <c r="AB284" s="1670">
        <f t="shared" si="203"/>
        <v>0</v>
      </c>
      <c r="AC284" s="1670">
        <f t="shared" si="203"/>
        <v>0</v>
      </c>
      <c r="AD284" s="1670">
        <f t="shared" si="203"/>
        <v>0</v>
      </c>
      <c r="AE284" s="1670">
        <f t="shared" si="203"/>
        <v>0</v>
      </c>
      <c r="AF284" s="1670">
        <f t="shared" si="203"/>
        <v>0</v>
      </c>
      <c r="AG284" s="1670">
        <f t="shared" si="203"/>
        <v>0</v>
      </c>
      <c r="AH284" s="1670">
        <f t="shared" si="203"/>
        <v>0</v>
      </c>
      <c r="AI284" s="1670">
        <f t="shared" si="203"/>
        <v>0</v>
      </c>
      <c r="AJ284" s="1108"/>
    </row>
    <row r="285" spans="1:36" s="1108" customFormat="1" hidden="1" outlineLevel="1">
      <c r="A285" s="1887">
        <v>253</v>
      </c>
      <c r="B285" s="1887">
        <v>1</v>
      </c>
      <c r="C285" s="1887">
        <v>253</v>
      </c>
      <c r="D285" s="2120" t="s">
        <v>1020</v>
      </c>
      <c r="E285" s="2653">
        <v>1</v>
      </c>
      <c r="F285" s="104"/>
      <c r="G285" s="104"/>
      <c r="H285" s="2231"/>
      <c r="I285" s="2232"/>
      <c r="J285" s="2236"/>
      <c r="K285" s="2231"/>
      <c r="L285" s="2233" t="s">
        <v>765</v>
      </c>
      <c r="M285" s="2233"/>
      <c r="N285" s="2236"/>
      <c r="O285" s="2236"/>
      <c r="P285" s="2237"/>
      <c r="Q285" s="1114">
        <f t="shared" ref="Q285:AI293" si="204">IFERROR(Q294/Q264,0)</f>
        <v>0</v>
      </c>
      <c r="R285" s="1114">
        <f t="shared" si="204"/>
        <v>0</v>
      </c>
      <c r="S285" s="1114">
        <f t="shared" si="204"/>
        <v>0</v>
      </c>
      <c r="T285" s="1114">
        <f t="shared" si="204"/>
        <v>0</v>
      </c>
      <c r="U285" s="1114">
        <f t="shared" si="204"/>
        <v>0</v>
      </c>
      <c r="V285" s="1114">
        <f t="shared" si="204"/>
        <v>0</v>
      </c>
      <c r="W285" s="1114">
        <f t="shared" si="204"/>
        <v>0</v>
      </c>
      <c r="X285" s="1114">
        <f t="shared" si="204"/>
        <v>0</v>
      </c>
      <c r="Y285" s="1114">
        <f t="shared" si="204"/>
        <v>0</v>
      </c>
      <c r="Z285" s="1114">
        <f t="shared" si="204"/>
        <v>0</v>
      </c>
      <c r="AA285" s="1114">
        <f t="shared" si="204"/>
        <v>0</v>
      </c>
      <c r="AB285" s="1114">
        <f t="shared" si="204"/>
        <v>0</v>
      </c>
      <c r="AC285" s="1114">
        <f t="shared" si="204"/>
        <v>0</v>
      </c>
      <c r="AD285" s="1114">
        <f t="shared" si="204"/>
        <v>0</v>
      </c>
      <c r="AE285" s="1114">
        <f t="shared" si="204"/>
        <v>0</v>
      </c>
      <c r="AF285" s="1114">
        <f t="shared" si="204"/>
        <v>0</v>
      </c>
      <c r="AG285" s="1114">
        <f t="shared" si="204"/>
        <v>0</v>
      </c>
      <c r="AH285" s="1114">
        <f t="shared" si="204"/>
        <v>0</v>
      </c>
      <c r="AI285" s="1114">
        <f t="shared" si="204"/>
        <v>0</v>
      </c>
    </row>
    <row r="286" spans="1:36" s="1108" customFormat="1" hidden="1" outlineLevel="1">
      <c r="A286" s="1887">
        <v>254</v>
      </c>
      <c r="B286" s="1887">
        <v>1</v>
      </c>
      <c r="C286" s="1887">
        <v>254</v>
      </c>
      <c r="D286" s="2120" t="s">
        <v>1020</v>
      </c>
      <c r="E286" s="2653">
        <v>1</v>
      </c>
      <c r="F286" s="104"/>
      <c r="G286" s="104"/>
      <c r="H286" s="2231"/>
      <c r="I286" s="2232"/>
      <c r="J286" s="2236"/>
      <c r="K286" s="2231"/>
      <c r="L286" s="2231"/>
      <c r="M286" s="2233" t="s">
        <v>620</v>
      </c>
      <c r="N286" s="2236"/>
      <c r="O286" s="2236"/>
      <c r="P286" s="2237"/>
      <c r="Q286" s="1114">
        <f t="shared" si="204"/>
        <v>0</v>
      </c>
      <c r="R286" s="1114">
        <f t="shared" si="204"/>
        <v>0</v>
      </c>
      <c r="S286" s="1114">
        <f t="shared" si="204"/>
        <v>0</v>
      </c>
      <c r="T286" s="1114">
        <f t="shared" si="204"/>
        <v>0</v>
      </c>
      <c r="U286" s="1114">
        <f t="shared" si="204"/>
        <v>0</v>
      </c>
      <c r="V286" s="1114">
        <f t="shared" si="204"/>
        <v>0</v>
      </c>
      <c r="W286" s="1114">
        <f t="shared" si="204"/>
        <v>0</v>
      </c>
      <c r="X286" s="1114">
        <f t="shared" si="204"/>
        <v>0</v>
      </c>
      <c r="Y286" s="1114">
        <f t="shared" si="204"/>
        <v>0</v>
      </c>
      <c r="Z286" s="1114">
        <f t="shared" si="204"/>
        <v>0</v>
      </c>
      <c r="AA286" s="1114">
        <f t="shared" si="204"/>
        <v>0</v>
      </c>
      <c r="AB286" s="1114">
        <f t="shared" si="204"/>
        <v>0</v>
      </c>
      <c r="AC286" s="1114">
        <f t="shared" si="204"/>
        <v>0</v>
      </c>
      <c r="AD286" s="1114">
        <f t="shared" si="204"/>
        <v>0</v>
      </c>
      <c r="AE286" s="1114">
        <f t="shared" si="204"/>
        <v>0</v>
      </c>
      <c r="AF286" s="1114">
        <f t="shared" si="204"/>
        <v>0</v>
      </c>
      <c r="AG286" s="1114">
        <f t="shared" si="204"/>
        <v>0</v>
      </c>
      <c r="AH286" s="1114">
        <f t="shared" si="204"/>
        <v>0</v>
      </c>
      <c r="AI286" s="1114">
        <f t="shared" si="204"/>
        <v>0</v>
      </c>
    </row>
    <row r="287" spans="1:36" s="1108" customFormat="1" hidden="1" outlineLevel="1">
      <c r="A287" s="1887">
        <v>255</v>
      </c>
      <c r="B287" s="1887">
        <v>1</v>
      </c>
      <c r="C287" s="1887">
        <v>255</v>
      </c>
      <c r="D287" s="2120" t="s">
        <v>1020</v>
      </c>
      <c r="E287" s="2653">
        <v>1</v>
      </c>
      <c r="F287" s="104"/>
      <c r="G287" s="104"/>
      <c r="H287" s="2231"/>
      <c r="I287" s="2232"/>
      <c r="J287" s="2236"/>
      <c r="K287" s="2231"/>
      <c r="L287" s="2231"/>
      <c r="M287" s="2233" t="s">
        <v>621</v>
      </c>
      <c r="N287" s="2236"/>
      <c r="O287" s="2236"/>
      <c r="P287" s="2237"/>
      <c r="Q287" s="1114">
        <f t="shared" si="204"/>
        <v>0</v>
      </c>
      <c r="R287" s="1114">
        <f t="shared" si="204"/>
        <v>0</v>
      </c>
      <c r="S287" s="1114">
        <f t="shared" si="204"/>
        <v>0</v>
      </c>
      <c r="T287" s="1114">
        <f t="shared" si="204"/>
        <v>0</v>
      </c>
      <c r="U287" s="1114">
        <f t="shared" si="204"/>
        <v>0</v>
      </c>
      <c r="V287" s="1114">
        <f t="shared" si="204"/>
        <v>0</v>
      </c>
      <c r="W287" s="1114">
        <f t="shared" si="204"/>
        <v>0</v>
      </c>
      <c r="X287" s="1114">
        <f t="shared" si="204"/>
        <v>0</v>
      </c>
      <c r="Y287" s="1114">
        <f t="shared" si="204"/>
        <v>0</v>
      </c>
      <c r="Z287" s="1114">
        <f t="shared" si="204"/>
        <v>0</v>
      </c>
      <c r="AA287" s="1114">
        <f t="shared" si="204"/>
        <v>0</v>
      </c>
      <c r="AB287" s="1114">
        <f t="shared" si="204"/>
        <v>0</v>
      </c>
      <c r="AC287" s="1114">
        <f t="shared" si="204"/>
        <v>0</v>
      </c>
      <c r="AD287" s="1114">
        <f t="shared" si="204"/>
        <v>0</v>
      </c>
      <c r="AE287" s="1114">
        <f t="shared" si="204"/>
        <v>0</v>
      </c>
      <c r="AF287" s="1114">
        <f t="shared" si="204"/>
        <v>0</v>
      </c>
      <c r="AG287" s="1114">
        <f t="shared" si="204"/>
        <v>0</v>
      </c>
      <c r="AH287" s="1114">
        <f t="shared" si="204"/>
        <v>0</v>
      </c>
      <c r="AI287" s="1114">
        <f t="shared" si="204"/>
        <v>0</v>
      </c>
    </row>
    <row r="288" spans="1:36" s="1108" customFormat="1" hidden="1" outlineLevel="1">
      <c r="A288" s="1887">
        <v>256</v>
      </c>
      <c r="B288" s="1887">
        <v>1</v>
      </c>
      <c r="C288" s="1887">
        <v>256</v>
      </c>
      <c r="D288" s="2120" t="s">
        <v>1020</v>
      </c>
      <c r="E288" s="2653">
        <v>1</v>
      </c>
      <c r="F288" s="104"/>
      <c r="G288" s="104"/>
      <c r="H288" s="2231"/>
      <c r="I288" s="2232"/>
      <c r="J288" s="2236"/>
      <c r="K288" s="2231"/>
      <c r="L288" s="2282"/>
      <c r="M288" s="2266" t="s">
        <v>610</v>
      </c>
      <c r="N288" s="2283"/>
      <c r="O288" s="2283"/>
      <c r="P288" s="2284"/>
      <c r="Q288" s="1251">
        <f t="shared" si="204"/>
        <v>0</v>
      </c>
      <c r="R288" s="1251">
        <f t="shared" si="204"/>
        <v>0</v>
      </c>
      <c r="S288" s="1251">
        <f t="shared" si="204"/>
        <v>0</v>
      </c>
      <c r="T288" s="1251">
        <f t="shared" si="204"/>
        <v>0</v>
      </c>
      <c r="U288" s="1251">
        <f t="shared" si="204"/>
        <v>0</v>
      </c>
      <c r="V288" s="1251">
        <f t="shared" si="204"/>
        <v>0</v>
      </c>
      <c r="W288" s="1251">
        <f t="shared" si="204"/>
        <v>0</v>
      </c>
      <c r="X288" s="1251">
        <f t="shared" si="204"/>
        <v>0</v>
      </c>
      <c r="Y288" s="1251">
        <f t="shared" si="204"/>
        <v>0</v>
      </c>
      <c r="Z288" s="1251">
        <f t="shared" si="204"/>
        <v>0</v>
      </c>
      <c r="AA288" s="1251">
        <f t="shared" si="204"/>
        <v>0</v>
      </c>
      <c r="AB288" s="1251">
        <f t="shared" si="204"/>
        <v>0</v>
      </c>
      <c r="AC288" s="1251">
        <f t="shared" si="204"/>
        <v>0</v>
      </c>
      <c r="AD288" s="1251">
        <f t="shared" si="204"/>
        <v>0</v>
      </c>
      <c r="AE288" s="1251">
        <f t="shared" si="204"/>
        <v>0</v>
      </c>
      <c r="AF288" s="1251">
        <f t="shared" si="204"/>
        <v>0</v>
      </c>
      <c r="AG288" s="1251">
        <f t="shared" si="204"/>
        <v>0</v>
      </c>
      <c r="AH288" s="1251">
        <f t="shared" si="204"/>
        <v>0</v>
      </c>
      <c r="AI288" s="1251">
        <f t="shared" si="204"/>
        <v>0</v>
      </c>
    </row>
    <row r="289" spans="1:35" s="1108" customFormat="1" hidden="1" outlineLevel="1">
      <c r="A289" s="1887">
        <v>257</v>
      </c>
      <c r="B289" s="1887">
        <v>1</v>
      </c>
      <c r="C289" s="1887">
        <v>257</v>
      </c>
      <c r="D289" s="2120" t="s">
        <v>1020</v>
      </c>
      <c r="E289" s="2653">
        <v>1</v>
      </c>
      <c r="F289" s="104"/>
      <c r="G289" s="104"/>
      <c r="H289" s="2231"/>
      <c r="I289" s="2232"/>
      <c r="J289" s="2236"/>
      <c r="K289" s="2231"/>
      <c r="L289" s="2233" t="s">
        <v>766</v>
      </c>
      <c r="M289" s="2233"/>
      <c r="N289" s="2236"/>
      <c r="O289" s="2236"/>
      <c r="P289" s="2237"/>
      <c r="Q289" s="1114">
        <f t="shared" si="204"/>
        <v>0</v>
      </c>
      <c r="R289" s="1114">
        <f t="shared" si="204"/>
        <v>0</v>
      </c>
      <c r="S289" s="1114">
        <f t="shared" si="204"/>
        <v>0</v>
      </c>
      <c r="T289" s="1114">
        <f t="shared" si="204"/>
        <v>0</v>
      </c>
      <c r="U289" s="1114">
        <f t="shared" si="204"/>
        <v>0</v>
      </c>
      <c r="V289" s="1114">
        <f t="shared" si="204"/>
        <v>0</v>
      </c>
      <c r="W289" s="1114">
        <f t="shared" si="204"/>
        <v>0</v>
      </c>
      <c r="X289" s="1114">
        <f t="shared" si="204"/>
        <v>0</v>
      </c>
      <c r="Y289" s="1114">
        <f t="shared" si="204"/>
        <v>0</v>
      </c>
      <c r="Z289" s="1114">
        <f t="shared" si="204"/>
        <v>0</v>
      </c>
      <c r="AA289" s="1114">
        <f t="shared" si="204"/>
        <v>0</v>
      </c>
      <c r="AB289" s="1114">
        <f t="shared" si="204"/>
        <v>0</v>
      </c>
      <c r="AC289" s="1114">
        <f t="shared" si="204"/>
        <v>0</v>
      </c>
      <c r="AD289" s="1114">
        <f t="shared" si="204"/>
        <v>0</v>
      </c>
      <c r="AE289" s="1114">
        <f t="shared" si="204"/>
        <v>0</v>
      </c>
      <c r="AF289" s="1114">
        <f t="shared" si="204"/>
        <v>0</v>
      </c>
      <c r="AG289" s="1114">
        <f t="shared" si="204"/>
        <v>0</v>
      </c>
      <c r="AH289" s="1114">
        <f t="shared" si="204"/>
        <v>0</v>
      </c>
      <c r="AI289" s="1114">
        <f t="shared" si="204"/>
        <v>0</v>
      </c>
    </row>
    <row r="290" spans="1:35" s="1108" customFormat="1" hidden="1" outlineLevel="1">
      <c r="A290" s="1887">
        <v>258</v>
      </c>
      <c r="B290" s="1887">
        <v>1</v>
      </c>
      <c r="C290" s="1887">
        <v>258</v>
      </c>
      <c r="D290" s="2120" t="s">
        <v>1020</v>
      </c>
      <c r="E290" s="2653">
        <v>1</v>
      </c>
      <c r="F290" s="104"/>
      <c r="G290" s="104"/>
      <c r="H290" s="2231"/>
      <c r="I290" s="2232"/>
      <c r="J290" s="2236"/>
      <c r="K290" s="2231"/>
      <c r="L290" s="2231"/>
      <c r="M290" s="2233" t="s">
        <v>622</v>
      </c>
      <c r="N290" s="2236"/>
      <c r="O290" s="2236"/>
      <c r="P290" s="2237"/>
      <c r="Q290" s="1114">
        <f t="shared" si="204"/>
        <v>0</v>
      </c>
      <c r="R290" s="1114">
        <f t="shared" si="204"/>
        <v>0</v>
      </c>
      <c r="S290" s="1114">
        <f t="shared" si="204"/>
        <v>0</v>
      </c>
      <c r="T290" s="1114">
        <f t="shared" si="204"/>
        <v>0</v>
      </c>
      <c r="U290" s="1114">
        <f t="shared" si="204"/>
        <v>0</v>
      </c>
      <c r="V290" s="1114">
        <f t="shared" si="204"/>
        <v>0</v>
      </c>
      <c r="W290" s="1114">
        <f t="shared" si="204"/>
        <v>0</v>
      </c>
      <c r="X290" s="1114">
        <f t="shared" si="204"/>
        <v>0</v>
      </c>
      <c r="Y290" s="1114">
        <f t="shared" si="204"/>
        <v>0</v>
      </c>
      <c r="Z290" s="1114">
        <f t="shared" si="204"/>
        <v>0</v>
      </c>
      <c r="AA290" s="1114">
        <f t="shared" si="204"/>
        <v>0</v>
      </c>
      <c r="AB290" s="1114">
        <f t="shared" si="204"/>
        <v>0</v>
      </c>
      <c r="AC290" s="1114">
        <f t="shared" si="204"/>
        <v>0</v>
      </c>
      <c r="AD290" s="1114">
        <f t="shared" si="204"/>
        <v>0</v>
      </c>
      <c r="AE290" s="1114">
        <f t="shared" si="204"/>
        <v>0</v>
      </c>
      <c r="AF290" s="1114">
        <f t="shared" si="204"/>
        <v>0</v>
      </c>
      <c r="AG290" s="1114">
        <f t="shared" si="204"/>
        <v>0</v>
      </c>
      <c r="AH290" s="1114">
        <f t="shared" si="204"/>
        <v>0</v>
      </c>
      <c r="AI290" s="1114">
        <f t="shared" si="204"/>
        <v>0</v>
      </c>
    </row>
    <row r="291" spans="1:35" s="1108" customFormat="1" hidden="1" outlineLevel="1">
      <c r="A291" s="1887">
        <v>259</v>
      </c>
      <c r="B291" s="1887">
        <v>1</v>
      </c>
      <c r="C291" s="1887">
        <v>259</v>
      </c>
      <c r="D291" s="2120" t="s">
        <v>1020</v>
      </c>
      <c r="E291" s="2653">
        <v>1</v>
      </c>
      <c r="F291" s="104"/>
      <c r="G291" s="104"/>
      <c r="H291" s="2231"/>
      <c r="I291" s="2232"/>
      <c r="J291" s="2236"/>
      <c r="K291" s="2231"/>
      <c r="L291" s="2231"/>
      <c r="M291" s="2233" t="s">
        <v>767</v>
      </c>
      <c r="N291" s="2236"/>
      <c r="O291" s="2236"/>
      <c r="P291" s="2237"/>
      <c r="Q291" s="1114">
        <f t="shared" si="204"/>
        <v>0</v>
      </c>
      <c r="R291" s="1114">
        <f t="shared" si="204"/>
        <v>0</v>
      </c>
      <c r="S291" s="1114">
        <f t="shared" si="204"/>
        <v>0</v>
      </c>
      <c r="T291" s="1114">
        <f t="shared" si="204"/>
        <v>0</v>
      </c>
      <c r="U291" s="1114">
        <f t="shared" si="204"/>
        <v>0</v>
      </c>
      <c r="V291" s="1114">
        <f t="shared" si="204"/>
        <v>0</v>
      </c>
      <c r="W291" s="1114">
        <f t="shared" si="204"/>
        <v>0</v>
      </c>
      <c r="X291" s="1114">
        <f t="shared" si="204"/>
        <v>0</v>
      </c>
      <c r="Y291" s="1114">
        <f t="shared" si="204"/>
        <v>0</v>
      </c>
      <c r="Z291" s="1114">
        <f t="shared" si="204"/>
        <v>0</v>
      </c>
      <c r="AA291" s="1114">
        <f t="shared" si="204"/>
        <v>0</v>
      </c>
      <c r="AB291" s="1114">
        <f t="shared" si="204"/>
        <v>0</v>
      </c>
      <c r="AC291" s="1114">
        <f t="shared" si="204"/>
        <v>0</v>
      </c>
      <c r="AD291" s="1114">
        <f t="shared" si="204"/>
        <v>0</v>
      </c>
      <c r="AE291" s="1114">
        <f t="shared" si="204"/>
        <v>0</v>
      </c>
      <c r="AF291" s="1114">
        <f t="shared" si="204"/>
        <v>0</v>
      </c>
      <c r="AG291" s="1114">
        <f t="shared" si="204"/>
        <v>0</v>
      </c>
      <c r="AH291" s="1114">
        <f t="shared" si="204"/>
        <v>0</v>
      </c>
      <c r="AI291" s="1114">
        <f t="shared" si="204"/>
        <v>0</v>
      </c>
    </row>
    <row r="292" spans="1:35" s="1108" customFormat="1" hidden="1" outlineLevel="1">
      <c r="A292" s="1887">
        <v>260</v>
      </c>
      <c r="B292" s="1887">
        <v>1</v>
      </c>
      <c r="C292" s="1887">
        <v>260</v>
      </c>
      <c r="D292" s="2120" t="s">
        <v>1020</v>
      </c>
      <c r="E292" s="2653">
        <v>1</v>
      </c>
      <c r="F292" s="104"/>
      <c r="G292" s="104"/>
      <c r="H292" s="2231"/>
      <c r="I292" s="2232"/>
      <c r="J292" s="2236"/>
      <c r="K292" s="2231"/>
      <c r="L292" s="2231"/>
      <c r="M292" s="2233" t="s">
        <v>768</v>
      </c>
      <c r="N292" s="2236"/>
      <c r="O292" s="2236"/>
      <c r="P292" s="2237"/>
      <c r="Q292" s="1114">
        <f t="shared" si="204"/>
        <v>0</v>
      </c>
      <c r="R292" s="1114">
        <f t="shared" si="204"/>
        <v>0</v>
      </c>
      <c r="S292" s="1114">
        <f t="shared" si="204"/>
        <v>0</v>
      </c>
      <c r="T292" s="1114">
        <f t="shared" si="204"/>
        <v>0</v>
      </c>
      <c r="U292" s="1114">
        <f t="shared" si="204"/>
        <v>0</v>
      </c>
      <c r="V292" s="1114">
        <f t="shared" si="204"/>
        <v>0</v>
      </c>
      <c r="W292" s="1114">
        <f t="shared" si="204"/>
        <v>0</v>
      </c>
      <c r="X292" s="1114">
        <f t="shared" si="204"/>
        <v>0</v>
      </c>
      <c r="Y292" s="1114">
        <f t="shared" si="204"/>
        <v>0</v>
      </c>
      <c r="Z292" s="1114">
        <f t="shared" si="204"/>
        <v>0</v>
      </c>
      <c r="AA292" s="1114">
        <f t="shared" si="204"/>
        <v>0</v>
      </c>
      <c r="AB292" s="1114">
        <f t="shared" si="204"/>
        <v>0</v>
      </c>
      <c r="AC292" s="1114">
        <f t="shared" si="204"/>
        <v>0</v>
      </c>
      <c r="AD292" s="1114">
        <f t="shared" si="204"/>
        <v>0</v>
      </c>
      <c r="AE292" s="1114">
        <f t="shared" si="204"/>
        <v>0</v>
      </c>
      <c r="AF292" s="1114">
        <f t="shared" si="204"/>
        <v>0</v>
      </c>
      <c r="AG292" s="1114">
        <f t="shared" si="204"/>
        <v>0</v>
      </c>
      <c r="AH292" s="1114">
        <f t="shared" si="204"/>
        <v>0</v>
      </c>
      <c r="AI292" s="1114">
        <f t="shared" si="204"/>
        <v>0</v>
      </c>
    </row>
    <row r="293" spans="1:35" s="1108" customFormat="1" hidden="1" outlineLevel="1">
      <c r="A293" s="1887">
        <v>261</v>
      </c>
      <c r="B293" s="1887">
        <v>1</v>
      </c>
      <c r="C293" s="1887">
        <v>261</v>
      </c>
      <c r="D293" s="2120" t="s">
        <v>1020</v>
      </c>
      <c r="E293" s="2653">
        <v>1</v>
      </c>
      <c r="F293" s="104"/>
      <c r="G293" s="104"/>
      <c r="H293" s="2231"/>
      <c r="I293" s="2232"/>
      <c r="J293" s="2236"/>
      <c r="K293" s="2231"/>
      <c r="L293" s="2231"/>
      <c r="M293" s="2233" t="s">
        <v>769</v>
      </c>
      <c r="N293" s="2236"/>
      <c r="O293" s="2236"/>
      <c r="P293" s="2237"/>
      <c r="Q293" s="1114">
        <f t="shared" si="204"/>
        <v>0</v>
      </c>
      <c r="R293" s="1114">
        <f t="shared" si="204"/>
        <v>0</v>
      </c>
      <c r="S293" s="1114">
        <f t="shared" si="204"/>
        <v>0</v>
      </c>
      <c r="T293" s="1114">
        <f t="shared" si="204"/>
        <v>0</v>
      </c>
      <c r="U293" s="1114">
        <f t="shared" si="204"/>
        <v>0</v>
      </c>
      <c r="V293" s="1114">
        <f t="shared" si="204"/>
        <v>0</v>
      </c>
      <c r="W293" s="1114">
        <f t="shared" si="204"/>
        <v>0</v>
      </c>
      <c r="X293" s="1114">
        <f t="shared" si="204"/>
        <v>0</v>
      </c>
      <c r="Y293" s="1114">
        <f t="shared" si="204"/>
        <v>0</v>
      </c>
      <c r="Z293" s="1114">
        <f t="shared" si="204"/>
        <v>0</v>
      </c>
      <c r="AA293" s="1114">
        <f t="shared" si="204"/>
        <v>0</v>
      </c>
      <c r="AB293" s="1114">
        <f t="shared" si="204"/>
        <v>0</v>
      </c>
      <c r="AC293" s="1114">
        <f t="shared" si="204"/>
        <v>0</v>
      </c>
      <c r="AD293" s="1114">
        <f t="shared" si="204"/>
        <v>0</v>
      </c>
      <c r="AE293" s="1114">
        <f t="shared" si="204"/>
        <v>0</v>
      </c>
      <c r="AF293" s="1114">
        <f t="shared" si="204"/>
        <v>0</v>
      </c>
      <c r="AG293" s="1114">
        <f t="shared" si="204"/>
        <v>0</v>
      </c>
      <c r="AH293" s="1114">
        <f t="shared" si="204"/>
        <v>0</v>
      </c>
      <c r="AI293" s="1114">
        <f t="shared" si="204"/>
        <v>0</v>
      </c>
    </row>
    <row r="294" spans="1:35" collapsed="1">
      <c r="A294" s="1887">
        <v>262</v>
      </c>
      <c r="B294" s="1887">
        <v>1</v>
      </c>
      <c r="C294" s="1887">
        <v>262</v>
      </c>
      <c r="D294" s="2120" t="s">
        <v>1020</v>
      </c>
      <c r="E294" s="2653">
        <v>1</v>
      </c>
      <c r="F294" s="104"/>
      <c r="G294" s="104"/>
      <c r="H294" s="104"/>
      <c r="I294" s="89"/>
      <c r="J294" s="2182"/>
      <c r="K294" s="104"/>
      <c r="L294" s="2254" t="s">
        <v>760</v>
      </c>
      <c r="M294" s="2254"/>
      <c r="N294" s="2254"/>
      <c r="O294" s="2254"/>
      <c r="P294" s="2255"/>
      <c r="Q294" s="2255">
        <f>SUM(Q295:Q297)</f>
        <v>0</v>
      </c>
      <c r="R294" s="2255">
        <f t="shared" ref="R294:AB294" si="205">SUM(R295:R297)</f>
        <v>0</v>
      </c>
      <c r="S294" s="2255">
        <f t="shared" si="205"/>
        <v>0</v>
      </c>
      <c r="T294" s="2255">
        <f t="shared" si="205"/>
        <v>0</v>
      </c>
      <c r="U294" s="2255">
        <f t="shared" si="205"/>
        <v>0</v>
      </c>
      <c r="V294" s="2255">
        <f t="shared" si="205"/>
        <v>0</v>
      </c>
      <c r="W294" s="2255">
        <f t="shared" si="205"/>
        <v>0</v>
      </c>
      <c r="X294" s="2255">
        <f t="shared" si="205"/>
        <v>0</v>
      </c>
      <c r="Y294" s="2255">
        <f t="shared" si="205"/>
        <v>0</v>
      </c>
      <c r="Z294" s="2255">
        <f t="shared" si="205"/>
        <v>0</v>
      </c>
      <c r="AA294" s="2255">
        <f t="shared" si="205"/>
        <v>0</v>
      </c>
      <c r="AB294" s="2255">
        <f t="shared" si="205"/>
        <v>0</v>
      </c>
      <c r="AC294" s="1430">
        <f t="shared" ref="AC294:AC303" si="206">SUM(Q294:S294)</f>
        <v>0</v>
      </c>
      <c r="AD294" s="1430">
        <f t="shared" ref="AD294:AD303" si="207">SUM(T294:V294)</f>
        <v>0</v>
      </c>
      <c r="AE294" s="1430">
        <f t="shared" ref="AE294:AE303" si="208">SUM(W294:Y294)</f>
        <v>0</v>
      </c>
      <c r="AF294" s="1430">
        <f t="shared" ref="AF294:AF303" si="209">SUM(Z294:AB294)</f>
        <v>0</v>
      </c>
      <c r="AG294" s="1430">
        <f t="shared" ref="AG294:AG303" si="210">AC294+AD294</f>
        <v>0</v>
      </c>
      <c r="AH294" s="1430">
        <f t="shared" ref="AH294:AH303" si="211">AF294+AE294</f>
        <v>0</v>
      </c>
      <c r="AI294" s="1430">
        <f t="shared" ref="AI294:AI303" si="212">AG294+AH294</f>
        <v>0</v>
      </c>
    </row>
    <row r="295" spans="1:35" ht="15" customHeight="1">
      <c r="A295" s="1887">
        <v>263</v>
      </c>
      <c r="B295" s="1887">
        <v>1</v>
      </c>
      <c r="C295" s="1887">
        <v>263</v>
      </c>
      <c r="D295" s="2120" t="s">
        <v>1020</v>
      </c>
      <c r="E295" s="2653">
        <v>1</v>
      </c>
      <c r="F295" s="104"/>
      <c r="G295" s="104"/>
      <c r="H295" s="104"/>
      <c r="I295" s="89"/>
      <c r="J295" s="2182"/>
      <c r="K295" s="104"/>
      <c r="L295" s="104"/>
      <c r="M295" s="2182" t="s">
        <v>214</v>
      </c>
      <c r="N295" s="2182"/>
      <c r="O295" s="2182"/>
      <c r="P295" s="2225"/>
      <c r="Q295" s="2277"/>
      <c r="R295" s="1419"/>
      <c r="S295" s="1419"/>
      <c r="T295" s="1419"/>
      <c r="U295" s="1419"/>
      <c r="V295" s="1419"/>
      <c r="W295" s="1419"/>
      <c r="X295" s="1419"/>
      <c r="Y295" s="1419"/>
      <c r="Z295" s="1419"/>
      <c r="AA295" s="1419"/>
      <c r="AB295" s="1419"/>
      <c r="AC295" s="1418">
        <f t="shared" si="206"/>
        <v>0</v>
      </c>
      <c r="AD295" s="1418">
        <f t="shared" si="207"/>
        <v>0</v>
      </c>
      <c r="AE295" s="1418">
        <f t="shared" si="208"/>
        <v>0</v>
      </c>
      <c r="AF295" s="1418">
        <f t="shared" si="209"/>
        <v>0</v>
      </c>
      <c r="AG295" s="1418">
        <f t="shared" si="210"/>
        <v>0</v>
      </c>
      <c r="AH295" s="1418">
        <f t="shared" si="211"/>
        <v>0</v>
      </c>
      <c r="AI295" s="1418">
        <f t="shared" si="212"/>
        <v>0</v>
      </c>
    </row>
    <row r="296" spans="1:35" ht="15" customHeight="1">
      <c r="A296" s="1887">
        <v>264</v>
      </c>
      <c r="B296" s="1887">
        <v>1</v>
      </c>
      <c r="C296" s="1887">
        <v>264</v>
      </c>
      <c r="D296" s="2120" t="s">
        <v>1020</v>
      </c>
      <c r="E296" s="2653">
        <v>1</v>
      </c>
      <c r="F296" s="104"/>
      <c r="G296" s="104"/>
      <c r="H296" s="104"/>
      <c r="I296" s="89"/>
      <c r="J296" s="2182"/>
      <c r="K296" s="104"/>
      <c r="L296" s="104"/>
      <c r="M296" s="2182" t="s">
        <v>215</v>
      </c>
      <c r="N296" s="2182"/>
      <c r="O296" s="2182"/>
      <c r="P296" s="2225"/>
      <c r="Q296" s="2277"/>
      <c r="R296" s="1419"/>
      <c r="S296" s="1419"/>
      <c r="T296" s="1419"/>
      <c r="U296" s="1419"/>
      <c r="V296" s="1419"/>
      <c r="W296" s="1419"/>
      <c r="X296" s="1419"/>
      <c r="Y296" s="1419"/>
      <c r="Z296" s="1419"/>
      <c r="AA296" s="1419"/>
      <c r="AB296" s="1419"/>
      <c r="AC296" s="1418">
        <f t="shared" si="206"/>
        <v>0</v>
      </c>
      <c r="AD296" s="1418">
        <f t="shared" si="207"/>
        <v>0</v>
      </c>
      <c r="AE296" s="1418">
        <f t="shared" si="208"/>
        <v>0</v>
      </c>
      <c r="AF296" s="1418">
        <f t="shared" si="209"/>
        <v>0</v>
      </c>
      <c r="AG296" s="1418">
        <f t="shared" si="210"/>
        <v>0</v>
      </c>
      <c r="AH296" s="1418">
        <f t="shared" si="211"/>
        <v>0</v>
      </c>
      <c r="AI296" s="1418">
        <f t="shared" si="212"/>
        <v>0</v>
      </c>
    </row>
    <row r="297" spans="1:35" ht="15" customHeight="1">
      <c r="A297" s="1887">
        <v>265</v>
      </c>
      <c r="B297" s="1887">
        <v>1</v>
      </c>
      <c r="C297" s="1887">
        <v>265</v>
      </c>
      <c r="D297" s="2120" t="s">
        <v>1020</v>
      </c>
      <c r="E297" s="2653">
        <v>1</v>
      </c>
      <c r="F297" s="104"/>
      <c r="G297" s="104"/>
      <c r="H297" s="104"/>
      <c r="I297" s="89"/>
      <c r="J297" s="2182"/>
      <c r="K297" s="104"/>
      <c r="L297" s="520"/>
      <c r="M297" s="81" t="s">
        <v>216</v>
      </c>
      <c r="N297" s="81"/>
      <c r="O297" s="81"/>
      <c r="P297" s="2230"/>
      <c r="Q297" s="2278"/>
      <c r="R297" s="1424"/>
      <c r="S297" s="1424"/>
      <c r="T297" s="1424"/>
      <c r="U297" s="1424"/>
      <c r="V297" s="1424"/>
      <c r="W297" s="1424"/>
      <c r="X297" s="1424"/>
      <c r="Y297" s="1424"/>
      <c r="Z297" s="1424"/>
      <c r="AA297" s="1424"/>
      <c r="AB297" s="1424"/>
      <c r="AC297" s="1423">
        <f t="shared" si="206"/>
        <v>0</v>
      </c>
      <c r="AD297" s="1423">
        <f t="shared" si="207"/>
        <v>0</v>
      </c>
      <c r="AE297" s="1423">
        <f t="shared" si="208"/>
        <v>0</v>
      </c>
      <c r="AF297" s="1423">
        <f t="shared" si="209"/>
        <v>0</v>
      </c>
      <c r="AG297" s="1423">
        <f t="shared" si="210"/>
        <v>0</v>
      </c>
      <c r="AH297" s="1423">
        <f t="shared" si="211"/>
        <v>0</v>
      </c>
      <c r="AI297" s="1423">
        <f t="shared" si="212"/>
        <v>0</v>
      </c>
    </row>
    <row r="298" spans="1:35" ht="15" customHeight="1">
      <c r="A298" s="1887">
        <v>266</v>
      </c>
      <c r="B298" s="1887">
        <v>1</v>
      </c>
      <c r="C298" s="1887">
        <v>266</v>
      </c>
      <c r="D298" s="2120" t="s">
        <v>1020</v>
      </c>
      <c r="E298" s="2653">
        <v>1</v>
      </c>
      <c r="F298" s="104"/>
      <c r="G298" s="104"/>
      <c r="H298" s="104"/>
      <c r="I298" s="89"/>
      <c r="J298" s="2182"/>
      <c r="K298" s="104"/>
      <c r="L298" s="2254" t="s">
        <v>761</v>
      </c>
      <c r="M298" s="2254"/>
      <c r="N298" s="2254"/>
      <c r="O298" s="2254"/>
      <c r="P298" s="2255"/>
      <c r="Q298" s="2255">
        <f>SUM(Q299:Q303)</f>
        <v>0</v>
      </c>
      <c r="R298" s="2255">
        <f t="shared" ref="R298:AB298" si="213">SUM(R299:R303)</f>
        <v>0</v>
      </c>
      <c r="S298" s="2255">
        <f t="shared" si="213"/>
        <v>0</v>
      </c>
      <c r="T298" s="2255">
        <f t="shared" si="213"/>
        <v>0</v>
      </c>
      <c r="U298" s="2255">
        <f t="shared" si="213"/>
        <v>0</v>
      </c>
      <c r="V298" s="2255">
        <f t="shared" si="213"/>
        <v>0</v>
      </c>
      <c r="W298" s="2255">
        <f t="shared" si="213"/>
        <v>0</v>
      </c>
      <c r="X298" s="2255">
        <f t="shared" si="213"/>
        <v>0</v>
      </c>
      <c r="Y298" s="2255">
        <f t="shared" si="213"/>
        <v>0</v>
      </c>
      <c r="Z298" s="2255">
        <f t="shared" si="213"/>
        <v>0</v>
      </c>
      <c r="AA298" s="2255">
        <f t="shared" si="213"/>
        <v>0</v>
      </c>
      <c r="AB298" s="2255">
        <f t="shared" si="213"/>
        <v>0</v>
      </c>
      <c r="AC298" s="1430">
        <f t="shared" si="206"/>
        <v>0</v>
      </c>
      <c r="AD298" s="1430">
        <f t="shared" si="207"/>
        <v>0</v>
      </c>
      <c r="AE298" s="1430">
        <f t="shared" si="208"/>
        <v>0</v>
      </c>
      <c r="AF298" s="1430">
        <f t="shared" si="209"/>
        <v>0</v>
      </c>
      <c r="AG298" s="1430">
        <f t="shared" si="210"/>
        <v>0</v>
      </c>
      <c r="AH298" s="1430">
        <f t="shared" si="211"/>
        <v>0</v>
      </c>
      <c r="AI298" s="1430">
        <f t="shared" si="212"/>
        <v>0</v>
      </c>
    </row>
    <row r="299" spans="1:35" ht="15" customHeight="1">
      <c r="A299" s="1887">
        <v>267</v>
      </c>
      <c r="B299" s="1887">
        <v>1</v>
      </c>
      <c r="C299" s="1887">
        <v>267</v>
      </c>
      <c r="D299" s="2120" t="s">
        <v>1020</v>
      </c>
      <c r="E299" s="2653">
        <v>1</v>
      </c>
      <c r="F299" s="104"/>
      <c r="G299" s="104"/>
      <c r="H299" s="104"/>
      <c r="I299" s="89"/>
      <c r="J299" s="2182"/>
      <c r="K299" s="104"/>
      <c r="L299" s="104"/>
      <c r="M299" s="2182" t="s">
        <v>61</v>
      </c>
      <c r="N299" s="2182"/>
      <c r="O299" s="2182"/>
      <c r="P299" s="2225"/>
      <c r="Q299" s="2277"/>
      <c r="R299" s="1419"/>
      <c r="S299" s="1419"/>
      <c r="T299" s="1419"/>
      <c r="U299" s="1419"/>
      <c r="V299" s="1419"/>
      <c r="W299" s="1419"/>
      <c r="X299" s="1419"/>
      <c r="Y299" s="1419"/>
      <c r="Z299" s="1419"/>
      <c r="AA299" s="1419"/>
      <c r="AB299" s="1419"/>
      <c r="AC299" s="1418">
        <f t="shared" si="206"/>
        <v>0</v>
      </c>
      <c r="AD299" s="1418">
        <f t="shared" si="207"/>
        <v>0</v>
      </c>
      <c r="AE299" s="1418">
        <f t="shared" si="208"/>
        <v>0</v>
      </c>
      <c r="AF299" s="1418">
        <f t="shared" si="209"/>
        <v>0</v>
      </c>
      <c r="AG299" s="1418">
        <f t="shared" si="210"/>
        <v>0</v>
      </c>
      <c r="AH299" s="1418">
        <f t="shared" si="211"/>
        <v>0</v>
      </c>
      <c r="AI299" s="1418">
        <f t="shared" si="212"/>
        <v>0</v>
      </c>
    </row>
    <row r="300" spans="1:35" ht="15" customHeight="1">
      <c r="A300" s="1887">
        <v>268</v>
      </c>
      <c r="B300" s="1887">
        <v>1</v>
      </c>
      <c r="C300" s="1887">
        <v>268</v>
      </c>
      <c r="D300" s="2120" t="s">
        <v>1020</v>
      </c>
      <c r="E300" s="2653">
        <v>1</v>
      </c>
      <c r="F300" s="2177">
        <v>1</v>
      </c>
      <c r="G300" s="2279"/>
      <c r="H300" s="104"/>
      <c r="I300" s="89"/>
      <c r="J300" s="2182"/>
      <c r="K300" s="104"/>
      <c r="L300" s="104"/>
      <c r="M300" s="2182" t="s">
        <v>762</v>
      </c>
      <c r="N300" s="2182"/>
      <c r="O300" s="2182"/>
      <c r="P300" s="2225"/>
      <c r="Q300" s="2277"/>
      <c r="R300" s="1419"/>
      <c r="S300" s="1419"/>
      <c r="T300" s="1419"/>
      <c r="U300" s="1419"/>
      <c r="V300" s="1419"/>
      <c r="W300" s="1419"/>
      <c r="X300" s="1419"/>
      <c r="Y300" s="1419"/>
      <c r="Z300" s="1419"/>
      <c r="AA300" s="1419"/>
      <c r="AB300" s="1419"/>
      <c r="AC300" s="1418">
        <f t="shared" si="206"/>
        <v>0</v>
      </c>
      <c r="AD300" s="1418">
        <f t="shared" si="207"/>
        <v>0</v>
      </c>
      <c r="AE300" s="1418">
        <f t="shared" si="208"/>
        <v>0</v>
      </c>
      <c r="AF300" s="1418">
        <f t="shared" si="209"/>
        <v>0</v>
      </c>
      <c r="AG300" s="1418">
        <f t="shared" si="210"/>
        <v>0</v>
      </c>
      <c r="AH300" s="1418">
        <f t="shared" si="211"/>
        <v>0</v>
      </c>
      <c r="AI300" s="1418">
        <f t="shared" si="212"/>
        <v>0</v>
      </c>
    </row>
    <row r="301" spans="1:35" ht="15" customHeight="1">
      <c r="A301" s="1887">
        <v>269</v>
      </c>
      <c r="B301" s="1887">
        <v>1</v>
      </c>
      <c r="C301" s="1887">
        <v>269</v>
      </c>
      <c r="D301" s="2120" t="s">
        <v>1020</v>
      </c>
      <c r="E301" s="2653">
        <v>1</v>
      </c>
      <c r="F301" s="2177">
        <v>1</v>
      </c>
      <c r="G301" s="2279"/>
      <c r="H301" s="104"/>
      <c r="I301" s="89"/>
      <c r="J301" s="2182"/>
      <c r="K301" s="104"/>
      <c r="L301" s="104"/>
      <c r="M301" s="2182" t="s">
        <v>763</v>
      </c>
      <c r="N301" s="2182"/>
      <c r="O301" s="2182"/>
      <c r="P301" s="2225"/>
      <c r="Q301" s="2277"/>
      <c r="R301" s="1419"/>
      <c r="S301" s="1419"/>
      <c r="T301" s="1419"/>
      <c r="U301" s="1419"/>
      <c r="V301" s="1419"/>
      <c r="W301" s="1419"/>
      <c r="X301" s="1419"/>
      <c r="Y301" s="1419"/>
      <c r="Z301" s="1419"/>
      <c r="AA301" s="1419"/>
      <c r="AB301" s="1419"/>
      <c r="AC301" s="1418">
        <f t="shared" si="206"/>
        <v>0</v>
      </c>
      <c r="AD301" s="1418">
        <f t="shared" si="207"/>
        <v>0</v>
      </c>
      <c r="AE301" s="1418">
        <f t="shared" si="208"/>
        <v>0</v>
      </c>
      <c r="AF301" s="1418">
        <f t="shared" si="209"/>
        <v>0</v>
      </c>
      <c r="AG301" s="1418">
        <f t="shared" si="210"/>
        <v>0</v>
      </c>
      <c r="AH301" s="1418">
        <f t="shared" si="211"/>
        <v>0</v>
      </c>
      <c r="AI301" s="1418">
        <f t="shared" si="212"/>
        <v>0</v>
      </c>
    </row>
    <row r="302" spans="1:35" ht="15" customHeight="1">
      <c r="A302" s="1887">
        <v>270</v>
      </c>
      <c r="B302" s="1887">
        <v>1</v>
      </c>
      <c r="C302" s="1887">
        <v>270</v>
      </c>
      <c r="D302" s="2120" t="s">
        <v>1020</v>
      </c>
      <c r="E302" s="2653">
        <v>1</v>
      </c>
      <c r="F302" s="2177">
        <v>1</v>
      </c>
      <c r="G302" s="2279"/>
      <c r="H302" s="104"/>
      <c r="I302" s="89"/>
      <c r="J302" s="2182"/>
      <c r="K302" s="104"/>
      <c r="L302" s="104"/>
      <c r="M302" s="2182" t="s">
        <v>764</v>
      </c>
      <c r="N302" s="2182"/>
      <c r="O302" s="2182"/>
      <c r="P302" s="2225"/>
      <c r="Q302" s="2277"/>
      <c r="R302" s="1419"/>
      <c r="S302" s="1419"/>
      <c r="T302" s="1419"/>
      <c r="U302" s="1419"/>
      <c r="V302" s="1419"/>
      <c r="W302" s="1419"/>
      <c r="X302" s="1419"/>
      <c r="Y302" s="1419"/>
      <c r="Z302" s="1419"/>
      <c r="AA302" s="1419"/>
      <c r="AB302" s="1419"/>
      <c r="AC302" s="1418">
        <f t="shared" si="206"/>
        <v>0</v>
      </c>
      <c r="AD302" s="1418">
        <f t="shared" si="207"/>
        <v>0</v>
      </c>
      <c r="AE302" s="1418">
        <f t="shared" si="208"/>
        <v>0</v>
      </c>
      <c r="AF302" s="1418">
        <f t="shared" si="209"/>
        <v>0</v>
      </c>
      <c r="AG302" s="1418">
        <f t="shared" si="210"/>
        <v>0</v>
      </c>
      <c r="AH302" s="1418">
        <f t="shared" si="211"/>
        <v>0</v>
      </c>
      <c r="AI302" s="1418">
        <f t="shared" si="212"/>
        <v>0</v>
      </c>
    </row>
    <row r="303" spans="1:35" ht="15" customHeight="1">
      <c r="A303" s="1887">
        <v>271</v>
      </c>
      <c r="B303" s="1887">
        <v>1</v>
      </c>
      <c r="C303" s="1887">
        <v>271</v>
      </c>
      <c r="D303" s="2120" t="s">
        <v>1020</v>
      </c>
      <c r="E303" s="2653">
        <v>1</v>
      </c>
      <c r="F303" s="371"/>
      <c r="G303" s="371"/>
      <c r="H303" s="104"/>
      <c r="I303" s="89"/>
      <c r="J303" s="2182"/>
      <c r="K303" s="104"/>
      <c r="L303" s="104"/>
      <c r="M303" s="2182" t="s">
        <v>467</v>
      </c>
      <c r="N303" s="2182"/>
      <c r="O303" s="2182"/>
      <c r="P303" s="2225"/>
      <c r="Q303" s="2225">
        <f>-Q777</f>
        <v>0</v>
      </c>
      <c r="R303" s="2225">
        <f t="shared" ref="R303:AB303" si="214">-R777</f>
        <v>0</v>
      </c>
      <c r="S303" s="2225">
        <f t="shared" si="214"/>
        <v>0</v>
      </c>
      <c r="T303" s="2225">
        <f t="shared" si="214"/>
        <v>0</v>
      </c>
      <c r="U303" s="2225">
        <f t="shared" si="214"/>
        <v>0</v>
      </c>
      <c r="V303" s="2225">
        <f t="shared" si="214"/>
        <v>0</v>
      </c>
      <c r="W303" s="2225">
        <f t="shared" si="214"/>
        <v>0</v>
      </c>
      <c r="X303" s="2225">
        <f t="shared" si="214"/>
        <v>0</v>
      </c>
      <c r="Y303" s="2225">
        <f t="shared" si="214"/>
        <v>0</v>
      </c>
      <c r="Z303" s="2225">
        <f t="shared" si="214"/>
        <v>0</v>
      </c>
      <c r="AA303" s="2225">
        <f t="shared" si="214"/>
        <v>0</v>
      </c>
      <c r="AB303" s="2225">
        <f t="shared" si="214"/>
        <v>0</v>
      </c>
      <c r="AC303" s="1418">
        <f t="shared" si="206"/>
        <v>0</v>
      </c>
      <c r="AD303" s="1418">
        <f t="shared" si="207"/>
        <v>0</v>
      </c>
      <c r="AE303" s="1418">
        <f t="shared" si="208"/>
        <v>0</v>
      </c>
      <c r="AF303" s="1418">
        <f t="shared" si="209"/>
        <v>0</v>
      </c>
      <c r="AG303" s="1418">
        <f t="shared" si="210"/>
        <v>0</v>
      </c>
      <c r="AH303" s="1418">
        <f t="shared" si="211"/>
        <v>0</v>
      </c>
      <c r="AI303" s="1418">
        <f t="shared" si="212"/>
        <v>0</v>
      </c>
    </row>
    <row r="304" spans="1:35">
      <c r="A304" s="1887">
        <v>272</v>
      </c>
      <c r="B304" s="1887">
        <v>1</v>
      </c>
      <c r="C304" s="1887">
        <v>272</v>
      </c>
      <c r="D304" s="2120" t="s">
        <v>1020</v>
      </c>
      <c r="E304" s="2653">
        <v>1</v>
      </c>
      <c r="F304" s="104"/>
      <c r="G304" s="104"/>
      <c r="H304" s="104"/>
      <c r="I304" s="2272" t="s">
        <v>99</v>
      </c>
      <c r="J304" s="1555"/>
      <c r="K304" s="2273"/>
      <c r="L304" s="2273"/>
      <c r="M304" s="1555"/>
      <c r="N304" s="1555"/>
      <c r="O304" s="1555"/>
      <c r="P304" s="2275"/>
      <c r="Q304" s="2276">
        <f>SUM(Q305:Q307)</f>
        <v>0</v>
      </c>
      <c r="R304" s="2276">
        <f t="shared" ref="R304:AI304" si="215">SUM(R305:R307)</f>
        <v>0</v>
      </c>
      <c r="S304" s="2276">
        <f t="shared" si="215"/>
        <v>0</v>
      </c>
      <c r="T304" s="2276">
        <f t="shared" si="215"/>
        <v>0</v>
      </c>
      <c r="U304" s="2276">
        <f t="shared" si="215"/>
        <v>0</v>
      </c>
      <c r="V304" s="2276">
        <f t="shared" si="215"/>
        <v>0</v>
      </c>
      <c r="W304" s="2276">
        <f t="shared" si="215"/>
        <v>0</v>
      </c>
      <c r="X304" s="2276">
        <f t="shared" si="215"/>
        <v>0</v>
      </c>
      <c r="Y304" s="2276">
        <f t="shared" si="215"/>
        <v>0</v>
      </c>
      <c r="Z304" s="2276">
        <f t="shared" si="215"/>
        <v>0</v>
      </c>
      <c r="AA304" s="2276">
        <f t="shared" si="215"/>
        <v>0</v>
      </c>
      <c r="AB304" s="2276">
        <f t="shared" si="215"/>
        <v>0</v>
      </c>
      <c r="AC304" s="2008">
        <f t="shared" si="215"/>
        <v>0</v>
      </c>
      <c r="AD304" s="2008">
        <f t="shared" si="215"/>
        <v>0</v>
      </c>
      <c r="AE304" s="2008">
        <f t="shared" si="215"/>
        <v>0</v>
      </c>
      <c r="AF304" s="2008">
        <f t="shared" si="215"/>
        <v>0</v>
      </c>
      <c r="AG304" s="2008">
        <f t="shared" si="215"/>
        <v>0</v>
      </c>
      <c r="AH304" s="2008">
        <f t="shared" si="215"/>
        <v>0</v>
      </c>
      <c r="AI304" s="2008">
        <f t="shared" si="215"/>
        <v>0</v>
      </c>
    </row>
    <row r="305" spans="1:36">
      <c r="A305" s="1887">
        <v>273</v>
      </c>
      <c r="B305" s="1887">
        <v>1</v>
      </c>
      <c r="C305" s="1887">
        <v>273</v>
      </c>
      <c r="D305" s="2120" t="s">
        <v>1020</v>
      </c>
      <c r="E305" s="2653">
        <v>1</v>
      </c>
      <c r="F305" s="104"/>
      <c r="G305" s="104"/>
      <c r="H305" s="104"/>
      <c r="I305" s="89"/>
      <c r="J305" s="2184" t="s">
        <v>178</v>
      </c>
      <c r="K305" s="104"/>
      <c r="L305" s="104"/>
      <c r="M305" s="2182"/>
      <c r="N305" s="2182"/>
      <c r="O305" s="2182"/>
      <c r="P305" s="2225"/>
      <c r="Q305" s="2277"/>
      <c r="R305" s="1419"/>
      <c r="S305" s="1419"/>
      <c r="T305" s="1419"/>
      <c r="U305" s="1419"/>
      <c r="V305" s="1419"/>
      <c r="W305" s="1419"/>
      <c r="X305" s="1419"/>
      <c r="Y305" s="1419"/>
      <c r="Z305" s="1419"/>
      <c r="AA305" s="1419"/>
      <c r="AB305" s="1419"/>
      <c r="AC305" s="1418">
        <f>SUM(Q305:S305)</f>
        <v>0</v>
      </c>
      <c r="AD305" s="1418">
        <f>SUM(T305:V305)</f>
        <v>0</v>
      </c>
      <c r="AE305" s="1418">
        <f>SUM(W305:Y305)</f>
        <v>0</v>
      </c>
      <c r="AF305" s="1418">
        <f>SUM(Z305:AB305)</f>
        <v>0</v>
      </c>
      <c r="AG305" s="1418">
        <f>AC305+AD305</f>
        <v>0</v>
      </c>
      <c r="AH305" s="1418">
        <f>AF305+AE305</f>
        <v>0</v>
      </c>
      <c r="AI305" s="1418">
        <f>AG305+AH305</f>
        <v>0</v>
      </c>
    </row>
    <row r="306" spans="1:36">
      <c r="A306" s="1887">
        <v>274</v>
      </c>
      <c r="B306" s="1887">
        <v>1</v>
      </c>
      <c r="C306" s="1887">
        <v>274</v>
      </c>
      <c r="D306" s="2120" t="s">
        <v>1020</v>
      </c>
      <c r="E306" s="2653">
        <v>1</v>
      </c>
      <c r="F306" s="104"/>
      <c r="G306" s="104"/>
      <c r="H306" s="104"/>
      <c r="I306" s="89"/>
      <c r="J306" s="2184" t="s">
        <v>179</v>
      </c>
      <c r="K306" s="104"/>
      <c r="L306" s="104"/>
      <c r="M306" s="2182"/>
      <c r="N306" s="2182"/>
      <c r="O306" s="2182"/>
      <c r="P306" s="2225"/>
      <c r="Q306" s="2277"/>
      <c r="R306" s="1419"/>
      <c r="S306" s="1419"/>
      <c r="T306" s="1419"/>
      <c r="U306" s="1419"/>
      <c r="V306" s="1419"/>
      <c r="W306" s="1419"/>
      <c r="X306" s="1419"/>
      <c r="Y306" s="1419"/>
      <c r="Z306" s="1419"/>
      <c r="AA306" s="1419"/>
      <c r="AB306" s="1419"/>
      <c r="AC306" s="1418">
        <f>SUM(Q306:S306)</f>
        <v>0</v>
      </c>
      <c r="AD306" s="1418">
        <f>SUM(T306:V306)</f>
        <v>0</v>
      </c>
      <c r="AE306" s="1418">
        <f>SUM(W306:Y306)</f>
        <v>0</v>
      </c>
      <c r="AF306" s="1418">
        <f>SUM(Z306:AB306)</f>
        <v>0</v>
      </c>
      <c r="AG306" s="1418">
        <f>AC306+AD306</f>
        <v>0</v>
      </c>
      <c r="AH306" s="1418">
        <f>AF306+AE306</f>
        <v>0</v>
      </c>
      <c r="AI306" s="1418">
        <f>AG306+AH306</f>
        <v>0</v>
      </c>
    </row>
    <row r="307" spans="1:36">
      <c r="A307" s="1887">
        <v>275</v>
      </c>
      <c r="B307" s="1887">
        <v>1</v>
      </c>
      <c r="C307" s="1887">
        <v>275</v>
      </c>
      <c r="D307" s="2120" t="s">
        <v>1020</v>
      </c>
      <c r="E307" s="2653">
        <v>1</v>
      </c>
      <c r="F307" s="104"/>
      <c r="G307" s="104"/>
      <c r="H307" s="104"/>
      <c r="I307" s="89"/>
      <c r="J307" s="2184" t="s">
        <v>180</v>
      </c>
      <c r="K307" s="104"/>
      <c r="L307" s="104"/>
      <c r="M307" s="2182"/>
      <c r="N307" s="2182"/>
      <c r="O307" s="2182"/>
      <c r="P307" s="2225"/>
      <c r="Q307" s="2277"/>
      <c r="R307" s="1419"/>
      <c r="S307" s="1419"/>
      <c r="T307" s="1419"/>
      <c r="U307" s="1419"/>
      <c r="V307" s="1419"/>
      <c r="W307" s="1419"/>
      <c r="X307" s="1419"/>
      <c r="Y307" s="1419"/>
      <c r="Z307" s="1419"/>
      <c r="AA307" s="1419"/>
      <c r="AB307" s="1419"/>
      <c r="AC307" s="1418">
        <f>SUM(Q307:S307)</f>
        <v>0</v>
      </c>
      <c r="AD307" s="1418">
        <f>SUM(T307:V307)</f>
        <v>0</v>
      </c>
      <c r="AE307" s="1418">
        <f>SUM(W307:Y307)</f>
        <v>0</v>
      </c>
      <c r="AF307" s="1418">
        <f>SUM(Z307:AB307)</f>
        <v>0</v>
      </c>
      <c r="AG307" s="1418">
        <f>AC307+AD307</f>
        <v>0</v>
      </c>
      <c r="AH307" s="1418">
        <f>AF307+AE307</f>
        <v>0</v>
      </c>
      <c r="AI307" s="1418">
        <f>AG307+AH307</f>
        <v>0</v>
      </c>
    </row>
    <row r="308" spans="1:36">
      <c r="A308" s="1887">
        <v>276</v>
      </c>
      <c r="B308" s="1887">
        <v>1</v>
      </c>
      <c r="C308" s="1887">
        <v>276</v>
      </c>
      <c r="D308" s="2120" t="s">
        <v>1020</v>
      </c>
      <c r="E308" s="2653">
        <v>1</v>
      </c>
      <c r="F308" s="104"/>
      <c r="G308" s="104"/>
      <c r="H308" s="104"/>
      <c r="I308" s="2272" t="s">
        <v>141</v>
      </c>
      <c r="J308" s="1555"/>
      <c r="K308" s="2273"/>
      <c r="L308" s="2273"/>
      <c r="M308" s="2273"/>
      <c r="N308" s="2273"/>
      <c r="O308" s="2273"/>
      <c r="P308" s="2276"/>
      <c r="Q308" s="2276">
        <f t="shared" ref="Q308:AI308" si="216">Q283-Q304</f>
        <v>0</v>
      </c>
      <c r="R308" s="2276">
        <f t="shared" si="216"/>
        <v>0</v>
      </c>
      <c r="S308" s="2276">
        <f t="shared" si="216"/>
        <v>0</v>
      </c>
      <c r="T308" s="2276">
        <f t="shared" si="216"/>
        <v>0</v>
      </c>
      <c r="U308" s="2276">
        <f t="shared" si="216"/>
        <v>0</v>
      </c>
      <c r="V308" s="2276">
        <f t="shared" si="216"/>
        <v>0</v>
      </c>
      <c r="W308" s="2276">
        <f t="shared" si="216"/>
        <v>0</v>
      </c>
      <c r="X308" s="2276">
        <f t="shared" si="216"/>
        <v>0</v>
      </c>
      <c r="Y308" s="2276">
        <f t="shared" si="216"/>
        <v>0</v>
      </c>
      <c r="Z308" s="2276">
        <f t="shared" si="216"/>
        <v>0</v>
      </c>
      <c r="AA308" s="2276">
        <f t="shared" si="216"/>
        <v>0</v>
      </c>
      <c r="AB308" s="2276">
        <f t="shared" si="216"/>
        <v>0</v>
      </c>
      <c r="AC308" s="2008">
        <f t="shared" si="216"/>
        <v>0</v>
      </c>
      <c r="AD308" s="2008">
        <f t="shared" si="216"/>
        <v>0</v>
      </c>
      <c r="AE308" s="2008">
        <f t="shared" si="216"/>
        <v>0</v>
      </c>
      <c r="AF308" s="2008">
        <f t="shared" si="216"/>
        <v>0</v>
      </c>
      <c r="AG308" s="2008">
        <f t="shared" si="216"/>
        <v>0</v>
      </c>
      <c r="AH308" s="2008">
        <f t="shared" si="216"/>
        <v>0</v>
      </c>
      <c r="AI308" s="2008">
        <f t="shared" si="216"/>
        <v>0</v>
      </c>
    </row>
    <row r="309" spans="1:36">
      <c r="A309" s="1887">
        <v>277</v>
      </c>
      <c r="B309" s="1887">
        <v>1</v>
      </c>
      <c r="C309" s="1887">
        <v>277</v>
      </c>
      <c r="D309" s="2120" t="s">
        <v>1020</v>
      </c>
      <c r="E309" s="2653">
        <v>1</v>
      </c>
      <c r="F309" s="104"/>
      <c r="G309" s="104"/>
      <c r="H309" s="104"/>
      <c r="I309" s="2239"/>
      <c r="J309" s="2240" t="s">
        <v>140</v>
      </c>
      <c r="K309" s="1188"/>
      <c r="L309" s="1188"/>
      <c r="M309" s="2241"/>
      <c r="N309" s="2241"/>
      <c r="O309" s="2241"/>
      <c r="P309" s="2242"/>
      <c r="Q309" s="1668">
        <f t="shared" ref="Q309:AI309" si="217">IFERROR(Q308/Q263,0)</f>
        <v>0</v>
      </c>
      <c r="R309" s="1668">
        <f t="shared" si="217"/>
        <v>0</v>
      </c>
      <c r="S309" s="1668">
        <f t="shared" si="217"/>
        <v>0</v>
      </c>
      <c r="T309" s="1668">
        <f t="shared" si="217"/>
        <v>0</v>
      </c>
      <c r="U309" s="1668">
        <f t="shared" si="217"/>
        <v>0</v>
      </c>
      <c r="V309" s="1668">
        <f t="shared" si="217"/>
        <v>0</v>
      </c>
      <c r="W309" s="1668">
        <f t="shared" si="217"/>
        <v>0</v>
      </c>
      <c r="X309" s="1668">
        <f t="shared" si="217"/>
        <v>0</v>
      </c>
      <c r="Y309" s="1668">
        <f t="shared" si="217"/>
        <v>0</v>
      </c>
      <c r="Z309" s="1668">
        <f t="shared" si="217"/>
        <v>0</v>
      </c>
      <c r="AA309" s="1668">
        <f t="shared" si="217"/>
        <v>0</v>
      </c>
      <c r="AB309" s="1668">
        <f t="shared" si="217"/>
        <v>0</v>
      </c>
      <c r="AC309" s="1668">
        <f t="shared" si="217"/>
        <v>0</v>
      </c>
      <c r="AD309" s="1668">
        <f t="shared" si="217"/>
        <v>0</v>
      </c>
      <c r="AE309" s="1668">
        <f t="shared" si="217"/>
        <v>0</v>
      </c>
      <c r="AF309" s="1668">
        <f t="shared" si="217"/>
        <v>0</v>
      </c>
      <c r="AG309" s="1668">
        <f t="shared" si="217"/>
        <v>0</v>
      </c>
      <c r="AH309" s="1668">
        <f t="shared" si="217"/>
        <v>0</v>
      </c>
      <c r="AI309" s="1668">
        <f t="shared" si="217"/>
        <v>0</v>
      </c>
      <c r="AJ309" s="1108"/>
    </row>
    <row r="310" spans="1:36">
      <c r="A310" s="1887">
        <v>278</v>
      </c>
      <c r="B310" s="1887">
        <v>1</v>
      </c>
      <c r="C310" s="1887">
        <v>278</v>
      </c>
      <c r="D310" s="2120" t="s">
        <v>1020</v>
      </c>
      <c r="E310" s="2653">
        <v>1</v>
      </c>
      <c r="F310" s="104"/>
      <c r="G310" s="104"/>
      <c r="H310" s="104"/>
      <c r="I310" s="2190" t="s">
        <v>182</v>
      </c>
      <c r="J310" s="2191"/>
      <c r="K310" s="2192"/>
      <c r="L310" s="2192"/>
      <c r="M310" s="2191"/>
      <c r="N310" s="2191"/>
      <c r="O310" s="2191"/>
      <c r="P310" s="2193"/>
      <c r="Q310" s="2285"/>
      <c r="R310" s="2004"/>
      <c r="S310" s="2004"/>
      <c r="T310" s="2004"/>
      <c r="U310" s="2004"/>
      <c r="V310" s="2004"/>
      <c r="W310" s="2004"/>
      <c r="X310" s="2004"/>
      <c r="Y310" s="2004"/>
      <c r="Z310" s="2004"/>
      <c r="AA310" s="2004"/>
      <c r="AB310" s="2004"/>
      <c r="AC310" s="2005">
        <f>SUM(Q310:S310)</f>
        <v>0</v>
      </c>
      <c r="AD310" s="2005">
        <f>SUM(T310:V310)</f>
        <v>0</v>
      </c>
      <c r="AE310" s="2005">
        <f>SUM(W310:Y310)</f>
        <v>0</v>
      </c>
      <c r="AF310" s="2005">
        <f>SUM(Z310:AB310)</f>
        <v>0</v>
      </c>
      <c r="AG310" s="2005">
        <f>AC310+AD310</f>
        <v>0</v>
      </c>
      <c r="AH310" s="2005">
        <f>AF310+AE310</f>
        <v>0</v>
      </c>
      <c r="AI310" s="2005">
        <f>AG310+AH310</f>
        <v>0</v>
      </c>
    </row>
    <row r="311" spans="1:36">
      <c r="A311" s="1887">
        <v>279</v>
      </c>
      <c r="B311" s="1887">
        <v>1</v>
      </c>
      <c r="C311" s="1887">
        <v>279</v>
      </c>
      <c r="D311" s="2120" t="s">
        <v>1020</v>
      </c>
      <c r="E311" s="2653">
        <v>1</v>
      </c>
      <c r="F311" s="104"/>
      <c r="G311" s="104"/>
      <c r="H311" s="104"/>
      <c r="I311" s="2195" t="s">
        <v>161</v>
      </c>
      <c r="J311" s="2196"/>
      <c r="K311" s="2197"/>
      <c r="L311" s="2197"/>
      <c r="M311" s="2196"/>
      <c r="N311" s="2196"/>
      <c r="O311" s="2196"/>
      <c r="P311" s="2205"/>
      <c r="Q311" s="2286"/>
      <c r="R311" s="1425"/>
      <c r="S311" s="1425"/>
      <c r="T311" s="1425"/>
      <c r="U311" s="1425"/>
      <c r="V311" s="1425"/>
      <c r="W311" s="1425"/>
      <c r="X311" s="1425"/>
      <c r="Y311" s="1425"/>
      <c r="Z311" s="1425"/>
      <c r="AA311" s="1425"/>
      <c r="AB311" s="1425"/>
      <c r="AC311" s="1426">
        <f>SUM(Q311:S311)</f>
        <v>0</v>
      </c>
      <c r="AD311" s="1426">
        <f>SUM(T311:V311)</f>
        <v>0</v>
      </c>
      <c r="AE311" s="1426">
        <f>SUM(W311:Y311)</f>
        <v>0</v>
      </c>
      <c r="AF311" s="1426">
        <f>SUM(Z311:AB311)</f>
        <v>0</v>
      </c>
      <c r="AG311" s="1426">
        <f>AC311+AD311</f>
        <v>0</v>
      </c>
      <c r="AH311" s="1426">
        <f>AF311+AE311</f>
        <v>0</v>
      </c>
      <c r="AI311" s="1426">
        <f>AG311+AH311</f>
        <v>0</v>
      </c>
    </row>
    <row r="312" spans="1:36">
      <c r="A312" s="1887">
        <v>280</v>
      </c>
      <c r="B312" s="1887">
        <v>1</v>
      </c>
      <c r="C312" s="1887">
        <v>280</v>
      </c>
      <c r="D312" s="2120" t="s">
        <v>1020</v>
      </c>
      <c r="E312" s="2653">
        <v>1</v>
      </c>
      <c r="F312" s="104"/>
      <c r="G312" s="104"/>
      <c r="H312" s="104"/>
      <c r="I312" s="2272" t="s">
        <v>184</v>
      </c>
      <c r="J312" s="1555"/>
      <c r="K312" s="2273"/>
      <c r="L312" s="2273"/>
      <c r="M312" s="2273"/>
      <c r="N312" s="2273"/>
      <c r="O312" s="2273"/>
      <c r="P312" s="2276"/>
      <c r="Q312" s="2276">
        <f>Q308+Q310-Q311</f>
        <v>0</v>
      </c>
      <c r="R312" s="2276">
        <f t="shared" ref="R312:AI312" si="218">R308+R310-R311</f>
        <v>0</v>
      </c>
      <c r="S312" s="2276">
        <f t="shared" si="218"/>
        <v>0</v>
      </c>
      <c r="T312" s="2276">
        <f t="shared" si="218"/>
        <v>0</v>
      </c>
      <c r="U312" s="2276">
        <f t="shared" si="218"/>
        <v>0</v>
      </c>
      <c r="V312" s="2276">
        <f t="shared" si="218"/>
        <v>0</v>
      </c>
      <c r="W312" s="2276">
        <f t="shared" si="218"/>
        <v>0</v>
      </c>
      <c r="X312" s="2276">
        <f t="shared" si="218"/>
        <v>0</v>
      </c>
      <c r="Y312" s="2276">
        <f t="shared" si="218"/>
        <v>0</v>
      </c>
      <c r="Z312" s="2276">
        <f t="shared" si="218"/>
        <v>0</v>
      </c>
      <c r="AA312" s="2276">
        <f t="shared" si="218"/>
        <v>0</v>
      </c>
      <c r="AB312" s="2276">
        <f t="shared" si="218"/>
        <v>0</v>
      </c>
      <c r="AC312" s="2008">
        <f t="shared" si="218"/>
        <v>0</v>
      </c>
      <c r="AD312" s="2008">
        <f t="shared" si="218"/>
        <v>0</v>
      </c>
      <c r="AE312" s="2008">
        <f t="shared" si="218"/>
        <v>0</v>
      </c>
      <c r="AF312" s="2008">
        <f t="shared" si="218"/>
        <v>0</v>
      </c>
      <c r="AG312" s="2008">
        <f t="shared" si="218"/>
        <v>0</v>
      </c>
      <c r="AH312" s="2008">
        <f t="shared" si="218"/>
        <v>0</v>
      </c>
      <c r="AI312" s="2008">
        <f t="shared" si="218"/>
        <v>0</v>
      </c>
    </row>
    <row r="313" spans="1:36">
      <c r="A313" s="1887">
        <v>281</v>
      </c>
      <c r="B313" s="1887">
        <v>1</v>
      </c>
      <c r="C313" s="1887">
        <v>281</v>
      </c>
      <c r="D313" s="2120" t="s">
        <v>1020</v>
      </c>
      <c r="E313" s="2653">
        <v>1</v>
      </c>
      <c r="F313" s="104"/>
      <c r="G313" s="104"/>
      <c r="H313" s="104"/>
      <c r="I313" s="2239"/>
      <c r="J313" s="2240" t="s">
        <v>140</v>
      </c>
      <c r="K313" s="1188"/>
      <c r="L313" s="1188"/>
      <c r="M313" s="2241"/>
      <c r="N313" s="2241"/>
      <c r="O313" s="2241"/>
      <c r="P313" s="2242"/>
      <c r="Q313" s="1668">
        <f t="shared" ref="Q313:AI313" si="219">IFERROR(Q312/Q263,0)</f>
        <v>0</v>
      </c>
      <c r="R313" s="1668">
        <f t="shared" si="219"/>
        <v>0</v>
      </c>
      <c r="S313" s="1668">
        <f t="shared" si="219"/>
        <v>0</v>
      </c>
      <c r="T313" s="1668">
        <f t="shared" si="219"/>
        <v>0</v>
      </c>
      <c r="U313" s="1668">
        <f t="shared" si="219"/>
        <v>0</v>
      </c>
      <c r="V313" s="1668">
        <f t="shared" si="219"/>
        <v>0</v>
      </c>
      <c r="W313" s="1668">
        <f t="shared" si="219"/>
        <v>0</v>
      </c>
      <c r="X313" s="1668">
        <f t="shared" si="219"/>
        <v>0</v>
      </c>
      <c r="Y313" s="1668">
        <f t="shared" si="219"/>
        <v>0</v>
      </c>
      <c r="Z313" s="1668">
        <f t="shared" si="219"/>
        <v>0</v>
      </c>
      <c r="AA313" s="1668">
        <f t="shared" si="219"/>
        <v>0</v>
      </c>
      <c r="AB313" s="1668">
        <f t="shared" si="219"/>
        <v>0</v>
      </c>
      <c r="AC313" s="1668">
        <f t="shared" si="219"/>
        <v>0</v>
      </c>
      <c r="AD313" s="1668">
        <f t="shared" si="219"/>
        <v>0</v>
      </c>
      <c r="AE313" s="1668">
        <f t="shared" si="219"/>
        <v>0</v>
      </c>
      <c r="AF313" s="1668">
        <f t="shared" si="219"/>
        <v>0</v>
      </c>
      <c r="AG313" s="1668">
        <f t="shared" si="219"/>
        <v>0</v>
      </c>
      <c r="AH313" s="1668">
        <f t="shared" si="219"/>
        <v>0</v>
      </c>
      <c r="AI313" s="1668">
        <f t="shared" si="219"/>
        <v>0</v>
      </c>
      <c r="AJ313" s="1108"/>
    </row>
    <row r="314" spans="1:36">
      <c r="A314" s="1887">
        <v>1</v>
      </c>
      <c r="B314" s="1887">
        <v>1</v>
      </c>
      <c r="C314" s="1887">
        <v>1</v>
      </c>
      <c r="D314" s="2120" t="s">
        <v>1020</v>
      </c>
      <c r="E314" s="2654" t="s">
        <v>492</v>
      </c>
      <c r="F314" s="2655"/>
      <c r="G314" s="2658"/>
      <c r="H314" s="104"/>
      <c r="I314" s="104"/>
      <c r="J314" s="2182"/>
      <c r="K314" s="2659" t="s">
        <v>1024</v>
      </c>
      <c r="L314" s="2660"/>
      <c r="M314" s="2661"/>
      <c r="N314" s="2661"/>
      <c r="O314" s="2661"/>
      <c r="P314" s="2661"/>
      <c r="Q314" s="2570">
        <f>Q394</f>
        <v>0</v>
      </c>
      <c r="R314" s="2570">
        <f>R394</f>
        <v>0</v>
      </c>
      <c r="S314" s="2570">
        <f t="shared" ref="S314:AI314" si="220">S394</f>
        <v>0</v>
      </c>
      <c r="T314" s="2570">
        <f t="shared" si="220"/>
        <v>0</v>
      </c>
      <c r="U314" s="2570">
        <f t="shared" si="220"/>
        <v>0</v>
      </c>
      <c r="V314" s="2570">
        <f t="shared" si="220"/>
        <v>0</v>
      </c>
      <c r="W314" s="2570">
        <f t="shared" si="220"/>
        <v>0</v>
      </c>
      <c r="X314" s="2570">
        <f t="shared" si="220"/>
        <v>0</v>
      </c>
      <c r="Y314" s="2570">
        <f t="shared" si="220"/>
        <v>0</v>
      </c>
      <c r="Z314" s="2570">
        <f t="shared" si="220"/>
        <v>0</v>
      </c>
      <c r="AA314" s="2570">
        <f t="shared" si="220"/>
        <v>0</v>
      </c>
      <c r="AB314" s="2570">
        <f t="shared" si="220"/>
        <v>0</v>
      </c>
      <c r="AC314" s="2570">
        <f t="shared" si="220"/>
        <v>0</v>
      </c>
      <c r="AD314" s="2570">
        <f t="shared" si="220"/>
        <v>0</v>
      </c>
      <c r="AE314" s="2570">
        <f t="shared" si="220"/>
        <v>0</v>
      </c>
      <c r="AF314" s="2570">
        <f t="shared" si="220"/>
        <v>0</v>
      </c>
      <c r="AG314" s="2570">
        <f t="shared" si="220"/>
        <v>0</v>
      </c>
      <c r="AH314" s="2570">
        <f t="shared" si="220"/>
        <v>0</v>
      </c>
      <c r="AI314" s="2570">
        <f t="shared" si="220"/>
        <v>0</v>
      </c>
    </row>
    <row r="315" spans="1:36">
      <c r="A315" s="1887">
        <v>1</v>
      </c>
      <c r="B315" s="1887">
        <v>1</v>
      </c>
      <c r="C315" s="1887">
        <v>1</v>
      </c>
      <c r="D315" s="2120" t="s">
        <v>1020</v>
      </c>
      <c r="E315" s="2662" t="s">
        <v>1082</v>
      </c>
      <c r="F315" s="2663"/>
      <c r="G315" s="2658"/>
      <c r="H315" s="104"/>
      <c r="I315" s="104"/>
      <c r="J315" s="2182"/>
      <c r="K315" s="89"/>
      <c r="L315" s="1358" t="s">
        <v>1017</v>
      </c>
      <c r="M315" s="511"/>
      <c r="N315" s="511"/>
      <c r="O315" s="511"/>
      <c r="P315" s="511"/>
      <c r="Q315" s="1542">
        <f>SUM(Q316:Q318)</f>
        <v>0</v>
      </c>
      <c r="R315" s="1542">
        <f t="shared" ref="R315:AI315" si="221">SUM(R316:R318)</f>
        <v>0</v>
      </c>
      <c r="S315" s="1542">
        <f t="shared" si="221"/>
        <v>0</v>
      </c>
      <c r="T315" s="1542">
        <f t="shared" si="221"/>
        <v>0</v>
      </c>
      <c r="U315" s="1542">
        <f t="shared" si="221"/>
        <v>0</v>
      </c>
      <c r="V315" s="1542">
        <f t="shared" si="221"/>
        <v>0</v>
      </c>
      <c r="W315" s="1458">
        <f t="shared" si="221"/>
        <v>0</v>
      </c>
      <c r="X315" s="1458">
        <f t="shared" si="221"/>
        <v>0</v>
      </c>
      <c r="Y315" s="1458">
        <f t="shared" si="221"/>
        <v>0</v>
      </c>
      <c r="Z315" s="2664">
        <f t="shared" si="221"/>
        <v>0</v>
      </c>
      <c r="AA315" s="2664">
        <f t="shared" si="221"/>
        <v>0</v>
      </c>
      <c r="AB315" s="2664">
        <f t="shared" si="221"/>
        <v>0</v>
      </c>
      <c r="AC315" s="2664">
        <f t="shared" si="221"/>
        <v>0</v>
      </c>
      <c r="AD315" s="2664">
        <f t="shared" si="221"/>
        <v>0</v>
      </c>
      <c r="AE315" s="2664">
        <f t="shared" si="221"/>
        <v>0</v>
      </c>
      <c r="AF315" s="2664">
        <f t="shared" si="221"/>
        <v>0</v>
      </c>
      <c r="AG315" s="2664">
        <f t="shared" si="221"/>
        <v>0</v>
      </c>
      <c r="AH315" s="2664">
        <f t="shared" si="221"/>
        <v>0</v>
      </c>
      <c r="AI315" s="2664">
        <f t="shared" si="221"/>
        <v>0</v>
      </c>
    </row>
    <row r="316" spans="1:36">
      <c r="A316" s="1887">
        <v>1</v>
      </c>
      <c r="B316" s="1887">
        <v>1</v>
      </c>
      <c r="C316" s="1887">
        <v>1</v>
      </c>
      <c r="D316" s="2120" t="s">
        <v>1020</v>
      </c>
      <c r="E316" s="2662" t="s">
        <v>1082</v>
      </c>
      <c r="F316" s="2663"/>
      <c r="G316" s="2658"/>
      <c r="H316" s="104"/>
      <c r="I316" s="104"/>
      <c r="J316" s="2182"/>
      <c r="K316" s="89"/>
      <c r="L316" s="89"/>
      <c r="M316" s="2184" t="s">
        <v>178</v>
      </c>
      <c r="N316" s="2182"/>
      <c r="O316" s="2182"/>
      <c r="P316" s="2182"/>
      <c r="Q316" s="2665"/>
      <c r="R316" s="2665"/>
      <c r="S316" s="2665"/>
      <c r="T316" s="2665"/>
      <c r="U316" s="2665"/>
      <c r="V316" s="2665"/>
      <c r="W316" s="1530"/>
      <c r="X316" s="1530"/>
      <c r="Y316" s="1530"/>
      <c r="Z316" s="2666"/>
      <c r="AA316" s="2666"/>
      <c r="AB316" s="2666"/>
      <c r="AC316" s="1413">
        <f>SUM(Q316:S316)</f>
        <v>0</v>
      </c>
      <c r="AD316" s="1413">
        <f>SUM(T316:V316)</f>
        <v>0</v>
      </c>
      <c r="AE316" s="1413">
        <f>SUM(W316:Y316)</f>
        <v>0</v>
      </c>
      <c r="AF316" s="1413">
        <f>SUM(Z316:AB316)</f>
        <v>0</v>
      </c>
      <c r="AG316" s="1413">
        <f>AC316+AD316</f>
        <v>0</v>
      </c>
      <c r="AH316" s="1413">
        <f>AF316+AE316</f>
        <v>0</v>
      </c>
      <c r="AI316" s="1413">
        <f>AG316+AH316</f>
        <v>0</v>
      </c>
    </row>
    <row r="317" spans="1:36">
      <c r="A317" s="1887">
        <v>1</v>
      </c>
      <c r="B317" s="1887">
        <v>1</v>
      </c>
      <c r="C317" s="1887">
        <v>1</v>
      </c>
      <c r="D317" s="2120" t="s">
        <v>1020</v>
      </c>
      <c r="E317" s="2662" t="s">
        <v>1082</v>
      </c>
      <c r="F317" s="2663"/>
      <c r="G317" s="2658"/>
      <c r="H317" s="104"/>
      <c r="I317" s="104"/>
      <c r="J317" s="2182"/>
      <c r="K317" s="89"/>
      <c r="L317" s="89"/>
      <c r="M317" s="2184" t="s">
        <v>179</v>
      </c>
      <c r="N317" s="2182"/>
      <c r="O317" s="2182"/>
      <c r="P317" s="2182"/>
      <c r="Q317" s="2665"/>
      <c r="R317" s="2665"/>
      <c r="S317" s="2665"/>
      <c r="T317" s="2665"/>
      <c r="U317" s="2665"/>
      <c r="V317" s="2665"/>
      <c r="W317" s="1530"/>
      <c r="X317" s="1530"/>
      <c r="Y317" s="1530"/>
      <c r="Z317" s="2666"/>
      <c r="AA317" s="2666"/>
      <c r="AB317" s="2666"/>
      <c r="AC317" s="1413">
        <f>SUM(Q317:S317)</f>
        <v>0</v>
      </c>
      <c r="AD317" s="1413">
        <f>SUM(T317:V317)</f>
        <v>0</v>
      </c>
      <c r="AE317" s="1413">
        <f>SUM(W317:Y317)</f>
        <v>0</v>
      </c>
      <c r="AF317" s="1413">
        <f>SUM(Z317:AB317)</f>
        <v>0</v>
      </c>
      <c r="AG317" s="1413">
        <f>AC317+AD317</f>
        <v>0</v>
      </c>
      <c r="AH317" s="1413">
        <f>AF317+AE317</f>
        <v>0</v>
      </c>
      <c r="AI317" s="1413">
        <f>AG317+AH317</f>
        <v>0</v>
      </c>
    </row>
    <row r="318" spans="1:36">
      <c r="A318" s="1887">
        <v>1</v>
      </c>
      <c r="B318" s="1887">
        <v>1</v>
      </c>
      <c r="C318" s="1887">
        <v>1</v>
      </c>
      <c r="D318" s="2120" t="s">
        <v>1020</v>
      </c>
      <c r="E318" s="2662" t="s">
        <v>1082</v>
      </c>
      <c r="F318" s="2663"/>
      <c r="G318" s="2658"/>
      <c r="H318" s="104"/>
      <c r="I318" s="104"/>
      <c r="J318" s="2182"/>
      <c r="K318" s="89"/>
      <c r="L318" s="2239"/>
      <c r="M318" s="2196" t="s">
        <v>180</v>
      </c>
      <c r="N318" s="2241"/>
      <c r="O318" s="2241"/>
      <c r="P318" s="2241"/>
      <c r="Q318" s="2668"/>
      <c r="R318" s="2668"/>
      <c r="S318" s="2668"/>
      <c r="T318" s="2668"/>
      <c r="U318" s="2668"/>
      <c r="V318" s="2668"/>
      <c r="W318" s="1531"/>
      <c r="X318" s="1531"/>
      <c r="Y318" s="1531"/>
      <c r="Z318" s="2669"/>
      <c r="AA318" s="2669"/>
      <c r="AB318" s="2669"/>
      <c r="AC318" s="1409">
        <f>SUM(Q318:S318)</f>
        <v>0</v>
      </c>
      <c r="AD318" s="1409">
        <f>SUM(T318:V318)</f>
        <v>0</v>
      </c>
      <c r="AE318" s="1409">
        <f>SUM(W318:Y318)</f>
        <v>0</v>
      </c>
      <c r="AF318" s="1409">
        <f>SUM(Z318:AB318)</f>
        <v>0</v>
      </c>
      <c r="AG318" s="1409">
        <f>AC318+AD318</f>
        <v>0</v>
      </c>
      <c r="AH318" s="1409">
        <f>AF318+AE318</f>
        <v>0</v>
      </c>
      <c r="AI318" s="1409">
        <f>AG318+AH318</f>
        <v>0</v>
      </c>
    </row>
    <row r="319" spans="1:36">
      <c r="A319" s="1887">
        <v>1</v>
      </c>
      <c r="B319" s="1887">
        <v>1</v>
      </c>
      <c r="C319" s="1887">
        <v>1</v>
      </c>
      <c r="D319" s="2120" t="s">
        <v>1020</v>
      </c>
      <c r="E319" s="2662" t="s">
        <v>1082</v>
      </c>
      <c r="F319" s="2663"/>
      <c r="G319" s="2658"/>
      <c r="H319" s="104"/>
      <c r="I319" s="104"/>
      <c r="J319" s="2182"/>
      <c r="K319" s="89"/>
      <c r="L319" s="1358" t="s">
        <v>1018</v>
      </c>
      <c r="M319" s="2661"/>
      <c r="N319" s="2661"/>
      <c r="O319" s="2661"/>
      <c r="P319" s="2661"/>
      <c r="Q319" s="2656">
        <f>SUM(Q321:Q323)</f>
        <v>0</v>
      </c>
      <c r="R319" s="2656">
        <f t="shared" ref="R319:AI319" si="222">SUM(R321:R323)</f>
        <v>0</v>
      </c>
      <c r="S319" s="2656">
        <f t="shared" si="222"/>
        <v>0</v>
      </c>
      <c r="T319" s="2656">
        <f t="shared" si="222"/>
        <v>0</v>
      </c>
      <c r="U319" s="2656">
        <f t="shared" si="222"/>
        <v>0</v>
      </c>
      <c r="V319" s="2656">
        <f t="shared" si="222"/>
        <v>0</v>
      </c>
      <c r="W319" s="1397">
        <f t="shared" si="222"/>
        <v>0</v>
      </c>
      <c r="X319" s="1397">
        <f t="shared" si="222"/>
        <v>0</v>
      </c>
      <c r="Y319" s="1397">
        <f t="shared" si="222"/>
        <v>0</v>
      </c>
      <c r="Z319" s="2381">
        <f t="shared" si="222"/>
        <v>0</v>
      </c>
      <c r="AA319" s="2381">
        <f t="shared" si="222"/>
        <v>0</v>
      </c>
      <c r="AB319" s="2381">
        <f t="shared" si="222"/>
        <v>0</v>
      </c>
      <c r="AC319" s="2381">
        <f t="shared" si="222"/>
        <v>0</v>
      </c>
      <c r="AD319" s="2381">
        <f t="shared" si="222"/>
        <v>0</v>
      </c>
      <c r="AE319" s="2381">
        <f t="shared" si="222"/>
        <v>0</v>
      </c>
      <c r="AF319" s="2381">
        <f t="shared" si="222"/>
        <v>0</v>
      </c>
      <c r="AG319" s="2381">
        <f t="shared" si="222"/>
        <v>0</v>
      </c>
      <c r="AH319" s="2381">
        <f t="shared" si="222"/>
        <v>0</v>
      </c>
      <c r="AI319" s="2381">
        <f t="shared" si="222"/>
        <v>0</v>
      </c>
    </row>
    <row r="320" spans="1:36">
      <c r="A320" s="1887">
        <v>1</v>
      </c>
      <c r="B320" s="1887">
        <v>1</v>
      </c>
      <c r="C320" s="1887">
        <v>1</v>
      </c>
      <c r="D320" s="2120" t="s">
        <v>1020</v>
      </c>
      <c r="E320" s="2662" t="s">
        <v>1082</v>
      </c>
      <c r="F320" s="2663"/>
      <c r="G320" s="2658"/>
      <c r="H320" s="104"/>
      <c r="I320" s="104"/>
      <c r="J320" s="2182"/>
      <c r="K320" s="89"/>
      <c r="L320" s="2670"/>
      <c r="M320" s="2283" t="s">
        <v>1021</v>
      </c>
      <c r="N320" s="81"/>
      <c r="O320" s="81"/>
      <c r="P320" s="81"/>
      <c r="Q320" s="2118">
        <f>IFERROR(Q319/Q304,0)</f>
        <v>0</v>
      </c>
      <c r="R320" s="2118">
        <f t="shared" ref="R320:AI320" si="223">IFERROR(R319/R304,0)</f>
        <v>0</v>
      </c>
      <c r="S320" s="2118">
        <f t="shared" si="223"/>
        <v>0</v>
      </c>
      <c r="T320" s="2118">
        <f t="shared" si="223"/>
        <v>0</v>
      </c>
      <c r="U320" s="2118">
        <f t="shared" si="223"/>
        <v>0</v>
      </c>
      <c r="V320" s="2118">
        <f t="shared" si="223"/>
        <v>0</v>
      </c>
      <c r="W320" s="2118">
        <f t="shared" si="223"/>
        <v>0</v>
      </c>
      <c r="X320" s="2118">
        <f t="shared" si="223"/>
        <v>0</v>
      </c>
      <c r="Y320" s="2118">
        <f t="shared" si="223"/>
        <v>0</v>
      </c>
      <c r="Z320" s="2118">
        <f t="shared" si="223"/>
        <v>0</v>
      </c>
      <c r="AA320" s="2118">
        <f t="shared" si="223"/>
        <v>0</v>
      </c>
      <c r="AB320" s="2118">
        <f t="shared" si="223"/>
        <v>0</v>
      </c>
      <c r="AC320" s="2118">
        <f t="shared" si="223"/>
        <v>0</v>
      </c>
      <c r="AD320" s="2118">
        <f t="shared" si="223"/>
        <v>0</v>
      </c>
      <c r="AE320" s="2118">
        <f t="shared" si="223"/>
        <v>0</v>
      </c>
      <c r="AF320" s="2118">
        <f t="shared" si="223"/>
        <v>0</v>
      </c>
      <c r="AG320" s="2118">
        <f t="shared" si="223"/>
        <v>0</v>
      </c>
      <c r="AH320" s="2118">
        <f t="shared" si="223"/>
        <v>0</v>
      </c>
      <c r="AI320" s="2118">
        <f t="shared" si="223"/>
        <v>0</v>
      </c>
    </row>
    <row r="321" spans="1:35">
      <c r="A321" s="1887">
        <v>1</v>
      </c>
      <c r="B321" s="1887">
        <v>1</v>
      </c>
      <c r="C321" s="1887">
        <v>1</v>
      </c>
      <c r="D321" s="2120" t="s">
        <v>1020</v>
      </c>
      <c r="E321" s="2662" t="s">
        <v>1082</v>
      </c>
      <c r="F321" s="2663"/>
      <c r="G321" s="2658"/>
      <c r="H321" s="104"/>
      <c r="I321" s="104"/>
      <c r="J321" s="2182"/>
      <c r="K321" s="89"/>
      <c r="L321" s="89"/>
      <c r="M321" s="2184" t="s">
        <v>178</v>
      </c>
      <c r="N321" s="2182"/>
      <c r="O321" s="2182"/>
      <c r="P321" s="2182"/>
      <c r="Q321" s="2667">
        <f>Q305-Q316</f>
        <v>0</v>
      </c>
      <c r="R321" s="2667">
        <f t="shared" ref="R321:AB321" si="224">R305-R316</f>
        <v>0</v>
      </c>
      <c r="S321" s="2667">
        <f t="shared" si="224"/>
        <v>0</v>
      </c>
      <c r="T321" s="2667">
        <f t="shared" si="224"/>
        <v>0</v>
      </c>
      <c r="U321" s="2667">
        <f t="shared" si="224"/>
        <v>0</v>
      </c>
      <c r="V321" s="2667">
        <f t="shared" si="224"/>
        <v>0</v>
      </c>
      <c r="W321" s="1398">
        <f t="shared" si="224"/>
        <v>0</v>
      </c>
      <c r="X321" s="1398">
        <f t="shared" si="224"/>
        <v>0</v>
      </c>
      <c r="Y321" s="1398">
        <f t="shared" si="224"/>
        <v>0</v>
      </c>
      <c r="Z321" s="1413">
        <f t="shared" si="224"/>
        <v>0</v>
      </c>
      <c r="AA321" s="1413">
        <f t="shared" si="224"/>
        <v>0</v>
      </c>
      <c r="AB321" s="1413">
        <f t="shared" si="224"/>
        <v>0</v>
      </c>
      <c r="AC321" s="1413">
        <f>SUM(Q321:S321)</f>
        <v>0</v>
      </c>
      <c r="AD321" s="1413">
        <f>SUM(T321:V321)</f>
        <v>0</v>
      </c>
      <c r="AE321" s="1413">
        <f>SUM(W321:Y321)</f>
        <v>0</v>
      </c>
      <c r="AF321" s="1413">
        <f>SUM(Z321:AB321)</f>
        <v>0</v>
      </c>
      <c r="AG321" s="1413">
        <f>AC321+AD321</f>
        <v>0</v>
      </c>
      <c r="AH321" s="1413">
        <f>AF321+AE321</f>
        <v>0</v>
      </c>
      <c r="AI321" s="1413">
        <f>AG321+AH321</f>
        <v>0</v>
      </c>
    </row>
    <row r="322" spans="1:35">
      <c r="A322" s="1887">
        <v>1</v>
      </c>
      <c r="B322" s="1887">
        <v>1</v>
      </c>
      <c r="C322" s="1887">
        <v>1</v>
      </c>
      <c r="D322" s="2120" t="s">
        <v>1020</v>
      </c>
      <c r="E322" s="2662" t="s">
        <v>1082</v>
      </c>
      <c r="F322" s="2663"/>
      <c r="G322" s="2658"/>
      <c r="H322" s="104"/>
      <c r="I322" s="104"/>
      <c r="J322" s="2182"/>
      <c r="K322" s="89"/>
      <c r="L322" s="89"/>
      <c r="M322" s="2184" t="s">
        <v>179</v>
      </c>
      <c r="N322" s="2182"/>
      <c r="O322" s="2182"/>
      <c r="P322" s="2182"/>
      <c r="Q322" s="2667">
        <f t="shared" ref="Q322:AB323" si="225">Q306-Q317</f>
        <v>0</v>
      </c>
      <c r="R322" s="2667">
        <f t="shared" si="225"/>
        <v>0</v>
      </c>
      <c r="S322" s="2667">
        <f t="shared" si="225"/>
        <v>0</v>
      </c>
      <c r="T322" s="2667">
        <f t="shared" si="225"/>
        <v>0</v>
      </c>
      <c r="U322" s="2667">
        <f t="shared" si="225"/>
        <v>0</v>
      </c>
      <c r="V322" s="2667">
        <f t="shared" si="225"/>
        <v>0</v>
      </c>
      <c r="W322" s="1398">
        <f t="shared" si="225"/>
        <v>0</v>
      </c>
      <c r="X322" s="1398">
        <f t="shared" si="225"/>
        <v>0</v>
      </c>
      <c r="Y322" s="1398">
        <f t="shared" si="225"/>
        <v>0</v>
      </c>
      <c r="Z322" s="1413">
        <f t="shared" si="225"/>
        <v>0</v>
      </c>
      <c r="AA322" s="1413">
        <f t="shared" si="225"/>
        <v>0</v>
      </c>
      <c r="AB322" s="1413">
        <f t="shared" si="225"/>
        <v>0</v>
      </c>
      <c r="AC322" s="1413">
        <f>SUM(Q322:S322)</f>
        <v>0</v>
      </c>
      <c r="AD322" s="1413">
        <f>SUM(T322:V322)</f>
        <v>0</v>
      </c>
      <c r="AE322" s="1413">
        <f>SUM(W322:Y322)</f>
        <v>0</v>
      </c>
      <c r="AF322" s="1413">
        <f>SUM(Z322:AB322)</f>
        <v>0</v>
      </c>
      <c r="AG322" s="1413">
        <f>AC322+AD322</f>
        <v>0</v>
      </c>
      <c r="AH322" s="1413">
        <f>AF322+AE322</f>
        <v>0</v>
      </c>
      <c r="AI322" s="1413">
        <f>AG322+AH322</f>
        <v>0</v>
      </c>
    </row>
    <row r="323" spans="1:35">
      <c r="A323" s="1887">
        <v>1</v>
      </c>
      <c r="B323" s="1887">
        <v>1</v>
      </c>
      <c r="C323" s="1887">
        <v>1</v>
      </c>
      <c r="D323" s="2120" t="s">
        <v>1020</v>
      </c>
      <c r="E323" s="2662" t="s">
        <v>1082</v>
      </c>
      <c r="F323" s="2663"/>
      <c r="G323" s="2658"/>
      <c r="H323" s="104"/>
      <c r="I323" s="104"/>
      <c r="J323" s="2182"/>
      <c r="K323" s="2239"/>
      <c r="L323" s="2239"/>
      <c r="M323" s="2196" t="s">
        <v>180</v>
      </c>
      <c r="N323" s="2241"/>
      <c r="O323" s="2241"/>
      <c r="P323" s="2241"/>
      <c r="Q323" s="2657">
        <f t="shared" si="225"/>
        <v>0</v>
      </c>
      <c r="R323" s="2657">
        <f t="shared" si="225"/>
        <v>0</v>
      </c>
      <c r="S323" s="2657">
        <f t="shared" si="225"/>
        <v>0</v>
      </c>
      <c r="T323" s="2657">
        <f t="shared" si="225"/>
        <v>0</v>
      </c>
      <c r="U323" s="2657">
        <f t="shared" si="225"/>
        <v>0</v>
      </c>
      <c r="V323" s="2657">
        <f t="shared" si="225"/>
        <v>0</v>
      </c>
      <c r="W323" s="1399">
        <f t="shared" si="225"/>
        <v>0</v>
      </c>
      <c r="X323" s="1399">
        <f t="shared" si="225"/>
        <v>0</v>
      </c>
      <c r="Y323" s="1399">
        <f t="shared" si="225"/>
        <v>0</v>
      </c>
      <c r="Z323" s="1409">
        <f t="shared" si="225"/>
        <v>0</v>
      </c>
      <c r="AA323" s="1409">
        <f t="shared" si="225"/>
        <v>0</v>
      </c>
      <c r="AB323" s="1409">
        <f t="shared" si="225"/>
        <v>0</v>
      </c>
      <c r="AC323" s="1409">
        <f>SUM(Q323:S323)</f>
        <v>0</v>
      </c>
      <c r="AD323" s="1409">
        <f>SUM(T323:V323)</f>
        <v>0</v>
      </c>
      <c r="AE323" s="1409">
        <f>SUM(W323:Y323)</f>
        <v>0</v>
      </c>
      <c r="AF323" s="1409">
        <f>SUM(Z323:AB323)</f>
        <v>0</v>
      </c>
      <c r="AG323" s="1409">
        <f>AC323+AD323</f>
        <v>0</v>
      </c>
      <c r="AH323" s="1409">
        <f>AF323+AE323</f>
        <v>0</v>
      </c>
      <c r="AI323" s="1409">
        <f>AG323+AH323</f>
        <v>0</v>
      </c>
    </row>
    <row r="324" spans="1:35">
      <c r="A324" s="1887">
        <v>1</v>
      </c>
      <c r="B324" s="1887">
        <v>1</v>
      </c>
      <c r="C324" s="1887">
        <v>1</v>
      </c>
      <c r="D324" s="2120" t="s">
        <v>1020</v>
      </c>
      <c r="E324" s="2653">
        <v>1</v>
      </c>
      <c r="F324" s="104"/>
      <c r="G324" s="104"/>
      <c r="H324" s="104"/>
      <c r="I324" s="104"/>
      <c r="J324" s="2182"/>
      <c r="K324" s="104"/>
      <c r="L324" s="104"/>
      <c r="M324" s="2182"/>
      <c r="N324" s="2182"/>
      <c r="O324" s="2182"/>
      <c r="P324" s="2182"/>
      <c r="Q324" s="2187"/>
      <c r="R324" s="2187"/>
      <c r="S324" s="2187"/>
      <c r="T324" s="2187"/>
      <c r="U324" s="2187"/>
      <c r="V324" s="2187"/>
      <c r="Z324" s="252"/>
      <c r="AA324" s="252"/>
      <c r="AB324" s="252"/>
      <c r="AC324" s="252"/>
      <c r="AD324" s="252"/>
      <c r="AE324" s="252"/>
      <c r="AF324" s="252"/>
      <c r="AG324" s="252"/>
      <c r="AH324" s="252"/>
      <c r="AI324" s="1674"/>
    </row>
    <row r="325" spans="1:35">
      <c r="A325" s="1887">
        <v>312</v>
      </c>
      <c r="B325" s="1887">
        <v>283</v>
      </c>
      <c r="C325" s="1887">
        <v>309</v>
      </c>
      <c r="D325" s="2120" t="s">
        <v>1020</v>
      </c>
      <c r="E325" s="2671" t="s">
        <v>1040</v>
      </c>
      <c r="F325" s="2672"/>
      <c r="G325" s="104"/>
      <c r="H325" s="2673" t="s">
        <v>1058</v>
      </c>
      <c r="I325" s="104"/>
      <c r="J325" s="2182"/>
      <c r="K325" s="104"/>
      <c r="L325" s="104"/>
      <c r="M325" s="2182"/>
      <c r="N325" s="2182"/>
      <c r="O325" s="2182"/>
      <c r="P325" s="2182"/>
      <c r="Q325" s="2187"/>
      <c r="R325" s="2187"/>
      <c r="S325" s="2187"/>
      <c r="T325" s="2187"/>
      <c r="U325" s="2187"/>
      <c r="V325" s="2187"/>
      <c r="AA325" s="1"/>
      <c r="AB325" s="1"/>
      <c r="AC325" s="1"/>
      <c r="AD325" s="1"/>
      <c r="AE325" s="1"/>
      <c r="AF325" s="1"/>
      <c r="AG325" s="1"/>
      <c r="AH325" s="1"/>
      <c r="AI325" s="1"/>
    </row>
    <row r="326" spans="1:35">
      <c r="A326" s="1887">
        <v>313</v>
      </c>
      <c r="B326" s="1887">
        <v>284</v>
      </c>
      <c r="C326" s="1887">
        <v>310</v>
      </c>
      <c r="D326" s="2120" t="s">
        <v>1020</v>
      </c>
      <c r="E326" s="2653">
        <v>1</v>
      </c>
      <c r="F326" s="104"/>
      <c r="G326" s="104"/>
      <c r="H326" s="104"/>
      <c r="I326" s="635" t="s">
        <v>9</v>
      </c>
      <c r="J326" s="1435"/>
      <c r="K326" s="995"/>
      <c r="L326" s="995"/>
      <c r="M326" s="995"/>
      <c r="N326" s="995"/>
      <c r="O326" s="1436" t="s">
        <v>568</v>
      </c>
      <c r="P326" s="2012"/>
      <c r="Q326" s="2013">
        <f>SUM(Q327:Q331)</f>
        <v>2300</v>
      </c>
      <c r="R326" s="2013">
        <f t="shared" ref="R326:AI326" si="226">SUM(R327:R331)</f>
        <v>2500</v>
      </c>
      <c r="S326" s="2013">
        <f t="shared" si="226"/>
        <v>2900</v>
      </c>
      <c r="T326" s="2013">
        <f t="shared" si="226"/>
        <v>2500</v>
      </c>
      <c r="U326" s="2013">
        <f t="shared" si="226"/>
        <v>3200</v>
      </c>
      <c r="V326" s="2013">
        <f t="shared" si="226"/>
        <v>3500</v>
      </c>
      <c r="W326" s="2013">
        <f t="shared" si="226"/>
        <v>2760</v>
      </c>
      <c r="X326" s="2013">
        <f t="shared" si="226"/>
        <v>2820</v>
      </c>
      <c r="Y326" s="2013">
        <f t="shared" si="226"/>
        <v>3480</v>
      </c>
      <c r="Z326" s="2013">
        <f t="shared" si="226"/>
        <v>3040</v>
      </c>
      <c r="AA326" s="2013">
        <f t="shared" si="226"/>
        <v>3300</v>
      </c>
      <c r="AB326" s="2013">
        <f t="shared" si="226"/>
        <v>3660</v>
      </c>
      <c r="AC326" s="2013">
        <f t="shared" si="226"/>
        <v>7700</v>
      </c>
      <c r="AD326" s="2013">
        <f t="shared" si="226"/>
        <v>9200</v>
      </c>
      <c r="AE326" s="2013">
        <f t="shared" si="226"/>
        <v>9060</v>
      </c>
      <c r="AF326" s="2013">
        <f t="shared" si="226"/>
        <v>10000</v>
      </c>
      <c r="AG326" s="2013">
        <f t="shared" si="226"/>
        <v>16900</v>
      </c>
      <c r="AH326" s="2013">
        <f t="shared" si="226"/>
        <v>19060</v>
      </c>
      <c r="AI326" s="2013">
        <f t="shared" si="226"/>
        <v>35960</v>
      </c>
    </row>
    <row r="327" spans="1:35">
      <c r="A327" s="1887">
        <v>314</v>
      </c>
      <c r="B327" s="1887">
        <v>1</v>
      </c>
      <c r="C327" s="1887">
        <v>311</v>
      </c>
      <c r="D327" s="2120" t="s">
        <v>1020</v>
      </c>
      <c r="E327" s="2653">
        <v>1</v>
      </c>
      <c r="F327" s="104"/>
      <c r="G327" s="104"/>
      <c r="H327" s="104"/>
      <c r="I327" s="89"/>
      <c r="J327" s="2182"/>
      <c r="K327" s="104"/>
      <c r="L327" s="104"/>
      <c r="M327" s="2182" t="s">
        <v>895</v>
      </c>
      <c r="N327" s="2182"/>
      <c r="O327" s="2182"/>
      <c r="P327" s="2225"/>
      <c r="Q327" s="1418">
        <f t="shared" ref="Q327:AB327" si="227">Q691+Q717</f>
        <v>0</v>
      </c>
      <c r="R327" s="1418">
        <f t="shared" si="227"/>
        <v>0</v>
      </c>
      <c r="S327" s="1418">
        <f t="shared" si="227"/>
        <v>0</v>
      </c>
      <c r="T327" s="1418">
        <f t="shared" si="227"/>
        <v>0</v>
      </c>
      <c r="U327" s="1418">
        <f t="shared" si="227"/>
        <v>0</v>
      </c>
      <c r="V327" s="1418">
        <f t="shared" si="227"/>
        <v>0</v>
      </c>
      <c r="W327" s="1418">
        <f t="shared" si="227"/>
        <v>0</v>
      </c>
      <c r="X327" s="1418">
        <f t="shared" si="227"/>
        <v>0</v>
      </c>
      <c r="Y327" s="1418">
        <f t="shared" si="227"/>
        <v>0</v>
      </c>
      <c r="Z327" s="1418">
        <f t="shared" si="227"/>
        <v>0</v>
      </c>
      <c r="AA327" s="1418">
        <f t="shared" si="227"/>
        <v>0</v>
      </c>
      <c r="AB327" s="1418">
        <f t="shared" si="227"/>
        <v>0</v>
      </c>
      <c r="AC327" s="1418">
        <f>SUM(Q327:S327)</f>
        <v>0</v>
      </c>
      <c r="AD327" s="1418">
        <f>SUM(T327:V327)</f>
        <v>0</v>
      </c>
      <c r="AE327" s="1418">
        <f>SUM(W327:Y327)</f>
        <v>0</v>
      </c>
      <c r="AF327" s="1418">
        <f>SUM(Z327:AB327)</f>
        <v>0</v>
      </c>
      <c r="AG327" s="1418">
        <f>AC327+AD327</f>
        <v>0</v>
      </c>
      <c r="AH327" s="1418">
        <f>AF327+AE327</f>
        <v>0</v>
      </c>
      <c r="AI327" s="1418">
        <f>AG327+AH327</f>
        <v>0</v>
      </c>
    </row>
    <row r="328" spans="1:35">
      <c r="A328" s="1887">
        <v>1</v>
      </c>
      <c r="B328" s="1887">
        <v>285</v>
      </c>
      <c r="C328" s="1887">
        <v>282</v>
      </c>
      <c r="D328" s="2120" t="s">
        <v>1020</v>
      </c>
      <c r="E328" s="2662" t="s">
        <v>1080</v>
      </c>
      <c r="F328" s="2663"/>
      <c r="G328" s="2658"/>
      <c r="H328" s="104"/>
      <c r="I328" s="89"/>
      <c r="J328" s="2182"/>
      <c r="K328" s="104"/>
      <c r="L328" s="104"/>
      <c r="M328" s="2163" t="s">
        <v>1056</v>
      </c>
      <c r="N328" s="2182"/>
      <c r="O328" s="2182"/>
      <c r="P328" s="2225"/>
      <c r="Q328" s="1418">
        <f>Q696+Q718</f>
        <v>0</v>
      </c>
      <c r="R328" s="1418">
        <f t="shared" ref="R328:AB328" si="228">R696+R718</f>
        <v>0</v>
      </c>
      <c r="S328" s="1418">
        <f t="shared" si="228"/>
        <v>0</v>
      </c>
      <c r="T328" s="1418">
        <f t="shared" si="228"/>
        <v>0</v>
      </c>
      <c r="U328" s="1418">
        <f t="shared" si="228"/>
        <v>500</v>
      </c>
      <c r="V328" s="1418">
        <f t="shared" si="228"/>
        <v>500</v>
      </c>
      <c r="W328" s="1418">
        <f t="shared" si="228"/>
        <v>60</v>
      </c>
      <c r="X328" s="1418">
        <f t="shared" si="228"/>
        <v>120</v>
      </c>
      <c r="Y328" s="1418">
        <f t="shared" si="228"/>
        <v>180</v>
      </c>
      <c r="Z328" s="1418">
        <f t="shared" si="228"/>
        <v>240</v>
      </c>
      <c r="AA328" s="1418">
        <f t="shared" si="228"/>
        <v>300</v>
      </c>
      <c r="AB328" s="1418">
        <f t="shared" si="228"/>
        <v>360</v>
      </c>
      <c r="AC328" s="1418">
        <f>SUM(Q328:S328)</f>
        <v>0</v>
      </c>
      <c r="AD328" s="1418">
        <f>SUM(T328:V328)</f>
        <v>1000</v>
      </c>
      <c r="AE328" s="1418">
        <f>SUM(W328:Y328)</f>
        <v>360</v>
      </c>
      <c r="AF328" s="1418">
        <f>SUM(Z328:AB328)</f>
        <v>900</v>
      </c>
      <c r="AG328" s="1418">
        <f>AC328+AD328</f>
        <v>1000</v>
      </c>
      <c r="AH328" s="1418">
        <f>AF328+AE328</f>
        <v>1260</v>
      </c>
      <c r="AI328" s="1418">
        <f>AG328+AH328</f>
        <v>2260</v>
      </c>
    </row>
    <row r="329" spans="1:35">
      <c r="A329" s="1887">
        <v>315</v>
      </c>
      <c r="B329" s="1887">
        <v>1</v>
      </c>
      <c r="C329" s="1887">
        <v>312</v>
      </c>
      <c r="D329" s="2120" t="s">
        <v>1020</v>
      </c>
      <c r="E329" s="2653">
        <v>1</v>
      </c>
      <c r="F329" s="104"/>
      <c r="G329" s="104"/>
      <c r="H329" s="104"/>
      <c r="I329" s="89"/>
      <c r="J329" s="2182"/>
      <c r="K329" s="104"/>
      <c r="L329" s="104"/>
      <c r="M329" s="2182" t="s">
        <v>896</v>
      </c>
      <c r="N329" s="2182"/>
      <c r="O329" s="2182"/>
      <c r="P329" s="2225"/>
      <c r="Q329" s="1418">
        <f t="shared" ref="Q329:AB329" si="229">Q701+Q719</f>
        <v>1000</v>
      </c>
      <c r="R329" s="1418">
        <f t="shared" si="229"/>
        <v>1100</v>
      </c>
      <c r="S329" s="1418">
        <f t="shared" si="229"/>
        <v>1200</v>
      </c>
      <c r="T329" s="1418">
        <f t="shared" si="229"/>
        <v>1100</v>
      </c>
      <c r="U329" s="1418">
        <f t="shared" si="229"/>
        <v>1200</v>
      </c>
      <c r="V329" s="1418">
        <f t="shared" si="229"/>
        <v>1200</v>
      </c>
      <c r="W329" s="1418">
        <f t="shared" si="229"/>
        <v>1200</v>
      </c>
      <c r="X329" s="1418">
        <f t="shared" si="229"/>
        <v>1200</v>
      </c>
      <c r="Y329" s="1418">
        <f t="shared" si="229"/>
        <v>1400</v>
      </c>
      <c r="Z329" s="1418">
        <f t="shared" si="229"/>
        <v>1400</v>
      </c>
      <c r="AA329" s="1418">
        <f t="shared" si="229"/>
        <v>1400</v>
      </c>
      <c r="AB329" s="1418">
        <f t="shared" si="229"/>
        <v>1400</v>
      </c>
      <c r="AC329" s="1418">
        <f>SUM(Q329:S329)</f>
        <v>3300</v>
      </c>
      <c r="AD329" s="1418">
        <f>SUM(T329:V329)</f>
        <v>3500</v>
      </c>
      <c r="AE329" s="1418">
        <f>SUM(W329:Y329)</f>
        <v>3800</v>
      </c>
      <c r="AF329" s="1418">
        <f>SUM(Z329:AB329)</f>
        <v>4200</v>
      </c>
      <c r="AG329" s="1418">
        <f>AC329+AD329</f>
        <v>6800</v>
      </c>
      <c r="AH329" s="1418">
        <f>AF329+AE329</f>
        <v>8000</v>
      </c>
      <c r="AI329" s="1418">
        <f>AG329+AH329</f>
        <v>14800</v>
      </c>
    </row>
    <row r="330" spans="1:35">
      <c r="A330" s="1887">
        <v>316</v>
      </c>
      <c r="B330" s="1887">
        <v>286</v>
      </c>
      <c r="C330" s="1887">
        <v>313</v>
      </c>
      <c r="D330" s="2120" t="s">
        <v>1020</v>
      </c>
      <c r="E330" s="2671" t="s">
        <v>1040</v>
      </c>
      <c r="F330" s="2672"/>
      <c r="G330" s="104"/>
      <c r="H330" s="104"/>
      <c r="I330" s="89"/>
      <c r="J330" s="2182"/>
      <c r="K330" s="104"/>
      <c r="L330" s="104"/>
      <c r="M330" s="2163" t="s">
        <v>1059</v>
      </c>
      <c r="N330" s="2182"/>
      <c r="O330" s="2182"/>
      <c r="P330" s="2225"/>
      <c r="Q330" s="1418">
        <f>Q706+Q720</f>
        <v>0</v>
      </c>
      <c r="R330" s="1418">
        <f t="shared" ref="R330:AB330" si="230">R706+R720</f>
        <v>0</v>
      </c>
      <c r="S330" s="1418">
        <f t="shared" si="230"/>
        <v>0</v>
      </c>
      <c r="T330" s="1418">
        <f t="shared" si="230"/>
        <v>0</v>
      </c>
      <c r="U330" s="1418">
        <f t="shared" si="230"/>
        <v>0</v>
      </c>
      <c r="V330" s="1418">
        <f t="shared" si="230"/>
        <v>0</v>
      </c>
      <c r="W330" s="1418">
        <f t="shared" si="230"/>
        <v>0</v>
      </c>
      <c r="X330" s="1418">
        <f t="shared" si="230"/>
        <v>0</v>
      </c>
      <c r="Y330" s="1418">
        <f t="shared" si="230"/>
        <v>0</v>
      </c>
      <c r="Z330" s="1418">
        <f t="shared" si="230"/>
        <v>0</v>
      </c>
      <c r="AA330" s="1418">
        <f t="shared" si="230"/>
        <v>0</v>
      </c>
      <c r="AB330" s="1418">
        <f t="shared" si="230"/>
        <v>0</v>
      </c>
      <c r="AC330" s="1418">
        <f>SUM(Q330:S330)</f>
        <v>0</v>
      </c>
      <c r="AD330" s="1418">
        <f>SUM(T330:V330)</f>
        <v>0</v>
      </c>
      <c r="AE330" s="1418">
        <f>SUM(W330:Y330)</f>
        <v>0</v>
      </c>
      <c r="AF330" s="1418">
        <f>SUM(Z330:AB330)</f>
        <v>0</v>
      </c>
      <c r="AG330" s="1418">
        <f>AC330+AD330</f>
        <v>0</v>
      </c>
      <c r="AH330" s="1418">
        <f>AF330+AE330</f>
        <v>0</v>
      </c>
      <c r="AI330" s="1418">
        <f>AG330+AH330</f>
        <v>0</v>
      </c>
    </row>
    <row r="331" spans="1:35">
      <c r="A331" s="1887">
        <v>317</v>
      </c>
      <c r="B331" s="1887">
        <v>1</v>
      </c>
      <c r="C331" s="1887">
        <v>314</v>
      </c>
      <c r="D331" s="2120" t="s">
        <v>1020</v>
      </c>
      <c r="E331" s="2653">
        <v>1</v>
      </c>
      <c r="F331" s="104"/>
      <c r="G331" s="104"/>
      <c r="H331" s="104"/>
      <c r="I331" s="89"/>
      <c r="J331" s="2182"/>
      <c r="K331" s="104"/>
      <c r="L331" s="104"/>
      <c r="M331" s="2182" t="s">
        <v>894</v>
      </c>
      <c r="N331" s="2182"/>
      <c r="O331" s="2182"/>
      <c r="P331" s="2225"/>
      <c r="Q331" s="1418">
        <f>Q711+Q721</f>
        <v>1300</v>
      </c>
      <c r="R331" s="1418">
        <f t="shared" ref="R331:AB331" si="231">R711+R721</f>
        <v>1400</v>
      </c>
      <c r="S331" s="1418">
        <f t="shared" si="231"/>
        <v>1700</v>
      </c>
      <c r="T331" s="1418">
        <f t="shared" si="231"/>
        <v>1400</v>
      </c>
      <c r="U331" s="1418">
        <f t="shared" si="231"/>
        <v>1500</v>
      </c>
      <c r="V331" s="1418">
        <f t="shared" si="231"/>
        <v>1800</v>
      </c>
      <c r="W331" s="1418">
        <f t="shared" si="231"/>
        <v>1500</v>
      </c>
      <c r="X331" s="1418">
        <f t="shared" si="231"/>
        <v>1500</v>
      </c>
      <c r="Y331" s="1418">
        <f t="shared" si="231"/>
        <v>1900</v>
      </c>
      <c r="Z331" s="1418">
        <f t="shared" si="231"/>
        <v>1400</v>
      </c>
      <c r="AA331" s="1418">
        <f t="shared" si="231"/>
        <v>1600</v>
      </c>
      <c r="AB331" s="1418">
        <f t="shared" si="231"/>
        <v>1900</v>
      </c>
      <c r="AC331" s="1418">
        <f>SUM(Q331:S331)</f>
        <v>4400</v>
      </c>
      <c r="AD331" s="1418">
        <f>SUM(T331:V331)</f>
        <v>4700</v>
      </c>
      <c r="AE331" s="1418">
        <f>SUM(W331:Y331)</f>
        <v>4900</v>
      </c>
      <c r="AF331" s="1418">
        <f>SUM(Z331:AB331)</f>
        <v>4900</v>
      </c>
      <c r="AG331" s="1418">
        <f>AC331+AD331</f>
        <v>9100</v>
      </c>
      <c r="AH331" s="1418">
        <f>AF331+AE331</f>
        <v>9800</v>
      </c>
      <c r="AI331" s="1418">
        <f>AG331+AH331</f>
        <v>18900</v>
      </c>
    </row>
    <row r="332" spans="1:35">
      <c r="A332" s="1887">
        <v>318</v>
      </c>
      <c r="B332" s="1887">
        <v>287</v>
      </c>
      <c r="C332" s="1887">
        <v>315</v>
      </c>
      <c r="D332" s="2120" t="s">
        <v>1020</v>
      </c>
      <c r="E332" s="2653">
        <v>1</v>
      </c>
      <c r="F332" s="104"/>
      <c r="G332" s="104"/>
      <c r="H332" s="104"/>
      <c r="I332" s="635" t="s">
        <v>133</v>
      </c>
      <c r="J332" s="1435"/>
      <c r="K332" s="995"/>
      <c r="L332" s="995"/>
      <c r="M332" s="995"/>
      <c r="N332" s="995"/>
      <c r="O332" s="1436" t="s">
        <v>570</v>
      </c>
      <c r="P332" s="2012"/>
      <c r="Q332" s="2013">
        <f t="shared" ref="Q332:AI332" si="232">SUM(Q333:Q337)</f>
        <v>2300</v>
      </c>
      <c r="R332" s="2013">
        <f t="shared" si="232"/>
        <v>2500</v>
      </c>
      <c r="S332" s="2013">
        <f t="shared" si="232"/>
        <v>2900</v>
      </c>
      <c r="T332" s="2013">
        <f t="shared" si="232"/>
        <v>2500</v>
      </c>
      <c r="U332" s="2013">
        <f t="shared" si="232"/>
        <v>3200</v>
      </c>
      <c r="V332" s="2013">
        <f t="shared" si="232"/>
        <v>3500</v>
      </c>
      <c r="W332" s="2013">
        <f t="shared" si="232"/>
        <v>2760</v>
      </c>
      <c r="X332" s="2013">
        <f t="shared" si="232"/>
        <v>2820</v>
      </c>
      <c r="Y332" s="2013">
        <f t="shared" si="232"/>
        <v>3480</v>
      </c>
      <c r="Z332" s="2013">
        <f t="shared" si="232"/>
        <v>3040</v>
      </c>
      <c r="AA332" s="2013">
        <f t="shared" si="232"/>
        <v>3300</v>
      </c>
      <c r="AB332" s="2013">
        <f t="shared" si="232"/>
        <v>3660</v>
      </c>
      <c r="AC332" s="2013">
        <f t="shared" si="232"/>
        <v>7700</v>
      </c>
      <c r="AD332" s="2013">
        <f t="shared" si="232"/>
        <v>9200</v>
      </c>
      <c r="AE332" s="2013">
        <f t="shared" si="232"/>
        <v>9060</v>
      </c>
      <c r="AF332" s="2013">
        <f t="shared" si="232"/>
        <v>10000</v>
      </c>
      <c r="AG332" s="2013">
        <f t="shared" si="232"/>
        <v>16900</v>
      </c>
      <c r="AH332" s="2013">
        <f t="shared" si="232"/>
        <v>19060</v>
      </c>
      <c r="AI332" s="2013">
        <f t="shared" si="232"/>
        <v>35960</v>
      </c>
    </row>
    <row r="333" spans="1:35">
      <c r="A333" s="1887">
        <v>319</v>
      </c>
      <c r="B333" s="1887">
        <v>1</v>
      </c>
      <c r="C333" s="1887">
        <v>316</v>
      </c>
      <c r="D333" s="2120" t="s">
        <v>1020</v>
      </c>
      <c r="E333" s="2653">
        <v>1</v>
      </c>
      <c r="F333" s="104"/>
      <c r="G333" s="104"/>
      <c r="H333" s="104"/>
      <c r="I333" s="89"/>
      <c r="J333" s="2182"/>
      <c r="K333" s="104"/>
      <c r="L333" s="104"/>
      <c r="M333" s="2182" t="s">
        <v>895</v>
      </c>
      <c r="N333" s="2182"/>
      <c r="O333" s="2182"/>
      <c r="P333" s="2225"/>
      <c r="Q333" s="1419">
        <v>0</v>
      </c>
      <c r="R333" s="1419">
        <v>0</v>
      </c>
      <c r="S333" s="1419">
        <v>0</v>
      </c>
      <c r="T333" s="1419">
        <v>0</v>
      </c>
      <c r="U333" s="1419">
        <v>0</v>
      </c>
      <c r="V333" s="1419">
        <v>0</v>
      </c>
      <c r="W333" s="1419">
        <v>0</v>
      </c>
      <c r="X333" s="1419">
        <v>0</v>
      </c>
      <c r="Y333" s="1419">
        <v>0</v>
      </c>
      <c r="Z333" s="1419">
        <v>0</v>
      </c>
      <c r="AA333" s="1419">
        <v>0</v>
      </c>
      <c r="AB333" s="1419">
        <v>0</v>
      </c>
      <c r="AC333" s="1418">
        <f>SUM(Q333:S333)</f>
        <v>0</v>
      </c>
      <c r="AD333" s="1418">
        <f>SUM(T333:V333)</f>
        <v>0</v>
      </c>
      <c r="AE333" s="1418">
        <f>SUM(W333:Y333)</f>
        <v>0</v>
      </c>
      <c r="AF333" s="1418">
        <f>SUM(Z333:AB333)</f>
        <v>0</v>
      </c>
      <c r="AG333" s="1418">
        <f>AC333+AD333</f>
        <v>0</v>
      </c>
      <c r="AH333" s="1418">
        <f>AF333+AE333</f>
        <v>0</v>
      </c>
      <c r="AI333" s="1418">
        <f>AG333+AH333</f>
        <v>0</v>
      </c>
    </row>
    <row r="334" spans="1:35">
      <c r="A334" s="1887">
        <v>1</v>
      </c>
      <c r="B334" s="1887">
        <v>288</v>
      </c>
      <c r="C334" s="1887">
        <v>285</v>
      </c>
      <c r="D334" s="2120" t="s">
        <v>1020</v>
      </c>
      <c r="E334" s="2662" t="s">
        <v>1080</v>
      </c>
      <c r="F334" s="2663"/>
      <c r="G334" s="2658"/>
      <c r="H334" s="104"/>
      <c r="I334" s="89"/>
      <c r="J334" s="2182"/>
      <c r="K334" s="104"/>
      <c r="L334" s="104"/>
      <c r="M334" s="2163" t="s">
        <v>1056</v>
      </c>
      <c r="N334" s="2182"/>
      <c r="O334" s="2182"/>
      <c r="P334" s="2225"/>
      <c r="Q334" s="1419">
        <v>0</v>
      </c>
      <c r="R334" s="1419">
        <v>0</v>
      </c>
      <c r="S334" s="1419">
        <v>0</v>
      </c>
      <c r="T334" s="1419">
        <v>0</v>
      </c>
      <c r="U334" s="1419">
        <v>500</v>
      </c>
      <c r="V334" s="1419">
        <v>500</v>
      </c>
      <c r="W334" s="1419">
        <v>60</v>
      </c>
      <c r="X334" s="1419">
        <v>120</v>
      </c>
      <c r="Y334" s="1419">
        <v>180</v>
      </c>
      <c r="Z334" s="1419">
        <v>240</v>
      </c>
      <c r="AA334" s="1419">
        <v>300</v>
      </c>
      <c r="AB334" s="1419">
        <v>360</v>
      </c>
      <c r="AC334" s="1418">
        <f>SUM(Q334:S334)</f>
        <v>0</v>
      </c>
      <c r="AD334" s="1418">
        <f>SUM(T334:V334)</f>
        <v>1000</v>
      </c>
      <c r="AE334" s="1418">
        <f>SUM(W334:Y334)</f>
        <v>360</v>
      </c>
      <c r="AF334" s="1418">
        <f>SUM(Z334:AB334)</f>
        <v>900</v>
      </c>
      <c r="AG334" s="1418">
        <f>AC334+AD334</f>
        <v>1000</v>
      </c>
      <c r="AH334" s="1418">
        <f>AF334+AE334</f>
        <v>1260</v>
      </c>
      <c r="AI334" s="1418">
        <f>AG334+AH334</f>
        <v>2260</v>
      </c>
    </row>
    <row r="335" spans="1:35">
      <c r="A335" s="1887">
        <v>320</v>
      </c>
      <c r="B335" s="1887">
        <v>1</v>
      </c>
      <c r="C335" s="1887">
        <v>317</v>
      </c>
      <c r="D335" s="2120" t="s">
        <v>1020</v>
      </c>
      <c r="E335" s="2653">
        <v>1</v>
      </c>
      <c r="F335" s="104"/>
      <c r="G335" s="104"/>
      <c r="H335" s="104"/>
      <c r="I335" s="89"/>
      <c r="J335" s="2182"/>
      <c r="K335" s="104"/>
      <c r="L335" s="104"/>
      <c r="M335" s="2182" t="s">
        <v>896</v>
      </c>
      <c r="N335" s="2182"/>
      <c r="O335" s="2182"/>
      <c r="P335" s="2225"/>
      <c r="Q335" s="1419">
        <v>1000</v>
      </c>
      <c r="R335" s="1419">
        <v>1100</v>
      </c>
      <c r="S335" s="1419">
        <v>1200</v>
      </c>
      <c r="T335" s="1419">
        <v>1100</v>
      </c>
      <c r="U335" s="1419">
        <v>1200</v>
      </c>
      <c r="V335" s="1419">
        <v>1200</v>
      </c>
      <c r="W335" s="1419">
        <v>1200</v>
      </c>
      <c r="X335" s="1419">
        <v>1200</v>
      </c>
      <c r="Y335" s="1419">
        <v>1400</v>
      </c>
      <c r="Z335" s="1419">
        <v>1400</v>
      </c>
      <c r="AA335" s="1419">
        <v>1400</v>
      </c>
      <c r="AB335" s="1419">
        <v>1400</v>
      </c>
      <c r="AC335" s="1418">
        <f>SUM(Q335:S335)</f>
        <v>3300</v>
      </c>
      <c r="AD335" s="1418">
        <f>SUM(T335:V335)</f>
        <v>3500</v>
      </c>
      <c r="AE335" s="1418">
        <f>SUM(W335:Y335)</f>
        <v>3800</v>
      </c>
      <c r="AF335" s="1418">
        <f>SUM(Z335:AB335)</f>
        <v>4200</v>
      </c>
      <c r="AG335" s="1418">
        <f>AC335+AD335</f>
        <v>6800</v>
      </c>
      <c r="AH335" s="1418">
        <f>AF335+AE335</f>
        <v>8000</v>
      </c>
      <c r="AI335" s="1418">
        <f>AG335+AH335</f>
        <v>14800</v>
      </c>
    </row>
    <row r="336" spans="1:35">
      <c r="A336" s="1887">
        <v>321</v>
      </c>
      <c r="B336" s="1887">
        <v>289</v>
      </c>
      <c r="C336" s="1887">
        <v>318</v>
      </c>
      <c r="D336" s="2120" t="s">
        <v>1020</v>
      </c>
      <c r="E336" s="2671" t="s">
        <v>1040</v>
      </c>
      <c r="F336" s="2672"/>
      <c r="G336" s="104"/>
      <c r="H336" s="104"/>
      <c r="I336" s="89"/>
      <c r="J336" s="2182"/>
      <c r="K336" s="104"/>
      <c r="L336" s="104"/>
      <c r="M336" s="2163" t="s">
        <v>1059</v>
      </c>
      <c r="N336" s="2182"/>
      <c r="O336" s="2182"/>
      <c r="P336" s="2225"/>
      <c r="Q336" s="1419">
        <v>0</v>
      </c>
      <c r="R336" s="1419">
        <v>0</v>
      </c>
      <c r="S336" s="1419">
        <v>0</v>
      </c>
      <c r="T336" s="1419">
        <v>0</v>
      </c>
      <c r="U336" s="1419">
        <v>0</v>
      </c>
      <c r="V336" s="1419">
        <v>0</v>
      </c>
      <c r="W336" s="1419">
        <v>0</v>
      </c>
      <c r="X336" s="1419">
        <v>0</v>
      </c>
      <c r="Y336" s="1419">
        <v>0</v>
      </c>
      <c r="Z336" s="1419">
        <v>0</v>
      </c>
      <c r="AA336" s="1419">
        <v>0</v>
      </c>
      <c r="AB336" s="1419">
        <v>0</v>
      </c>
      <c r="AC336" s="1418">
        <f>SUM(Q336:S336)</f>
        <v>0</v>
      </c>
      <c r="AD336" s="1418">
        <f>SUM(T336:V336)</f>
        <v>0</v>
      </c>
      <c r="AE336" s="1418">
        <f>SUM(W336:Y336)</f>
        <v>0</v>
      </c>
      <c r="AF336" s="1418">
        <f>SUM(Z336:AB336)</f>
        <v>0</v>
      </c>
      <c r="AG336" s="1418">
        <f>AC336+AD336</f>
        <v>0</v>
      </c>
      <c r="AH336" s="1418">
        <f>AF336+AE336</f>
        <v>0</v>
      </c>
      <c r="AI336" s="1418">
        <f>AG336+AH336</f>
        <v>0</v>
      </c>
    </row>
    <row r="337" spans="1:36">
      <c r="A337" s="1887">
        <v>322</v>
      </c>
      <c r="B337" s="1887">
        <v>1</v>
      </c>
      <c r="C337" s="1887">
        <v>319</v>
      </c>
      <c r="D337" s="2120" t="s">
        <v>1020</v>
      </c>
      <c r="E337" s="2653">
        <v>1</v>
      </c>
      <c r="F337" s="104"/>
      <c r="G337" s="104"/>
      <c r="H337" s="104"/>
      <c r="I337" s="89"/>
      <c r="J337" s="2182"/>
      <c r="K337" s="104"/>
      <c r="L337" s="104"/>
      <c r="M337" s="2182" t="s">
        <v>894</v>
      </c>
      <c r="N337" s="2182"/>
      <c r="O337" s="2182"/>
      <c r="P337" s="2225"/>
      <c r="Q337" s="1419">
        <v>1300</v>
      </c>
      <c r="R337" s="1419">
        <v>1400</v>
      </c>
      <c r="S337" s="1419">
        <v>1700</v>
      </c>
      <c r="T337" s="1419">
        <v>1400</v>
      </c>
      <c r="U337" s="1419">
        <v>1500</v>
      </c>
      <c r="V337" s="1419">
        <v>1800</v>
      </c>
      <c r="W337" s="1419">
        <v>1500</v>
      </c>
      <c r="X337" s="1419">
        <v>1500</v>
      </c>
      <c r="Y337" s="1419">
        <v>1900</v>
      </c>
      <c r="Z337" s="1419">
        <v>1400</v>
      </c>
      <c r="AA337" s="1419">
        <v>1600</v>
      </c>
      <c r="AB337" s="1419">
        <v>1900</v>
      </c>
      <c r="AC337" s="1418">
        <f>SUM(Q337:S337)</f>
        <v>4400</v>
      </c>
      <c r="AD337" s="1418">
        <f>SUM(T337:V337)</f>
        <v>4700</v>
      </c>
      <c r="AE337" s="1418">
        <f>SUM(W337:Y337)</f>
        <v>4900</v>
      </c>
      <c r="AF337" s="1418">
        <f>SUM(Z337:AB337)</f>
        <v>4900</v>
      </c>
      <c r="AG337" s="1418">
        <f>AC337+AD337</f>
        <v>9100</v>
      </c>
      <c r="AH337" s="1418">
        <f>AF337+AE337</f>
        <v>9800</v>
      </c>
      <c r="AI337" s="1418">
        <f>AG337+AH337</f>
        <v>18900</v>
      </c>
    </row>
    <row r="338" spans="1:36">
      <c r="A338" s="1887">
        <v>323</v>
      </c>
      <c r="B338" s="1887">
        <v>290</v>
      </c>
      <c r="C338" s="1887">
        <v>320</v>
      </c>
      <c r="D338" s="2120" t="s">
        <v>1020</v>
      </c>
      <c r="E338" s="2653">
        <v>1</v>
      </c>
      <c r="F338" s="104"/>
      <c r="G338" s="104"/>
      <c r="H338" s="104"/>
      <c r="I338" s="635" t="s">
        <v>139</v>
      </c>
      <c r="J338" s="1435"/>
      <c r="K338" s="995"/>
      <c r="L338" s="995"/>
      <c r="M338" s="995"/>
      <c r="N338" s="995"/>
      <c r="O338" s="995"/>
      <c r="P338" s="2012"/>
      <c r="Q338" s="2013">
        <f>SUM(Q345:Q349)</f>
        <v>1310</v>
      </c>
      <c r="R338" s="2013">
        <f t="shared" ref="R338:AA338" si="233">SUM(R345:R349)</f>
        <v>1415</v>
      </c>
      <c r="S338" s="2013">
        <f t="shared" si="233"/>
        <v>1630</v>
      </c>
      <c r="T338" s="2013">
        <f t="shared" si="233"/>
        <v>1425</v>
      </c>
      <c r="U338" s="2013">
        <f t="shared" si="233"/>
        <v>1630</v>
      </c>
      <c r="V338" s="2013">
        <f t="shared" si="233"/>
        <v>1790</v>
      </c>
      <c r="W338" s="2013">
        <f t="shared" si="233"/>
        <v>1558</v>
      </c>
      <c r="X338" s="2013">
        <f t="shared" si="233"/>
        <v>1566</v>
      </c>
      <c r="Y338" s="2013">
        <f t="shared" si="233"/>
        <v>1914</v>
      </c>
      <c r="Z338" s="2013">
        <f t="shared" si="233"/>
        <v>1662</v>
      </c>
      <c r="AA338" s="2013">
        <f t="shared" si="233"/>
        <v>1790</v>
      </c>
      <c r="AB338" s="2013">
        <f>SUM(AB345:AB349)</f>
        <v>1968</v>
      </c>
      <c r="AC338" s="2013">
        <f t="shared" ref="AC338:AI338" si="234">SUM(AC345:AC349)</f>
        <v>4355</v>
      </c>
      <c r="AD338" s="2013">
        <f t="shared" si="234"/>
        <v>4845</v>
      </c>
      <c r="AE338" s="2013">
        <f t="shared" si="234"/>
        <v>5038</v>
      </c>
      <c r="AF338" s="2013">
        <f t="shared" si="234"/>
        <v>5420</v>
      </c>
      <c r="AG338" s="2013">
        <f t="shared" si="234"/>
        <v>9200</v>
      </c>
      <c r="AH338" s="2013">
        <f t="shared" si="234"/>
        <v>10458</v>
      </c>
      <c r="AI338" s="2013">
        <f t="shared" si="234"/>
        <v>19658</v>
      </c>
    </row>
    <row r="339" spans="1:36">
      <c r="A339" s="1887">
        <v>324</v>
      </c>
      <c r="B339" s="1887">
        <v>291</v>
      </c>
      <c r="C339" s="1887">
        <v>321</v>
      </c>
      <c r="D339" s="2120" t="s">
        <v>1020</v>
      </c>
      <c r="E339" s="2653">
        <v>1</v>
      </c>
      <c r="F339" s="104"/>
      <c r="G339" s="104"/>
      <c r="H339" s="104"/>
      <c r="I339" s="89"/>
      <c r="J339" s="2233" t="s">
        <v>206</v>
      </c>
      <c r="K339" s="104"/>
      <c r="L339" s="104"/>
      <c r="M339" s="104"/>
      <c r="N339" s="104"/>
      <c r="O339" s="2234" t="s">
        <v>567</v>
      </c>
      <c r="P339" s="2249"/>
      <c r="Q339" s="1115">
        <f>IFERROR(Q338/Q326,0)</f>
        <v>0.56956521739130439</v>
      </c>
      <c r="R339" s="1115">
        <f t="shared" ref="R339:AI339" si="235">IFERROR(R338/R326,0)</f>
        <v>0.56599999999999995</v>
      </c>
      <c r="S339" s="1115">
        <f t="shared" si="235"/>
        <v>0.56206896551724139</v>
      </c>
      <c r="T339" s="1115">
        <f t="shared" si="235"/>
        <v>0.56999999999999995</v>
      </c>
      <c r="U339" s="1115">
        <f t="shared" si="235"/>
        <v>0.50937500000000002</v>
      </c>
      <c r="V339" s="1115">
        <f t="shared" si="235"/>
        <v>0.51142857142857145</v>
      </c>
      <c r="W339" s="1115">
        <f t="shared" si="235"/>
        <v>0.5644927536231884</v>
      </c>
      <c r="X339" s="1115">
        <f t="shared" si="235"/>
        <v>0.55531914893617018</v>
      </c>
      <c r="Y339" s="1115">
        <f t="shared" si="235"/>
        <v>0.55000000000000004</v>
      </c>
      <c r="Z339" s="1115">
        <f t="shared" si="235"/>
        <v>0.54671052631578942</v>
      </c>
      <c r="AA339" s="1115">
        <f t="shared" si="235"/>
        <v>0.54242424242424248</v>
      </c>
      <c r="AB339" s="1115">
        <f t="shared" si="235"/>
        <v>0.53770491803278686</v>
      </c>
      <c r="AC339" s="1115">
        <f t="shared" si="235"/>
        <v>0.56558441558441563</v>
      </c>
      <c r="AD339" s="1115">
        <f t="shared" si="235"/>
        <v>0.52663043478260874</v>
      </c>
      <c r="AE339" s="1115">
        <f t="shared" si="235"/>
        <v>0.55607064017660046</v>
      </c>
      <c r="AF339" s="1115">
        <f t="shared" si="235"/>
        <v>0.54200000000000004</v>
      </c>
      <c r="AG339" s="1115">
        <f t="shared" si="235"/>
        <v>0.54437869822485208</v>
      </c>
      <c r="AH339" s="1115">
        <f t="shared" si="235"/>
        <v>0.54868835257082893</v>
      </c>
      <c r="AI339" s="1115">
        <f t="shared" si="235"/>
        <v>0.54666295884315907</v>
      </c>
      <c r="AJ339" s="1108"/>
    </row>
    <row r="340" spans="1:36" s="1108" customFormat="1" hidden="1" outlineLevel="1">
      <c r="A340" s="1887">
        <v>325</v>
      </c>
      <c r="B340" s="1887">
        <v>1</v>
      </c>
      <c r="C340" s="1887">
        <v>322</v>
      </c>
      <c r="D340" s="2120" t="s">
        <v>1020</v>
      </c>
      <c r="E340" s="2653">
        <v>1</v>
      </c>
      <c r="F340" s="104"/>
      <c r="G340" s="104"/>
      <c r="H340" s="2231"/>
      <c r="I340" s="2232"/>
      <c r="J340" s="2236"/>
      <c r="K340" s="2231"/>
      <c r="L340" s="2231"/>
      <c r="M340" s="2233" t="s">
        <v>1060</v>
      </c>
      <c r="N340" s="2236"/>
      <c r="O340" s="2236"/>
      <c r="P340" s="2237"/>
      <c r="Q340" s="1114">
        <f>IFERROR(Q345/Q327,0)</f>
        <v>0</v>
      </c>
      <c r="R340" s="1114">
        <f t="shared" ref="R340:AI344" si="236">IFERROR(R345/R327,0)</f>
        <v>0</v>
      </c>
      <c r="S340" s="1114">
        <f t="shared" si="236"/>
        <v>0</v>
      </c>
      <c r="T340" s="1114">
        <f t="shared" si="236"/>
        <v>0</v>
      </c>
      <c r="U340" s="1114">
        <f t="shared" si="236"/>
        <v>0</v>
      </c>
      <c r="V340" s="1114">
        <f t="shared" si="236"/>
        <v>0</v>
      </c>
      <c r="W340" s="1114">
        <f t="shared" si="236"/>
        <v>0</v>
      </c>
      <c r="X340" s="1114">
        <f t="shared" si="236"/>
        <v>0</v>
      </c>
      <c r="Y340" s="1114">
        <f t="shared" si="236"/>
        <v>0</v>
      </c>
      <c r="Z340" s="1114">
        <f t="shared" si="236"/>
        <v>0</v>
      </c>
      <c r="AA340" s="1114">
        <f t="shared" si="236"/>
        <v>0</v>
      </c>
      <c r="AB340" s="1114">
        <f t="shared" si="236"/>
        <v>0</v>
      </c>
      <c r="AC340" s="1114">
        <f t="shared" si="236"/>
        <v>0</v>
      </c>
      <c r="AD340" s="1114">
        <f t="shared" si="236"/>
        <v>0</v>
      </c>
      <c r="AE340" s="1114">
        <f t="shared" si="236"/>
        <v>0</v>
      </c>
      <c r="AF340" s="1114">
        <f t="shared" si="236"/>
        <v>0</v>
      </c>
      <c r="AG340" s="1114">
        <f t="shared" si="236"/>
        <v>0</v>
      </c>
      <c r="AH340" s="1114">
        <f t="shared" si="236"/>
        <v>0</v>
      </c>
      <c r="AI340" s="1114">
        <f t="shared" si="236"/>
        <v>0</v>
      </c>
    </row>
    <row r="341" spans="1:36" s="1108" customFormat="1" hidden="1" outlineLevel="1">
      <c r="A341" s="1887">
        <v>1</v>
      </c>
      <c r="B341" s="1887">
        <v>292</v>
      </c>
      <c r="C341" s="1887">
        <v>289</v>
      </c>
      <c r="D341" s="2120" t="s">
        <v>1020</v>
      </c>
      <c r="E341" s="2662" t="s">
        <v>1080</v>
      </c>
      <c r="F341" s="2663"/>
      <c r="G341" s="2658"/>
      <c r="H341" s="2231"/>
      <c r="I341" s="2232"/>
      <c r="J341" s="2236"/>
      <c r="K341" s="2231"/>
      <c r="L341" s="2231"/>
      <c r="M341" s="2512" t="s">
        <v>1061</v>
      </c>
      <c r="N341" s="2236"/>
      <c r="O341" s="2236"/>
      <c r="P341" s="2237"/>
      <c r="Q341" s="1114">
        <f>IFERROR(Q346/Q328,0)</f>
        <v>0</v>
      </c>
      <c r="R341" s="1114">
        <f t="shared" si="236"/>
        <v>0</v>
      </c>
      <c r="S341" s="1114">
        <f t="shared" si="236"/>
        <v>0</v>
      </c>
      <c r="T341" s="1114">
        <f t="shared" si="236"/>
        <v>0</v>
      </c>
      <c r="U341" s="1114">
        <f t="shared" si="236"/>
        <v>0.2</v>
      </c>
      <c r="V341" s="1114">
        <f t="shared" si="236"/>
        <v>0.2</v>
      </c>
      <c r="W341" s="1114">
        <f t="shared" si="236"/>
        <v>0.3</v>
      </c>
      <c r="X341" s="1114">
        <f t="shared" si="236"/>
        <v>0.3</v>
      </c>
      <c r="Y341" s="1114">
        <f t="shared" si="236"/>
        <v>0.3</v>
      </c>
      <c r="Z341" s="1114">
        <f t="shared" si="236"/>
        <v>0.3</v>
      </c>
      <c r="AA341" s="1114">
        <f t="shared" si="236"/>
        <v>0.3</v>
      </c>
      <c r="AB341" s="1114">
        <f t="shared" si="236"/>
        <v>0.3</v>
      </c>
      <c r="AC341" s="1114">
        <f t="shared" si="236"/>
        <v>0</v>
      </c>
      <c r="AD341" s="1114">
        <f t="shared" si="236"/>
        <v>0.2</v>
      </c>
      <c r="AE341" s="1114">
        <f t="shared" si="236"/>
        <v>0.3</v>
      </c>
      <c r="AF341" s="1114">
        <f t="shared" si="236"/>
        <v>0.3</v>
      </c>
      <c r="AG341" s="1114">
        <f t="shared" si="236"/>
        <v>0.2</v>
      </c>
      <c r="AH341" s="1114">
        <f t="shared" si="236"/>
        <v>0.3</v>
      </c>
      <c r="AI341" s="1114">
        <f t="shared" si="236"/>
        <v>0.25575221238938051</v>
      </c>
    </row>
    <row r="342" spans="1:36" s="1108" customFormat="1" hidden="1" outlineLevel="1">
      <c r="A342" s="1887">
        <v>326</v>
      </c>
      <c r="B342" s="1887">
        <v>1</v>
      </c>
      <c r="C342" s="1887">
        <v>323</v>
      </c>
      <c r="D342" s="2120" t="s">
        <v>1020</v>
      </c>
      <c r="E342" s="2653">
        <v>1</v>
      </c>
      <c r="F342" s="104"/>
      <c r="G342" s="104"/>
      <c r="H342" s="2231"/>
      <c r="I342" s="2232"/>
      <c r="J342" s="2236"/>
      <c r="K342" s="2231"/>
      <c r="L342" s="2231"/>
      <c r="M342" s="2233" t="s">
        <v>1062</v>
      </c>
      <c r="N342" s="2236"/>
      <c r="O342" s="2236"/>
      <c r="P342" s="2237"/>
      <c r="Q342" s="1114">
        <f>IFERROR(Q347/Q329,0)</f>
        <v>0.55000000000000004</v>
      </c>
      <c r="R342" s="1114">
        <f t="shared" si="236"/>
        <v>0.55000000000000016</v>
      </c>
      <c r="S342" s="1114">
        <f t="shared" si="236"/>
        <v>0.55000000000000004</v>
      </c>
      <c r="T342" s="1114">
        <f t="shared" si="236"/>
        <v>0.55000000000000016</v>
      </c>
      <c r="U342" s="1114">
        <f t="shared" si="236"/>
        <v>0.55000000000000004</v>
      </c>
      <c r="V342" s="1114">
        <f t="shared" si="236"/>
        <v>0.55000000000000004</v>
      </c>
      <c r="W342" s="1114">
        <f t="shared" si="236"/>
        <v>0.55000000000000004</v>
      </c>
      <c r="X342" s="1114">
        <f t="shared" si="236"/>
        <v>0.55000000000000004</v>
      </c>
      <c r="Y342" s="1114">
        <f t="shared" si="236"/>
        <v>0.55000000000000004</v>
      </c>
      <c r="Z342" s="1114">
        <f t="shared" si="236"/>
        <v>0.55000000000000004</v>
      </c>
      <c r="AA342" s="1114">
        <f t="shared" si="236"/>
        <v>0.55000000000000004</v>
      </c>
      <c r="AB342" s="1114">
        <f t="shared" si="236"/>
        <v>0.55000000000000004</v>
      </c>
      <c r="AC342" s="1114">
        <f t="shared" si="236"/>
        <v>0.55000000000000004</v>
      </c>
      <c r="AD342" s="1114">
        <f t="shared" si="236"/>
        <v>0.55000000000000004</v>
      </c>
      <c r="AE342" s="1114">
        <f t="shared" si="236"/>
        <v>0.55000000000000004</v>
      </c>
      <c r="AF342" s="1114">
        <f t="shared" si="236"/>
        <v>0.55000000000000004</v>
      </c>
      <c r="AG342" s="1114">
        <f t="shared" si="236"/>
        <v>0.55000000000000004</v>
      </c>
      <c r="AH342" s="1114">
        <f t="shared" si="236"/>
        <v>0.55000000000000004</v>
      </c>
      <c r="AI342" s="1114">
        <f t="shared" si="236"/>
        <v>0.55000000000000004</v>
      </c>
    </row>
    <row r="343" spans="1:36" s="1108" customFormat="1" hidden="1" outlineLevel="1">
      <c r="A343" s="1887">
        <v>327</v>
      </c>
      <c r="B343" s="1887">
        <v>293</v>
      </c>
      <c r="C343" s="1887">
        <v>324</v>
      </c>
      <c r="D343" s="2120" t="s">
        <v>1020</v>
      </c>
      <c r="E343" s="2671" t="s">
        <v>1040</v>
      </c>
      <c r="F343" s="2672"/>
      <c r="G343" s="104"/>
      <c r="H343" s="2231"/>
      <c r="I343" s="2232"/>
      <c r="J343" s="2236"/>
      <c r="K343" s="2231"/>
      <c r="L343" s="2231"/>
      <c r="M343" s="2512" t="s">
        <v>1063</v>
      </c>
      <c r="N343" s="2236"/>
      <c r="O343" s="2236"/>
      <c r="P343" s="2237"/>
      <c r="Q343" s="1114">
        <f>IFERROR(Q348/Q330,0)</f>
        <v>0</v>
      </c>
      <c r="R343" s="1114">
        <f t="shared" si="236"/>
        <v>0</v>
      </c>
      <c r="S343" s="1114">
        <f t="shared" si="236"/>
        <v>0</v>
      </c>
      <c r="T343" s="1114">
        <f t="shared" si="236"/>
        <v>0</v>
      </c>
      <c r="U343" s="1114">
        <f t="shared" si="236"/>
        <v>0</v>
      </c>
      <c r="V343" s="1114">
        <f t="shared" si="236"/>
        <v>0</v>
      </c>
      <c r="W343" s="1114">
        <f t="shared" si="236"/>
        <v>0</v>
      </c>
      <c r="X343" s="1114">
        <f t="shared" si="236"/>
        <v>0</v>
      </c>
      <c r="Y343" s="1114">
        <f t="shared" si="236"/>
        <v>0</v>
      </c>
      <c r="Z343" s="1114">
        <f t="shared" si="236"/>
        <v>0</v>
      </c>
      <c r="AA343" s="1114">
        <f t="shared" si="236"/>
        <v>0</v>
      </c>
      <c r="AB343" s="1114">
        <f t="shared" si="236"/>
        <v>0</v>
      </c>
      <c r="AC343" s="1114">
        <f t="shared" si="236"/>
        <v>0</v>
      </c>
      <c r="AD343" s="1114">
        <f t="shared" si="236"/>
        <v>0</v>
      </c>
      <c r="AE343" s="1114">
        <f t="shared" si="236"/>
        <v>0</v>
      </c>
      <c r="AF343" s="1114">
        <f t="shared" si="236"/>
        <v>0</v>
      </c>
      <c r="AG343" s="1114">
        <f t="shared" si="236"/>
        <v>0</v>
      </c>
      <c r="AH343" s="1114">
        <f t="shared" si="236"/>
        <v>0</v>
      </c>
      <c r="AI343" s="1114">
        <f t="shared" si="236"/>
        <v>0</v>
      </c>
    </row>
    <row r="344" spans="1:36" s="1108" customFormat="1" hidden="1" outlineLevel="1">
      <c r="A344" s="1887">
        <v>328</v>
      </c>
      <c r="B344" s="1887">
        <v>1</v>
      </c>
      <c r="C344" s="1887">
        <v>325</v>
      </c>
      <c r="D344" s="2120" t="s">
        <v>1020</v>
      </c>
      <c r="E344" s="2653">
        <v>1</v>
      </c>
      <c r="F344" s="104"/>
      <c r="G344" s="104"/>
      <c r="H344" s="2231"/>
      <c r="I344" s="2232"/>
      <c r="J344" s="2236"/>
      <c r="K344" s="2231"/>
      <c r="L344" s="2231"/>
      <c r="M344" s="2233" t="s">
        <v>1064</v>
      </c>
      <c r="N344" s="2236"/>
      <c r="O344" s="2236"/>
      <c r="P344" s="2237"/>
      <c r="Q344" s="1114">
        <f>IFERROR(Q349/Q331,0)</f>
        <v>0.58461538461538465</v>
      </c>
      <c r="R344" s="1114">
        <f t="shared" si="236"/>
        <v>0.57857142857142863</v>
      </c>
      <c r="S344" s="1114">
        <f t="shared" si="236"/>
        <v>0.57058823529411762</v>
      </c>
      <c r="T344" s="1114">
        <f t="shared" si="236"/>
        <v>0.58571428571428574</v>
      </c>
      <c r="U344" s="1114">
        <f t="shared" si="236"/>
        <v>0.57999999999999996</v>
      </c>
      <c r="V344" s="1114">
        <f t="shared" si="236"/>
        <v>0.57222222222222219</v>
      </c>
      <c r="W344" s="1114">
        <f t="shared" si="236"/>
        <v>0.58666666666666667</v>
      </c>
      <c r="X344" s="1114">
        <f t="shared" si="236"/>
        <v>0.57999999999999996</v>
      </c>
      <c r="Y344" s="1114">
        <f t="shared" si="236"/>
        <v>0.5736842105263158</v>
      </c>
      <c r="Z344" s="1114">
        <f t="shared" si="236"/>
        <v>0.58571428571428574</v>
      </c>
      <c r="AA344" s="1114">
        <f t="shared" si="236"/>
        <v>0.58125000000000004</v>
      </c>
      <c r="AB344" s="1114">
        <f t="shared" si="236"/>
        <v>0.5736842105263158</v>
      </c>
      <c r="AC344" s="1114">
        <f t="shared" si="236"/>
        <v>0.57727272727272727</v>
      </c>
      <c r="AD344" s="1114">
        <f t="shared" si="236"/>
        <v>0.5787234042553191</v>
      </c>
      <c r="AE344" s="1114">
        <f t="shared" si="236"/>
        <v>0.57959183673469383</v>
      </c>
      <c r="AF344" s="1114">
        <f t="shared" si="236"/>
        <v>0.57959183673469383</v>
      </c>
      <c r="AG344" s="1114">
        <f t="shared" si="236"/>
        <v>0.57802197802197797</v>
      </c>
      <c r="AH344" s="1114">
        <f t="shared" si="236"/>
        <v>0.57959183673469383</v>
      </c>
      <c r="AI344" s="1114">
        <f t="shared" si="236"/>
        <v>0.57883597883597881</v>
      </c>
    </row>
    <row r="345" spans="1:36" collapsed="1">
      <c r="A345" s="1887">
        <v>329</v>
      </c>
      <c r="B345" s="1887">
        <v>1</v>
      </c>
      <c r="C345" s="1887">
        <v>326</v>
      </c>
      <c r="D345" s="2120" t="s">
        <v>1020</v>
      </c>
      <c r="E345" s="2653">
        <v>1</v>
      </c>
      <c r="F345" s="104"/>
      <c r="G345" s="104"/>
      <c r="H345" s="104"/>
      <c r="I345" s="89"/>
      <c r="J345" s="2182"/>
      <c r="K345" s="104"/>
      <c r="L345" s="104"/>
      <c r="M345" s="2182" t="s">
        <v>895</v>
      </c>
      <c r="N345" s="2182"/>
      <c r="O345" s="2182"/>
      <c r="P345" s="2225"/>
      <c r="Q345" s="1418">
        <f>Q724+Q750</f>
        <v>0</v>
      </c>
      <c r="R345" s="1418">
        <f t="shared" ref="R345:AB345" si="237">R724+R750</f>
        <v>0</v>
      </c>
      <c r="S345" s="1418">
        <f t="shared" si="237"/>
        <v>0</v>
      </c>
      <c r="T345" s="1418">
        <f t="shared" si="237"/>
        <v>0</v>
      </c>
      <c r="U345" s="1418">
        <f t="shared" si="237"/>
        <v>0</v>
      </c>
      <c r="V345" s="1418">
        <f t="shared" si="237"/>
        <v>0</v>
      </c>
      <c r="W345" s="1418">
        <f t="shared" si="237"/>
        <v>0</v>
      </c>
      <c r="X345" s="1418">
        <f t="shared" si="237"/>
        <v>0</v>
      </c>
      <c r="Y345" s="1418">
        <f t="shared" si="237"/>
        <v>0</v>
      </c>
      <c r="Z345" s="1418">
        <f t="shared" si="237"/>
        <v>0</v>
      </c>
      <c r="AA345" s="1418">
        <f t="shared" si="237"/>
        <v>0</v>
      </c>
      <c r="AB345" s="1418">
        <f t="shared" si="237"/>
        <v>0</v>
      </c>
      <c r="AC345" s="1418">
        <f>SUM(Q345:S345)</f>
        <v>0</v>
      </c>
      <c r="AD345" s="1418">
        <f>SUM(T345:V345)</f>
        <v>0</v>
      </c>
      <c r="AE345" s="1418">
        <f>SUM(W345:Y345)</f>
        <v>0</v>
      </c>
      <c r="AF345" s="1418">
        <f>SUM(Z345:AB345)</f>
        <v>0</v>
      </c>
      <c r="AG345" s="1418">
        <f>AC345+AD345</f>
        <v>0</v>
      </c>
      <c r="AH345" s="1418">
        <f>AF345+AE345</f>
        <v>0</v>
      </c>
      <c r="AI345" s="1418">
        <f>AG345+AH345</f>
        <v>0</v>
      </c>
    </row>
    <row r="346" spans="1:36">
      <c r="A346" s="1887">
        <v>1</v>
      </c>
      <c r="B346" s="1887">
        <v>294</v>
      </c>
      <c r="C346" s="1887">
        <v>291</v>
      </c>
      <c r="D346" s="2120" t="s">
        <v>1020</v>
      </c>
      <c r="E346" s="2662" t="s">
        <v>1080</v>
      </c>
      <c r="F346" s="2663"/>
      <c r="G346" s="2658"/>
      <c r="H346" s="104"/>
      <c r="I346" s="89"/>
      <c r="J346" s="2182"/>
      <c r="K346" s="104"/>
      <c r="L346" s="104"/>
      <c r="M346" s="2163" t="s">
        <v>1056</v>
      </c>
      <c r="N346" s="2182"/>
      <c r="O346" s="2182"/>
      <c r="P346" s="2225"/>
      <c r="Q346" s="1418">
        <f>Q729+Q751</f>
        <v>0</v>
      </c>
      <c r="R346" s="1418">
        <f t="shared" ref="R346:AB346" si="238">R729+R751</f>
        <v>0</v>
      </c>
      <c r="S346" s="1418">
        <f t="shared" si="238"/>
        <v>0</v>
      </c>
      <c r="T346" s="1418">
        <f t="shared" si="238"/>
        <v>0</v>
      </c>
      <c r="U346" s="1418">
        <f t="shared" si="238"/>
        <v>100</v>
      </c>
      <c r="V346" s="1418">
        <f t="shared" si="238"/>
        <v>100</v>
      </c>
      <c r="W346" s="1418">
        <f t="shared" si="238"/>
        <v>18</v>
      </c>
      <c r="X346" s="1418">
        <f t="shared" si="238"/>
        <v>36</v>
      </c>
      <c r="Y346" s="1418">
        <f t="shared" si="238"/>
        <v>54</v>
      </c>
      <c r="Z346" s="1418">
        <f t="shared" si="238"/>
        <v>72</v>
      </c>
      <c r="AA346" s="1418">
        <f t="shared" si="238"/>
        <v>90</v>
      </c>
      <c r="AB346" s="1418">
        <f t="shared" si="238"/>
        <v>108</v>
      </c>
      <c r="AC346" s="1418">
        <f>SUM(Q346:S346)</f>
        <v>0</v>
      </c>
      <c r="AD346" s="1418">
        <f>SUM(T346:V346)</f>
        <v>200</v>
      </c>
      <c r="AE346" s="1418">
        <f>SUM(W346:Y346)</f>
        <v>108</v>
      </c>
      <c r="AF346" s="1418">
        <f>SUM(Z346:AB346)</f>
        <v>270</v>
      </c>
      <c r="AG346" s="1418">
        <f>AC346+AD346</f>
        <v>200</v>
      </c>
      <c r="AH346" s="1418">
        <f>AF346+AE346</f>
        <v>378</v>
      </c>
      <c r="AI346" s="1418">
        <f>AG346+AH346</f>
        <v>578</v>
      </c>
    </row>
    <row r="347" spans="1:36">
      <c r="A347" s="1887">
        <v>330</v>
      </c>
      <c r="B347" s="1887">
        <v>1</v>
      </c>
      <c r="C347" s="1887">
        <v>327</v>
      </c>
      <c r="D347" s="2120" t="s">
        <v>1020</v>
      </c>
      <c r="E347" s="2653">
        <v>1</v>
      </c>
      <c r="F347" s="104"/>
      <c r="G347" s="104"/>
      <c r="H347" s="104"/>
      <c r="I347" s="89"/>
      <c r="J347" s="2182"/>
      <c r="K347" s="104"/>
      <c r="L347" s="104"/>
      <c r="M347" s="2182" t="s">
        <v>896</v>
      </c>
      <c r="N347" s="2182"/>
      <c r="O347" s="2182"/>
      <c r="P347" s="2225"/>
      <c r="Q347" s="1418">
        <f>Q734+Q752</f>
        <v>550</v>
      </c>
      <c r="R347" s="1418">
        <f t="shared" ref="R347:AB347" si="239">R734+R752</f>
        <v>605.00000000000011</v>
      </c>
      <c r="S347" s="1418">
        <f t="shared" si="239"/>
        <v>660</v>
      </c>
      <c r="T347" s="1418">
        <f t="shared" si="239"/>
        <v>605.00000000000011</v>
      </c>
      <c r="U347" s="1418">
        <f t="shared" si="239"/>
        <v>660</v>
      </c>
      <c r="V347" s="1418">
        <f t="shared" si="239"/>
        <v>660</v>
      </c>
      <c r="W347" s="1418">
        <f t="shared" si="239"/>
        <v>660</v>
      </c>
      <c r="X347" s="1418">
        <f t="shared" si="239"/>
        <v>660</v>
      </c>
      <c r="Y347" s="1418">
        <f t="shared" si="239"/>
        <v>770</v>
      </c>
      <c r="Z347" s="1418">
        <f t="shared" si="239"/>
        <v>770</v>
      </c>
      <c r="AA347" s="1418">
        <f t="shared" si="239"/>
        <v>770</v>
      </c>
      <c r="AB347" s="1418">
        <f t="shared" si="239"/>
        <v>770</v>
      </c>
      <c r="AC347" s="1418">
        <f>SUM(Q347:S347)</f>
        <v>1815</v>
      </c>
      <c r="AD347" s="1418">
        <f>SUM(T347:V347)</f>
        <v>1925</v>
      </c>
      <c r="AE347" s="1418">
        <f>SUM(W347:Y347)</f>
        <v>2090</v>
      </c>
      <c r="AF347" s="1418">
        <f>SUM(Z347:AB347)</f>
        <v>2310</v>
      </c>
      <c r="AG347" s="1418">
        <f>AC347+AD347</f>
        <v>3740</v>
      </c>
      <c r="AH347" s="1418">
        <f>AF347+AE347</f>
        <v>4400</v>
      </c>
      <c r="AI347" s="1418">
        <f>AG347+AH347</f>
        <v>8140</v>
      </c>
    </row>
    <row r="348" spans="1:36">
      <c r="A348" s="1887">
        <v>331</v>
      </c>
      <c r="B348" s="1887">
        <v>295</v>
      </c>
      <c r="C348" s="1887">
        <v>328</v>
      </c>
      <c r="D348" s="2120" t="s">
        <v>1020</v>
      </c>
      <c r="E348" s="2671" t="s">
        <v>1040</v>
      </c>
      <c r="F348" s="2672"/>
      <c r="G348" s="104"/>
      <c r="H348" s="104"/>
      <c r="I348" s="89"/>
      <c r="J348" s="2182"/>
      <c r="K348" s="104"/>
      <c r="L348" s="104"/>
      <c r="M348" s="2163" t="s">
        <v>1059</v>
      </c>
      <c r="N348" s="2182"/>
      <c r="O348" s="2182"/>
      <c r="P348" s="2225"/>
      <c r="Q348" s="1418">
        <f>Q739+Q753</f>
        <v>0</v>
      </c>
      <c r="R348" s="1418">
        <f t="shared" ref="R348:AB348" si="240">R739+R753</f>
        <v>0</v>
      </c>
      <c r="S348" s="1418">
        <f t="shared" si="240"/>
        <v>0</v>
      </c>
      <c r="T348" s="1418">
        <f t="shared" si="240"/>
        <v>0</v>
      </c>
      <c r="U348" s="1418">
        <f t="shared" si="240"/>
        <v>0</v>
      </c>
      <c r="V348" s="1418">
        <f t="shared" si="240"/>
        <v>0</v>
      </c>
      <c r="W348" s="1418">
        <f t="shared" si="240"/>
        <v>0</v>
      </c>
      <c r="X348" s="1418">
        <f t="shared" si="240"/>
        <v>0</v>
      </c>
      <c r="Y348" s="1418">
        <f t="shared" si="240"/>
        <v>0</v>
      </c>
      <c r="Z348" s="1418">
        <f t="shared" si="240"/>
        <v>0</v>
      </c>
      <c r="AA348" s="1418">
        <f t="shared" si="240"/>
        <v>0</v>
      </c>
      <c r="AB348" s="1418">
        <f t="shared" si="240"/>
        <v>0</v>
      </c>
      <c r="AC348" s="1418">
        <f>SUM(Q348:S348)</f>
        <v>0</v>
      </c>
      <c r="AD348" s="1418">
        <f>SUM(T348:V348)</f>
        <v>0</v>
      </c>
      <c r="AE348" s="1418">
        <f>SUM(W348:Y348)</f>
        <v>0</v>
      </c>
      <c r="AF348" s="1418">
        <f>SUM(Z348:AB348)</f>
        <v>0</v>
      </c>
      <c r="AG348" s="1418">
        <f>AC348+AD348</f>
        <v>0</v>
      </c>
      <c r="AH348" s="1418">
        <f>AF348+AE348</f>
        <v>0</v>
      </c>
      <c r="AI348" s="1418">
        <f>AG348+AH348</f>
        <v>0</v>
      </c>
    </row>
    <row r="349" spans="1:36">
      <c r="A349" s="1887">
        <v>332</v>
      </c>
      <c r="B349" s="1887">
        <v>1</v>
      </c>
      <c r="C349" s="1887">
        <v>329</v>
      </c>
      <c r="D349" s="2120" t="s">
        <v>1020</v>
      </c>
      <c r="E349" s="2653">
        <v>1</v>
      </c>
      <c r="F349" s="104"/>
      <c r="G349" s="104"/>
      <c r="H349" s="104"/>
      <c r="I349" s="89"/>
      <c r="J349" s="2182"/>
      <c r="K349" s="104"/>
      <c r="L349" s="104"/>
      <c r="M349" s="2182" t="s">
        <v>894</v>
      </c>
      <c r="N349" s="2182"/>
      <c r="O349" s="2182"/>
      <c r="P349" s="2225"/>
      <c r="Q349" s="1418">
        <f>Q744+Q754</f>
        <v>760</v>
      </c>
      <c r="R349" s="1418">
        <f t="shared" ref="R349:AB349" si="241">R744+R754</f>
        <v>810</v>
      </c>
      <c r="S349" s="1418">
        <f t="shared" si="241"/>
        <v>970</v>
      </c>
      <c r="T349" s="1418">
        <f t="shared" si="241"/>
        <v>820</v>
      </c>
      <c r="U349" s="1418">
        <f t="shared" si="241"/>
        <v>870</v>
      </c>
      <c r="V349" s="1418">
        <f t="shared" si="241"/>
        <v>1030</v>
      </c>
      <c r="W349" s="1418">
        <f t="shared" si="241"/>
        <v>880</v>
      </c>
      <c r="X349" s="1418">
        <f t="shared" si="241"/>
        <v>870</v>
      </c>
      <c r="Y349" s="1418">
        <f t="shared" si="241"/>
        <v>1090</v>
      </c>
      <c r="Z349" s="1418">
        <f t="shared" si="241"/>
        <v>820</v>
      </c>
      <c r="AA349" s="1418">
        <f t="shared" si="241"/>
        <v>930</v>
      </c>
      <c r="AB349" s="1418">
        <f t="shared" si="241"/>
        <v>1090</v>
      </c>
      <c r="AC349" s="1418">
        <f>SUM(Q349:S349)</f>
        <v>2540</v>
      </c>
      <c r="AD349" s="1418">
        <f>SUM(T349:V349)</f>
        <v>2720</v>
      </c>
      <c r="AE349" s="1418">
        <f>SUM(W349:Y349)</f>
        <v>2840</v>
      </c>
      <c r="AF349" s="1418">
        <f>SUM(Z349:AB349)</f>
        <v>2840</v>
      </c>
      <c r="AG349" s="1418">
        <f>AC349+AD349</f>
        <v>5260</v>
      </c>
      <c r="AH349" s="1418">
        <f>AF349+AE349</f>
        <v>5680</v>
      </c>
      <c r="AI349" s="1418">
        <f>AG349+AH349</f>
        <v>10940</v>
      </c>
    </row>
    <row r="350" spans="1:36">
      <c r="A350" s="1887">
        <v>333</v>
      </c>
      <c r="B350" s="1887">
        <v>296</v>
      </c>
      <c r="C350" s="1887">
        <v>330</v>
      </c>
      <c r="D350" s="2120" t="s">
        <v>1020</v>
      </c>
      <c r="E350" s="2653">
        <v>1</v>
      </c>
      <c r="F350" s="104"/>
      <c r="G350" s="104"/>
      <c r="H350" s="104"/>
      <c r="I350" s="635" t="s">
        <v>99</v>
      </c>
      <c r="J350" s="995"/>
      <c r="K350" s="995"/>
      <c r="L350" s="995"/>
      <c r="M350" s="995"/>
      <c r="N350" s="995"/>
      <c r="O350" s="995"/>
      <c r="P350" s="2012"/>
      <c r="Q350" s="2013">
        <f>SUM(Q351:Q352,Q357)</f>
        <v>1927.3204152402409</v>
      </c>
      <c r="R350" s="2013">
        <f t="shared" ref="R350:AI350" si="242">SUM(R351:R352,R357)</f>
        <v>2071.5549828388798</v>
      </c>
      <c r="S350" s="2013">
        <f t="shared" si="242"/>
        <v>2434.2084481392963</v>
      </c>
      <c r="T350" s="2013">
        <f t="shared" si="242"/>
        <v>2089.847835277888</v>
      </c>
      <c r="U350" s="2013">
        <f t="shared" si="242"/>
        <v>2300.6094695684833</v>
      </c>
      <c r="V350" s="2013">
        <f t="shared" si="242"/>
        <v>2614.8840546692359</v>
      </c>
      <c r="W350" s="2013">
        <f t="shared" si="242"/>
        <v>2098.2470210027659</v>
      </c>
      <c r="X350" s="2013">
        <f t="shared" si="242"/>
        <v>2147.0205698105228</v>
      </c>
      <c r="Y350" s="2013">
        <f t="shared" si="242"/>
        <v>2629.4669963751558</v>
      </c>
      <c r="Z350" s="2013">
        <f t="shared" si="242"/>
        <v>2326.3309958387586</v>
      </c>
      <c r="AA350" s="2013">
        <f t="shared" si="242"/>
        <v>2665.3453225175572</v>
      </c>
      <c r="AB350" s="2013">
        <f t="shared" si="242"/>
        <v>2786.9245895012964</v>
      </c>
      <c r="AC350" s="2013">
        <f t="shared" si="242"/>
        <v>6433.0838462184183</v>
      </c>
      <c r="AD350" s="2013">
        <f t="shared" si="242"/>
        <v>7005.3413595156071</v>
      </c>
      <c r="AE350" s="2013">
        <f t="shared" si="242"/>
        <v>6874.7345871884436</v>
      </c>
      <c r="AF350" s="2013">
        <f t="shared" si="242"/>
        <v>7778.6009078576117</v>
      </c>
      <c r="AG350" s="2013">
        <f t="shared" si="242"/>
        <v>13438.425205734024</v>
      </c>
      <c r="AH350" s="2013">
        <f t="shared" si="242"/>
        <v>14653.335495046056</v>
      </c>
      <c r="AI350" s="2013">
        <f t="shared" si="242"/>
        <v>28091.760700780083</v>
      </c>
    </row>
    <row r="351" spans="1:36">
      <c r="A351" s="1887">
        <v>334</v>
      </c>
      <c r="B351" s="1887">
        <v>297</v>
      </c>
      <c r="C351" s="1887">
        <v>331</v>
      </c>
      <c r="D351" s="2120" t="s">
        <v>1020</v>
      </c>
      <c r="E351" s="2653">
        <v>1</v>
      </c>
      <c r="F351" s="104"/>
      <c r="G351" s="104"/>
      <c r="H351" s="104"/>
      <c r="I351" s="89"/>
      <c r="J351" s="2201" t="s">
        <v>178</v>
      </c>
      <c r="K351" s="104"/>
      <c r="L351" s="104"/>
      <c r="M351" s="2182"/>
      <c r="N351" s="2182"/>
      <c r="O351" s="2182"/>
      <c r="P351" s="2225"/>
      <c r="Q351" s="1419">
        <v>501.13742582162217</v>
      </c>
      <c r="R351" s="1419">
        <v>543.94983798422163</v>
      </c>
      <c r="S351" s="1419">
        <v>651.5944192183174</v>
      </c>
      <c r="T351" s="1419">
        <v>549.37961221440287</v>
      </c>
      <c r="U351" s="1419">
        <v>611.93891478340197</v>
      </c>
      <c r="V351" s="1419">
        <v>705.22343938505037</v>
      </c>
      <c r="W351" s="1419">
        <v>551.8726997389158</v>
      </c>
      <c r="X351" s="1419">
        <v>566.34990384439038</v>
      </c>
      <c r="Y351" s="1419">
        <v>709.55201970564553</v>
      </c>
      <c r="Z351" s="1419">
        <v>619.57370443520335</v>
      </c>
      <c r="AA351" s="1419">
        <v>720.20160053835525</v>
      </c>
      <c r="AB351" s="1419">
        <v>756.28935519519155</v>
      </c>
      <c r="AC351" s="1418">
        <f t="shared" ref="AC351:AC357" si="243">SUM(Q351:S351)</f>
        <v>1696.6816830241612</v>
      </c>
      <c r="AD351" s="1418">
        <f t="shared" ref="AD351:AD357" si="244">SUM(T351:V351)</f>
        <v>1866.5419663828552</v>
      </c>
      <c r="AE351" s="1418">
        <f t="shared" ref="AE351:AE357" si="245">SUM(W351:Y351)</f>
        <v>1827.7746232889517</v>
      </c>
      <c r="AF351" s="1418">
        <f t="shared" ref="AF351:AF357" si="246">SUM(Z351:AB351)</f>
        <v>2096.0646601687504</v>
      </c>
      <c r="AG351" s="1418">
        <f t="shared" ref="AG351:AG357" si="247">AC351+AD351</f>
        <v>3563.2236494070166</v>
      </c>
      <c r="AH351" s="1418">
        <f t="shared" ref="AH351:AH357" si="248">AF351+AE351</f>
        <v>3923.8392834577021</v>
      </c>
      <c r="AI351" s="1418">
        <f t="shared" ref="AI351:AI357" si="249">AG351+AH351</f>
        <v>7487.0629328647192</v>
      </c>
    </row>
    <row r="352" spans="1:36">
      <c r="A352" s="1887">
        <v>335</v>
      </c>
      <c r="B352" s="1887">
        <v>298</v>
      </c>
      <c r="C352" s="1887">
        <v>332</v>
      </c>
      <c r="D352" s="2120" t="s">
        <v>1020</v>
      </c>
      <c r="E352" s="2653">
        <v>1</v>
      </c>
      <c r="F352" s="104"/>
      <c r="G352" s="104"/>
      <c r="H352" s="104"/>
      <c r="I352" s="89"/>
      <c r="J352" s="2674" t="s">
        <v>179</v>
      </c>
      <c r="K352" s="2675"/>
      <c r="L352" s="2675"/>
      <c r="M352" s="2676"/>
      <c r="N352" s="2676"/>
      <c r="O352" s="2676"/>
      <c r="P352" s="2229"/>
      <c r="Q352" s="2677">
        <f>SUM(Q353:Q356)</f>
        <v>1177.1168640014641</v>
      </c>
      <c r="R352" s="2677">
        <f t="shared" ref="R352:AB352" si="250">SUM(R353:R356)</f>
        <v>1277.6785258301602</v>
      </c>
      <c r="S352" s="2677">
        <f t="shared" si="250"/>
        <v>1530.5238440206474</v>
      </c>
      <c r="T352" s="2677">
        <f t="shared" si="250"/>
        <v>1290.4324701271521</v>
      </c>
      <c r="U352" s="2677">
        <f t="shared" si="250"/>
        <v>1437.3774122922791</v>
      </c>
      <c r="V352" s="2677">
        <f t="shared" si="250"/>
        <v>1656.4925320200266</v>
      </c>
      <c r="W352" s="2677">
        <f t="shared" si="250"/>
        <v>1296.2884593575004</v>
      </c>
      <c r="X352" s="2677">
        <f t="shared" si="250"/>
        <v>1330.2938243892693</v>
      </c>
      <c r="Y352" s="2677">
        <f t="shared" si="250"/>
        <v>1666.6598925682904</v>
      </c>
      <c r="Z352" s="2677">
        <f t="shared" si="250"/>
        <v>1455.3106960367631</v>
      </c>
      <c r="AA352" s="2677">
        <f t="shared" si="250"/>
        <v>1691.6745902276739</v>
      </c>
      <c r="AB352" s="2677">
        <f t="shared" si="250"/>
        <v>1776.440768927785</v>
      </c>
      <c r="AC352" s="1422">
        <f t="shared" si="243"/>
        <v>3985.3192338522722</v>
      </c>
      <c r="AD352" s="1422">
        <f t="shared" si="244"/>
        <v>4384.3024144394576</v>
      </c>
      <c r="AE352" s="1422">
        <f t="shared" si="245"/>
        <v>4293.2421763150596</v>
      </c>
      <c r="AF352" s="1422">
        <f t="shared" si="246"/>
        <v>4923.4260551922216</v>
      </c>
      <c r="AG352" s="1422">
        <f t="shared" si="247"/>
        <v>8369.6216482917298</v>
      </c>
      <c r="AH352" s="1422">
        <f t="shared" si="248"/>
        <v>9216.6682315072812</v>
      </c>
      <c r="AI352" s="1422">
        <f t="shared" si="249"/>
        <v>17586.289879799013</v>
      </c>
    </row>
    <row r="353" spans="1:36">
      <c r="A353" s="1887">
        <v>1</v>
      </c>
      <c r="B353" s="1887">
        <v>1</v>
      </c>
      <c r="C353" s="1887">
        <v>1</v>
      </c>
      <c r="D353" s="2120" t="s">
        <v>1020</v>
      </c>
      <c r="E353" s="2654" t="s">
        <v>492</v>
      </c>
      <c r="F353" s="2678"/>
      <c r="G353" s="104"/>
      <c r="H353" s="104"/>
      <c r="I353" s="89"/>
      <c r="J353" s="2679"/>
      <c r="K353" s="104"/>
      <c r="L353" s="104"/>
      <c r="M353" s="2163" t="s">
        <v>1032</v>
      </c>
      <c r="N353" s="2182"/>
      <c r="O353" s="2182"/>
      <c r="P353" s="2225"/>
      <c r="Q353" s="1419"/>
      <c r="R353" s="1419"/>
      <c r="S353" s="1419"/>
      <c r="T353" s="1419"/>
      <c r="U353" s="1419"/>
      <c r="V353" s="1419"/>
      <c r="W353" s="1419"/>
      <c r="X353" s="1419"/>
      <c r="Y353" s="1419"/>
      <c r="Z353" s="1419"/>
      <c r="AA353" s="1419"/>
      <c r="AB353" s="1419"/>
      <c r="AC353" s="1418">
        <f t="shared" si="243"/>
        <v>0</v>
      </c>
      <c r="AD353" s="1418">
        <f t="shared" si="244"/>
        <v>0</v>
      </c>
      <c r="AE353" s="1418">
        <f t="shared" si="245"/>
        <v>0</v>
      </c>
      <c r="AF353" s="1418">
        <f t="shared" si="246"/>
        <v>0</v>
      </c>
      <c r="AG353" s="1418">
        <f t="shared" si="247"/>
        <v>0</v>
      </c>
      <c r="AH353" s="1418">
        <f t="shared" si="248"/>
        <v>0</v>
      </c>
      <c r="AI353" s="1418">
        <f t="shared" si="249"/>
        <v>0</v>
      </c>
    </row>
    <row r="354" spans="1:36">
      <c r="A354" s="1887">
        <v>1</v>
      </c>
      <c r="B354" s="1887">
        <v>1</v>
      </c>
      <c r="C354" s="1887">
        <v>1</v>
      </c>
      <c r="D354" s="2120" t="s">
        <v>1020</v>
      </c>
      <c r="E354" s="2654" t="s">
        <v>492</v>
      </c>
      <c r="F354" s="2678"/>
      <c r="G354" s="104"/>
      <c r="H354" s="104"/>
      <c r="I354" s="89"/>
      <c r="J354" s="2679"/>
      <c r="K354" s="104"/>
      <c r="L354" s="104"/>
      <c r="M354" s="2163" t="s">
        <v>1033</v>
      </c>
      <c r="N354" s="2182"/>
      <c r="O354" s="2182"/>
      <c r="P354" s="2225"/>
      <c r="Q354" s="1419"/>
      <c r="R354" s="1419"/>
      <c r="S354" s="1419"/>
      <c r="T354" s="1419"/>
      <c r="U354" s="1419"/>
      <c r="V354" s="1419"/>
      <c r="W354" s="1419"/>
      <c r="X354" s="1419"/>
      <c r="Y354" s="1419"/>
      <c r="Z354" s="1419"/>
      <c r="AA354" s="1419"/>
      <c r="AB354" s="1419"/>
      <c r="AC354" s="1418">
        <f t="shared" si="243"/>
        <v>0</v>
      </c>
      <c r="AD354" s="1418">
        <f t="shared" si="244"/>
        <v>0</v>
      </c>
      <c r="AE354" s="1418">
        <f t="shared" si="245"/>
        <v>0</v>
      </c>
      <c r="AF354" s="1418">
        <f t="shared" si="246"/>
        <v>0</v>
      </c>
      <c r="AG354" s="1418">
        <f t="shared" si="247"/>
        <v>0</v>
      </c>
      <c r="AH354" s="1418">
        <f t="shared" si="248"/>
        <v>0</v>
      </c>
      <c r="AI354" s="1418">
        <f t="shared" si="249"/>
        <v>0</v>
      </c>
    </row>
    <row r="355" spans="1:36">
      <c r="A355" s="1887">
        <v>1</v>
      </c>
      <c r="B355" s="1887">
        <v>1</v>
      </c>
      <c r="C355" s="1887">
        <v>1</v>
      </c>
      <c r="D355" s="2120" t="s">
        <v>1020</v>
      </c>
      <c r="E355" s="2654" t="s">
        <v>492</v>
      </c>
      <c r="F355" s="2678"/>
      <c r="G355" s="104"/>
      <c r="H355" s="104"/>
      <c r="I355" s="89"/>
      <c r="J355" s="2679"/>
      <c r="K355" s="104"/>
      <c r="L355" s="104"/>
      <c r="M355" s="2163" t="s">
        <v>1034</v>
      </c>
      <c r="N355" s="2182"/>
      <c r="O355" s="2182"/>
      <c r="P355" s="2225"/>
      <c r="Q355" s="1419">
        <v>1177.1168640014641</v>
      </c>
      <c r="R355" s="1419">
        <v>1277.6785258301602</v>
      </c>
      <c r="S355" s="1419">
        <v>1530.5238440206474</v>
      </c>
      <c r="T355" s="1419">
        <v>1290.4324701271521</v>
      </c>
      <c r="U355" s="1419">
        <v>1437.3774122922791</v>
      </c>
      <c r="V355" s="1419">
        <v>1656.4925320200266</v>
      </c>
      <c r="W355" s="1419">
        <v>1296.2884593575004</v>
      </c>
      <c r="X355" s="1419">
        <v>1330.2938243892693</v>
      </c>
      <c r="Y355" s="1419">
        <v>1666.6598925682904</v>
      </c>
      <c r="Z355" s="1419">
        <v>1455.3106960367631</v>
      </c>
      <c r="AA355" s="1419">
        <v>1691.6745902276739</v>
      </c>
      <c r="AB355" s="1419">
        <v>1776.440768927785</v>
      </c>
      <c r="AC355" s="1418">
        <f t="shared" si="243"/>
        <v>3985.3192338522722</v>
      </c>
      <c r="AD355" s="1418">
        <f t="shared" si="244"/>
        <v>4384.3024144394576</v>
      </c>
      <c r="AE355" s="1418">
        <f t="shared" si="245"/>
        <v>4293.2421763150596</v>
      </c>
      <c r="AF355" s="1418">
        <f t="shared" si="246"/>
        <v>4923.4260551922216</v>
      </c>
      <c r="AG355" s="1418">
        <f t="shared" si="247"/>
        <v>8369.6216482917298</v>
      </c>
      <c r="AH355" s="1418">
        <f t="shared" si="248"/>
        <v>9216.6682315072812</v>
      </c>
      <c r="AI355" s="1418">
        <f t="shared" si="249"/>
        <v>17586.289879799013</v>
      </c>
    </row>
    <row r="356" spans="1:36">
      <c r="A356" s="1887">
        <v>1</v>
      </c>
      <c r="B356" s="1887">
        <v>1</v>
      </c>
      <c r="C356" s="1887">
        <v>1</v>
      </c>
      <c r="D356" s="2120" t="s">
        <v>1020</v>
      </c>
      <c r="E356" s="2654" t="s">
        <v>492</v>
      </c>
      <c r="F356" s="2678"/>
      <c r="G356" s="104"/>
      <c r="H356" s="104"/>
      <c r="I356" s="89"/>
      <c r="J356" s="2680"/>
      <c r="K356" s="520"/>
      <c r="L356" s="520"/>
      <c r="M356" s="2681" t="s">
        <v>1035</v>
      </c>
      <c r="N356" s="81"/>
      <c r="O356" s="81"/>
      <c r="P356" s="2230"/>
      <c r="Q356" s="1424"/>
      <c r="R356" s="1424"/>
      <c r="S356" s="1424"/>
      <c r="T356" s="1424"/>
      <c r="U356" s="1424"/>
      <c r="V356" s="1424"/>
      <c r="W356" s="1424"/>
      <c r="X356" s="1424"/>
      <c r="Y356" s="1424"/>
      <c r="Z356" s="1424"/>
      <c r="AA356" s="1424"/>
      <c r="AB356" s="1424"/>
      <c r="AC356" s="1423">
        <f t="shared" si="243"/>
        <v>0</v>
      </c>
      <c r="AD356" s="1423">
        <f t="shared" si="244"/>
        <v>0</v>
      </c>
      <c r="AE356" s="1423">
        <f t="shared" si="245"/>
        <v>0</v>
      </c>
      <c r="AF356" s="1423">
        <f t="shared" si="246"/>
        <v>0</v>
      </c>
      <c r="AG356" s="1423">
        <f t="shared" si="247"/>
        <v>0</v>
      </c>
      <c r="AH356" s="1423">
        <f t="shared" si="248"/>
        <v>0</v>
      </c>
      <c r="AI356" s="1423">
        <f t="shared" si="249"/>
        <v>0</v>
      </c>
    </row>
    <row r="357" spans="1:36">
      <c r="A357" s="1887">
        <v>336</v>
      </c>
      <c r="B357" s="1887">
        <v>299</v>
      </c>
      <c r="C357" s="1887">
        <v>333</v>
      </c>
      <c r="D357" s="2120" t="s">
        <v>1020</v>
      </c>
      <c r="E357" s="2653">
        <v>1</v>
      </c>
      <c r="F357" s="104"/>
      <c r="G357" s="104"/>
      <c r="H357" s="104"/>
      <c r="I357" s="82"/>
      <c r="J357" s="2294" t="s">
        <v>180</v>
      </c>
      <c r="K357" s="520"/>
      <c r="L357" s="520"/>
      <c r="M357" s="81"/>
      <c r="N357" s="81"/>
      <c r="O357" s="81"/>
      <c r="P357" s="2230"/>
      <c r="Q357" s="1424">
        <v>249.06612541715458</v>
      </c>
      <c r="R357" s="1424">
        <v>249.92661902449811</v>
      </c>
      <c r="S357" s="1424">
        <v>252.09018490033151</v>
      </c>
      <c r="T357" s="1424">
        <v>250.03575293633298</v>
      </c>
      <c r="U357" s="1424">
        <v>251.29314249280185</v>
      </c>
      <c r="V357" s="1424">
        <v>253.16808326415895</v>
      </c>
      <c r="W357" s="1424">
        <v>250.08586190634952</v>
      </c>
      <c r="X357" s="1424">
        <v>250.37684157686317</v>
      </c>
      <c r="Y357" s="1424">
        <v>253.25508410121989</v>
      </c>
      <c r="Z357" s="1424">
        <v>251.44659536679171</v>
      </c>
      <c r="AA357" s="1424">
        <v>253.46913175152821</v>
      </c>
      <c r="AB357" s="1424">
        <v>254.19446537831971</v>
      </c>
      <c r="AC357" s="1423">
        <f t="shared" si="243"/>
        <v>751.08292934198425</v>
      </c>
      <c r="AD357" s="1423">
        <f t="shared" si="244"/>
        <v>754.49697869329384</v>
      </c>
      <c r="AE357" s="1423">
        <f t="shared" si="245"/>
        <v>753.71778758443259</v>
      </c>
      <c r="AF357" s="1423">
        <f t="shared" si="246"/>
        <v>759.11019249663968</v>
      </c>
      <c r="AG357" s="1423">
        <f t="shared" si="247"/>
        <v>1505.5799080352781</v>
      </c>
      <c r="AH357" s="1423">
        <f t="shared" si="248"/>
        <v>1512.8279800810724</v>
      </c>
      <c r="AI357" s="1423">
        <f t="shared" si="249"/>
        <v>3018.4078881163505</v>
      </c>
    </row>
    <row r="358" spans="1:36">
      <c r="A358" s="1887">
        <v>342</v>
      </c>
      <c r="B358" s="1887">
        <v>303</v>
      </c>
      <c r="C358" s="1887">
        <v>339</v>
      </c>
      <c r="D358" s="2120" t="s">
        <v>1020</v>
      </c>
      <c r="E358" s="2653">
        <v>1</v>
      </c>
      <c r="F358" s="104"/>
      <c r="G358" s="104"/>
      <c r="H358" s="104"/>
      <c r="I358" s="2309" t="s">
        <v>141</v>
      </c>
      <c r="J358" s="2310"/>
      <c r="K358" s="2311"/>
      <c r="L358" s="2311"/>
      <c r="M358" s="2311"/>
      <c r="N358" s="2311"/>
      <c r="O358" s="2311"/>
      <c r="P358" s="2312"/>
      <c r="Q358" s="2014">
        <f t="shared" ref="Q358:AI358" si="251">Q338-Q350</f>
        <v>-617.32041524024089</v>
      </c>
      <c r="R358" s="2014">
        <f t="shared" si="251"/>
        <v>-656.55498283887982</v>
      </c>
      <c r="S358" s="2014">
        <f t="shared" si="251"/>
        <v>-804.20844813929625</v>
      </c>
      <c r="T358" s="2014">
        <f t="shared" si="251"/>
        <v>-664.84783527788795</v>
      </c>
      <c r="U358" s="2014">
        <f t="shared" si="251"/>
        <v>-670.60946956848329</v>
      </c>
      <c r="V358" s="2014">
        <f t="shared" si="251"/>
        <v>-824.88405466923587</v>
      </c>
      <c r="W358" s="2014">
        <f t="shared" si="251"/>
        <v>-540.2470210027659</v>
      </c>
      <c r="X358" s="2014">
        <f t="shared" si="251"/>
        <v>-581.02056981052283</v>
      </c>
      <c r="Y358" s="2014">
        <f t="shared" si="251"/>
        <v>-715.46699637515576</v>
      </c>
      <c r="Z358" s="2014">
        <f t="shared" si="251"/>
        <v>-664.33099583875855</v>
      </c>
      <c r="AA358" s="2014">
        <f t="shared" si="251"/>
        <v>-875.34532251755718</v>
      </c>
      <c r="AB358" s="2014">
        <f t="shared" si="251"/>
        <v>-818.9245895012964</v>
      </c>
      <c r="AC358" s="2014">
        <f t="shared" si="251"/>
        <v>-2078.0838462184183</v>
      </c>
      <c r="AD358" s="2014">
        <f t="shared" si="251"/>
        <v>-2160.3413595156071</v>
      </c>
      <c r="AE358" s="2014">
        <f t="shared" si="251"/>
        <v>-1836.7345871884436</v>
      </c>
      <c r="AF358" s="2014">
        <f t="shared" si="251"/>
        <v>-2358.6009078576117</v>
      </c>
      <c r="AG358" s="2014">
        <f t="shared" si="251"/>
        <v>-4238.4252057340236</v>
      </c>
      <c r="AH358" s="2014">
        <f t="shared" si="251"/>
        <v>-4195.3354950460562</v>
      </c>
      <c r="AI358" s="2014">
        <f t="shared" si="251"/>
        <v>-8433.7607007800834</v>
      </c>
    </row>
    <row r="359" spans="1:36">
      <c r="A359" s="1887">
        <v>343</v>
      </c>
      <c r="B359" s="1887">
        <v>304</v>
      </c>
      <c r="C359" s="1887">
        <v>340</v>
      </c>
      <c r="D359" s="2120" t="s">
        <v>1020</v>
      </c>
      <c r="E359" s="2653">
        <v>1</v>
      </c>
      <c r="F359" s="104"/>
      <c r="G359" s="104"/>
      <c r="H359" s="104"/>
      <c r="I359" s="89"/>
      <c r="J359" s="2233" t="s">
        <v>140</v>
      </c>
      <c r="K359" s="104"/>
      <c r="L359" s="104"/>
      <c r="M359" s="2182"/>
      <c r="N359" s="2182"/>
      <c r="O359" s="2182"/>
      <c r="P359" s="2225"/>
      <c r="Q359" s="1114">
        <f t="shared" ref="Q359:AI359" si="252">IFERROR(Q358/Q326,0)</f>
        <v>-0.26840018053923514</v>
      </c>
      <c r="R359" s="1114">
        <f t="shared" si="252"/>
        <v>-0.26262199313555196</v>
      </c>
      <c r="S359" s="1114">
        <f t="shared" si="252"/>
        <v>-0.2773132579790677</v>
      </c>
      <c r="T359" s="1114">
        <f t="shared" si="252"/>
        <v>-0.26593913411115516</v>
      </c>
      <c r="U359" s="1114">
        <f t="shared" si="252"/>
        <v>-0.20956545924015102</v>
      </c>
      <c r="V359" s="1114">
        <f t="shared" si="252"/>
        <v>-0.23568115847692453</v>
      </c>
      <c r="W359" s="1114">
        <f t="shared" si="252"/>
        <v>-0.19574167427636446</v>
      </c>
      <c r="X359" s="1114">
        <f t="shared" si="252"/>
        <v>-0.20603566305337689</v>
      </c>
      <c r="Y359" s="1114">
        <f t="shared" si="252"/>
        <v>-0.20559396447561948</v>
      </c>
      <c r="Z359" s="1114">
        <f t="shared" si="252"/>
        <v>-0.21852993284169689</v>
      </c>
      <c r="AA359" s="1114">
        <f t="shared" si="252"/>
        <v>-0.26525615833865368</v>
      </c>
      <c r="AB359" s="1114">
        <f t="shared" si="252"/>
        <v>-0.22374988784188427</v>
      </c>
      <c r="AC359" s="1114">
        <f t="shared" si="252"/>
        <v>-0.26988101898940497</v>
      </c>
      <c r="AD359" s="1114">
        <f t="shared" si="252"/>
        <v>-0.23481971299082685</v>
      </c>
      <c r="AE359" s="1114">
        <f t="shared" si="252"/>
        <v>-0.20273008688614166</v>
      </c>
      <c r="AF359" s="1114">
        <f t="shared" si="252"/>
        <v>-0.23586009078576117</v>
      </c>
      <c r="AG359" s="1114">
        <f t="shared" si="252"/>
        <v>-0.25079439087183569</v>
      </c>
      <c r="AH359" s="1114">
        <f t="shared" si="252"/>
        <v>-0.22011204066348669</v>
      </c>
      <c r="AI359" s="1114">
        <f t="shared" si="252"/>
        <v>-0.2345317213787565</v>
      </c>
      <c r="AJ359" s="1108"/>
    </row>
    <row r="360" spans="1:36">
      <c r="A360" s="1887">
        <v>348</v>
      </c>
      <c r="B360" s="1887">
        <v>307</v>
      </c>
      <c r="C360" s="1887">
        <v>345</v>
      </c>
      <c r="D360" s="2120" t="s">
        <v>1020</v>
      </c>
      <c r="E360" s="2653">
        <v>1</v>
      </c>
      <c r="F360" s="104"/>
      <c r="G360" s="104"/>
      <c r="H360" s="104"/>
      <c r="I360" s="2190" t="s">
        <v>182</v>
      </c>
      <c r="J360" s="2191"/>
      <c r="K360" s="2192"/>
      <c r="L360" s="2192"/>
      <c r="M360" s="2191"/>
      <c r="N360" s="2191"/>
      <c r="O360" s="2191"/>
      <c r="P360" s="2193"/>
      <c r="Q360" s="2004"/>
      <c r="R360" s="2004"/>
      <c r="S360" s="2004"/>
      <c r="T360" s="2004"/>
      <c r="U360" s="2004"/>
      <c r="V360" s="2004"/>
      <c r="W360" s="2004"/>
      <c r="X360" s="2004"/>
      <c r="Y360" s="2004"/>
      <c r="Z360" s="2004"/>
      <c r="AA360" s="2004"/>
      <c r="AB360" s="2004"/>
      <c r="AC360" s="2005">
        <f>SUM(Q360:S360)</f>
        <v>0</v>
      </c>
      <c r="AD360" s="2005">
        <f>SUM(T360:V360)</f>
        <v>0</v>
      </c>
      <c r="AE360" s="2005">
        <f>SUM(W360:Y360)</f>
        <v>0</v>
      </c>
      <c r="AF360" s="2005">
        <f>SUM(Z360:AB360)</f>
        <v>0</v>
      </c>
      <c r="AG360" s="2005">
        <f>AC360+AD360</f>
        <v>0</v>
      </c>
      <c r="AH360" s="2005">
        <f>AF360+AE360</f>
        <v>0</v>
      </c>
      <c r="AI360" s="2005">
        <f>AG360+AH360</f>
        <v>0</v>
      </c>
    </row>
    <row r="361" spans="1:36">
      <c r="A361" s="1887">
        <v>349</v>
      </c>
      <c r="B361" s="1887">
        <v>308</v>
      </c>
      <c r="C361" s="1887">
        <v>346</v>
      </c>
      <c r="D361" s="2120" t="s">
        <v>1020</v>
      </c>
      <c r="E361" s="2653">
        <v>1</v>
      </c>
      <c r="F361" s="104"/>
      <c r="G361" s="104"/>
      <c r="H361" s="104"/>
      <c r="I361" s="2195" t="s">
        <v>161</v>
      </c>
      <c r="J361" s="2196"/>
      <c r="K361" s="2197"/>
      <c r="L361" s="2197"/>
      <c r="M361" s="2196"/>
      <c r="N361" s="2196"/>
      <c r="O361" s="2196"/>
      <c r="P361" s="2205"/>
      <c r="Q361" s="1425"/>
      <c r="R361" s="1425"/>
      <c r="S361" s="1425"/>
      <c r="T361" s="1425"/>
      <c r="U361" s="1425"/>
      <c r="V361" s="1425"/>
      <c r="W361" s="1425"/>
      <c r="X361" s="1425"/>
      <c r="Y361" s="1425"/>
      <c r="Z361" s="1425"/>
      <c r="AA361" s="1425"/>
      <c r="AB361" s="1425"/>
      <c r="AC361" s="1426">
        <f>SUM(Q361:S361)</f>
        <v>0</v>
      </c>
      <c r="AD361" s="1426">
        <f>SUM(T361:V361)</f>
        <v>0</v>
      </c>
      <c r="AE361" s="1426">
        <f>SUM(W361:Y361)</f>
        <v>0</v>
      </c>
      <c r="AF361" s="1426">
        <f>SUM(Z361:AB361)</f>
        <v>0</v>
      </c>
      <c r="AG361" s="1426">
        <f>AC361+AD361</f>
        <v>0</v>
      </c>
      <c r="AH361" s="1426">
        <f>AF361+AE361</f>
        <v>0</v>
      </c>
      <c r="AI361" s="1426">
        <f>AG361+AH361</f>
        <v>0</v>
      </c>
    </row>
    <row r="362" spans="1:36">
      <c r="A362" s="1887">
        <v>350</v>
      </c>
      <c r="B362" s="1887">
        <v>309</v>
      </c>
      <c r="C362" s="1887">
        <v>347</v>
      </c>
      <c r="D362" s="2120" t="s">
        <v>1020</v>
      </c>
      <c r="E362" s="2653">
        <v>1</v>
      </c>
      <c r="F362" s="104"/>
      <c r="G362" s="104"/>
      <c r="H362" s="104"/>
      <c r="I362" s="2309" t="s">
        <v>184</v>
      </c>
      <c r="J362" s="2310"/>
      <c r="K362" s="2311"/>
      <c r="L362" s="2311"/>
      <c r="M362" s="2311"/>
      <c r="N362" s="2311"/>
      <c r="O362" s="2311"/>
      <c r="P362" s="2312"/>
      <c r="Q362" s="2014">
        <f t="shared" ref="Q362:AI362" si="253">Q358+Q360-Q361</f>
        <v>-617.32041524024089</v>
      </c>
      <c r="R362" s="2014">
        <f t="shared" si="253"/>
        <v>-656.55498283887982</v>
      </c>
      <c r="S362" s="2014">
        <f t="shared" si="253"/>
        <v>-804.20844813929625</v>
      </c>
      <c r="T362" s="2014">
        <f t="shared" si="253"/>
        <v>-664.84783527788795</v>
      </c>
      <c r="U362" s="2014">
        <f t="shared" si="253"/>
        <v>-670.60946956848329</v>
      </c>
      <c r="V362" s="2014">
        <f t="shared" si="253"/>
        <v>-824.88405466923587</v>
      </c>
      <c r="W362" s="2014">
        <f t="shared" si="253"/>
        <v>-540.2470210027659</v>
      </c>
      <c r="X362" s="2014">
        <f t="shared" si="253"/>
        <v>-581.02056981052283</v>
      </c>
      <c r="Y362" s="2014">
        <f t="shared" si="253"/>
        <v>-715.46699637515576</v>
      </c>
      <c r="Z362" s="2014">
        <f t="shared" si="253"/>
        <v>-664.33099583875855</v>
      </c>
      <c r="AA362" s="2014">
        <f t="shared" si="253"/>
        <v>-875.34532251755718</v>
      </c>
      <c r="AB362" s="2014">
        <f t="shared" si="253"/>
        <v>-818.9245895012964</v>
      </c>
      <c r="AC362" s="2014">
        <f t="shared" si="253"/>
        <v>-2078.0838462184183</v>
      </c>
      <c r="AD362" s="2014">
        <f t="shared" si="253"/>
        <v>-2160.3413595156071</v>
      </c>
      <c r="AE362" s="2014">
        <f t="shared" si="253"/>
        <v>-1836.7345871884436</v>
      </c>
      <c r="AF362" s="2014">
        <f t="shared" si="253"/>
        <v>-2358.6009078576117</v>
      </c>
      <c r="AG362" s="2014">
        <f t="shared" si="253"/>
        <v>-4238.4252057340236</v>
      </c>
      <c r="AH362" s="2014">
        <f t="shared" si="253"/>
        <v>-4195.3354950460562</v>
      </c>
      <c r="AI362" s="2014">
        <f t="shared" si="253"/>
        <v>-8433.7607007800834</v>
      </c>
    </row>
    <row r="363" spans="1:36" ht="14.1" customHeight="1">
      <c r="A363" s="1887">
        <v>351</v>
      </c>
      <c r="B363" s="1887">
        <v>310</v>
      </c>
      <c r="C363" s="1887">
        <v>348</v>
      </c>
      <c r="D363" s="2120" t="s">
        <v>1020</v>
      </c>
      <c r="E363" s="2653">
        <v>1</v>
      </c>
      <c r="F363" s="104"/>
      <c r="G363" s="104"/>
      <c r="H363" s="104"/>
      <c r="I363" s="2239"/>
      <c r="J363" s="2240" t="s">
        <v>140</v>
      </c>
      <c r="K363" s="1188"/>
      <c r="L363" s="1188"/>
      <c r="M363" s="2241"/>
      <c r="N363" s="2241"/>
      <c r="O363" s="2241"/>
      <c r="P363" s="2242"/>
      <c r="Q363" s="1668">
        <f t="shared" ref="Q363:AI363" si="254">IFERROR(Q362/Q326,0)</f>
        <v>-0.26840018053923514</v>
      </c>
      <c r="R363" s="1668">
        <f t="shared" si="254"/>
        <v>-0.26262199313555196</v>
      </c>
      <c r="S363" s="1668">
        <f t="shared" si="254"/>
        <v>-0.2773132579790677</v>
      </c>
      <c r="T363" s="1668">
        <f t="shared" si="254"/>
        <v>-0.26593913411115516</v>
      </c>
      <c r="U363" s="1668">
        <f t="shared" si="254"/>
        <v>-0.20956545924015102</v>
      </c>
      <c r="V363" s="1668">
        <f t="shared" si="254"/>
        <v>-0.23568115847692453</v>
      </c>
      <c r="W363" s="1668">
        <f t="shared" si="254"/>
        <v>-0.19574167427636446</v>
      </c>
      <c r="X363" s="1668">
        <f t="shared" si="254"/>
        <v>-0.20603566305337689</v>
      </c>
      <c r="Y363" s="1668">
        <f t="shared" si="254"/>
        <v>-0.20559396447561948</v>
      </c>
      <c r="Z363" s="1668">
        <f t="shared" si="254"/>
        <v>-0.21852993284169689</v>
      </c>
      <c r="AA363" s="1668">
        <f t="shared" si="254"/>
        <v>-0.26525615833865368</v>
      </c>
      <c r="AB363" s="1668">
        <f t="shared" si="254"/>
        <v>-0.22374988784188427</v>
      </c>
      <c r="AC363" s="1668">
        <f t="shared" si="254"/>
        <v>-0.26988101898940497</v>
      </c>
      <c r="AD363" s="1668">
        <f t="shared" si="254"/>
        <v>-0.23481971299082685</v>
      </c>
      <c r="AE363" s="1668">
        <f t="shared" si="254"/>
        <v>-0.20273008688614166</v>
      </c>
      <c r="AF363" s="1668">
        <f t="shared" si="254"/>
        <v>-0.23586009078576117</v>
      </c>
      <c r="AG363" s="1668">
        <f t="shared" si="254"/>
        <v>-0.25079439087183569</v>
      </c>
      <c r="AH363" s="1668">
        <f t="shared" si="254"/>
        <v>-0.22011204066348669</v>
      </c>
      <c r="AI363" s="1668">
        <f t="shared" si="254"/>
        <v>-0.2345317213787565</v>
      </c>
      <c r="AJ363" s="1108"/>
    </row>
    <row r="364" spans="1:36">
      <c r="A364" s="1887">
        <v>1</v>
      </c>
      <c r="B364" s="1887">
        <v>1</v>
      </c>
      <c r="C364" s="1887">
        <v>1</v>
      </c>
      <c r="D364" s="2120" t="s">
        <v>1020</v>
      </c>
      <c r="E364" s="2654" t="s">
        <v>492</v>
      </c>
      <c r="F364" s="2655"/>
      <c r="G364" s="2658"/>
      <c r="H364" s="104"/>
      <c r="I364" s="104"/>
      <c r="J364" s="2182"/>
      <c r="K364" s="2659" t="s">
        <v>1081</v>
      </c>
      <c r="L364" s="2660"/>
      <c r="M364" s="2661"/>
      <c r="N364" s="2661"/>
      <c r="O364" s="2661"/>
      <c r="P364" s="2661"/>
      <c r="Q364" s="2570">
        <f>Q398</f>
        <v>3.0650909749809201E-3</v>
      </c>
      <c r="R364" s="2570">
        <f t="shared" ref="R364:AI364" si="255">R398</f>
        <v>3.6099129949734294E-3</v>
      </c>
      <c r="S364" s="2570">
        <f t="shared" si="255"/>
        <v>4.7245420075087887E-3</v>
      </c>
      <c r="T364" s="2570">
        <f t="shared" si="255"/>
        <v>3.724926019801881E-3</v>
      </c>
      <c r="U364" s="2570">
        <f t="shared" si="255"/>
        <v>4.3922731528688854E-3</v>
      </c>
      <c r="V364" s="2570">
        <f t="shared" si="255"/>
        <v>5.2083735070030694E-3</v>
      </c>
      <c r="W364" s="2570">
        <f t="shared" si="255"/>
        <v>4.1111181260528214E-3</v>
      </c>
      <c r="X364" s="2570">
        <f t="shared" si="255"/>
        <v>4.2627825458807014E-3</v>
      </c>
      <c r="Y364" s="2570">
        <f t="shared" si="255"/>
        <v>5.4982404109658826E-3</v>
      </c>
      <c r="Z364" s="2570">
        <f t="shared" si="255"/>
        <v>4.8471997148856888E-3</v>
      </c>
      <c r="AA364" s="2570">
        <f t="shared" si="255"/>
        <v>5.6599875059778976E-3</v>
      </c>
      <c r="AB364" s="2570">
        <f t="shared" si="255"/>
        <v>5.908069328467656E-3</v>
      </c>
      <c r="AC364" s="2570">
        <f t="shared" si="255"/>
        <v>3.8603699109643398E-3</v>
      </c>
      <c r="AD364" s="2570">
        <f t="shared" si="255"/>
        <v>4.4913721342943408E-3</v>
      </c>
      <c r="AE364" s="2570">
        <f t="shared" si="255"/>
        <v>4.6797739468920855E-3</v>
      </c>
      <c r="AF364" s="2570">
        <f t="shared" si="255"/>
        <v>5.5021962908980608E-3</v>
      </c>
      <c r="AG364" s="2570">
        <f t="shared" si="255"/>
        <v>4.1888328359543084E-3</v>
      </c>
      <c r="AH364" s="2570">
        <f t="shared" si="255"/>
        <v>5.1077175938565329E-3</v>
      </c>
      <c r="AI364" s="2570">
        <f t="shared" si="255"/>
        <v>4.6699428475807398E-3</v>
      </c>
    </row>
    <row r="365" spans="1:36">
      <c r="A365" s="1887">
        <v>1</v>
      </c>
      <c r="B365" s="1887">
        <v>1</v>
      </c>
      <c r="C365" s="1887">
        <v>1</v>
      </c>
      <c r="D365" s="2120" t="s">
        <v>1020</v>
      </c>
      <c r="E365" s="2662" t="s">
        <v>1082</v>
      </c>
      <c r="F365" s="2663"/>
      <c r="G365" s="2658"/>
      <c r="H365" s="104"/>
      <c r="I365" s="104"/>
      <c r="J365" s="2182"/>
      <c r="K365" s="89"/>
      <c r="L365" s="1358" t="s">
        <v>1017</v>
      </c>
      <c r="M365" s="511"/>
      <c r="N365" s="511"/>
      <c r="O365" s="511"/>
      <c r="P365" s="511"/>
      <c r="Q365" s="1542">
        <f>SUM(Q366:Q368)</f>
        <v>1734.4910004550334</v>
      </c>
      <c r="R365" s="1542">
        <f t="shared" ref="R365:AI365" si="256">SUM(R366:R368)</f>
        <v>1829.6523802659881</v>
      </c>
      <c r="S365" s="1542">
        <f t="shared" si="256"/>
        <v>2068.9196011949148</v>
      </c>
      <c r="T365" s="1542">
        <f t="shared" si="256"/>
        <v>1836.4465204799455</v>
      </c>
      <c r="U365" s="1542">
        <f t="shared" si="256"/>
        <v>1975.5003427655686</v>
      </c>
      <c r="V365" s="1542">
        <f t="shared" si="256"/>
        <v>2182.8487174001743</v>
      </c>
      <c r="W365" s="1458">
        <f t="shared" si="256"/>
        <v>1808.5998637191333</v>
      </c>
      <c r="X365" s="1458">
        <f t="shared" si="256"/>
        <v>1840.7790998072437</v>
      </c>
      <c r="Y365" s="1458">
        <f t="shared" si="256"/>
        <v>2159.0819061394209</v>
      </c>
      <c r="Z365" s="2664">
        <f t="shared" si="256"/>
        <v>1963.6774731833143</v>
      </c>
      <c r="AA365" s="2664">
        <f t="shared" si="256"/>
        <v>2187.3483423761213</v>
      </c>
      <c r="AB365" s="2664">
        <f t="shared" si="256"/>
        <v>2267.5624754733403</v>
      </c>
      <c r="AC365" s="2664">
        <f t="shared" si="256"/>
        <v>5633.0629819159367</v>
      </c>
      <c r="AD365" s="2664">
        <f t="shared" si="256"/>
        <v>5994.7955806456885</v>
      </c>
      <c r="AE365" s="2664">
        <f t="shared" si="256"/>
        <v>5808.4608696657979</v>
      </c>
      <c r="AF365" s="2664">
        <f t="shared" si="256"/>
        <v>6418.5882910327755</v>
      </c>
      <c r="AG365" s="2664">
        <f t="shared" si="256"/>
        <v>11627.858562561625</v>
      </c>
      <c r="AH365" s="2664">
        <f t="shared" si="256"/>
        <v>12227.049160698574</v>
      </c>
      <c r="AI365" s="2664">
        <f t="shared" si="256"/>
        <v>23854.907723260199</v>
      </c>
    </row>
    <row r="366" spans="1:36">
      <c r="A366" s="1887">
        <v>1</v>
      </c>
      <c r="B366" s="1887">
        <v>1</v>
      </c>
      <c r="C366" s="1887">
        <v>1</v>
      </c>
      <c r="D366" s="2120" t="s">
        <v>1020</v>
      </c>
      <c r="E366" s="2662" t="s">
        <v>1082</v>
      </c>
      <c r="F366" s="2663"/>
      <c r="G366" s="2658"/>
      <c r="H366" s="104"/>
      <c r="I366" s="104"/>
      <c r="J366" s="2182"/>
      <c r="K366" s="89"/>
      <c r="L366" s="89"/>
      <c r="M366" s="2184" t="s">
        <v>178</v>
      </c>
      <c r="N366" s="2182"/>
      <c r="O366" s="2182"/>
      <c r="P366" s="2182"/>
      <c r="Q366" s="2665">
        <v>449.5</v>
      </c>
      <c r="R366" s="2665">
        <v>449.5</v>
      </c>
      <c r="S366" s="2665">
        <v>449.5</v>
      </c>
      <c r="T366" s="2665">
        <v>449.5</v>
      </c>
      <c r="U366" s="2665">
        <v>449.5</v>
      </c>
      <c r="V366" s="2665">
        <v>449.5</v>
      </c>
      <c r="W366" s="1530">
        <v>449.5</v>
      </c>
      <c r="X366" s="1530">
        <v>449.5</v>
      </c>
      <c r="Y366" s="1530">
        <v>449.5</v>
      </c>
      <c r="Z366" s="2666">
        <v>449.5</v>
      </c>
      <c r="AA366" s="2666">
        <v>449.5</v>
      </c>
      <c r="AB366" s="2666">
        <v>449.5</v>
      </c>
      <c r="AC366" s="1413">
        <f>SUM(Q366:S366)</f>
        <v>1348.5</v>
      </c>
      <c r="AD366" s="1413">
        <f>SUM(T366:V366)</f>
        <v>1348.5</v>
      </c>
      <c r="AE366" s="1413">
        <f>SUM(W366:Y366)</f>
        <v>1348.5</v>
      </c>
      <c r="AF366" s="1413">
        <f>SUM(Z366:AB366)</f>
        <v>1348.5</v>
      </c>
      <c r="AG366" s="1413">
        <f>AC366+AD366</f>
        <v>2697</v>
      </c>
      <c r="AH366" s="1413">
        <f>AF366+AE366</f>
        <v>2697</v>
      </c>
      <c r="AI366" s="1413">
        <f>AG366+AH366</f>
        <v>5394</v>
      </c>
    </row>
    <row r="367" spans="1:36">
      <c r="A367" s="1887">
        <v>1</v>
      </c>
      <c r="B367" s="1887">
        <v>1</v>
      </c>
      <c r="C367" s="1887">
        <v>1</v>
      </c>
      <c r="D367" s="2120" t="s">
        <v>1020</v>
      </c>
      <c r="E367" s="2662" t="s">
        <v>1082</v>
      </c>
      <c r="F367" s="2663"/>
      <c r="G367" s="2658"/>
      <c r="H367" s="104"/>
      <c r="I367" s="104"/>
      <c r="J367" s="2182"/>
      <c r="K367" s="89"/>
      <c r="L367" s="89"/>
      <c r="M367" s="2184" t="s">
        <v>179</v>
      </c>
      <c r="N367" s="2182"/>
      <c r="O367" s="2182"/>
      <c r="P367" s="2182"/>
      <c r="Q367" s="2665">
        <v>1113.9042746522975</v>
      </c>
      <c r="R367" s="2665">
        <v>1209.0656544632523</v>
      </c>
      <c r="S367" s="2665">
        <v>1448.3328753921792</v>
      </c>
      <c r="T367" s="2665">
        <v>1221.13469663363</v>
      </c>
      <c r="U367" s="2665">
        <v>1360.1885189192531</v>
      </c>
      <c r="V367" s="2665">
        <v>1567.5368935538588</v>
      </c>
      <c r="W367" s="1530">
        <v>1226.6762122090915</v>
      </c>
      <c r="X367" s="1530">
        <v>1258.855448297202</v>
      </c>
      <c r="Y367" s="1530">
        <v>1577.1582546293791</v>
      </c>
      <c r="Z367" s="2666">
        <v>1377.1587637882521</v>
      </c>
      <c r="AA367" s="2666">
        <v>1600.8296329810594</v>
      </c>
      <c r="AB367" s="2666">
        <v>1681.0437660782784</v>
      </c>
      <c r="AC367" s="1413">
        <f>SUM(Q367:S367)</f>
        <v>3771.302804507729</v>
      </c>
      <c r="AD367" s="1413">
        <f>SUM(T367:V367)</f>
        <v>4148.8601091067421</v>
      </c>
      <c r="AE367" s="1413">
        <f>SUM(W367:Y367)</f>
        <v>4062.6899151356729</v>
      </c>
      <c r="AF367" s="1413">
        <f>SUM(Z367:AB367)</f>
        <v>4659.0321628475895</v>
      </c>
      <c r="AG367" s="1413">
        <f>AC367+AD367</f>
        <v>7920.1629136144711</v>
      </c>
      <c r="AH367" s="1413">
        <f>AF367+AE367</f>
        <v>8721.7220779832624</v>
      </c>
      <c r="AI367" s="1413">
        <f>AG367+AH367</f>
        <v>16641.884991597733</v>
      </c>
    </row>
    <row r="368" spans="1:36">
      <c r="A368" s="1887">
        <v>1</v>
      </c>
      <c r="B368" s="1887">
        <v>1</v>
      </c>
      <c r="C368" s="1887">
        <v>1</v>
      </c>
      <c r="D368" s="2120" t="s">
        <v>1020</v>
      </c>
      <c r="E368" s="2662" t="s">
        <v>1082</v>
      </c>
      <c r="F368" s="2663"/>
      <c r="G368" s="2658"/>
      <c r="H368" s="104"/>
      <c r="I368" s="104"/>
      <c r="J368" s="2182"/>
      <c r="K368" s="89"/>
      <c r="L368" s="2239"/>
      <c r="M368" s="2196" t="s">
        <v>180</v>
      </c>
      <c r="N368" s="2241"/>
      <c r="O368" s="2241"/>
      <c r="P368" s="2241"/>
      <c r="Q368" s="2668">
        <v>171.08672580273574</v>
      </c>
      <c r="R368" s="2668">
        <v>171.08672580273574</v>
      </c>
      <c r="S368" s="2668">
        <v>171.08672580273574</v>
      </c>
      <c r="T368" s="2668">
        <v>165.8118238463156</v>
      </c>
      <c r="U368" s="2668">
        <v>165.8118238463156</v>
      </c>
      <c r="V368" s="2668">
        <v>165.8118238463156</v>
      </c>
      <c r="W368" s="1531">
        <v>132.42365151004176</v>
      </c>
      <c r="X368" s="1531">
        <v>132.42365151004176</v>
      </c>
      <c r="Y368" s="1531">
        <v>132.42365151004176</v>
      </c>
      <c r="Z368" s="2669">
        <v>137.01870939506205</v>
      </c>
      <c r="AA368" s="2669">
        <v>137.01870939506205</v>
      </c>
      <c r="AB368" s="2669">
        <v>137.01870939506205</v>
      </c>
      <c r="AC368" s="1409">
        <f>SUM(Q368:S368)</f>
        <v>513.26017740820726</v>
      </c>
      <c r="AD368" s="1409">
        <f>SUM(T368:V368)</f>
        <v>497.43547153894679</v>
      </c>
      <c r="AE368" s="1409">
        <f>SUM(W368:Y368)</f>
        <v>397.27095453012532</v>
      </c>
      <c r="AF368" s="1409">
        <f>SUM(Z368:AB368)</f>
        <v>411.05612818518614</v>
      </c>
      <c r="AG368" s="1409">
        <f>AC368+AD368</f>
        <v>1010.695648947154</v>
      </c>
      <c r="AH368" s="1409">
        <f>AF368+AE368</f>
        <v>808.32708271531146</v>
      </c>
      <c r="AI368" s="1409">
        <f>AG368+AH368</f>
        <v>1819.0227316624655</v>
      </c>
    </row>
    <row r="369" spans="1:35">
      <c r="A369" s="1887">
        <v>1</v>
      </c>
      <c r="B369" s="1887">
        <v>1</v>
      </c>
      <c r="C369" s="1887">
        <v>1</v>
      </c>
      <c r="D369" s="2120" t="s">
        <v>1020</v>
      </c>
      <c r="E369" s="2662" t="s">
        <v>1082</v>
      </c>
      <c r="F369" s="2663"/>
      <c r="G369" s="2658"/>
      <c r="H369" s="104"/>
      <c r="I369" s="104"/>
      <c r="J369" s="2182"/>
      <c r="K369" s="89"/>
      <c r="L369" s="1358" t="s">
        <v>1018</v>
      </c>
      <c r="M369" s="2661"/>
      <c r="N369" s="2661"/>
      <c r="O369" s="2661"/>
      <c r="P369" s="2661"/>
      <c r="Q369" s="2656">
        <f>SUM(Q371:Q373)</f>
        <v>192.8294147852076</v>
      </c>
      <c r="R369" s="2656">
        <f t="shared" ref="R369:AI369" si="257">SUM(R371:R373)</f>
        <v>241.90260257289194</v>
      </c>
      <c r="S369" s="2656">
        <f t="shared" si="257"/>
        <v>365.28884694438136</v>
      </c>
      <c r="T369" s="2656">
        <f t="shared" si="257"/>
        <v>253.40131479794232</v>
      </c>
      <c r="U369" s="2656">
        <f t="shared" si="257"/>
        <v>325.10912680291426</v>
      </c>
      <c r="V369" s="2656">
        <f t="shared" si="257"/>
        <v>432.03533726906153</v>
      </c>
      <c r="W369" s="1397">
        <f t="shared" si="257"/>
        <v>289.6471572836324</v>
      </c>
      <c r="X369" s="1397">
        <f t="shared" si="257"/>
        <v>306.24147000327912</v>
      </c>
      <c r="Y369" s="1397">
        <f t="shared" si="257"/>
        <v>470.38509023573488</v>
      </c>
      <c r="Z369" s="2381">
        <f t="shared" si="257"/>
        <v>362.65352265544402</v>
      </c>
      <c r="AA369" s="2381">
        <f t="shared" si="257"/>
        <v>477.99698014143593</v>
      </c>
      <c r="AB369" s="2381">
        <f t="shared" si="257"/>
        <v>519.36211402795584</v>
      </c>
      <c r="AC369" s="2381">
        <f t="shared" si="257"/>
        <v>800.02086430248096</v>
      </c>
      <c r="AD369" s="2381">
        <f t="shared" si="257"/>
        <v>1010.5457788699181</v>
      </c>
      <c r="AE369" s="2381">
        <f t="shared" si="257"/>
        <v>1066.2737175226464</v>
      </c>
      <c r="AF369" s="2381">
        <f t="shared" si="257"/>
        <v>1360.0126168248357</v>
      </c>
      <c r="AG369" s="2381">
        <f t="shared" si="257"/>
        <v>1810.5666431723989</v>
      </c>
      <c r="AH369" s="2381">
        <f t="shared" si="257"/>
        <v>2426.2863343474819</v>
      </c>
      <c r="AI369" s="2381">
        <f t="shared" si="257"/>
        <v>4236.8529775198813</v>
      </c>
    </row>
    <row r="370" spans="1:35">
      <c r="A370" s="1887">
        <v>1</v>
      </c>
      <c r="B370" s="1887">
        <v>1</v>
      </c>
      <c r="C370" s="1887">
        <v>1</v>
      </c>
      <c r="D370" s="2120" t="s">
        <v>1020</v>
      </c>
      <c r="E370" s="2662" t="s">
        <v>1082</v>
      </c>
      <c r="F370" s="2663"/>
      <c r="G370" s="2658"/>
      <c r="H370" s="104"/>
      <c r="I370" s="104"/>
      <c r="J370" s="2182"/>
      <c r="K370" s="89"/>
      <c r="L370" s="2670"/>
      <c r="M370" s="2283" t="s">
        <v>1021</v>
      </c>
      <c r="N370" s="81"/>
      <c r="O370" s="81"/>
      <c r="P370" s="81"/>
      <c r="Q370" s="2118">
        <f t="shared" ref="Q370:AI370" si="258">IFERROR(Q369/Q350,0)</f>
        <v>0.10005052261181563</v>
      </c>
      <c r="R370" s="2118">
        <f t="shared" si="258"/>
        <v>0.11677344052021549</v>
      </c>
      <c r="S370" s="2118">
        <f t="shared" si="258"/>
        <v>0.15006473550924013</v>
      </c>
      <c r="T370" s="2118">
        <f t="shared" si="258"/>
        <v>0.12125347621983561</v>
      </c>
      <c r="U370" s="2118">
        <f t="shared" si="258"/>
        <v>0.14131434782970523</v>
      </c>
      <c r="V370" s="2118">
        <f t="shared" si="258"/>
        <v>0.16522160380212764</v>
      </c>
      <c r="W370" s="2118">
        <f t="shared" si="258"/>
        <v>0.1380424489511288</v>
      </c>
      <c r="X370" s="2118">
        <f t="shared" si="258"/>
        <v>0.14263555473541892</v>
      </c>
      <c r="Y370" s="2118">
        <f t="shared" si="258"/>
        <v>0.17888990083700723</v>
      </c>
      <c r="Z370" s="2118">
        <f t="shared" si="258"/>
        <v>0.15589076674993504</v>
      </c>
      <c r="AA370" s="2118">
        <f t="shared" si="258"/>
        <v>0.17933773012569454</v>
      </c>
      <c r="AB370" s="2118">
        <f t="shared" si="258"/>
        <v>0.18635671592423411</v>
      </c>
      <c r="AC370" s="2118">
        <f t="shared" si="258"/>
        <v>0.12436039750558513</v>
      </c>
      <c r="AD370" s="2118">
        <f t="shared" si="258"/>
        <v>0.14425360978266355</v>
      </c>
      <c r="AE370" s="2118">
        <f t="shared" si="258"/>
        <v>0.15510034663879579</v>
      </c>
      <c r="AF370" s="2118">
        <f t="shared" si="258"/>
        <v>0.17484026149882673</v>
      </c>
      <c r="AG370" s="2118">
        <f t="shared" si="258"/>
        <v>0.13473056667382802</v>
      </c>
      <c r="AH370" s="2118">
        <f t="shared" si="258"/>
        <v>0.16557911576976803</v>
      </c>
      <c r="AI370" s="2118">
        <f t="shared" si="258"/>
        <v>0.15082190905186757</v>
      </c>
    </row>
    <row r="371" spans="1:35">
      <c r="A371" s="1887">
        <v>1</v>
      </c>
      <c r="B371" s="1887">
        <v>1</v>
      </c>
      <c r="C371" s="1887">
        <v>1</v>
      </c>
      <c r="D371" s="2120" t="s">
        <v>1020</v>
      </c>
      <c r="E371" s="2662" t="s">
        <v>1082</v>
      </c>
      <c r="F371" s="2663"/>
      <c r="G371" s="2658"/>
      <c r="H371" s="104"/>
      <c r="I371" s="104"/>
      <c r="J371" s="2182"/>
      <c r="K371" s="89"/>
      <c r="L371" s="89"/>
      <c r="M371" s="2184" t="s">
        <v>178</v>
      </c>
      <c r="N371" s="2182"/>
      <c r="O371" s="2182"/>
      <c r="P371" s="2182"/>
      <c r="Q371" s="1413">
        <f t="shared" ref="Q371:AB372" si="259">Q351-Q366</f>
        <v>51.637425821622173</v>
      </c>
      <c r="R371" s="1413">
        <f t="shared" si="259"/>
        <v>94.449837984221631</v>
      </c>
      <c r="S371" s="1413">
        <f t="shared" si="259"/>
        <v>202.0944192183174</v>
      </c>
      <c r="T371" s="1413">
        <f t="shared" si="259"/>
        <v>99.879612214402869</v>
      </c>
      <c r="U371" s="1413">
        <f t="shared" si="259"/>
        <v>162.43891478340197</v>
      </c>
      <c r="V371" s="1413">
        <f t="shared" si="259"/>
        <v>255.72343938505037</v>
      </c>
      <c r="W371" s="1413">
        <f t="shared" si="259"/>
        <v>102.3726997389158</v>
      </c>
      <c r="X371" s="1413">
        <f t="shared" si="259"/>
        <v>116.84990384439038</v>
      </c>
      <c r="Y371" s="1413">
        <f t="shared" si="259"/>
        <v>260.05201970564553</v>
      </c>
      <c r="Z371" s="1413">
        <f t="shared" si="259"/>
        <v>170.07370443520335</v>
      </c>
      <c r="AA371" s="1413">
        <f t="shared" si="259"/>
        <v>270.70160053835525</v>
      </c>
      <c r="AB371" s="1413">
        <f t="shared" si="259"/>
        <v>306.78935519519155</v>
      </c>
      <c r="AC371" s="1413">
        <f>SUM(Q371:S371)</f>
        <v>348.1816830241612</v>
      </c>
      <c r="AD371" s="1413">
        <f>SUM(T371:V371)</f>
        <v>518.04196638285521</v>
      </c>
      <c r="AE371" s="1413">
        <f>SUM(W371:Y371)</f>
        <v>479.27462328895172</v>
      </c>
      <c r="AF371" s="1413">
        <f>SUM(Z371:AB371)</f>
        <v>747.56466016875015</v>
      </c>
      <c r="AG371" s="1413">
        <f>AC371+AD371</f>
        <v>866.22364940701641</v>
      </c>
      <c r="AH371" s="1413">
        <f>AF371+AE371</f>
        <v>1226.8392834577019</v>
      </c>
      <c r="AI371" s="1413">
        <f>AG371+AH371</f>
        <v>2093.0629328647183</v>
      </c>
    </row>
    <row r="372" spans="1:35">
      <c r="A372" s="1887">
        <v>1</v>
      </c>
      <c r="B372" s="1887">
        <v>1</v>
      </c>
      <c r="C372" s="1887">
        <v>1</v>
      </c>
      <c r="D372" s="2120" t="s">
        <v>1020</v>
      </c>
      <c r="E372" s="2662" t="s">
        <v>1082</v>
      </c>
      <c r="F372" s="2663"/>
      <c r="G372" s="2658"/>
      <c r="H372" s="104"/>
      <c r="I372" s="104"/>
      <c r="J372" s="2182"/>
      <c r="K372" s="89"/>
      <c r="L372" s="89"/>
      <c r="M372" s="2184" t="s">
        <v>179</v>
      </c>
      <c r="N372" s="2182"/>
      <c r="O372" s="2182"/>
      <c r="P372" s="2182"/>
      <c r="Q372" s="1413">
        <f t="shared" si="259"/>
        <v>63.212589349166592</v>
      </c>
      <c r="R372" s="1413">
        <f t="shared" si="259"/>
        <v>68.612871366907939</v>
      </c>
      <c r="S372" s="1413">
        <f t="shared" si="259"/>
        <v>82.190968628468227</v>
      </c>
      <c r="T372" s="1413">
        <f t="shared" si="259"/>
        <v>69.297773493522072</v>
      </c>
      <c r="U372" s="1413">
        <f t="shared" si="259"/>
        <v>77.188893373026076</v>
      </c>
      <c r="V372" s="1413">
        <f t="shared" si="259"/>
        <v>88.955638466167784</v>
      </c>
      <c r="W372" s="1413">
        <f t="shared" si="259"/>
        <v>69.612247148408869</v>
      </c>
      <c r="X372" s="1413">
        <f t="shared" si="259"/>
        <v>71.438376092067301</v>
      </c>
      <c r="Y372" s="1413">
        <f t="shared" si="259"/>
        <v>89.501637938911244</v>
      </c>
      <c r="Z372" s="1413">
        <f t="shared" si="259"/>
        <v>78.151932248511002</v>
      </c>
      <c r="AA372" s="1413">
        <f t="shared" si="259"/>
        <v>90.844957246614513</v>
      </c>
      <c r="AB372" s="1413">
        <f t="shared" si="259"/>
        <v>95.397002849506634</v>
      </c>
      <c r="AC372" s="1413">
        <f>SUM(Q372:S372)</f>
        <v>214.01642934454276</v>
      </c>
      <c r="AD372" s="1413">
        <f>SUM(T372:V372)</f>
        <v>235.44230533271593</v>
      </c>
      <c r="AE372" s="1413">
        <f>SUM(W372:Y372)</f>
        <v>230.55226117938741</v>
      </c>
      <c r="AF372" s="1413">
        <f>SUM(Z372:AB372)</f>
        <v>264.39389234463215</v>
      </c>
      <c r="AG372" s="1413">
        <f>AC372+AD372</f>
        <v>449.45873467725869</v>
      </c>
      <c r="AH372" s="1413">
        <f>AF372+AE372</f>
        <v>494.94615352401956</v>
      </c>
      <c r="AI372" s="1413">
        <f>AG372+AH372</f>
        <v>944.40488820127825</v>
      </c>
    </row>
    <row r="373" spans="1:35">
      <c r="A373" s="1887">
        <v>1</v>
      </c>
      <c r="B373" s="1887">
        <v>1</v>
      </c>
      <c r="C373" s="1887">
        <v>1</v>
      </c>
      <c r="D373" s="2120" t="s">
        <v>1020</v>
      </c>
      <c r="E373" s="2662" t="s">
        <v>1082</v>
      </c>
      <c r="F373" s="2663"/>
      <c r="G373" s="2658"/>
      <c r="H373" s="104"/>
      <c r="I373" s="104"/>
      <c r="J373" s="2182"/>
      <c r="K373" s="2239"/>
      <c r="L373" s="2239"/>
      <c r="M373" s="2196" t="s">
        <v>180</v>
      </c>
      <c r="N373" s="2241"/>
      <c r="O373" s="2241"/>
      <c r="P373" s="2241"/>
      <c r="Q373" s="1409">
        <f t="shared" ref="Q373:AB373" si="260">Q357-Q368</f>
        <v>77.979399614418838</v>
      </c>
      <c r="R373" s="1409">
        <f t="shared" si="260"/>
        <v>78.839893221762367</v>
      </c>
      <c r="S373" s="1409">
        <f t="shared" si="260"/>
        <v>81.003459097595766</v>
      </c>
      <c r="T373" s="1409">
        <f t="shared" si="260"/>
        <v>84.223929090017378</v>
      </c>
      <c r="U373" s="1409">
        <f t="shared" si="260"/>
        <v>85.481318646486244</v>
      </c>
      <c r="V373" s="1409">
        <f t="shared" si="260"/>
        <v>87.356259417843347</v>
      </c>
      <c r="W373" s="1409">
        <f t="shared" si="260"/>
        <v>117.66221039630776</v>
      </c>
      <c r="X373" s="1409">
        <f t="shared" si="260"/>
        <v>117.95319006682141</v>
      </c>
      <c r="Y373" s="1409">
        <f t="shared" si="260"/>
        <v>120.83143259117813</v>
      </c>
      <c r="Z373" s="1409">
        <f t="shared" si="260"/>
        <v>114.42788597172967</v>
      </c>
      <c r="AA373" s="1409">
        <f t="shared" si="260"/>
        <v>116.45042235646616</v>
      </c>
      <c r="AB373" s="1409">
        <f t="shared" si="260"/>
        <v>117.17575598325766</v>
      </c>
      <c r="AC373" s="1409">
        <f>SUM(Q373:S373)</f>
        <v>237.82275193377697</v>
      </c>
      <c r="AD373" s="1409">
        <f>SUM(T373:V373)</f>
        <v>257.06150715434694</v>
      </c>
      <c r="AE373" s="1409">
        <f>SUM(W373:Y373)</f>
        <v>356.44683305430726</v>
      </c>
      <c r="AF373" s="1409">
        <f>SUM(Z373:AB373)</f>
        <v>348.05406431145349</v>
      </c>
      <c r="AG373" s="1409">
        <f>AC373+AD373</f>
        <v>494.88425908812394</v>
      </c>
      <c r="AH373" s="1409">
        <f>AF373+AE373</f>
        <v>704.50089736576069</v>
      </c>
      <c r="AI373" s="1409">
        <f>AG373+AH373</f>
        <v>1199.3851564538845</v>
      </c>
    </row>
    <row r="374" spans="1:35">
      <c r="A374" s="1887">
        <v>1</v>
      </c>
      <c r="B374" s="1887">
        <v>1</v>
      </c>
      <c r="C374" s="1887">
        <v>1</v>
      </c>
      <c r="D374" s="2120" t="s">
        <v>1020</v>
      </c>
      <c r="E374" s="2653">
        <v>1</v>
      </c>
      <c r="Z374" s="252"/>
    </row>
    <row r="375" spans="1:35" ht="15.75">
      <c r="A375" s="1887">
        <v>1</v>
      </c>
      <c r="B375" s="1887">
        <v>1</v>
      </c>
      <c r="C375" s="1887">
        <v>1</v>
      </c>
      <c r="D375" s="2120" t="s">
        <v>1020</v>
      </c>
      <c r="E375" s="2662" t="s">
        <v>1082</v>
      </c>
      <c r="F375" s="2663"/>
      <c r="G375" s="2682" t="s">
        <v>1030</v>
      </c>
      <c r="Z375" s="252"/>
    </row>
    <row r="376" spans="1:35">
      <c r="A376" s="1887">
        <v>1</v>
      </c>
      <c r="B376" s="1887">
        <v>1</v>
      </c>
      <c r="C376" s="1887">
        <v>1</v>
      </c>
      <c r="D376" s="2120" t="s">
        <v>1020</v>
      </c>
      <c r="E376" s="2662" t="s">
        <v>1082</v>
      </c>
      <c r="F376" s="2663"/>
      <c r="G376" s="2658"/>
      <c r="K376" s="2410" t="s">
        <v>135</v>
      </c>
      <c r="L376" s="2683"/>
      <c r="M376" s="2683"/>
      <c r="N376" s="2683"/>
      <c r="O376" s="2683"/>
      <c r="P376" s="2684"/>
      <c r="Q376" s="2685">
        <f t="shared" ref="Q376:AI376" si="261">SUM(Q377:Q378)</f>
        <v>129408.24799607397</v>
      </c>
      <c r="R376" s="2686">
        <f t="shared" si="261"/>
        <v>136293.66576811124</v>
      </c>
      <c r="S376" s="2686">
        <f t="shared" si="261"/>
        <v>153605.88610920752</v>
      </c>
      <c r="T376" s="2686">
        <f t="shared" si="261"/>
        <v>137166.9233608077</v>
      </c>
      <c r="U376" s="2686">
        <f t="shared" si="261"/>
        <v>147228.18625061837</v>
      </c>
      <c r="V376" s="2686">
        <f t="shared" si="261"/>
        <v>162230.91305584495</v>
      </c>
      <c r="W376" s="2687">
        <f t="shared" si="261"/>
        <v>137567.88065990427</v>
      </c>
      <c r="X376" s="2687">
        <f t="shared" si="261"/>
        <v>139896.21474345599</v>
      </c>
      <c r="Y376" s="2687">
        <f t="shared" si="261"/>
        <v>162927.06826788769</v>
      </c>
      <c r="Z376" s="2688">
        <f t="shared" si="261"/>
        <v>148456.07119563449</v>
      </c>
      <c r="AA376" s="2688">
        <f t="shared" si="261"/>
        <v>164639.81486230509</v>
      </c>
      <c r="AB376" s="2688">
        <f t="shared" si="261"/>
        <v>170443.72206387529</v>
      </c>
      <c r="AC376" s="2688">
        <f t="shared" si="261"/>
        <v>419307.79987339268</v>
      </c>
      <c r="AD376" s="2688">
        <f t="shared" si="261"/>
        <v>446626.02266727097</v>
      </c>
      <c r="AE376" s="2688">
        <f t="shared" si="261"/>
        <v>440391.16367124789</v>
      </c>
      <c r="AF376" s="2688">
        <f t="shared" si="261"/>
        <v>483539.6081218149</v>
      </c>
      <c r="AG376" s="2688">
        <f t="shared" si="261"/>
        <v>865933.82254066365</v>
      </c>
      <c r="AH376" s="2688">
        <f t="shared" si="261"/>
        <v>923930.7717930628</v>
      </c>
      <c r="AI376" s="2688">
        <f t="shared" si="261"/>
        <v>1789864.5943337264</v>
      </c>
    </row>
    <row r="377" spans="1:35">
      <c r="A377" s="1887">
        <v>1</v>
      </c>
      <c r="B377" s="1887">
        <v>1</v>
      </c>
      <c r="C377" s="1887">
        <v>1</v>
      </c>
      <c r="D377" s="2120" t="s">
        <v>1020</v>
      </c>
      <c r="E377" s="2662" t="s">
        <v>1082</v>
      </c>
      <c r="F377" s="2663"/>
      <c r="G377" s="2658"/>
      <c r="K377" s="2352"/>
      <c r="L377" s="2184" t="s">
        <v>1027</v>
      </c>
      <c r="M377" s="326"/>
      <c r="N377" s="326"/>
      <c r="O377" s="326"/>
      <c r="P377" s="2347"/>
      <c r="Q377" s="1431">
        <f>SUM(Q380,Q384,Q388,Q392,Q396)</f>
        <v>66496.76629481453</v>
      </c>
      <c r="R377" s="1431">
        <f t="shared" ref="R377:AA377" si="262">SUM(R380,R384,R388,R392,R396)</f>
        <v>69283.019553167644</v>
      </c>
      <c r="S377" s="1431">
        <f t="shared" si="262"/>
        <v>76288.582894669031</v>
      </c>
      <c r="T377" s="1431">
        <f t="shared" si="262"/>
        <v>69138.373679324344</v>
      </c>
      <c r="U377" s="1431">
        <f t="shared" si="262"/>
        <v>73209.764470414681</v>
      </c>
      <c r="V377" s="1431">
        <f t="shared" si="262"/>
        <v>79280.768123236732</v>
      </c>
      <c r="W377" s="1431">
        <f t="shared" si="262"/>
        <v>67113.286945339991</v>
      </c>
      <c r="X377" s="1431">
        <f t="shared" si="262"/>
        <v>68055.470650325427</v>
      </c>
      <c r="Y377" s="1431">
        <f t="shared" si="262"/>
        <v>77375.136181109076</v>
      </c>
      <c r="Z377" s="1431">
        <f t="shared" si="262"/>
        <v>73638.951211545587</v>
      </c>
      <c r="AA377" s="1431">
        <f t="shared" si="262"/>
        <v>80187.865165138661</v>
      </c>
      <c r="AB377" s="1431">
        <f>SUM(AB380,AB384,AB388,AB392,AB396)</f>
        <v>82536.474339911991</v>
      </c>
      <c r="AC377" s="1413">
        <f>SUM(Q377:S377)</f>
        <v>212068.36874265119</v>
      </c>
      <c r="AD377" s="1413">
        <f>SUM(T377:V377)</f>
        <v>221628.90627297573</v>
      </c>
      <c r="AE377" s="1413">
        <f>SUM(W377:Y377)</f>
        <v>212543.89377677446</v>
      </c>
      <c r="AF377" s="1413">
        <f>SUM(Z377:AB377)</f>
        <v>236363.29071659624</v>
      </c>
      <c r="AG377" s="1413">
        <f>AC377+AD377</f>
        <v>433697.27501562692</v>
      </c>
      <c r="AH377" s="1413">
        <f>AF377+AE377</f>
        <v>448907.1844933707</v>
      </c>
      <c r="AI377" s="1413">
        <f>AG377+AH377</f>
        <v>882604.45950899762</v>
      </c>
    </row>
    <row r="378" spans="1:35">
      <c r="A378" s="1887">
        <v>1</v>
      </c>
      <c r="B378" s="1887">
        <v>1</v>
      </c>
      <c r="C378" s="1887">
        <v>1</v>
      </c>
      <c r="D378" s="2120" t="s">
        <v>1020</v>
      </c>
      <c r="E378" s="2662" t="s">
        <v>1082</v>
      </c>
      <c r="F378" s="2663"/>
      <c r="G378" s="2658"/>
      <c r="K378" s="2352"/>
      <c r="L378" s="2184" t="s">
        <v>1028</v>
      </c>
      <c r="M378" s="326"/>
      <c r="N378" s="326"/>
      <c r="O378" s="326"/>
      <c r="P378" s="2347"/>
      <c r="Q378" s="1431">
        <f t="shared" ref="Q378:AB378" si="263">SUM(Q381,Q385,Q389,Q393,Q397)</f>
        <v>62911.481701259436</v>
      </c>
      <c r="R378" s="1431">
        <f t="shared" si="263"/>
        <v>67010.646214943597</v>
      </c>
      <c r="S378" s="1431">
        <f t="shared" si="263"/>
        <v>77317.303214538479</v>
      </c>
      <c r="T378" s="1431">
        <f t="shared" si="263"/>
        <v>68028.54968148336</v>
      </c>
      <c r="U378" s="1431">
        <f t="shared" si="263"/>
        <v>74018.421780203687</v>
      </c>
      <c r="V378" s="1431">
        <f t="shared" si="263"/>
        <v>82950.144932608207</v>
      </c>
      <c r="W378" s="1431">
        <f t="shared" si="263"/>
        <v>70454.593714564282</v>
      </c>
      <c r="X378" s="1431">
        <f t="shared" si="263"/>
        <v>71840.744093130575</v>
      </c>
      <c r="Y378" s="1431">
        <f t="shared" si="263"/>
        <v>85551.932086778601</v>
      </c>
      <c r="Z378" s="1431">
        <f t="shared" si="263"/>
        <v>74817.119984088888</v>
      </c>
      <c r="AA378" s="1431">
        <f t="shared" si="263"/>
        <v>84451.949697166434</v>
      </c>
      <c r="AB378" s="1431">
        <f t="shared" si="263"/>
        <v>87907.247723963315</v>
      </c>
      <c r="AC378" s="1413">
        <f>SUM(Q378:S378)</f>
        <v>207239.43113074149</v>
      </c>
      <c r="AD378" s="1413">
        <f>SUM(T378:V378)</f>
        <v>224997.11639429527</v>
      </c>
      <c r="AE378" s="1413">
        <f>SUM(W378:Y378)</f>
        <v>227847.26989447346</v>
      </c>
      <c r="AF378" s="1413">
        <f>SUM(Z378:AB378)</f>
        <v>247176.31740521864</v>
      </c>
      <c r="AG378" s="1413">
        <f>AC378+AD378</f>
        <v>432236.54752503673</v>
      </c>
      <c r="AH378" s="1413">
        <f>AF378+AE378</f>
        <v>475023.5872996921</v>
      </c>
      <c r="AI378" s="1413">
        <f>AG378+AH378</f>
        <v>907260.13482472883</v>
      </c>
    </row>
    <row r="379" spans="1:35">
      <c r="A379" s="1887">
        <v>1</v>
      </c>
      <c r="B379" s="1887">
        <v>1</v>
      </c>
      <c r="C379" s="1887">
        <v>1</v>
      </c>
      <c r="D379" s="2120" t="s">
        <v>1020</v>
      </c>
      <c r="E379" s="2662" t="s">
        <v>1082</v>
      </c>
      <c r="F379" s="2663"/>
      <c r="G379" s="2658"/>
      <c r="K379" s="2126" t="s">
        <v>1025</v>
      </c>
      <c r="L379" s="1448"/>
      <c r="M379" s="1448"/>
      <c r="N379" s="1448"/>
      <c r="O379" s="1448"/>
      <c r="P379" s="2015"/>
      <c r="Q379" s="2689">
        <f>SUM(Q380:Q381)</f>
        <v>46028.364162706959</v>
      </c>
      <c r="R379" s="1566">
        <f t="shared" ref="R379:AI379" si="264">SUM(R380:R381)</f>
        <v>48749.581077237453</v>
      </c>
      <c r="S379" s="1566">
        <f t="shared" si="264"/>
        <v>55591.621513998223</v>
      </c>
      <c r="T379" s="1566">
        <f t="shared" si="264"/>
        <v>49094.70513661384</v>
      </c>
      <c r="U379" s="1566">
        <f t="shared" si="264"/>
        <v>53071.062078741699</v>
      </c>
      <c r="V379" s="1566">
        <f t="shared" si="264"/>
        <v>59000.357191706644</v>
      </c>
      <c r="W379" s="2386">
        <f t="shared" si="264"/>
        <v>49253.169273494124</v>
      </c>
      <c r="X379" s="2386">
        <f t="shared" si="264"/>
        <v>50173.36065484646</v>
      </c>
      <c r="Y379" s="2386">
        <f t="shared" si="264"/>
        <v>59275.487822972442</v>
      </c>
      <c r="Z379" s="2690">
        <f t="shared" si="264"/>
        <v>53556.340008433173</v>
      </c>
      <c r="AA379" s="2690">
        <f t="shared" si="264"/>
        <v>59952.390105062172</v>
      </c>
      <c r="AB379" s="2690">
        <f t="shared" si="264"/>
        <v>62246.178364566003</v>
      </c>
      <c r="AC379" s="2690">
        <f t="shared" si="264"/>
        <v>150369.56675394264</v>
      </c>
      <c r="AD379" s="2690">
        <f t="shared" si="264"/>
        <v>161166.12440706219</v>
      </c>
      <c r="AE379" s="2690">
        <f t="shared" si="264"/>
        <v>158702.01775131302</v>
      </c>
      <c r="AF379" s="2690">
        <f t="shared" si="264"/>
        <v>175754.90847806135</v>
      </c>
      <c r="AG379" s="2690">
        <f t="shared" si="264"/>
        <v>311535.69116100483</v>
      </c>
      <c r="AH379" s="2690">
        <f t="shared" si="264"/>
        <v>334456.92622937437</v>
      </c>
      <c r="AI379" s="2690">
        <f t="shared" si="264"/>
        <v>645992.61739037919</v>
      </c>
    </row>
    <row r="380" spans="1:35">
      <c r="A380" s="1887">
        <v>1</v>
      </c>
      <c r="B380" s="1887">
        <v>1</v>
      </c>
      <c r="C380" s="1887">
        <v>1</v>
      </c>
      <c r="D380" s="2120" t="s">
        <v>1020</v>
      </c>
      <c r="E380" s="2662" t="s">
        <v>1082</v>
      </c>
      <c r="F380" s="2663"/>
      <c r="G380" s="2658"/>
      <c r="K380" s="2352"/>
      <c r="L380" s="2184" t="s">
        <v>1027</v>
      </c>
      <c r="P380" s="139"/>
      <c r="Q380" s="1431">
        <f t="shared" ref="Q380:AB380" si="265">Q116</f>
        <v>26048.66004121484</v>
      </c>
      <c r="R380" s="1431">
        <f t="shared" si="265"/>
        <v>27412.63357825244</v>
      </c>
      <c r="S380" s="1431">
        <f t="shared" si="265"/>
        <v>30842.114721505215</v>
      </c>
      <c r="T380" s="1431">
        <f t="shared" si="265"/>
        <v>27314.844746846706</v>
      </c>
      <c r="U380" s="1431">
        <f t="shared" si="265"/>
        <v>29307.940414420085</v>
      </c>
      <c r="V380" s="1431">
        <f t="shared" si="265"/>
        <v>32279.920187214459</v>
      </c>
      <c r="W380" s="1431">
        <f t="shared" si="265"/>
        <v>26554.522835919164</v>
      </c>
      <c r="X380" s="1431">
        <f t="shared" si="265"/>
        <v>27015.756443013368</v>
      </c>
      <c r="Y380" s="1431">
        <f t="shared" si="265"/>
        <v>31578.075794249951</v>
      </c>
      <c r="Z380" s="1431">
        <f t="shared" si="265"/>
        <v>29533.565214396007</v>
      </c>
      <c r="AA380" s="1431">
        <f t="shared" si="265"/>
        <v>32739.499672169259</v>
      </c>
      <c r="AB380" s="1431">
        <f t="shared" si="265"/>
        <v>33889.230319816124</v>
      </c>
      <c r="AC380" s="1413">
        <f>SUM(Q380:S380)</f>
        <v>84303.408340972499</v>
      </c>
      <c r="AD380" s="1413">
        <f>SUM(T380:V380)</f>
        <v>88902.70534848125</v>
      </c>
      <c r="AE380" s="1413">
        <f>SUM(W380:Y380)</f>
        <v>85148.35507318248</v>
      </c>
      <c r="AF380" s="1413">
        <f>SUM(Z380:AB380)</f>
        <v>96162.295206381386</v>
      </c>
      <c r="AG380" s="1413">
        <f>AC380+AD380</f>
        <v>173206.11368945375</v>
      </c>
      <c r="AH380" s="1413">
        <f>AF380+AE380</f>
        <v>181310.65027956385</v>
      </c>
      <c r="AI380" s="1413">
        <f>AG380+AH380</f>
        <v>354516.7639690176</v>
      </c>
    </row>
    <row r="381" spans="1:35">
      <c r="A381" s="1887">
        <v>1</v>
      </c>
      <c r="B381" s="1887">
        <v>1</v>
      </c>
      <c r="C381" s="1887">
        <v>1</v>
      </c>
      <c r="D381" s="2120" t="s">
        <v>1020</v>
      </c>
      <c r="E381" s="2662" t="s">
        <v>1082</v>
      </c>
      <c r="F381" s="2663"/>
      <c r="G381" s="2658"/>
      <c r="K381" s="2352"/>
      <c r="L381" s="2184" t="s">
        <v>1028</v>
      </c>
      <c r="P381" s="139"/>
      <c r="Q381" s="1431">
        <f t="shared" ref="Q381:AB381" si="266">Q120</f>
        <v>19979.704121492116</v>
      </c>
      <c r="R381" s="1431">
        <f t="shared" si="266"/>
        <v>21336.947498985017</v>
      </c>
      <c r="S381" s="1431">
        <f t="shared" si="266"/>
        <v>24749.506792493008</v>
      </c>
      <c r="T381" s="1431">
        <f t="shared" si="266"/>
        <v>21779.860389767135</v>
      </c>
      <c r="U381" s="1431">
        <f t="shared" si="266"/>
        <v>23763.12166432161</v>
      </c>
      <c r="V381" s="1431">
        <f t="shared" si="266"/>
        <v>26720.437004492189</v>
      </c>
      <c r="W381" s="1431">
        <f t="shared" si="266"/>
        <v>22698.64643757496</v>
      </c>
      <c r="X381" s="1431">
        <f t="shared" si="266"/>
        <v>23157.604211833092</v>
      </c>
      <c r="Y381" s="1431">
        <f t="shared" si="266"/>
        <v>27697.412028722487</v>
      </c>
      <c r="Z381" s="1431">
        <f t="shared" si="266"/>
        <v>24022.774794037166</v>
      </c>
      <c r="AA381" s="1431">
        <f t="shared" si="266"/>
        <v>27212.890432892913</v>
      </c>
      <c r="AB381" s="1431">
        <f t="shared" si="266"/>
        <v>28356.948044749875</v>
      </c>
      <c r="AC381" s="1413">
        <f>SUM(Q381:S381)</f>
        <v>66066.158412970137</v>
      </c>
      <c r="AD381" s="1413">
        <f>SUM(T381:V381)</f>
        <v>72263.419058580941</v>
      </c>
      <c r="AE381" s="1413">
        <f>SUM(W381:Y381)</f>
        <v>73553.662678130539</v>
      </c>
      <c r="AF381" s="1413">
        <f>SUM(Z381:AB381)</f>
        <v>79592.613271679962</v>
      </c>
      <c r="AG381" s="1413">
        <f>AC381+AD381</f>
        <v>138329.57747155108</v>
      </c>
      <c r="AH381" s="1413">
        <f>AF381+AE381</f>
        <v>153146.27594981052</v>
      </c>
      <c r="AI381" s="1413">
        <f>AG381+AH381</f>
        <v>291475.85342136159</v>
      </c>
    </row>
    <row r="382" spans="1:35">
      <c r="A382" s="1887">
        <v>1</v>
      </c>
      <c r="B382" s="1887">
        <v>1</v>
      </c>
      <c r="C382" s="1887">
        <v>1</v>
      </c>
      <c r="D382" s="2120" t="s">
        <v>1020</v>
      </c>
      <c r="E382" s="2662" t="s">
        <v>1082</v>
      </c>
      <c r="F382" s="2663"/>
      <c r="G382" s="2658"/>
      <c r="K382" s="2691"/>
      <c r="L382" s="2692" t="s">
        <v>1029</v>
      </c>
      <c r="M382" s="16"/>
      <c r="N382" s="16"/>
      <c r="O382" s="16"/>
      <c r="P382" s="137"/>
      <c r="Q382" s="2153">
        <f>IFERROR(Q381/Q$378,0)</f>
        <v>0.31758438334623007</v>
      </c>
      <c r="R382" s="2153">
        <f t="shared" ref="R382:AI382" si="267">IFERROR(R381/R$378,0)</f>
        <v>0.31841130781733612</v>
      </c>
      <c r="S382" s="2153">
        <f t="shared" si="267"/>
        <v>0.32010307865780807</v>
      </c>
      <c r="T382" s="2153">
        <f t="shared" si="267"/>
        <v>0.32015764692533755</v>
      </c>
      <c r="U382" s="2153">
        <f t="shared" si="267"/>
        <v>0.32104334424862169</v>
      </c>
      <c r="V382" s="2153">
        <f t="shared" si="267"/>
        <v>0.32212646555591756</v>
      </c>
      <c r="W382" s="2153">
        <f t="shared" si="267"/>
        <v>0.32217411585020217</v>
      </c>
      <c r="X382" s="2153">
        <f t="shared" si="267"/>
        <v>0.32234638580319808</v>
      </c>
      <c r="Y382" s="2153">
        <f t="shared" si="267"/>
        <v>0.32374969627369654</v>
      </c>
      <c r="Z382" s="2153">
        <f t="shared" si="267"/>
        <v>0.32108660155785218</v>
      </c>
      <c r="AA382" s="2153">
        <f t="shared" si="267"/>
        <v>0.32222927393002476</v>
      </c>
      <c r="AB382" s="2153">
        <f t="shared" si="267"/>
        <v>0.32257804423354547</v>
      </c>
      <c r="AC382" s="2153">
        <f t="shared" si="267"/>
        <v>0.31879144838653251</v>
      </c>
      <c r="AD382" s="2153">
        <f t="shared" si="267"/>
        <v>0.32117486755671665</v>
      </c>
      <c r="AE382" s="2153">
        <f t="shared" si="267"/>
        <v>0.32282003076971966</v>
      </c>
      <c r="AF382" s="2153">
        <f t="shared" si="267"/>
        <v>0.32200744030503758</v>
      </c>
      <c r="AG382" s="2153">
        <f t="shared" si="267"/>
        <v>0.32003211728304515</v>
      </c>
      <c r="AH382" s="2153">
        <f t="shared" si="267"/>
        <v>0.3223972030954973</v>
      </c>
      <c r="AI382" s="2153">
        <f t="shared" si="267"/>
        <v>0.32127042976232062</v>
      </c>
    </row>
    <row r="383" spans="1:35">
      <c r="A383" s="1887">
        <v>1</v>
      </c>
      <c r="B383" s="1887">
        <v>1</v>
      </c>
      <c r="C383" s="1887">
        <v>1</v>
      </c>
      <c r="D383" s="2120" t="s">
        <v>1020</v>
      </c>
      <c r="E383" s="2662" t="s">
        <v>1082</v>
      </c>
      <c r="F383" s="2663"/>
      <c r="G383" s="2658"/>
      <c r="K383" s="2142" t="s">
        <v>515</v>
      </c>
      <c r="L383" s="1514"/>
      <c r="M383" s="1515"/>
      <c r="N383" s="1515"/>
      <c r="O383" s="1515"/>
      <c r="P383" s="2143"/>
      <c r="Q383" s="2693">
        <f>SUM(Q384:Q385)</f>
        <v>76884.957910295328</v>
      </c>
      <c r="R383" s="1569">
        <f t="shared" ref="R383:AI383" si="268">SUM(R384:R385)</f>
        <v>80644.24459895544</v>
      </c>
      <c r="S383" s="1569">
        <f t="shared" si="268"/>
        <v>90096.336198065153</v>
      </c>
      <c r="T383" s="1569">
        <f t="shared" si="268"/>
        <v>81121.02404105803</v>
      </c>
      <c r="U383" s="1569">
        <f t="shared" si="268"/>
        <v>86614.252325096371</v>
      </c>
      <c r="V383" s="1569">
        <f t="shared" si="268"/>
        <v>94805.41124090532</v>
      </c>
      <c r="W383" s="1470">
        <f t="shared" si="268"/>
        <v>81339.937909049651</v>
      </c>
      <c r="X383" s="1470">
        <f t="shared" si="268"/>
        <v>82611.157117068738</v>
      </c>
      <c r="Y383" s="1470">
        <f t="shared" si="268"/>
        <v>95185.496677768999</v>
      </c>
      <c r="Z383" s="2694">
        <f t="shared" si="268"/>
        <v>87284.650503076409</v>
      </c>
      <c r="AA383" s="2694">
        <f t="shared" si="268"/>
        <v>96120.618653895101</v>
      </c>
      <c r="AB383" s="2694">
        <f t="shared" si="268"/>
        <v>99289.42435421003</v>
      </c>
      <c r="AC383" s="2694">
        <f t="shared" si="268"/>
        <v>247625.53870731595</v>
      </c>
      <c r="AD383" s="2694">
        <f t="shared" si="268"/>
        <v>262540.68760705972</v>
      </c>
      <c r="AE383" s="2694">
        <f t="shared" si="268"/>
        <v>259136.59170388739</v>
      </c>
      <c r="AF383" s="2694">
        <f t="shared" si="268"/>
        <v>282694.69351118157</v>
      </c>
      <c r="AG383" s="2694">
        <f t="shared" si="268"/>
        <v>510166.2263143757</v>
      </c>
      <c r="AH383" s="2694">
        <f t="shared" si="268"/>
        <v>541831.28521506896</v>
      </c>
      <c r="AI383" s="2694">
        <f t="shared" si="268"/>
        <v>1051997.5115294447</v>
      </c>
    </row>
    <row r="384" spans="1:35">
      <c r="A384" s="1887">
        <v>1</v>
      </c>
      <c r="B384" s="1887">
        <v>1</v>
      </c>
      <c r="C384" s="1887">
        <v>1</v>
      </c>
      <c r="D384" s="2120" t="s">
        <v>1020</v>
      </c>
      <c r="E384" s="2662" t="s">
        <v>1082</v>
      </c>
      <c r="F384" s="2663"/>
      <c r="G384" s="2658"/>
      <c r="K384" s="2352"/>
      <c r="L384" s="2184" t="s">
        <v>1027</v>
      </c>
      <c r="P384" s="139"/>
      <c r="Q384" s="1431">
        <f t="shared" ref="Q384:AB384" si="269">Q170</f>
        <v>35247.581453869425</v>
      </c>
      <c r="R384" s="1431">
        <f t="shared" si="269"/>
        <v>36396.239467948952</v>
      </c>
      <c r="S384" s="1431">
        <f t="shared" si="269"/>
        <v>39284.346086122532</v>
      </c>
      <c r="T384" s="1431">
        <f t="shared" si="269"/>
        <v>36655.613835560529</v>
      </c>
      <c r="U384" s="1431">
        <f t="shared" si="269"/>
        <v>38334.081378528877</v>
      </c>
      <c r="V384" s="1431">
        <f t="shared" si="269"/>
        <v>40836.907343259008</v>
      </c>
      <c r="W384" s="1431">
        <f t="shared" si="269"/>
        <v>35214.918248075002</v>
      </c>
      <c r="X384" s="1431">
        <f t="shared" si="269"/>
        <v>35603.341970944457</v>
      </c>
      <c r="Y384" s="1431">
        <f t="shared" si="269"/>
        <v>39445.458070183362</v>
      </c>
      <c r="Z384" s="1431">
        <f t="shared" si="269"/>
        <v>38624.336191084207</v>
      </c>
      <c r="AA384" s="1431">
        <f t="shared" si="269"/>
        <v>41324.18498399626</v>
      </c>
      <c r="AB384" s="1431">
        <f t="shared" si="269"/>
        <v>42292.42028079</v>
      </c>
      <c r="AC384" s="1413">
        <f>SUM(Q384:S384)</f>
        <v>110928.16700794091</v>
      </c>
      <c r="AD384" s="1413">
        <f>SUM(T384:V384)</f>
        <v>115826.60255734842</v>
      </c>
      <c r="AE384" s="1413">
        <f>SUM(W384:Y384)</f>
        <v>110263.71828920282</v>
      </c>
      <c r="AF384" s="1413">
        <f>SUM(Z384:AB384)</f>
        <v>122240.94145587047</v>
      </c>
      <c r="AG384" s="1413">
        <f>AC384+AD384</f>
        <v>226754.76956528932</v>
      </c>
      <c r="AH384" s="1413">
        <f>AF384+AE384</f>
        <v>232504.6597450733</v>
      </c>
      <c r="AI384" s="1413">
        <f>AG384+AH384</f>
        <v>459259.42931036261</v>
      </c>
    </row>
    <row r="385" spans="1:35">
      <c r="A385" s="1887">
        <v>1</v>
      </c>
      <c r="B385" s="1887">
        <v>1</v>
      </c>
      <c r="C385" s="1887">
        <v>1</v>
      </c>
      <c r="D385" s="2120" t="s">
        <v>1020</v>
      </c>
      <c r="E385" s="2662" t="s">
        <v>1082</v>
      </c>
      <c r="F385" s="2663"/>
      <c r="G385" s="2658"/>
      <c r="K385" s="2352"/>
      <c r="L385" s="2184" t="s">
        <v>1028</v>
      </c>
      <c r="P385" s="139"/>
      <c r="Q385" s="1431">
        <f t="shared" ref="Q385:AB385" si="270">Q174</f>
        <v>41637.376456425904</v>
      </c>
      <c r="R385" s="1431">
        <f t="shared" si="270"/>
        <v>44248.005131006496</v>
      </c>
      <c r="S385" s="1431">
        <f t="shared" si="270"/>
        <v>50811.990111942621</v>
      </c>
      <c r="T385" s="1431">
        <f t="shared" si="270"/>
        <v>44465.410205497508</v>
      </c>
      <c r="U385" s="1431">
        <f t="shared" si="270"/>
        <v>48280.170946567494</v>
      </c>
      <c r="V385" s="1431">
        <f t="shared" si="270"/>
        <v>53968.503897646318</v>
      </c>
      <c r="W385" s="1431">
        <f t="shared" si="270"/>
        <v>46125.019660974649</v>
      </c>
      <c r="X385" s="1431">
        <f t="shared" si="270"/>
        <v>47007.815146124274</v>
      </c>
      <c r="Y385" s="1431">
        <f t="shared" si="270"/>
        <v>55740.03860758563</v>
      </c>
      <c r="Z385" s="1431">
        <f t="shared" si="270"/>
        <v>48660.314311992202</v>
      </c>
      <c r="AA385" s="1431">
        <f t="shared" si="270"/>
        <v>54796.433669898848</v>
      </c>
      <c r="AB385" s="1431">
        <f t="shared" si="270"/>
        <v>56997.00407342003</v>
      </c>
      <c r="AC385" s="1413">
        <f>SUM(Q385:S385)</f>
        <v>136697.37169937504</v>
      </c>
      <c r="AD385" s="1413">
        <f>SUM(T385:V385)</f>
        <v>146714.08504971131</v>
      </c>
      <c r="AE385" s="1413">
        <f>SUM(W385:Y385)</f>
        <v>148872.87341468455</v>
      </c>
      <c r="AF385" s="1413">
        <f>SUM(Z385:AB385)</f>
        <v>160453.75205531108</v>
      </c>
      <c r="AG385" s="1413">
        <f>AC385+AD385</f>
        <v>283411.45674908638</v>
      </c>
      <c r="AH385" s="1413">
        <f>AF385+AE385</f>
        <v>309326.62546999566</v>
      </c>
      <c r="AI385" s="1413">
        <f>AG385+AH385</f>
        <v>592738.08221908205</v>
      </c>
    </row>
    <row r="386" spans="1:35">
      <c r="A386" s="1887">
        <v>1</v>
      </c>
      <c r="B386" s="1887">
        <v>1</v>
      </c>
      <c r="C386" s="1887">
        <v>1</v>
      </c>
      <c r="D386" s="2120" t="s">
        <v>1020</v>
      </c>
      <c r="E386" s="2662" t="s">
        <v>1082</v>
      </c>
      <c r="F386" s="2663"/>
      <c r="G386" s="2658"/>
      <c r="K386" s="2691"/>
      <c r="L386" s="2692" t="s">
        <v>1100</v>
      </c>
      <c r="M386" s="16"/>
      <c r="N386" s="16"/>
      <c r="O386" s="16"/>
      <c r="P386" s="137"/>
      <c r="Q386" s="2153">
        <f>IFERROR(Q385/Q$378,0)</f>
        <v>0.66184065818294591</v>
      </c>
      <c r="R386" s="2153">
        <f t="shared" ref="R386:AI386" si="271">IFERROR(R385/R$378,0)</f>
        <v>0.66031306412232516</v>
      </c>
      <c r="S386" s="2153">
        <f t="shared" si="271"/>
        <v>0.65718782212243676</v>
      </c>
      <c r="T386" s="2153">
        <f t="shared" si="271"/>
        <v>0.65362866640093187</v>
      </c>
      <c r="U386" s="2153">
        <f t="shared" si="271"/>
        <v>0.65227236389793009</v>
      </c>
      <c r="V386" s="2153">
        <f t="shared" si="271"/>
        <v>0.6506137384267664</v>
      </c>
      <c r="W386" s="2153">
        <f t="shared" si="271"/>
        <v>0.65467724997241372</v>
      </c>
      <c r="X386" s="2153">
        <f t="shared" si="271"/>
        <v>0.65433363392207922</v>
      </c>
      <c r="Y386" s="2153">
        <f t="shared" si="271"/>
        <v>0.65153453870622557</v>
      </c>
      <c r="Z386" s="2153">
        <f t="shared" si="271"/>
        <v>0.65039010218972115</v>
      </c>
      <c r="AA386" s="2153">
        <f t="shared" si="271"/>
        <v>0.64884746730408993</v>
      </c>
      <c r="AB386" s="2153">
        <f t="shared" si="271"/>
        <v>0.64837661909738964</v>
      </c>
      <c r="AC386" s="2153">
        <f t="shared" si="271"/>
        <v>0.6596108228705595</v>
      </c>
      <c r="AD386" s="2153">
        <f t="shared" si="271"/>
        <v>0.65207095717885921</v>
      </c>
      <c r="AE386" s="2153">
        <f t="shared" si="271"/>
        <v>0.65338888406972984</v>
      </c>
      <c r="AF386" s="2153">
        <f t="shared" si="271"/>
        <v>0.64914694797505479</v>
      </c>
      <c r="AG386" s="2153">
        <f t="shared" si="271"/>
        <v>0.65568600890388651</v>
      </c>
      <c r="AH386" s="2153">
        <f t="shared" si="271"/>
        <v>0.65118161232453009</v>
      </c>
      <c r="AI386" s="2153">
        <f t="shared" si="271"/>
        <v>0.6533275953247869</v>
      </c>
    </row>
    <row r="387" spans="1:35">
      <c r="A387" s="1887">
        <v>1</v>
      </c>
      <c r="B387" s="1887">
        <v>1</v>
      </c>
      <c r="C387" s="1887">
        <v>1</v>
      </c>
      <c r="D387" s="2120" t="s">
        <v>1020</v>
      </c>
      <c r="E387" s="2662" t="s">
        <v>1082</v>
      </c>
      <c r="F387" s="2663"/>
      <c r="G387" s="2658"/>
      <c r="I387" s="371"/>
      <c r="K387" s="2144" t="s">
        <v>516</v>
      </c>
      <c r="L387" s="1518"/>
      <c r="M387" s="1519"/>
      <c r="N387" s="1519"/>
      <c r="O387" s="1519"/>
      <c r="P387" s="2145"/>
      <c r="Q387" s="2695">
        <f>SUM(Q388:Q389)</f>
        <v>4567.6055078314303</v>
      </c>
      <c r="R387" s="2696">
        <f t="shared" ref="R387:AI387" si="272">SUM(R388:R389)</f>
        <v>4828.2851090794429</v>
      </c>
      <c r="S387" s="2696">
        <f t="shared" si="272"/>
        <v>5483.7199490048406</v>
      </c>
      <c r="T387" s="2696">
        <f t="shared" si="272"/>
        <v>4861.3463478579233</v>
      </c>
      <c r="U387" s="2696">
        <f t="shared" si="272"/>
        <v>5242.262377211835</v>
      </c>
      <c r="V387" s="2696">
        <f t="shared" si="272"/>
        <v>5810.2605685637272</v>
      </c>
      <c r="W387" s="2697">
        <f t="shared" si="272"/>
        <v>4876.5264563577239</v>
      </c>
      <c r="X387" s="2697">
        <f t="shared" si="272"/>
        <v>4964.6764017302958</v>
      </c>
      <c r="Y387" s="2697">
        <f t="shared" si="272"/>
        <v>5836.6167707710974</v>
      </c>
      <c r="Z387" s="2698">
        <f t="shared" si="272"/>
        <v>5288.7496882861387</v>
      </c>
      <c r="AA387" s="2698">
        <f t="shared" si="272"/>
        <v>5901.4607808302753</v>
      </c>
      <c r="AB387" s="2698">
        <f t="shared" si="272"/>
        <v>6121.1947555979568</v>
      </c>
      <c r="AC387" s="2698">
        <f t="shared" si="272"/>
        <v>14879.610565915715</v>
      </c>
      <c r="AD387" s="2698">
        <f t="shared" si="272"/>
        <v>15913.869293633485</v>
      </c>
      <c r="AE387" s="2698">
        <f t="shared" si="272"/>
        <v>15677.819628859117</v>
      </c>
      <c r="AF387" s="2698">
        <f t="shared" si="272"/>
        <v>17311.40522471437</v>
      </c>
      <c r="AG387" s="2698">
        <f t="shared" si="272"/>
        <v>30793.479859549196</v>
      </c>
      <c r="AH387" s="2698">
        <f t="shared" si="272"/>
        <v>32989.224853573491</v>
      </c>
      <c r="AI387" s="2698">
        <f t="shared" si="272"/>
        <v>63782.704713122686</v>
      </c>
    </row>
    <row r="388" spans="1:35">
      <c r="A388" s="1887">
        <v>1</v>
      </c>
      <c r="B388" s="1887">
        <v>1</v>
      </c>
      <c r="C388" s="1887">
        <v>1</v>
      </c>
      <c r="D388" s="2120" t="s">
        <v>1020</v>
      </c>
      <c r="E388" s="2662" t="s">
        <v>1082</v>
      </c>
      <c r="F388" s="2663"/>
      <c r="G388" s="2658"/>
      <c r="I388" s="371"/>
      <c r="K388" s="2352"/>
      <c r="L388" s="2184" t="s">
        <v>1027</v>
      </c>
      <c r="P388" s="139"/>
      <c r="Q388" s="1431">
        <f t="shared" ref="Q388:AB388" si="273">Q252</f>
        <v>3466.0337992752216</v>
      </c>
      <c r="R388" s="1431">
        <f t="shared" si="273"/>
        <v>3644.4941267002555</v>
      </c>
      <c r="S388" s="1431">
        <f t="shared" si="273"/>
        <v>4093.2024858463751</v>
      </c>
      <c r="T388" s="1431">
        <f t="shared" si="273"/>
        <v>3331.4685764371588</v>
      </c>
      <c r="U388" s="1431">
        <f t="shared" si="273"/>
        <v>3592.2423347001518</v>
      </c>
      <c r="V388" s="1431">
        <f t="shared" si="273"/>
        <v>3981.0918753630808</v>
      </c>
      <c r="W388" s="1431">
        <f t="shared" si="273"/>
        <v>3535.2459976266869</v>
      </c>
      <c r="X388" s="1431">
        <f t="shared" si="273"/>
        <v>3595.5931365603592</v>
      </c>
      <c r="Y388" s="1431">
        <f t="shared" si="273"/>
        <v>4192.5204105363537</v>
      </c>
      <c r="Z388" s="1431">
        <f t="shared" si="273"/>
        <v>3517.3723328820606</v>
      </c>
      <c r="AA388" s="1431">
        <f t="shared" si="273"/>
        <v>3936.8321665970316</v>
      </c>
      <c r="AB388" s="1431">
        <f t="shared" si="273"/>
        <v>4087.2612638325154</v>
      </c>
      <c r="AC388" s="1413">
        <f>SUM(Q388:S388)</f>
        <v>11203.730411821853</v>
      </c>
      <c r="AD388" s="1413">
        <f>SUM(T388:V388)</f>
        <v>10904.802786500391</v>
      </c>
      <c r="AE388" s="1413">
        <f>SUM(W388:Y388)</f>
        <v>11323.3595447234</v>
      </c>
      <c r="AF388" s="1413">
        <f>SUM(Z388:AB388)</f>
        <v>11541.465763311608</v>
      </c>
      <c r="AG388" s="1413">
        <f>AC388+AD388</f>
        <v>22108.533198322242</v>
      </c>
      <c r="AH388" s="1413">
        <f>AF388+AE388</f>
        <v>22864.825308035008</v>
      </c>
      <c r="AI388" s="1413">
        <f>AG388+AH388</f>
        <v>44973.358506357254</v>
      </c>
    </row>
    <row r="389" spans="1:35">
      <c r="A389" s="1887">
        <v>1</v>
      </c>
      <c r="B389" s="1887">
        <v>1</v>
      </c>
      <c r="C389" s="1887">
        <v>1</v>
      </c>
      <c r="D389" s="2120" t="s">
        <v>1020</v>
      </c>
      <c r="E389" s="2662" t="s">
        <v>1082</v>
      </c>
      <c r="F389" s="2663"/>
      <c r="G389" s="2658"/>
      <c r="I389" s="371"/>
      <c r="K389" s="2352"/>
      <c r="L389" s="2184" t="s">
        <v>1028</v>
      </c>
      <c r="P389" s="139"/>
      <c r="Q389" s="1431">
        <f t="shared" ref="Q389:AB389" si="274">Q256</f>
        <v>1101.5717085562085</v>
      </c>
      <c r="R389" s="1431">
        <f t="shared" si="274"/>
        <v>1183.7909823791879</v>
      </c>
      <c r="S389" s="1431">
        <f t="shared" si="274"/>
        <v>1390.5174631584655</v>
      </c>
      <c r="T389" s="1431">
        <f t="shared" si="274"/>
        <v>1529.8777714207642</v>
      </c>
      <c r="U389" s="1431">
        <f t="shared" si="274"/>
        <v>1650.0200425116832</v>
      </c>
      <c r="V389" s="1431">
        <f t="shared" si="274"/>
        <v>1829.1686932006464</v>
      </c>
      <c r="W389" s="1431">
        <f t="shared" si="274"/>
        <v>1341.2804587310366</v>
      </c>
      <c r="X389" s="1431">
        <f t="shared" si="274"/>
        <v>1369.083265169937</v>
      </c>
      <c r="Y389" s="1431">
        <f t="shared" si="274"/>
        <v>1644.0963602347433</v>
      </c>
      <c r="Z389" s="1431">
        <f t="shared" si="274"/>
        <v>1771.3773554040783</v>
      </c>
      <c r="AA389" s="1431">
        <f t="shared" si="274"/>
        <v>1964.6286142332442</v>
      </c>
      <c r="AB389" s="1431">
        <f t="shared" si="274"/>
        <v>2033.9334917654419</v>
      </c>
      <c r="AC389" s="1413">
        <f>SUM(Q389:S389)</f>
        <v>3675.8801540938616</v>
      </c>
      <c r="AD389" s="1413">
        <f>SUM(T389:V389)</f>
        <v>5009.0665071330932</v>
      </c>
      <c r="AE389" s="1413">
        <f>SUM(W389:Y389)</f>
        <v>4354.4600841357169</v>
      </c>
      <c r="AF389" s="1413">
        <f>SUM(Z389:AB389)</f>
        <v>5769.9394614027642</v>
      </c>
      <c r="AG389" s="1413">
        <f>AC389+AD389</f>
        <v>8684.9466612269553</v>
      </c>
      <c r="AH389" s="1413">
        <f>AF389+AE389</f>
        <v>10124.399545538481</v>
      </c>
      <c r="AI389" s="1413">
        <f>AG389+AH389</f>
        <v>18809.346206765436</v>
      </c>
    </row>
    <row r="390" spans="1:35">
      <c r="A390" s="1887">
        <v>1</v>
      </c>
      <c r="B390" s="1887">
        <v>1</v>
      </c>
      <c r="C390" s="1887">
        <v>1</v>
      </c>
      <c r="D390" s="2120" t="s">
        <v>1020</v>
      </c>
      <c r="E390" s="2662" t="s">
        <v>1082</v>
      </c>
      <c r="F390" s="2663"/>
      <c r="G390" s="2658"/>
      <c r="I390" s="371"/>
      <c r="K390" s="2112"/>
      <c r="L390" s="2692" t="s">
        <v>1101</v>
      </c>
      <c r="M390" s="372"/>
      <c r="N390" s="372"/>
      <c r="O390" s="372"/>
      <c r="P390" s="139"/>
      <c r="Q390" s="2153">
        <f>IFERROR(Q389/Q$378,0)</f>
        <v>1.7509867495843066E-2</v>
      </c>
      <c r="R390" s="2153">
        <f t="shared" ref="R390:AI390" si="275">IFERROR(R389/R$378,0)</f>
        <v>1.7665715065365219E-2</v>
      </c>
      <c r="S390" s="2153">
        <f t="shared" si="275"/>
        <v>1.7984557212246344E-2</v>
      </c>
      <c r="T390" s="2153">
        <f t="shared" si="275"/>
        <v>2.2488760653928516E-2</v>
      </c>
      <c r="U390" s="2153">
        <f t="shared" si="275"/>
        <v>2.2292018700579522E-2</v>
      </c>
      <c r="V390" s="2153">
        <f t="shared" si="275"/>
        <v>2.2051422510313046E-2</v>
      </c>
      <c r="W390" s="2153">
        <f t="shared" si="275"/>
        <v>1.9037516051331211E-2</v>
      </c>
      <c r="X390" s="2153">
        <f t="shared" si="275"/>
        <v>1.9057197728842134E-2</v>
      </c>
      <c r="Y390" s="2153">
        <f t="shared" si="275"/>
        <v>1.9217524609111965E-2</v>
      </c>
      <c r="Z390" s="2153">
        <f t="shared" si="275"/>
        <v>2.3676096537541026E-2</v>
      </c>
      <c r="AA390" s="2153">
        <f t="shared" si="275"/>
        <v>2.326327125990748E-2</v>
      </c>
      <c r="AB390" s="2153">
        <f t="shared" si="275"/>
        <v>2.3137267340597175E-2</v>
      </c>
      <c r="AC390" s="2153">
        <f t="shared" si="275"/>
        <v>1.7737358831943776E-2</v>
      </c>
      <c r="AD390" s="2153">
        <f t="shared" si="275"/>
        <v>2.226280313012979E-2</v>
      </c>
      <c r="AE390" s="2153">
        <f t="shared" si="275"/>
        <v>1.9111311213658461E-2</v>
      </c>
      <c r="AF390" s="2153">
        <f t="shared" si="275"/>
        <v>2.3343415429009636E-2</v>
      </c>
      <c r="AG390" s="2153">
        <f t="shared" si="275"/>
        <v>2.0093040977114254E-2</v>
      </c>
      <c r="AH390" s="2153">
        <f t="shared" si="275"/>
        <v>2.1313466986116216E-2</v>
      </c>
      <c r="AI390" s="2153">
        <f t="shared" si="275"/>
        <v>2.0732032065311858E-2</v>
      </c>
    </row>
    <row r="391" spans="1:35">
      <c r="A391" s="1887">
        <v>1</v>
      </c>
      <c r="B391" s="1887">
        <v>1</v>
      </c>
      <c r="C391" s="1887">
        <v>1</v>
      </c>
      <c r="D391" s="2120" t="s">
        <v>1020</v>
      </c>
      <c r="E391" s="2662" t="s">
        <v>1082</v>
      </c>
      <c r="F391" s="2663"/>
      <c r="G391" s="2658"/>
      <c r="I391" s="371"/>
      <c r="K391" s="2146" t="s">
        <v>520</v>
      </c>
      <c r="L391" s="1522"/>
      <c r="M391" s="1522"/>
      <c r="N391" s="1522"/>
      <c r="O391" s="1522"/>
      <c r="P391" s="2147"/>
      <c r="Q391" s="2699">
        <f>SUM(Q392:Q393)</f>
        <v>0</v>
      </c>
      <c r="R391" s="1570">
        <f t="shared" ref="R391:AI391" si="276">SUM(R392:R393)</f>
        <v>0</v>
      </c>
      <c r="S391" s="1570">
        <f t="shared" si="276"/>
        <v>0</v>
      </c>
      <c r="T391" s="1570">
        <f t="shared" si="276"/>
        <v>0</v>
      </c>
      <c r="U391" s="1570">
        <f t="shared" si="276"/>
        <v>0</v>
      </c>
      <c r="V391" s="1570">
        <f t="shared" si="276"/>
        <v>0</v>
      </c>
      <c r="W391" s="2390">
        <f t="shared" si="276"/>
        <v>0</v>
      </c>
      <c r="X391" s="2390">
        <f t="shared" si="276"/>
        <v>0</v>
      </c>
      <c r="Y391" s="2390">
        <f t="shared" si="276"/>
        <v>0</v>
      </c>
      <c r="Z391" s="2700">
        <f t="shared" si="276"/>
        <v>0</v>
      </c>
      <c r="AA391" s="2700">
        <f t="shared" si="276"/>
        <v>0</v>
      </c>
      <c r="AB391" s="2700">
        <f t="shared" si="276"/>
        <v>0</v>
      </c>
      <c r="AC391" s="2700">
        <f t="shared" si="276"/>
        <v>0</v>
      </c>
      <c r="AD391" s="2700">
        <f t="shared" si="276"/>
        <v>0</v>
      </c>
      <c r="AE391" s="2700">
        <f t="shared" si="276"/>
        <v>0</v>
      </c>
      <c r="AF391" s="2700">
        <f t="shared" si="276"/>
        <v>0</v>
      </c>
      <c r="AG391" s="2700">
        <f t="shared" si="276"/>
        <v>0</v>
      </c>
      <c r="AH391" s="2700">
        <f t="shared" si="276"/>
        <v>0</v>
      </c>
      <c r="AI391" s="2700">
        <f t="shared" si="276"/>
        <v>0</v>
      </c>
    </row>
    <row r="392" spans="1:35">
      <c r="A392" s="1887">
        <v>1</v>
      </c>
      <c r="B392" s="1887">
        <v>1</v>
      </c>
      <c r="C392" s="1887">
        <v>1</v>
      </c>
      <c r="D392" s="2120" t="s">
        <v>1020</v>
      </c>
      <c r="E392" s="2662" t="s">
        <v>1082</v>
      </c>
      <c r="F392" s="2663"/>
      <c r="G392" s="2658"/>
      <c r="I392" s="371"/>
      <c r="K392" s="2352"/>
      <c r="L392" s="2184" t="s">
        <v>1027</v>
      </c>
      <c r="P392" s="139"/>
      <c r="Q392" s="1431">
        <f t="shared" ref="Q392:AB392" si="277">Q315</f>
        <v>0</v>
      </c>
      <c r="R392" s="1431">
        <f t="shared" si="277"/>
        <v>0</v>
      </c>
      <c r="S392" s="1431">
        <f t="shared" si="277"/>
        <v>0</v>
      </c>
      <c r="T392" s="1431">
        <f t="shared" si="277"/>
        <v>0</v>
      </c>
      <c r="U392" s="1431">
        <f t="shared" si="277"/>
        <v>0</v>
      </c>
      <c r="V392" s="1431">
        <f t="shared" si="277"/>
        <v>0</v>
      </c>
      <c r="W392" s="1431">
        <f t="shared" si="277"/>
        <v>0</v>
      </c>
      <c r="X392" s="1431">
        <f t="shared" si="277"/>
        <v>0</v>
      </c>
      <c r="Y392" s="1431">
        <f t="shared" si="277"/>
        <v>0</v>
      </c>
      <c r="Z392" s="1431">
        <f t="shared" si="277"/>
        <v>0</v>
      </c>
      <c r="AA392" s="1431">
        <f t="shared" si="277"/>
        <v>0</v>
      </c>
      <c r="AB392" s="1431">
        <f t="shared" si="277"/>
        <v>0</v>
      </c>
      <c r="AC392" s="1413">
        <f>SUM(Q392:S392)</f>
        <v>0</v>
      </c>
      <c r="AD392" s="1413">
        <f>SUM(T392:V392)</f>
        <v>0</v>
      </c>
      <c r="AE392" s="1413">
        <f>SUM(W392:Y392)</f>
        <v>0</v>
      </c>
      <c r="AF392" s="1413">
        <f>SUM(Z392:AB392)</f>
        <v>0</v>
      </c>
      <c r="AG392" s="1413">
        <f>AC392+AD392</f>
        <v>0</v>
      </c>
      <c r="AH392" s="1413">
        <f>AF392+AE392</f>
        <v>0</v>
      </c>
      <c r="AI392" s="1413">
        <f>AG392+AH392</f>
        <v>0</v>
      </c>
    </row>
    <row r="393" spans="1:35">
      <c r="A393" s="1887">
        <v>1</v>
      </c>
      <c r="B393" s="1887">
        <v>1</v>
      </c>
      <c r="C393" s="1887">
        <v>1</v>
      </c>
      <c r="D393" s="2120" t="s">
        <v>1020</v>
      </c>
      <c r="E393" s="2662" t="s">
        <v>1082</v>
      </c>
      <c r="F393" s="2663"/>
      <c r="G393" s="2658"/>
      <c r="I393" s="371"/>
      <c r="K393" s="2352"/>
      <c r="L393" s="2184" t="s">
        <v>1028</v>
      </c>
      <c r="P393" s="139"/>
      <c r="Q393" s="1431">
        <f t="shared" ref="Q393:AB393" si="278">Q319</f>
        <v>0</v>
      </c>
      <c r="R393" s="1431">
        <f t="shared" si="278"/>
        <v>0</v>
      </c>
      <c r="S393" s="1431">
        <f t="shared" si="278"/>
        <v>0</v>
      </c>
      <c r="T393" s="1431">
        <f t="shared" si="278"/>
        <v>0</v>
      </c>
      <c r="U393" s="1431">
        <f t="shared" si="278"/>
        <v>0</v>
      </c>
      <c r="V393" s="1431">
        <f t="shared" si="278"/>
        <v>0</v>
      </c>
      <c r="W393" s="1431">
        <f t="shared" si="278"/>
        <v>0</v>
      </c>
      <c r="X393" s="1431">
        <f t="shared" si="278"/>
        <v>0</v>
      </c>
      <c r="Y393" s="1431">
        <f t="shared" si="278"/>
        <v>0</v>
      </c>
      <c r="Z393" s="1431">
        <f t="shared" si="278"/>
        <v>0</v>
      </c>
      <c r="AA393" s="1431">
        <f t="shared" si="278"/>
        <v>0</v>
      </c>
      <c r="AB393" s="1431">
        <f t="shared" si="278"/>
        <v>0</v>
      </c>
      <c r="AC393" s="1413">
        <f>SUM(Q393:S393)</f>
        <v>0</v>
      </c>
      <c r="AD393" s="1413">
        <f>SUM(T393:V393)</f>
        <v>0</v>
      </c>
      <c r="AE393" s="1413">
        <f>SUM(W393:Y393)</f>
        <v>0</v>
      </c>
      <c r="AF393" s="1413">
        <f>SUM(Z393:AB393)</f>
        <v>0</v>
      </c>
      <c r="AG393" s="1413">
        <f>AC393+AD393</f>
        <v>0</v>
      </c>
      <c r="AH393" s="1413">
        <f>AF393+AE393</f>
        <v>0</v>
      </c>
      <c r="AI393" s="1413">
        <f>AG393+AH393</f>
        <v>0</v>
      </c>
    </row>
    <row r="394" spans="1:35">
      <c r="A394" s="1887">
        <v>1</v>
      </c>
      <c r="B394" s="1887">
        <v>1</v>
      </c>
      <c r="C394" s="1887">
        <v>1</v>
      </c>
      <c r="D394" s="2120" t="s">
        <v>1020</v>
      </c>
      <c r="E394" s="2662" t="s">
        <v>1082</v>
      </c>
      <c r="F394" s="2663"/>
      <c r="G394" s="2658"/>
      <c r="I394" s="371"/>
      <c r="K394" s="2112"/>
      <c r="L394" s="2692" t="s">
        <v>1102</v>
      </c>
      <c r="M394" s="372"/>
      <c r="N394" s="372"/>
      <c r="O394" s="372"/>
      <c r="P394" s="139"/>
      <c r="Q394" s="2153">
        <f>IFERROR(Q393/Q$378,0)</f>
        <v>0</v>
      </c>
      <c r="R394" s="2153">
        <f t="shared" ref="R394:AI394" si="279">IFERROR(R393/R$378,0)</f>
        <v>0</v>
      </c>
      <c r="S394" s="2153">
        <f t="shared" si="279"/>
        <v>0</v>
      </c>
      <c r="T394" s="2153">
        <f t="shared" si="279"/>
        <v>0</v>
      </c>
      <c r="U394" s="2153">
        <f t="shared" si="279"/>
        <v>0</v>
      </c>
      <c r="V394" s="2153">
        <f t="shared" si="279"/>
        <v>0</v>
      </c>
      <c r="W394" s="2153">
        <f t="shared" si="279"/>
        <v>0</v>
      </c>
      <c r="X394" s="2153">
        <f t="shared" si="279"/>
        <v>0</v>
      </c>
      <c r="Y394" s="2153">
        <f t="shared" si="279"/>
        <v>0</v>
      </c>
      <c r="Z394" s="2153">
        <f t="shared" si="279"/>
        <v>0</v>
      </c>
      <c r="AA394" s="2153">
        <f t="shared" si="279"/>
        <v>0</v>
      </c>
      <c r="AB394" s="2153">
        <f t="shared" si="279"/>
        <v>0</v>
      </c>
      <c r="AC394" s="2153">
        <f t="shared" si="279"/>
        <v>0</v>
      </c>
      <c r="AD394" s="2153">
        <f t="shared" si="279"/>
        <v>0</v>
      </c>
      <c r="AE394" s="2153">
        <f t="shared" si="279"/>
        <v>0</v>
      </c>
      <c r="AF394" s="2153">
        <f t="shared" si="279"/>
        <v>0</v>
      </c>
      <c r="AG394" s="2153">
        <f t="shared" si="279"/>
        <v>0</v>
      </c>
      <c r="AH394" s="2153">
        <f t="shared" si="279"/>
        <v>0</v>
      </c>
      <c r="AI394" s="2153">
        <f t="shared" si="279"/>
        <v>0</v>
      </c>
    </row>
    <row r="395" spans="1:35">
      <c r="A395" s="1887">
        <v>1</v>
      </c>
      <c r="B395" s="1887">
        <v>1</v>
      </c>
      <c r="C395" s="1887">
        <v>1</v>
      </c>
      <c r="D395" s="2120" t="s">
        <v>1020</v>
      </c>
      <c r="E395" s="2662" t="s">
        <v>1082</v>
      </c>
      <c r="F395" s="2663"/>
      <c r="G395" s="2658"/>
      <c r="I395" s="371"/>
      <c r="K395" s="2503" t="s">
        <v>1058</v>
      </c>
      <c r="L395" s="1526"/>
      <c r="M395" s="1527"/>
      <c r="N395" s="1527"/>
      <c r="O395" s="1527"/>
      <c r="P395" s="2128"/>
      <c r="Q395" s="2701">
        <f>SUM(Q396:Q397)</f>
        <v>1927.3204152402409</v>
      </c>
      <c r="R395" s="2701">
        <f t="shared" ref="R395:AI395" si="280">SUM(R396:R397)</f>
        <v>2071.5549828388798</v>
      </c>
      <c r="S395" s="2701">
        <f t="shared" si="280"/>
        <v>2434.2084481392963</v>
      </c>
      <c r="T395" s="2701">
        <f t="shared" si="280"/>
        <v>2089.847835277888</v>
      </c>
      <c r="U395" s="2701">
        <f t="shared" si="280"/>
        <v>2300.6094695684828</v>
      </c>
      <c r="V395" s="2701">
        <f t="shared" si="280"/>
        <v>2614.8840546692359</v>
      </c>
      <c r="W395" s="2701">
        <f t="shared" si="280"/>
        <v>2098.2470210027659</v>
      </c>
      <c r="X395" s="2701">
        <f t="shared" si="280"/>
        <v>2147.0205698105228</v>
      </c>
      <c r="Y395" s="2701">
        <f t="shared" si="280"/>
        <v>2629.4669963751558</v>
      </c>
      <c r="Z395" s="2701">
        <f t="shared" si="280"/>
        <v>2326.3309958387581</v>
      </c>
      <c r="AA395" s="2701">
        <f t="shared" si="280"/>
        <v>2665.3453225175572</v>
      </c>
      <c r="AB395" s="2701">
        <f t="shared" si="280"/>
        <v>2786.9245895012964</v>
      </c>
      <c r="AC395" s="2701">
        <f t="shared" si="280"/>
        <v>6433.0838462184174</v>
      </c>
      <c r="AD395" s="2701">
        <f t="shared" si="280"/>
        <v>7005.3413595156062</v>
      </c>
      <c r="AE395" s="2701">
        <f t="shared" si="280"/>
        <v>6874.7345871884445</v>
      </c>
      <c r="AF395" s="2701">
        <f t="shared" si="280"/>
        <v>7778.6009078576117</v>
      </c>
      <c r="AG395" s="2701">
        <f t="shared" si="280"/>
        <v>13438.425205734024</v>
      </c>
      <c r="AH395" s="2701">
        <f t="shared" si="280"/>
        <v>14653.335495046056</v>
      </c>
      <c r="AI395" s="2701">
        <f t="shared" si="280"/>
        <v>28091.76070078008</v>
      </c>
    </row>
    <row r="396" spans="1:35">
      <c r="A396" s="1887">
        <v>1</v>
      </c>
      <c r="B396" s="1887">
        <v>1</v>
      </c>
      <c r="C396" s="1887">
        <v>1</v>
      </c>
      <c r="D396" s="2120" t="s">
        <v>1020</v>
      </c>
      <c r="E396" s="2662" t="s">
        <v>1082</v>
      </c>
      <c r="F396" s="2663"/>
      <c r="G396" s="2658"/>
      <c r="I396" s="371"/>
      <c r="K396" s="2352"/>
      <c r="L396" s="2184" t="s">
        <v>1027</v>
      </c>
      <c r="P396" s="139"/>
      <c r="Q396" s="1431">
        <f t="shared" ref="Q396:AB396" si="281">Q365</f>
        <v>1734.4910004550334</v>
      </c>
      <c r="R396" s="1431">
        <f t="shared" si="281"/>
        <v>1829.6523802659881</v>
      </c>
      <c r="S396" s="1431">
        <f t="shared" si="281"/>
        <v>2068.9196011949148</v>
      </c>
      <c r="T396" s="1431">
        <f t="shared" si="281"/>
        <v>1836.4465204799455</v>
      </c>
      <c r="U396" s="1431">
        <f t="shared" si="281"/>
        <v>1975.5003427655686</v>
      </c>
      <c r="V396" s="1431">
        <f t="shared" si="281"/>
        <v>2182.8487174001743</v>
      </c>
      <c r="W396" s="1431">
        <f t="shared" si="281"/>
        <v>1808.5998637191333</v>
      </c>
      <c r="X396" s="1431">
        <f t="shared" si="281"/>
        <v>1840.7790998072437</v>
      </c>
      <c r="Y396" s="1431">
        <f t="shared" si="281"/>
        <v>2159.0819061394209</v>
      </c>
      <c r="Z396" s="1431">
        <f t="shared" si="281"/>
        <v>1963.6774731833143</v>
      </c>
      <c r="AA396" s="1431">
        <f t="shared" si="281"/>
        <v>2187.3483423761213</v>
      </c>
      <c r="AB396" s="1431">
        <f t="shared" si="281"/>
        <v>2267.5624754733403</v>
      </c>
      <c r="AC396" s="1413">
        <f>SUM(Q396:S396)</f>
        <v>5633.0629819159367</v>
      </c>
      <c r="AD396" s="1413">
        <f>SUM(T396:V396)</f>
        <v>5994.7955806456885</v>
      </c>
      <c r="AE396" s="1413">
        <f>SUM(W396:Y396)</f>
        <v>5808.4608696657979</v>
      </c>
      <c r="AF396" s="1413">
        <f>SUM(Z396:AB396)</f>
        <v>6418.5882910327764</v>
      </c>
      <c r="AG396" s="1413">
        <f>AC396+AD396</f>
        <v>11627.858562561625</v>
      </c>
      <c r="AH396" s="1413">
        <f>AF396+AE396</f>
        <v>12227.049160698574</v>
      </c>
      <c r="AI396" s="1413">
        <f>AG396+AH396</f>
        <v>23854.907723260199</v>
      </c>
    </row>
    <row r="397" spans="1:35">
      <c r="A397" s="1887">
        <v>1</v>
      </c>
      <c r="B397" s="1887">
        <v>1</v>
      </c>
      <c r="C397" s="1887">
        <v>1</v>
      </c>
      <c r="D397" s="2120" t="s">
        <v>1020</v>
      </c>
      <c r="E397" s="2662" t="s">
        <v>1082</v>
      </c>
      <c r="F397" s="2663"/>
      <c r="G397" s="2658"/>
      <c r="I397" s="371"/>
      <c r="K397" s="2352"/>
      <c r="L397" s="2184" t="s">
        <v>1028</v>
      </c>
      <c r="P397" s="139"/>
      <c r="Q397" s="1431">
        <f t="shared" ref="Q397:AB397" si="282">Q369</f>
        <v>192.8294147852076</v>
      </c>
      <c r="R397" s="1431">
        <f t="shared" si="282"/>
        <v>241.90260257289194</v>
      </c>
      <c r="S397" s="1431">
        <f t="shared" si="282"/>
        <v>365.28884694438136</v>
      </c>
      <c r="T397" s="1431">
        <f t="shared" si="282"/>
        <v>253.40131479794232</v>
      </c>
      <c r="U397" s="1431">
        <f t="shared" si="282"/>
        <v>325.10912680291426</v>
      </c>
      <c r="V397" s="1431">
        <f t="shared" si="282"/>
        <v>432.03533726906153</v>
      </c>
      <c r="W397" s="1431">
        <f t="shared" si="282"/>
        <v>289.6471572836324</v>
      </c>
      <c r="X397" s="1431">
        <f t="shared" si="282"/>
        <v>306.24147000327912</v>
      </c>
      <c r="Y397" s="1431">
        <f t="shared" si="282"/>
        <v>470.38509023573488</v>
      </c>
      <c r="Z397" s="1431">
        <f t="shared" si="282"/>
        <v>362.65352265544402</v>
      </c>
      <c r="AA397" s="1431">
        <f t="shared" si="282"/>
        <v>477.99698014143593</v>
      </c>
      <c r="AB397" s="1431">
        <f t="shared" si="282"/>
        <v>519.36211402795584</v>
      </c>
      <c r="AC397" s="1413">
        <f>SUM(Q397:S397)</f>
        <v>800.02086430248096</v>
      </c>
      <c r="AD397" s="1413">
        <f>SUM(T397:V397)</f>
        <v>1010.5457788699181</v>
      </c>
      <c r="AE397" s="1413">
        <f>SUM(W397:Y397)</f>
        <v>1066.2737175226464</v>
      </c>
      <c r="AF397" s="1413">
        <f>SUM(Z397:AB397)</f>
        <v>1360.0126168248357</v>
      </c>
      <c r="AG397" s="1413">
        <f>AC397+AD397</f>
        <v>1810.5666431723989</v>
      </c>
      <c r="AH397" s="1413">
        <f>AF397+AE397</f>
        <v>2426.2863343474819</v>
      </c>
      <c r="AI397" s="1413">
        <f>AG397+AH397</f>
        <v>4236.8529775198804</v>
      </c>
    </row>
    <row r="398" spans="1:35">
      <c r="A398" s="1887">
        <v>1</v>
      </c>
      <c r="B398" s="1887">
        <v>1</v>
      </c>
      <c r="C398" s="1887">
        <v>1</v>
      </c>
      <c r="D398" s="2120" t="s">
        <v>1020</v>
      </c>
      <c r="E398" s="2662" t="s">
        <v>1082</v>
      </c>
      <c r="F398" s="2663"/>
      <c r="G398" s="2658"/>
      <c r="I398" s="371"/>
      <c r="K398" s="2113"/>
      <c r="L398" s="2692" t="s">
        <v>1103</v>
      </c>
      <c r="M398" s="24"/>
      <c r="N398" s="24"/>
      <c r="O398" s="24"/>
      <c r="P398" s="137"/>
      <c r="Q398" s="2153">
        <f>IFERROR(Q397/Q$378,0)</f>
        <v>3.0650909749809201E-3</v>
      </c>
      <c r="R398" s="2153">
        <f t="shared" ref="R398:AI398" si="283">IFERROR(R397/R$378,0)</f>
        <v>3.6099129949734294E-3</v>
      </c>
      <c r="S398" s="2153">
        <f t="shared" si="283"/>
        <v>4.7245420075087887E-3</v>
      </c>
      <c r="T398" s="2153">
        <f t="shared" si="283"/>
        <v>3.724926019801881E-3</v>
      </c>
      <c r="U398" s="2153">
        <f t="shared" si="283"/>
        <v>4.3922731528688854E-3</v>
      </c>
      <c r="V398" s="2153">
        <f t="shared" si="283"/>
        <v>5.2083735070030694E-3</v>
      </c>
      <c r="W398" s="2153">
        <f t="shared" si="283"/>
        <v>4.1111181260528214E-3</v>
      </c>
      <c r="X398" s="2153">
        <f t="shared" si="283"/>
        <v>4.2627825458807014E-3</v>
      </c>
      <c r="Y398" s="2153">
        <f t="shared" si="283"/>
        <v>5.4982404109658826E-3</v>
      </c>
      <c r="Z398" s="2153">
        <f t="shared" si="283"/>
        <v>4.8471997148856888E-3</v>
      </c>
      <c r="AA398" s="2153">
        <f t="shared" si="283"/>
        <v>5.6599875059778976E-3</v>
      </c>
      <c r="AB398" s="2153">
        <f t="shared" si="283"/>
        <v>5.908069328467656E-3</v>
      </c>
      <c r="AC398" s="2153">
        <f t="shared" si="283"/>
        <v>3.8603699109643398E-3</v>
      </c>
      <c r="AD398" s="2153">
        <f t="shared" si="283"/>
        <v>4.4913721342943408E-3</v>
      </c>
      <c r="AE398" s="2153">
        <f t="shared" si="283"/>
        <v>4.6797739468920855E-3</v>
      </c>
      <c r="AF398" s="2153">
        <f t="shared" si="283"/>
        <v>5.5021962908980608E-3</v>
      </c>
      <c r="AG398" s="2153">
        <f t="shared" si="283"/>
        <v>4.1888328359543084E-3</v>
      </c>
      <c r="AH398" s="2153">
        <f t="shared" si="283"/>
        <v>5.1077175938565329E-3</v>
      </c>
      <c r="AI398" s="2153">
        <f t="shared" si="283"/>
        <v>4.6699428475807398E-3</v>
      </c>
    </row>
    <row r="399" spans="1:35">
      <c r="A399" s="1887">
        <v>1</v>
      </c>
      <c r="B399" s="1887">
        <v>1</v>
      </c>
      <c r="C399" s="1887">
        <v>1</v>
      </c>
      <c r="E399" s="2653">
        <v>1</v>
      </c>
      <c r="Z399" s="252"/>
    </row>
    <row r="400" spans="1:35" ht="15.75">
      <c r="A400" s="1887">
        <v>353</v>
      </c>
      <c r="B400" s="1887">
        <v>1</v>
      </c>
      <c r="C400" s="1887">
        <v>350</v>
      </c>
      <c r="E400" s="2653">
        <v>1</v>
      </c>
      <c r="F400" s="371"/>
      <c r="G400" s="2313" t="s">
        <v>1031</v>
      </c>
    </row>
    <row r="401" spans="1:35">
      <c r="A401" s="1887">
        <v>354</v>
      </c>
      <c r="B401" s="1887">
        <v>1</v>
      </c>
      <c r="C401" s="1887">
        <v>351</v>
      </c>
      <c r="E401" s="2653">
        <v>1</v>
      </c>
      <c r="H401" s="2178" t="s">
        <v>100</v>
      </c>
      <c r="L401" s="2182"/>
    </row>
    <row r="402" spans="1:35">
      <c r="A402" s="1887">
        <v>355</v>
      </c>
      <c r="B402" s="1887">
        <v>1</v>
      </c>
      <c r="C402" s="1887">
        <v>352</v>
      </c>
      <c r="E402" s="2653">
        <v>1</v>
      </c>
      <c r="F402" s="2188"/>
      <c r="G402" s="2188"/>
      <c r="H402" s="2189"/>
      <c r="I402" s="2190"/>
      <c r="J402" s="2191"/>
      <c r="K402" s="2192"/>
      <c r="L402" s="2192"/>
      <c r="M402" s="2191"/>
      <c r="N402" s="2191"/>
      <c r="O402" s="2191"/>
      <c r="P402" s="2193"/>
      <c r="Q402" s="2194">
        <f>Q$10</f>
        <v>43922</v>
      </c>
      <c r="R402" s="2194">
        <f t="shared" ref="R402:AI402" si="284">R$10</f>
        <v>43952</v>
      </c>
      <c r="S402" s="2194">
        <f t="shared" si="284"/>
        <v>43983</v>
      </c>
      <c r="T402" s="2194">
        <f t="shared" si="284"/>
        <v>44013</v>
      </c>
      <c r="U402" s="2194">
        <f t="shared" si="284"/>
        <v>44044</v>
      </c>
      <c r="V402" s="2194">
        <f t="shared" si="284"/>
        <v>44075</v>
      </c>
      <c r="W402" s="2194">
        <f t="shared" si="284"/>
        <v>44105</v>
      </c>
      <c r="X402" s="2194">
        <f t="shared" si="284"/>
        <v>44136</v>
      </c>
      <c r="Y402" s="2194">
        <f t="shared" si="284"/>
        <v>44166</v>
      </c>
      <c r="Z402" s="2194">
        <f t="shared" si="284"/>
        <v>44197</v>
      </c>
      <c r="AA402" s="2194">
        <f t="shared" si="284"/>
        <v>44228</v>
      </c>
      <c r="AB402" s="2194">
        <f t="shared" si="284"/>
        <v>44256</v>
      </c>
      <c r="AC402" s="1374" t="str">
        <f t="shared" si="284"/>
        <v>Q1</v>
      </c>
      <c r="AD402" s="1374" t="str">
        <f t="shared" si="284"/>
        <v>Q2</v>
      </c>
      <c r="AE402" s="1374" t="str">
        <f t="shared" si="284"/>
        <v>Q3</v>
      </c>
      <c r="AF402" s="1374" t="str">
        <f t="shared" si="284"/>
        <v>Q4</v>
      </c>
      <c r="AG402" s="1374" t="str">
        <f t="shared" si="284"/>
        <v>1st H</v>
      </c>
      <c r="AH402" s="1374" t="str">
        <f t="shared" si="284"/>
        <v>2nd H</v>
      </c>
      <c r="AI402" s="1374" t="str">
        <f t="shared" si="284"/>
        <v>Yr.</v>
      </c>
    </row>
    <row r="403" spans="1:35">
      <c r="A403" s="1887">
        <v>356</v>
      </c>
      <c r="B403" s="1887">
        <v>1</v>
      </c>
      <c r="C403" s="1887">
        <v>353</v>
      </c>
      <c r="E403" s="2653">
        <v>1</v>
      </c>
      <c r="I403" s="1447" t="s">
        <v>220</v>
      </c>
      <c r="J403" s="1448"/>
      <c r="K403" s="1449"/>
      <c r="L403" s="1449"/>
      <c r="M403" s="1448"/>
      <c r="N403" s="1448"/>
      <c r="O403" s="1448"/>
      <c r="P403" s="2015"/>
      <c r="Q403" s="1653">
        <f>Q404+Q420</f>
        <v>127829.69411362702</v>
      </c>
      <c r="R403" s="1653">
        <f t="shared" ref="R403:AI403" si="285">R404+R420</f>
        <v>151924.35991698358</v>
      </c>
      <c r="S403" s="1653">
        <f t="shared" si="285"/>
        <v>203787.84691256576</v>
      </c>
      <c r="T403" s="1653">
        <f t="shared" si="285"/>
        <v>149632.28388567228</v>
      </c>
      <c r="U403" s="1653">
        <f t="shared" si="285"/>
        <v>174644.49551920628</v>
      </c>
      <c r="V403" s="1653">
        <f t="shared" si="285"/>
        <v>232549.00367824425</v>
      </c>
      <c r="W403" s="1653">
        <f t="shared" si="285"/>
        <v>126941.02415313947</v>
      </c>
      <c r="X403" s="1653">
        <f t="shared" si="285"/>
        <v>156312.48026381666</v>
      </c>
      <c r="Y403" s="1653">
        <f t="shared" si="285"/>
        <v>211781.99193870928</v>
      </c>
      <c r="Z403" s="1653">
        <f t="shared" si="285"/>
        <v>169923.25974349503</v>
      </c>
      <c r="AA403" s="1653">
        <f t="shared" si="285"/>
        <v>186375.03402629701</v>
      </c>
      <c r="AB403" s="1653">
        <f t="shared" si="285"/>
        <v>241184.18881017156</v>
      </c>
      <c r="AC403" s="1653">
        <f t="shared" si="285"/>
        <v>483541.90094317636</v>
      </c>
      <c r="AD403" s="1653">
        <f t="shared" si="285"/>
        <v>556825.78308312269</v>
      </c>
      <c r="AE403" s="1653">
        <f t="shared" si="285"/>
        <v>495035.49635566538</v>
      </c>
      <c r="AF403" s="1653">
        <f t="shared" si="285"/>
        <v>597482.48257996351</v>
      </c>
      <c r="AG403" s="1653">
        <f t="shared" si="285"/>
        <v>1040367.6840262992</v>
      </c>
      <c r="AH403" s="1653">
        <f t="shared" si="285"/>
        <v>1092517.9789356289</v>
      </c>
      <c r="AI403" s="1653">
        <f t="shared" si="285"/>
        <v>2132885.6629619282</v>
      </c>
    </row>
    <row r="404" spans="1:35">
      <c r="A404" s="1887">
        <v>357</v>
      </c>
      <c r="B404" s="1887">
        <v>1</v>
      </c>
      <c r="C404" s="1887">
        <v>354</v>
      </c>
      <c r="E404" s="2653">
        <v>1</v>
      </c>
      <c r="I404" s="170"/>
      <c r="J404" s="2314"/>
      <c r="K404" s="2315" t="s">
        <v>221</v>
      </c>
      <c r="L404" s="2315"/>
      <c r="M404" s="2316"/>
      <c r="N404" s="2316"/>
      <c r="O404" s="2316"/>
      <c r="P404" s="550"/>
      <c r="Q404" s="626">
        <f>Q405+Q410+Q419</f>
        <v>39472.205103621702</v>
      </c>
      <c r="R404" s="626">
        <f t="shared" ref="R404:AI404" si="286">R405+R410+R419</f>
        <v>41366.2570263249</v>
      </c>
      <c r="S404" s="626">
        <f t="shared" si="286"/>
        <v>46043.332013179606</v>
      </c>
      <c r="T404" s="626">
        <f t="shared" si="286"/>
        <v>41753.126196513098</v>
      </c>
      <c r="U404" s="626">
        <f t="shared" si="286"/>
        <v>44268.980477851001</v>
      </c>
      <c r="V404" s="626">
        <f t="shared" si="286"/>
        <v>49441.265542006804</v>
      </c>
      <c r="W404" s="626">
        <f t="shared" si="286"/>
        <v>40854.806636749396</v>
      </c>
      <c r="X404" s="626">
        <f t="shared" si="286"/>
        <v>44050.182333976598</v>
      </c>
      <c r="Y404" s="626">
        <f t="shared" si="286"/>
        <v>50354.366359320396</v>
      </c>
      <c r="Z404" s="626">
        <f t="shared" si="286"/>
        <v>47968.786755337496</v>
      </c>
      <c r="AA404" s="626">
        <f t="shared" si="286"/>
        <v>48882.797891031194</v>
      </c>
      <c r="AB404" s="626">
        <f t="shared" si="286"/>
        <v>55554.881569386504</v>
      </c>
      <c r="AC404" s="626">
        <f t="shared" si="286"/>
        <v>126881.7941431262</v>
      </c>
      <c r="AD404" s="626">
        <f t="shared" si="286"/>
        <v>135463.37221637089</v>
      </c>
      <c r="AE404" s="626">
        <f t="shared" si="286"/>
        <v>135259.35533004638</v>
      </c>
      <c r="AF404" s="626">
        <f t="shared" si="286"/>
        <v>152406.46621575521</v>
      </c>
      <c r="AG404" s="626">
        <f t="shared" si="286"/>
        <v>262345.16635949712</v>
      </c>
      <c r="AH404" s="626">
        <f t="shared" si="286"/>
        <v>287665.82154580159</v>
      </c>
      <c r="AI404" s="626">
        <f t="shared" si="286"/>
        <v>550010.98790529871</v>
      </c>
    </row>
    <row r="405" spans="1:35">
      <c r="A405" s="1887">
        <v>358</v>
      </c>
      <c r="B405" s="1887">
        <v>1</v>
      </c>
      <c r="C405" s="1887">
        <v>355</v>
      </c>
      <c r="E405" s="2653">
        <v>1</v>
      </c>
      <c r="I405" s="170"/>
      <c r="J405" s="2314"/>
      <c r="K405" s="2315"/>
      <c r="L405" s="2315"/>
      <c r="M405" s="371" t="s">
        <v>222</v>
      </c>
      <c r="N405" s="558"/>
      <c r="O405" s="558"/>
      <c r="P405" s="559"/>
      <c r="Q405" s="1450">
        <f>Q406+Q409</f>
        <v>21950.549748053199</v>
      </c>
      <c r="R405" s="1450">
        <f t="shared" ref="R405:AI405" si="287">R406+R409</f>
        <v>23844.601670756398</v>
      </c>
      <c r="S405" s="1450">
        <f t="shared" si="287"/>
        <v>28021.676657611104</v>
      </c>
      <c r="T405" s="1450">
        <f t="shared" si="287"/>
        <v>23492.627598396099</v>
      </c>
      <c r="U405" s="1450">
        <f t="shared" si="287"/>
        <v>26008.481879733998</v>
      </c>
      <c r="V405" s="1450">
        <f t="shared" si="287"/>
        <v>30680.766943889801</v>
      </c>
      <c r="W405" s="1450">
        <f t="shared" si="287"/>
        <v>22735.484118457796</v>
      </c>
      <c r="X405" s="1450">
        <f t="shared" si="287"/>
        <v>25930.859815684998</v>
      </c>
      <c r="Y405" s="1450">
        <f t="shared" si="287"/>
        <v>31735.043841028797</v>
      </c>
      <c r="Z405" s="1450">
        <f t="shared" si="287"/>
        <v>29203.596560648002</v>
      </c>
      <c r="AA405" s="1450">
        <f t="shared" si="287"/>
        <v>30117.6076963417</v>
      </c>
      <c r="AB405" s="1450">
        <f t="shared" si="287"/>
        <v>36289.691374697002</v>
      </c>
      <c r="AC405" s="1451">
        <f t="shared" si="287"/>
        <v>73816.828076420701</v>
      </c>
      <c r="AD405" s="1450">
        <f t="shared" si="287"/>
        <v>80181.876422019894</v>
      </c>
      <c r="AE405" s="1450">
        <f t="shared" si="287"/>
        <v>80401.387775171592</v>
      </c>
      <c r="AF405" s="1450">
        <f t="shared" si="287"/>
        <v>95610.895631686697</v>
      </c>
      <c r="AG405" s="1450">
        <f t="shared" si="287"/>
        <v>153998.70449844061</v>
      </c>
      <c r="AH405" s="1450">
        <f t="shared" si="287"/>
        <v>176012.28340685827</v>
      </c>
      <c r="AI405" s="1450">
        <f t="shared" si="287"/>
        <v>330010.98790529888</v>
      </c>
    </row>
    <row r="406" spans="1:35">
      <c r="A406" s="1887">
        <v>359</v>
      </c>
      <c r="B406" s="1887">
        <v>1</v>
      </c>
      <c r="C406" s="1887">
        <v>356</v>
      </c>
      <c r="E406" s="2653">
        <v>1</v>
      </c>
      <c r="I406" s="170"/>
      <c r="J406" s="2314"/>
      <c r="K406" s="2315"/>
      <c r="L406" s="2315"/>
      <c r="N406" s="175" t="s">
        <v>223</v>
      </c>
      <c r="O406" s="175"/>
      <c r="P406" s="174"/>
      <c r="Q406" s="1452">
        <f>SUM(Q407:Q408)</f>
        <v>21950.549748053199</v>
      </c>
      <c r="R406" s="1452">
        <f t="shared" ref="R406:AI406" si="288">SUM(R407:R408)</f>
        <v>23844.601670756398</v>
      </c>
      <c r="S406" s="1452">
        <f t="shared" si="288"/>
        <v>28021.676657611104</v>
      </c>
      <c r="T406" s="1452">
        <f t="shared" si="288"/>
        <v>23492.627598396099</v>
      </c>
      <c r="U406" s="1452">
        <f t="shared" si="288"/>
        <v>26008.481879733998</v>
      </c>
      <c r="V406" s="1452">
        <f t="shared" si="288"/>
        <v>30680.766943889801</v>
      </c>
      <c r="W406" s="1452">
        <f t="shared" si="288"/>
        <v>22735.484118457796</v>
      </c>
      <c r="X406" s="1452">
        <f t="shared" si="288"/>
        <v>25930.859815684998</v>
      </c>
      <c r="Y406" s="1452">
        <f t="shared" si="288"/>
        <v>31735.043841028797</v>
      </c>
      <c r="Z406" s="1452">
        <f t="shared" si="288"/>
        <v>29203.596560648002</v>
      </c>
      <c r="AA406" s="1452">
        <f t="shared" si="288"/>
        <v>30117.6076963417</v>
      </c>
      <c r="AB406" s="1452">
        <f t="shared" si="288"/>
        <v>36289.691374697002</v>
      </c>
      <c r="AC406" s="1453">
        <f t="shared" si="288"/>
        <v>73816.828076420701</v>
      </c>
      <c r="AD406" s="1452">
        <f t="shared" si="288"/>
        <v>80181.876422019894</v>
      </c>
      <c r="AE406" s="1452">
        <f t="shared" si="288"/>
        <v>80401.387775171592</v>
      </c>
      <c r="AF406" s="1452">
        <f t="shared" si="288"/>
        <v>95610.895631686697</v>
      </c>
      <c r="AG406" s="1452">
        <f t="shared" si="288"/>
        <v>153998.70449844061</v>
      </c>
      <c r="AH406" s="1452">
        <f t="shared" si="288"/>
        <v>176012.28340685827</v>
      </c>
      <c r="AI406" s="1452">
        <f t="shared" si="288"/>
        <v>330010.98790529888</v>
      </c>
    </row>
    <row r="407" spans="1:35">
      <c r="A407" s="1887">
        <v>360</v>
      </c>
      <c r="B407" s="1887">
        <v>1</v>
      </c>
      <c r="C407" s="1887">
        <v>357</v>
      </c>
      <c r="E407" s="2653">
        <v>1</v>
      </c>
      <c r="I407" s="170"/>
      <c r="J407" s="2314"/>
      <c r="K407" s="2315"/>
      <c r="L407" s="2315"/>
      <c r="O407" s="175" t="s">
        <v>224</v>
      </c>
      <c r="P407" s="174"/>
      <c r="Q407" s="1454">
        <v>21950.549748053199</v>
      </c>
      <c r="R407" s="1454">
        <v>23844.601670756398</v>
      </c>
      <c r="S407" s="1454">
        <v>28021.676657611104</v>
      </c>
      <c r="T407" s="1454">
        <v>23492.627598396099</v>
      </c>
      <c r="U407" s="1454">
        <v>26008.481879733998</v>
      </c>
      <c r="V407" s="1454">
        <v>30680.766943889801</v>
      </c>
      <c r="W407" s="1454">
        <v>22735.484118457796</v>
      </c>
      <c r="X407" s="1454">
        <v>25930.859815684998</v>
      </c>
      <c r="Y407" s="1454">
        <v>31735.043841028797</v>
      </c>
      <c r="Z407" s="1454">
        <v>29203.596560648002</v>
      </c>
      <c r="AA407" s="1454">
        <v>30117.6076963417</v>
      </c>
      <c r="AB407" s="1454">
        <v>36289.691374697002</v>
      </c>
      <c r="AC407" s="1453">
        <f>SUM(Q407:S407)</f>
        <v>73816.828076420701</v>
      </c>
      <c r="AD407" s="1453">
        <f>SUM(T407:V407)</f>
        <v>80181.876422019894</v>
      </c>
      <c r="AE407" s="1453">
        <f>SUM(W407:Y407)</f>
        <v>80401.387775171592</v>
      </c>
      <c r="AF407" s="1453">
        <f>SUM(Z407:AB407)</f>
        <v>95610.895631686697</v>
      </c>
      <c r="AG407" s="1453">
        <f>AC407+AD407</f>
        <v>153998.70449844061</v>
      </c>
      <c r="AH407" s="1453">
        <f>AF407+AE407</f>
        <v>176012.28340685827</v>
      </c>
      <c r="AI407" s="1453">
        <f>AG407+AH407</f>
        <v>330010.98790529888</v>
      </c>
    </row>
    <row r="408" spans="1:35">
      <c r="A408" s="1887">
        <v>361</v>
      </c>
      <c r="B408" s="1887">
        <v>1</v>
      </c>
      <c r="C408" s="1887">
        <v>358</v>
      </c>
      <c r="E408" s="2653">
        <v>1</v>
      </c>
      <c r="I408" s="170"/>
      <c r="J408" s="2314"/>
      <c r="K408" s="2315"/>
      <c r="L408" s="2315"/>
      <c r="N408" s="558"/>
      <c r="O408" s="558" t="s">
        <v>225</v>
      </c>
      <c r="P408" s="559"/>
      <c r="Q408" s="1455"/>
      <c r="R408" s="1455"/>
      <c r="S408" s="1455"/>
      <c r="T408" s="1455"/>
      <c r="U408" s="1455"/>
      <c r="V408" s="1455"/>
      <c r="W408" s="1455"/>
      <c r="X408" s="1455"/>
      <c r="Y408" s="1455"/>
      <c r="Z408" s="1455"/>
      <c r="AA408" s="1455"/>
      <c r="AB408" s="1455"/>
      <c r="AC408" s="1451">
        <f>SUM(Q408:S408)</f>
        <v>0</v>
      </c>
      <c r="AD408" s="1451">
        <f>SUM(T408:V408)</f>
        <v>0</v>
      </c>
      <c r="AE408" s="1451">
        <f>SUM(W408:Y408)</f>
        <v>0</v>
      </c>
      <c r="AF408" s="1451">
        <f>SUM(Z408:AB408)</f>
        <v>0</v>
      </c>
      <c r="AG408" s="1451">
        <f>AC408+AD408</f>
        <v>0</v>
      </c>
      <c r="AH408" s="1451">
        <f>AF408+AE408</f>
        <v>0</v>
      </c>
      <c r="AI408" s="1451">
        <f>AG408+AH408</f>
        <v>0</v>
      </c>
    </row>
    <row r="409" spans="1:35" collapsed="1">
      <c r="A409" s="1887">
        <v>362</v>
      </c>
      <c r="B409" s="1887">
        <v>1</v>
      </c>
      <c r="C409" s="1887">
        <v>359</v>
      </c>
      <c r="E409" s="2653">
        <v>1</v>
      </c>
      <c r="I409" s="170"/>
      <c r="J409" s="2314"/>
      <c r="K409" s="2315"/>
      <c r="L409" s="2315"/>
      <c r="M409" s="16"/>
      <c r="N409" s="563" t="s">
        <v>226</v>
      </c>
      <c r="O409" s="563"/>
      <c r="P409" s="564"/>
      <c r="Q409" s="1456"/>
      <c r="R409" s="1456"/>
      <c r="S409" s="1456"/>
      <c r="T409" s="1456"/>
      <c r="U409" s="1456"/>
      <c r="V409" s="1456"/>
      <c r="W409" s="1456"/>
      <c r="X409" s="1456"/>
      <c r="Y409" s="1456"/>
      <c r="Z409" s="1456"/>
      <c r="AA409" s="1456"/>
      <c r="AB409" s="1456"/>
      <c r="AC409" s="1457">
        <f>SUM(Q409:S409)</f>
        <v>0</v>
      </c>
      <c r="AD409" s="1457">
        <f>SUM(T409:V409)</f>
        <v>0</v>
      </c>
      <c r="AE409" s="1457">
        <f>SUM(W409:Y409)</f>
        <v>0</v>
      </c>
      <c r="AF409" s="1457">
        <f>SUM(Z409:AB409)</f>
        <v>0</v>
      </c>
      <c r="AG409" s="1457">
        <f>AC409+AD409</f>
        <v>0</v>
      </c>
      <c r="AH409" s="1457">
        <f>AF409+AE409</f>
        <v>0</v>
      </c>
      <c r="AI409" s="1457">
        <f>AG409+AH409</f>
        <v>0</v>
      </c>
    </row>
    <row r="410" spans="1:35">
      <c r="A410" s="1887">
        <v>363</v>
      </c>
      <c r="B410" s="1887">
        <v>1</v>
      </c>
      <c r="C410" s="1887">
        <v>360</v>
      </c>
      <c r="E410" s="2653">
        <v>1</v>
      </c>
      <c r="I410" s="170"/>
      <c r="J410" s="2314"/>
      <c r="K410" s="2315"/>
      <c r="L410" s="2315"/>
      <c r="M410" s="371" t="s">
        <v>227</v>
      </c>
      <c r="N410" s="557"/>
      <c r="O410" s="557"/>
      <c r="P410" s="553"/>
      <c r="Q410" s="1458">
        <f>Q411+Q418</f>
        <v>17521.655355568502</v>
      </c>
      <c r="R410" s="1458">
        <f t="shared" ref="R410:AI410" si="289">R411+R418</f>
        <v>17521.655355568502</v>
      </c>
      <c r="S410" s="1458">
        <f t="shared" si="289"/>
        <v>18021.655355568502</v>
      </c>
      <c r="T410" s="1458">
        <f t="shared" si="289"/>
        <v>18260.498598116999</v>
      </c>
      <c r="U410" s="1458">
        <f t="shared" si="289"/>
        <v>18260.498598116999</v>
      </c>
      <c r="V410" s="1458">
        <f t="shared" si="289"/>
        <v>18760.498598116999</v>
      </c>
      <c r="W410" s="1458">
        <f t="shared" si="289"/>
        <v>18119.322518291599</v>
      </c>
      <c r="X410" s="1458">
        <f t="shared" si="289"/>
        <v>18119.322518291599</v>
      </c>
      <c r="Y410" s="1458">
        <f t="shared" si="289"/>
        <v>18619.322518291599</v>
      </c>
      <c r="Z410" s="1458">
        <f t="shared" si="289"/>
        <v>18765.190194689498</v>
      </c>
      <c r="AA410" s="1458">
        <f t="shared" si="289"/>
        <v>18765.190194689498</v>
      </c>
      <c r="AB410" s="1458">
        <f t="shared" si="289"/>
        <v>19265.190194689498</v>
      </c>
      <c r="AC410" s="1459">
        <f t="shared" si="289"/>
        <v>53064.966066705507</v>
      </c>
      <c r="AD410" s="1459">
        <f t="shared" si="289"/>
        <v>55281.495794350994</v>
      </c>
      <c r="AE410" s="1459">
        <f t="shared" si="289"/>
        <v>54857.967554874798</v>
      </c>
      <c r="AF410" s="1459">
        <f t="shared" si="289"/>
        <v>56795.570584068497</v>
      </c>
      <c r="AG410" s="1459">
        <f t="shared" si="289"/>
        <v>108346.46186105651</v>
      </c>
      <c r="AH410" s="1459">
        <f t="shared" si="289"/>
        <v>111653.53813894329</v>
      </c>
      <c r="AI410" s="1459">
        <f t="shared" si="289"/>
        <v>219999.9999999998</v>
      </c>
    </row>
    <row r="411" spans="1:35">
      <c r="A411" s="1887">
        <v>364</v>
      </c>
      <c r="B411" s="1887">
        <v>1</v>
      </c>
      <c r="C411" s="1887">
        <v>361</v>
      </c>
      <c r="E411" s="2653">
        <v>1</v>
      </c>
      <c r="I411" s="170"/>
      <c r="J411" s="2314"/>
      <c r="K411" s="2315"/>
      <c r="L411" s="2315"/>
      <c r="N411" s="175" t="s">
        <v>223</v>
      </c>
      <c r="O411" s="175"/>
      <c r="P411" s="174"/>
      <c r="Q411" s="1452">
        <f>Q412+Q415</f>
        <v>17521.655355568502</v>
      </c>
      <c r="R411" s="1452">
        <f t="shared" ref="R411:AI411" si="290">R412+R415</f>
        <v>17521.655355568502</v>
      </c>
      <c r="S411" s="1452">
        <f t="shared" si="290"/>
        <v>18021.655355568502</v>
      </c>
      <c r="T411" s="1452">
        <f t="shared" si="290"/>
        <v>18260.498598116999</v>
      </c>
      <c r="U411" s="1452">
        <f t="shared" si="290"/>
        <v>18260.498598116999</v>
      </c>
      <c r="V411" s="1452">
        <f t="shared" si="290"/>
        <v>18760.498598116999</v>
      </c>
      <c r="W411" s="1452">
        <f t="shared" si="290"/>
        <v>18119.322518291599</v>
      </c>
      <c r="X411" s="1452">
        <f t="shared" si="290"/>
        <v>18119.322518291599</v>
      </c>
      <c r="Y411" s="1452">
        <f t="shared" si="290"/>
        <v>18619.322518291599</v>
      </c>
      <c r="Z411" s="1452">
        <f t="shared" si="290"/>
        <v>18765.190194689498</v>
      </c>
      <c r="AA411" s="1452">
        <f t="shared" si="290"/>
        <v>18765.190194689498</v>
      </c>
      <c r="AB411" s="1452">
        <f t="shared" si="290"/>
        <v>19265.190194689498</v>
      </c>
      <c r="AC411" s="1453">
        <f t="shared" si="290"/>
        <v>53064.966066705507</v>
      </c>
      <c r="AD411" s="1453">
        <f t="shared" si="290"/>
        <v>55281.495794350994</v>
      </c>
      <c r="AE411" s="1453">
        <f t="shared" si="290"/>
        <v>54857.967554874798</v>
      </c>
      <c r="AF411" s="1453">
        <f t="shared" si="290"/>
        <v>56795.570584068497</v>
      </c>
      <c r="AG411" s="1453">
        <f t="shared" si="290"/>
        <v>108346.46186105651</v>
      </c>
      <c r="AH411" s="1453">
        <f t="shared" si="290"/>
        <v>111653.53813894329</v>
      </c>
      <c r="AI411" s="1453">
        <f t="shared" si="290"/>
        <v>219999.9999999998</v>
      </c>
    </row>
    <row r="412" spans="1:35">
      <c r="A412" s="1887">
        <v>365</v>
      </c>
      <c r="B412" s="1887">
        <v>1</v>
      </c>
      <c r="C412" s="1887">
        <v>362</v>
      </c>
      <c r="E412" s="2653">
        <v>1</v>
      </c>
      <c r="I412" s="170"/>
      <c r="J412" s="2314"/>
      <c r="K412" s="2315"/>
      <c r="L412" s="2315"/>
      <c r="O412" s="175" t="s">
        <v>224</v>
      </c>
      <c r="P412" s="568"/>
      <c r="Q412" s="1460">
        <f>SUM(Q413:Q414)</f>
        <v>17521.655355568502</v>
      </c>
      <c r="R412" s="1460">
        <f t="shared" ref="R412:AI412" si="291">SUM(R413:R414)</f>
        <v>17521.655355568502</v>
      </c>
      <c r="S412" s="1460">
        <f t="shared" si="291"/>
        <v>18021.655355568502</v>
      </c>
      <c r="T412" s="1460">
        <f t="shared" si="291"/>
        <v>18260.498598116999</v>
      </c>
      <c r="U412" s="1460">
        <f t="shared" si="291"/>
        <v>18260.498598116999</v>
      </c>
      <c r="V412" s="1460">
        <f t="shared" si="291"/>
        <v>18760.498598116999</v>
      </c>
      <c r="W412" s="1460">
        <f t="shared" si="291"/>
        <v>18119.322518291599</v>
      </c>
      <c r="X412" s="1460">
        <f t="shared" si="291"/>
        <v>18119.322518291599</v>
      </c>
      <c r="Y412" s="1460">
        <f t="shared" si="291"/>
        <v>18619.322518291599</v>
      </c>
      <c r="Z412" s="1460">
        <f t="shared" si="291"/>
        <v>18765.190194689498</v>
      </c>
      <c r="AA412" s="1460">
        <f t="shared" si="291"/>
        <v>18765.190194689498</v>
      </c>
      <c r="AB412" s="1460">
        <f t="shared" si="291"/>
        <v>19265.190194689498</v>
      </c>
      <c r="AC412" s="1461">
        <f t="shared" si="291"/>
        <v>53064.966066705507</v>
      </c>
      <c r="AD412" s="1461">
        <f t="shared" si="291"/>
        <v>55281.495794350994</v>
      </c>
      <c r="AE412" s="1461">
        <f t="shared" si="291"/>
        <v>54857.967554874798</v>
      </c>
      <c r="AF412" s="1461">
        <f t="shared" si="291"/>
        <v>56795.570584068497</v>
      </c>
      <c r="AG412" s="1461">
        <f t="shared" si="291"/>
        <v>108346.46186105651</v>
      </c>
      <c r="AH412" s="1461">
        <f t="shared" si="291"/>
        <v>111653.53813894329</v>
      </c>
      <c r="AI412" s="1461">
        <f t="shared" si="291"/>
        <v>219999.9999999998</v>
      </c>
    </row>
    <row r="413" spans="1:35">
      <c r="A413" s="1887">
        <v>366</v>
      </c>
      <c r="B413" s="1887">
        <v>1</v>
      </c>
      <c r="C413" s="1887">
        <v>363</v>
      </c>
      <c r="E413" s="2653">
        <v>1</v>
      </c>
      <c r="I413" s="170"/>
      <c r="J413" s="2314"/>
      <c r="K413" s="2315"/>
      <c r="L413" s="2315"/>
      <c r="P413" s="139" t="s">
        <v>228</v>
      </c>
      <c r="Q413" s="2781">
        <v>17521.655355568502</v>
      </c>
      <c r="R413" s="2781">
        <v>17521.655355568502</v>
      </c>
      <c r="S413" s="2781">
        <v>18021.655355568502</v>
      </c>
      <c r="T413" s="2781">
        <v>18260.498598116999</v>
      </c>
      <c r="U413" s="2781">
        <v>18260.498598116999</v>
      </c>
      <c r="V413" s="2781">
        <v>18760.498598116999</v>
      </c>
      <c r="W413" s="2781">
        <v>18119.322518291599</v>
      </c>
      <c r="X413" s="2781">
        <v>18119.322518291599</v>
      </c>
      <c r="Y413" s="2781">
        <v>18619.322518291599</v>
      </c>
      <c r="Z413" s="2781">
        <v>18765.190194689498</v>
      </c>
      <c r="AA413" s="2781">
        <v>18765.190194689498</v>
      </c>
      <c r="AB413" s="2781">
        <v>19265.190194689498</v>
      </c>
      <c r="AC413" s="1415">
        <f>SUM(Q413:S413)</f>
        <v>53064.966066705507</v>
      </c>
      <c r="AD413" s="1415">
        <f>SUM(T413:V413)</f>
        <v>55281.495794350994</v>
      </c>
      <c r="AE413" s="1415">
        <f>SUM(W413:Y413)</f>
        <v>54857.967554874798</v>
      </c>
      <c r="AF413" s="1415">
        <f>SUM(Z413:AB413)</f>
        <v>56795.570584068497</v>
      </c>
      <c r="AG413" s="1415">
        <f>AC413+AD413</f>
        <v>108346.46186105651</v>
      </c>
      <c r="AH413" s="1415">
        <f>AF413+AE413</f>
        <v>111653.53813894329</v>
      </c>
      <c r="AI413" s="1415">
        <f>AG413+AH413</f>
        <v>219999.9999999998</v>
      </c>
    </row>
    <row r="414" spans="1:35">
      <c r="A414" s="1887">
        <v>367</v>
      </c>
      <c r="B414" s="1887">
        <v>1</v>
      </c>
      <c r="C414" s="1887">
        <v>364</v>
      </c>
      <c r="E414" s="2653">
        <v>1</v>
      </c>
      <c r="I414" s="170"/>
      <c r="J414" s="2314"/>
      <c r="K414" s="2315"/>
      <c r="L414" s="2315"/>
      <c r="P414" s="139" t="s">
        <v>229</v>
      </c>
      <c r="Q414" s="1412"/>
      <c r="R414" s="1412"/>
      <c r="S414" s="1412"/>
      <c r="T414" s="1412"/>
      <c r="U414" s="1412"/>
      <c r="V414" s="1412"/>
      <c r="W414" s="1412"/>
      <c r="X414" s="1412"/>
      <c r="Y414" s="1412"/>
      <c r="Z414" s="1412"/>
      <c r="AA414" s="1412"/>
      <c r="AB414" s="1412"/>
      <c r="AC414" s="1415">
        <f>SUM(Q414:S414)</f>
        <v>0</v>
      </c>
      <c r="AD414" s="1415">
        <f>SUM(T414:V414)</f>
        <v>0</v>
      </c>
      <c r="AE414" s="1415">
        <f>SUM(W414:Y414)</f>
        <v>0</v>
      </c>
      <c r="AF414" s="1415">
        <f>SUM(Z414:AB414)</f>
        <v>0</v>
      </c>
      <c r="AG414" s="1415">
        <f>AC414+AD414</f>
        <v>0</v>
      </c>
      <c r="AH414" s="1415">
        <f>AF414+AE414</f>
        <v>0</v>
      </c>
      <c r="AI414" s="1415">
        <f>AG414+AH414</f>
        <v>0</v>
      </c>
    </row>
    <row r="415" spans="1:35">
      <c r="A415" s="1887">
        <v>368</v>
      </c>
      <c r="B415" s="1887">
        <v>1</v>
      </c>
      <c r="C415" s="1887">
        <v>365</v>
      </c>
      <c r="E415" s="2653">
        <v>1</v>
      </c>
      <c r="I415" s="170"/>
      <c r="J415" s="2314"/>
      <c r="K415" s="2315"/>
      <c r="L415" s="2315"/>
      <c r="O415" s="175" t="s">
        <v>225</v>
      </c>
      <c r="P415" s="568"/>
      <c r="Q415" s="1460">
        <f>SUM(Q416:Q417)</f>
        <v>0</v>
      </c>
      <c r="R415" s="1460">
        <f t="shared" ref="R415:AI415" si="292">SUM(R416:R417)</f>
        <v>0</v>
      </c>
      <c r="S415" s="1460">
        <f t="shared" si="292"/>
        <v>0</v>
      </c>
      <c r="T415" s="1460">
        <f t="shared" si="292"/>
        <v>0</v>
      </c>
      <c r="U415" s="1460">
        <f t="shared" si="292"/>
        <v>0</v>
      </c>
      <c r="V415" s="1460">
        <f t="shared" si="292"/>
        <v>0</v>
      </c>
      <c r="W415" s="1460">
        <f t="shared" si="292"/>
        <v>0</v>
      </c>
      <c r="X415" s="1460">
        <f t="shared" si="292"/>
        <v>0</v>
      </c>
      <c r="Y415" s="1460">
        <f t="shared" si="292"/>
        <v>0</v>
      </c>
      <c r="Z415" s="1460">
        <f t="shared" si="292"/>
        <v>0</v>
      </c>
      <c r="AA415" s="1460">
        <f t="shared" si="292"/>
        <v>0</v>
      </c>
      <c r="AB415" s="1460">
        <f t="shared" si="292"/>
        <v>0</v>
      </c>
      <c r="AC415" s="1461">
        <f t="shared" si="292"/>
        <v>0</v>
      </c>
      <c r="AD415" s="1461">
        <f t="shared" si="292"/>
        <v>0</v>
      </c>
      <c r="AE415" s="1461">
        <f t="shared" si="292"/>
        <v>0</v>
      </c>
      <c r="AF415" s="1461">
        <f t="shared" si="292"/>
        <v>0</v>
      </c>
      <c r="AG415" s="1461">
        <f t="shared" si="292"/>
        <v>0</v>
      </c>
      <c r="AH415" s="1461">
        <f t="shared" si="292"/>
        <v>0</v>
      </c>
      <c r="AI415" s="1461">
        <f t="shared" si="292"/>
        <v>0</v>
      </c>
    </row>
    <row r="416" spans="1:35">
      <c r="A416" s="1887">
        <v>369</v>
      </c>
      <c r="B416" s="1887">
        <v>1</v>
      </c>
      <c r="C416" s="1887">
        <v>366</v>
      </c>
      <c r="E416" s="2653">
        <v>1</v>
      </c>
      <c r="I416" s="170"/>
      <c r="J416" s="2314"/>
      <c r="K416" s="2315"/>
      <c r="L416" s="2315"/>
      <c r="P416" s="139" t="s">
        <v>228</v>
      </c>
      <c r="Q416" s="2781"/>
      <c r="R416" s="2781"/>
      <c r="S416" s="2781"/>
      <c r="T416" s="2781"/>
      <c r="U416" s="2781"/>
      <c r="V416" s="2781"/>
      <c r="W416" s="2781"/>
      <c r="X416" s="2781"/>
      <c r="Y416" s="2781"/>
      <c r="Z416" s="2781"/>
      <c r="AA416" s="2781"/>
      <c r="AB416" s="2781"/>
      <c r="AC416" s="1415">
        <f>SUM(Q416:S416)</f>
        <v>0</v>
      </c>
      <c r="AD416" s="1415">
        <f>SUM(T416:V416)</f>
        <v>0</v>
      </c>
      <c r="AE416" s="1415">
        <f>SUM(W416:Y416)</f>
        <v>0</v>
      </c>
      <c r="AF416" s="1415">
        <f>SUM(Z416:AB416)</f>
        <v>0</v>
      </c>
      <c r="AG416" s="1415">
        <f>AC416+AD416</f>
        <v>0</v>
      </c>
      <c r="AH416" s="1415">
        <f>AF416+AE416</f>
        <v>0</v>
      </c>
      <c r="AI416" s="1415">
        <f>AG416+AH416</f>
        <v>0</v>
      </c>
    </row>
    <row r="417" spans="1:35">
      <c r="A417" s="1887">
        <v>370</v>
      </c>
      <c r="B417" s="1887">
        <v>1</v>
      </c>
      <c r="C417" s="1887">
        <v>367</v>
      </c>
      <c r="E417" s="2653">
        <v>1</v>
      </c>
      <c r="I417" s="170"/>
      <c r="J417" s="2314"/>
      <c r="K417" s="2315"/>
      <c r="L417" s="2315"/>
      <c r="N417" s="558"/>
      <c r="O417" s="558"/>
      <c r="P417" s="559" t="s">
        <v>229</v>
      </c>
      <c r="Q417" s="1455"/>
      <c r="R417" s="1455"/>
      <c r="S417" s="1455"/>
      <c r="T417" s="1455"/>
      <c r="U417" s="1455"/>
      <c r="V417" s="1455"/>
      <c r="W417" s="1455"/>
      <c r="X417" s="1455"/>
      <c r="Y417" s="1455"/>
      <c r="Z417" s="1455"/>
      <c r="AA417" s="1455"/>
      <c r="AB417" s="1455"/>
      <c r="AC417" s="1451">
        <f>SUM(Q417:S417)</f>
        <v>0</v>
      </c>
      <c r="AD417" s="1451">
        <f>SUM(T417:V417)</f>
        <v>0</v>
      </c>
      <c r="AE417" s="1451">
        <f>SUM(W417:Y417)</f>
        <v>0</v>
      </c>
      <c r="AF417" s="1451">
        <f>SUM(Z417:AB417)</f>
        <v>0</v>
      </c>
      <c r="AG417" s="1451">
        <f>AC417+AD417</f>
        <v>0</v>
      </c>
      <c r="AH417" s="1451">
        <f>AF417+AE417</f>
        <v>0</v>
      </c>
      <c r="AI417" s="1451">
        <f>AG417+AH417</f>
        <v>0</v>
      </c>
    </row>
    <row r="418" spans="1:35" collapsed="1">
      <c r="A418" s="1887">
        <v>371</v>
      </c>
      <c r="B418" s="1887">
        <v>1</v>
      </c>
      <c r="C418" s="1887">
        <v>368</v>
      </c>
      <c r="E418" s="2653">
        <v>1</v>
      </c>
      <c r="I418" s="170"/>
      <c r="J418" s="2314"/>
      <c r="K418" s="2315"/>
      <c r="L418" s="2315"/>
      <c r="N418" s="563" t="s">
        <v>226</v>
      </c>
      <c r="O418" s="563"/>
      <c r="P418" s="564"/>
      <c r="Q418" s="1456"/>
      <c r="R418" s="1456"/>
      <c r="S418" s="1456"/>
      <c r="T418" s="1456"/>
      <c r="U418" s="1456"/>
      <c r="V418" s="1456"/>
      <c r="W418" s="1456"/>
      <c r="X418" s="1456"/>
      <c r="Y418" s="1456"/>
      <c r="Z418" s="1456"/>
      <c r="AA418" s="1456"/>
      <c r="AB418" s="1456"/>
      <c r="AC418" s="1457">
        <f>SUM(Q418:S418)</f>
        <v>0</v>
      </c>
      <c r="AD418" s="1457">
        <f>SUM(T418:V418)</f>
        <v>0</v>
      </c>
      <c r="AE418" s="1457">
        <f>SUM(W418:Y418)</f>
        <v>0</v>
      </c>
      <c r="AF418" s="1457">
        <f>SUM(Z418:AB418)</f>
        <v>0</v>
      </c>
      <c r="AG418" s="1457">
        <f>AC418+AD418</f>
        <v>0</v>
      </c>
      <c r="AH418" s="1457">
        <f>AF418+AE418</f>
        <v>0</v>
      </c>
      <c r="AI418" s="1457">
        <f>AG418+AH418</f>
        <v>0</v>
      </c>
    </row>
    <row r="419" spans="1:35">
      <c r="A419" s="1887">
        <v>372</v>
      </c>
      <c r="B419" s="1887">
        <v>1</v>
      </c>
      <c r="C419" s="1887">
        <v>369</v>
      </c>
      <c r="E419" s="2653">
        <v>1</v>
      </c>
      <c r="I419" s="170"/>
      <c r="J419" s="2314"/>
      <c r="K419" s="122"/>
      <c r="L419" s="122"/>
      <c r="M419" s="472" t="s">
        <v>136</v>
      </c>
      <c r="N419" s="472"/>
      <c r="O419" s="472"/>
      <c r="P419" s="473"/>
      <c r="Q419" s="1462"/>
      <c r="R419" s="1462"/>
      <c r="S419" s="1462"/>
      <c r="T419" s="1462"/>
      <c r="U419" s="1462"/>
      <c r="V419" s="1462"/>
      <c r="W419" s="1462"/>
      <c r="X419" s="1462"/>
      <c r="Y419" s="1462"/>
      <c r="Z419" s="1462"/>
      <c r="AA419" s="1462"/>
      <c r="AB419" s="1462"/>
      <c r="AC419" s="1463">
        <f>SUM(Q419:S419)</f>
        <v>0</v>
      </c>
      <c r="AD419" s="1463">
        <f>SUM(T419:V419)</f>
        <v>0</v>
      </c>
      <c r="AE419" s="1463">
        <f>SUM(W419:Y419)</f>
        <v>0</v>
      </c>
      <c r="AF419" s="1463">
        <f>SUM(Z419:AB419)</f>
        <v>0</v>
      </c>
      <c r="AG419" s="1463">
        <f>AC419+AD419</f>
        <v>0</v>
      </c>
      <c r="AH419" s="1463">
        <f>AF419+AE419</f>
        <v>0</v>
      </c>
      <c r="AI419" s="1463">
        <f>AG419+AH419</f>
        <v>0</v>
      </c>
    </row>
    <row r="420" spans="1:35">
      <c r="A420" s="1887">
        <v>373</v>
      </c>
      <c r="B420" s="1887">
        <v>1</v>
      </c>
      <c r="C420" s="1887">
        <v>370</v>
      </c>
      <c r="E420" s="2653">
        <v>1</v>
      </c>
      <c r="I420" s="170"/>
      <c r="J420" s="2314"/>
      <c r="K420" s="1464" t="s">
        <v>230</v>
      </c>
      <c r="L420" s="1464"/>
      <c r="M420" s="1464"/>
      <c r="N420" s="1464"/>
      <c r="O420" s="1464"/>
      <c r="P420" s="2016"/>
      <c r="Q420" s="1656">
        <f>+Q421+Q426+Q435</f>
        <v>88357.489010005316</v>
      </c>
      <c r="R420" s="1656">
        <f t="shared" ref="R420:AI420" si="293">+R421+R426+R435</f>
        <v>110558.10289065869</v>
      </c>
      <c r="S420" s="1656">
        <f t="shared" si="293"/>
        <v>157744.51489938615</v>
      </c>
      <c r="T420" s="1656">
        <f t="shared" si="293"/>
        <v>107879.1576891592</v>
      </c>
      <c r="U420" s="1656">
        <f t="shared" si="293"/>
        <v>130375.51504135528</v>
      </c>
      <c r="V420" s="1656">
        <f t="shared" si="293"/>
        <v>183107.73813623743</v>
      </c>
      <c r="W420" s="1656">
        <f t="shared" si="293"/>
        <v>86086.217516390068</v>
      </c>
      <c r="X420" s="1656">
        <f t="shared" si="293"/>
        <v>112262.29792984005</v>
      </c>
      <c r="Y420" s="1656">
        <f t="shared" si="293"/>
        <v>161427.62557938887</v>
      </c>
      <c r="Z420" s="1656">
        <f t="shared" si="293"/>
        <v>121954.47298815753</v>
      </c>
      <c r="AA420" s="1656">
        <f t="shared" si="293"/>
        <v>137492.23613526582</v>
      </c>
      <c r="AB420" s="1656">
        <f t="shared" si="293"/>
        <v>185629.30724078504</v>
      </c>
      <c r="AC420" s="1656">
        <f t="shared" si="293"/>
        <v>356660.10680005013</v>
      </c>
      <c r="AD420" s="1656">
        <f t="shared" si="293"/>
        <v>421362.41086675186</v>
      </c>
      <c r="AE420" s="1656">
        <f t="shared" si="293"/>
        <v>359776.141025619</v>
      </c>
      <c r="AF420" s="1656">
        <f t="shared" si="293"/>
        <v>445076.01636420836</v>
      </c>
      <c r="AG420" s="1656">
        <f t="shared" si="293"/>
        <v>778022.51766680204</v>
      </c>
      <c r="AH420" s="1656">
        <f t="shared" si="293"/>
        <v>804852.15738982731</v>
      </c>
      <c r="AI420" s="1656">
        <f t="shared" si="293"/>
        <v>1582874.6750566293</v>
      </c>
    </row>
    <row r="421" spans="1:35">
      <c r="A421" s="1887">
        <v>374</v>
      </c>
      <c r="B421" s="1887">
        <v>1</v>
      </c>
      <c r="C421" s="1887">
        <v>371</v>
      </c>
      <c r="E421" s="2653">
        <v>1</v>
      </c>
      <c r="I421" s="170"/>
      <c r="J421" s="2314"/>
      <c r="K421" s="2317"/>
      <c r="L421" s="2317"/>
      <c r="M421" s="371" t="s">
        <v>222</v>
      </c>
      <c r="N421" s="558"/>
      <c r="O421" s="558"/>
      <c r="P421" s="559"/>
      <c r="Q421" s="1450">
        <f>Q422+Q425</f>
        <v>59017.139222636615</v>
      </c>
      <c r="R421" s="1450">
        <f t="shared" ref="R421:AI421" si="294">R422+R425</f>
        <v>80057.705762624319</v>
      </c>
      <c r="S421" s="1450">
        <f t="shared" si="294"/>
        <v>110086.73848312032</v>
      </c>
      <c r="T421" s="1450">
        <f t="shared" si="294"/>
        <v>76819.353972562691</v>
      </c>
      <c r="U421" s="1450">
        <f t="shared" si="294"/>
        <v>94556.954161357266</v>
      </c>
      <c r="V421" s="1450">
        <f t="shared" si="294"/>
        <v>127354.89038587621</v>
      </c>
      <c r="W421" s="1450">
        <f t="shared" si="294"/>
        <v>58797.312797407867</v>
      </c>
      <c r="X421" s="1450">
        <f t="shared" si="294"/>
        <v>79647.571619585317</v>
      </c>
      <c r="Y421" s="1450">
        <f t="shared" si="294"/>
        <v>112040.49592964887</v>
      </c>
      <c r="Z421" s="1450">
        <f t="shared" si="294"/>
        <v>89176.675976447848</v>
      </c>
      <c r="AA421" s="1450">
        <f t="shared" si="294"/>
        <v>101310.43582504691</v>
      </c>
      <c r="AB421" s="1450">
        <f t="shared" si="294"/>
        <v>128434.40092031517</v>
      </c>
      <c r="AC421" s="1451">
        <f t="shared" si="294"/>
        <v>249161.58346838126</v>
      </c>
      <c r="AD421" s="1450">
        <f t="shared" si="294"/>
        <v>298731.19851979613</v>
      </c>
      <c r="AE421" s="1450">
        <f t="shared" si="294"/>
        <v>250485.38034664205</v>
      </c>
      <c r="AF421" s="1450">
        <f t="shared" si="294"/>
        <v>318921.51272180991</v>
      </c>
      <c r="AG421" s="1450">
        <f t="shared" si="294"/>
        <v>547892.78198817745</v>
      </c>
      <c r="AH421" s="1450">
        <f t="shared" si="294"/>
        <v>569406.8930684519</v>
      </c>
      <c r="AI421" s="1450">
        <f t="shared" si="294"/>
        <v>1117299.6750566293</v>
      </c>
    </row>
    <row r="422" spans="1:35">
      <c r="A422" s="1887">
        <v>375</v>
      </c>
      <c r="B422" s="1887">
        <v>1</v>
      </c>
      <c r="C422" s="1887">
        <v>372</v>
      </c>
      <c r="E422" s="2653">
        <v>1</v>
      </c>
      <c r="I422" s="170"/>
      <c r="J422" s="2314"/>
      <c r="K422" s="2317"/>
      <c r="L422" s="2317"/>
      <c r="N422" s="175" t="s">
        <v>223</v>
      </c>
      <c r="O422" s="175"/>
      <c r="P422" s="174"/>
      <c r="Q422" s="1452">
        <f>SUM(Q423:Q424)</f>
        <v>59017.139222636615</v>
      </c>
      <c r="R422" s="1452">
        <f t="shared" ref="R422:AI422" si="295">SUM(R423:R424)</f>
        <v>80057.705762624319</v>
      </c>
      <c r="S422" s="1452">
        <f t="shared" si="295"/>
        <v>110086.73848312032</v>
      </c>
      <c r="T422" s="1452">
        <f t="shared" si="295"/>
        <v>76819.353972562691</v>
      </c>
      <c r="U422" s="1452">
        <f t="shared" si="295"/>
        <v>94556.954161357266</v>
      </c>
      <c r="V422" s="1452">
        <f t="shared" si="295"/>
        <v>127354.89038587621</v>
      </c>
      <c r="W422" s="1452">
        <f t="shared" si="295"/>
        <v>58797.312797407867</v>
      </c>
      <c r="X422" s="1452">
        <f t="shared" si="295"/>
        <v>79647.571619585317</v>
      </c>
      <c r="Y422" s="1452">
        <f t="shared" si="295"/>
        <v>112040.49592964887</v>
      </c>
      <c r="Z422" s="1452">
        <f t="shared" si="295"/>
        <v>89176.675976447848</v>
      </c>
      <c r="AA422" s="1452">
        <f t="shared" si="295"/>
        <v>101310.43582504691</v>
      </c>
      <c r="AB422" s="1452">
        <f t="shared" si="295"/>
        <v>128434.40092031517</v>
      </c>
      <c r="AC422" s="1453">
        <f t="shared" si="295"/>
        <v>249161.58346838126</v>
      </c>
      <c r="AD422" s="1452">
        <f t="shared" si="295"/>
        <v>298731.19851979613</v>
      </c>
      <c r="AE422" s="1452">
        <f t="shared" si="295"/>
        <v>250485.38034664205</v>
      </c>
      <c r="AF422" s="1452">
        <f t="shared" si="295"/>
        <v>318921.51272180991</v>
      </c>
      <c r="AG422" s="1452">
        <f t="shared" si="295"/>
        <v>547892.78198817745</v>
      </c>
      <c r="AH422" s="1452">
        <f t="shared" si="295"/>
        <v>569406.8930684519</v>
      </c>
      <c r="AI422" s="1452">
        <f t="shared" si="295"/>
        <v>1117299.6750566293</v>
      </c>
    </row>
    <row r="423" spans="1:35">
      <c r="A423" s="1887">
        <v>376</v>
      </c>
      <c r="B423" s="1887">
        <v>1</v>
      </c>
      <c r="C423" s="1887">
        <v>373</v>
      </c>
      <c r="E423" s="2653">
        <v>1</v>
      </c>
      <c r="I423" s="170"/>
      <c r="J423" s="2314"/>
      <c r="K423" s="2317"/>
      <c r="L423" s="2317"/>
      <c r="O423" s="175" t="s">
        <v>224</v>
      </c>
      <c r="P423" s="174"/>
      <c r="Q423" s="1454">
        <v>59017.139222636615</v>
      </c>
      <c r="R423" s="1454">
        <v>80057.705762624319</v>
      </c>
      <c r="S423" s="1454">
        <v>110086.73848312032</v>
      </c>
      <c r="T423" s="1454">
        <v>76819.353972562691</v>
      </c>
      <c r="U423" s="1454">
        <v>94556.954161357266</v>
      </c>
      <c r="V423" s="1454">
        <v>127354.89038587621</v>
      </c>
      <c r="W423" s="1454">
        <v>58797.312797407867</v>
      </c>
      <c r="X423" s="1454">
        <v>79647.571619585317</v>
      </c>
      <c r="Y423" s="1454">
        <v>112040.49592964887</v>
      </c>
      <c r="Z423" s="1454">
        <v>89176.675976447848</v>
      </c>
      <c r="AA423" s="1454">
        <v>101310.43582504691</v>
      </c>
      <c r="AB423" s="1454">
        <v>128434.40092031517</v>
      </c>
      <c r="AC423" s="1453">
        <f>SUM(Q423:S423)</f>
        <v>249161.58346838126</v>
      </c>
      <c r="AD423" s="1453">
        <f>SUM(T423:V423)</f>
        <v>298731.19851979613</v>
      </c>
      <c r="AE423" s="1453">
        <f>SUM(W423:Y423)</f>
        <v>250485.38034664205</v>
      </c>
      <c r="AF423" s="1453">
        <f>SUM(Z423:AB423)</f>
        <v>318921.51272180991</v>
      </c>
      <c r="AG423" s="1453">
        <f>AC423+AD423</f>
        <v>547892.78198817745</v>
      </c>
      <c r="AH423" s="1453">
        <f>AF423+AE423</f>
        <v>569406.8930684519</v>
      </c>
      <c r="AI423" s="1453">
        <f>AG423+AH423</f>
        <v>1117299.6750566293</v>
      </c>
    </row>
    <row r="424" spans="1:35" ht="15" customHeight="1">
      <c r="A424" s="1887">
        <v>377</v>
      </c>
      <c r="B424" s="1887">
        <v>1</v>
      </c>
      <c r="C424" s="1887">
        <v>374</v>
      </c>
      <c r="E424" s="2653">
        <v>1</v>
      </c>
      <c r="I424" s="170"/>
      <c r="J424" s="2314"/>
      <c r="K424" s="2317"/>
      <c r="L424" s="2317"/>
      <c r="N424" s="558"/>
      <c r="O424" s="558" t="s">
        <v>225</v>
      </c>
      <c r="P424" s="559"/>
      <c r="Q424" s="1455"/>
      <c r="R424" s="1455"/>
      <c r="S424" s="1455"/>
      <c r="T424" s="1455"/>
      <c r="U424" s="1455"/>
      <c r="V424" s="1455"/>
      <c r="W424" s="1455"/>
      <c r="X424" s="1455"/>
      <c r="Y424" s="1455"/>
      <c r="Z424" s="1455"/>
      <c r="AA424" s="1455"/>
      <c r="AB424" s="1455"/>
      <c r="AC424" s="1451">
        <f>SUM(Q424:S424)</f>
        <v>0</v>
      </c>
      <c r="AD424" s="1451">
        <f>SUM(T424:V424)</f>
        <v>0</v>
      </c>
      <c r="AE424" s="1451">
        <f>SUM(W424:Y424)</f>
        <v>0</v>
      </c>
      <c r="AF424" s="1451">
        <f>SUM(Z424:AB424)</f>
        <v>0</v>
      </c>
      <c r="AG424" s="1451">
        <f>AC424+AD424</f>
        <v>0</v>
      </c>
      <c r="AH424" s="1451">
        <f>AF424+AE424</f>
        <v>0</v>
      </c>
      <c r="AI424" s="1451">
        <f>AG424+AH424</f>
        <v>0</v>
      </c>
    </row>
    <row r="425" spans="1:35" collapsed="1">
      <c r="A425" s="1887">
        <v>378</v>
      </c>
      <c r="B425" s="1887">
        <v>1</v>
      </c>
      <c r="C425" s="1887">
        <v>375</v>
      </c>
      <c r="E425" s="2653">
        <v>1</v>
      </c>
      <c r="I425" s="170"/>
      <c r="J425" s="2314"/>
      <c r="K425" s="2317"/>
      <c r="L425" s="2317"/>
      <c r="M425" s="16"/>
      <c r="N425" s="563" t="s">
        <v>226</v>
      </c>
      <c r="O425" s="563"/>
      <c r="P425" s="564"/>
      <c r="Q425" s="1456"/>
      <c r="R425" s="1456"/>
      <c r="S425" s="1456"/>
      <c r="T425" s="1456"/>
      <c r="U425" s="1456"/>
      <c r="V425" s="1456"/>
      <c r="W425" s="1456"/>
      <c r="X425" s="1456"/>
      <c r="Y425" s="1456"/>
      <c r="Z425" s="1456"/>
      <c r="AA425" s="1456"/>
      <c r="AB425" s="1456"/>
      <c r="AC425" s="1457">
        <f>SUM(Q425:S425)</f>
        <v>0</v>
      </c>
      <c r="AD425" s="1457">
        <f>SUM(T425:V425)</f>
        <v>0</v>
      </c>
      <c r="AE425" s="1457">
        <f>SUM(W425:Y425)</f>
        <v>0</v>
      </c>
      <c r="AF425" s="1457">
        <f>SUM(Z425:AB425)</f>
        <v>0</v>
      </c>
      <c r="AG425" s="1457">
        <f>AC425+AD425</f>
        <v>0</v>
      </c>
      <c r="AH425" s="1457">
        <f>AF425+AE425</f>
        <v>0</v>
      </c>
      <c r="AI425" s="1457">
        <f>AG425+AH425</f>
        <v>0</v>
      </c>
    </row>
    <row r="426" spans="1:35">
      <c r="A426" s="1887">
        <v>379</v>
      </c>
      <c r="B426" s="1887">
        <v>1</v>
      </c>
      <c r="C426" s="1887">
        <v>376</v>
      </c>
      <c r="E426" s="2653">
        <v>1</v>
      </c>
      <c r="I426" s="170"/>
      <c r="J426" s="2314"/>
      <c r="K426" s="2317"/>
      <c r="L426" s="2317"/>
      <c r="M426" s="371" t="s">
        <v>227</v>
      </c>
      <c r="N426" s="557"/>
      <c r="O426" s="557"/>
      <c r="P426" s="553"/>
      <c r="Q426" s="1458">
        <f>Q427+Q434</f>
        <v>29340.349787368701</v>
      </c>
      <c r="R426" s="1458">
        <f t="shared" ref="R426:AI426" si="296">R427+R434</f>
        <v>30500.397128034365</v>
      </c>
      <c r="S426" s="1458">
        <f t="shared" si="296"/>
        <v>47657.776416265813</v>
      </c>
      <c r="T426" s="1458">
        <f t="shared" si="296"/>
        <v>31059.803716596503</v>
      </c>
      <c r="U426" s="1458">
        <f t="shared" si="296"/>
        <v>35818.560879998004</v>
      </c>
      <c r="V426" s="1458">
        <f t="shared" si="296"/>
        <v>55752.847750361238</v>
      </c>
      <c r="W426" s="1458">
        <f t="shared" si="296"/>
        <v>27288.904718982198</v>
      </c>
      <c r="X426" s="1458">
        <f t="shared" si="296"/>
        <v>32614.726310254726</v>
      </c>
      <c r="Y426" s="1458">
        <f t="shared" si="296"/>
        <v>49387.129649740018</v>
      </c>
      <c r="Z426" s="1458">
        <f t="shared" si="296"/>
        <v>32777.797011709685</v>
      </c>
      <c r="AA426" s="1458">
        <f t="shared" si="296"/>
        <v>36181.80031021891</v>
      </c>
      <c r="AB426" s="1458">
        <f t="shared" si="296"/>
        <v>57194.906320469861</v>
      </c>
      <c r="AC426" s="1459">
        <f t="shared" si="296"/>
        <v>107498.52333166888</v>
      </c>
      <c r="AD426" s="1459">
        <f t="shared" si="296"/>
        <v>122631.21234695574</v>
      </c>
      <c r="AE426" s="1459">
        <f t="shared" si="296"/>
        <v>109290.76067897695</v>
      </c>
      <c r="AF426" s="1459">
        <f t="shared" si="296"/>
        <v>126154.50364239846</v>
      </c>
      <c r="AG426" s="1459">
        <f t="shared" si="296"/>
        <v>230129.73567862462</v>
      </c>
      <c r="AH426" s="1459">
        <f t="shared" si="296"/>
        <v>235445.26432137541</v>
      </c>
      <c r="AI426" s="1459">
        <f t="shared" si="296"/>
        <v>465575</v>
      </c>
    </row>
    <row r="427" spans="1:35">
      <c r="A427" s="1887">
        <v>380</v>
      </c>
      <c r="B427" s="1887">
        <v>1</v>
      </c>
      <c r="C427" s="1887">
        <v>377</v>
      </c>
      <c r="E427" s="2653">
        <v>1</v>
      </c>
      <c r="I427" s="170"/>
      <c r="J427" s="2314"/>
      <c r="K427" s="2317"/>
      <c r="L427" s="2317"/>
      <c r="N427" s="175" t="s">
        <v>223</v>
      </c>
      <c r="O427" s="175"/>
      <c r="P427" s="174"/>
      <c r="Q427" s="1452">
        <f>Q428+Q431</f>
        <v>29340.349787368701</v>
      </c>
      <c r="R427" s="1452">
        <f t="shared" ref="R427:AI427" si="297">R428+R431</f>
        <v>30500.397128034365</v>
      </c>
      <c r="S427" s="1452">
        <f t="shared" si="297"/>
        <v>47657.776416265813</v>
      </c>
      <c r="T427" s="1452">
        <f t="shared" si="297"/>
        <v>31059.803716596503</v>
      </c>
      <c r="U427" s="1452">
        <f t="shared" si="297"/>
        <v>35818.560879998004</v>
      </c>
      <c r="V427" s="1452">
        <f t="shared" si="297"/>
        <v>55752.847750361238</v>
      </c>
      <c r="W427" s="1452">
        <f t="shared" si="297"/>
        <v>27288.904718982198</v>
      </c>
      <c r="X427" s="1452">
        <f t="shared" si="297"/>
        <v>32614.726310254726</v>
      </c>
      <c r="Y427" s="1452">
        <f t="shared" si="297"/>
        <v>49387.129649740018</v>
      </c>
      <c r="Z427" s="1452">
        <f t="shared" si="297"/>
        <v>32777.797011709685</v>
      </c>
      <c r="AA427" s="1452">
        <f t="shared" si="297"/>
        <v>36181.80031021891</v>
      </c>
      <c r="AB427" s="1452">
        <f t="shared" si="297"/>
        <v>57194.906320469861</v>
      </c>
      <c r="AC427" s="1453">
        <f t="shared" si="297"/>
        <v>107498.52333166888</v>
      </c>
      <c r="AD427" s="1453">
        <f t="shared" si="297"/>
        <v>122631.21234695574</v>
      </c>
      <c r="AE427" s="1453">
        <f t="shared" si="297"/>
        <v>109290.76067897695</v>
      </c>
      <c r="AF427" s="1453">
        <f t="shared" si="297"/>
        <v>126154.50364239846</v>
      </c>
      <c r="AG427" s="1453">
        <f t="shared" si="297"/>
        <v>230129.73567862462</v>
      </c>
      <c r="AH427" s="1453">
        <f t="shared" si="297"/>
        <v>235445.26432137541</v>
      </c>
      <c r="AI427" s="1453">
        <f t="shared" si="297"/>
        <v>465575</v>
      </c>
    </row>
    <row r="428" spans="1:35">
      <c r="A428" s="1887">
        <v>381</v>
      </c>
      <c r="B428" s="1887">
        <v>1</v>
      </c>
      <c r="C428" s="1887">
        <v>378</v>
      </c>
      <c r="E428" s="2653">
        <v>1</v>
      </c>
      <c r="I428" s="170"/>
      <c r="J428" s="2314"/>
      <c r="K428" s="2317"/>
      <c r="L428" s="2317"/>
      <c r="O428" s="175" t="s">
        <v>224</v>
      </c>
      <c r="P428" s="568"/>
      <c r="Q428" s="1460">
        <f>SUM(Q429:Q430)</f>
        <v>29340.349787368701</v>
      </c>
      <c r="R428" s="1460">
        <f t="shared" ref="R428:AI428" si="298">SUM(R429:R430)</f>
        <v>30500.397128034365</v>
      </c>
      <c r="S428" s="1460">
        <f t="shared" si="298"/>
        <v>47657.776416265813</v>
      </c>
      <c r="T428" s="1460">
        <f t="shared" si="298"/>
        <v>31059.803716596503</v>
      </c>
      <c r="U428" s="1460">
        <f t="shared" si="298"/>
        <v>35818.560879998004</v>
      </c>
      <c r="V428" s="1460">
        <f t="shared" si="298"/>
        <v>55752.847750361238</v>
      </c>
      <c r="W428" s="1460">
        <f t="shared" si="298"/>
        <v>27288.904718982198</v>
      </c>
      <c r="X428" s="1460">
        <f t="shared" si="298"/>
        <v>32614.726310254726</v>
      </c>
      <c r="Y428" s="1460">
        <f t="shared" si="298"/>
        <v>49387.129649740018</v>
      </c>
      <c r="Z428" s="1460">
        <f t="shared" si="298"/>
        <v>32777.797011709685</v>
      </c>
      <c r="AA428" s="1460">
        <f t="shared" si="298"/>
        <v>36181.80031021891</v>
      </c>
      <c r="AB428" s="1460">
        <f t="shared" si="298"/>
        <v>57194.906320469861</v>
      </c>
      <c r="AC428" s="1461">
        <f t="shared" si="298"/>
        <v>107498.52333166888</v>
      </c>
      <c r="AD428" s="1461">
        <f t="shared" si="298"/>
        <v>122631.21234695574</v>
      </c>
      <c r="AE428" s="1461">
        <f t="shared" si="298"/>
        <v>109290.76067897695</v>
      </c>
      <c r="AF428" s="1461">
        <f t="shared" si="298"/>
        <v>126154.50364239846</v>
      </c>
      <c r="AG428" s="1461">
        <f t="shared" si="298"/>
        <v>230129.73567862462</v>
      </c>
      <c r="AH428" s="1461">
        <f t="shared" si="298"/>
        <v>235445.26432137541</v>
      </c>
      <c r="AI428" s="1461">
        <f t="shared" si="298"/>
        <v>465575</v>
      </c>
    </row>
    <row r="429" spans="1:35" ht="15" customHeight="1">
      <c r="A429" s="1887">
        <v>382</v>
      </c>
      <c r="B429" s="1887">
        <v>1</v>
      </c>
      <c r="C429" s="1887">
        <v>379</v>
      </c>
      <c r="E429" s="2653">
        <v>1</v>
      </c>
      <c r="I429" s="170"/>
      <c r="J429" s="2314"/>
      <c r="K429" s="2317"/>
      <c r="L429" s="2317"/>
      <c r="P429" s="139" t="s">
        <v>231</v>
      </c>
      <c r="Q429" s="1412">
        <v>29340.349787368701</v>
      </c>
      <c r="R429" s="1412">
        <v>30500.397128034365</v>
      </c>
      <c r="S429" s="1412">
        <v>47657.776416265813</v>
      </c>
      <c r="T429" s="1412">
        <v>31059.803716596503</v>
      </c>
      <c r="U429" s="1412">
        <v>35818.560879998004</v>
      </c>
      <c r="V429" s="1412">
        <v>55752.847750361238</v>
      </c>
      <c r="W429" s="1412">
        <v>27288.904718982198</v>
      </c>
      <c r="X429" s="1412">
        <v>32614.726310254726</v>
      </c>
      <c r="Y429" s="1412">
        <v>49387.129649740018</v>
      </c>
      <c r="Z429" s="1412">
        <v>32777.797011709685</v>
      </c>
      <c r="AA429" s="1412">
        <v>36181.80031021891</v>
      </c>
      <c r="AB429" s="1412">
        <v>57194.906320469861</v>
      </c>
      <c r="AC429" s="1415">
        <f>SUM(Q429:S429)</f>
        <v>107498.52333166888</v>
      </c>
      <c r="AD429" s="1415">
        <f>SUM(T429:V429)</f>
        <v>122631.21234695574</v>
      </c>
      <c r="AE429" s="1415">
        <f>SUM(W429:Y429)</f>
        <v>109290.76067897695</v>
      </c>
      <c r="AF429" s="1415">
        <f>SUM(Z429:AB429)</f>
        <v>126154.50364239846</v>
      </c>
      <c r="AG429" s="1415">
        <f>AC429+AD429</f>
        <v>230129.73567862462</v>
      </c>
      <c r="AH429" s="1415">
        <f>AF429+AE429</f>
        <v>235445.26432137541</v>
      </c>
      <c r="AI429" s="1415">
        <f>AG429+AH429</f>
        <v>465575</v>
      </c>
    </row>
    <row r="430" spans="1:35">
      <c r="A430" s="1887">
        <v>383</v>
      </c>
      <c r="B430" s="1887">
        <v>1</v>
      </c>
      <c r="C430" s="1887">
        <v>380</v>
      </c>
      <c r="E430" s="2653">
        <v>1</v>
      </c>
      <c r="I430" s="170"/>
      <c r="J430" s="2314"/>
      <c r="K430" s="2317"/>
      <c r="L430" s="2317"/>
      <c r="P430" s="139" t="s">
        <v>232</v>
      </c>
      <c r="Q430" s="1412"/>
      <c r="R430" s="1412"/>
      <c r="S430" s="1412"/>
      <c r="T430" s="1412"/>
      <c r="U430" s="1412"/>
      <c r="V430" s="1412"/>
      <c r="W430" s="1412"/>
      <c r="X430" s="1412"/>
      <c r="Y430" s="1412"/>
      <c r="Z430" s="1412"/>
      <c r="AA430" s="1412"/>
      <c r="AB430" s="1412"/>
      <c r="AC430" s="1415">
        <f>SUM(Q430:S430)</f>
        <v>0</v>
      </c>
      <c r="AD430" s="1415">
        <f>SUM(T430:V430)</f>
        <v>0</v>
      </c>
      <c r="AE430" s="1415">
        <f>SUM(W430:Y430)</f>
        <v>0</v>
      </c>
      <c r="AF430" s="1415">
        <f>SUM(Z430:AB430)</f>
        <v>0</v>
      </c>
      <c r="AG430" s="1415">
        <f>AC430+AD430</f>
        <v>0</v>
      </c>
      <c r="AH430" s="1415">
        <f>AF430+AE430</f>
        <v>0</v>
      </c>
      <c r="AI430" s="1415">
        <f>AG430+AH430</f>
        <v>0</v>
      </c>
    </row>
    <row r="431" spans="1:35">
      <c r="A431" s="1887">
        <v>384</v>
      </c>
      <c r="B431" s="1887">
        <v>1</v>
      </c>
      <c r="C431" s="1887">
        <v>381</v>
      </c>
      <c r="E431" s="2653">
        <v>1</v>
      </c>
      <c r="I431" s="170"/>
      <c r="J431" s="2314"/>
      <c r="K431" s="2317"/>
      <c r="L431" s="2317"/>
      <c r="O431" s="175" t="s">
        <v>225</v>
      </c>
      <c r="P431" s="568"/>
      <c r="Q431" s="1460">
        <f>SUM(Q432:Q433)</f>
        <v>0</v>
      </c>
      <c r="R431" s="1460">
        <f t="shared" ref="R431:AI431" si="299">SUM(R432:R433)</f>
        <v>0</v>
      </c>
      <c r="S431" s="1460">
        <f t="shared" si="299"/>
        <v>0</v>
      </c>
      <c r="T431" s="1460">
        <f t="shared" si="299"/>
        <v>0</v>
      </c>
      <c r="U431" s="1460">
        <f t="shared" si="299"/>
        <v>0</v>
      </c>
      <c r="V431" s="1460">
        <f t="shared" si="299"/>
        <v>0</v>
      </c>
      <c r="W431" s="1460">
        <f t="shared" si="299"/>
        <v>0</v>
      </c>
      <c r="X431" s="1460">
        <f t="shared" si="299"/>
        <v>0</v>
      </c>
      <c r="Y431" s="1460">
        <f t="shared" si="299"/>
        <v>0</v>
      </c>
      <c r="Z431" s="1460">
        <f t="shared" si="299"/>
        <v>0</v>
      </c>
      <c r="AA431" s="1460">
        <f t="shared" si="299"/>
        <v>0</v>
      </c>
      <c r="AB431" s="1460">
        <f t="shared" si="299"/>
        <v>0</v>
      </c>
      <c r="AC431" s="1461">
        <f t="shared" si="299"/>
        <v>0</v>
      </c>
      <c r="AD431" s="1461">
        <f t="shared" si="299"/>
        <v>0</v>
      </c>
      <c r="AE431" s="1461">
        <f t="shared" si="299"/>
        <v>0</v>
      </c>
      <c r="AF431" s="1461">
        <f t="shared" si="299"/>
        <v>0</v>
      </c>
      <c r="AG431" s="1461">
        <f t="shared" si="299"/>
        <v>0</v>
      </c>
      <c r="AH431" s="1461">
        <f t="shared" si="299"/>
        <v>0</v>
      </c>
      <c r="AI431" s="1461">
        <f t="shared" si="299"/>
        <v>0</v>
      </c>
    </row>
    <row r="432" spans="1:35">
      <c r="A432" s="1887">
        <v>385</v>
      </c>
      <c r="B432" s="1887">
        <v>1</v>
      </c>
      <c r="C432" s="1887">
        <v>382</v>
      </c>
      <c r="E432" s="2653">
        <v>1</v>
      </c>
      <c r="I432" s="170"/>
      <c r="J432" s="2314"/>
      <c r="K432" s="2317"/>
      <c r="L432" s="2317"/>
      <c r="P432" s="139" t="s">
        <v>231</v>
      </c>
      <c r="Q432" s="1412"/>
      <c r="R432" s="1412"/>
      <c r="S432" s="1412"/>
      <c r="T432" s="1412"/>
      <c r="U432" s="1412"/>
      <c r="V432" s="1412"/>
      <c r="W432" s="1412"/>
      <c r="X432" s="1412"/>
      <c r="Y432" s="1412"/>
      <c r="Z432" s="1412"/>
      <c r="AA432" s="1412"/>
      <c r="AB432" s="1412"/>
      <c r="AC432" s="1415">
        <f>SUM(Q432:S432)</f>
        <v>0</v>
      </c>
      <c r="AD432" s="1415">
        <f>SUM(T432:V432)</f>
        <v>0</v>
      </c>
      <c r="AE432" s="1415">
        <f>SUM(W432:Y432)</f>
        <v>0</v>
      </c>
      <c r="AF432" s="1415">
        <f>SUM(Z432:AB432)</f>
        <v>0</v>
      </c>
      <c r="AG432" s="1415">
        <f>AC432+AD432</f>
        <v>0</v>
      </c>
      <c r="AH432" s="1415">
        <f>AF432+AE432</f>
        <v>0</v>
      </c>
      <c r="AI432" s="1415">
        <f>AG432+AH432</f>
        <v>0</v>
      </c>
    </row>
    <row r="433" spans="1:35">
      <c r="A433" s="1887">
        <v>386</v>
      </c>
      <c r="B433" s="1887">
        <v>1</v>
      </c>
      <c r="C433" s="1887">
        <v>383</v>
      </c>
      <c r="E433" s="2653">
        <v>1</v>
      </c>
      <c r="I433" s="170"/>
      <c r="J433" s="2314"/>
      <c r="K433" s="2317"/>
      <c r="L433" s="2317"/>
      <c r="N433" s="558"/>
      <c r="O433" s="558"/>
      <c r="P433" s="559" t="s">
        <v>232</v>
      </c>
      <c r="Q433" s="1455"/>
      <c r="R433" s="1455"/>
      <c r="S433" s="1455"/>
      <c r="T433" s="1455"/>
      <c r="U433" s="1455"/>
      <c r="V433" s="1455"/>
      <c r="W433" s="1455"/>
      <c r="X433" s="1455"/>
      <c r="Y433" s="1455"/>
      <c r="Z433" s="1455"/>
      <c r="AA433" s="1455"/>
      <c r="AB433" s="1455"/>
      <c r="AC433" s="1451">
        <f>SUM(Q433:S433)</f>
        <v>0</v>
      </c>
      <c r="AD433" s="1451">
        <f>SUM(T433:V433)</f>
        <v>0</v>
      </c>
      <c r="AE433" s="1451">
        <f>SUM(W433:Y433)</f>
        <v>0</v>
      </c>
      <c r="AF433" s="1451">
        <f>SUM(Z433:AB433)</f>
        <v>0</v>
      </c>
      <c r="AG433" s="1451">
        <f>AC433+AD433</f>
        <v>0</v>
      </c>
      <c r="AH433" s="1451">
        <f>AF433+AE433</f>
        <v>0</v>
      </c>
      <c r="AI433" s="1451">
        <f>AG433+AH433</f>
        <v>0</v>
      </c>
    </row>
    <row r="434" spans="1:35" collapsed="1">
      <c r="A434" s="1887">
        <v>387</v>
      </c>
      <c r="B434" s="1887">
        <v>1</v>
      </c>
      <c r="C434" s="1887">
        <v>384</v>
      </c>
      <c r="E434" s="2653">
        <v>1</v>
      </c>
      <c r="I434" s="170"/>
      <c r="J434" s="2314"/>
      <c r="K434" s="2317"/>
      <c r="L434" s="2317"/>
      <c r="N434" s="563" t="s">
        <v>226</v>
      </c>
      <c r="O434" s="563"/>
      <c r="P434" s="564"/>
      <c r="Q434" s="1456"/>
      <c r="R434" s="1456"/>
      <c r="S434" s="1456"/>
      <c r="T434" s="1456"/>
      <c r="U434" s="1456"/>
      <c r="V434" s="1456"/>
      <c r="W434" s="1456"/>
      <c r="X434" s="1456"/>
      <c r="Y434" s="1456"/>
      <c r="Z434" s="1456"/>
      <c r="AA434" s="1456"/>
      <c r="AB434" s="1456"/>
      <c r="AC434" s="1457">
        <f>SUM(Q434:S434)</f>
        <v>0</v>
      </c>
      <c r="AD434" s="1457">
        <f>SUM(T434:V434)</f>
        <v>0</v>
      </c>
      <c r="AE434" s="1457">
        <f>SUM(W434:Y434)</f>
        <v>0</v>
      </c>
      <c r="AF434" s="1457">
        <f>SUM(Z434:AB434)</f>
        <v>0</v>
      </c>
      <c r="AG434" s="1457">
        <f>AC434+AD434</f>
        <v>0</v>
      </c>
      <c r="AH434" s="1457">
        <f>AF434+AE434</f>
        <v>0</v>
      </c>
      <c r="AI434" s="1457">
        <f>AG434+AH434</f>
        <v>0</v>
      </c>
    </row>
    <row r="435" spans="1:35">
      <c r="A435" s="1887">
        <v>388</v>
      </c>
      <c r="B435" s="1887">
        <v>1</v>
      </c>
      <c r="C435" s="1887">
        <v>385</v>
      </c>
      <c r="E435" s="2653">
        <v>1</v>
      </c>
      <c r="I435" s="168"/>
      <c r="J435" s="167"/>
      <c r="K435" s="116"/>
      <c r="L435" s="116"/>
      <c r="M435" s="472" t="s">
        <v>136</v>
      </c>
      <c r="N435" s="472"/>
      <c r="O435" s="472"/>
      <c r="P435" s="473"/>
      <c r="Q435" s="1462"/>
      <c r="R435" s="1462"/>
      <c r="S435" s="1462"/>
      <c r="T435" s="1462"/>
      <c r="U435" s="1462"/>
      <c r="V435" s="1462"/>
      <c r="W435" s="1462"/>
      <c r="X435" s="1462"/>
      <c r="Y435" s="1462"/>
      <c r="Z435" s="1462"/>
      <c r="AA435" s="1462"/>
      <c r="AB435" s="1462"/>
      <c r="AC435" s="1463">
        <f>SUM(Q435:S435)</f>
        <v>0</v>
      </c>
      <c r="AD435" s="1463">
        <f>SUM(T435:V435)</f>
        <v>0</v>
      </c>
      <c r="AE435" s="1463">
        <f>SUM(W435:Y435)</f>
        <v>0</v>
      </c>
      <c r="AF435" s="1463">
        <f>SUM(Z435:AB435)</f>
        <v>0</v>
      </c>
      <c r="AG435" s="1463">
        <f>AC435+AD435</f>
        <v>0</v>
      </c>
      <c r="AH435" s="1463">
        <f>AF435+AE435</f>
        <v>0</v>
      </c>
      <c r="AI435" s="1463">
        <f>AG435+AH435</f>
        <v>0</v>
      </c>
    </row>
    <row r="436" spans="1:35">
      <c r="A436" s="1887">
        <v>389</v>
      </c>
      <c r="B436" s="1887">
        <v>1</v>
      </c>
      <c r="C436" s="1887">
        <v>386</v>
      </c>
      <c r="E436" s="2653">
        <v>1</v>
      </c>
      <c r="I436" s="1447" t="s">
        <v>233</v>
      </c>
      <c r="J436" s="1448"/>
      <c r="K436" s="1449"/>
      <c r="L436" s="1449"/>
      <c r="M436" s="1448"/>
      <c r="N436" s="1448"/>
      <c r="O436" s="1448"/>
      <c r="P436" s="2015"/>
      <c r="Q436" s="2017">
        <f t="shared" ref="Q436:AI436" si="300">Q437+Q461</f>
        <v>46892.926850921598</v>
      </c>
      <c r="R436" s="2017">
        <f t="shared" si="300"/>
        <v>54025.442016678557</v>
      </c>
      <c r="S436" s="2017">
        <f t="shared" si="300"/>
        <v>71511.443672328431</v>
      </c>
      <c r="T436" s="2017">
        <f t="shared" si="300"/>
        <v>53713.840425985065</v>
      </c>
      <c r="U436" s="2017">
        <f t="shared" si="300"/>
        <v>61437.513075006587</v>
      </c>
      <c r="V436" s="2017">
        <f t="shared" si="300"/>
        <v>81253.915495285662</v>
      </c>
      <c r="W436" s="2017">
        <f t="shared" si="300"/>
        <v>46202.859887351136</v>
      </c>
      <c r="X436" s="2017">
        <f t="shared" si="300"/>
        <v>55425.499698118641</v>
      </c>
      <c r="Y436" s="2017">
        <f t="shared" si="300"/>
        <v>74120.58563353002</v>
      </c>
      <c r="Z436" s="2017">
        <f t="shared" si="300"/>
        <v>59774.481105002771</v>
      </c>
      <c r="AA436" s="2017">
        <f t="shared" si="300"/>
        <v>64950.239651836295</v>
      </c>
      <c r="AB436" s="2017">
        <f t="shared" si="300"/>
        <v>84314.017784843221</v>
      </c>
      <c r="AC436" s="2017">
        <f t="shared" si="300"/>
        <v>172429.81253992859</v>
      </c>
      <c r="AD436" s="2017">
        <f t="shared" si="300"/>
        <v>196405.26899627733</v>
      </c>
      <c r="AE436" s="2017">
        <f t="shared" si="300"/>
        <v>175748.94521899975</v>
      </c>
      <c r="AF436" s="2017">
        <f t="shared" si="300"/>
        <v>209038.73854168228</v>
      </c>
      <c r="AG436" s="2017">
        <f t="shared" si="300"/>
        <v>368835.08153620589</v>
      </c>
      <c r="AH436" s="2017">
        <f t="shared" si="300"/>
        <v>384787.683760682</v>
      </c>
      <c r="AI436" s="2017">
        <f t="shared" si="300"/>
        <v>753622.76529688796</v>
      </c>
    </row>
    <row r="437" spans="1:35">
      <c r="A437" s="1887">
        <v>390</v>
      </c>
      <c r="B437" s="1887">
        <v>1</v>
      </c>
      <c r="C437" s="1887">
        <v>387</v>
      </c>
      <c r="E437" s="2653">
        <v>1</v>
      </c>
      <c r="I437" s="170"/>
      <c r="J437" s="2314"/>
      <c r="K437" s="2315" t="s">
        <v>221</v>
      </c>
      <c r="L437" s="2315"/>
      <c r="M437" s="2316"/>
      <c r="N437" s="2316"/>
      <c r="O437" s="2316"/>
      <c r="P437" s="550"/>
      <c r="Q437" s="626">
        <f>Q438+Q443+Q460</f>
        <v>18081.535298565002</v>
      </c>
      <c r="R437" s="626">
        <f t="shared" ref="R437:AI437" si="301">R438+R443+R460</f>
        <v>18905.447884940895</v>
      </c>
      <c r="S437" s="626">
        <f t="shared" si="301"/>
        <v>20951.915261359543</v>
      </c>
      <c r="T437" s="626">
        <f t="shared" si="301"/>
        <v>19090.91678283994</v>
      </c>
      <c r="U437" s="626">
        <f t="shared" si="301"/>
        <v>20178.68650224559</v>
      </c>
      <c r="V437" s="626">
        <f t="shared" si="301"/>
        <v>22446.348678609025</v>
      </c>
      <c r="W437" s="626">
        <f t="shared" si="301"/>
        <v>18662.771933370637</v>
      </c>
      <c r="X437" s="626">
        <f t="shared" si="301"/>
        <v>20032.820579888601</v>
      </c>
      <c r="Y437" s="626">
        <f t="shared" si="301"/>
        <v>22786.483413252507</v>
      </c>
      <c r="Z437" s="626">
        <f t="shared" si="301"/>
        <v>21748.628291356275</v>
      </c>
      <c r="AA437" s="626">
        <f t="shared" si="301"/>
        <v>22144.9267371161</v>
      </c>
      <c r="AB437" s="626">
        <f t="shared" si="301"/>
        <v>25062.592342035761</v>
      </c>
      <c r="AC437" s="626">
        <f t="shared" si="301"/>
        <v>57938.898444865452</v>
      </c>
      <c r="AD437" s="626">
        <f t="shared" si="301"/>
        <v>61715.951963694562</v>
      </c>
      <c r="AE437" s="626">
        <f t="shared" si="301"/>
        <v>61482.075926511738</v>
      </c>
      <c r="AF437" s="626">
        <f t="shared" si="301"/>
        <v>68956.147370508144</v>
      </c>
      <c r="AG437" s="626">
        <f t="shared" si="301"/>
        <v>119654.85040855999</v>
      </c>
      <c r="AH437" s="626">
        <f t="shared" si="301"/>
        <v>130438.22329701987</v>
      </c>
      <c r="AI437" s="626">
        <f t="shared" si="301"/>
        <v>250093.07370557988</v>
      </c>
    </row>
    <row r="438" spans="1:35" s="372" customFormat="1">
      <c r="A438" s="1887">
        <v>391</v>
      </c>
      <c r="B438" s="1887">
        <v>1</v>
      </c>
      <c r="C438" s="1887">
        <v>388</v>
      </c>
      <c r="E438" s="2653">
        <v>1</v>
      </c>
      <c r="H438" s="2178"/>
      <c r="I438" s="170"/>
      <c r="J438" s="2318"/>
      <c r="K438" s="2315"/>
      <c r="L438" s="2315"/>
      <c r="M438" s="371" t="s">
        <v>222</v>
      </c>
      <c r="N438" s="558"/>
      <c r="O438" s="558"/>
      <c r="P438" s="559"/>
      <c r="Q438" s="1450">
        <f>Q439+Q442</f>
        <v>9548.4891404031423</v>
      </c>
      <c r="R438" s="1450">
        <f t="shared" ref="R438:AI438" si="302">R439+R442</f>
        <v>10372.401726779033</v>
      </c>
      <c r="S438" s="1450">
        <f t="shared" si="302"/>
        <v>12189.42934606083</v>
      </c>
      <c r="T438" s="1450">
        <f t="shared" si="302"/>
        <v>10219.293005302303</v>
      </c>
      <c r="U438" s="1450">
        <f t="shared" si="302"/>
        <v>11313.689617684289</v>
      </c>
      <c r="V438" s="1450">
        <f t="shared" si="302"/>
        <v>13346.133620592063</v>
      </c>
      <c r="W438" s="1450">
        <f t="shared" si="302"/>
        <v>9889.9355915291417</v>
      </c>
      <c r="X438" s="1450">
        <f t="shared" si="302"/>
        <v>11279.924019822973</v>
      </c>
      <c r="Y438" s="1450">
        <f t="shared" si="302"/>
        <v>13804.744070847526</v>
      </c>
      <c r="Z438" s="1450">
        <f t="shared" si="302"/>
        <v>12703.56450388188</v>
      </c>
      <c r="AA438" s="1450">
        <f t="shared" si="302"/>
        <v>13101.15934790864</v>
      </c>
      <c r="AB438" s="1450">
        <f t="shared" si="302"/>
        <v>15786.015747993195</v>
      </c>
      <c r="AC438" s="1451">
        <f t="shared" si="302"/>
        <v>32110.320213243009</v>
      </c>
      <c r="AD438" s="1450">
        <f t="shared" si="302"/>
        <v>34879.116243578654</v>
      </c>
      <c r="AE438" s="1450">
        <f t="shared" si="302"/>
        <v>34974.603682199639</v>
      </c>
      <c r="AF438" s="1450">
        <f t="shared" si="302"/>
        <v>41590.739599783716</v>
      </c>
      <c r="AG438" s="1450">
        <f t="shared" si="302"/>
        <v>66989.436456821655</v>
      </c>
      <c r="AH438" s="1450">
        <f t="shared" si="302"/>
        <v>76565.343281983354</v>
      </c>
      <c r="AI438" s="1450">
        <f t="shared" si="302"/>
        <v>143554.77973880502</v>
      </c>
    </row>
    <row r="439" spans="1:35">
      <c r="A439" s="1887">
        <v>392</v>
      </c>
      <c r="B439" s="1887">
        <v>1</v>
      </c>
      <c r="C439" s="1887">
        <v>389</v>
      </c>
      <c r="E439" s="2653">
        <v>1</v>
      </c>
      <c r="I439" s="170"/>
      <c r="J439" s="2314"/>
      <c r="K439" s="2315"/>
      <c r="L439" s="2315"/>
      <c r="N439" s="175" t="s">
        <v>223</v>
      </c>
      <c r="O439" s="175"/>
      <c r="P439" s="174"/>
      <c r="Q439" s="1452">
        <f>SUM(Q440:Q441)</f>
        <v>9548.4891404031423</v>
      </c>
      <c r="R439" s="1452">
        <f t="shared" ref="R439:AI439" si="303">SUM(R440:R441)</f>
        <v>10372.401726779033</v>
      </c>
      <c r="S439" s="1452">
        <f t="shared" si="303"/>
        <v>12189.42934606083</v>
      </c>
      <c r="T439" s="1452">
        <f t="shared" si="303"/>
        <v>10219.293005302303</v>
      </c>
      <c r="U439" s="1452">
        <f t="shared" si="303"/>
        <v>11313.689617684289</v>
      </c>
      <c r="V439" s="1452">
        <f t="shared" si="303"/>
        <v>13346.133620592063</v>
      </c>
      <c r="W439" s="1452">
        <f t="shared" si="303"/>
        <v>9889.9355915291417</v>
      </c>
      <c r="X439" s="1452">
        <f t="shared" si="303"/>
        <v>11279.924019822973</v>
      </c>
      <c r="Y439" s="1452">
        <f t="shared" si="303"/>
        <v>13804.744070847526</v>
      </c>
      <c r="Z439" s="1452">
        <f t="shared" si="303"/>
        <v>12703.56450388188</v>
      </c>
      <c r="AA439" s="1452">
        <f t="shared" si="303"/>
        <v>13101.15934790864</v>
      </c>
      <c r="AB439" s="1452">
        <f t="shared" si="303"/>
        <v>15786.015747993195</v>
      </c>
      <c r="AC439" s="1453">
        <f t="shared" si="303"/>
        <v>32110.320213243009</v>
      </c>
      <c r="AD439" s="1452">
        <f t="shared" si="303"/>
        <v>34879.116243578654</v>
      </c>
      <c r="AE439" s="1452">
        <f t="shared" si="303"/>
        <v>34974.603682199639</v>
      </c>
      <c r="AF439" s="1452">
        <f t="shared" si="303"/>
        <v>41590.739599783716</v>
      </c>
      <c r="AG439" s="1452">
        <f t="shared" si="303"/>
        <v>66989.436456821655</v>
      </c>
      <c r="AH439" s="1452">
        <f t="shared" si="303"/>
        <v>76565.343281983354</v>
      </c>
      <c r="AI439" s="1452">
        <f t="shared" si="303"/>
        <v>143554.77973880502</v>
      </c>
    </row>
    <row r="440" spans="1:35">
      <c r="A440" s="1887">
        <v>393</v>
      </c>
      <c r="B440" s="1887">
        <v>1</v>
      </c>
      <c r="C440" s="1887">
        <v>390</v>
      </c>
      <c r="E440" s="2653">
        <v>1</v>
      </c>
      <c r="I440" s="170"/>
      <c r="J440" s="2314"/>
      <c r="K440" s="2315"/>
      <c r="L440" s="2315"/>
      <c r="O440" s="175" t="s">
        <v>224</v>
      </c>
      <c r="P440" s="174"/>
      <c r="Q440" s="1454">
        <v>9548.4891404031423</v>
      </c>
      <c r="R440" s="1454">
        <v>10372.401726779033</v>
      </c>
      <c r="S440" s="1454">
        <v>12189.42934606083</v>
      </c>
      <c r="T440" s="1454">
        <v>10219.293005302303</v>
      </c>
      <c r="U440" s="1454">
        <v>11313.689617684289</v>
      </c>
      <c r="V440" s="1454">
        <v>13346.133620592063</v>
      </c>
      <c r="W440" s="1454">
        <v>9889.9355915291417</v>
      </c>
      <c r="X440" s="1454">
        <v>11279.924019822973</v>
      </c>
      <c r="Y440" s="1454">
        <v>13804.744070847526</v>
      </c>
      <c r="Z440" s="1454">
        <v>12703.56450388188</v>
      </c>
      <c r="AA440" s="1454">
        <v>13101.15934790864</v>
      </c>
      <c r="AB440" s="1454">
        <v>15786.015747993195</v>
      </c>
      <c r="AC440" s="1453">
        <f>SUM(Q440:S440)</f>
        <v>32110.320213243009</v>
      </c>
      <c r="AD440" s="1453">
        <f>SUM(T440:V440)</f>
        <v>34879.116243578654</v>
      </c>
      <c r="AE440" s="1453">
        <f>SUM(W440:Y440)</f>
        <v>34974.603682199639</v>
      </c>
      <c r="AF440" s="1453">
        <f>SUM(Z440:AB440)</f>
        <v>41590.739599783716</v>
      </c>
      <c r="AG440" s="1453">
        <f>AC440+AD440</f>
        <v>66989.436456821655</v>
      </c>
      <c r="AH440" s="1453">
        <f>AF440+AE440</f>
        <v>76565.343281983354</v>
      </c>
      <c r="AI440" s="1453">
        <f>AG440+AH440</f>
        <v>143554.77973880502</v>
      </c>
    </row>
    <row r="441" spans="1:35">
      <c r="A441" s="1887">
        <v>394</v>
      </c>
      <c r="B441" s="1887">
        <v>1</v>
      </c>
      <c r="C441" s="1887">
        <v>391</v>
      </c>
      <c r="E441" s="2653">
        <v>1</v>
      </c>
      <c r="I441" s="170"/>
      <c r="J441" s="2314"/>
      <c r="K441" s="2315"/>
      <c r="L441" s="2315"/>
      <c r="N441" s="558"/>
      <c r="O441" s="558" t="s">
        <v>225</v>
      </c>
      <c r="P441" s="559"/>
      <c r="Q441" s="1455"/>
      <c r="R441" s="1455"/>
      <c r="S441" s="1455"/>
      <c r="T441" s="1455"/>
      <c r="U441" s="1455"/>
      <c r="V441" s="1455"/>
      <c r="W441" s="1455"/>
      <c r="X441" s="1455"/>
      <c r="Y441" s="1455"/>
      <c r="Z441" s="1455"/>
      <c r="AA441" s="1455"/>
      <c r="AB441" s="1455"/>
      <c r="AC441" s="1451">
        <f>SUM(Q441:S441)</f>
        <v>0</v>
      </c>
      <c r="AD441" s="1451">
        <f>SUM(T441:V441)</f>
        <v>0</v>
      </c>
      <c r="AE441" s="1451">
        <f>SUM(W441:Y441)</f>
        <v>0</v>
      </c>
      <c r="AF441" s="1451">
        <f>SUM(Z441:AB441)</f>
        <v>0</v>
      </c>
      <c r="AG441" s="1451">
        <f>AC441+AD441</f>
        <v>0</v>
      </c>
      <c r="AH441" s="1451">
        <f>AF441+AE441</f>
        <v>0</v>
      </c>
      <c r="AI441" s="1451">
        <f>AG441+AH441</f>
        <v>0</v>
      </c>
    </row>
    <row r="442" spans="1:35" collapsed="1">
      <c r="A442" s="1887">
        <v>395</v>
      </c>
      <c r="B442" s="1887">
        <v>1</v>
      </c>
      <c r="C442" s="1887">
        <v>392</v>
      </c>
      <c r="E442" s="2653">
        <v>1</v>
      </c>
      <c r="I442" s="170"/>
      <c r="J442" s="2314"/>
      <c r="K442" s="2315"/>
      <c r="L442" s="2315"/>
      <c r="M442" s="16"/>
      <c r="N442" s="563" t="s">
        <v>226</v>
      </c>
      <c r="O442" s="563"/>
      <c r="P442" s="564"/>
      <c r="Q442" s="1456"/>
      <c r="R442" s="1456"/>
      <c r="S442" s="1456"/>
      <c r="T442" s="1456"/>
      <c r="U442" s="1456"/>
      <c r="V442" s="1456"/>
      <c r="W442" s="1456"/>
      <c r="X442" s="1456"/>
      <c r="Y442" s="1456"/>
      <c r="Z442" s="1456"/>
      <c r="AA442" s="1456"/>
      <c r="AB442" s="1456"/>
      <c r="AC442" s="1457">
        <f>SUM(Q442:S442)</f>
        <v>0</v>
      </c>
      <c r="AD442" s="1457">
        <f>SUM(T442:V442)</f>
        <v>0</v>
      </c>
      <c r="AE442" s="1457">
        <f>SUM(W442:Y442)</f>
        <v>0</v>
      </c>
      <c r="AF442" s="1457">
        <f>SUM(Z442:AB442)</f>
        <v>0</v>
      </c>
      <c r="AG442" s="1457">
        <f>AC442+AD442</f>
        <v>0</v>
      </c>
      <c r="AH442" s="1457">
        <f>AF442+AE442</f>
        <v>0</v>
      </c>
      <c r="AI442" s="1457">
        <f>AG442+AH442</f>
        <v>0</v>
      </c>
    </row>
    <row r="443" spans="1:35" s="372" customFormat="1">
      <c r="A443" s="1887">
        <v>396</v>
      </c>
      <c r="B443" s="1887">
        <v>1</v>
      </c>
      <c r="C443" s="1887">
        <v>393</v>
      </c>
      <c r="E443" s="2653">
        <v>1</v>
      </c>
      <c r="H443" s="2178"/>
      <c r="I443" s="170"/>
      <c r="J443" s="2318"/>
      <c r="K443" s="2315"/>
      <c r="L443" s="2315"/>
      <c r="M443" s="371" t="s">
        <v>227</v>
      </c>
      <c r="N443" s="557"/>
      <c r="O443" s="557"/>
      <c r="P443" s="553"/>
      <c r="Q443" s="1458">
        <f>Q444+Q451+Q452+Q456+Q459</f>
        <v>8533.046158161862</v>
      </c>
      <c r="R443" s="1458">
        <f t="shared" ref="R443:AI443" si="304">R444+R451+R452+R456+R459</f>
        <v>8533.046158161862</v>
      </c>
      <c r="S443" s="1458">
        <f t="shared" si="304"/>
        <v>8762.4859152987156</v>
      </c>
      <c r="T443" s="1458">
        <f t="shared" si="304"/>
        <v>8871.6237775376376</v>
      </c>
      <c r="U443" s="1458">
        <f t="shared" si="304"/>
        <v>8864.9968845612984</v>
      </c>
      <c r="V443" s="1458">
        <f t="shared" si="304"/>
        <v>9100.2150580169618</v>
      </c>
      <c r="W443" s="1458">
        <f t="shared" si="304"/>
        <v>8772.8363418414956</v>
      </c>
      <c r="X443" s="1458">
        <f t="shared" si="304"/>
        <v>8752.8965600656284</v>
      </c>
      <c r="Y443" s="1458">
        <f t="shared" si="304"/>
        <v>8981.7393424049806</v>
      </c>
      <c r="Z443" s="1458">
        <f t="shared" si="304"/>
        <v>9045.0637874743952</v>
      </c>
      <c r="AA443" s="1458">
        <f t="shared" si="304"/>
        <v>9043.7673892074599</v>
      </c>
      <c r="AB443" s="1458">
        <f t="shared" si="304"/>
        <v>9276.5765940425663</v>
      </c>
      <c r="AC443" s="1459">
        <f t="shared" si="304"/>
        <v>25828.578231622443</v>
      </c>
      <c r="AD443" s="1459">
        <f t="shared" si="304"/>
        <v>26836.835720115905</v>
      </c>
      <c r="AE443" s="1459">
        <f t="shared" si="304"/>
        <v>26507.472244312099</v>
      </c>
      <c r="AF443" s="1459">
        <f t="shared" si="304"/>
        <v>27365.407770724421</v>
      </c>
      <c r="AG443" s="1459">
        <f t="shared" si="304"/>
        <v>52665.413951738337</v>
      </c>
      <c r="AH443" s="1459">
        <f t="shared" si="304"/>
        <v>53872.880015036513</v>
      </c>
      <c r="AI443" s="1459">
        <f t="shared" si="304"/>
        <v>106538.29396677486</v>
      </c>
    </row>
    <row r="444" spans="1:35">
      <c r="A444" s="1887">
        <v>397</v>
      </c>
      <c r="B444" s="1887">
        <v>1</v>
      </c>
      <c r="C444" s="1887">
        <v>394</v>
      </c>
      <c r="E444" s="2653">
        <v>1</v>
      </c>
      <c r="I444" s="170"/>
      <c r="J444" s="2314"/>
      <c r="K444" s="2315"/>
      <c r="L444" s="2315"/>
      <c r="N444" s="175" t="s">
        <v>223</v>
      </c>
      <c r="O444" s="175"/>
      <c r="P444" s="174"/>
      <c r="Q444" s="1452">
        <f>Q445+Q448</f>
        <v>14531.192552719685</v>
      </c>
      <c r="R444" s="1452">
        <f t="shared" ref="R444:AB444" si="305">R445+R448</f>
        <v>14531.192552719685</v>
      </c>
      <c r="S444" s="1452">
        <f t="shared" si="305"/>
        <v>14812.085371081028</v>
      </c>
      <c r="T444" s="1452">
        <f t="shared" si="305"/>
        <v>15021.22323331995</v>
      </c>
      <c r="U444" s="1452">
        <f t="shared" si="305"/>
        <v>15066.049401568102</v>
      </c>
      <c r="V444" s="1452">
        <f t="shared" si="305"/>
        <v>15301.267575023765</v>
      </c>
      <c r="W444" s="1452">
        <f t="shared" si="305"/>
        <v>15125.341920072788</v>
      </c>
      <c r="X444" s="1452">
        <f t="shared" si="305"/>
        <v>15105.40213829692</v>
      </c>
      <c r="Y444" s="1452">
        <f t="shared" si="305"/>
        <v>15385.697981860762</v>
      </c>
      <c r="Z444" s="1452">
        <f t="shared" si="305"/>
        <v>15449.022426930176</v>
      </c>
      <c r="AA444" s="1452">
        <f t="shared" si="305"/>
        <v>15499.179089887732</v>
      </c>
      <c r="AB444" s="1452">
        <f t="shared" si="305"/>
        <v>15731.988294722838</v>
      </c>
      <c r="AC444" s="1453">
        <f>AC445+AC448</f>
        <v>43874.470476520401</v>
      </c>
      <c r="AD444" s="1453">
        <f t="shared" ref="AD444:AI444" si="306">AD445+AD448</f>
        <v>45388.540209911822</v>
      </c>
      <c r="AE444" s="1453">
        <f t="shared" si="306"/>
        <v>45616.442040230468</v>
      </c>
      <c r="AF444" s="1453">
        <f t="shared" si="306"/>
        <v>46680.189811540746</v>
      </c>
      <c r="AG444" s="1453">
        <f t="shared" si="306"/>
        <v>89263.010686432215</v>
      </c>
      <c r="AH444" s="1453">
        <f t="shared" si="306"/>
        <v>92296.631851771206</v>
      </c>
      <c r="AI444" s="1453">
        <f t="shared" si="306"/>
        <v>181559.64253820342</v>
      </c>
    </row>
    <row r="445" spans="1:35">
      <c r="A445" s="1887">
        <v>398</v>
      </c>
      <c r="B445" s="1887">
        <v>1</v>
      </c>
      <c r="C445" s="1887">
        <v>395</v>
      </c>
      <c r="E445" s="2653">
        <v>1</v>
      </c>
      <c r="I445" s="170"/>
      <c r="J445" s="2314"/>
      <c r="K445" s="2315"/>
      <c r="L445" s="2315"/>
      <c r="O445" s="175" t="s">
        <v>224</v>
      </c>
      <c r="P445" s="568"/>
      <c r="Q445" s="1460">
        <f>SUM(Q446:Q447)</f>
        <v>14531.192552719685</v>
      </c>
      <c r="R445" s="1460">
        <f t="shared" ref="R445:AB445" si="307">SUM(R446:R447)</f>
        <v>14531.192552719685</v>
      </c>
      <c r="S445" s="1460">
        <f t="shared" si="307"/>
        <v>14812.085371081028</v>
      </c>
      <c r="T445" s="1460">
        <f t="shared" si="307"/>
        <v>15021.22323331995</v>
      </c>
      <c r="U445" s="1460">
        <f t="shared" si="307"/>
        <v>15066.049401568102</v>
      </c>
      <c r="V445" s="1460">
        <f t="shared" si="307"/>
        <v>15301.267575023765</v>
      </c>
      <c r="W445" s="1460">
        <f t="shared" si="307"/>
        <v>15125.341920072788</v>
      </c>
      <c r="X445" s="1460">
        <f t="shared" si="307"/>
        <v>15105.40213829692</v>
      </c>
      <c r="Y445" s="1460">
        <f t="shared" si="307"/>
        <v>15385.697981860762</v>
      </c>
      <c r="Z445" s="1460">
        <f t="shared" si="307"/>
        <v>15449.022426930176</v>
      </c>
      <c r="AA445" s="1460">
        <f t="shared" si="307"/>
        <v>15499.179089887732</v>
      </c>
      <c r="AB445" s="1460">
        <f t="shared" si="307"/>
        <v>15731.988294722838</v>
      </c>
      <c r="AC445" s="1461">
        <f>SUM(AC446:AC447)</f>
        <v>43874.470476520401</v>
      </c>
      <c r="AD445" s="1461">
        <f t="shared" ref="AD445:AI445" si="308">SUM(AD446:AD447)</f>
        <v>45388.540209911822</v>
      </c>
      <c r="AE445" s="1461">
        <f t="shared" si="308"/>
        <v>45616.442040230468</v>
      </c>
      <c r="AF445" s="1461">
        <f t="shared" si="308"/>
        <v>46680.189811540746</v>
      </c>
      <c r="AG445" s="1461">
        <f t="shared" si="308"/>
        <v>89263.010686432215</v>
      </c>
      <c r="AH445" s="1461">
        <f t="shared" si="308"/>
        <v>92296.631851771206</v>
      </c>
      <c r="AI445" s="1461">
        <f t="shared" si="308"/>
        <v>181559.64253820342</v>
      </c>
    </row>
    <row r="446" spans="1:35">
      <c r="A446" s="1887">
        <v>399</v>
      </c>
      <c r="B446" s="1887">
        <v>1</v>
      </c>
      <c r="C446" s="1887">
        <v>396</v>
      </c>
      <c r="E446" s="2653">
        <v>1</v>
      </c>
      <c r="I446" s="170"/>
      <c r="J446" s="2314"/>
      <c r="K446" s="2315"/>
      <c r="L446" s="2315"/>
      <c r="P446" s="139" t="s">
        <v>228</v>
      </c>
      <c r="Q446" s="2781">
        <v>14531.192552719685</v>
      </c>
      <c r="R446" s="2781">
        <v>14531.192552719685</v>
      </c>
      <c r="S446" s="2781">
        <v>14812.085371081028</v>
      </c>
      <c r="T446" s="2781">
        <v>15021.22323331995</v>
      </c>
      <c r="U446" s="2781">
        <v>15066.049401568102</v>
      </c>
      <c r="V446" s="2781">
        <v>15301.267575023765</v>
      </c>
      <c r="W446" s="2781">
        <v>15125.341920072788</v>
      </c>
      <c r="X446" s="2781">
        <v>15105.40213829692</v>
      </c>
      <c r="Y446" s="2781">
        <v>15385.697981860762</v>
      </c>
      <c r="Z446" s="2781">
        <v>15449.022426930176</v>
      </c>
      <c r="AA446" s="2781">
        <v>15499.179089887732</v>
      </c>
      <c r="AB446" s="2781">
        <v>15731.988294722838</v>
      </c>
      <c r="AC446" s="1415">
        <f>SUM(Q446:S446)</f>
        <v>43874.470476520401</v>
      </c>
      <c r="AD446" s="1415">
        <f>SUM(T446:V446)</f>
        <v>45388.540209911822</v>
      </c>
      <c r="AE446" s="1415">
        <f>SUM(W446:Y446)</f>
        <v>45616.442040230468</v>
      </c>
      <c r="AF446" s="1415">
        <f>SUM(Z446:AB446)</f>
        <v>46680.189811540746</v>
      </c>
      <c r="AG446" s="1415">
        <f>AC446+AD446</f>
        <v>89263.010686432215</v>
      </c>
      <c r="AH446" s="1415">
        <f>AF446+AE446</f>
        <v>92296.631851771206</v>
      </c>
      <c r="AI446" s="1415">
        <f>AG446+AH446</f>
        <v>181559.64253820342</v>
      </c>
    </row>
    <row r="447" spans="1:35">
      <c r="A447" s="1887">
        <v>400</v>
      </c>
      <c r="B447" s="1887">
        <v>1</v>
      </c>
      <c r="C447" s="1887">
        <v>397</v>
      </c>
      <c r="E447" s="2653">
        <v>1</v>
      </c>
      <c r="I447" s="170"/>
      <c r="J447" s="2314"/>
      <c r="K447" s="2315"/>
      <c r="L447" s="2315"/>
      <c r="P447" s="139" t="s">
        <v>229</v>
      </c>
      <c r="Q447" s="1412"/>
      <c r="R447" s="1412"/>
      <c r="S447" s="1412"/>
      <c r="T447" s="1412"/>
      <c r="U447" s="1412"/>
      <c r="V447" s="1412"/>
      <c r="W447" s="1412"/>
      <c r="X447" s="1412"/>
      <c r="Y447" s="1412"/>
      <c r="Z447" s="1412"/>
      <c r="AA447" s="1412"/>
      <c r="AB447" s="1412"/>
      <c r="AC447" s="1415">
        <f>SUM(Q447:S447)</f>
        <v>0</v>
      </c>
      <c r="AD447" s="1415">
        <f>SUM(T447:V447)</f>
        <v>0</v>
      </c>
      <c r="AE447" s="1415">
        <f>SUM(W447:Y447)</f>
        <v>0</v>
      </c>
      <c r="AF447" s="1415">
        <f>SUM(Z447:AB447)</f>
        <v>0</v>
      </c>
      <c r="AG447" s="1415">
        <f>AC447+AD447</f>
        <v>0</v>
      </c>
      <c r="AH447" s="1415">
        <f>AF447+AE447</f>
        <v>0</v>
      </c>
      <c r="AI447" s="1415">
        <f>AG447+AH447</f>
        <v>0</v>
      </c>
    </row>
    <row r="448" spans="1:35">
      <c r="A448" s="1887">
        <v>401</v>
      </c>
      <c r="B448" s="1887">
        <v>1</v>
      </c>
      <c r="C448" s="1887">
        <v>398</v>
      </c>
      <c r="E448" s="2653">
        <v>1</v>
      </c>
      <c r="I448" s="170"/>
      <c r="J448" s="2314"/>
      <c r="K448" s="2315"/>
      <c r="L448" s="2315"/>
      <c r="O448" s="175" t="s">
        <v>225</v>
      </c>
      <c r="P448" s="568"/>
      <c r="Q448" s="1460">
        <f>SUM(Q449:Q450)</f>
        <v>0</v>
      </c>
      <c r="R448" s="1460">
        <f t="shared" ref="R448:AB448" si="309">SUM(R449:R450)</f>
        <v>0</v>
      </c>
      <c r="S448" s="1460">
        <f t="shared" si="309"/>
        <v>0</v>
      </c>
      <c r="T448" s="1460">
        <f t="shared" si="309"/>
        <v>0</v>
      </c>
      <c r="U448" s="1460">
        <f t="shared" si="309"/>
        <v>0</v>
      </c>
      <c r="V448" s="1460">
        <f t="shared" si="309"/>
        <v>0</v>
      </c>
      <c r="W448" s="1460">
        <f t="shared" si="309"/>
        <v>0</v>
      </c>
      <c r="X448" s="1460">
        <f t="shared" si="309"/>
        <v>0</v>
      </c>
      <c r="Y448" s="1460">
        <f t="shared" si="309"/>
        <v>0</v>
      </c>
      <c r="Z448" s="1460">
        <f t="shared" si="309"/>
        <v>0</v>
      </c>
      <c r="AA448" s="1460">
        <f t="shared" si="309"/>
        <v>0</v>
      </c>
      <c r="AB448" s="1460">
        <f t="shared" si="309"/>
        <v>0</v>
      </c>
      <c r="AC448" s="1461">
        <f>SUM(AC449:AC450)</f>
        <v>0</v>
      </c>
      <c r="AD448" s="1461">
        <f t="shared" ref="AD448:AI448" si="310">SUM(AD449:AD450)</f>
        <v>0</v>
      </c>
      <c r="AE448" s="1461">
        <f t="shared" si="310"/>
        <v>0</v>
      </c>
      <c r="AF448" s="1461">
        <f t="shared" si="310"/>
        <v>0</v>
      </c>
      <c r="AG448" s="1461">
        <f t="shared" si="310"/>
        <v>0</v>
      </c>
      <c r="AH448" s="1461">
        <f t="shared" si="310"/>
        <v>0</v>
      </c>
      <c r="AI448" s="1461">
        <f t="shared" si="310"/>
        <v>0</v>
      </c>
    </row>
    <row r="449" spans="1:35">
      <c r="A449" s="1887">
        <v>402</v>
      </c>
      <c r="B449" s="1887">
        <v>1</v>
      </c>
      <c r="C449" s="1887">
        <v>399</v>
      </c>
      <c r="E449" s="2653">
        <v>1</v>
      </c>
      <c r="I449" s="170"/>
      <c r="J449" s="2314"/>
      <c r="K449" s="2315"/>
      <c r="L449" s="2315"/>
      <c r="P449" s="139" t="s">
        <v>228</v>
      </c>
      <c r="Q449" s="2781"/>
      <c r="R449" s="2781"/>
      <c r="S449" s="2781"/>
      <c r="T449" s="2781"/>
      <c r="U449" s="2781"/>
      <c r="V449" s="2781"/>
      <c r="W449" s="2781"/>
      <c r="X449" s="2781"/>
      <c r="Y449" s="2781"/>
      <c r="Z449" s="2781"/>
      <c r="AA449" s="2781"/>
      <c r="AB449" s="2781"/>
      <c r="AC449" s="1415">
        <f>SUM(Q449:S449)</f>
        <v>0</v>
      </c>
      <c r="AD449" s="1415">
        <f>SUM(T449:V449)</f>
        <v>0</v>
      </c>
      <c r="AE449" s="1415">
        <f>SUM(W449:Y449)</f>
        <v>0</v>
      </c>
      <c r="AF449" s="1415">
        <f>SUM(Z449:AB449)</f>
        <v>0</v>
      </c>
      <c r="AG449" s="1415">
        <f>AC449+AD449</f>
        <v>0</v>
      </c>
      <c r="AH449" s="1415">
        <f>AF449+AE449</f>
        <v>0</v>
      </c>
      <c r="AI449" s="1415">
        <f>AG449+AH449</f>
        <v>0</v>
      </c>
    </row>
    <row r="450" spans="1:35">
      <c r="A450" s="1887">
        <v>403</v>
      </c>
      <c r="B450" s="1887">
        <v>1</v>
      </c>
      <c r="C450" s="1887">
        <v>400</v>
      </c>
      <c r="E450" s="2653">
        <v>1</v>
      </c>
      <c r="I450" s="170"/>
      <c r="J450" s="2314"/>
      <c r="K450" s="2315"/>
      <c r="L450" s="2315"/>
      <c r="N450" s="558"/>
      <c r="O450" s="558"/>
      <c r="P450" s="559" t="s">
        <v>229</v>
      </c>
      <c r="Q450" s="1455"/>
      <c r="R450" s="1455"/>
      <c r="S450" s="1455"/>
      <c r="T450" s="1455"/>
      <c r="U450" s="1455"/>
      <c r="V450" s="1455"/>
      <c r="W450" s="1455"/>
      <c r="X450" s="1455"/>
      <c r="Y450" s="1455"/>
      <c r="Z450" s="1455"/>
      <c r="AA450" s="1455"/>
      <c r="AB450" s="1455"/>
      <c r="AC450" s="1451">
        <f>SUM(Q450:S450)</f>
        <v>0</v>
      </c>
      <c r="AD450" s="1451">
        <f>SUM(T450:V450)</f>
        <v>0</v>
      </c>
      <c r="AE450" s="1451">
        <f>SUM(W450:Y450)</f>
        <v>0</v>
      </c>
      <c r="AF450" s="1451">
        <f>SUM(Z450:AB450)</f>
        <v>0</v>
      </c>
      <c r="AG450" s="1451">
        <f>AC450+AD450</f>
        <v>0</v>
      </c>
      <c r="AH450" s="1451">
        <f>AF450+AE450</f>
        <v>0</v>
      </c>
      <c r="AI450" s="1451">
        <f>AG450+AH450</f>
        <v>0</v>
      </c>
    </row>
    <row r="451" spans="1:35" collapsed="1">
      <c r="A451" s="1887">
        <v>404</v>
      </c>
      <c r="B451" s="1887">
        <v>1</v>
      </c>
      <c r="C451" s="1887">
        <v>401</v>
      </c>
      <c r="E451" s="2653">
        <v>1</v>
      </c>
      <c r="I451" s="170"/>
      <c r="J451" s="2314"/>
      <c r="K451" s="2315"/>
      <c r="L451" s="2315"/>
      <c r="N451" s="563" t="s">
        <v>226</v>
      </c>
      <c r="O451" s="563"/>
      <c r="P451" s="564"/>
      <c r="Q451" s="1456"/>
      <c r="R451" s="1456"/>
      <c r="S451" s="1456"/>
      <c r="T451" s="1456"/>
      <c r="U451" s="1456"/>
      <c r="V451" s="1456"/>
      <c r="W451" s="1456"/>
      <c r="X451" s="1456"/>
      <c r="Y451" s="1456"/>
      <c r="Z451" s="1456"/>
      <c r="AA451" s="1456"/>
      <c r="AB451" s="1456"/>
      <c r="AC451" s="1457">
        <f>SUM(Q451:S451)</f>
        <v>0</v>
      </c>
      <c r="AD451" s="1457">
        <f>SUM(T451:V451)</f>
        <v>0</v>
      </c>
      <c r="AE451" s="1457">
        <f>SUM(W451:Y451)</f>
        <v>0</v>
      </c>
      <c r="AF451" s="1457">
        <f>SUM(Z451:AB451)</f>
        <v>0</v>
      </c>
      <c r="AG451" s="1457">
        <f>AC451+AD451</f>
        <v>0</v>
      </c>
      <c r="AH451" s="1457">
        <f>AF451+AE451</f>
        <v>0</v>
      </c>
      <c r="AI451" s="1457">
        <f>AG451+AH451</f>
        <v>0</v>
      </c>
    </row>
    <row r="452" spans="1:35">
      <c r="A452" s="1887">
        <v>405</v>
      </c>
      <c r="B452" s="1887">
        <v>1</v>
      </c>
      <c r="C452" s="1887">
        <v>402</v>
      </c>
      <c r="E452" s="2653">
        <v>1</v>
      </c>
      <c r="I452" s="170"/>
      <c r="J452" s="2314"/>
      <c r="K452" s="2315"/>
      <c r="L452" s="2315"/>
      <c r="N452" s="589" t="s">
        <v>501</v>
      </c>
      <c r="O452" s="589"/>
      <c r="P452" s="590"/>
      <c r="Q452" s="1450">
        <f>SUM(Q453:Q455)</f>
        <v>-5958.1463945578234</v>
      </c>
      <c r="R452" s="1450">
        <f t="shared" ref="R452:AI452" si="311">SUM(R453:R455)</f>
        <v>-5958.1463945578234</v>
      </c>
      <c r="S452" s="1450">
        <f t="shared" si="311"/>
        <v>-6009.5994557823124</v>
      </c>
      <c r="T452" s="1450">
        <f t="shared" si="311"/>
        <v>-6109.5994557823124</v>
      </c>
      <c r="U452" s="1450">
        <f t="shared" si="311"/>
        <v>-6161.0525170068031</v>
      </c>
      <c r="V452" s="1450">
        <f t="shared" si="311"/>
        <v>-6161.0525170068031</v>
      </c>
      <c r="W452" s="1450">
        <f t="shared" si="311"/>
        <v>-6312.505578231292</v>
      </c>
      <c r="X452" s="1450">
        <f t="shared" si="311"/>
        <v>-6312.505578231292</v>
      </c>
      <c r="Y452" s="1450">
        <f t="shared" si="311"/>
        <v>-6363.9586394557818</v>
      </c>
      <c r="Z452" s="1450">
        <f t="shared" si="311"/>
        <v>-6363.9586394557818</v>
      </c>
      <c r="AA452" s="1450">
        <f t="shared" si="311"/>
        <v>-6415.4117006802717</v>
      </c>
      <c r="AB452" s="1450">
        <f t="shared" si="311"/>
        <v>-6415.4117006802717</v>
      </c>
      <c r="AC452" s="1451">
        <f t="shared" si="311"/>
        <v>-17925.892244897957</v>
      </c>
      <c r="AD452" s="1451">
        <f t="shared" si="311"/>
        <v>-18431.704489795917</v>
      </c>
      <c r="AE452" s="1451">
        <f t="shared" si="311"/>
        <v>-18988.969795918369</v>
      </c>
      <c r="AF452" s="1451">
        <f t="shared" si="311"/>
        <v>-19194.782040816324</v>
      </c>
      <c r="AG452" s="1451">
        <f t="shared" si="311"/>
        <v>-36357.596734693878</v>
      </c>
      <c r="AH452" s="1451">
        <f t="shared" si="311"/>
        <v>-38183.751836734693</v>
      </c>
      <c r="AI452" s="1451">
        <f t="shared" si="311"/>
        <v>-74541.348571428563</v>
      </c>
    </row>
    <row r="453" spans="1:35">
      <c r="A453" s="1887">
        <v>406</v>
      </c>
      <c r="B453" s="1887">
        <v>1</v>
      </c>
      <c r="C453" s="1887">
        <v>403</v>
      </c>
      <c r="E453" s="2653">
        <v>1</v>
      </c>
      <c r="I453" s="170"/>
      <c r="J453" s="2314"/>
      <c r="K453" s="2315"/>
      <c r="L453" s="2315"/>
      <c r="N453" s="587"/>
      <c r="O453" s="587"/>
      <c r="P453" s="588" t="s">
        <v>404</v>
      </c>
      <c r="Q453" s="1454">
        <v>-2551.4797278911565</v>
      </c>
      <c r="R453" s="1454">
        <v>-2551.4797278911565</v>
      </c>
      <c r="S453" s="1454">
        <v>-2598.7994557823126</v>
      </c>
      <c r="T453" s="1454">
        <v>-2598.7994557823126</v>
      </c>
      <c r="U453" s="1454">
        <v>-2646.1191836734693</v>
      </c>
      <c r="V453" s="1454">
        <v>-2646.1191836734693</v>
      </c>
      <c r="W453" s="1454">
        <v>-2693.4389115646259</v>
      </c>
      <c r="X453" s="1454">
        <v>-2693.4389115646259</v>
      </c>
      <c r="Y453" s="1454">
        <v>-2740.758639455782</v>
      </c>
      <c r="Z453" s="1454">
        <v>-2740.758639455782</v>
      </c>
      <c r="AA453" s="1454">
        <v>-2788.0783673469386</v>
      </c>
      <c r="AB453" s="1454">
        <v>-2788.0783673469386</v>
      </c>
      <c r="AC453" s="1453">
        <f>SUM(Q453:S453)</f>
        <v>-7701.758911564626</v>
      </c>
      <c r="AD453" s="1453">
        <f>SUM(T453:V453)</f>
        <v>-7891.0378231292507</v>
      </c>
      <c r="AE453" s="1453">
        <f>SUM(W453:Y453)</f>
        <v>-8127.6364625850338</v>
      </c>
      <c r="AF453" s="1453">
        <f>SUM(Z453:AB453)</f>
        <v>-8316.9153741496593</v>
      </c>
      <c r="AG453" s="1453">
        <f>AC453+AD453</f>
        <v>-15592.796734693877</v>
      </c>
      <c r="AH453" s="1453">
        <f>AF453+AE453</f>
        <v>-16444.551836734692</v>
      </c>
      <c r="AI453" s="1453">
        <f>AG453+AH453</f>
        <v>-32037.348571428571</v>
      </c>
    </row>
    <row r="454" spans="1:35">
      <c r="A454" s="1887">
        <v>407</v>
      </c>
      <c r="B454" s="1887">
        <v>1</v>
      </c>
      <c r="C454" s="1887">
        <v>404</v>
      </c>
      <c r="E454" s="2653">
        <v>1</v>
      </c>
      <c r="F454" s="371"/>
      <c r="G454" s="371"/>
      <c r="I454" s="170"/>
      <c r="J454" s="2314"/>
      <c r="K454" s="2315"/>
      <c r="L454" s="2315"/>
      <c r="N454" s="1578"/>
      <c r="O454" s="1578"/>
      <c r="P454" s="621" t="s">
        <v>405</v>
      </c>
      <c r="Q454" s="1412">
        <v>-206.66666666666669</v>
      </c>
      <c r="R454" s="1412">
        <v>-206.66666666666669</v>
      </c>
      <c r="S454" s="1412">
        <v>-210.8</v>
      </c>
      <c r="T454" s="1412">
        <v>-210.8</v>
      </c>
      <c r="U454" s="1412">
        <v>-214.93333333333337</v>
      </c>
      <c r="V454" s="1412">
        <v>-214.93333333333337</v>
      </c>
      <c r="W454" s="1412">
        <v>-219.06666666666669</v>
      </c>
      <c r="X454" s="1412">
        <v>-219.06666666666669</v>
      </c>
      <c r="Y454" s="1412">
        <v>-223.20000000000002</v>
      </c>
      <c r="Z454" s="1412">
        <v>-223.20000000000002</v>
      </c>
      <c r="AA454" s="1412">
        <v>-227.33333333333334</v>
      </c>
      <c r="AB454" s="1412">
        <v>-227.33333333333334</v>
      </c>
      <c r="AC454" s="1415">
        <f>SUM(Q454:S454)</f>
        <v>-624.13333333333344</v>
      </c>
      <c r="AD454" s="1415">
        <f>SUM(T454:V454)</f>
        <v>-640.66666666666674</v>
      </c>
      <c r="AE454" s="1415">
        <f>SUM(W454:Y454)</f>
        <v>-661.33333333333337</v>
      </c>
      <c r="AF454" s="1415">
        <f>SUM(Z454:AB454)</f>
        <v>-677.86666666666667</v>
      </c>
      <c r="AG454" s="1415">
        <f>AC454+AD454</f>
        <v>-1264.8000000000002</v>
      </c>
      <c r="AH454" s="1415">
        <f>AF454+AE454</f>
        <v>-1339.2</v>
      </c>
      <c r="AI454" s="1415">
        <f>AG454+AH454</f>
        <v>-2604</v>
      </c>
    </row>
    <row r="455" spans="1:35">
      <c r="A455" s="1887">
        <v>408</v>
      </c>
      <c r="B455" s="1887">
        <v>1</v>
      </c>
      <c r="C455" s="1887">
        <v>405</v>
      </c>
      <c r="E455" s="2653">
        <v>1</v>
      </c>
      <c r="I455" s="170"/>
      <c r="J455" s="2314"/>
      <c r="K455" s="2315"/>
      <c r="L455" s="2315"/>
      <c r="N455" s="461"/>
      <c r="O455" s="461"/>
      <c r="P455" s="143" t="s">
        <v>414</v>
      </c>
      <c r="Q455" s="1465">
        <v>-3200</v>
      </c>
      <c r="R455" s="1465">
        <v>-3200</v>
      </c>
      <c r="S455" s="1465">
        <v>-3200</v>
      </c>
      <c r="T455" s="1465">
        <v>-3300</v>
      </c>
      <c r="U455" s="1465">
        <v>-3300</v>
      </c>
      <c r="V455" s="1465">
        <v>-3300</v>
      </c>
      <c r="W455" s="1465">
        <v>-3400</v>
      </c>
      <c r="X455" s="1465">
        <v>-3400</v>
      </c>
      <c r="Y455" s="1465">
        <v>-3400</v>
      </c>
      <c r="Z455" s="1465">
        <v>-3400</v>
      </c>
      <c r="AA455" s="1465">
        <v>-3400</v>
      </c>
      <c r="AB455" s="1465">
        <v>-3400</v>
      </c>
      <c r="AC455" s="1466">
        <f>SUM(Q455:S455)</f>
        <v>-9600</v>
      </c>
      <c r="AD455" s="1466">
        <f>SUM(T455:V455)</f>
        <v>-9900</v>
      </c>
      <c r="AE455" s="1466">
        <f>SUM(W455:Y455)</f>
        <v>-10200</v>
      </c>
      <c r="AF455" s="1466">
        <f>SUM(Z455:AB455)</f>
        <v>-10200</v>
      </c>
      <c r="AG455" s="1466">
        <f>AC455+AD455</f>
        <v>-19500</v>
      </c>
      <c r="AH455" s="1466">
        <f>AF455+AE455</f>
        <v>-20400</v>
      </c>
      <c r="AI455" s="1466">
        <f>AG455+AH455</f>
        <v>-39900</v>
      </c>
    </row>
    <row r="456" spans="1:35">
      <c r="A456" s="1887">
        <v>409</v>
      </c>
      <c r="B456" s="1887">
        <v>1</v>
      </c>
      <c r="C456" s="1887">
        <v>406</v>
      </c>
      <c r="E456" s="2653">
        <v>1</v>
      </c>
      <c r="I456" s="170"/>
      <c r="J456" s="2314"/>
      <c r="K456" s="2315"/>
      <c r="L456" s="2315"/>
      <c r="N456" s="584" t="s">
        <v>502</v>
      </c>
      <c r="O456" s="584"/>
      <c r="P456" s="585"/>
      <c r="Q456" s="1458">
        <f>SUM(Q457:Q458)</f>
        <v>-40</v>
      </c>
      <c r="R456" s="1458">
        <f t="shared" ref="R456:AB456" si="312">SUM(R457:R458)</f>
        <v>-40</v>
      </c>
      <c r="S456" s="1458">
        <f t="shared" si="312"/>
        <v>-40</v>
      </c>
      <c r="T456" s="1458">
        <f t="shared" si="312"/>
        <v>-40</v>
      </c>
      <c r="U456" s="1458">
        <f t="shared" si="312"/>
        <v>-40</v>
      </c>
      <c r="V456" s="1458">
        <f t="shared" si="312"/>
        <v>-40</v>
      </c>
      <c r="W456" s="1458">
        <f t="shared" si="312"/>
        <v>-40</v>
      </c>
      <c r="X456" s="1458">
        <f t="shared" si="312"/>
        <v>-40</v>
      </c>
      <c r="Y456" s="1458">
        <f t="shared" si="312"/>
        <v>-40</v>
      </c>
      <c r="Z456" s="1458">
        <f t="shared" si="312"/>
        <v>-40</v>
      </c>
      <c r="AA456" s="1458">
        <f t="shared" si="312"/>
        <v>-40</v>
      </c>
      <c r="AB456" s="1458">
        <f t="shared" si="312"/>
        <v>-40</v>
      </c>
      <c r="AC456" s="1459">
        <f>SUM(AC457:AC458)</f>
        <v>-120</v>
      </c>
      <c r="AD456" s="1459">
        <f t="shared" ref="AD456:AI456" si="313">SUM(AD457:AD458)</f>
        <v>-120</v>
      </c>
      <c r="AE456" s="1459">
        <f>SUM(AE457:AE458)</f>
        <v>-120</v>
      </c>
      <c r="AF456" s="1459">
        <f t="shared" si="313"/>
        <v>-120</v>
      </c>
      <c r="AG456" s="1459">
        <f t="shared" si="313"/>
        <v>-240</v>
      </c>
      <c r="AH456" s="1459">
        <f t="shared" si="313"/>
        <v>-240</v>
      </c>
      <c r="AI456" s="1459">
        <f t="shared" si="313"/>
        <v>-480</v>
      </c>
    </row>
    <row r="457" spans="1:35">
      <c r="A457" s="1887">
        <v>410</v>
      </c>
      <c r="B457" s="1887">
        <v>1</v>
      </c>
      <c r="C457" s="1887">
        <v>407</v>
      </c>
      <c r="E457" s="2653">
        <v>1</v>
      </c>
      <c r="I457" s="170"/>
      <c r="J457" s="2314"/>
      <c r="K457" s="2315"/>
      <c r="L457" s="2315"/>
      <c r="N457" s="587"/>
      <c r="O457" s="587"/>
      <c r="P457" s="588" t="s">
        <v>404</v>
      </c>
      <c r="Q457" s="1454">
        <v>-40</v>
      </c>
      <c r="R457" s="1454">
        <v>-40</v>
      </c>
      <c r="S457" s="1454">
        <v>-40</v>
      </c>
      <c r="T457" s="1454">
        <v>-40</v>
      </c>
      <c r="U457" s="1454">
        <v>-40</v>
      </c>
      <c r="V457" s="1454">
        <v>-40</v>
      </c>
      <c r="W457" s="1454">
        <v>-40</v>
      </c>
      <c r="X457" s="1454">
        <v>-40</v>
      </c>
      <c r="Y457" s="1454">
        <v>-40</v>
      </c>
      <c r="Z457" s="1454">
        <v>-40</v>
      </c>
      <c r="AA457" s="1454">
        <v>-40</v>
      </c>
      <c r="AB457" s="1454">
        <v>-40</v>
      </c>
      <c r="AC457" s="1453">
        <f>SUM(Q457:S457)</f>
        <v>-120</v>
      </c>
      <c r="AD457" s="1453">
        <f>SUM(T457:V457)</f>
        <v>-120</v>
      </c>
      <c r="AE457" s="1453">
        <f>SUM(W457:Y457)</f>
        <v>-120</v>
      </c>
      <c r="AF457" s="1453">
        <f>SUM(Z457:AB457)</f>
        <v>-120</v>
      </c>
      <c r="AG457" s="1453">
        <f>AC457+AD457</f>
        <v>-240</v>
      </c>
      <c r="AH457" s="1453">
        <f>AF457+AE457</f>
        <v>-240</v>
      </c>
      <c r="AI457" s="1453">
        <f>AG457+AH457</f>
        <v>-480</v>
      </c>
    </row>
    <row r="458" spans="1:35">
      <c r="A458" s="1887">
        <v>411</v>
      </c>
      <c r="B458" s="1887">
        <v>1</v>
      </c>
      <c r="C458" s="1887">
        <v>408</v>
      </c>
      <c r="E458" s="2653">
        <v>1</v>
      </c>
      <c r="I458" s="170"/>
      <c r="J458" s="2314"/>
      <c r="K458" s="2315"/>
      <c r="L458" s="2315"/>
      <c r="N458" s="461"/>
      <c r="O458" s="461"/>
      <c r="P458" s="143" t="s">
        <v>421</v>
      </c>
      <c r="Q458" s="1465"/>
      <c r="R458" s="1465"/>
      <c r="S458" s="1465"/>
      <c r="T458" s="1465"/>
      <c r="U458" s="1465"/>
      <c r="V458" s="1465"/>
      <c r="W458" s="1465"/>
      <c r="X458" s="1465"/>
      <c r="Y458" s="1465"/>
      <c r="Z458" s="1465"/>
      <c r="AA458" s="1465"/>
      <c r="AB458" s="1465"/>
      <c r="AC458" s="1466">
        <f>SUM(Q458:S458)</f>
        <v>0</v>
      </c>
      <c r="AD458" s="1466">
        <f>SUM(T458:V458)</f>
        <v>0</v>
      </c>
      <c r="AE458" s="1466">
        <f>SUM(W458:Y458)</f>
        <v>0</v>
      </c>
      <c r="AF458" s="1466">
        <f>SUM(Z458:AB458)</f>
        <v>0</v>
      </c>
      <c r="AG458" s="1466">
        <f>AC458+AD458</f>
        <v>0</v>
      </c>
      <c r="AH458" s="1466">
        <f>AF458+AE458</f>
        <v>0</v>
      </c>
      <c r="AI458" s="1466">
        <f>AG458+AH458</f>
        <v>0</v>
      </c>
    </row>
    <row r="459" spans="1:35">
      <c r="A459" s="1887">
        <v>412</v>
      </c>
      <c r="B459" s="1887">
        <v>1</v>
      </c>
      <c r="C459" s="1887">
        <v>409</v>
      </c>
      <c r="E459" s="2653">
        <v>1</v>
      </c>
      <c r="I459" s="170"/>
      <c r="J459" s="2314"/>
      <c r="K459" s="2315"/>
      <c r="L459" s="2315"/>
      <c r="N459" s="621" t="s">
        <v>572</v>
      </c>
      <c r="O459" s="1578"/>
      <c r="P459" s="621"/>
      <c r="Q459" s="1412"/>
      <c r="R459" s="1412"/>
      <c r="S459" s="1412"/>
      <c r="T459" s="1412"/>
      <c r="U459" s="1412"/>
      <c r="V459" s="1412"/>
      <c r="W459" s="1412"/>
      <c r="X459" s="1412"/>
      <c r="Y459" s="1412"/>
      <c r="Z459" s="1412"/>
      <c r="AA459" s="1412"/>
      <c r="AB459" s="1412"/>
      <c r="AC459" s="1415">
        <f>SUM(Q459:S459)</f>
        <v>0</v>
      </c>
      <c r="AD459" s="1415">
        <f>SUM(T459:V459)</f>
        <v>0</v>
      </c>
      <c r="AE459" s="1415">
        <f>SUM(W459:Y459)</f>
        <v>0</v>
      </c>
      <c r="AF459" s="1415">
        <f>SUM(Z459:AB459)</f>
        <v>0</v>
      </c>
      <c r="AG459" s="1415">
        <f>AC459+AD459</f>
        <v>0</v>
      </c>
      <c r="AH459" s="1415">
        <f>AF459+AE459</f>
        <v>0</v>
      </c>
      <c r="AI459" s="1415">
        <f>AG459+AH459</f>
        <v>0</v>
      </c>
    </row>
    <row r="460" spans="1:35" s="372" customFormat="1">
      <c r="A460" s="1887">
        <v>413</v>
      </c>
      <c r="B460" s="1887">
        <v>1</v>
      </c>
      <c r="C460" s="1887">
        <v>410</v>
      </c>
      <c r="E460" s="2653">
        <v>1</v>
      </c>
      <c r="H460" s="2178"/>
      <c r="I460" s="170"/>
      <c r="J460" s="2318"/>
      <c r="K460" s="122"/>
      <c r="L460" s="122"/>
      <c r="M460" s="472" t="s">
        <v>136</v>
      </c>
      <c r="N460" s="472"/>
      <c r="O460" s="472"/>
      <c r="P460" s="473"/>
      <c r="Q460" s="1462"/>
      <c r="R460" s="1462"/>
      <c r="S460" s="1462"/>
      <c r="T460" s="1462"/>
      <c r="U460" s="1462"/>
      <c r="V460" s="1462"/>
      <c r="W460" s="1462"/>
      <c r="X460" s="1462"/>
      <c r="Y460" s="1462"/>
      <c r="Z460" s="1462"/>
      <c r="AA460" s="1462"/>
      <c r="AB460" s="1462"/>
      <c r="AC460" s="1463">
        <f>SUM(Q460:S460)</f>
        <v>0</v>
      </c>
      <c r="AD460" s="1463">
        <f>SUM(T460:V460)</f>
        <v>0</v>
      </c>
      <c r="AE460" s="1463">
        <f>SUM(W460:Y460)</f>
        <v>0</v>
      </c>
      <c r="AF460" s="1463">
        <f>SUM(Z460:AB460)</f>
        <v>0</v>
      </c>
      <c r="AG460" s="1463">
        <f>AC460+AD460</f>
        <v>0</v>
      </c>
      <c r="AH460" s="1463">
        <f>AF460+AE460</f>
        <v>0</v>
      </c>
      <c r="AI460" s="1463">
        <f>AG460+AH460</f>
        <v>0</v>
      </c>
    </row>
    <row r="461" spans="1:35">
      <c r="A461" s="1887">
        <v>414</v>
      </c>
      <c r="B461" s="1887">
        <v>1</v>
      </c>
      <c r="C461" s="1887">
        <v>411</v>
      </c>
      <c r="E461" s="2653">
        <v>1</v>
      </c>
      <c r="I461" s="170"/>
      <c r="J461" s="2314"/>
      <c r="K461" s="1464" t="s">
        <v>230</v>
      </c>
      <c r="L461" s="1464"/>
      <c r="M461" s="1464"/>
      <c r="N461" s="1464"/>
      <c r="O461" s="1464"/>
      <c r="P461" s="2016"/>
      <c r="Q461" s="1656">
        <f t="shared" ref="Q461:AI461" si="314">Q462+Q467+Q484</f>
        <v>28811.391552356596</v>
      </c>
      <c r="R461" s="1656">
        <f t="shared" si="314"/>
        <v>35119.994131737665</v>
      </c>
      <c r="S461" s="1656">
        <f t="shared" si="314"/>
        <v>50559.528410968895</v>
      </c>
      <c r="T461" s="1656">
        <f t="shared" si="314"/>
        <v>34622.923643145121</v>
      </c>
      <c r="U461" s="1656">
        <f t="shared" si="314"/>
        <v>41258.826572760998</v>
      </c>
      <c r="V461" s="1656">
        <f t="shared" si="314"/>
        <v>58807.566816676641</v>
      </c>
      <c r="W461" s="1656">
        <f t="shared" si="314"/>
        <v>27540.087953980503</v>
      </c>
      <c r="X461" s="1656">
        <f t="shared" si="314"/>
        <v>35392.679118230037</v>
      </c>
      <c r="Y461" s="1656">
        <f t="shared" si="314"/>
        <v>51334.102220277506</v>
      </c>
      <c r="Z461" s="1656">
        <f t="shared" si="314"/>
        <v>38025.852813646496</v>
      </c>
      <c r="AA461" s="1656">
        <f t="shared" si="314"/>
        <v>42805.312914720198</v>
      </c>
      <c r="AB461" s="1656">
        <f t="shared" si="314"/>
        <v>59251.425442807456</v>
      </c>
      <c r="AC461" s="1656">
        <f t="shared" si="314"/>
        <v>114490.91409506316</v>
      </c>
      <c r="AD461" s="1656">
        <f t="shared" si="314"/>
        <v>134689.31703258277</v>
      </c>
      <c r="AE461" s="1656">
        <f t="shared" si="314"/>
        <v>114266.86929248803</v>
      </c>
      <c r="AF461" s="1656">
        <f t="shared" si="314"/>
        <v>140082.59117117414</v>
      </c>
      <c r="AG461" s="1656">
        <f t="shared" si="314"/>
        <v>249180.23112764591</v>
      </c>
      <c r="AH461" s="1656">
        <f t="shared" si="314"/>
        <v>254349.46046366217</v>
      </c>
      <c r="AI461" s="1656">
        <f t="shared" si="314"/>
        <v>503529.6915913081</v>
      </c>
    </row>
    <row r="462" spans="1:35" s="372" customFormat="1">
      <c r="A462" s="1887">
        <v>415</v>
      </c>
      <c r="B462" s="1887">
        <v>1</v>
      </c>
      <c r="C462" s="1887">
        <v>412</v>
      </c>
      <c r="E462" s="2653">
        <v>1</v>
      </c>
      <c r="H462" s="2178"/>
      <c r="I462" s="170"/>
      <c r="J462" s="2318"/>
      <c r="K462" s="2317"/>
      <c r="L462" s="2317"/>
      <c r="M462" s="371" t="s">
        <v>222</v>
      </c>
      <c r="N462" s="558"/>
      <c r="O462" s="558"/>
      <c r="P462" s="559"/>
      <c r="Q462" s="1450">
        <f>Q463+Q466</f>
        <v>16213.849060318427</v>
      </c>
      <c r="R462" s="1450">
        <f t="shared" ref="R462:AI462" si="315">R463+R466</f>
        <v>22024.374903303429</v>
      </c>
      <c r="S462" s="1450">
        <f t="shared" si="315"/>
        <v>30216.894531273072</v>
      </c>
      <c r="T462" s="1450">
        <f t="shared" si="315"/>
        <v>21404.096564039912</v>
      </c>
      <c r="U462" s="1450">
        <f t="shared" si="315"/>
        <v>26059.673965105008</v>
      </c>
      <c r="V462" s="1450">
        <f t="shared" si="315"/>
        <v>35205.546234060945</v>
      </c>
      <c r="W462" s="1450">
        <f t="shared" si="315"/>
        <v>16094.681277752205</v>
      </c>
      <c r="X462" s="1450">
        <f t="shared" si="315"/>
        <v>21839.647161779398</v>
      </c>
      <c r="Y462" s="1450">
        <f t="shared" si="315"/>
        <v>30898.108640133596</v>
      </c>
      <c r="Z462" s="1450">
        <f t="shared" si="315"/>
        <v>24495.585996625825</v>
      </c>
      <c r="AA462" s="1450">
        <f t="shared" si="315"/>
        <v>27888.085086649175</v>
      </c>
      <c r="AB462" s="1450">
        <f t="shared" si="315"/>
        <v>35699.5221346209</v>
      </c>
      <c r="AC462" s="1451">
        <f t="shared" si="315"/>
        <v>68455.118494894938</v>
      </c>
      <c r="AD462" s="1450">
        <f t="shared" si="315"/>
        <v>82669.316763205861</v>
      </c>
      <c r="AE462" s="1450">
        <f t="shared" si="315"/>
        <v>68832.437079665193</v>
      </c>
      <c r="AF462" s="1450">
        <f t="shared" si="315"/>
        <v>88083.193217895896</v>
      </c>
      <c r="AG462" s="1450">
        <f t="shared" si="315"/>
        <v>151124.4352581008</v>
      </c>
      <c r="AH462" s="1450">
        <f t="shared" si="315"/>
        <v>156915.63029756109</v>
      </c>
      <c r="AI462" s="1450">
        <f t="shared" si="315"/>
        <v>308040.06555566192</v>
      </c>
    </row>
    <row r="463" spans="1:35">
      <c r="A463" s="1887">
        <v>416</v>
      </c>
      <c r="B463" s="1887">
        <v>1</v>
      </c>
      <c r="C463" s="1887">
        <v>413</v>
      </c>
      <c r="E463" s="2653">
        <v>1</v>
      </c>
      <c r="I463" s="170"/>
      <c r="J463" s="2314"/>
      <c r="K463" s="2317"/>
      <c r="L463" s="2317"/>
      <c r="N463" s="175" t="s">
        <v>223</v>
      </c>
      <c r="O463" s="175"/>
      <c r="P463" s="174"/>
      <c r="Q463" s="1452">
        <f>SUM(Q464:Q465)</f>
        <v>16213.849060318427</v>
      </c>
      <c r="R463" s="1452">
        <f t="shared" ref="R463:AI463" si="316">SUM(R464:R465)</f>
        <v>22024.374903303429</v>
      </c>
      <c r="S463" s="1452">
        <f t="shared" si="316"/>
        <v>30216.894531273072</v>
      </c>
      <c r="T463" s="1452">
        <f t="shared" si="316"/>
        <v>21404.096564039912</v>
      </c>
      <c r="U463" s="1452">
        <f t="shared" si="316"/>
        <v>26059.673965105008</v>
      </c>
      <c r="V463" s="1452">
        <f t="shared" si="316"/>
        <v>35205.546234060945</v>
      </c>
      <c r="W463" s="1452">
        <f t="shared" si="316"/>
        <v>16094.681277752205</v>
      </c>
      <c r="X463" s="1452">
        <f t="shared" si="316"/>
        <v>21839.647161779398</v>
      </c>
      <c r="Y463" s="1452">
        <f t="shared" si="316"/>
        <v>30898.108640133596</v>
      </c>
      <c r="Z463" s="1452">
        <f t="shared" si="316"/>
        <v>24495.585996625825</v>
      </c>
      <c r="AA463" s="1452">
        <f t="shared" si="316"/>
        <v>27888.085086649175</v>
      </c>
      <c r="AB463" s="1452">
        <f t="shared" si="316"/>
        <v>35699.5221346209</v>
      </c>
      <c r="AC463" s="1453">
        <f t="shared" si="316"/>
        <v>68455.118494894938</v>
      </c>
      <c r="AD463" s="1452">
        <f t="shared" si="316"/>
        <v>82669.316763205861</v>
      </c>
      <c r="AE463" s="1452">
        <f t="shared" si="316"/>
        <v>68832.437079665193</v>
      </c>
      <c r="AF463" s="1452">
        <f t="shared" si="316"/>
        <v>88083.193217895896</v>
      </c>
      <c r="AG463" s="1452">
        <f t="shared" si="316"/>
        <v>151124.4352581008</v>
      </c>
      <c r="AH463" s="1452">
        <f t="shared" si="316"/>
        <v>156915.63029756109</v>
      </c>
      <c r="AI463" s="1452">
        <f t="shared" si="316"/>
        <v>308040.06555566192</v>
      </c>
    </row>
    <row r="464" spans="1:35">
      <c r="A464" s="1887">
        <v>417</v>
      </c>
      <c r="B464" s="1887">
        <v>1</v>
      </c>
      <c r="C464" s="1887">
        <v>414</v>
      </c>
      <c r="E464" s="2653">
        <v>1</v>
      </c>
      <c r="I464" s="170"/>
      <c r="J464" s="2314"/>
      <c r="K464" s="2317"/>
      <c r="L464" s="2317"/>
      <c r="O464" s="175" t="s">
        <v>224</v>
      </c>
      <c r="P464" s="174"/>
      <c r="Q464" s="1454">
        <v>16213.849060318427</v>
      </c>
      <c r="R464" s="1454">
        <v>22024.374903303429</v>
      </c>
      <c r="S464" s="1454">
        <v>30216.894531273072</v>
      </c>
      <c r="T464" s="1454">
        <v>21404.096564039912</v>
      </c>
      <c r="U464" s="1454">
        <v>26059.673965105008</v>
      </c>
      <c r="V464" s="1454">
        <v>35205.546234060945</v>
      </c>
      <c r="W464" s="1454">
        <v>16094.681277752205</v>
      </c>
      <c r="X464" s="1454">
        <v>21839.647161779398</v>
      </c>
      <c r="Y464" s="1454">
        <v>30898.108640133596</v>
      </c>
      <c r="Z464" s="1454">
        <v>24495.585996625825</v>
      </c>
      <c r="AA464" s="1454">
        <v>27888.085086649175</v>
      </c>
      <c r="AB464" s="1454">
        <v>35699.5221346209</v>
      </c>
      <c r="AC464" s="1453">
        <f>SUM(Q464:S464)</f>
        <v>68455.118494894938</v>
      </c>
      <c r="AD464" s="1453">
        <f>SUM(T464:V464)</f>
        <v>82669.316763205861</v>
      </c>
      <c r="AE464" s="1453">
        <f>SUM(W464:Y464)</f>
        <v>68832.437079665193</v>
      </c>
      <c r="AF464" s="1453">
        <f>SUM(Z464:AB464)</f>
        <v>88083.193217895896</v>
      </c>
      <c r="AG464" s="1453">
        <f>AC464+AD464</f>
        <v>151124.4352581008</v>
      </c>
      <c r="AH464" s="1453">
        <f>AF464+AE464</f>
        <v>156915.63029756109</v>
      </c>
      <c r="AI464" s="1453">
        <f>AG464+AH464</f>
        <v>308040.06555566192</v>
      </c>
    </row>
    <row r="465" spans="1:35">
      <c r="A465" s="1887">
        <v>418</v>
      </c>
      <c r="B465" s="1887">
        <v>1</v>
      </c>
      <c r="C465" s="1887">
        <v>415</v>
      </c>
      <c r="E465" s="2653">
        <v>1</v>
      </c>
      <c r="I465" s="170"/>
      <c r="J465" s="2314"/>
      <c r="K465" s="2317"/>
      <c r="L465" s="2317"/>
      <c r="N465" s="558"/>
      <c r="O465" s="558" t="s">
        <v>225</v>
      </c>
      <c r="P465" s="559"/>
      <c r="Q465" s="1455"/>
      <c r="R465" s="1455"/>
      <c r="S465" s="1455"/>
      <c r="T465" s="1455"/>
      <c r="U465" s="1455"/>
      <c r="V465" s="1455"/>
      <c r="W465" s="1455"/>
      <c r="X465" s="1455"/>
      <c r="Y465" s="1455"/>
      <c r="Z465" s="1455"/>
      <c r="AA465" s="1455"/>
      <c r="AB465" s="1455"/>
      <c r="AC465" s="1451">
        <f>SUM(Q465:S465)</f>
        <v>0</v>
      </c>
      <c r="AD465" s="1451">
        <f>SUM(T465:V465)</f>
        <v>0</v>
      </c>
      <c r="AE465" s="1451">
        <f>SUM(W465:Y465)</f>
        <v>0</v>
      </c>
      <c r="AF465" s="1451">
        <f>SUM(Z465:AB465)</f>
        <v>0</v>
      </c>
      <c r="AG465" s="1451">
        <f>AC465+AD465</f>
        <v>0</v>
      </c>
      <c r="AH465" s="1451">
        <f>AF465+AE465</f>
        <v>0</v>
      </c>
      <c r="AI465" s="1451">
        <f>AG465+AH465</f>
        <v>0</v>
      </c>
    </row>
    <row r="466" spans="1:35" collapsed="1">
      <c r="A466" s="1887">
        <v>419</v>
      </c>
      <c r="B466" s="1887">
        <v>1</v>
      </c>
      <c r="C466" s="1887">
        <v>416</v>
      </c>
      <c r="E466" s="2653">
        <v>1</v>
      </c>
      <c r="I466" s="170"/>
      <c r="J466" s="2314"/>
      <c r="K466" s="2317"/>
      <c r="L466" s="2317"/>
      <c r="M466" s="16"/>
      <c r="N466" s="563" t="s">
        <v>226</v>
      </c>
      <c r="O466" s="563"/>
      <c r="P466" s="564"/>
      <c r="Q466" s="1456"/>
      <c r="R466" s="1456"/>
      <c r="S466" s="1456"/>
      <c r="T466" s="1456"/>
      <c r="U466" s="1456"/>
      <c r="V466" s="1456"/>
      <c r="W466" s="1456"/>
      <c r="X466" s="1456"/>
      <c r="Y466" s="1456"/>
      <c r="Z466" s="1456"/>
      <c r="AA466" s="1456"/>
      <c r="AB466" s="1456"/>
      <c r="AC466" s="1457">
        <f>SUM(Q466:S466)</f>
        <v>0</v>
      </c>
      <c r="AD466" s="1457">
        <f>SUM(T466:V466)</f>
        <v>0</v>
      </c>
      <c r="AE466" s="1457">
        <f>SUM(W466:Y466)</f>
        <v>0</v>
      </c>
      <c r="AF466" s="1457">
        <f>SUM(Z466:AB466)</f>
        <v>0</v>
      </c>
      <c r="AG466" s="1457">
        <f>AC466+AD466</f>
        <v>0</v>
      </c>
      <c r="AH466" s="1457">
        <f>AF466+AE466</f>
        <v>0</v>
      </c>
      <c r="AI466" s="1457">
        <f>AG466+AH466</f>
        <v>0</v>
      </c>
    </row>
    <row r="467" spans="1:35" s="372" customFormat="1">
      <c r="A467" s="1887">
        <v>420</v>
      </c>
      <c r="B467" s="1887">
        <v>1</v>
      </c>
      <c r="C467" s="1887">
        <v>417</v>
      </c>
      <c r="E467" s="2653">
        <v>1</v>
      </c>
      <c r="H467" s="2178"/>
      <c r="I467" s="170"/>
      <c r="J467" s="2318"/>
      <c r="K467" s="2317"/>
      <c r="L467" s="2317"/>
      <c r="M467" s="371" t="s">
        <v>227</v>
      </c>
      <c r="N467" s="558"/>
      <c r="O467" s="558"/>
      <c r="P467" s="559"/>
      <c r="Q467" s="1450">
        <f t="shared" ref="Q467:AI467" si="317">Q468+Q476+Q480+Q483+Q475</f>
        <v>12597.542492038167</v>
      </c>
      <c r="R467" s="1450">
        <f t="shared" si="317"/>
        <v>13095.619228434232</v>
      </c>
      <c r="S467" s="1450">
        <f t="shared" si="317"/>
        <v>20342.633879695819</v>
      </c>
      <c r="T467" s="1450">
        <f t="shared" si="317"/>
        <v>13218.827079105209</v>
      </c>
      <c r="U467" s="1450">
        <f t="shared" si="317"/>
        <v>15199.152607655993</v>
      </c>
      <c r="V467" s="1450">
        <f t="shared" si="317"/>
        <v>23602.020582615696</v>
      </c>
      <c r="W467" s="1450">
        <f t="shared" si="317"/>
        <v>11445.406676228296</v>
      </c>
      <c r="X467" s="1450">
        <f t="shared" si="317"/>
        <v>13553.031956450635</v>
      </c>
      <c r="Y467" s="1450">
        <f t="shared" si="317"/>
        <v>20435.993580143913</v>
      </c>
      <c r="Z467" s="1450">
        <f t="shared" si="317"/>
        <v>13530.266817020669</v>
      </c>
      <c r="AA467" s="1450">
        <f t="shared" si="317"/>
        <v>14917.227828071022</v>
      </c>
      <c r="AB467" s="1450">
        <f t="shared" si="317"/>
        <v>23551.903308186556</v>
      </c>
      <c r="AC467" s="1450">
        <f t="shared" si="317"/>
        <v>46035.795600168218</v>
      </c>
      <c r="AD467" s="1450">
        <f t="shared" si="317"/>
        <v>52020.000269376898</v>
      </c>
      <c r="AE467" s="1450">
        <f t="shared" si="317"/>
        <v>45434.432212822845</v>
      </c>
      <c r="AF467" s="1450">
        <f t="shared" si="317"/>
        <v>51999.397953278247</v>
      </c>
      <c r="AG467" s="1450">
        <f t="shared" si="317"/>
        <v>98055.795869545109</v>
      </c>
      <c r="AH467" s="1450">
        <f t="shared" si="317"/>
        <v>97433.830166101092</v>
      </c>
      <c r="AI467" s="1450">
        <f t="shared" si="317"/>
        <v>195489.62603564619</v>
      </c>
    </row>
    <row r="468" spans="1:35">
      <c r="A468" s="1887">
        <v>421</v>
      </c>
      <c r="B468" s="1887">
        <v>1</v>
      </c>
      <c r="C468" s="1887">
        <v>418</v>
      </c>
      <c r="E468" s="2653">
        <v>1</v>
      </c>
      <c r="I468" s="170"/>
      <c r="J468" s="2314"/>
      <c r="K468" s="2317"/>
      <c r="L468" s="2317"/>
      <c r="N468" s="175" t="s">
        <v>223</v>
      </c>
      <c r="O468" s="175"/>
      <c r="P468" s="174"/>
      <c r="Q468" s="1452">
        <f>Q469+Q472</f>
        <v>12597.542492038167</v>
      </c>
      <c r="R468" s="1452">
        <f t="shared" ref="R468:AB468" si="318">R469+R472</f>
        <v>13095.619228434232</v>
      </c>
      <c r="S468" s="1452">
        <f t="shared" si="318"/>
        <v>20342.633879695819</v>
      </c>
      <c r="T468" s="1452">
        <f t="shared" si="318"/>
        <v>13218.827079105209</v>
      </c>
      <c r="U468" s="1452">
        <f t="shared" si="318"/>
        <v>15199.152607655993</v>
      </c>
      <c r="V468" s="1452">
        <f t="shared" si="318"/>
        <v>23602.020582615696</v>
      </c>
      <c r="W468" s="1452">
        <f t="shared" si="318"/>
        <v>11445.406676228296</v>
      </c>
      <c r="X468" s="1452">
        <f t="shared" si="318"/>
        <v>13553.031956450635</v>
      </c>
      <c r="Y468" s="1452">
        <f t="shared" si="318"/>
        <v>20435.993580143913</v>
      </c>
      <c r="Z468" s="1452">
        <f t="shared" si="318"/>
        <v>13530.266817020669</v>
      </c>
      <c r="AA468" s="1452">
        <f t="shared" si="318"/>
        <v>14917.227828071022</v>
      </c>
      <c r="AB468" s="1452">
        <f t="shared" si="318"/>
        <v>23551.903308186556</v>
      </c>
      <c r="AC468" s="1453">
        <f>AC469+AC472</f>
        <v>46035.795600168218</v>
      </c>
      <c r="AD468" s="1453">
        <f t="shared" ref="AD468:AI468" si="319">AD469+AD472</f>
        <v>52020.000269376898</v>
      </c>
      <c r="AE468" s="1453">
        <f t="shared" si="319"/>
        <v>45434.432212822845</v>
      </c>
      <c r="AF468" s="1453">
        <f t="shared" si="319"/>
        <v>51999.397953278247</v>
      </c>
      <c r="AG468" s="1453">
        <f t="shared" si="319"/>
        <v>98055.795869545109</v>
      </c>
      <c r="AH468" s="1453">
        <f t="shared" si="319"/>
        <v>97433.830166101092</v>
      </c>
      <c r="AI468" s="1453">
        <f t="shared" si="319"/>
        <v>195489.62603564619</v>
      </c>
    </row>
    <row r="469" spans="1:35">
      <c r="A469" s="1887">
        <v>422</v>
      </c>
      <c r="B469" s="1887">
        <v>1</v>
      </c>
      <c r="C469" s="1887">
        <v>419</v>
      </c>
      <c r="E469" s="2653">
        <v>1</v>
      </c>
      <c r="I469" s="170"/>
      <c r="J469" s="2314"/>
      <c r="K469" s="2317"/>
      <c r="L469" s="2317"/>
      <c r="O469" s="175" t="s">
        <v>224</v>
      </c>
      <c r="P469" s="174"/>
      <c r="Q469" s="1452">
        <f>SUM(Q470:Q471)</f>
        <v>12597.542492038167</v>
      </c>
      <c r="R469" s="1452">
        <f t="shared" ref="R469:AI469" si="320">SUM(R470:R471)</f>
        <v>13095.619228434232</v>
      </c>
      <c r="S469" s="1452">
        <f t="shared" si="320"/>
        <v>20342.633879695819</v>
      </c>
      <c r="T469" s="1452">
        <f t="shared" si="320"/>
        <v>13218.827079105209</v>
      </c>
      <c r="U469" s="1452">
        <f t="shared" si="320"/>
        <v>15199.152607655993</v>
      </c>
      <c r="V469" s="1452">
        <f t="shared" si="320"/>
        <v>23602.020582615696</v>
      </c>
      <c r="W469" s="1452">
        <f t="shared" si="320"/>
        <v>11445.406676228296</v>
      </c>
      <c r="X469" s="1452">
        <f t="shared" si="320"/>
        <v>13553.031956450635</v>
      </c>
      <c r="Y469" s="1452">
        <f t="shared" si="320"/>
        <v>20435.993580143913</v>
      </c>
      <c r="Z469" s="1452">
        <f t="shared" si="320"/>
        <v>13530.266817020669</v>
      </c>
      <c r="AA469" s="1452">
        <f t="shared" si="320"/>
        <v>14917.227828071022</v>
      </c>
      <c r="AB469" s="1452">
        <f t="shared" si="320"/>
        <v>23551.903308186556</v>
      </c>
      <c r="AC469" s="1453">
        <f t="shared" si="320"/>
        <v>46035.795600168218</v>
      </c>
      <c r="AD469" s="1453">
        <f t="shared" si="320"/>
        <v>52020.000269376898</v>
      </c>
      <c r="AE469" s="1453">
        <f t="shared" si="320"/>
        <v>45434.432212822845</v>
      </c>
      <c r="AF469" s="1453">
        <f t="shared" si="320"/>
        <v>51999.397953278247</v>
      </c>
      <c r="AG469" s="1453">
        <f t="shared" si="320"/>
        <v>98055.795869545109</v>
      </c>
      <c r="AH469" s="1453">
        <f t="shared" si="320"/>
        <v>97433.830166101092</v>
      </c>
      <c r="AI469" s="1453">
        <f t="shared" si="320"/>
        <v>195489.62603564619</v>
      </c>
    </row>
    <row r="470" spans="1:35">
      <c r="A470" s="1887">
        <v>423</v>
      </c>
      <c r="B470" s="1887">
        <v>1</v>
      </c>
      <c r="C470" s="1887">
        <v>420</v>
      </c>
      <c r="E470" s="2653">
        <v>1</v>
      </c>
      <c r="I470" s="170"/>
      <c r="J470" s="2314"/>
      <c r="K470" s="2317"/>
      <c r="L470" s="2317"/>
      <c r="P470" s="139" t="s">
        <v>231</v>
      </c>
      <c r="Q470" s="1412">
        <v>12597.542492038167</v>
      </c>
      <c r="R470" s="1412">
        <v>13095.619228434232</v>
      </c>
      <c r="S470" s="1412">
        <v>20342.633879695819</v>
      </c>
      <c r="T470" s="1412">
        <v>13218.827079105209</v>
      </c>
      <c r="U470" s="1412">
        <v>15199.152607655993</v>
      </c>
      <c r="V470" s="1412">
        <v>23602.020582615696</v>
      </c>
      <c r="W470" s="1412">
        <v>11445.406676228296</v>
      </c>
      <c r="X470" s="1412">
        <v>13553.031956450635</v>
      </c>
      <c r="Y470" s="1412">
        <v>20435.993580143913</v>
      </c>
      <c r="Z470" s="1412">
        <v>13530.266817020669</v>
      </c>
      <c r="AA470" s="1412">
        <v>14917.227828071022</v>
      </c>
      <c r="AB470" s="1412">
        <v>23551.903308186556</v>
      </c>
      <c r="AC470" s="1415">
        <f>SUM(Q470:S470)</f>
        <v>46035.795600168218</v>
      </c>
      <c r="AD470" s="1415">
        <f>SUM(T470:V470)</f>
        <v>52020.000269376898</v>
      </c>
      <c r="AE470" s="1415">
        <f>SUM(W470:Y470)</f>
        <v>45434.432212822845</v>
      </c>
      <c r="AF470" s="1415">
        <f>SUM(Z470:AB470)</f>
        <v>51999.397953278247</v>
      </c>
      <c r="AG470" s="1415">
        <f>AC470+AD470</f>
        <v>98055.795869545109</v>
      </c>
      <c r="AH470" s="1415">
        <f>AF470+AE470</f>
        <v>97433.830166101092</v>
      </c>
      <c r="AI470" s="1415">
        <f>AG470+AH470</f>
        <v>195489.62603564619</v>
      </c>
    </row>
    <row r="471" spans="1:35">
      <c r="A471" s="1887">
        <v>424</v>
      </c>
      <c r="B471" s="1887">
        <v>1</v>
      </c>
      <c r="C471" s="1887">
        <v>421</v>
      </c>
      <c r="E471" s="2653">
        <v>1</v>
      </c>
      <c r="I471" s="170"/>
      <c r="J471" s="2314"/>
      <c r="K471" s="2317"/>
      <c r="L471" s="2317"/>
      <c r="P471" s="139" t="s">
        <v>232</v>
      </c>
      <c r="Q471" s="1412"/>
      <c r="R471" s="1412"/>
      <c r="S471" s="1412"/>
      <c r="T471" s="1412"/>
      <c r="U471" s="1412"/>
      <c r="V471" s="1412"/>
      <c r="W471" s="1412"/>
      <c r="X471" s="1412"/>
      <c r="Y471" s="1412"/>
      <c r="Z471" s="1412"/>
      <c r="AA471" s="1412"/>
      <c r="AB471" s="1412"/>
      <c r="AC471" s="1415">
        <f>SUM(Q471:S471)</f>
        <v>0</v>
      </c>
      <c r="AD471" s="1415">
        <f>SUM(T471:V471)</f>
        <v>0</v>
      </c>
      <c r="AE471" s="1415">
        <f>SUM(W471:Y471)</f>
        <v>0</v>
      </c>
      <c r="AF471" s="1415">
        <f>SUM(Z471:AB471)</f>
        <v>0</v>
      </c>
      <c r="AG471" s="1415">
        <f>AC471+AD471</f>
        <v>0</v>
      </c>
      <c r="AH471" s="1415">
        <f>AF471+AE471</f>
        <v>0</v>
      </c>
      <c r="AI471" s="1415">
        <f>AG471+AH471</f>
        <v>0</v>
      </c>
    </row>
    <row r="472" spans="1:35">
      <c r="A472" s="1887">
        <v>425</v>
      </c>
      <c r="B472" s="1887">
        <v>1</v>
      </c>
      <c r="C472" s="1887">
        <v>422</v>
      </c>
      <c r="E472" s="2653">
        <v>1</v>
      </c>
      <c r="I472" s="170"/>
      <c r="J472" s="2314"/>
      <c r="K472" s="2317"/>
      <c r="L472" s="2317"/>
      <c r="O472" s="175" t="s">
        <v>225</v>
      </c>
      <c r="P472" s="174"/>
      <c r="Q472" s="1452">
        <f>SUM(Q473:Q474)</f>
        <v>0</v>
      </c>
      <c r="R472" s="1452">
        <f t="shared" ref="R472:AI472" si="321">SUM(R473:R474)</f>
        <v>0</v>
      </c>
      <c r="S472" s="1452">
        <f t="shared" si="321"/>
        <v>0</v>
      </c>
      <c r="T472" s="1452">
        <f t="shared" si="321"/>
        <v>0</v>
      </c>
      <c r="U472" s="1452">
        <f t="shared" si="321"/>
        <v>0</v>
      </c>
      <c r="V472" s="1452">
        <f t="shared" si="321"/>
        <v>0</v>
      </c>
      <c r="W472" s="1452">
        <f t="shared" si="321"/>
        <v>0</v>
      </c>
      <c r="X472" s="1452">
        <f t="shared" si="321"/>
        <v>0</v>
      </c>
      <c r="Y472" s="1452">
        <f t="shared" si="321"/>
        <v>0</v>
      </c>
      <c r="Z472" s="1452">
        <f t="shared" si="321"/>
        <v>0</v>
      </c>
      <c r="AA472" s="1452">
        <f t="shared" si="321"/>
        <v>0</v>
      </c>
      <c r="AB472" s="1452">
        <f t="shared" si="321"/>
        <v>0</v>
      </c>
      <c r="AC472" s="1453">
        <f t="shared" si="321"/>
        <v>0</v>
      </c>
      <c r="AD472" s="1453">
        <f t="shared" si="321"/>
        <v>0</v>
      </c>
      <c r="AE472" s="1453">
        <f t="shared" si="321"/>
        <v>0</v>
      </c>
      <c r="AF472" s="1453">
        <f t="shared" si="321"/>
        <v>0</v>
      </c>
      <c r="AG472" s="1453">
        <f t="shared" si="321"/>
        <v>0</v>
      </c>
      <c r="AH472" s="1453">
        <f t="shared" si="321"/>
        <v>0</v>
      </c>
      <c r="AI472" s="1453">
        <f t="shared" si="321"/>
        <v>0</v>
      </c>
    </row>
    <row r="473" spans="1:35">
      <c r="A473" s="1887">
        <v>426</v>
      </c>
      <c r="B473" s="1887">
        <v>1</v>
      </c>
      <c r="C473" s="1887">
        <v>423</v>
      </c>
      <c r="E473" s="2653">
        <v>1</v>
      </c>
      <c r="I473" s="170"/>
      <c r="J473" s="2314"/>
      <c r="K473" s="2317"/>
      <c r="L473" s="2317"/>
      <c r="P473" s="139" t="s">
        <v>231</v>
      </c>
      <c r="Q473" s="1412"/>
      <c r="R473" s="1412"/>
      <c r="S473" s="1412"/>
      <c r="T473" s="1412"/>
      <c r="U473" s="1412"/>
      <c r="V473" s="1412"/>
      <c r="W473" s="1412"/>
      <c r="X473" s="1412"/>
      <c r="Y473" s="1412"/>
      <c r="Z473" s="1412"/>
      <c r="AA473" s="1412"/>
      <c r="AB473" s="1412"/>
      <c r="AC473" s="1415">
        <f>SUM(Q473:S473)</f>
        <v>0</v>
      </c>
      <c r="AD473" s="1415">
        <f>SUM(T473:V473)</f>
        <v>0</v>
      </c>
      <c r="AE473" s="1415">
        <f>SUM(W473:Y473)</f>
        <v>0</v>
      </c>
      <c r="AF473" s="1415">
        <f>SUM(Z473:AB473)</f>
        <v>0</v>
      </c>
      <c r="AG473" s="1415">
        <f>AC473+AD473</f>
        <v>0</v>
      </c>
      <c r="AH473" s="1415">
        <f>AF473+AE473</f>
        <v>0</v>
      </c>
      <c r="AI473" s="1415">
        <f>AG473+AH473</f>
        <v>0</v>
      </c>
    </row>
    <row r="474" spans="1:35">
      <c r="A474" s="1887">
        <v>427</v>
      </c>
      <c r="B474" s="1887">
        <v>1</v>
      </c>
      <c r="C474" s="1887">
        <v>424</v>
      </c>
      <c r="E474" s="2653">
        <v>1</v>
      </c>
      <c r="I474" s="170"/>
      <c r="J474" s="2314"/>
      <c r="K474" s="2317"/>
      <c r="L474" s="2317"/>
      <c r="N474" s="558"/>
      <c r="O474" s="558"/>
      <c r="P474" s="559" t="s">
        <v>232</v>
      </c>
      <c r="Q474" s="1455"/>
      <c r="R474" s="1455"/>
      <c r="S474" s="1455"/>
      <c r="T474" s="1455"/>
      <c r="U474" s="1455"/>
      <c r="V474" s="1455"/>
      <c r="W474" s="1455"/>
      <c r="X474" s="1455"/>
      <c r="Y474" s="1455"/>
      <c r="Z474" s="1455"/>
      <c r="AA474" s="1455"/>
      <c r="AB474" s="1455"/>
      <c r="AC474" s="1451">
        <f>SUM(Q474:S474)</f>
        <v>0</v>
      </c>
      <c r="AD474" s="1451">
        <f>SUM(T474:V474)</f>
        <v>0</v>
      </c>
      <c r="AE474" s="1451">
        <f>SUM(W474:Y474)</f>
        <v>0</v>
      </c>
      <c r="AF474" s="1451">
        <f>SUM(Z474:AB474)</f>
        <v>0</v>
      </c>
      <c r="AG474" s="1451">
        <f>AC474+AD474</f>
        <v>0</v>
      </c>
      <c r="AH474" s="1451">
        <f>AF474+AE474</f>
        <v>0</v>
      </c>
      <c r="AI474" s="1451">
        <f>AG474+AH474</f>
        <v>0</v>
      </c>
    </row>
    <row r="475" spans="1:35" collapsed="1">
      <c r="A475" s="1887">
        <v>428</v>
      </c>
      <c r="B475" s="1887">
        <v>1</v>
      </c>
      <c r="C475" s="1887">
        <v>425</v>
      </c>
      <c r="E475" s="2653">
        <v>1</v>
      </c>
      <c r="I475" s="170"/>
      <c r="J475" s="2314"/>
      <c r="K475" s="2317"/>
      <c r="L475" s="2317"/>
      <c r="N475" s="16" t="s">
        <v>226</v>
      </c>
      <c r="O475" s="16"/>
      <c r="P475" s="137"/>
      <c r="Q475" s="1465"/>
      <c r="R475" s="1465"/>
      <c r="S475" s="1465"/>
      <c r="T475" s="1465"/>
      <c r="U475" s="1465"/>
      <c r="V475" s="1465"/>
      <c r="W475" s="1465"/>
      <c r="X475" s="1465"/>
      <c r="Y475" s="1465"/>
      <c r="Z475" s="1465"/>
      <c r="AA475" s="1465"/>
      <c r="AB475" s="1465"/>
      <c r="AC475" s="1466">
        <f>SUM(Q475:S475)</f>
        <v>0</v>
      </c>
      <c r="AD475" s="1466">
        <f>SUM(T475:V475)</f>
        <v>0</v>
      </c>
      <c r="AE475" s="1466">
        <f>SUM(W475:Y475)</f>
        <v>0</v>
      </c>
      <c r="AF475" s="1466">
        <f>SUM(Z475:AB475)</f>
        <v>0</v>
      </c>
      <c r="AG475" s="1466">
        <f>AC475+AD475</f>
        <v>0</v>
      </c>
      <c r="AH475" s="1466">
        <f>AF475+AE475</f>
        <v>0</v>
      </c>
      <c r="AI475" s="1466">
        <f>AG475+AH475</f>
        <v>0</v>
      </c>
    </row>
    <row r="476" spans="1:35">
      <c r="A476" s="1887">
        <v>429</v>
      </c>
      <c r="B476" s="1887">
        <v>1</v>
      </c>
      <c r="C476" s="1887">
        <v>426</v>
      </c>
      <c r="E476" s="2653">
        <v>1</v>
      </c>
      <c r="I476" s="170"/>
      <c r="J476" s="2314"/>
      <c r="K476" s="2317"/>
      <c r="L476" s="2317"/>
      <c r="N476" s="589" t="s">
        <v>503</v>
      </c>
      <c r="O476" s="589"/>
      <c r="P476" s="590"/>
      <c r="Q476" s="1450">
        <f>SUM(Q477:Q479)</f>
        <v>0</v>
      </c>
      <c r="R476" s="1450">
        <f t="shared" ref="R476:AI476" si="322">SUM(R477:R479)</f>
        <v>0</v>
      </c>
      <c r="S476" s="1450">
        <f t="shared" si="322"/>
        <v>0</v>
      </c>
      <c r="T476" s="1450">
        <f t="shared" si="322"/>
        <v>0</v>
      </c>
      <c r="U476" s="1450">
        <f t="shared" si="322"/>
        <v>0</v>
      </c>
      <c r="V476" s="1450">
        <f t="shared" si="322"/>
        <v>0</v>
      </c>
      <c r="W476" s="1450">
        <f t="shared" si="322"/>
        <v>0</v>
      </c>
      <c r="X476" s="1450">
        <f t="shared" si="322"/>
        <v>0</v>
      </c>
      <c r="Y476" s="1450">
        <f t="shared" si="322"/>
        <v>0</v>
      </c>
      <c r="Z476" s="1450">
        <f t="shared" si="322"/>
        <v>0</v>
      </c>
      <c r="AA476" s="1450">
        <f t="shared" si="322"/>
        <v>0</v>
      </c>
      <c r="AB476" s="1450">
        <f t="shared" si="322"/>
        <v>0</v>
      </c>
      <c r="AC476" s="1451">
        <f t="shared" si="322"/>
        <v>0</v>
      </c>
      <c r="AD476" s="1451">
        <f t="shared" si="322"/>
        <v>0</v>
      </c>
      <c r="AE476" s="1451">
        <f t="shared" si="322"/>
        <v>0</v>
      </c>
      <c r="AF476" s="1451">
        <f t="shared" si="322"/>
        <v>0</v>
      </c>
      <c r="AG476" s="1451">
        <f t="shared" si="322"/>
        <v>0</v>
      </c>
      <c r="AH476" s="1451">
        <f t="shared" si="322"/>
        <v>0</v>
      </c>
      <c r="AI476" s="1451">
        <f t="shared" si="322"/>
        <v>0</v>
      </c>
    </row>
    <row r="477" spans="1:35">
      <c r="A477" s="1887">
        <v>430</v>
      </c>
      <c r="B477" s="1887">
        <v>1</v>
      </c>
      <c r="C477" s="1887">
        <v>427</v>
      </c>
      <c r="E477" s="2653">
        <v>1</v>
      </c>
      <c r="I477" s="170"/>
      <c r="J477" s="2314"/>
      <c r="K477" s="2317"/>
      <c r="L477" s="2317"/>
      <c r="N477" s="587"/>
      <c r="O477" s="587"/>
      <c r="P477" s="588" t="s">
        <v>404</v>
      </c>
      <c r="Q477" s="1454"/>
      <c r="R477" s="1454"/>
      <c r="S477" s="1454"/>
      <c r="T477" s="1454"/>
      <c r="U477" s="1454"/>
      <c r="V477" s="1454"/>
      <c r="W477" s="1454"/>
      <c r="X477" s="1454"/>
      <c r="Y477" s="1454"/>
      <c r="Z477" s="1454"/>
      <c r="AA477" s="1454"/>
      <c r="AB477" s="1454"/>
      <c r="AC477" s="1453">
        <f>SUM(Q477:S477)</f>
        <v>0</v>
      </c>
      <c r="AD477" s="1453">
        <f>SUM(T477:V477)</f>
        <v>0</v>
      </c>
      <c r="AE477" s="1453">
        <f>SUM(W477:Y477)</f>
        <v>0</v>
      </c>
      <c r="AF477" s="1453">
        <f>SUM(Z477:AB477)</f>
        <v>0</v>
      </c>
      <c r="AG477" s="1453">
        <f>AC477+AD477</f>
        <v>0</v>
      </c>
      <c r="AH477" s="1453">
        <f>AF477+AE477</f>
        <v>0</v>
      </c>
      <c r="AI477" s="1453">
        <f>AG477+AH477</f>
        <v>0</v>
      </c>
    </row>
    <row r="478" spans="1:35">
      <c r="A478" s="1887">
        <v>431</v>
      </c>
      <c r="B478" s="1887">
        <v>1</v>
      </c>
      <c r="C478" s="1887">
        <v>428</v>
      </c>
      <c r="E478" s="2653">
        <v>1</v>
      </c>
      <c r="I478" s="170"/>
      <c r="J478" s="2314"/>
      <c r="K478" s="2317"/>
      <c r="L478" s="2317"/>
      <c r="N478" s="1578"/>
      <c r="O478" s="1578"/>
      <c r="P478" s="621" t="s">
        <v>405</v>
      </c>
      <c r="Q478" s="1412"/>
      <c r="R478" s="1412"/>
      <c r="S478" s="1412"/>
      <c r="T478" s="1412"/>
      <c r="U478" s="1412"/>
      <c r="V478" s="1412"/>
      <c r="W478" s="1412"/>
      <c r="X478" s="1412"/>
      <c r="Y478" s="1412"/>
      <c r="Z478" s="1412"/>
      <c r="AA478" s="1412"/>
      <c r="AB478" s="1412"/>
      <c r="AC478" s="1415">
        <f>SUM(Q478:S478)</f>
        <v>0</v>
      </c>
      <c r="AD478" s="1415">
        <f>SUM(T478:V478)</f>
        <v>0</v>
      </c>
      <c r="AE478" s="1415">
        <f>SUM(W478:Y478)</f>
        <v>0</v>
      </c>
      <c r="AF478" s="1415">
        <f>SUM(Z478:AB478)</f>
        <v>0</v>
      </c>
      <c r="AG478" s="1415">
        <f>AC478+AD478</f>
        <v>0</v>
      </c>
      <c r="AH478" s="1415">
        <f>AF478+AE478</f>
        <v>0</v>
      </c>
      <c r="AI478" s="1415">
        <f>AG478+AH478</f>
        <v>0</v>
      </c>
    </row>
    <row r="479" spans="1:35">
      <c r="A479" s="1887">
        <v>432</v>
      </c>
      <c r="B479" s="1887">
        <v>1</v>
      </c>
      <c r="C479" s="1887">
        <v>429</v>
      </c>
      <c r="E479" s="2653">
        <v>1</v>
      </c>
      <c r="I479" s="170"/>
      <c r="J479" s="2314"/>
      <c r="K479" s="2317"/>
      <c r="L479" s="2317"/>
      <c r="N479" s="461"/>
      <c r="O479" s="461"/>
      <c r="P479" s="143" t="s">
        <v>421</v>
      </c>
      <c r="Q479" s="1465"/>
      <c r="R479" s="1465"/>
      <c r="S479" s="1465"/>
      <c r="T479" s="1465"/>
      <c r="U479" s="1465"/>
      <c r="V479" s="1465"/>
      <c r="W479" s="1465"/>
      <c r="X479" s="1465"/>
      <c r="Y479" s="1465"/>
      <c r="Z479" s="1465"/>
      <c r="AA479" s="1465"/>
      <c r="AB479" s="1465"/>
      <c r="AC479" s="1466">
        <f>SUM(Q479:S479)</f>
        <v>0</v>
      </c>
      <c r="AD479" s="1466">
        <f>SUM(T479:V479)</f>
        <v>0</v>
      </c>
      <c r="AE479" s="1466">
        <f>SUM(W479:Y479)</f>
        <v>0</v>
      </c>
      <c r="AF479" s="1466">
        <f>SUM(Z479:AB479)</f>
        <v>0</v>
      </c>
      <c r="AG479" s="1466">
        <f>AC479+AD479</f>
        <v>0</v>
      </c>
      <c r="AH479" s="1466">
        <f>AF479+AE479</f>
        <v>0</v>
      </c>
      <c r="AI479" s="1466">
        <f>AG479+AH479</f>
        <v>0</v>
      </c>
    </row>
    <row r="480" spans="1:35">
      <c r="A480" s="1887">
        <v>433</v>
      </c>
      <c r="B480" s="1887">
        <v>1</v>
      </c>
      <c r="C480" s="1887">
        <v>430</v>
      </c>
      <c r="E480" s="2653">
        <v>1</v>
      </c>
      <c r="I480" s="170"/>
      <c r="J480" s="2314"/>
      <c r="K480" s="2317"/>
      <c r="L480" s="2317"/>
      <c r="N480" s="584" t="s">
        <v>504</v>
      </c>
      <c r="O480" s="584"/>
      <c r="P480" s="585"/>
      <c r="Q480" s="1458">
        <f>SUM(Q481:Q482)</f>
        <v>0</v>
      </c>
      <c r="R480" s="1458">
        <f t="shared" ref="R480:AI480" si="323">SUM(R481:R482)</f>
        <v>0</v>
      </c>
      <c r="S480" s="1458">
        <f t="shared" si="323"/>
        <v>0</v>
      </c>
      <c r="T480" s="1458">
        <f t="shared" si="323"/>
        <v>0</v>
      </c>
      <c r="U480" s="1458">
        <f t="shared" si="323"/>
        <v>0</v>
      </c>
      <c r="V480" s="1458">
        <f t="shared" si="323"/>
        <v>0</v>
      </c>
      <c r="W480" s="1458">
        <f t="shared" si="323"/>
        <v>0</v>
      </c>
      <c r="X480" s="1458">
        <f t="shared" si="323"/>
        <v>0</v>
      </c>
      <c r="Y480" s="1458">
        <f t="shared" si="323"/>
        <v>0</v>
      </c>
      <c r="Z480" s="1458">
        <f t="shared" si="323"/>
        <v>0</v>
      </c>
      <c r="AA480" s="1458">
        <f t="shared" si="323"/>
        <v>0</v>
      </c>
      <c r="AB480" s="1458">
        <f t="shared" si="323"/>
        <v>0</v>
      </c>
      <c r="AC480" s="1459">
        <f t="shared" si="323"/>
        <v>0</v>
      </c>
      <c r="AD480" s="1459">
        <f t="shared" si="323"/>
        <v>0</v>
      </c>
      <c r="AE480" s="1459">
        <f t="shared" si="323"/>
        <v>0</v>
      </c>
      <c r="AF480" s="1459">
        <f t="shared" si="323"/>
        <v>0</v>
      </c>
      <c r="AG480" s="1459">
        <f t="shared" si="323"/>
        <v>0</v>
      </c>
      <c r="AH480" s="1459">
        <f t="shared" si="323"/>
        <v>0</v>
      </c>
      <c r="AI480" s="1459">
        <f t="shared" si="323"/>
        <v>0</v>
      </c>
    </row>
    <row r="481" spans="1:35">
      <c r="A481" s="1887">
        <v>434</v>
      </c>
      <c r="B481" s="1887">
        <v>1</v>
      </c>
      <c r="C481" s="1887">
        <v>431</v>
      </c>
      <c r="E481" s="2653">
        <v>1</v>
      </c>
      <c r="I481" s="170"/>
      <c r="J481" s="2314"/>
      <c r="K481" s="2317"/>
      <c r="L481" s="2317"/>
      <c r="N481" s="587"/>
      <c r="O481" s="587"/>
      <c r="P481" s="588" t="s">
        <v>419</v>
      </c>
      <c r="Q481" s="1454"/>
      <c r="R481" s="1454"/>
      <c r="S481" s="1454"/>
      <c r="T481" s="1454"/>
      <c r="U481" s="1454"/>
      <c r="V481" s="1454"/>
      <c r="W481" s="1454"/>
      <c r="X481" s="1454"/>
      <c r="Y481" s="1454"/>
      <c r="Z481" s="1454"/>
      <c r="AA481" s="1454"/>
      <c r="AB481" s="1454"/>
      <c r="AC481" s="1453">
        <f>SUM(Q481:S481)</f>
        <v>0</v>
      </c>
      <c r="AD481" s="1453">
        <f>SUM(T481:V481)</f>
        <v>0</v>
      </c>
      <c r="AE481" s="1453">
        <f>SUM(W481:Y481)</f>
        <v>0</v>
      </c>
      <c r="AF481" s="1453">
        <f>SUM(Z481:AB481)</f>
        <v>0</v>
      </c>
      <c r="AG481" s="1453">
        <f>AC481+AD481</f>
        <v>0</v>
      </c>
      <c r="AH481" s="1453">
        <f>AF481+AE481</f>
        <v>0</v>
      </c>
      <c r="AI481" s="1453">
        <f>AG481+AH481</f>
        <v>0</v>
      </c>
    </row>
    <row r="482" spans="1:35">
      <c r="A482" s="1887">
        <v>435</v>
      </c>
      <c r="B482" s="1887">
        <v>1</v>
      </c>
      <c r="C482" s="1887">
        <v>432</v>
      </c>
      <c r="E482" s="2653">
        <v>1</v>
      </c>
      <c r="I482" s="170"/>
      <c r="J482" s="2314"/>
      <c r="K482" s="2317"/>
      <c r="L482" s="2317"/>
      <c r="N482" s="461"/>
      <c r="O482" s="461"/>
      <c r="P482" s="143" t="s">
        <v>421</v>
      </c>
      <c r="Q482" s="1465"/>
      <c r="R482" s="1465"/>
      <c r="S482" s="1465"/>
      <c r="T482" s="1465"/>
      <c r="U482" s="1465"/>
      <c r="V482" s="1465"/>
      <c r="W482" s="1465"/>
      <c r="X482" s="1465"/>
      <c r="Y482" s="1465"/>
      <c r="Z482" s="1465"/>
      <c r="AA482" s="1465"/>
      <c r="AB482" s="1465"/>
      <c r="AC482" s="1466">
        <f>SUM(Q482:S482)</f>
        <v>0</v>
      </c>
      <c r="AD482" s="1466">
        <f>SUM(T482:V482)</f>
        <v>0</v>
      </c>
      <c r="AE482" s="1466">
        <f>SUM(W482:Y482)</f>
        <v>0</v>
      </c>
      <c r="AF482" s="1466">
        <f>SUM(Z482:AB482)</f>
        <v>0</v>
      </c>
      <c r="AG482" s="1466">
        <f>AC482+AD482</f>
        <v>0</v>
      </c>
      <c r="AH482" s="1466">
        <f>AF482+AE482</f>
        <v>0</v>
      </c>
      <c r="AI482" s="1466">
        <f>AG482+AH482</f>
        <v>0</v>
      </c>
    </row>
    <row r="483" spans="1:35">
      <c r="A483" s="1887">
        <v>436</v>
      </c>
      <c r="B483" s="1887">
        <v>1</v>
      </c>
      <c r="C483" s="1887">
        <v>433</v>
      </c>
      <c r="E483" s="2653">
        <v>1</v>
      </c>
      <c r="I483" s="170"/>
      <c r="J483" s="2314"/>
      <c r="K483" s="2317"/>
      <c r="L483" s="2317"/>
      <c r="N483" s="1009" t="s">
        <v>573</v>
      </c>
      <c r="O483" s="1010"/>
      <c r="P483" s="1009"/>
      <c r="Q483" s="1462"/>
      <c r="R483" s="1462"/>
      <c r="S483" s="1462"/>
      <c r="T483" s="1462"/>
      <c r="U483" s="1462"/>
      <c r="V483" s="1462"/>
      <c r="W483" s="1462"/>
      <c r="X483" s="1462"/>
      <c r="Y483" s="1462"/>
      <c r="Z483" s="1462"/>
      <c r="AA483" s="1462"/>
      <c r="AB483" s="1462"/>
      <c r="AC483" s="1463">
        <f>SUM(Q483:S483)</f>
        <v>0</v>
      </c>
      <c r="AD483" s="1463">
        <f>SUM(T483:V483)</f>
        <v>0</v>
      </c>
      <c r="AE483" s="1463">
        <f>SUM(W483:Y483)</f>
        <v>0</v>
      </c>
      <c r="AF483" s="1463">
        <f>SUM(Z483:AB483)</f>
        <v>0</v>
      </c>
      <c r="AG483" s="1463">
        <f>AC483+AD483</f>
        <v>0</v>
      </c>
      <c r="AH483" s="1463">
        <f>AF483+AE483</f>
        <v>0</v>
      </c>
      <c r="AI483" s="1463">
        <f>AG483+AH483</f>
        <v>0</v>
      </c>
    </row>
    <row r="484" spans="1:35" s="372" customFormat="1">
      <c r="A484" s="1887">
        <v>437</v>
      </c>
      <c r="B484" s="1887">
        <v>1</v>
      </c>
      <c r="C484" s="1887">
        <v>434</v>
      </c>
      <c r="E484" s="2653">
        <v>1</v>
      </c>
      <c r="H484" s="2178"/>
      <c r="I484" s="168"/>
      <c r="J484" s="433"/>
      <c r="K484" s="116"/>
      <c r="L484" s="116"/>
      <c r="M484" s="472" t="s">
        <v>136</v>
      </c>
      <c r="N484" s="472"/>
      <c r="O484" s="472"/>
      <c r="P484" s="473"/>
      <c r="Q484" s="1462"/>
      <c r="R484" s="1462"/>
      <c r="S484" s="1462"/>
      <c r="T484" s="1462"/>
      <c r="U484" s="1462"/>
      <c r="V484" s="1462"/>
      <c r="W484" s="1462"/>
      <c r="X484" s="1462"/>
      <c r="Y484" s="1462"/>
      <c r="Z484" s="1462"/>
      <c r="AA484" s="1462"/>
      <c r="AB484" s="1462"/>
      <c r="AC484" s="1463">
        <f>SUM(Q484:S484)</f>
        <v>0</v>
      </c>
      <c r="AD484" s="1463">
        <f>SUM(T484:V484)</f>
        <v>0</v>
      </c>
      <c r="AE484" s="1463">
        <f>SUM(W484:Y484)</f>
        <v>0</v>
      </c>
      <c r="AF484" s="1463">
        <f>SUM(Z484:AB484)</f>
        <v>0</v>
      </c>
      <c r="AG484" s="1463">
        <f>AC484+AD484</f>
        <v>0</v>
      </c>
      <c r="AH484" s="1463">
        <f>AF484+AE484</f>
        <v>0</v>
      </c>
      <c r="AI484" s="1463">
        <f>AG484+AH484</f>
        <v>0</v>
      </c>
    </row>
    <row r="485" spans="1:35">
      <c r="A485" s="1887">
        <v>438</v>
      </c>
      <c r="B485" s="1887">
        <v>1</v>
      </c>
      <c r="C485" s="1887">
        <v>435</v>
      </c>
      <c r="E485" s="2653">
        <v>1</v>
      </c>
      <c r="I485" s="2178"/>
      <c r="J485" s="326"/>
      <c r="K485" s="2178"/>
      <c r="L485" s="2178"/>
      <c r="M485" s="326"/>
      <c r="N485" s="326"/>
      <c r="O485" s="326"/>
      <c r="P485" s="326"/>
      <c r="Z485" s="252"/>
      <c r="AA485" s="252"/>
      <c r="AB485" s="252"/>
      <c r="AC485" s="252"/>
      <c r="AD485" s="252"/>
      <c r="AE485" s="252"/>
      <c r="AF485" s="252"/>
      <c r="AG485" s="252"/>
      <c r="AH485" s="252"/>
      <c r="AI485" s="1674"/>
    </row>
    <row r="486" spans="1:35">
      <c r="A486" s="1887">
        <v>439</v>
      </c>
      <c r="B486" s="1887">
        <v>1</v>
      </c>
      <c r="C486" s="1887">
        <v>436</v>
      </c>
      <c r="E486" s="2653">
        <v>1</v>
      </c>
      <c r="H486" s="2178" t="s">
        <v>515</v>
      </c>
      <c r="P486" s="447"/>
      <c r="Q486" s="141"/>
      <c r="R486" s="141"/>
      <c r="S486" s="141"/>
      <c r="T486" s="141"/>
      <c r="U486" s="141"/>
      <c r="V486" s="141"/>
      <c r="AA486" s="1"/>
      <c r="AB486" s="1"/>
      <c r="AC486" s="1"/>
      <c r="AD486" s="1"/>
      <c r="AE486" s="1"/>
      <c r="AF486" s="1"/>
      <c r="AG486" s="1"/>
      <c r="AH486" s="1"/>
      <c r="AI486" s="1"/>
    </row>
    <row r="487" spans="1:35">
      <c r="A487" s="1887">
        <v>440</v>
      </c>
      <c r="B487" s="1887">
        <v>1</v>
      </c>
      <c r="C487" s="1887">
        <v>437</v>
      </c>
      <c r="E487" s="2653">
        <v>1</v>
      </c>
      <c r="I487" s="1467" t="s">
        <v>220</v>
      </c>
      <c r="J487" s="1089"/>
      <c r="K487" s="1468"/>
      <c r="L487" s="1468"/>
      <c r="M487" s="1089"/>
      <c r="N487" s="1089"/>
      <c r="O487" s="1089"/>
      <c r="P487" s="2018"/>
      <c r="Q487" s="1469">
        <f>Q488+Q503</f>
        <v>347135.75829491392</v>
      </c>
      <c r="R487" s="1470">
        <f t="shared" ref="R487:AI487" si="324">R488+R503</f>
        <v>356009.09393646411</v>
      </c>
      <c r="S487" s="1470">
        <f t="shared" si="324"/>
        <v>405990.58714443963</v>
      </c>
      <c r="T487" s="1470">
        <f t="shared" si="324"/>
        <v>363500.19360648049</v>
      </c>
      <c r="U487" s="1470">
        <f t="shared" si="324"/>
        <v>388163.68485470687</v>
      </c>
      <c r="V487" s="1470">
        <f t="shared" si="324"/>
        <v>428654.36349709018</v>
      </c>
      <c r="W487" s="1470">
        <f t="shared" si="324"/>
        <v>378678.59144528228</v>
      </c>
      <c r="X487" s="1470">
        <f t="shared" si="324"/>
        <v>372584.09776176256</v>
      </c>
      <c r="Y487" s="1470">
        <f t="shared" si="324"/>
        <v>452646.00270266557</v>
      </c>
      <c r="Z487" s="1470">
        <f t="shared" si="324"/>
        <v>409605.25255096494</v>
      </c>
      <c r="AA487" s="1470">
        <f t="shared" si="324"/>
        <v>431894.9633161847</v>
      </c>
      <c r="AB487" s="1470">
        <f t="shared" si="324"/>
        <v>459054.93206949037</v>
      </c>
      <c r="AC487" s="1470">
        <f t="shared" si="324"/>
        <v>1109135.4393758178</v>
      </c>
      <c r="AD487" s="1470">
        <f t="shared" si="324"/>
        <v>1180318.2419582775</v>
      </c>
      <c r="AE487" s="1470">
        <f t="shared" si="324"/>
        <v>1203908.6919097104</v>
      </c>
      <c r="AF487" s="1470">
        <f t="shared" si="324"/>
        <v>1300555.1479366401</v>
      </c>
      <c r="AG487" s="1470">
        <f t="shared" si="324"/>
        <v>2289453.6813340951</v>
      </c>
      <c r="AH487" s="1470">
        <f t="shared" si="324"/>
        <v>2504463.8398463503</v>
      </c>
      <c r="AI487" s="1470">
        <f t="shared" si="324"/>
        <v>4793917.5211804453</v>
      </c>
    </row>
    <row r="488" spans="1:35">
      <c r="A488" s="1887">
        <v>441</v>
      </c>
      <c r="B488" s="1887">
        <v>1</v>
      </c>
      <c r="C488" s="1887">
        <v>438</v>
      </c>
      <c r="E488" s="2653">
        <v>1</v>
      </c>
      <c r="I488" s="130"/>
      <c r="J488" s="2319"/>
      <c r="K488" s="2315" t="s">
        <v>221</v>
      </c>
      <c r="L488" s="2315"/>
      <c r="M488" s="2316"/>
      <c r="N488" s="2316"/>
      <c r="O488" s="2316"/>
      <c r="P488" s="550"/>
      <c r="Q488" s="1471">
        <f>Q489+Q492+Q497+Q502</f>
        <v>311355.59994945937</v>
      </c>
      <c r="R488" s="1472">
        <f t="shared" ref="R488:AI488" si="325">R489+R492+R497+R502</f>
        <v>317915.33692555502</v>
      </c>
      <c r="S488" s="1472">
        <f t="shared" si="325"/>
        <v>358295.26348807605</v>
      </c>
      <c r="T488" s="1472">
        <f t="shared" si="325"/>
        <v>321876.97355946031</v>
      </c>
      <c r="U488" s="1472">
        <f t="shared" si="325"/>
        <v>344469.72109379777</v>
      </c>
      <c r="V488" s="1472">
        <f t="shared" si="325"/>
        <v>376419.2683796155</v>
      </c>
      <c r="W488" s="1472">
        <f t="shared" si="325"/>
        <v>336857.89600937319</v>
      </c>
      <c r="X488" s="1472">
        <f t="shared" si="325"/>
        <v>331774.22850085347</v>
      </c>
      <c r="Y488" s="1472">
        <f t="shared" si="325"/>
        <v>401688.53783519089</v>
      </c>
      <c r="Z488" s="1472">
        <f t="shared" si="325"/>
        <v>367040.95379460132</v>
      </c>
      <c r="AA488" s="1472">
        <f t="shared" si="325"/>
        <v>381558.11363482109</v>
      </c>
      <c r="AB488" s="1472">
        <f t="shared" si="325"/>
        <v>406821.29465201567</v>
      </c>
      <c r="AC488" s="1472">
        <f t="shared" si="325"/>
        <v>987566.20036309049</v>
      </c>
      <c r="AD488" s="1472">
        <f t="shared" si="325"/>
        <v>1042765.9630328736</v>
      </c>
      <c r="AE488" s="1472">
        <f t="shared" si="325"/>
        <v>1070320.6623454175</v>
      </c>
      <c r="AF488" s="1472">
        <f t="shared" si="325"/>
        <v>1155420.3620814381</v>
      </c>
      <c r="AG488" s="1472">
        <f t="shared" si="325"/>
        <v>2030332.1633959641</v>
      </c>
      <c r="AH488" s="1472">
        <f t="shared" si="325"/>
        <v>2225741.0244268556</v>
      </c>
      <c r="AI488" s="1472">
        <f t="shared" si="325"/>
        <v>4256073.1878228197</v>
      </c>
    </row>
    <row r="489" spans="1:35">
      <c r="A489" s="1887">
        <v>442</v>
      </c>
      <c r="B489" s="1887">
        <v>1</v>
      </c>
      <c r="C489" s="1887">
        <v>439</v>
      </c>
      <c r="E489" s="2653">
        <v>1</v>
      </c>
      <c r="I489" s="130"/>
      <c r="J489" s="2319"/>
      <c r="K489" s="2315"/>
      <c r="L489" s="2315"/>
      <c r="M489" s="371" t="s">
        <v>222</v>
      </c>
      <c r="N489" s="558"/>
      <c r="O489" s="558"/>
      <c r="P489" s="559"/>
      <c r="Q489" s="1473">
        <f>SUM(Q490:Q491)</f>
        <v>44529.588016272348</v>
      </c>
      <c r="R489" s="1450">
        <f t="shared" ref="R489:AI489" si="326">SUM(R490:R491)</f>
        <v>54089.32499236802</v>
      </c>
      <c r="S489" s="1450">
        <f t="shared" si="326"/>
        <v>94469.251554889037</v>
      </c>
      <c r="T489" s="1450">
        <f t="shared" si="326"/>
        <v>53102.376229071313</v>
      </c>
      <c r="U489" s="1450">
        <f t="shared" si="326"/>
        <v>75695.123763408759</v>
      </c>
      <c r="V489" s="1450">
        <f t="shared" si="326"/>
        <v>106644.67104922647</v>
      </c>
      <c r="W489" s="1450">
        <f t="shared" si="326"/>
        <v>60091.795586214175</v>
      </c>
      <c r="X489" s="1450">
        <f t="shared" si="326"/>
        <v>71008.128077694477</v>
      </c>
      <c r="Y489" s="1450">
        <f t="shared" si="326"/>
        <v>103922.4374120319</v>
      </c>
      <c r="Z489" s="1450">
        <f t="shared" si="326"/>
        <v>81740.99681466927</v>
      </c>
      <c r="AA489" s="1450">
        <f t="shared" si="326"/>
        <v>94258.156654889041</v>
      </c>
      <c r="AB489" s="1450">
        <f t="shared" si="326"/>
        <v>116521.33767208361</v>
      </c>
      <c r="AC489" s="1450">
        <f t="shared" si="326"/>
        <v>193088.16456352943</v>
      </c>
      <c r="AD489" s="1450">
        <f t="shared" si="326"/>
        <v>235442.17104170652</v>
      </c>
      <c r="AE489" s="1450">
        <f t="shared" si="326"/>
        <v>235022.36107594054</v>
      </c>
      <c r="AF489" s="1450">
        <f t="shared" si="326"/>
        <v>292520.49114164192</v>
      </c>
      <c r="AG489" s="1450">
        <f t="shared" si="326"/>
        <v>428530.33560523594</v>
      </c>
      <c r="AH489" s="1450">
        <f t="shared" si="326"/>
        <v>527542.85221758252</v>
      </c>
      <c r="AI489" s="1450">
        <f t="shared" si="326"/>
        <v>956073.18782281852</v>
      </c>
    </row>
    <row r="490" spans="1:35">
      <c r="A490" s="1887">
        <v>443</v>
      </c>
      <c r="B490" s="1887">
        <v>1</v>
      </c>
      <c r="C490" s="1887">
        <v>440</v>
      </c>
      <c r="E490" s="2653">
        <v>1</v>
      </c>
      <c r="I490" s="130"/>
      <c r="J490" s="2319"/>
      <c r="K490" s="2315"/>
      <c r="L490" s="2315"/>
      <c r="N490" s="175" t="s">
        <v>223</v>
      </c>
      <c r="O490" s="175"/>
      <c r="P490" s="174"/>
      <c r="Q490" s="1474">
        <v>44529.588016272348</v>
      </c>
      <c r="R490" s="1454">
        <v>54089.32499236802</v>
      </c>
      <c r="S490" s="1454">
        <v>94469.251554889037</v>
      </c>
      <c r="T490" s="1454">
        <v>53102.376229071313</v>
      </c>
      <c r="U490" s="1454">
        <v>75695.123763408759</v>
      </c>
      <c r="V490" s="1454">
        <v>106644.67104922647</v>
      </c>
      <c r="W490" s="1454">
        <v>60091.795586214175</v>
      </c>
      <c r="X490" s="1454">
        <v>71008.128077694477</v>
      </c>
      <c r="Y490" s="1454">
        <v>103922.4374120319</v>
      </c>
      <c r="Z490" s="1454">
        <v>81740.99681466927</v>
      </c>
      <c r="AA490" s="1454">
        <v>94258.156654889041</v>
      </c>
      <c r="AB490" s="1454">
        <v>116521.33767208361</v>
      </c>
      <c r="AC490" s="1452">
        <f>SUM(Q490:S490)</f>
        <v>193088.16456352943</v>
      </c>
      <c r="AD490" s="1452">
        <f>SUM(T490:V490)</f>
        <v>235442.17104170652</v>
      </c>
      <c r="AE490" s="1452">
        <f>SUM(W490:Y490)</f>
        <v>235022.36107594054</v>
      </c>
      <c r="AF490" s="1452">
        <f>SUM(Z490:AB490)</f>
        <v>292520.49114164192</v>
      </c>
      <c r="AG490" s="1452">
        <f>AC490+AD490</f>
        <v>428530.33560523594</v>
      </c>
      <c r="AH490" s="1452">
        <f>AF490+AE490</f>
        <v>527542.85221758252</v>
      </c>
      <c r="AI490" s="1452">
        <f>AG490+AH490</f>
        <v>956073.18782281852</v>
      </c>
    </row>
    <row r="491" spans="1:35">
      <c r="A491" s="1887">
        <v>444</v>
      </c>
      <c r="B491" s="1887">
        <v>1</v>
      </c>
      <c r="C491" s="1887">
        <v>441</v>
      </c>
      <c r="E491" s="2653">
        <v>1</v>
      </c>
      <c r="I491" s="130"/>
      <c r="J491" s="2319"/>
      <c r="K491" s="2315"/>
      <c r="L491" s="2315"/>
      <c r="N491" s="16" t="s">
        <v>226</v>
      </c>
      <c r="O491" s="16"/>
      <c r="P491" s="137"/>
      <c r="Q491" s="1475"/>
      <c r="R491" s="1465"/>
      <c r="S491" s="1465"/>
      <c r="T491" s="1465"/>
      <c r="U491" s="1465"/>
      <c r="V491" s="1465"/>
      <c r="W491" s="1465"/>
      <c r="X491" s="1465"/>
      <c r="Y491" s="1465"/>
      <c r="Z491" s="1465"/>
      <c r="AA491" s="1465"/>
      <c r="AB491" s="1465"/>
      <c r="AC491" s="1399">
        <f>SUM(Q491:S491)</f>
        <v>0</v>
      </c>
      <c r="AD491" s="1399">
        <f>SUM(T491:V491)</f>
        <v>0</v>
      </c>
      <c r="AE491" s="1399">
        <f>SUM(W491:Y491)</f>
        <v>0</v>
      </c>
      <c r="AF491" s="1399">
        <f>SUM(Z491:AB491)</f>
        <v>0</v>
      </c>
      <c r="AG491" s="1399">
        <f>AC491+AD491</f>
        <v>0</v>
      </c>
      <c r="AH491" s="1399">
        <f>AF491+AE491</f>
        <v>0</v>
      </c>
      <c r="AI491" s="1399">
        <f>AG491+AH491</f>
        <v>0</v>
      </c>
    </row>
    <row r="492" spans="1:35">
      <c r="A492" s="1887">
        <v>445</v>
      </c>
      <c r="B492" s="1887">
        <v>1</v>
      </c>
      <c r="C492" s="1887">
        <v>442</v>
      </c>
      <c r="E492" s="2653">
        <v>1</v>
      </c>
      <c r="I492" s="130"/>
      <c r="J492" s="2319"/>
      <c r="K492" s="2315"/>
      <c r="L492" s="2315"/>
      <c r="M492" s="1054" t="s">
        <v>227</v>
      </c>
      <c r="N492" s="557"/>
      <c r="O492" s="557"/>
      <c r="P492" s="553"/>
      <c r="Q492" s="1476">
        <f>Q493+Q496</f>
        <v>266826.01193318702</v>
      </c>
      <c r="R492" s="1458">
        <f t="shared" ref="R492:AI492" si="327">R493+R496</f>
        <v>263826.01193318702</v>
      </c>
      <c r="S492" s="1458">
        <f t="shared" si="327"/>
        <v>263826.01193318702</v>
      </c>
      <c r="T492" s="1458">
        <f t="shared" si="327"/>
        <v>268774.59733038902</v>
      </c>
      <c r="U492" s="1458">
        <f t="shared" si="327"/>
        <v>268774.59733038902</v>
      </c>
      <c r="V492" s="1458">
        <f t="shared" si="327"/>
        <v>269774.59733038902</v>
      </c>
      <c r="W492" s="1458">
        <f t="shared" si="327"/>
        <v>276766.10042315902</v>
      </c>
      <c r="X492" s="1458">
        <f t="shared" si="327"/>
        <v>260766.10042315899</v>
      </c>
      <c r="Y492" s="1458">
        <f t="shared" si="327"/>
        <v>297766.10042315902</v>
      </c>
      <c r="Z492" s="1458">
        <f t="shared" si="327"/>
        <v>285299.95697993203</v>
      </c>
      <c r="AA492" s="1458">
        <f t="shared" si="327"/>
        <v>287299.95697993203</v>
      </c>
      <c r="AB492" s="1458">
        <f t="shared" si="327"/>
        <v>290299.95697993203</v>
      </c>
      <c r="AC492" s="1458">
        <f t="shared" si="327"/>
        <v>794478.03579956107</v>
      </c>
      <c r="AD492" s="1458">
        <f t="shared" si="327"/>
        <v>807323.791991167</v>
      </c>
      <c r="AE492" s="1458">
        <f t="shared" si="327"/>
        <v>835298.301269477</v>
      </c>
      <c r="AF492" s="1458">
        <f t="shared" si="327"/>
        <v>862899.87093979609</v>
      </c>
      <c r="AG492" s="1458">
        <f t="shared" si="327"/>
        <v>1601801.8277907281</v>
      </c>
      <c r="AH492" s="1458">
        <f t="shared" si="327"/>
        <v>1698198.1722092731</v>
      </c>
      <c r="AI492" s="1458">
        <f t="shared" si="327"/>
        <v>3300000.0000000009</v>
      </c>
    </row>
    <row r="493" spans="1:35">
      <c r="A493" s="1887">
        <v>446</v>
      </c>
      <c r="B493" s="1887">
        <v>1</v>
      </c>
      <c r="C493" s="1887">
        <v>443</v>
      </c>
      <c r="E493" s="2653">
        <v>1</v>
      </c>
      <c r="I493" s="130"/>
      <c r="J493" s="2319"/>
      <c r="K493" s="2315"/>
      <c r="L493" s="2315"/>
      <c r="N493" s="175" t="s">
        <v>223</v>
      </c>
      <c r="O493" s="175"/>
      <c r="P493" s="568"/>
      <c r="Q493" s="1477">
        <f>SUM(Q494:Q495)</f>
        <v>266826.01193318702</v>
      </c>
      <c r="R493" s="1460">
        <f t="shared" ref="R493:AI493" si="328">SUM(R494:R495)</f>
        <v>263826.01193318702</v>
      </c>
      <c r="S493" s="1460">
        <f t="shared" si="328"/>
        <v>263826.01193318702</v>
      </c>
      <c r="T493" s="1460">
        <f t="shared" si="328"/>
        <v>268774.59733038902</v>
      </c>
      <c r="U493" s="1460">
        <f t="shared" si="328"/>
        <v>268774.59733038902</v>
      </c>
      <c r="V493" s="1460">
        <f t="shared" si="328"/>
        <v>269774.59733038902</v>
      </c>
      <c r="W493" s="1460">
        <f t="shared" si="328"/>
        <v>276766.10042315902</v>
      </c>
      <c r="X493" s="1460">
        <f t="shared" si="328"/>
        <v>260766.10042315899</v>
      </c>
      <c r="Y493" s="1460">
        <f t="shared" si="328"/>
        <v>297766.10042315902</v>
      </c>
      <c r="Z493" s="1460">
        <f t="shared" si="328"/>
        <v>285299.95697993203</v>
      </c>
      <c r="AA493" s="1460">
        <f t="shared" si="328"/>
        <v>287299.95697993203</v>
      </c>
      <c r="AB493" s="1460">
        <f t="shared" si="328"/>
        <v>290299.95697993203</v>
      </c>
      <c r="AC493" s="1460">
        <f t="shared" si="328"/>
        <v>794478.03579956107</v>
      </c>
      <c r="AD493" s="1460">
        <f t="shared" si="328"/>
        <v>807323.791991167</v>
      </c>
      <c r="AE493" s="1460">
        <f t="shared" si="328"/>
        <v>835298.301269477</v>
      </c>
      <c r="AF493" s="1460">
        <f t="shared" si="328"/>
        <v>862899.87093979609</v>
      </c>
      <c r="AG493" s="1460">
        <f t="shared" si="328"/>
        <v>1601801.8277907281</v>
      </c>
      <c r="AH493" s="1460">
        <f t="shared" si="328"/>
        <v>1698198.1722092731</v>
      </c>
      <c r="AI493" s="1460">
        <f t="shared" si="328"/>
        <v>3300000.0000000009</v>
      </c>
    </row>
    <row r="494" spans="1:35">
      <c r="A494" s="1887">
        <v>447</v>
      </c>
      <c r="B494" s="1887">
        <v>1</v>
      </c>
      <c r="C494" s="1887">
        <v>444</v>
      </c>
      <c r="E494" s="2653">
        <v>1</v>
      </c>
      <c r="I494" s="130"/>
      <c r="J494" s="2319"/>
      <c r="K494" s="2315"/>
      <c r="L494" s="2315"/>
      <c r="P494" s="174" t="s">
        <v>228</v>
      </c>
      <c r="Q494" s="2782">
        <v>266826.01193318702</v>
      </c>
      <c r="R494" s="2783">
        <v>263826.01193318702</v>
      </c>
      <c r="S494" s="2783">
        <v>263826.01193318702</v>
      </c>
      <c r="T494" s="2783">
        <v>268774.59733038902</v>
      </c>
      <c r="U494" s="2783">
        <v>268774.59733038902</v>
      </c>
      <c r="V494" s="2783">
        <v>269774.59733038902</v>
      </c>
      <c r="W494" s="2783">
        <v>276766.10042315902</v>
      </c>
      <c r="X494" s="2783">
        <v>260766.10042315899</v>
      </c>
      <c r="Y494" s="2783">
        <v>297766.10042315902</v>
      </c>
      <c r="Z494" s="2783">
        <v>285299.95697993203</v>
      </c>
      <c r="AA494" s="2783">
        <v>287299.95697993203</v>
      </c>
      <c r="AB494" s="2783">
        <v>290299.95697993203</v>
      </c>
      <c r="AC494" s="1452">
        <f>SUM(Q494:S494)</f>
        <v>794478.03579956107</v>
      </c>
      <c r="AD494" s="1452">
        <f>SUM(T494:V494)</f>
        <v>807323.791991167</v>
      </c>
      <c r="AE494" s="1452">
        <f>SUM(W494:Y494)</f>
        <v>835298.301269477</v>
      </c>
      <c r="AF494" s="1452">
        <f>SUM(Z494:AB494)</f>
        <v>862899.87093979609</v>
      </c>
      <c r="AG494" s="1452">
        <f>AC494+AD494</f>
        <v>1601801.8277907281</v>
      </c>
      <c r="AH494" s="1452">
        <f>AF494+AE494</f>
        <v>1698198.1722092731</v>
      </c>
      <c r="AI494" s="1452">
        <f>AG494+AH494</f>
        <v>3300000.0000000009</v>
      </c>
    </row>
    <row r="495" spans="1:35">
      <c r="A495" s="1887">
        <v>448</v>
      </c>
      <c r="B495" s="1887">
        <v>1</v>
      </c>
      <c r="C495" s="1887">
        <v>445</v>
      </c>
      <c r="E495" s="2653">
        <v>1</v>
      </c>
      <c r="I495" s="130"/>
      <c r="J495" s="2319"/>
      <c r="K495" s="2315"/>
      <c r="L495" s="2315"/>
      <c r="N495" s="558"/>
      <c r="O495" s="558"/>
      <c r="P495" s="559" t="s">
        <v>229</v>
      </c>
      <c r="Q495" s="1478"/>
      <c r="R495" s="1455"/>
      <c r="S495" s="1455"/>
      <c r="T495" s="1455"/>
      <c r="U495" s="1455"/>
      <c r="V495" s="1455"/>
      <c r="W495" s="1455"/>
      <c r="X495" s="1455"/>
      <c r="Y495" s="1455"/>
      <c r="Z495" s="1455"/>
      <c r="AA495" s="1455"/>
      <c r="AB495" s="1455"/>
      <c r="AC495" s="1450">
        <f>SUM(Q495:S495)</f>
        <v>0</v>
      </c>
      <c r="AD495" s="1450">
        <f>SUM(T495:V495)</f>
        <v>0</v>
      </c>
      <c r="AE495" s="1450">
        <f>SUM(W495:Y495)</f>
        <v>0</v>
      </c>
      <c r="AF495" s="1450">
        <f>SUM(Z495:AB495)</f>
        <v>0</v>
      </c>
      <c r="AG495" s="1450">
        <f>AC495+AD495</f>
        <v>0</v>
      </c>
      <c r="AH495" s="1450">
        <f>AF495+AE495</f>
        <v>0</v>
      </c>
      <c r="AI495" s="1450">
        <f>AG495+AH495</f>
        <v>0</v>
      </c>
    </row>
    <row r="496" spans="1:35">
      <c r="A496" s="1887">
        <v>449</v>
      </c>
      <c r="B496" s="1887">
        <v>1</v>
      </c>
      <c r="C496" s="1887">
        <v>446</v>
      </c>
      <c r="E496" s="2653">
        <v>1</v>
      </c>
      <c r="I496" s="130"/>
      <c r="J496" s="2319"/>
      <c r="K496" s="2315"/>
      <c r="L496" s="2315"/>
      <c r="N496" s="563" t="s">
        <v>226</v>
      </c>
      <c r="O496" s="563"/>
      <c r="P496" s="564"/>
      <c r="Q496" s="1479"/>
      <c r="R496" s="1456"/>
      <c r="S496" s="1456"/>
      <c r="T496" s="1456"/>
      <c r="U496" s="1456"/>
      <c r="V496" s="1456"/>
      <c r="W496" s="1456"/>
      <c r="X496" s="1456"/>
      <c r="Y496" s="1456"/>
      <c r="Z496" s="1456"/>
      <c r="AA496" s="1456"/>
      <c r="AB496" s="1456"/>
      <c r="AC496" s="1480">
        <f>SUM(Q496:S496)</f>
        <v>0</v>
      </c>
      <c r="AD496" s="1480">
        <f>SUM(T496:V496)</f>
        <v>0</v>
      </c>
      <c r="AE496" s="1480">
        <f>SUM(W496:Y496)</f>
        <v>0</v>
      </c>
      <c r="AF496" s="1480">
        <f>SUM(Z496:AB496)</f>
        <v>0</v>
      </c>
      <c r="AG496" s="1480">
        <f>AC496+AD496</f>
        <v>0</v>
      </c>
      <c r="AH496" s="1480">
        <f>AF496+AE496</f>
        <v>0</v>
      </c>
      <c r="AI496" s="1480">
        <f>AG496+AH496</f>
        <v>0</v>
      </c>
    </row>
    <row r="497" spans="1:35">
      <c r="A497" s="1887">
        <v>450</v>
      </c>
      <c r="B497" s="1887">
        <v>1</v>
      </c>
      <c r="C497" s="1887">
        <v>447</v>
      </c>
      <c r="E497" s="2653">
        <v>1</v>
      </c>
      <c r="I497" s="130"/>
      <c r="J497" s="2319"/>
      <c r="K497" s="2315"/>
      <c r="L497" s="2315"/>
      <c r="M497" s="1054" t="s">
        <v>216</v>
      </c>
      <c r="N497" s="557"/>
      <c r="O497" s="557"/>
      <c r="P497" s="553"/>
      <c r="Q497" s="1476">
        <f>SUM(Q498:Q501)</f>
        <v>0</v>
      </c>
      <c r="R497" s="1458">
        <f t="shared" ref="R497:AI497" si="329">SUM(R498:R501)</f>
        <v>0</v>
      </c>
      <c r="S497" s="1458">
        <f t="shared" si="329"/>
        <v>0</v>
      </c>
      <c r="T497" s="1458">
        <f t="shared" si="329"/>
        <v>0</v>
      </c>
      <c r="U497" s="1458">
        <f t="shared" si="329"/>
        <v>0</v>
      </c>
      <c r="V497" s="1458">
        <f t="shared" si="329"/>
        <v>0</v>
      </c>
      <c r="W497" s="1458">
        <f t="shared" si="329"/>
        <v>0</v>
      </c>
      <c r="X497" s="1458">
        <f t="shared" si="329"/>
        <v>0</v>
      </c>
      <c r="Y497" s="1458">
        <f t="shared" si="329"/>
        <v>0</v>
      </c>
      <c r="Z497" s="1458">
        <f t="shared" si="329"/>
        <v>0</v>
      </c>
      <c r="AA497" s="1458">
        <f t="shared" si="329"/>
        <v>0</v>
      </c>
      <c r="AB497" s="1458">
        <f t="shared" si="329"/>
        <v>0</v>
      </c>
      <c r="AC497" s="1458">
        <f t="shared" si="329"/>
        <v>0</v>
      </c>
      <c r="AD497" s="1458">
        <f t="shared" si="329"/>
        <v>0</v>
      </c>
      <c r="AE497" s="1458">
        <f t="shared" si="329"/>
        <v>0</v>
      </c>
      <c r="AF497" s="1458">
        <f t="shared" si="329"/>
        <v>0</v>
      </c>
      <c r="AG497" s="1458">
        <f t="shared" si="329"/>
        <v>0</v>
      </c>
      <c r="AH497" s="1458">
        <f t="shared" si="329"/>
        <v>0</v>
      </c>
      <c r="AI497" s="1458">
        <f t="shared" si="329"/>
        <v>0</v>
      </c>
    </row>
    <row r="498" spans="1:35">
      <c r="A498" s="1887">
        <v>451</v>
      </c>
      <c r="B498" s="1887">
        <v>1</v>
      </c>
      <c r="C498" s="1887">
        <v>448</v>
      </c>
      <c r="E498" s="2653">
        <v>1</v>
      </c>
      <c r="I498" s="130"/>
      <c r="J498" s="2319"/>
      <c r="K498" s="2315"/>
      <c r="L498" s="2315"/>
      <c r="N498" s="175"/>
      <c r="O498" s="175"/>
      <c r="P498" s="174" t="s">
        <v>138</v>
      </c>
      <c r="Q498" s="1474"/>
      <c r="R498" s="1454"/>
      <c r="S498" s="1454"/>
      <c r="T498" s="1454"/>
      <c r="U498" s="1454"/>
      <c r="V498" s="1454"/>
      <c r="W498" s="1454"/>
      <c r="X498" s="1454"/>
      <c r="Y498" s="1454"/>
      <c r="Z498" s="1454"/>
      <c r="AA498" s="1454"/>
      <c r="AB498" s="1454"/>
      <c r="AC498" s="1452">
        <f>SUM(Q498:S498)</f>
        <v>0</v>
      </c>
      <c r="AD498" s="1452">
        <f>SUM(T498:V498)</f>
        <v>0</v>
      </c>
      <c r="AE498" s="1452">
        <f>SUM(W498:Y498)</f>
        <v>0</v>
      </c>
      <c r="AF498" s="1452">
        <f>SUM(Z498:AB498)</f>
        <v>0</v>
      </c>
      <c r="AG498" s="1452">
        <f>AC498+AD498</f>
        <v>0</v>
      </c>
      <c r="AH498" s="1452">
        <f>AF498+AE498</f>
        <v>0</v>
      </c>
      <c r="AI498" s="1452">
        <f>AG498+AH498</f>
        <v>0</v>
      </c>
    </row>
    <row r="499" spans="1:35">
      <c r="A499" s="1887">
        <v>452</v>
      </c>
      <c r="B499" s="1887">
        <v>1</v>
      </c>
      <c r="C499" s="1887">
        <v>449</v>
      </c>
      <c r="E499" s="2653">
        <v>1</v>
      </c>
      <c r="I499" s="130"/>
      <c r="J499" s="2319"/>
      <c r="K499" s="2315"/>
      <c r="L499" s="2315"/>
      <c r="P499" s="139" t="s">
        <v>235</v>
      </c>
      <c r="Q499" s="1481"/>
      <c r="R499" s="1412"/>
      <c r="S499" s="1412"/>
      <c r="T499" s="1412"/>
      <c r="U499" s="1412"/>
      <c r="V499" s="1412"/>
      <c r="W499" s="1412"/>
      <c r="X499" s="1412"/>
      <c r="Y499" s="1412"/>
      <c r="Z499" s="1412"/>
      <c r="AA499" s="1412"/>
      <c r="AB499" s="1412"/>
      <c r="AC499" s="1398">
        <f>SUM(Q499:S499)</f>
        <v>0</v>
      </c>
      <c r="AD499" s="1398">
        <f>SUM(T499:V499)</f>
        <v>0</v>
      </c>
      <c r="AE499" s="1398">
        <f>SUM(W499:Y499)</f>
        <v>0</v>
      </c>
      <c r="AF499" s="1398">
        <f>SUM(Z499:AB499)</f>
        <v>0</v>
      </c>
      <c r="AG499" s="1398">
        <f>AC499+AD499</f>
        <v>0</v>
      </c>
      <c r="AH499" s="1398">
        <f>AF499+AE499</f>
        <v>0</v>
      </c>
      <c r="AI499" s="1398">
        <f>AG499+AH499</f>
        <v>0</v>
      </c>
    </row>
    <row r="500" spans="1:35">
      <c r="A500" s="1887">
        <v>453</v>
      </c>
      <c r="B500" s="1887">
        <v>1</v>
      </c>
      <c r="C500" s="1887">
        <v>450</v>
      </c>
      <c r="E500" s="2653">
        <v>1</v>
      </c>
      <c r="I500" s="130"/>
      <c r="J500" s="2319"/>
      <c r="K500" s="2315"/>
      <c r="L500" s="2315"/>
      <c r="P500" s="139" t="s">
        <v>236</v>
      </c>
      <c r="Q500" s="1481"/>
      <c r="R500" s="1412"/>
      <c r="S500" s="1412"/>
      <c r="T500" s="1412"/>
      <c r="U500" s="1412"/>
      <c r="V500" s="1412"/>
      <c r="W500" s="1412"/>
      <c r="X500" s="1412"/>
      <c r="Y500" s="1412"/>
      <c r="Z500" s="1412"/>
      <c r="AA500" s="1412"/>
      <c r="AB500" s="1412"/>
      <c r="AC500" s="1398">
        <f>SUM(Q500:S500)</f>
        <v>0</v>
      </c>
      <c r="AD500" s="1398">
        <f>SUM(T500:V500)</f>
        <v>0</v>
      </c>
      <c r="AE500" s="1398">
        <f>SUM(W500:Y500)</f>
        <v>0</v>
      </c>
      <c r="AF500" s="1398">
        <f>SUM(Z500:AB500)</f>
        <v>0</v>
      </c>
      <c r="AG500" s="1398">
        <f>AC500+AD500</f>
        <v>0</v>
      </c>
      <c r="AH500" s="1398">
        <f>AF500+AE500</f>
        <v>0</v>
      </c>
      <c r="AI500" s="1398">
        <f>AG500+AH500</f>
        <v>0</v>
      </c>
    </row>
    <row r="501" spans="1:35">
      <c r="A501" s="1887">
        <v>454</v>
      </c>
      <c r="B501" s="1887">
        <v>1</v>
      </c>
      <c r="C501" s="1887">
        <v>451</v>
      </c>
      <c r="E501" s="2653">
        <v>1</v>
      </c>
      <c r="I501" s="130"/>
      <c r="J501" s="2319"/>
      <c r="K501" s="2315"/>
      <c r="L501" s="2315"/>
      <c r="N501" s="16"/>
      <c r="O501" s="16"/>
      <c r="P501" s="137" t="s">
        <v>136</v>
      </c>
      <c r="Q501" s="1475"/>
      <c r="R501" s="1465"/>
      <c r="S501" s="1465"/>
      <c r="T501" s="1465"/>
      <c r="U501" s="1465"/>
      <c r="V501" s="1465"/>
      <c r="W501" s="1465"/>
      <c r="X501" s="1465"/>
      <c r="Y501" s="1465"/>
      <c r="Z501" s="1465"/>
      <c r="AA501" s="1465"/>
      <c r="AB501" s="1465"/>
      <c r="AC501" s="1399">
        <f>SUM(Q501:S501)</f>
        <v>0</v>
      </c>
      <c r="AD501" s="1399">
        <f>SUM(T501:V501)</f>
        <v>0</v>
      </c>
      <c r="AE501" s="1399">
        <f>SUM(W501:Y501)</f>
        <v>0</v>
      </c>
      <c r="AF501" s="1399">
        <f>SUM(Z501:AB501)</f>
        <v>0</v>
      </c>
      <c r="AG501" s="1399">
        <f>AC501+AD501</f>
        <v>0</v>
      </c>
      <c r="AH501" s="1399">
        <f>AF501+AE501</f>
        <v>0</v>
      </c>
      <c r="AI501" s="1399">
        <f>AG501+AH501</f>
        <v>0</v>
      </c>
    </row>
    <row r="502" spans="1:35">
      <c r="A502" s="1887">
        <v>455</v>
      </c>
      <c r="B502" s="1887">
        <v>1</v>
      </c>
      <c r="C502" s="1887">
        <v>452</v>
      </c>
      <c r="E502" s="2653">
        <v>1</v>
      </c>
      <c r="I502" s="130"/>
      <c r="J502" s="2319"/>
      <c r="K502" s="2315"/>
      <c r="L502" s="2315"/>
      <c r="M502" s="472" t="s">
        <v>136</v>
      </c>
      <c r="N502" s="16"/>
      <c r="O502" s="16"/>
      <c r="P502" s="16"/>
      <c r="Q502" s="1462"/>
      <c r="R502" s="1465"/>
      <c r="S502" s="1465"/>
      <c r="T502" s="1465"/>
      <c r="U502" s="1465"/>
      <c r="V502" s="1465"/>
      <c r="W502" s="1465"/>
      <c r="X502" s="1465"/>
      <c r="Y502" s="1465"/>
      <c r="Z502" s="1465"/>
      <c r="AA502" s="1465"/>
      <c r="AB502" s="1465"/>
      <c r="AC502" s="1399">
        <f>SUM(Q502:S502)</f>
        <v>0</v>
      </c>
      <c r="AD502" s="1399">
        <f>SUM(T502:V502)</f>
        <v>0</v>
      </c>
      <c r="AE502" s="1399">
        <f>SUM(W502:Y502)</f>
        <v>0</v>
      </c>
      <c r="AF502" s="1399">
        <f>SUM(Z502:AB502)</f>
        <v>0</v>
      </c>
      <c r="AG502" s="1399">
        <f>AC502+AD502</f>
        <v>0</v>
      </c>
      <c r="AH502" s="1399">
        <f>AF502+AE502</f>
        <v>0</v>
      </c>
      <c r="AI502" s="1399">
        <f>AG502+AH502</f>
        <v>0</v>
      </c>
    </row>
    <row r="503" spans="1:35">
      <c r="A503" s="1887">
        <v>456</v>
      </c>
      <c r="B503" s="1887">
        <v>1</v>
      </c>
      <c r="C503" s="1887">
        <v>453</v>
      </c>
      <c r="E503" s="2653">
        <v>1</v>
      </c>
      <c r="I503" s="130"/>
      <c r="J503" s="2319"/>
      <c r="K503" s="1464" t="s">
        <v>230</v>
      </c>
      <c r="L503" s="1464"/>
      <c r="M503" s="1080"/>
      <c r="N503" s="1080"/>
      <c r="O503" s="1080"/>
      <c r="P503" s="1080"/>
      <c r="Q503" s="1482">
        <f>Q504+Q507+Q512+Q517</f>
        <v>35780.158345454547</v>
      </c>
      <c r="R503" s="1482">
        <f t="shared" ref="R503:AI503" si="330">R504+R507+R512+R517</f>
        <v>38093.757010909088</v>
      </c>
      <c r="S503" s="1482">
        <f t="shared" si="330"/>
        <v>47695.323656363602</v>
      </c>
      <c r="T503" s="1482">
        <f t="shared" si="330"/>
        <v>41623.220047020201</v>
      </c>
      <c r="U503" s="1482">
        <f t="shared" si="330"/>
        <v>43693.963760909093</v>
      </c>
      <c r="V503" s="1482">
        <f t="shared" si="330"/>
        <v>52235.095117474702</v>
      </c>
      <c r="W503" s="1482">
        <f t="shared" si="330"/>
        <v>41820.695435909089</v>
      </c>
      <c r="X503" s="1482">
        <f t="shared" si="330"/>
        <v>40809.869260909094</v>
      </c>
      <c r="Y503" s="1482">
        <f t="shared" si="330"/>
        <v>50957.4648674747</v>
      </c>
      <c r="Z503" s="1482">
        <f t="shared" si="330"/>
        <v>42564.298756363642</v>
      </c>
      <c r="AA503" s="1482">
        <f t="shared" si="330"/>
        <v>50336.849681363638</v>
      </c>
      <c r="AB503" s="1482">
        <f t="shared" si="330"/>
        <v>52233.637417474703</v>
      </c>
      <c r="AC503" s="1482">
        <f t="shared" si="330"/>
        <v>121569.23901272724</v>
      </c>
      <c r="AD503" s="1482">
        <f t="shared" si="330"/>
        <v>137552.27892540401</v>
      </c>
      <c r="AE503" s="1482">
        <f t="shared" si="330"/>
        <v>133588.02956429287</v>
      </c>
      <c r="AF503" s="1482">
        <f t="shared" si="330"/>
        <v>145134.78585520198</v>
      </c>
      <c r="AG503" s="1482">
        <f t="shared" si="330"/>
        <v>259121.51793813123</v>
      </c>
      <c r="AH503" s="1482">
        <f t="shared" si="330"/>
        <v>278722.81541949487</v>
      </c>
      <c r="AI503" s="1482">
        <f t="shared" si="330"/>
        <v>537844.33335762611</v>
      </c>
    </row>
    <row r="504" spans="1:35">
      <c r="A504" s="1887">
        <v>457</v>
      </c>
      <c r="B504" s="1887">
        <v>1</v>
      </c>
      <c r="C504" s="1887">
        <v>454</v>
      </c>
      <c r="E504" s="2653">
        <v>1</v>
      </c>
      <c r="I504" s="130"/>
      <c r="J504" s="2319"/>
      <c r="K504" s="2317"/>
      <c r="L504" s="2317"/>
      <c r="M504" s="371" t="s">
        <v>222</v>
      </c>
      <c r="N504" s="558"/>
      <c r="O504" s="558"/>
      <c r="P504" s="559"/>
      <c r="Q504" s="1473">
        <f>SUM(Q505:Q506)</f>
        <v>4580.1583454545489</v>
      </c>
      <c r="R504" s="1450">
        <f t="shared" ref="R504:AI504" si="331">SUM(R505:R506)</f>
        <v>6893.7570109090912</v>
      </c>
      <c r="S504" s="1450">
        <f t="shared" si="331"/>
        <v>16495.323656363602</v>
      </c>
      <c r="T504" s="1450">
        <f t="shared" si="331"/>
        <v>9773.2200470202006</v>
      </c>
      <c r="U504" s="1450">
        <f t="shared" si="331"/>
        <v>11843.963760909091</v>
      </c>
      <c r="V504" s="1450">
        <f t="shared" si="331"/>
        <v>20385.095117474702</v>
      </c>
      <c r="W504" s="1450">
        <f t="shared" si="331"/>
        <v>8670.6954359090923</v>
      </c>
      <c r="X504" s="1450">
        <f t="shared" si="331"/>
        <v>7659.8692609090904</v>
      </c>
      <c r="Y504" s="1450">
        <f t="shared" si="331"/>
        <v>17807.4648674747</v>
      </c>
      <c r="Z504" s="1450">
        <f t="shared" si="331"/>
        <v>8764.2987563636398</v>
      </c>
      <c r="AA504" s="1450">
        <f t="shared" si="331"/>
        <v>16536.849681363638</v>
      </c>
      <c r="AB504" s="1450">
        <f t="shared" si="331"/>
        <v>18433.6374174747</v>
      </c>
      <c r="AC504" s="1450">
        <f t="shared" si="331"/>
        <v>27969.239012727241</v>
      </c>
      <c r="AD504" s="1450">
        <f t="shared" si="331"/>
        <v>42002.278925403996</v>
      </c>
      <c r="AE504" s="1450">
        <f t="shared" si="331"/>
        <v>34138.029564292883</v>
      </c>
      <c r="AF504" s="1450">
        <f t="shared" si="331"/>
        <v>43734.785855201975</v>
      </c>
      <c r="AG504" s="1450">
        <f t="shared" si="331"/>
        <v>69971.517938131234</v>
      </c>
      <c r="AH504" s="1450">
        <f t="shared" si="331"/>
        <v>77872.815419494858</v>
      </c>
      <c r="AI504" s="1450">
        <f t="shared" si="331"/>
        <v>147844.33335762611</v>
      </c>
    </row>
    <row r="505" spans="1:35">
      <c r="A505" s="1887">
        <v>458</v>
      </c>
      <c r="B505" s="1887">
        <v>1</v>
      </c>
      <c r="C505" s="1887">
        <v>455</v>
      </c>
      <c r="E505" s="2653">
        <v>1</v>
      </c>
      <c r="I505" s="130"/>
      <c r="J505" s="2319"/>
      <c r="K505" s="2317"/>
      <c r="L505" s="2317"/>
      <c r="N505" s="175" t="s">
        <v>223</v>
      </c>
      <c r="O505" s="175"/>
      <c r="P505" s="174"/>
      <c r="Q505" s="1474">
        <v>4580.1583454545489</v>
      </c>
      <c r="R505" s="1454">
        <v>6893.7570109090912</v>
      </c>
      <c r="S505" s="1454">
        <v>16495.323656363602</v>
      </c>
      <c r="T505" s="1454">
        <v>9773.2200470202006</v>
      </c>
      <c r="U505" s="1454">
        <v>11843.963760909091</v>
      </c>
      <c r="V505" s="1454">
        <v>20385.095117474702</v>
      </c>
      <c r="W505" s="1454">
        <v>8670.6954359090923</v>
      </c>
      <c r="X505" s="1454">
        <v>7659.8692609090904</v>
      </c>
      <c r="Y505" s="1454">
        <v>17807.4648674747</v>
      </c>
      <c r="Z505" s="1454">
        <v>8764.2987563636398</v>
      </c>
      <c r="AA505" s="1454">
        <v>16536.849681363638</v>
      </c>
      <c r="AB505" s="1454">
        <v>18433.6374174747</v>
      </c>
      <c r="AC505" s="1452">
        <f>SUM(Q505:S505)</f>
        <v>27969.239012727241</v>
      </c>
      <c r="AD505" s="1452">
        <f>SUM(T505:V505)</f>
        <v>42002.278925403996</v>
      </c>
      <c r="AE505" s="1452">
        <f>SUM(W505:Y505)</f>
        <v>34138.029564292883</v>
      </c>
      <c r="AF505" s="1452">
        <f>SUM(Z505:AB505)</f>
        <v>43734.785855201975</v>
      </c>
      <c r="AG505" s="1452">
        <f>AC505+AD505</f>
        <v>69971.517938131234</v>
      </c>
      <c r="AH505" s="1452">
        <f>AF505+AE505</f>
        <v>77872.815419494858</v>
      </c>
      <c r="AI505" s="1452">
        <f>AG505+AH505</f>
        <v>147844.33335762611</v>
      </c>
    </row>
    <row r="506" spans="1:35">
      <c r="A506" s="1887">
        <v>459</v>
      </c>
      <c r="B506" s="1887">
        <v>1</v>
      </c>
      <c r="C506" s="1887">
        <v>456</v>
      </c>
      <c r="E506" s="2653">
        <v>1</v>
      </c>
      <c r="I506" s="130"/>
      <c r="J506" s="2319"/>
      <c r="K506" s="2317"/>
      <c r="L506" s="2317"/>
      <c r="N506" s="16" t="s">
        <v>226</v>
      </c>
      <c r="O506" s="16"/>
      <c r="P506" s="137"/>
      <c r="Q506" s="1475"/>
      <c r="R506" s="1465"/>
      <c r="S506" s="1465"/>
      <c r="T506" s="1465"/>
      <c r="U506" s="1465"/>
      <c r="V506" s="1465"/>
      <c r="W506" s="1465"/>
      <c r="X506" s="1465"/>
      <c r="Y506" s="1465"/>
      <c r="Z506" s="1465"/>
      <c r="AA506" s="1465"/>
      <c r="AB506" s="1465"/>
      <c r="AC506" s="1399">
        <f>SUM(Q506:S506)</f>
        <v>0</v>
      </c>
      <c r="AD506" s="1399">
        <f>SUM(T506:V506)</f>
        <v>0</v>
      </c>
      <c r="AE506" s="1399">
        <f>SUM(W506:Y506)</f>
        <v>0</v>
      </c>
      <c r="AF506" s="1399">
        <f>SUM(Z506:AB506)</f>
        <v>0</v>
      </c>
      <c r="AG506" s="1399">
        <f>AC506+AD506</f>
        <v>0</v>
      </c>
      <c r="AH506" s="1399">
        <f>AF506+AE506</f>
        <v>0</v>
      </c>
      <c r="AI506" s="1399">
        <f>AG506+AH506</f>
        <v>0</v>
      </c>
    </row>
    <row r="507" spans="1:35">
      <c r="A507" s="1887">
        <v>460</v>
      </c>
      <c r="B507" s="1887">
        <v>1</v>
      </c>
      <c r="C507" s="1887">
        <v>457</v>
      </c>
      <c r="E507" s="2653">
        <v>1</v>
      </c>
      <c r="I507" s="130"/>
      <c r="J507" s="2319"/>
      <c r="K507" s="2317"/>
      <c r="L507" s="2317"/>
      <c r="M507" s="1054" t="s">
        <v>227</v>
      </c>
      <c r="N507" s="557"/>
      <c r="O507" s="557"/>
      <c r="P507" s="553"/>
      <c r="Q507" s="1476">
        <f>Q508+Q511</f>
        <v>31200</v>
      </c>
      <c r="R507" s="1458">
        <f t="shared" ref="R507:AI507" si="332">R508+R511</f>
        <v>31200</v>
      </c>
      <c r="S507" s="1458">
        <f t="shared" si="332"/>
        <v>31200</v>
      </c>
      <c r="T507" s="1458">
        <f t="shared" si="332"/>
        <v>31850</v>
      </c>
      <c r="U507" s="1458">
        <f t="shared" si="332"/>
        <v>31850</v>
      </c>
      <c r="V507" s="1458">
        <f t="shared" si="332"/>
        <v>31850</v>
      </c>
      <c r="W507" s="1458">
        <f t="shared" si="332"/>
        <v>33150</v>
      </c>
      <c r="X507" s="1458">
        <f t="shared" si="332"/>
        <v>33150</v>
      </c>
      <c r="Y507" s="1458">
        <f t="shared" si="332"/>
        <v>33150</v>
      </c>
      <c r="Z507" s="1458">
        <f t="shared" si="332"/>
        <v>33800</v>
      </c>
      <c r="AA507" s="1458">
        <f t="shared" si="332"/>
        <v>33800</v>
      </c>
      <c r="AB507" s="1458">
        <f t="shared" si="332"/>
        <v>33800</v>
      </c>
      <c r="AC507" s="1458">
        <f t="shared" si="332"/>
        <v>93600</v>
      </c>
      <c r="AD507" s="1458">
        <f t="shared" si="332"/>
        <v>95550</v>
      </c>
      <c r="AE507" s="1458">
        <f t="shared" si="332"/>
        <v>99450</v>
      </c>
      <c r="AF507" s="1458">
        <f t="shared" si="332"/>
        <v>101400</v>
      </c>
      <c r="AG507" s="1458">
        <f t="shared" si="332"/>
        <v>189150</v>
      </c>
      <c r="AH507" s="1458">
        <f t="shared" si="332"/>
        <v>200850</v>
      </c>
      <c r="AI507" s="1458">
        <f t="shared" si="332"/>
        <v>390000</v>
      </c>
    </row>
    <row r="508" spans="1:35">
      <c r="A508" s="1887">
        <v>461</v>
      </c>
      <c r="B508" s="1887">
        <v>1</v>
      </c>
      <c r="C508" s="1887">
        <v>458</v>
      </c>
      <c r="E508" s="2653">
        <v>1</v>
      </c>
      <c r="I508" s="130"/>
      <c r="J508" s="2319"/>
      <c r="K508" s="2317"/>
      <c r="L508" s="2317"/>
      <c r="N508" s="175" t="s">
        <v>223</v>
      </c>
      <c r="O508" s="175"/>
      <c r="P508" s="568"/>
      <c r="Q508" s="1477">
        <f>SUM(Q509:Q510)</f>
        <v>31200</v>
      </c>
      <c r="R508" s="1460">
        <f t="shared" ref="R508:AI508" si="333">SUM(R509:R510)</f>
        <v>31200</v>
      </c>
      <c r="S508" s="1460">
        <f t="shared" si="333"/>
        <v>31200</v>
      </c>
      <c r="T508" s="1460">
        <f t="shared" si="333"/>
        <v>31850</v>
      </c>
      <c r="U508" s="1460">
        <f t="shared" si="333"/>
        <v>31850</v>
      </c>
      <c r="V508" s="1460">
        <f t="shared" si="333"/>
        <v>31850</v>
      </c>
      <c r="W508" s="1460">
        <f t="shared" si="333"/>
        <v>33150</v>
      </c>
      <c r="X508" s="1460">
        <f t="shared" si="333"/>
        <v>33150</v>
      </c>
      <c r="Y508" s="1460">
        <f t="shared" si="333"/>
        <v>33150</v>
      </c>
      <c r="Z508" s="1460">
        <f t="shared" si="333"/>
        <v>33800</v>
      </c>
      <c r="AA508" s="1460">
        <f t="shared" si="333"/>
        <v>33800</v>
      </c>
      <c r="AB508" s="1460">
        <f t="shared" si="333"/>
        <v>33800</v>
      </c>
      <c r="AC508" s="1460">
        <f t="shared" si="333"/>
        <v>93600</v>
      </c>
      <c r="AD508" s="1460">
        <f t="shared" si="333"/>
        <v>95550</v>
      </c>
      <c r="AE508" s="1460">
        <f t="shared" si="333"/>
        <v>99450</v>
      </c>
      <c r="AF508" s="1460">
        <f t="shared" si="333"/>
        <v>101400</v>
      </c>
      <c r="AG508" s="1460">
        <f t="shared" si="333"/>
        <v>189150</v>
      </c>
      <c r="AH508" s="1460">
        <f t="shared" si="333"/>
        <v>200850</v>
      </c>
      <c r="AI508" s="1460">
        <f t="shared" si="333"/>
        <v>390000</v>
      </c>
    </row>
    <row r="509" spans="1:35">
      <c r="A509" s="1887">
        <v>462</v>
      </c>
      <c r="B509" s="1887">
        <v>1</v>
      </c>
      <c r="C509" s="1887">
        <v>459</v>
      </c>
      <c r="E509" s="2653">
        <v>1</v>
      </c>
      <c r="I509" s="130"/>
      <c r="J509" s="2319"/>
      <c r="K509" s="2317"/>
      <c r="L509" s="2317"/>
      <c r="P509" s="174" t="s">
        <v>231</v>
      </c>
      <c r="Q509" s="1474">
        <v>31200</v>
      </c>
      <c r="R509" s="1454">
        <v>31200</v>
      </c>
      <c r="S509" s="1454">
        <v>31200</v>
      </c>
      <c r="T509" s="1454">
        <v>31850</v>
      </c>
      <c r="U509" s="1454">
        <v>31850</v>
      </c>
      <c r="V509" s="1454">
        <v>31850</v>
      </c>
      <c r="W509" s="1454">
        <v>33150</v>
      </c>
      <c r="X509" s="1454">
        <v>33150</v>
      </c>
      <c r="Y509" s="1454">
        <v>33150</v>
      </c>
      <c r="Z509" s="1454">
        <v>33800</v>
      </c>
      <c r="AA509" s="1454">
        <v>33800</v>
      </c>
      <c r="AB509" s="1454">
        <v>33800</v>
      </c>
      <c r="AC509" s="1452">
        <f>SUM(Q509:S509)</f>
        <v>93600</v>
      </c>
      <c r="AD509" s="1452">
        <f>SUM(T509:V509)</f>
        <v>95550</v>
      </c>
      <c r="AE509" s="1452">
        <f>SUM(W509:Y509)</f>
        <v>99450</v>
      </c>
      <c r="AF509" s="1452">
        <f>SUM(Z509:AB509)</f>
        <v>101400</v>
      </c>
      <c r="AG509" s="1452">
        <f>AC509+AD509</f>
        <v>189150</v>
      </c>
      <c r="AH509" s="1452">
        <f>AF509+AE509</f>
        <v>200850</v>
      </c>
      <c r="AI509" s="1452">
        <f>AG509+AH509</f>
        <v>390000</v>
      </c>
    </row>
    <row r="510" spans="1:35">
      <c r="A510" s="1887">
        <v>463</v>
      </c>
      <c r="B510" s="1887">
        <v>1</v>
      </c>
      <c r="C510" s="1887">
        <v>460</v>
      </c>
      <c r="E510" s="2653">
        <v>1</v>
      </c>
      <c r="I510" s="130"/>
      <c r="J510" s="2319"/>
      <c r="K510" s="2317"/>
      <c r="L510" s="2317"/>
      <c r="N510" s="558"/>
      <c r="O510" s="558"/>
      <c r="P510" s="559" t="s">
        <v>232</v>
      </c>
      <c r="Q510" s="1478"/>
      <c r="R510" s="1455"/>
      <c r="S510" s="1455"/>
      <c r="T510" s="1455"/>
      <c r="U510" s="1455"/>
      <c r="V510" s="1455"/>
      <c r="W510" s="1455"/>
      <c r="X510" s="1455"/>
      <c r="Y510" s="1455"/>
      <c r="Z510" s="1455"/>
      <c r="AA510" s="1455"/>
      <c r="AB510" s="1455"/>
      <c r="AC510" s="1450">
        <f>SUM(Q510:S510)</f>
        <v>0</v>
      </c>
      <c r="AD510" s="1450">
        <f>SUM(T510:V510)</f>
        <v>0</v>
      </c>
      <c r="AE510" s="1450">
        <f>SUM(W510:Y510)</f>
        <v>0</v>
      </c>
      <c r="AF510" s="1450">
        <f>SUM(Z510:AB510)</f>
        <v>0</v>
      </c>
      <c r="AG510" s="1450">
        <f>AC510+AD510</f>
        <v>0</v>
      </c>
      <c r="AH510" s="1450">
        <f>AF510+AE510</f>
        <v>0</v>
      </c>
      <c r="AI510" s="1450">
        <f>AG510+AH510</f>
        <v>0</v>
      </c>
    </row>
    <row r="511" spans="1:35">
      <c r="A511" s="1887">
        <v>464</v>
      </c>
      <c r="B511" s="1887">
        <v>1</v>
      </c>
      <c r="C511" s="1887">
        <v>461</v>
      </c>
      <c r="E511" s="2653">
        <v>1</v>
      </c>
      <c r="I511" s="130"/>
      <c r="J511" s="2319"/>
      <c r="K511" s="2317"/>
      <c r="L511" s="2317"/>
      <c r="N511" s="563" t="s">
        <v>226</v>
      </c>
      <c r="O511" s="563"/>
      <c r="P511" s="564"/>
      <c r="Q511" s="1479"/>
      <c r="R511" s="1456"/>
      <c r="S511" s="1456"/>
      <c r="T511" s="1456"/>
      <c r="U511" s="1456"/>
      <c r="V511" s="1456"/>
      <c r="W511" s="1456"/>
      <c r="X511" s="1456"/>
      <c r="Y511" s="1456"/>
      <c r="Z511" s="1456"/>
      <c r="AA511" s="1456"/>
      <c r="AB511" s="1456"/>
      <c r="AC511" s="1480">
        <f>SUM(Q511:S511)</f>
        <v>0</v>
      </c>
      <c r="AD511" s="1480">
        <f>SUM(T511:V511)</f>
        <v>0</v>
      </c>
      <c r="AE511" s="1480">
        <f>SUM(W511:Y511)</f>
        <v>0</v>
      </c>
      <c r="AF511" s="1480">
        <f>SUM(Z511:AB511)</f>
        <v>0</v>
      </c>
      <c r="AG511" s="1480">
        <f>AC511+AD511</f>
        <v>0</v>
      </c>
      <c r="AH511" s="1480">
        <f>AF511+AE511</f>
        <v>0</v>
      </c>
      <c r="AI511" s="1480">
        <f>AG511+AH511</f>
        <v>0</v>
      </c>
    </row>
    <row r="512" spans="1:35">
      <c r="A512" s="1887">
        <v>465</v>
      </c>
      <c r="B512" s="1887">
        <v>1</v>
      </c>
      <c r="C512" s="1887">
        <v>462</v>
      </c>
      <c r="E512" s="2653">
        <v>1</v>
      </c>
      <c r="I512" s="130"/>
      <c r="J512" s="2319"/>
      <c r="K512" s="2317"/>
      <c r="L512" s="2317"/>
      <c r="M512" s="1054" t="s">
        <v>216</v>
      </c>
      <c r="N512" s="557"/>
      <c r="O512" s="557"/>
      <c r="P512" s="553"/>
      <c r="Q512" s="1476">
        <f>SUM(Q513:Q516)</f>
        <v>0</v>
      </c>
      <c r="R512" s="1458">
        <f t="shared" ref="R512:AI512" si="334">SUM(R513:R516)</f>
        <v>0</v>
      </c>
      <c r="S512" s="1458">
        <f t="shared" si="334"/>
        <v>0</v>
      </c>
      <c r="T512" s="1458">
        <f t="shared" si="334"/>
        <v>0</v>
      </c>
      <c r="U512" s="1458">
        <f t="shared" si="334"/>
        <v>0</v>
      </c>
      <c r="V512" s="1458">
        <f t="shared" si="334"/>
        <v>0</v>
      </c>
      <c r="W512" s="1458">
        <f t="shared" si="334"/>
        <v>0</v>
      </c>
      <c r="X512" s="1458">
        <f t="shared" si="334"/>
        <v>0</v>
      </c>
      <c r="Y512" s="1458">
        <f t="shared" si="334"/>
        <v>0</v>
      </c>
      <c r="Z512" s="1458">
        <f t="shared" si="334"/>
        <v>0</v>
      </c>
      <c r="AA512" s="1458">
        <f t="shared" si="334"/>
        <v>0</v>
      </c>
      <c r="AB512" s="1458">
        <f t="shared" si="334"/>
        <v>0</v>
      </c>
      <c r="AC512" s="1458">
        <f t="shared" si="334"/>
        <v>0</v>
      </c>
      <c r="AD512" s="1458">
        <f t="shared" si="334"/>
        <v>0</v>
      </c>
      <c r="AE512" s="1458">
        <f t="shared" si="334"/>
        <v>0</v>
      </c>
      <c r="AF512" s="1458">
        <f t="shared" si="334"/>
        <v>0</v>
      </c>
      <c r="AG512" s="1458">
        <f t="shared" si="334"/>
        <v>0</v>
      </c>
      <c r="AH512" s="1458">
        <f t="shared" si="334"/>
        <v>0</v>
      </c>
      <c r="AI512" s="1458">
        <f t="shared" si="334"/>
        <v>0</v>
      </c>
    </row>
    <row r="513" spans="1:36">
      <c r="A513" s="1887">
        <v>466</v>
      </c>
      <c r="B513" s="1887">
        <v>1</v>
      </c>
      <c r="C513" s="1887">
        <v>463</v>
      </c>
      <c r="E513" s="2653">
        <v>1</v>
      </c>
      <c r="I513" s="130"/>
      <c r="J513" s="2319"/>
      <c r="K513" s="2317"/>
      <c r="L513" s="2317"/>
      <c r="N513" s="175"/>
      <c r="O513" s="175"/>
      <c r="P513" s="174" t="s">
        <v>138</v>
      </c>
      <c r="Q513" s="1474"/>
      <c r="R513" s="1454"/>
      <c r="S513" s="1454"/>
      <c r="T513" s="1454"/>
      <c r="U513" s="1454"/>
      <c r="V513" s="1454"/>
      <c r="W513" s="1454"/>
      <c r="X513" s="1454"/>
      <c r="Y513" s="1454"/>
      <c r="Z513" s="1454"/>
      <c r="AA513" s="1454"/>
      <c r="AB513" s="1454"/>
      <c r="AC513" s="1452">
        <f>SUM(Q513:S513)</f>
        <v>0</v>
      </c>
      <c r="AD513" s="1452">
        <f>SUM(T513:V513)</f>
        <v>0</v>
      </c>
      <c r="AE513" s="1452">
        <f>SUM(W513:Y513)</f>
        <v>0</v>
      </c>
      <c r="AF513" s="1452">
        <f>SUM(Z513:AB513)</f>
        <v>0</v>
      </c>
      <c r="AG513" s="1452">
        <f>AC513+AD513</f>
        <v>0</v>
      </c>
      <c r="AH513" s="1452">
        <f>AF513+AE513</f>
        <v>0</v>
      </c>
      <c r="AI513" s="1452">
        <f>AG513+AH513</f>
        <v>0</v>
      </c>
    </row>
    <row r="514" spans="1:36">
      <c r="A514" s="1887">
        <v>467</v>
      </c>
      <c r="B514" s="1887">
        <v>1</v>
      </c>
      <c r="C514" s="1887">
        <v>464</v>
      </c>
      <c r="E514" s="2653">
        <v>1</v>
      </c>
      <c r="I514" s="130"/>
      <c r="J514" s="2319"/>
      <c r="K514" s="2317"/>
      <c r="L514" s="2317"/>
      <c r="P514" s="139" t="s">
        <v>235</v>
      </c>
      <c r="Q514" s="1481"/>
      <c r="R514" s="1412"/>
      <c r="S514" s="1412"/>
      <c r="T514" s="1412"/>
      <c r="U514" s="1412"/>
      <c r="V514" s="1412"/>
      <c r="W514" s="1412"/>
      <c r="X514" s="1412"/>
      <c r="Y514" s="1412"/>
      <c r="Z514" s="1412"/>
      <c r="AA514" s="1412"/>
      <c r="AB514" s="1412"/>
      <c r="AC514" s="1398">
        <f>SUM(Q514:S514)</f>
        <v>0</v>
      </c>
      <c r="AD514" s="1398">
        <f>SUM(T514:V514)</f>
        <v>0</v>
      </c>
      <c r="AE514" s="1398">
        <f>SUM(W514:Y514)</f>
        <v>0</v>
      </c>
      <c r="AF514" s="1398">
        <f>SUM(Z514:AB514)</f>
        <v>0</v>
      </c>
      <c r="AG514" s="1398">
        <f>AC514+AD514</f>
        <v>0</v>
      </c>
      <c r="AH514" s="1398">
        <f>AF514+AE514</f>
        <v>0</v>
      </c>
      <c r="AI514" s="1398">
        <f>AG514+AH514</f>
        <v>0</v>
      </c>
    </row>
    <row r="515" spans="1:36">
      <c r="A515" s="1887">
        <v>468</v>
      </c>
      <c r="B515" s="1887">
        <v>1</v>
      </c>
      <c r="C515" s="1887">
        <v>465</v>
      </c>
      <c r="E515" s="2653">
        <v>1</v>
      </c>
      <c r="I515" s="130"/>
      <c r="J515" s="2319"/>
      <c r="K515" s="2317"/>
      <c r="L515" s="2317"/>
      <c r="P515" s="139" t="s">
        <v>236</v>
      </c>
      <c r="Q515" s="1481"/>
      <c r="R515" s="1412"/>
      <c r="S515" s="1412"/>
      <c r="T515" s="1412"/>
      <c r="U515" s="1412"/>
      <c r="V515" s="1412"/>
      <c r="W515" s="1412"/>
      <c r="X515" s="1412"/>
      <c r="Y515" s="1412"/>
      <c r="Z515" s="1412"/>
      <c r="AA515" s="1412"/>
      <c r="AB515" s="1412"/>
      <c r="AC515" s="1398">
        <f>SUM(Q515:S515)</f>
        <v>0</v>
      </c>
      <c r="AD515" s="1398">
        <f>SUM(T515:V515)</f>
        <v>0</v>
      </c>
      <c r="AE515" s="1398">
        <f>SUM(W515:Y515)</f>
        <v>0</v>
      </c>
      <c r="AF515" s="1398">
        <f>SUM(Z515:AB515)</f>
        <v>0</v>
      </c>
      <c r="AG515" s="1398">
        <f>AC515+AD515</f>
        <v>0</v>
      </c>
      <c r="AH515" s="1398">
        <f>AF515+AE515</f>
        <v>0</v>
      </c>
      <c r="AI515" s="1398">
        <f>AG515+AH515</f>
        <v>0</v>
      </c>
    </row>
    <row r="516" spans="1:36">
      <c r="A516" s="1887">
        <v>469</v>
      </c>
      <c r="B516" s="1887">
        <v>1</v>
      </c>
      <c r="C516" s="1887">
        <v>466</v>
      </c>
      <c r="E516" s="2653">
        <v>1</v>
      </c>
      <c r="I516" s="130"/>
      <c r="J516" s="2319"/>
      <c r="K516" s="2317"/>
      <c r="L516" s="2317"/>
      <c r="N516" s="16"/>
      <c r="O516" s="16"/>
      <c r="P516" s="137" t="s">
        <v>136</v>
      </c>
      <c r="Q516" s="1475"/>
      <c r="R516" s="1465"/>
      <c r="S516" s="1465"/>
      <c r="T516" s="1465"/>
      <c r="U516" s="1465"/>
      <c r="V516" s="1465"/>
      <c r="W516" s="1465"/>
      <c r="X516" s="1465"/>
      <c r="Y516" s="1465"/>
      <c r="Z516" s="1465"/>
      <c r="AA516" s="1465"/>
      <c r="AB516" s="1465"/>
      <c r="AC516" s="1399">
        <f>SUM(Q516:S516)</f>
        <v>0</v>
      </c>
      <c r="AD516" s="1399">
        <f>SUM(T516:V516)</f>
        <v>0</v>
      </c>
      <c r="AE516" s="1399">
        <f>SUM(W516:Y516)</f>
        <v>0</v>
      </c>
      <c r="AF516" s="1399">
        <f>SUM(Z516:AB516)</f>
        <v>0</v>
      </c>
      <c r="AG516" s="1399">
        <f>AC516+AD516</f>
        <v>0</v>
      </c>
      <c r="AH516" s="1399">
        <f>AF516+AE516</f>
        <v>0</v>
      </c>
      <c r="AI516" s="1399">
        <f>AG516+AH516</f>
        <v>0</v>
      </c>
    </row>
    <row r="517" spans="1:36">
      <c r="A517" s="1887">
        <v>470</v>
      </c>
      <c r="B517" s="1887">
        <v>1</v>
      </c>
      <c r="C517" s="1887">
        <v>467</v>
      </c>
      <c r="E517" s="2653">
        <v>1</v>
      </c>
      <c r="I517" s="130"/>
      <c r="J517" s="2319"/>
      <c r="K517" s="116"/>
      <c r="L517" s="116"/>
      <c r="M517" s="472" t="s">
        <v>136</v>
      </c>
      <c r="N517" s="16"/>
      <c r="O517" s="16"/>
      <c r="P517" s="16"/>
      <c r="Q517" s="1462"/>
      <c r="R517" s="1465"/>
      <c r="S517" s="1465"/>
      <c r="T517" s="1465"/>
      <c r="U517" s="1465"/>
      <c r="V517" s="1465"/>
      <c r="W517" s="1465"/>
      <c r="X517" s="1465"/>
      <c r="Y517" s="1465"/>
      <c r="Z517" s="1465"/>
      <c r="AA517" s="1465"/>
      <c r="AB517" s="1465"/>
      <c r="AC517" s="1399">
        <f>SUM(Q517:S517)</f>
        <v>0</v>
      </c>
      <c r="AD517" s="1399">
        <f>SUM(T517:V517)</f>
        <v>0</v>
      </c>
      <c r="AE517" s="1399">
        <f>SUM(W517:Y517)</f>
        <v>0</v>
      </c>
      <c r="AF517" s="1399">
        <f>SUM(Z517:AB517)</f>
        <v>0</v>
      </c>
      <c r="AG517" s="1399">
        <f>AC517+AD517</f>
        <v>0</v>
      </c>
      <c r="AH517" s="1399">
        <f>AF517+AE517</f>
        <v>0</v>
      </c>
      <c r="AI517" s="1399">
        <f>AG517+AH517</f>
        <v>0</v>
      </c>
    </row>
    <row r="518" spans="1:36">
      <c r="A518" s="1887">
        <v>471</v>
      </c>
      <c r="B518" s="1887">
        <v>1</v>
      </c>
      <c r="C518" s="1887">
        <v>468</v>
      </c>
      <c r="E518" s="2653">
        <v>1</v>
      </c>
      <c r="I518" s="1467" t="s">
        <v>233</v>
      </c>
      <c r="J518" s="1089"/>
      <c r="K518" s="1468"/>
      <c r="L518" s="1468"/>
      <c r="M518" s="1089"/>
      <c r="N518" s="1089"/>
      <c r="O518" s="1089"/>
      <c r="P518" s="1089"/>
      <c r="Q518" s="1470">
        <f t="shared" ref="Q518:AI518" si="335">Q519+Q542</f>
        <v>125899.6996083609</v>
      </c>
      <c r="R518" s="1470">
        <f t="shared" si="335"/>
        <v>129096.55543189638</v>
      </c>
      <c r="S518" s="1470">
        <f t="shared" si="335"/>
        <v>146512.54658033713</v>
      </c>
      <c r="T518" s="1470">
        <f t="shared" si="335"/>
        <v>131634.85285317549</v>
      </c>
      <c r="U518" s="1470">
        <f t="shared" si="335"/>
        <v>140190.58455019703</v>
      </c>
      <c r="V518" s="1470">
        <f t="shared" si="335"/>
        <v>152541.6935254687</v>
      </c>
      <c r="W518" s="1470">
        <f t="shared" si="335"/>
        <v>134732.54408561473</v>
      </c>
      <c r="X518" s="1470">
        <f t="shared" si="335"/>
        <v>130880.97369833017</v>
      </c>
      <c r="Y518" s="1470">
        <f t="shared" si="335"/>
        <v>159038.3750696769</v>
      </c>
      <c r="Z518" s="1470">
        <f t="shared" si="335"/>
        <v>143822.62381988799</v>
      </c>
      <c r="AA518" s="1470">
        <f t="shared" si="335"/>
        <v>151377.04272802116</v>
      </c>
      <c r="AB518" s="1470">
        <f t="shared" si="335"/>
        <v>161032.9066510305</v>
      </c>
      <c r="AC518" s="1470">
        <f t="shared" si="335"/>
        <v>401508.8016205944</v>
      </c>
      <c r="AD518" s="1470">
        <f t="shared" si="335"/>
        <v>424367.13092884124</v>
      </c>
      <c r="AE518" s="1470">
        <f t="shared" si="335"/>
        <v>424651.8928536218</v>
      </c>
      <c r="AF518" s="1470">
        <f t="shared" si="335"/>
        <v>456232.57319893962</v>
      </c>
      <c r="AG518" s="1470">
        <f t="shared" si="335"/>
        <v>825875.93254943565</v>
      </c>
      <c r="AH518" s="1470">
        <f t="shared" si="335"/>
        <v>880884.46605256142</v>
      </c>
      <c r="AI518" s="1470">
        <f t="shared" si="335"/>
        <v>1706760.3986019972</v>
      </c>
    </row>
    <row r="519" spans="1:36">
      <c r="A519" s="1887">
        <v>472</v>
      </c>
      <c r="B519" s="1887">
        <v>1</v>
      </c>
      <c r="C519" s="1887">
        <v>469</v>
      </c>
      <c r="E519" s="2653">
        <v>1</v>
      </c>
      <c r="I519" s="130"/>
      <c r="J519" s="2319"/>
      <c r="K519" s="2315" t="s">
        <v>221</v>
      </c>
      <c r="L519" s="2315"/>
      <c r="M519" s="2316"/>
      <c r="N519" s="2316"/>
      <c r="O519" s="2316"/>
      <c r="P519" s="2316"/>
      <c r="Q519" s="1472">
        <f>Q520+Q523+Q536+Q541</f>
        <v>115371.70970799061</v>
      </c>
      <c r="R519" s="1472">
        <f t="shared" ref="R519:AI519" si="336">R520+R523+R536+R541</f>
        <v>117820.68966407156</v>
      </c>
      <c r="S519" s="1472">
        <f t="shared" si="336"/>
        <v>132557.30100387562</v>
      </c>
      <c r="T519" s="1472">
        <f t="shared" si="336"/>
        <v>119069.52051676447</v>
      </c>
      <c r="U519" s="1472">
        <f t="shared" si="336"/>
        <v>126969.51142191875</v>
      </c>
      <c r="V519" s="1472">
        <f t="shared" si="336"/>
        <v>136858.52159224206</v>
      </c>
      <c r="W519" s="1472">
        <f t="shared" si="336"/>
        <v>122615.2409984063</v>
      </c>
      <c r="X519" s="1472">
        <f t="shared" si="336"/>
        <v>119343.7424569312</v>
      </c>
      <c r="Y519" s="1472">
        <f t="shared" si="336"/>
        <v>144397.52598266266</v>
      </c>
      <c r="Z519" s="1472">
        <f t="shared" si="336"/>
        <v>131961.7831538633</v>
      </c>
      <c r="AA519" s="1472">
        <f t="shared" si="336"/>
        <v>136332.09084047368</v>
      </c>
      <c r="AB519" s="1472">
        <f t="shared" si="336"/>
        <v>145734.09938918246</v>
      </c>
      <c r="AC519" s="1472">
        <f t="shared" si="336"/>
        <v>365749.70037593774</v>
      </c>
      <c r="AD519" s="1472">
        <f t="shared" si="336"/>
        <v>382897.5535309253</v>
      </c>
      <c r="AE519" s="1472">
        <f t="shared" si="336"/>
        <v>386356.50943800015</v>
      </c>
      <c r="AF519" s="1472">
        <f t="shared" si="336"/>
        <v>414027.97338351945</v>
      </c>
      <c r="AG519" s="1472">
        <f t="shared" si="336"/>
        <v>748647.25390686304</v>
      </c>
      <c r="AH519" s="1472">
        <f t="shared" si="336"/>
        <v>800384.4828215196</v>
      </c>
      <c r="AI519" s="1472">
        <f t="shared" si="336"/>
        <v>1549031.7367283828</v>
      </c>
    </row>
    <row r="520" spans="1:36">
      <c r="A520" s="1887">
        <v>473</v>
      </c>
      <c r="B520" s="1887">
        <v>1</v>
      </c>
      <c r="C520" s="1887">
        <v>470</v>
      </c>
      <c r="E520" s="2653">
        <v>1</v>
      </c>
      <c r="I520" s="130"/>
      <c r="J520" s="2319"/>
      <c r="K520" s="2315"/>
      <c r="L520" s="2315"/>
      <c r="M520" s="371" t="s">
        <v>222</v>
      </c>
      <c r="N520" s="558"/>
      <c r="O520" s="558"/>
      <c r="P520" s="559"/>
      <c r="Q520" s="1473">
        <f>SUM(Q521:Q522)</f>
        <v>17288.090596639118</v>
      </c>
      <c r="R520" s="1450">
        <f t="shared" ref="R520:AB520" si="337">SUM(R521:R522)</f>
        <v>20417.070552720048</v>
      </c>
      <c r="S520" s="1450">
        <f t="shared" si="337"/>
        <v>35795.766819450415</v>
      </c>
      <c r="T520" s="1450">
        <f t="shared" si="337"/>
        <v>20460.508013328847</v>
      </c>
      <c r="U520" s="1450">
        <f t="shared" si="337"/>
        <v>28766.978228175351</v>
      </c>
      <c r="V520" s="1450">
        <f t="shared" si="337"/>
        <v>38926.428751468346</v>
      </c>
      <c r="W520" s="1450">
        <f t="shared" si="337"/>
        <v>23282.167859757421</v>
      </c>
      <c r="X520" s="1450">
        <f t="shared" si="337"/>
        <v>26478.882704032483</v>
      </c>
      <c r="Y520" s="1450">
        <f t="shared" si="337"/>
        <v>38509.127362307561</v>
      </c>
      <c r="Z520" s="1450">
        <f t="shared" si="337"/>
        <v>30828.388399898035</v>
      </c>
      <c r="AA520" s="1450">
        <f t="shared" si="337"/>
        <v>34775.100831450407</v>
      </c>
      <c r="AB520" s="1450">
        <f t="shared" si="337"/>
        <v>43373.565760173115</v>
      </c>
      <c r="AC520" s="1450">
        <f>SUM(AC521:AC522)</f>
        <v>73500.927968809585</v>
      </c>
      <c r="AD520" s="1450">
        <f t="shared" ref="AD520:AI520" si="338">SUM(AD521:AD522)</f>
        <v>88153.914992972539</v>
      </c>
      <c r="AE520" s="1450">
        <f t="shared" si="338"/>
        <v>88270.177926097473</v>
      </c>
      <c r="AF520" s="1450">
        <f t="shared" si="338"/>
        <v>108977.05499152155</v>
      </c>
      <c r="AG520" s="1450">
        <f t="shared" si="338"/>
        <v>161654.84296178212</v>
      </c>
      <c r="AH520" s="1450">
        <f t="shared" si="338"/>
        <v>197247.23291761903</v>
      </c>
      <c r="AI520" s="1450">
        <f t="shared" si="338"/>
        <v>358902.07587940118</v>
      </c>
    </row>
    <row r="521" spans="1:36">
      <c r="A521" s="1887">
        <v>474</v>
      </c>
      <c r="B521" s="1887">
        <v>1</v>
      </c>
      <c r="C521" s="1887">
        <v>471</v>
      </c>
      <c r="E521" s="2653">
        <v>1</v>
      </c>
      <c r="I521" s="130"/>
      <c r="J521" s="2319"/>
      <c r="K521" s="2315"/>
      <c r="L521" s="2315"/>
      <c r="N521" s="175" t="s">
        <v>223</v>
      </c>
      <c r="O521" s="175"/>
      <c r="P521" s="174"/>
      <c r="Q521" s="1474">
        <v>17288.090596639118</v>
      </c>
      <c r="R521" s="1454">
        <v>20417.070552720048</v>
      </c>
      <c r="S521" s="1454">
        <v>35795.766819450415</v>
      </c>
      <c r="T521" s="1454">
        <v>20460.508013328847</v>
      </c>
      <c r="U521" s="1454">
        <v>28766.978228175351</v>
      </c>
      <c r="V521" s="1454">
        <v>38926.428751468346</v>
      </c>
      <c r="W521" s="1454">
        <v>23282.167859757421</v>
      </c>
      <c r="X521" s="1454">
        <v>26478.882704032483</v>
      </c>
      <c r="Y521" s="1454">
        <v>38509.127362307561</v>
      </c>
      <c r="Z521" s="1454">
        <v>30828.388399898035</v>
      </c>
      <c r="AA521" s="1454">
        <v>34775.100831450407</v>
      </c>
      <c r="AB521" s="1454">
        <v>43373.565760173115</v>
      </c>
      <c r="AC521" s="1452">
        <f>SUM(Q521:S521)</f>
        <v>73500.927968809585</v>
      </c>
      <c r="AD521" s="1452">
        <f>SUM(T521:V521)</f>
        <v>88153.914992972539</v>
      </c>
      <c r="AE521" s="1452">
        <f>SUM(W521:Y521)</f>
        <v>88270.177926097473</v>
      </c>
      <c r="AF521" s="1452">
        <f>SUM(Z521:AB521)</f>
        <v>108977.05499152155</v>
      </c>
      <c r="AG521" s="1452">
        <f>AC521+AD521</f>
        <v>161654.84296178212</v>
      </c>
      <c r="AH521" s="1452">
        <f>AF521+AE521</f>
        <v>197247.23291761903</v>
      </c>
      <c r="AI521" s="1452">
        <f>AG521+AH521</f>
        <v>358902.07587940118</v>
      </c>
    </row>
    <row r="522" spans="1:36">
      <c r="A522" s="1887">
        <v>475</v>
      </c>
      <c r="B522" s="1887">
        <v>1</v>
      </c>
      <c r="C522" s="1887">
        <v>472</v>
      </c>
      <c r="E522" s="2653">
        <v>1</v>
      </c>
      <c r="I522" s="130"/>
      <c r="J522" s="2319"/>
      <c r="K522" s="2315"/>
      <c r="L522" s="2315"/>
      <c r="N522" s="16" t="s">
        <v>226</v>
      </c>
      <c r="O522" s="16"/>
      <c r="P522" s="137"/>
      <c r="Q522" s="1475"/>
      <c r="R522" s="1465"/>
      <c r="S522" s="1465"/>
      <c r="T522" s="1465"/>
      <c r="U522" s="1465"/>
      <c r="V522" s="1465"/>
      <c r="W522" s="1465"/>
      <c r="X522" s="1465"/>
      <c r="Y522" s="1465"/>
      <c r="Z522" s="1465"/>
      <c r="AA522" s="1465"/>
      <c r="AB522" s="1465"/>
      <c r="AC522" s="1399">
        <f>SUM(Q522:S522)</f>
        <v>0</v>
      </c>
      <c r="AD522" s="1399">
        <f>SUM(T522:V522)</f>
        <v>0</v>
      </c>
      <c r="AE522" s="1399">
        <f>SUM(W522:Y522)</f>
        <v>0</v>
      </c>
      <c r="AF522" s="1399">
        <f>SUM(Z522:AB522)</f>
        <v>0</v>
      </c>
      <c r="AG522" s="1399">
        <f>AC522+AD522</f>
        <v>0</v>
      </c>
      <c r="AH522" s="1399">
        <f>AF522+AE522</f>
        <v>0</v>
      </c>
      <c r="AI522" s="1399">
        <f>AG522+AH522</f>
        <v>0</v>
      </c>
    </row>
    <row r="523" spans="1:36">
      <c r="A523" s="1887">
        <v>476</v>
      </c>
      <c r="B523" s="1887">
        <v>1</v>
      </c>
      <c r="C523" s="1887">
        <v>473</v>
      </c>
      <c r="E523" s="2653">
        <v>1</v>
      </c>
      <c r="I523" s="130"/>
      <c r="J523" s="2319"/>
      <c r="K523" s="2315"/>
      <c r="L523" s="2315"/>
      <c r="M523" s="1054" t="s">
        <v>227</v>
      </c>
      <c r="N523" s="557"/>
      <c r="O523" s="557"/>
      <c r="P523" s="553"/>
      <c r="Q523" s="1476">
        <f>Q524+Q527+Q528+Q532+Q535</f>
        <v>98083.619111351494</v>
      </c>
      <c r="R523" s="1458">
        <f t="shared" ref="R523:AI523" si="339">R524+R527+R528+R532+R535</f>
        <v>97403.619111351509</v>
      </c>
      <c r="S523" s="1458">
        <f t="shared" si="339"/>
        <v>96761.534184425211</v>
      </c>
      <c r="T523" s="1458">
        <f t="shared" si="339"/>
        <v>98609.012503435632</v>
      </c>
      <c r="U523" s="1458">
        <f t="shared" si="339"/>
        <v>98202.533193743395</v>
      </c>
      <c r="V523" s="1458">
        <f t="shared" si="339"/>
        <v>97932.092840773708</v>
      </c>
      <c r="W523" s="1458">
        <f t="shared" si="339"/>
        <v>99333.073138648877</v>
      </c>
      <c r="X523" s="1458">
        <f t="shared" si="339"/>
        <v>92864.859752898716</v>
      </c>
      <c r="Y523" s="1458">
        <f t="shared" si="339"/>
        <v>105888.39862035509</v>
      </c>
      <c r="Z523" s="1458">
        <f t="shared" si="339"/>
        <v>101133.39475396526</v>
      </c>
      <c r="AA523" s="1458">
        <f t="shared" si="339"/>
        <v>101556.99000902328</v>
      </c>
      <c r="AB523" s="1458">
        <f t="shared" si="339"/>
        <v>102360.53362900934</v>
      </c>
      <c r="AC523" s="1458">
        <f t="shared" si="339"/>
        <v>292248.77240712818</v>
      </c>
      <c r="AD523" s="1458">
        <f t="shared" si="339"/>
        <v>294743.63853795279</v>
      </c>
      <c r="AE523" s="1458">
        <f t="shared" si="339"/>
        <v>298086.33151190268</v>
      </c>
      <c r="AF523" s="1458">
        <f t="shared" si="339"/>
        <v>305050.91839199793</v>
      </c>
      <c r="AG523" s="1458">
        <f t="shared" si="339"/>
        <v>586992.41094508092</v>
      </c>
      <c r="AH523" s="1458">
        <f t="shared" si="339"/>
        <v>603137.24990390055</v>
      </c>
      <c r="AI523" s="1458">
        <f t="shared" si="339"/>
        <v>1190129.6608489815</v>
      </c>
      <c r="AJ523" s="446"/>
    </row>
    <row r="524" spans="1:36">
      <c r="A524" s="1887">
        <v>477</v>
      </c>
      <c r="B524" s="1887">
        <v>1</v>
      </c>
      <c r="C524" s="1887">
        <v>474</v>
      </c>
      <c r="E524" s="2653">
        <v>1</v>
      </c>
      <c r="I524" s="130"/>
      <c r="J524" s="2319"/>
      <c r="K524" s="2315"/>
      <c r="L524" s="2315"/>
      <c r="N524" s="175" t="s">
        <v>223</v>
      </c>
      <c r="O524" s="175"/>
      <c r="P524" s="568"/>
      <c r="Q524" s="1477">
        <f>SUM(Q525:Q526)</f>
        <v>113217.36450575353</v>
      </c>
      <c r="R524" s="1460">
        <f t="shared" ref="R524:AI524" si="340">SUM(R525:R526)</f>
        <v>112642.28505167073</v>
      </c>
      <c r="S524" s="1460">
        <f t="shared" si="340"/>
        <v>112105.12067066162</v>
      </c>
      <c r="T524" s="1460">
        <f t="shared" si="340"/>
        <v>114057.51953558924</v>
      </c>
      <c r="U524" s="1460">
        <f t="shared" si="340"/>
        <v>113755.96077181418</v>
      </c>
      <c r="V524" s="1460">
        <f t="shared" si="340"/>
        <v>113590.44096476168</v>
      </c>
      <c r="W524" s="1460">
        <f t="shared" si="340"/>
        <v>115096.34180855403</v>
      </c>
      <c r="X524" s="1460">
        <f t="shared" si="340"/>
        <v>108733.04896872106</v>
      </c>
      <c r="Y524" s="1460">
        <f t="shared" si="340"/>
        <v>121861.50838209462</v>
      </c>
      <c r="Z524" s="1460">
        <f t="shared" si="340"/>
        <v>117211.42506162198</v>
      </c>
      <c r="AA524" s="1460">
        <f t="shared" si="340"/>
        <v>117739.94086259718</v>
      </c>
      <c r="AB524" s="1460">
        <f t="shared" si="340"/>
        <v>118648.40502850043</v>
      </c>
      <c r="AC524" s="1460">
        <f t="shared" si="340"/>
        <v>337964.77022808586</v>
      </c>
      <c r="AD524" s="1460">
        <f t="shared" si="340"/>
        <v>341403.92127216514</v>
      </c>
      <c r="AE524" s="1460">
        <f t="shared" si="340"/>
        <v>345690.8991593697</v>
      </c>
      <c r="AF524" s="1460">
        <f t="shared" si="340"/>
        <v>353599.77095271961</v>
      </c>
      <c r="AG524" s="1460">
        <f t="shared" si="340"/>
        <v>679368.69150025095</v>
      </c>
      <c r="AH524" s="1460">
        <f t="shared" si="340"/>
        <v>699290.67011208925</v>
      </c>
      <c r="AI524" s="1460">
        <f t="shared" si="340"/>
        <v>1378659.3616123402</v>
      </c>
    </row>
    <row r="525" spans="1:36">
      <c r="A525" s="1887">
        <v>478</v>
      </c>
      <c r="B525" s="1887">
        <v>1</v>
      </c>
      <c r="C525" s="1887">
        <v>475</v>
      </c>
      <c r="E525" s="2653">
        <v>1</v>
      </c>
      <c r="I525" s="130"/>
      <c r="J525" s="2319"/>
      <c r="K525" s="2315"/>
      <c r="L525" s="2315"/>
      <c r="P525" s="174" t="s">
        <v>228</v>
      </c>
      <c r="Q525" s="2782">
        <v>113217.36450575353</v>
      </c>
      <c r="R525" s="2783">
        <v>112642.28505167073</v>
      </c>
      <c r="S525" s="2783">
        <v>112105.12067066162</v>
      </c>
      <c r="T525" s="2783">
        <v>114057.51953558924</v>
      </c>
      <c r="U525" s="2783">
        <v>113755.96077181418</v>
      </c>
      <c r="V525" s="2783">
        <v>113590.44096476168</v>
      </c>
      <c r="W525" s="2783">
        <v>115096.34180855403</v>
      </c>
      <c r="X525" s="2783">
        <v>108733.04896872106</v>
      </c>
      <c r="Y525" s="2783">
        <v>121861.50838209462</v>
      </c>
      <c r="Z525" s="2783">
        <v>117211.42506162198</v>
      </c>
      <c r="AA525" s="2783">
        <v>117739.94086259718</v>
      </c>
      <c r="AB525" s="2783">
        <v>118648.40502850043</v>
      </c>
      <c r="AC525" s="1452">
        <f>SUM(Q525:S525)</f>
        <v>337964.77022808586</v>
      </c>
      <c r="AD525" s="1452">
        <f>SUM(T525:V525)</f>
        <v>341403.92127216514</v>
      </c>
      <c r="AE525" s="1452">
        <f>SUM(W525:Y525)</f>
        <v>345690.8991593697</v>
      </c>
      <c r="AF525" s="1452">
        <f>SUM(Z525:AB525)</f>
        <v>353599.77095271961</v>
      </c>
      <c r="AG525" s="1452">
        <f>AC525+AD525</f>
        <v>679368.69150025095</v>
      </c>
      <c r="AH525" s="1452">
        <f>AF525+AE525</f>
        <v>699290.67011208925</v>
      </c>
      <c r="AI525" s="1452">
        <f>AG525+AH525</f>
        <v>1378659.3616123402</v>
      </c>
    </row>
    <row r="526" spans="1:36">
      <c r="A526" s="1887">
        <v>479</v>
      </c>
      <c r="B526" s="1887">
        <v>1</v>
      </c>
      <c r="C526" s="1887">
        <v>476</v>
      </c>
      <c r="E526" s="2653">
        <v>1</v>
      </c>
      <c r="I526" s="130"/>
      <c r="J526" s="2319"/>
      <c r="K526" s="2315"/>
      <c r="L526" s="2315"/>
      <c r="N526" s="558"/>
      <c r="O526" s="558"/>
      <c r="P526" s="559" t="s">
        <v>229</v>
      </c>
      <c r="Q526" s="1478"/>
      <c r="R526" s="1455"/>
      <c r="S526" s="1455"/>
      <c r="T526" s="1455"/>
      <c r="U526" s="1455"/>
      <c r="V526" s="1455"/>
      <c r="W526" s="1455"/>
      <c r="X526" s="1455"/>
      <c r="Y526" s="1455"/>
      <c r="Z526" s="1455"/>
      <c r="AA526" s="1455"/>
      <c r="AB526" s="1455"/>
      <c r="AC526" s="1450">
        <f>SUM(Q526:S526)</f>
        <v>0</v>
      </c>
      <c r="AD526" s="1450">
        <f>SUM(T526:V526)</f>
        <v>0</v>
      </c>
      <c r="AE526" s="1450">
        <f>SUM(W526:Y526)</f>
        <v>0</v>
      </c>
      <c r="AF526" s="1450">
        <f>SUM(Z526:AB526)</f>
        <v>0</v>
      </c>
      <c r="AG526" s="1450">
        <f>AC526+AD526</f>
        <v>0</v>
      </c>
      <c r="AH526" s="1450">
        <f>AF526+AE526</f>
        <v>0</v>
      </c>
      <c r="AI526" s="1450">
        <f>AG526+AH526</f>
        <v>0</v>
      </c>
    </row>
    <row r="527" spans="1:36">
      <c r="A527" s="1887">
        <v>480</v>
      </c>
      <c r="B527" s="1887">
        <v>1</v>
      </c>
      <c r="C527" s="1887">
        <v>477</v>
      </c>
      <c r="E527" s="2653">
        <v>1</v>
      </c>
      <c r="I527" s="130"/>
      <c r="J527" s="2319"/>
      <c r="K527" s="2315"/>
      <c r="L527" s="2315"/>
      <c r="N527" s="563" t="s">
        <v>226</v>
      </c>
      <c r="Q527" s="1412"/>
      <c r="R527" s="1412"/>
      <c r="S527" s="1412"/>
      <c r="T527" s="1412"/>
      <c r="U527" s="1412"/>
      <c r="V527" s="1412"/>
      <c r="W527" s="1412"/>
      <c r="X527" s="1412"/>
      <c r="Y527" s="1412"/>
      <c r="Z527" s="1412"/>
      <c r="AA527" s="1412"/>
      <c r="AB527" s="1412"/>
      <c r="AC527" s="1398">
        <f>SUM(Q527:S527)</f>
        <v>0</v>
      </c>
      <c r="AD527" s="1398">
        <f>SUM(T527:V527)</f>
        <v>0</v>
      </c>
      <c r="AE527" s="1398">
        <f>SUM(W527:Y527)</f>
        <v>0</v>
      </c>
      <c r="AF527" s="1398">
        <f>SUM(Z527:AB527)</f>
        <v>0</v>
      </c>
      <c r="AG527" s="1398">
        <f>AC527+AD527</f>
        <v>0</v>
      </c>
      <c r="AH527" s="1398">
        <f>AF527+AE527</f>
        <v>0</v>
      </c>
      <c r="AI527" s="1398">
        <f>AG527+AH527</f>
        <v>0</v>
      </c>
    </row>
    <row r="528" spans="1:36">
      <c r="A528" s="1887">
        <v>481</v>
      </c>
      <c r="B528" s="1887">
        <v>1</v>
      </c>
      <c r="C528" s="1887">
        <v>478</v>
      </c>
      <c r="E528" s="2653">
        <v>1</v>
      </c>
      <c r="I528" s="130"/>
      <c r="J528" s="2319"/>
      <c r="K528" s="2315"/>
      <c r="L528" s="2315"/>
      <c r="M528" s="2320"/>
      <c r="N528" s="584" t="s">
        <v>332</v>
      </c>
      <c r="O528" s="584"/>
      <c r="P528" s="584"/>
      <c r="Q528" s="1458">
        <f t="shared" ref="Q528:AI528" si="341">SUM(Q529:Q531)</f>
        <v>-14833.745394402036</v>
      </c>
      <c r="R528" s="1458">
        <f t="shared" si="341"/>
        <v>-14938.665940319222</v>
      </c>
      <c r="S528" s="1458">
        <f t="shared" si="341"/>
        <v>-15043.586486236411</v>
      </c>
      <c r="T528" s="1458">
        <f t="shared" si="341"/>
        <v>-15148.507032153597</v>
      </c>
      <c r="U528" s="1458">
        <f t="shared" si="341"/>
        <v>-15253.427578070783</v>
      </c>
      <c r="V528" s="1458">
        <f t="shared" si="341"/>
        <v>-15358.348123987971</v>
      </c>
      <c r="W528" s="1458">
        <f t="shared" si="341"/>
        <v>-15463.268669905157</v>
      </c>
      <c r="X528" s="1458">
        <f t="shared" si="341"/>
        <v>-15568.189215822345</v>
      </c>
      <c r="Y528" s="1458">
        <f t="shared" si="341"/>
        <v>-15673.109761739533</v>
      </c>
      <c r="Z528" s="1458">
        <f t="shared" si="341"/>
        <v>-15778.03030765672</v>
      </c>
      <c r="AA528" s="1458">
        <f t="shared" si="341"/>
        <v>-15882.950853573908</v>
      </c>
      <c r="AB528" s="1458">
        <f t="shared" si="341"/>
        <v>-15987.871399491094</v>
      </c>
      <c r="AC528" s="1458">
        <f t="shared" si="341"/>
        <v>-44815.997820957666</v>
      </c>
      <c r="AD528" s="1458">
        <f t="shared" si="341"/>
        <v>-45760.282734212349</v>
      </c>
      <c r="AE528" s="1458">
        <f t="shared" si="341"/>
        <v>-46704.567647467033</v>
      </c>
      <c r="AF528" s="1458">
        <f t="shared" si="341"/>
        <v>-47648.852560721716</v>
      </c>
      <c r="AG528" s="1458">
        <f t="shared" si="341"/>
        <v>-90576.280555170015</v>
      </c>
      <c r="AH528" s="1458">
        <f t="shared" si="341"/>
        <v>-94353.420208188749</v>
      </c>
      <c r="AI528" s="1458">
        <f t="shared" si="341"/>
        <v>-184929.70076335876</v>
      </c>
    </row>
    <row r="529" spans="1:35">
      <c r="A529" s="1887">
        <v>482</v>
      </c>
      <c r="B529" s="1887">
        <v>1</v>
      </c>
      <c r="C529" s="1887">
        <v>479</v>
      </c>
      <c r="E529" s="2653">
        <v>1</v>
      </c>
      <c r="I529" s="130"/>
      <c r="J529" s="2319"/>
      <c r="K529" s="2315"/>
      <c r="L529" s="2315"/>
      <c r="M529" s="2320"/>
      <c r="N529" s="587"/>
      <c r="O529" s="587"/>
      <c r="P529" s="588" t="s">
        <v>404</v>
      </c>
      <c r="Q529" s="1454">
        <v>-13381.065394402036</v>
      </c>
      <c r="R529" s="1454">
        <v>-13474.98078880407</v>
      </c>
      <c r="S529" s="1454">
        <v>-13568.896183206107</v>
      </c>
      <c r="T529" s="1454">
        <v>-13662.811577608141</v>
      </c>
      <c r="U529" s="1454">
        <v>-13756.726972010178</v>
      </c>
      <c r="V529" s="1454">
        <v>-13850.642366412214</v>
      </c>
      <c r="W529" s="1454">
        <v>-13944.557760814248</v>
      </c>
      <c r="X529" s="1454">
        <v>-14038.473155216285</v>
      </c>
      <c r="Y529" s="1454">
        <v>-14132.388549618321</v>
      </c>
      <c r="Z529" s="1454">
        <v>-14226.303944020356</v>
      </c>
      <c r="AA529" s="1454">
        <v>-14320.219338422392</v>
      </c>
      <c r="AB529" s="1454">
        <v>-14414.134732824426</v>
      </c>
      <c r="AC529" s="1452">
        <f>SUM(Q529:S529)</f>
        <v>-40424.942366412215</v>
      </c>
      <c r="AD529" s="1452">
        <f>SUM(T529:V529)</f>
        <v>-41270.180916030535</v>
      </c>
      <c r="AE529" s="1452">
        <f>SUM(W529:Y529)</f>
        <v>-42115.419465648854</v>
      </c>
      <c r="AF529" s="1452">
        <f>SUM(Z529:AB529)</f>
        <v>-42960.658015267174</v>
      </c>
      <c r="AG529" s="1452">
        <f>AC529+AD529</f>
        <v>-81695.123282442742</v>
      </c>
      <c r="AH529" s="1452">
        <f>AF529+AE529</f>
        <v>-85076.077480916021</v>
      </c>
      <c r="AI529" s="1452">
        <f>AG529+AH529</f>
        <v>-166771.20076335876</v>
      </c>
    </row>
    <row r="530" spans="1:35">
      <c r="A530" s="1887">
        <v>483</v>
      </c>
      <c r="B530" s="1887">
        <v>1</v>
      </c>
      <c r="C530" s="1887">
        <v>480</v>
      </c>
      <c r="E530" s="2653">
        <v>1</v>
      </c>
      <c r="I530" s="130"/>
      <c r="J530" s="2319"/>
      <c r="K530" s="2315"/>
      <c r="L530" s="2315"/>
      <c r="M530" s="2320"/>
      <c r="N530" s="1578"/>
      <c r="O530" s="1578"/>
      <c r="P530" s="621" t="s">
        <v>405</v>
      </c>
      <c r="Q530" s="1412">
        <v>-1452.68</v>
      </c>
      <c r="R530" s="1412">
        <v>-1463.6851515151516</v>
      </c>
      <c r="S530" s="1412">
        <v>-1474.6903030303031</v>
      </c>
      <c r="T530" s="1412">
        <v>-1485.6954545454546</v>
      </c>
      <c r="U530" s="1412">
        <v>-1496.7006060606061</v>
      </c>
      <c r="V530" s="1412">
        <v>-1507.7057575757576</v>
      </c>
      <c r="W530" s="1412">
        <v>-1518.7109090909091</v>
      </c>
      <c r="X530" s="1412">
        <v>-1529.7160606060606</v>
      </c>
      <c r="Y530" s="1412">
        <v>-1540.7212121212121</v>
      </c>
      <c r="Z530" s="1412">
        <v>-1551.7263636363637</v>
      </c>
      <c r="AA530" s="1412">
        <v>-1562.7315151515152</v>
      </c>
      <c r="AB530" s="1412">
        <v>-1573.7366666666667</v>
      </c>
      <c r="AC530" s="1398">
        <f>SUM(Q530:S530)</f>
        <v>-4391.0554545454543</v>
      </c>
      <c r="AD530" s="1398">
        <f>SUM(T530:V530)</f>
        <v>-4490.1018181818181</v>
      </c>
      <c r="AE530" s="1398">
        <f>SUM(W530:Y530)</f>
        <v>-4589.1481818181819</v>
      </c>
      <c r="AF530" s="1398">
        <f>SUM(Z530:AB530)</f>
        <v>-4688.1945454545457</v>
      </c>
      <c r="AG530" s="1398">
        <f>AC530+AD530</f>
        <v>-8881.1572727272724</v>
      </c>
      <c r="AH530" s="1398">
        <f>AF530+AE530</f>
        <v>-9277.3427272727276</v>
      </c>
      <c r="AI530" s="1398">
        <f>AG530+AH530</f>
        <v>-18158.5</v>
      </c>
    </row>
    <row r="531" spans="1:35">
      <c r="A531" s="1887">
        <v>484</v>
      </c>
      <c r="B531" s="1887">
        <v>1</v>
      </c>
      <c r="C531" s="1887">
        <v>481</v>
      </c>
      <c r="E531" s="2653">
        <v>1</v>
      </c>
      <c r="I531" s="130"/>
      <c r="J531" s="2319"/>
      <c r="K531" s="2315"/>
      <c r="L531" s="2315"/>
      <c r="M531" s="2320"/>
      <c r="N531" s="1578"/>
      <c r="O531" s="1578"/>
      <c r="P531" s="143" t="s">
        <v>414</v>
      </c>
      <c r="Q531" s="1465"/>
      <c r="R531" s="1465"/>
      <c r="S531" s="1465"/>
      <c r="T531" s="1465"/>
      <c r="U531" s="1465"/>
      <c r="V531" s="1465"/>
      <c r="W531" s="1465"/>
      <c r="X531" s="1465"/>
      <c r="Y531" s="1465"/>
      <c r="Z531" s="1465"/>
      <c r="AA531" s="1465"/>
      <c r="AB531" s="1465"/>
      <c r="AC531" s="1399">
        <f>SUM(Q531:S531)</f>
        <v>0</v>
      </c>
      <c r="AD531" s="1399">
        <f>SUM(T531:V531)</f>
        <v>0</v>
      </c>
      <c r="AE531" s="1399">
        <f>SUM(W531:Y531)</f>
        <v>0</v>
      </c>
      <c r="AF531" s="1399">
        <f>SUM(Z531:AB531)</f>
        <v>0</v>
      </c>
      <c r="AG531" s="1399">
        <f>AC531+AD531</f>
        <v>0</v>
      </c>
      <c r="AH531" s="1399">
        <f>AF531+AE531</f>
        <v>0</v>
      </c>
      <c r="AI531" s="1399">
        <f>AG531+AH531</f>
        <v>0</v>
      </c>
    </row>
    <row r="532" spans="1:35">
      <c r="A532" s="1887">
        <v>485</v>
      </c>
      <c r="B532" s="1887">
        <v>1</v>
      </c>
      <c r="C532" s="1887">
        <v>482</v>
      </c>
      <c r="E532" s="2653">
        <v>1</v>
      </c>
      <c r="I532" s="130"/>
      <c r="J532" s="2319"/>
      <c r="K532" s="2315"/>
      <c r="L532" s="2315"/>
      <c r="M532" s="2320"/>
      <c r="N532" s="584" t="s">
        <v>505</v>
      </c>
      <c r="O532" s="584"/>
      <c r="P532" s="584"/>
      <c r="Q532" s="1458">
        <f t="shared" ref="Q532:AI532" si="342">SUM(Q533:Q534)</f>
        <v>-300</v>
      </c>
      <c r="R532" s="1458">
        <f t="shared" si="342"/>
        <v>-300</v>
      </c>
      <c r="S532" s="1458">
        <f t="shared" si="342"/>
        <v>-300</v>
      </c>
      <c r="T532" s="1458">
        <f t="shared" si="342"/>
        <v>-300</v>
      </c>
      <c r="U532" s="1458">
        <f t="shared" si="342"/>
        <v>-300</v>
      </c>
      <c r="V532" s="1458">
        <f t="shared" si="342"/>
        <v>-300</v>
      </c>
      <c r="W532" s="1458">
        <f t="shared" si="342"/>
        <v>-300</v>
      </c>
      <c r="X532" s="1458">
        <f t="shared" si="342"/>
        <v>-300</v>
      </c>
      <c r="Y532" s="1458">
        <f t="shared" si="342"/>
        <v>-300</v>
      </c>
      <c r="Z532" s="1458">
        <f t="shared" si="342"/>
        <v>-300</v>
      </c>
      <c r="AA532" s="1458">
        <f t="shared" si="342"/>
        <v>-300</v>
      </c>
      <c r="AB532" s="1458">
        <f t="shared" si="342"/>
        <v>-300</v>
      </c>
      <c r="AC532" s="1458">
        <f t="shared" si="342"/>
        <v>-900</v>
      </c>
      <c r="AD532" s="1458">
        <f t="shared" si="342"/>
        <v>-900</v>
      </c>
      <c r="AE532" s="1458">
        <f t="shared" si="342"/>
        <v>-900</v>
      </c>
      <c r="AF532" s="1458">
        <f t="shared" si="342"/>
        <v>-900</v>
      </c>
      <c r="AG532" s="1458">
        <f t="shared" si="342"/>
        <v>-1800</v>
      </c>
      <c r="AH532" s="1458">
        <f t="shared" si="342"/>
        <v>-1800</v>
      </c>
      <c r="AI532" s="1458">
        <f t="shared" si="342"/>
        <v>-3600</v>
      </c>
    </row>
    <row r="533" spans="1:35">
      <c r="A533" s="1887">
        <v>486</v>
      </c>
      <c r="B533" s="1887">
        <v>1</v>
      </c>
      <c r="C533" s="1887">
        <v>483</v>
      </c>
      <c r="E533" s="2653">
        <v>1</v>
      </c>
      <c r="I533" s="130"/>
      <c r="J533" s="2319"/>
      <c r="K533" s="2315"/>
      <c r="L533" s="2315"/>
      <c r="M533" s="2320"/>
      <c r="N533" s="2321"/>
      <c r="O533" s="587"/>
      <c r="P533" s="587" t="s">
        <v>419</v>
      </c>
      <c r="Q533" s="1454">
        <v>-300</v>
      </c>
      <c r="R533" s="1454">
        <v>-300</v>
      </c>
      <c r="S533" s="1454">
        <v>-300</v>
      </c>
      <c r="T533" s="1454">
        <v>-300</v>
      </c>
      <c r="U533" s="1454">
        <v>-300</v>
      </c>
      <c r="V533" s="1454">
        <v>-300</v>
      </c>
      <c r="W533" s="1454">
        <v>-300</v>
      </c>
      <c r="X533" s="1454">
        <v>-300</v>
      </c>
      <c r="Y533" s="1454">
        <v>-300</v>
      </c>
      <c r="Z533" s="1454">
        <v>-300</v>
      </c>
      <c r="AA533" s="1454">
        <v>-300</v>
      </c>
      <c r="AB533" s="1454">
        <v>-300</v>
      </c>
      <c r="AC533" s="1452">
        <f>SUM(Q533:S533)</f>
        <v>-900</v>
      </c>
      <c r="AD533" s="1452">
        <f>SUM(T533:V533)</f>
        <v>-900</v>
      </c>
      <c r="AE533" s="1452">
        <f>SUM(W533:Y533)</f>
        <v>-900</v>
      </c>
      <c r="AF533" s="1452">
        <f>SUM(Z533:AB533)</f>
        <v>-900</v>
      </c>
      <c r="AG533" s="1452">
        <f>AC533+AD533</f>
        <v>-1800</v>
      </c>
      <c r="AH533" s="1452">
        <f>AF533+AE533</f>
        <v>-1800</v>
      </c>
      <c r="AI533" s="1452">
        <f>AG533+AH533</f>
        <v>-3600</v>
      </c>
    </row>
    <row r="534" spans="1:35">
      <c r="A534" s="1887">
        <v>487</v>
      </c>
      <c r="B534" s="1887">
        <v>1</v>
      </c>
      <c r="C534" s="1887">
        <v>484</v>
      </c>
      <c r="E534" s="2653">
        <v>1</v>
      </c>
      <c r="I534" s="130"/>
      <c r="J534" s="2319"/>
      <c r="K534" s="2315"/>
      <c r="L534" s="2315"/>
      <c r="M534" s="2320"/>
      <c r="N534" s="2322"/>
      <c r="O534" s="461"/>
      <c r="P534" s="461" t="s">
        <v>421</v>
      </c>
      <c r="Q534" s="1465"/>
      <c r="R534" s="1465"/>
      <c r="S534" s="1465"/>
      <c r="T534" s="1465"/>
      <c r="U534" s="1465"/>
      <c r="V534" s="1465"/>
      <c r="W534" s="1465"/>
      <c r="X534" s="1465"/>
      <c r="Y534" s="1465"/>
      <c r="Z534" s="1465"/>
      <c r="AA534" s="1465"/>
      <c r="AB534" s="1465"/>
      <c r="AC534" s="1399">
        <f>SUM(Q534:S534)</f>
        <v>0</v>
      </c>
      <c r="AD534" s="1399">
        <f>SUM(T534:V534)</f>
        <v>0</v>
      </c>
      <c r="AE534" s="1399">
        <f>SUM(W534:Y534)</f>
        <v>0</v>
      </c>
      <c r="AF534" s="1399">
        <f>SUM(Z534:AB534)</f>
        <v>0</v>
      </c>
      <c r="AG534" s="1399">
        <f>AC534+AD534</f>
        <v>0</v>
      </c>
      <c r="AH534" s="1399">
        <f>AF534+AE534</f>
        <v>0</v>
      </c>
      <c r="AI534" s="1399">
        <f>AG534+AH534</f>
        <v>0</v>
      </c>
    </row>
    <row r="535" spans="1:35">
      <c r="A535" s="1887">
        <v>488</v>
      </c>
      <c r="B535" s="1887">
        <v>1</v>
      </c>
      <c r="C535" s="1887">
        <v>485</v>
      </c>
      <c r="E535" s="2653">
        <v>1</v>
      </c>
      <c r="I535" s="130"/>
      <c r="J535" s="2319"/>
      <c r="K535" s="2315"/>
      <c r="L535" s="2315"/>
      <c r="M535" s="2320"/>
      <c r="N535" s="621" t="s">
        <v>572</v>
      </c>
      <c r="O535" s="1578"/>
      <c r="P535" s="621"/>
      <c r="Q535" s="1412"/>
      <c r="R535" s="1412"/>
      <c r="S535" s="1412"/>
      <c r="T535" s="1412"/>
      <c r="U535" s="1412"/>
      <c r="V535" s="1412"/>
      <c r="W535" s="1412"/>
      <c r="X535" s="1412"/>
      <c r="Y535" s="1412"/>
      <c r="Z535" s="1412"/>
      <c r="AA535" s="1412"/>
      <c r="AB535" s="1412"/>
      <c r="AC535" s="1398">
        <f>SUM(Q535:S535)</f>
        <v>0</v>
      </c>
      <c r="AD535" s="1398">
        <f>SUM(T535:V535)</f>
        <v>0</v>
      </c>
      <c r="AE535" s="1398">
        <f>SUM(W535:Y535)</f>
        <v>0</v>
      </c>
      <c r="AF535" s="1398">
        <f>SUM(Z535:AB535)</f>
        <v>0</v>
      </c>
      <c r="AG535" s="1398">
        <f>AC535+AD535</f>
        <v>0</v>
      </c>
      <c r="AH535" s="1398">
        <f>AF535+AE535</f>
        <v>0</v>
      </c>
      <c r="AI535" s="1398">
        <f>AG535+AH535</f>
        <v>0</v>
      </c>
    </row>
    <row r="536" spans="1:35">
      <c r="A536" s="1887">
        <v>489</v>
      </c>
      <c r="B536" s="1887">
        <v>1</v>
      </c>
      <c r="C536" s="1887">
        <v>486</v>
      </c>
      <c r="E536" s="2653">
        <v>1</v>
      </c>
      <c r="I536" s="130"/>
      <c r="J536" s="2319"/>
      <c r="K536" s="2315"/>
      <c r="L536" s="2315"/>
      <c r="M536" s="1054" t="s">
        <v>216</v>
      </c>
      <c r="N536" s="557"/>
      <c r="O536" s="557"/>
      <c r="P536" s="557"/>
      <c r="Q536" s="1458">
        <f>SUM(Q537:Q540)</f>
        <v>0</v>
      </c>
      <c r="R536" s="1458">
        <f t="shared" ref="R536:AI536" si="343">SUM(R537:R540)</f>
        <v>0</v>
      </c>
      <c r="S536" s="1458">
        <f t="shared" si="343"/>
        <v>0</v>
      </c>
      <c r="T536" s="1458">
        <f t="shared" si="343"/>
        <v>0</v>
      </c>
      <c r="U536" s="1458">
        <f t="shared" si="343"/>
        <v>0</v>
      </c>
      <c r="V536" s="1458">
        <f t="shared" si="343"/>
        <v>0</v>
      </c>
      <c r="W536" s="1458">
        <f t="shared" si="343"/>
        <v>0</v>
      </c>
      <c r="X536" s="1458">
        <f t="shared" si="343"/>
        <v>0</v>
      </c>
      <c r="Y536" s="1458">
        <f t="shared" si="343"/>
        <v>0</v>
      </c>
      <c r="Z536" s="1458">
        <f t="shared" si="343"/>
        <v>0</v>
      </c>
      <c r="AA536" s="1458">
        <f t="shared" si="343"/>
        <v>0</v>
      </c>
      <c r="AB536" s="1458">
        <f t="shared" si="343"/>
        <v>0</v>
      </c>
      <c r="AC536" s="1458">
        <f t="shared" si="343"/>
        <v>0</v>
      </c>
      <c r="AD536" s="1458">
        <f t="shared" si="343"/>
        <v>0</v>
      </c>
      <c r="AE536" s="1458">
        <f t="shared" si="343"/>
        <v>0</v>
      </c>
      <c r="AF536" s="1458">
        <f t="shared" si="343"/>
        <v>0</v>
      </c>
      <c r="AG536" s="1458">
        <f t="shared" si="343"/>
        <v>0</v>
      </c>
      <c r="AH536" s="1458">
        <f t="shared" si="343"/>
        <v>0</v>
      </c>
      <c r="AI536" s="1458">
        <f t="shared" si="343"/>
        <v>0</v>
      </c>
    </row>
    <row r="537" spans="1:35">
      <c r="A537" s="1887">
        <v>490</v>
      </c>
      <c r="B537" s="1887">
        <v>1</v>
      </c>
      <c r="C537" s="1887">
        <v>487</v>
      </c>
      <c r="E537" s="2653">
        <v>1</v>
      </c>
      <c r="I537" s="130"/>
      <c r="J537" s="2319"/>
      <c r="K537" s="2315"/>
      <c r="L537" s="2315"/>
      <c r="N537" s="175"/>
      <c r="O537" s="175"/>
      <c r="P537" s="175" t="s">
        <v>138</v>
      </c>
      <c r="Q537" s="1454"/>
      <c r="R537" s="1454"/>
      <c r="S537" s="1454"/>
      <c r="T537" s="1454"/>
      <c r="U537" s="1454"/>
      <c r="V537" s="1454"/>
      <c r="W537" s="1454"/>
      <c r="X537" s="1454"/>
      <c r="Y537" s="1454"/>
      <c r="Z537" s="1454"/>
      <c r="AA537" s="1454"/>
      <c r="AB537" s="1454"/>
      <c r="AC537" s="1452">
        <f>SUM(Q537:S537)</f>
        <v>0</v>
      </c>
      <c r="AD537" s="1452">
        <f>SUM(T537:V537)</f>
        <v>0</v>
      </c>
      <c r="AE537" s="1452">
        <f>SUM(W537:Y537)</f>
        <v>0</v>
      </c>
      <c r="AF537" s="1452">
        <f>SUM(Z537:AB537)</f>
        <v>0</v>
      </c>
      <c r="AG537" s="1452">
        <f>AC537+AD537</f>
        <v>0</v>
      </c>
      <c r="AH537" s="1452">
        <f>AF537+AE537</f>
        <v>0</v>
      </c>
      <c r="AI537" s="1452">
        <f>AG537+AH537</f>
        <v>0</v>
      </c>
    </row>
    <row r="538" spans="1:35">
      <c r="A538" s="1887">
        <v>491</v>
      </c>
      <c r="B538" s="1887">
        <v>1</v>
      </c>
      <c r="C538" s="1887">
        <v>488</v>
      </c>
      <c r="E538" s="2653">
        <v>1</v>
      </c>
      <c r="I538" s="130"/>
      <c r="J538" s="2319"/>
      <c r="K538" s="2315"/>
      <c r="L538" s="2315"/>
      <c r="P538" s="371" t="s">
        <v>235</v>
      </c>
      <c r="Q538" s="1412"/>
      <c r="R538" s="1412"/>
      <c r="S538" s="1412"/>
      <c r="T538" s="1412"/>
      <c r="U538" s="1412"/>
      <c r="V538" s="1412"/>
      <c r="W538" s="1412"/>
      <c r="X538" s="1412"/>
      <c r="Y538" s="1412"/>
      <c r="Z538" s="1412"/>
      <c r="AA538" s="1412"/>
      <c r="AB538" s="1412"/>
      <c r="AC538" s="1398">
        <f>SUM(Q538:S538)</f>
        <v>0</v>
      </c>
      <c r="AD538" s="1398">
        <f>SUM(T538:V538)</f>
        <v>0</v>
      </c>
      <c r="AE538" s="1398">
        <f>SUM(W538:Y538)</f>
        <v>0</v>
      </c>
      <c r="AF538" s="1398">
        <f>SUM(Z538:AB538)</f>
        <v>0</v>
      </c>
      <c r="AG538" s="1398">
        <f>AC538+AD538</f>
        <v>0</v>
      </c>
      <c r="AH538" s="1398">
        <f>AF538+AE538</f>
        <v>0</v>
      </c>
      <c r="AI538" s="1398">
        <f>AG538+AH538</f>
        <v>0</v>
      </c>
    </row>
    <row r="539" spans="1:35">
      <c r="A539" s="1887">
        <v>492</v>
      </c>
      <c r="B539" s="1887">
        <v>1</v>
      </c>
      <c r="C539" s="1887">
        <v>489</v>
      </c>
      <c r="E539" s="2653">
        <v>1</v>
      </c>
      <c r="I539" s="130"/>
      <c r="J539" s="2319"/>
      <c r="K539" s="2315"/>
      <c r="L539" s="2315"/>
      <c r="P539" s="371" t="s">
        <v>236</v>
      </c>
      <c r="Q539" s="1412"/>
      <c r="R539" s="1412"/>
      <c r="S539" s="1412"/>
      <c r="T539" s="1412"/>
      <c r="U539" s="1412"/>
      <c r="V539" s="1412"/>
      <c r="W539" s="1412"/>
      <c r="X539" s="1412"/>
      <c r="Y539" s="1412"/>
      <c r="Z539" s="1412"/>
      <c r="AA539" s="1412"/>
      <c r="AB539" s="1412"/>
      <c r="AC539" s="1398">
        <f>SUM(Q539:S539)</f>
        <v>0</v>
      </c>
      <c r="AD539" s="1398">
        <f>SUM(T539:V539)</f>
        <v>0</v>
      </c>
      <c r="AE539" s="1398">
        <f>SUM(W539:Y539)</f>
        <v>0</v>
      </c>
      <c r="AF539" s="1398">
        <f>SUM(Z539:AB539)</f>
        <v>0</v>
      </c>
      <c r="AG539" s="1398">
        <f>AC539+AD539</f>
        <v>0</v>
      </c>
      <c r="AH539" s="1398">
        <f>AF539+AE539</f>
        <v>0</v>
      </c>
      <c r="AI539" s="1398">
        <f>AG539+AH539</f>
        <v>0</v>
      </c>
    </row>
    <row r="540" spans="1:35">
      <c r="A540" s="1887">
        <v>493</v>
      </c>
      <c r="B540" s="1887">
        <v>1</v>
      </c>
      <c r="C540" s="1887">
        <v>490</v>
      </c>
      <c r="E540" s="2653">
        <v>1</v>
      </c>
      <c r="I540" s="130"/>
      <c r="J540" s="2319"/>
      <c r="K540" s="2315"/>
      <c r="L540" s="2315"/>
      <c r="M540" s="16"/>
      <c r="N540" s="16"/>
      <c r="O540" s="16"/>
      <c r="P540" s="16" t="s">
        <v>136</v>
      </c>
      <c r="Q540" s="1465"/>
      <c r="R540" s="1465"/>
      <c r="S540" s="1465"/>
      <c r="T540" s="1465"/>
      <c r="U540" s="1465"/>
      <c r="V540" s="1465"/>
      <c r="W540" s="1465"/>
      <c r="X540" s="1465"/>
      <c r="Y540" s="1465"/>
      <c r="Z540" s="1465"/>
      <c r="AA540" s="1465"/>
      <c r="AB540" s="1465"/>
      <c r="AC540" s="1399">
        <f>SUM(Q540:S540)</f>
        <v>0</v>
      </c>
      <c r="AD540" s="1399">
        <f>SUM(T540:V540)</f>
        <v>0</v>
      </c>
      <c r="AE540" s="1399">
        <f>SUM(W540:Y540)</f>
        <v>0</v>
      </c>
      <c r="AF540" s="1399">
        <f>SUM(Z540:AB540)</f>
        <v>0</v>
      </c>
      <c r="AG540" s="1399">
        <f>AC540+AD540</f>
        <v>0</v>
      </c>
      <c r="AH540" s="1399">
        <f>AF540+AE540</f>
        <v>0</v>
      </c>
      <c r="AI540" s="1399">
        <f>AG540+AH540</f>
        <v>0</v>
      </c>
    </row>
    <row r="541" spans="1:35">
      <c r="A541" s="1887">
        <v>494</v>
      </c>
      <c r="B541" s="1887">
        <v>1</v>
      </c>
      <c r="C541" s="1887">
        <v>491</v>
      </c>
      <c r="E541" s="2653">
        <v>1</v>
      </c>
      <c r="I541" s="130"/>
      <c r="J541" s="2319"/>
      <c r="K541" s="2315"/>
      <c r="L541" s="2315"/>
      <c r="M541" s="371" t="s">
        <v>136</v>
      </c>
      <c r="Q541" s="1412"/>
      <c r="R541" s="1412"/>
      <c r="S541" s="1412"/>
      <c r="T541" s="1412"/>
      <c r="U541" s="1412"/>
      <c r="V541" s="1412"/>
      <c r="W541" s="1412"/>
      <c r="X541" s="1412"/>
      <c r="Y541" s="1412"/>
      <c r="Z541" s="1412"/>
      <c r="AA541" s="1412"/>
      <c r="AB541" s="1412"/>
      <c r="AC541" s="1398">
        <f>SUM(Q541:S541)</f>
        <v>0</v>
      </c>
      <c r="AD541" s="1398">
        <f>SUM(T541:V541)</f>
        <v>0</v>
      </c>
      <c r="AE541" s="1398">
        <f>SUM(W541:Y541)</f>
        <v>0</v>
      </c>
      <c r="AF541" s="1398">
        <f>SUM(Z541:AB541)</f>
        <v>0</v>
      </c>
      <c r="AG541" s="1398">
        <f>AC541+AD541</f>
        <v>0</v>
      </c>
      <c r="AH541" s="1398">
        <f>AF541+AE541</f>
        <v>0</v>
      </c>
      <c r="AI541" s="1398">
        <f>AG541+AH541</f>
        <v>0</v>
      </c>
    </row>
    <row r="542" spans="1:35">
      <c r="A542" s="1887">
        <v>495</v>
      </c>
      <c r="B542" s="1887">
        <v>1</v>
      </c>
      <c r="C542" s="1887">
        <v>492</v>
      </c>
      <c r="E542" s="2653">
        <v>1</v>
      </c>
      <c r="I542" s="130"/>
      <c r="J542" s="2319"/>
      <c r="K542" s="1464" t="s">
        <v>230</v>
      </c>
      <c r="L542" s="1464"/>
      <c r="M542" s="1080"/>
      <c r="N542" s="1080"/>
      <c r="O542" s="1080"/>
      <c r="P542" s="1080"/>
      <c r="Q542" s="1482">
        <f t="shared" ref="Q542:AI542" si="344">+Q543+Q546+Q559+Q564</f>
        <v>10527.989900370289</v>
      </c>
      <c r="R542" s="1482">
        <f t="shared" si="344"/>
        <v>11275.865767824835</v>
      </c>
      <c r="S542" s="1482">
        <f t="shared" si="344"/>
        <v>13955.245576461526</v>
      </c>
      <c r="T542" s="1482">
        <f t="shared" si="344"/>
        <v>12565.332336411011</v>
      </c>
      <c r="U542" s="1482">
        <f t="shared" si="344"/>
        <v>13221.073128278284</v>
      </c>
      <c r="V542" s="1482">
        <f t="shared" si="344"/>
        <v>15683.171933226644</v>
      </c>
      <c r="W542" s="1482">
        <f t="shared" si="344"/>
        <v>12117.303087208429</v>
      </c>
      <c r="X542" s="1482">
        <f t="shared" si="344"/>
        <v>11537.231241398977</v>
      </c>
      <c r="Y542" s="1482">
        <f t="shared" si="344"/>
        <v>14640.849087014252</v>
      </c>
      <c r="Z542" s="1482">
        <f t="shared" si="344"/>
        <v>11860.840666024673</v>
      </c>
      <c r="AA542" s="1482">
        <f t="shared" si="344"/>
        <v>15044.951887547464</v>
      </c>
      <c r="AB542" s="1482">
        <f t="shared" si="344"/>
        <v>15298.80726184804</v>
      </c>
      <c r="AC542" s="1482">
        <f t="shared" si="344"/>
        <v>35759.101244656653</v>
      </c>
      <c r="AD542" s="1482">
        <f t="shared" si="344"/>
        <v>41469.577397915935</v>
      </c>
      <c r="AE542" s="1482">
        <f t="shared" si="344"/>
        <v>38295.383415621654</v>
      </c>
      <c r="AF542" s="1482">
        <f t="shared" si="344"/>
        <v>42204.599815420173</v>
      </c>
      <c r="AG542" s="1482">
        <f t="shared" si="344"/>
        <v>77228.678642572588</v>
      </c>
      <c r="AH542" s="1482">
        <f t="shared" si="344"/>
        <v>80499.983231041828</v>
      </c>
      <c r="AI542" s="1482">
        <f t="shared" si="344"/>
        <v>157728.66187361442</v>
      </c>
    </row>
    <row r="543" spans="1:35">
      <c r="A543" s="1887">
        <v>496</v>
      </c>
      <c r="B543" s="1887">
        <v>1</v>
      </c>
      <c r="C543" s="1887">
        <v>493</v>
      </c>
      <c r="E543" s="2653">
        <v>1</v>
      </c>
      <c r="I543" s="130"/>
      <c r="J543" s="2319"/>
      <c r="K543" s="2317"/>
      <c r="L543" s="2317"/>
      <c r="M543" s="371" t="s">
        <v>222</v>
      </c>
      <c r="N543" s="558"/>
      <c r="O543" s="558"/>
      <c r="P543" s="559"/>
      <c r="Q543" s="1473">
        <f>SUM(Q544:Q545)</f>
        <v>1175.0362104545461</v>
      </c>
      <c r="R543" s="1450">
        <f t="shared" ref="R543:AI543" si="345">SUM(R544:R545)</f>
        <v>1922.9120779090917</v>
      </c>
      <c r="S543" s="1450">
        <f t="shared" si="345"/>
        <v>4695.1418333636402</v>
      </c>
      <c r="T543" s="1450">
        <f t="shared" si="345"/>
        <v>3159.7019256868675</v>
      </c>
      <c r="U543" s="1450">
        <f t="shared" si="345"/>
        <v>3862.8348779090898</v>
      </c>
      <c r="V543" s="1450">
        <f t="shared" si="345"/>
        <v>6362.8474111414098</v>
      </c>
      <c r="W543" s="1450">
        <f t="shared" si="345"/>
        <v>2570.4559429090918</v>
      </c>
      <c r="X543" s="1450">
        <f t="shared" si="345"/>
        <v>2138.46235290909</v>
      </c>
      <c r="Y543" s="1450">
        <f t="shared" si="345"/>
        <v>5314.9848161414093</v>
      </c>
      <c r="Z543" s="1450">
        <f t="shared" si="345"/>
        <v>2392.3512883636404</v>
      </c>
      <c r="AA543" s="1450">
        <f t="shared" si="345"/>
        <v>5596.5799983636371</v>
      </c>
      <c r="AB543" s="1450">
        <f t="shared" si="345"/>
        <v>5870.5528611414102</v>
      </c>
      <c r="AC543" s="1450">
        <f t="shared" si="345"/>
        <v>7793.0901217272785</v>
      </c>
      <c r="AD543" s="1450">
        <f t="shared" si="345"/>
        <v>13385.384214737367</v>
      </c>
      <c r="AE543" s="1450">
        <f t="shared" si="345"/>
        <v>10023.903111959591</v>
      </c>
      <c r="AF543" s="1450">
        <f t="shared" si="345"/>
        <v>13859.484147868687</v>
      </c>
      <c r="AG543" s="1450">
        <f t="shared" si="345"/>
        <v>21178.474336464646</v>
      </c>
      <c r="AH543" s="1450">
        <f t="shared" si="345"/>
        <v>23883.387259828276</v>
      </c>
      <c r="AI543" s="1450">
        <f t="shared" si="345"/>
        <v>45061.861596292918</v>
      </c>
    </row>
    <row r="544" spans="1:35">
      <c r="A544" s="1887">
        <v>497</v>
      </c>
      <c r="B544" s="1887">
        <v>1</v>
      </c>
      <c r="C544" s="1887">
        <v>494</v>
      </c>
      <c r="E544" s="2653">
        <v>1</v>
      </c>
      <c r="I544" s="130"/>
      <c r="J544" s="2319"/>
      <c r="K544" s="2317"/>
      <c r="L544" s="2317"/>
      <c r="N544" s="175" t="s">
        <v>223</v>
      </c>
      <c r="O544" s="175"/>
      <c r="P544" s="174"/>
      <c r="Q544" s="1474">
        <v>1175.0362104545461</v>
      </c>
      <c r="R544" s="1454">
        <v>1922.9120779090917</v>
      </c>
      <c r="S544" s="1454">
        <v>4695.1418333636402</v>
      </c>
      <c r="T544" s="1454">
        <v>3159.7019256868675</v>
      </c>
      <c r="U544" s="1454">
        <v>3862.8348779090898</v>
      </c>
      <c r="V544" s="1454">
        <v>6362.8474111414098</v>
      </c>
      <c r="W544" s="1454">
        <v>2570.4559429090918</v>
      </c>
      <c r="X544" s="1454">
        <v>2138.46235290909</v>
      </c>
      <c r="Y544" s="1454">
        <v>5314.9848161414093</v>
      </c>
      <c r="Z544" s="1454">
        <v>2392.3512883636404</v>
      </c>
      <c r="AA544" s="1454">
        <v>5596.5799983636371</v>
      </c>
      <c r="AB544" s="1454">
        <v>5870.5528611414102</v>
      </c>
      <c r="AC544" s="1452">
        <f>SUM(Q544:S544)</f>
        <v>7793.0901217272785</v>
      </c>
      <c r="AD544" s="1452">
        <f>SUM(T544:V544)</f>
        <v>13385.384214737367</v>
      </c>
      <c r="AE544" s="1452">
        <f>SUM(W544:Y544)</f>
        <v>10023.903111959591</v>
      </c>
      <c r="AF544" s="1452">
        <f>SUM(Z544:AB544)</f>
        <v>13859.484147868687</v>
      </c>
      <c r="AG544" s="1452">
        <f>AC544+AD544</f>
        <v>21178.474336464646</v>
      </c>
      <c r="AH544" s="1452">
        <f>AF544+AE544</f>
        <v>23883.387259828276</v>
      </c>
      <c r="AI544" s="1452">
        <f>AG544+AH544</f>
        <v>45061.861596292918</v>
      </c>
    </row>
    <row r="545" spans="1:35">
      <c r="A545" s="1887">
        <v>498</v>
      </c>
      <c r="B545" s="1887">
        <v>1</v>
      </c>
      <c r="C545" s="1887">
        <v>495</v>
      </c>
      <c r="E545" s="2653">
        <v>1</v>
      </c>
      <c r="I545" s="130"/>
      <c r="J545" s="2319"/>
      <c r="K545" s="2317"/>
      <c r="L545" s="2317"/>
      <c r="N545" s="16" t="s">
        <v>226</v>
      </c>
      <c r="O545" s="16"/>
      <c r="P545" s="137"/>
      <c r="Q545" s="1475"/>
      <c r="R545" s="1465"/>
      <c r="S545" s="1465"/>
      <c r="T545" s="1465"/>
      <c r="U545" s="1465"/>
      <c r="V545" s="1465"/>
      <c r="W545" s="1465"/>
      <c r="X545" s="1465"/>
      <c r="Y545" s="1465"/>
      <c r="Z545" s="1465"/>
      <c r="AA545" s="1465"/>
      <c r="AB545" s="1465"/>
      <c r="AC545" s="1399">
        <f>SUM(Q545:S545)</f>
        <v>0</v>
      </c>
      <c r="AD545" s="1399">
        <f>SUM(T545:V545)</f>
        <v>0</v>
      </c>
      <c r="AE545" s="1399">
        <f>SUM(W545:Y545)</f>
        <v>0</v>
      </c>
      <c r="AF545" s="1399">
        <f>SUM(Z545:AB545)</f>
        <v>0</v>
      </c>
      <c r="AG545" s="1399">
        <f>AC545+AD545</f>
        <v>0</v>
      </c>
      <c r="AH545" s="1399">
        <f>AF545+AE545</f>
        <v>0</v>
      </c>
      <c r="AI545" s="1399">
        <f>AG545+AH545</f>
        <v>0</v>
      </c>
    </row>
    <row r="546" spans="1:35">
      <c r="A546" s="1887">
        <v>499</v>
      </c>
      <c r="B546" s="1887">
        <v>1</v>
      </c>
      <c r="C546" s="1887">
        <v>496</v>
      </c>
      <c r="E546" s="2653">
        <v>1</v>
      </c>
      <c r="I546" s="130"/>
      <c r="J546" s="2319"/>
      <c r="K546" s="2317"/>
      <c r="L546" s="2317"/>
      <c r="M546" s="1054" t="s">
        <v>227</v>
      </c>
      <c r="N546" s="557"/>
      <c r="O546" s="557"/>
      <c r="P546" s="553"/>
      <c r="Q546" s="1476">
        <f>Q547+Q550+Q551+Q555+Q558</f>
        <v>9352.9536899157429</v>
      </c>
      <c r="R546" s="1458">
        <f t="shared" ref="R546:AI546" si="346">R547+R550+R551+R555+R558</f>
        <v>9352.9536899157429</v>
      </c>
      <c r="S546" s="1458">
        <f t="shared" si="346"/>
        <v>9260.1037430978868</v>
      </c>
      <c r="T546" s="1458">
        <f t="shared" si="346"/>
        <v>9405.6304107241431</v>
      </c>
      <c r="U546" s="1458">
        <f t="shared" si="346"/>
        <v>9358.2382503691933</v>
      </c>
      <c r="V546" s="1458">
        <f t="shared" si="346"/>
        <v>9320.324522085235</v>
      </c>
      <c r="W546" s="1458">
        <f t="shared" si="346"/>
        <v>9546.8471442993377</v>
      </c>
      <c r="X546" s="1458">
        <f t="shared" si="346"/>
        <v>9398.7688884898871</v>
      </c>
      <c r="Y546" s="1458">
        <f t="shared" si="346"/>
        <v>9325.8642708728421</v>
      </c>
      <c r="Z546" s="1458">
        <f t="shared" si="346"/>
        <v>9468.4893776610315</v>
      </c>
      <c r="AA546" s="1458">
        <f t="shared" si="346"/>
        <v>9448.3718891838271</v>
      </c>
      <c r="AB546" s="1458">
        <f t="shared" si="346"/>
        <v>9428.2544007066299</v>
      </c>
      <c r="AC546" s="1458">
        <f t="shared" si="346"/>
        <v>27966.011122929373</v>
      </c>
      <c r="AD546" s="1458">
        <f t="shared" si="346"/>
        <v>28084.19318317857</v>
      </c>
      <c r="AE546" s="1458">
        <f t="shared" si="346"/>
        <v>28271.480303662065</v>
      </c>
      <c r="AF546" s="1458">
        <f t="shared" si="346"/>
        <v>28345.115667551487</v>
      </c>
      <c r="AG546" s="1458">
        <f t="shared" si="346"/>
        <v>56050.204306107946</v>
      </c>
      <c r="AH546" s="1458">
        <f t="shared" si="346"/>
        <v>56616.595971213552</v>
      </c>
      <c r="AI546" s="1458">
        <f t="shared" si="346"/>
        <v>112666.8002773215</v>
      </c>
    </row>
    <row r="547" spans="1:35">
      <c r="A547" s="1887">
        <v>500</v>
      </c>
      <c r="B547" s="1887">
        <v>1</v>
      </c>
      <c r="C547" s="1887">
        <v>497</v>
      </c>
      <c r="E547" s="2653">
        <v>1</v>
      </c>
      <c r="I547" s="130"/>
      <c r="J547" s="2319"/>
      <c r="K547" s="2317"/>
      <c r="L547" s="2317"/>
      <c r="N547" s="175" t="s">
        <v>223</v>
      </c>
      <c r="O547" s="175"/>
      <c r="P547" s="568"/>
      <c r="Q547" s="1477">
        <f>SUM(Q548:Q549)</f>
        <v>9352.9536899157429</v>
      </c>
      <c r="R547" s="1460">
        <f t="shared" ref="R547:AI547" si="347">SUM(R548:R549)</f>
        <v>9352.9536899157429</v>
      </c>
      <c r="S547" s="1460">
        <f t="shared" si="347"/>
        <v>9260.1037430978868</v>
      </c>
      <c r="T547" s="1460">
        <f t="shared" si="347"/>
        <v>9405.6304107241431</v>
      </c>
      <c r="U547" s="1460">
        <f t="shared" si="347"/>
        <v>9358.2382503691933</v>
      </c>
      <c r="V547" s="1460">
        <f t="shared" si="347"/>
        <v>9320.324522085235</v>
      </c>
      <c r="W547" s="1460">
        <f t="shared" si="347"/>
        <v>9546.8471442993377</v>
      </c>
      <c r="X547" s="1460">
        <f t="shared" si="347"/>
        <v>9398.7688884898871</v>
      </c>
      <c r="Y547" s="1460">
        <f t="shared" si="347"/>
        <v>9325.8642708728421</v>
      </c>
      <c r="Z547" s="1460">
        <f t="shared" si="347"/>
        <v>9468.4893776610315</v>
      </c>
      <c r="AA547" s="1460">
        <f t="shared" si="347"/>
        <v>9448.3718891838271</v>
      </c>
      <c r="AB547" s="1460">
        <f t="shared" si="347"/>
        <v>9428.2544007066299</v>
      </c>
      <c r="AC547" s="1460">
        <f t="shared" si="347"/>
        <v>27966.011122929373</v>
      </c>
      <c r="AD547" s="1460">
        <f t="shared" si="347"/>
        <v>28084.19318317857</v>
      </c>
      <c r="AE547" s="1460">
        <f t="shared" si="347"/>
        <v>28271.480303662065</v>
      </c>
      <c r="AF547" s="1460">
        <f t="shared" si="347"/>
        <v>28345.115667551487</v>
      </c>
      <c r="AG547" s="1460">
        <f t="shared" si="347"/>
        <v>56050.204306107946</v>
      </c>
      <c r="AH547" s="1460">
        <f t="shared" si="347"/>
        <v>56616.595971213552</v>
      </c>
      <c r="AI547" s="1460">
        <f t="shared" si="347"/>
        <v>112666.8002773215</v>
      </c>
    </row>
    <row r="548" spans="1:35">
      <c r="A548" s="1887">
        <v>501</v>
      </c>
      <c r="B548" s="1887">
        <v>1</v>
      </c>
      <c r="C548" s="1887">
        <v>498</v>
      </c>
      <c r="E548" s="2653">
        <v>1</v>
      </c>
      <c r="I548" s="130"/>
      <c r="J548" s="2319"/>
      <c r="K548" s="2317"/>
      <c r="L548" s="2317"/>
      <c r="P548" s="174" t="s">
        <v>231</v>
      </c>
      <c r="Q548" s="1474">
        <v>9352.9536899157429</v>
      </c>
      <c r="R548" s="1454">
        <v>9352.9536899157429</v>
      </c>
      <c r="S548" s="1454">
        <v>9260.1037430978868</v>
      </c>
      <c r="T548" s="1454">
        <v>9405.6304107241431</v>
      </c>
      <c r="U548" s="1454">
        <v>9358.2382503691933</v>
      </c>
      <c r="V548" s="1454">
        <v>9320.324522085235</v>
      </c>
      <c r="W548" s="1454">
        <v>9546.8471442993377</v>
      </c>
      <c r="X548" s="1454">
        <v>9398.7688884898871</v>
      </c>
      <c r="Y548" s="1454">
        <v>9325.8642708728421</v>
      </c>
      <c r="Z548" s="1454">
        <v>9468.4893776610315</v>
      </c>
      <c r="AA548" s="1454">
        <v>9448.3718891838271</v>
      </c>
      <c r="AB548" s="1454">
        <v>9428.2544007066299</v>
      </c>
      <c r="AC548" s="1452">
        <f>SUM(Q548:S548)</f>
        <v>27966.011122929373</v>
      </c>
      <c r="AD548" s="1452">
        <f>SUM(T548:V548)</f>
        <v>28084.19318317857</v>
      </c>
      <c r="AE548" s="1452">
        <f>SUM(W548:Y548)</f>
        <v>28271.480303662065</v>
      </c>
      <c r="AF548" s="1452">
        <f>SUM(Z548:AB548)</f>
        <v>28345.115667551487</v>
      </c>
      <c r="AG548" s="1452">
        <f>AC548+AD548</f>
        <v>56050.204306107946</v>
      </c>
      <c r="AH548" s="1452">
        <f>AF548+AE548</f>
        <v>56616.595971213552</v>
      </c>
      <c r="AI548" s="1452">
        <f>AG548+AH548</f>
        <v>112666.8002773215</v>
      </c>
    </row>
    <row r="549" spans="1:35">
      <c r="A549" s="1887">
        <v>502</v>
      </c>
      <c r="B549" s="1887">
        <v>1</v>
      </c>
      <c r="C549" s="1887">
        <v>499</v>
      </c>
      <c r="E549" s="2653">
        <v>1</v>
      </c>
      <c r="I549" s="130"/>
      <c r="J549" s="2319"/>
      <c r="K549" s="2317"/>
      <c r="L549" s="2317"/>
      <c r="N549" s="558"/>
      <c r="O549" s="558"/>
      <c r="P549" s="559" t="s">
        <v>232</v>
      </c>
      <c r="Q549" s="1478"/>
      <c r="R549" s="1455"/>
      <c r="S549" s="1455"/>
      <c r="T549" s="1455"/>
      <c r="U549" s="1455"/>
      <c r="V549" s="1455"/>
      <c r="W549" s="1455"/>
      <c r="X549" s="1455"/>
      <c r="Y549" s="1455"/>
      <c r="Z549" s="1455"/>
      <c r="AA549" s="1455"/>
      <c r="AB549" s="1455"/>
      <c r="AC549" s="1450">
        <f>SUM(Q549:S549)</f>
        <v>0</v>
      </c>
      <c r="AD549" s="1450">
        <f>SUM(T549:V549)</f>
        <v>0</v>
      </c>
      <c r="AE549" s="1450">
        <f>SUM(W549:Y549)</f>
        <v>0</v>
      </c>
      <c r="AF549" s="1450">
        <f>SUM(Z549:AB549)</f>
        <v>0</v>
      </c>
      <c r="AG549" s="1450">
        <f>AC549+AD549</f>
        <v>0</v>
      </c>
      <c r="AH549" s="1450">
        <f>AF549+AE549</f>
        <v>0</v>
      </c>
      <c r="AI549" s="1450">
        <f>AG549+AH549</f>
        <v>0</v>
      </c>
    </row>
    <row r="550" spans="1:35">
      <c r="A550" s="1887">
        <v>503</v>
      </c>
      <c r="B550" s="1887">
        <v>1</v>
      </c>
      <c r="C550" s="1887">
        <v>500</v>
      </c>
      <c r="E550" s="2653">
        <v>1</v>
      </c>
      <c r="I550" s="130"/>
      <c r="J550" s="2319"/>
      <c r="K550" s="2317"/>
      <c r="L550" s="2317"/>
      <c r="N550" s="563" t="s">
        <v>226</v>
      </c>
      <c r="Q550" s="1412"/>
      <c r="R550" s="1412"/>
      <c r="S550" s="1412"/>
      <c r="T550" s="1412"/>
      <c r="U550" s="1412"/>
      <c r="V550" s="1412"/>
      <c r="W550" s="1412"/>
      <c r="X550" s="1412"/>
      <c r="Y550" s="1412"/>
      <c r="Z550" s="1412"/>
      <c r="AA550" s="1412"/>
      <c r="AB550" s="1412"/>
      <c r="AC550" s="1398">
        <f>SUM(Q550:S550)</f>
        <v>0</v>
      </c>
      <c r="AD550" s="1398">
        <f>SUM(T550:V550)</f>
        <v>0</v>
      </c>
      <c r="AE550" s="1398">
        <f>SUM(W550:Y550)</f>
        <v>0</v>
      </c>
      <c r="AF550" s="1398">
        <f>SUM(Z550:AB550)</f>
        <v>0</v>
      </c>
      <c r="AG550" s="1398">
        <f>AC550+AD550</f>
        <v>0</v>
      </c>
      <c r="AH550" s="1398">
        <f>AF550+AE550</f>
        <v>0</v>
      </c>
      <c r="AI550" s="1398">
        <f>AG550+AH550</f>
        <v>0</v>
      </c>
    </row>
    <row r="551" spans="1:35">
      <c r="A551" s="1887">
        <v>504</v>
      </c>
      <c r="B551" s="1887">
        <v>1</v>
      </c>
      <c r="C551" s="1887">
        <v>501</v>
      </c>
      <c r="E551" s="2653">
        <v>1</v>
      </c>
      <c r="I551" s="130"/>
      <c r="J551" s="2319"/>
      <c r="K551" s="2317"/>
      <c r="L551" s="2317"/>
      <c r="M551" s="2320"/>
      <c r="N551" s="584" t="s">
        <v>333</v>
      </c>
      <c r="O551" s="584"/>
      <c r="P551" s="584"/>
      <c r="Q551" s="1458">
        <f t="shared" ref="Q551:AI551" si="348">SUM(Q552:Q554)</f>
        <v>0</v>
      </c>
      <c r="R551" s="1458">
        <f t="shared" si="348"/>
        <v>0</v>
      </c>
      <c r="S551" s="1458">
        <f t="shared" si="348"/>
        <v>0</v>
      </c>
      <c r="T551" s="1458">
        <f t="shared" si="348"/>
        <v>0</v>
      </c>
      <c r="U551" s="1458">
        <f t="shared" si="348"/>
        <v>0</v>
      </c>
      <c r="V551" s="1458">
        <f t="shared" si="348"/>
        <v>0</v>
      </c>
      <c r="W551" s="1458">
        <f t="shared" si="348"/>
        <v>0</v>
      </c>
      <c r="X551" s="1458">
        <f t="shared" si="348"/>
        <v>0</v>
      </c>
      <c r="Y551" s="1458">
        <f t="shared" si="348"/>
        <v>0</v>
      </c>
      <c r="Z551" s="1458">
        <f t="shared" si="348"/>
        <v>0</v>
      </c>
      <c r="AA551" s="1458">
        <f t="shared" si="348"/>
        <v>0</v>
      </c>
      <c r="AB551" s="1458">
        <f t="shared" si="348"/>
        <v>0</v>
      </c>
      <c r="AC551" s="1458">
        <f t="shared" si="348"/>
        <v>0</v>
      </c>
      <c r="AD551" s="1458">
        <f t="shared" si="348"/>
        <v>0</v>
      </c>
      <c r="AE551" s="1458">
        <f t="shared" si="348"/>
        <v>0</v>
      </c>
      <c r="AF551" s="1458">
        <f t="shared" si="348"/>
        <v>0</v>
      </c>
      <c r="AG551" s="1458">
        <f t="shared" si="348"/>
        <v>0</v>
      </c>
      <c r="AH551" s="1458">
        <f t="shared" si="348"/>
        <v>0</v>
      </c>
      <c r="AI551" s="1458">
        <f t="shared" si="348"/>
        <v>0</v>
      </c>
    </row>
    <row r="552" spans="1:35">
      <c r="A552" s="1887">
        <v>505</v>
      </c>
      <c r="B552" s="1887">
        <v>1</v>
      </c>
      <c r="C552" s="1887">
        <v>502</v>
      </c>
      <c r="E552" s="2653">
        <v>1</v>
      </c>
      <c r="I552" s="130"/>
      <c r="J552" s="2319"/>
      <c r="K552" s="2317"/>
      <c r="L552" s="2317"/>
      <c r="M552" s="2320"/>
      <c r="N552" s="587"/>
      <c r="O552" s="587"/>
      <c r="P552" s="588" t="s">
        <v>404</v>
      </c>
      <c r="Q552" s="1454"/>
      <c r="R552" s="1454"/>
      <c r="S552" s="1454"/>
      <c r="T552" s="1454"/>
      <c r="U552" s="1454"/>
      <c r="V552" s="1454"/>
      <c r="W552" s="1454"/>
      <c r="X552" s="1454"/>
      <c r="Y552" s="1454"/>
      <c r="Z552" s="1454"/>
      <c r="AA552" s="1454"/>
      <c r="AB552" s="1454"/>
      <c r="AC552" s="1452">
        <f>SUM(Q552:S552)</f>
        <v>0</v>
      </c>
      <c r="AD552" s="1452">
        <f>SUM(T552:V552)</f>
        <v>0</v>
      </c>
      <c r="AE552" s="1452">
        <f>SUM(W552:Y552)</f>
        <v>0</v>
      </c>
      <c r="AF552" s="1452">
        <f>SUM(Z552:AB552)</f>
        <v>0</v>
      </c>
      <c r="AG552" s="1452">
        <f>AC552+AD552</f>
        <v>0</v>
      </c>
      <c r="AH552" s="1452">
        <f>AF552+AE552</f>
        <v>0</v>
      </c>
      <c r="AI552" s="1452">
        <f>AG552+AH552</f>
        <v>0</v>
      </c>
    </row>
    <row r="553" spans="1:35">
      <c r="A553" s="1887">
        <v>506</v>
      </c>
      <c r="B553" s="1887">
        <v>1</v>
      </c>
      <c r="C553" s="1887">
        <v>503</v>
      </c>
      <c r="E553" s="2653">
        <v>1</v>
      </c>
      <c r="I553" s="130"/>
      <c r="J553" s="2319"/>
      <c r="K553" s="2317"/>
      <c r="L553" s="2317"/>
      <c r="M553" s="2320"/>
      <c r="N553" s="1578"/>
      <c r="O553" s="1578"/>
      <c r="P553" s="621" t="s">
        <v>405</v>
      </c>
      <c r="Q553" s="1412"/>
      <c r="R553" s="1412"/>
      <c r="S553" s="1412"/>
      <c r="T553" s="1412"/>
      <c r="U553" s="1412"/>
      <c r="V553" s="1412"/>
      <c r="W553" s="1412"/>
      <c r="X553" s="1412"/>
      <c r="Y553" s="1412"/>
      <c r="Z553" s="1412"/>
      <c r="AA553" s="1412"/>
      <c r="AB553" s="1412"/>
      <c r="AC553" s="1398">
        <f>SUM(Q553:S553)</f>
        <v>0</v>
      </c>
      <c r="AD553" s="1398">
        <f>SUM(T553:V553)</f>
        <v>0</v>
      </c>
      <c r="AE553" s="1398">
        <f>SUM(W553:Y553)</f>
        <v>0</v>
      </c>
      <c r="AF553" s="1398">
        <f>SUM(Z553:AB553)</f>
        <v>0</v>
      </c>
      <c r="AG553" s="1398">
        <f>AC553+AD553</f>
        <v>0</v>
      </c>
      <c r="AH553" s="1398">
        <f>AF553+AE553</f>
        <v>0</v>
      </c>
      <c r="AI553" s="1398">
        <f>AG553+AH553</f>
        <v>0</v>
      </c>
    </row>
    <row r="554" spans="1:35">
      <c r="A554" s="1887">
        <v>507</v>
      </c>
      <c r="B554" s="1887">
        <v>1</v>
      </c>
      <c r="C554" s="1887">
        <v>504</v>
      </c>
      <c r="E554" s="2653">
        <v>1</v>
      </c>
      <c r="I554" s="130"/>
      <c r="J554" s="2319"/>
      <c r="K554" s="2317"/>
      <c r="L554" s="2317"/>
      <c r="M554" s="2320"/>
      <c r="N554" s="1578"/>
      <c r="O554" s="1578"/>
      <c r="P554" s="143" t="s">
        <v>414</v>
      </c>
      <c r="Q554" s="1465"/>
      <c r="R554" s="1465"/>
      <c r="S554" s="1465"/>
      <c r="T554" s="1465"/>
      <c r="U554" s="1465"/>
      <c r="V554" s="1465"/>
      <c r="W554" s="1465"/>
      <c r="X554" s="1465"/>
      <c r="Y554" s="1465"/>
      <c r="Z554" s="1465"/>
      <c r="AA554" s="1465"/>
      <c r="AB554" s="1465"/>
      <c r="AC554" s="1399">
        <f>SUM(Q554:S554)</f>
        <v>0</v>
      </c>
      <c r="AD554" s="1399">
        <f>SUM(T554:V554)</f>
        <v>0</v>
      </c>
      <c r="AE554" s="1399">
        <f>SUM(W554:Y554)</f>
        <v>0</v>
      </c>
      <c r="AF554" s="1399">
        <f>SUM(Z554:AB554)</f>
        <v>0</v>
      </c>
      <c r="AG554" s="1399">
        <f>AC554+AD554</f>
        <v>0</v>
      </c>
      <c r="AH554" s="1399">
        <f>AF554+AE554</f>
        <v>0</v>
      </c>
      <c r="AI554" s="1399">
        <f>AG554+AH554</f>
        <v>0</v>
      </c>
    </row>
    <row r="555" spans="1:35">
      <c r="A555" s="1887">
        <v>508</v>
      </c>
      <c r="B555" s="1887">
        <v>1</v>
      </c>
      <c r="C555" s="1887">
        <v>505</v>
      </c>
      <c r="E555" s="2653">
        <v>1</v>
      </c>
      <c r="I555" s="130"/>
      <c r="J555" s="2319"/>
      <c r="K555" s="2317"/>
      <c r="L555" s="2317"/>
      <c r="M555" s="2320"/>
      <c r="N555" s="584" t="s">
        <v>415</v>
      </c>
      <c r="O555" s="584"/>
      <c r="P555" s="584"/>
      <c r="Q555" s="1458">
        <f>SUM(Q556:Q557)</f>
        <v>0</v>
      </c>
      <c r="R555" s="1458">
        <f t="shared" ref="R555:AI555" si="349">SUM(R556:R557)</f>
        <v>0</v>
      </c>
      <c r="S555" s="1458">
        <f t="shared" si="349"/>
        <v>0</v>
      </c>
      <c r="T555" s="1458">
        <f t="shared" si="349"/>
        <v>0</v>
      </c>
      <c r="U555" s="1458">
        <f t="shared" si="349"/>
        <v>0</v>
      </c>
      <c r="V555" s="1458">
        <f t="shared" si="349"/>
        <v>0</v>
      </c>
      <c r="W555" s="1458">
        <f t="shared" si="349"/>
        <v>0</v>
      </c>
      <c r="X555" s="1458">
        <f t="shared" si="349"/>
        <v>0</v>
      </c>
      <c r="Y555" s="1458">
        <f t="shared" si="349"/>
        <v>0</v>
      </c>
      <c r="Z555" s="1458">
        <f t="shared" si="349"/>
        <v>0</v>
      </c>
      <c r="AA555" s="1458">
        <f t="shared" si="349"/>
        <v>0</v>
      </c>
      <c r="AB555" s="1458">
        <f t="shared" si="349"/>
        <v>0</v>
      </c>
      <c r="AC555" s="1458">
        <f t="shared" si="349"/>
        <v>0</v>
      </c>
      <c r="AD555" s="1458">
        <f t="shared" si="349"/>
        <v>0</v>
      </c>
      <c r="AE555" s="1458">
        <f t="shared" si="349"/>
        <v>0</v>
      </c>
      <c r="AF555" s="1458">
        <f t="shared" si="349"/>
        <v>0</v>
      </c>
      <c r="AG555" s="1458">
        <f t="shared" si="349"/>
        <v>0</v>
      </c>
      <c r="AH555" s="1458">
        <f t="shared" si="349"/>
        <v>0</v>
      </c>
      <c r="AI555" s="1458">
        <f t="shared" si="349"/>
        <v>0</v>
      </c>
    </row>
    <row r="556" spans="1:35">
      <c r="A556" s="1887">
        <v>509</v>
      </c>
      <c r="B556" s="1887">
        <v>1</v>
      </c>
      <c r="C556" s="1887">
        <v>506</v>
      </c>
      <c r="E556" s="2653">
        <v>1</v>
      </c>
      <c r="I556" s="130"/>
      <c r="J556" s="2319"/>
      <c r="K556" s="2317"/>
      <c r="L556" s="2317"/>
      <c r="M556" s="2320"/>
      <c r="N556" s="2321"/>
      <c r="O556" s="587"/>
      <c r="P556" s="587" t="s">
        <v>419</v>
      </c>
      <c r="Q556" s="1454"/>
      <c r="R556" s="1454"/>
      <c r="S556" s="1454"/>
      <c r="T556" s="1454"/>
      <c r="U556" s="1454"/>
      <c r="V556" s="1454"/>
      <c r="W556" s="1454"/>
      <c r="X556" s="1454"/>
      <c r="Y556" s="1454"/>
      <c r="Z556" s="1454"/>
      <c r="AA556" s="1454"/>
      <c r="AB556" s="1454"/>
      <c r="AC556" s="1452">
        <f>SUM(Q556:S556)</f>
        <v>0</v>
      </c>
      <c r="AD556" s="1452">
        <f>SUM(T556:V556)</f>
        <v>0</v>
      </c>
      <c r="AE556" s="1452">
        <f>SUM(W556:Y556)</f>
        <v>0</v>
      </c>
      <c r="AF556" s="1452">
        <f>SUM(Z556:AB556)</f>
        <v>0</v>
      </c>
      <c r="AG556" s="1452">
        <f>AC556+AD556</f>
        <v>0</v>
      </c>
      <c r="AH556" s="1452">
        <f>AF556+AE556</f>
        <v>0</v>
      </c>
      <c r="AI556" s="1452">
        <f>AG556+AH556</f>
        <v>0</v>
      </c>
    </row>
    <row r="557" spans="1:35">
      <c r="A557" s="1887">
        <v>510</v>
      </c>
      <c r="B557" s="1887">
        <v>1</v>
      </c>
      <c r="C557" s="1887">
        <v>507</v>
      </c>
      <c r="E557" s="2653">
        <v>1</v>
      </c>
      <c r="I557" s="130"/>
      <c r="J557" s="2319"/>
      <c r="K557" s="2317"/>
      <c r="L557" s="2317"/>
      <c r="M557" s="2320"/>
      <c r="N557" s="461"/>
      <c r="O557" s="461"/>
      <c r="P557" s="461" t="s">
        <v>421</v>
      </c>
      <c r="Q557" s="1465"/>
      <c r="R557" s="1465"/>
      <c r="S557" s="1465"/>
      <c r="T557" s="1465"/>
      <c r="U557" s="1465"/>
      <c r="V557" s="1465"/>
      <c r="W557" s="1465"/>
      <c r="X557" s="1465"/>
      <c r="Y557" s="1465"/>
      <c r="Z557" s="1465"/>
      <c r="AA557" s="1465"/>
      <c r="AB557" s="1465"/>
      <c r="AC557" s="1399">
        <f>SUM(Q557:S557)</f>
        <v>0</v>
      </c>
      <c r="AD557" s="1399">
        <f>SUM(T557:V557)</f>
        <v>0</v>
      </c>
      <c r="AE557" s="1399">
        <f>SUM(W557:Y557)</f>
        <v>0</v>
      </c>
      <c r="AF557" s="1399">
        <f>SUM(Z557:AB557)</f>
        <v>0</v>
      </c>
      <c r="AG557" s="1399">
        <f>AC557+AD557</f>
        <v>0</v>
      </c>
      <c r="AH557" s="1399">
        <f>AF557+AE557</f>
        <v>0</v>
      </c>
      <c r="AI557" s="1399">
        <f>AG557+AH557</f>
        <v>0</v>
      </c>
    </row>
    <row r="558" spans="1:35">
      <c r="A558" s="1887">
        <v>511</v>
      </c>
      <c r="B558" s="1887">
        <v>1</v>
      </c>
      <c r="C558" s="1887">
        <v>508</v>
      </c>
      <c r="E558" s="2653">
        <v>1</v>
      </c>
      <c r="I558" s="130"/>
      <c r="J558" s="2319"/>
      <c r="K558" s="2317"/>
      <c r="L558" s="2317"/>
      <c r="M558" s="2320"/>
      <c r="N558" s="621" t="s">
        <v>573</v>
      </c>
      <c r="O558" s="1578"/>
      <c r="P558" s="621"/>
      <c r="Q558" s="1412"/>
      <c r="R558" s="1412"/>
      <c r="S558" s="1412"/>
      <c r="T558" s="1412"/>
      <c r="U558" s="1412"/>
      <c r="V558" s="1412"/>
      <c r="W558" s="1412"/>
      <c r="X558" s="1412"/>
      <c r="Y558" s="1412"/>
      <c r="Z558" s="1412"/>
      <c r="AA558" s="1412"/>
      <c r="AB558" s="1412"/>
      <c r="AC558" s="1398">
        <f>SUM(Q558:S558)</f>
        <v>0</v>
      </c>
      <c r="AD558" s="1398">
        <f>SUM(T558:V558)</f>
        <v>0</v>
      </c>
      <c r="AE558" s="1398">
        <f>SUM(W558:Y558)</f>
        <v>0</v>
      </c>
      <c r="AF558" s="1398">
        <f>SUM(Z558:AB558)</f>
        <v>0</v>
      </c>
      <c r="AG558" s="1398">
        <f>AC558+AD558</f>
        <v>0</v>
      </c>
      <c r="AH558" s="1398">
        <f>AF558+AE558</f>
        <v>0</v>
      </c>
      <c r="AI558" s="1398">
        <f>AG558+AH558</f>
        <v>0</v>
      </c>
    </row>
    <row r="559" spans="1:35">
      <c r="A559" s="1887">
        <v>512</v>
      </c>
      <c r="B559" s="1887">
        <v>1</v>
      </c>
      <c r="C559" s="1887">
        <v>509</v>
      </c>
      <c r="E559" s="2653">
        <v>1</v>
      </c>
      <c r="I559" s="130"/>
      <c r="J559" s="2319"/>
      <c r="K559" s="2317"/>
      <c r="L559" s="2317"/>
      <c r="M559" s="1054" t="s">
        <v>216</v>
      </c>
      <c r="N559" s="557"/>
      <c r="O559" s="557"/>
      <c r="P559" s="557"/>
      <c r="Q559" s="1458">
        <f>SUM(Q560:Q563)</f>
        <v>0</v>
      </c>
      <c r="R559" s="1458">
        <f t="shared" ref="R559:AI559" si="350">SUM(R560:R563)</f>
        <v>0</v>
      </c>
      <c r="S559" s="1458">
        <f t="shared" si="350"/>
        <v>0</v>
      </c>
      <c r="T559" s="1458">
        <f t="shared" si="350"/>
        <v>0</v>
      </c>
      <c r="U559" s="1458">
        <f t="shared" si="350"/>
        <v>0</v>
      </c>
      <c r="V559" s="1458">
        <f t="shared" si="350"/>
        <v>0</v>
      </c>
      <c r="W559" s="1458">
        <f t="shared" si="350"/>
        <v>0</v>
      </c>
      <c r="X559" s="1458">
        <f t="shared" si="350"/>
        <v>0</v>
      </c>
      <c r="Y559" s="1458">
        <f t="shared" si="350"/>
        <v>0</v>
      </c>
      <c r="Z559" s="1458">
        <f t="shared" si="350"/>
        <v>0</v>
      </c>
      <c r="AA559" s="1458">
        <f t="shared" si="350"/>
        <v>0</v>
      </c>
      <c r="AB559" s="1458">
        <f t="shared" si="350"/>
        <v>0</v>
      </c>
      <c r="AC559" s="1458">
        <f t="shared" si="350"/>
        <v>0</v>
      </c>
      <c r="AD559" s="1458">
        <f t="shared" si="350"/>
        <v>0</v>
      </c>
      <c r="AE559" s="1458">
        <f t="shared" si="350"/>
        <v>0</v>
      </c>
      <c r="AF559" s="1458">
        <f t="shared" si="350"/>
        <v>0</v>
      </c>
      <c r="AG559" s="1458">
        <f t="shared" si="350"/>
        <v>0</v>
      </c>
      <c r="AH559" s="1458">
        <f t="shared" si="350"/>
        <v>0</v>
      </c>
      <c r="AI559" s="1458">
        <f t="shared" si="350"/>
        <v>0</v>
      </c>
    </row>
    <row r="560" spans="1:35">
      <c r="A560" s="1887">
        <v>513</v>
      </c>
      <c r="B560" s="1887">
        <v>1</v>
      </c>
      <c r="C560" s="1887">
        <v>510</v>
      </c>
      <c r="E560" s="2653">
        <v>1</v>
      </c>
      <c r="I560" s="130"/>
      <c r="J560" s="2319"/>
      <c r="K560" s="2317"/>
      <c r="L560" s="2317"/>
      <c r="N560" s="175"/>
      <c r="O560" s="175"/>
      <c r="P560" s="175" t="s">
        <v>138</v>
      </c>
      <c r="Q560" s="1454"/>
      <c r="R560" s="1454"/>
      <c r="S560" s="1454"/>
      <c r="T560" s="1454"/>
      <c r="U560" s="1454"/>
      <c r="V560" s="1454"/>
      <c r="W560" s="1454"/>
      <c r="X560" s="1454"/>
      <c r="Y560" s="1454"/>
      <c r="Z560" s="1454"/>
      <c r="AA560" s="1454"/>
      <c r="AB560" s="1454"/>
      <c r="AC560" s="1452">
        <f>SUM(Q560:S560)</f>
        <v>0</v>
      </c>
      <c r="AD560" s="1452">
        <f>SUM(T560:V560)</f>
        <v>0</v>
      </c>
      <c r="AE560" s="1452">
        <f>SUM(W560:Y560)</f>
        <v>0</v>
      </c>
      <c r="AF560" s="1452">
        <f>SUM(Z560:AB560)</f>
        <v>0</v>
      </c>
      <c r="AG560" s="1452">
        <f>AC560+AD560</f>
        <v>0</v>
      </c>
      <c r="AH560" s="1452">
        <f>AF560+AE560</f>
        <v>0</v>
      </c>
      <c r="AI560" s="1452">
        <f>AG560+AH560</f>
        <v>0</v>
      </c>
    </row>
    <row r="561" spans="1:35">
      <c r="A561" s="1887">
        <v>514</v>
      </c>
      <c r="B561" s="1887">
        <v>1</v>
      </c>
      <c r="C561" s="1887">
        <v>511</v>
      </c>
      <c r="E561" s="2653">
        <v>1</v>
      </c>
      <c r="I561" s="130"/>
      <c r="J561" s="2319"/>
      <c r="K561" s="2317"/>
      <c r="L561" s="2317"/>
      <c r="P561" s="371" t="s">
        <v>235</v>
      </c>
      <c r="Q561" s="1412"/>
      <c r="R561" s="1412"/>
      <c r="S561" s="1412"/>
      <c r="T561" s="1412"/>
      <c r="U561" s="1412"/>
      <c r="V561" s="1412"/>
      <c r="W561" s="1412"/>
      <c r="X561" s="1412"/>
      <c r="Y561" s="1412"/>
      <c r="Z561" s="1412"/>
      <c r="AA561" s="1412"/>
      <c r="AB561" s="1412"/>
      <c r="AC561" s="1398">
        <f>SUM(Q561:S561)</f>
        <v>0</v>
      </c>
      <c r="AD561" s="1398">
        <f>SUM(T561:V561)</f>
        <v>0</v>
      </c>
      <c r="AE561" s="1398">
        <f>SUM(W561:Y561)</f>
        <v>0</v>
      </c>
      <c r="AF561" s="1398">
        <f>SUM(Z561:AB561)</f>
        <v>0</v>
      </c>
      <c r="AG561" s="1398">
        <f>AC561+AD561</f>
        <v>0</v>
      </c>
      <c r="AH561" s="1398">
        <f>AF561+AE561</f>
        <v>0</v>
      </c>
      <c r="AI561" s="1398">
        <f>AG561+AH561</f>
        <v>0</v>
      </c>
    </row>
    <row r="562" spans="1:35">
      <c r="A562" s="1887">
        <v>515</v>
      </c>
      <c r="B562" s="1887">
        <v>1</v>
      </c>
      <c r="C562" s="1887">
        <v>512</v>
      </c>
      <c r="E562" s="2653">
        <v>1</v>
      </c>
      <c r="I562" s="130"/>
      <c r="J562" s="2319"/>
      <c r="K562" s="2317"/>
      <c r="L562" s="2317"/>
      <c r="P562" s="371" t="s">
        <v>236</v>
      </c>
      <c r="Q562" s="1412"/>
      <c r="R562" s="1412"/>
      <c r="S562" s="1412"/>
      <c r="T562" s="1412"/>
      <c r="U562" s="1412"/>
      <c r="V562" s="1412"/>
      <c r="W562" s="1412"/>
      <c r="X562" s="1412"/>
      <c r="Y562" s="1412"/>
      <c r="Z562" s="1412"/>
      <c r="AA562" s="1412"/>
      <c r="AB562" s="1412"/>
      <c r="AC562" s="1398">
        <f>SUM(Q562:S562)</f>
        <v>0</v>
      </c>
      <c r="AD562" s="1398">
        <f>SUM(T562:V562)</f>
        <v>0</v>
      </c>
      <c r="AE562" s="1398">
        <f>SUM(W562:Y562)</f>
        <v>0</v>
      </c>
      <c r="AF562" s="1398">
        <f>SUM(Z562:AB562)</f>
        <v>0</v>
      </c>
      <c r="AG562" s="1398">
        <f>AC562+AD562</f>
        <v>0</v>
      </c>
      <c r="AH562" s="1398">
        <f>AF562+AE562</f>
        <v>0</v>
      </c>
      <c r="AI562" s="1398">
        <f>AG562+AH562</f>
        <v>0</v>
      </c>
    </row>
    <row r="563" spans="1:35">
      <c r="A563" s="1887">
        <v>516</v>
      </c>
      <c r="B563" s="1887">
        <v>1</v>
      </c>
      <c r="C563" s="1887">
        <v>513</v>
      </c>
      <c r="E563" s="2653">
        <v>1</v>
      </c>
      <c r="I563" s="130"/>
      <c r="J563" s="2319"/>
      <c r="K563" s="2317"/>
      <c r="L563" s="2317"/>
      <c r="N563" s="16"/>
      <c r="O563" s="16"/>
      <c r="P563" s="16" t="s">
        <v>136</v>
      </c>
      <c r="Q563" s="1465"/>
      <c r="R563" s="1465"/>
      <c r="S563" s="1465"/>
      <c r="T563" s="1465"/>
      <c r="U563" s="1465"/>
      <c r="V563" s="1465"/>
      <c r="W563" s="1465"/>
      <c r="X563" s="1465"/>
      <c r="Y563" s="1465"/>
      <c r="Z563" s="1465"/>
      <c r="AA563" s="1465"/>
      <c r="AB563" s="1465"/>
      <c r="AC563" s="1399">
        <f>SUM(Q563:S563)</f>
        <v>0</v>
      </c>
      <c r="AD563" s="1399">
        <f>SUM(T563:V563)</f>
        <v>0</v>
      </c>
      <c r="AE563" s="1399">
        <f>SUM(W563:Y563)</f>
        <v>0</v>
      </c>
      <c r="AF563" s="1399">
        <f>SUM(Z563:AB563)</f>
        <v>0</v>
      </c>
      <c r="AG563" s="1399">
        <f>AC563+AD563</f>
        <v>0</v>
      </c>
      <c r="AH563" s="1399">
        <f>AF563+AE563</f>
        <v>0</v>
      </c>
      <c r="AI563" s="1399">
        <f>AG563+AH563</f>
        <v>0</v>
      </c>
    </row>
    <row r="564" spans="1:35">
      <c r="A564" s="1887">
        <v>517</v>
      </c>
      <c r="B564" s="1887">
        <v>1</v>
      </c>
      <c r="C564" s="1887">
        <v>514</v>
      </c>
      <c r="E564" s="2653">
        <v>1</v>
      </c>
      <c r="I564" s="128"/>
      <c r="J564" s="127"/>
      <c r="K564" s="116"/>
      <c r="L564" s="116"/>
      <c r="M564" s="472" t="s">
        <v>136</v>
      </c>
      <c r="N564" s="16"/>
      <c r="O564" s="16"/>
      <c r="P564" s="16"/>
      <c r="Q564" s="1465"/>
      <c r="R564" s="1465"/>
      <c r="S564" s="1465"/>
      <c r="T564" s="1465"/>
      <c r="U564" s="1465"/>
      <c r="V564" s="1465"/>
      <c r="W564" s="1465"/>
      <c r="X564" s="1465"/>
      <c r="Y564" s="1465"/>
      <c r="Z564" s="1465"/>
      <c r="AA564" s="1465"/>
      <c r="AB564" s="1465"/>
      <c r="AC564" s="1399">
        <f>SUM(Q564:S564)</f>
        <v>0</v>
      </c>
      <c r="AD564" s="1399">
        <f>SUM(T564:V564)</f>
        <v>0</v>
      </c>
      <c r="AE564" s="1399">
        <f>SUM(W564:Y564)</f>
        <v>0</v>
      </c>
      <c r="AF564" s="1399">
        <f>SUM(Z564:AB564)</f>
        <v>0</v>
      </c>
      <c r="AG564" s="1399">
        <f>AC564+AD564</f>
        <v>0</v>
      </c>
      <c r="AH564" s="1399">
        <f>AF564+AE564</f>
        <v>0</v>
      </c>
      <c r="AI564" s="1399">
        <f>AG564+AH564</f>
        <v>0</v>
      </c>
    </row>
    <row r="565" spans="1:35">
      <c r="A565" s="1887">
        <v>518</v>
      </c>
      <c r="B565" s="1887">
        <v>1</v>
      </c>
      <c r="C565" s="1887">
        <v>515</v>
      </c>
      <c r="E565" s="2653">
        <v>1</v>
      </c>
      <c r="I565" s="2178"/>
      <c r="J565" s="326"/>
      <c r="K565" s="2178"/>
      <c r="L565" s="2178"/>
      <c r="M565" s="326"/>
      <c r="N565" s="326"/>
      <c r="O565" s="326"/>
      <c r="P565" s="326"/>
      <c r="AA565" s="1"/>
      <c r="AB565" s="1"/>
      <c r="AC565" s="1"/>
      <c r="AD565" s="1"/>
      <c r="AE565" s="1"/>
      <c r="AF565" s="1"/>
      <c r="AG565" s="1"/>
      <c r="AH565" s="1"/>
      <c r="AI565" s="1"/>
    </row>
    <row r="566" spans="1:35">
      <c r="A566" s="1887">
        <v>519</v>
      </c>
      <c r="B566" s="1887">
        <v>1</v>
      </c>
      <c r="C566" s="1887">
        <v>516</v>
      </c>
      <c r="E566" s="2653">
        <v>1</v>
      </c>
      <c r="H566" s="2178" t="s">
        <v>516</v>
      </c>
      <c r="I566" s="2178"/>
      <c r="J566" s="326"/>
      <c r="K566" s="2178"/>
      <c r="L566" s="2178"/>
      <c r="M566" s="326"/>
      <c r="N566" s="326"/>
      <c r="O566" s="326"/>
      <c r="P566" s="447"/>
      <c r="AA566" s="1"/>
      <c r="AB566" s="1"/>
      <c r="AC566" s="1"/>
      <c r="AD566" s="1"/>
      <c r="AE566" s="1"/>
      <c r="AF566" s="1"/>
      <c r="AG566" s="1"/>
      <c r="AH566" s="1"/>
      <c r="AI566" s="1"/>
    </row>
    <row r="567" spans="1:35">
      <c r="A567" s="1887">
        <v>520</v>
      </c>
      <c r="B567" s="1887">
        <v>1</v>
      </c>
      <c r="C567" s="1887">
        <v>517</v>
      </c>
      <c r="E567" s="2653">
        <v>1</v>
      </c>
      <c r="I567" s="2250" t="s">
        <v>220</v>
      </c>
      <c r="J567" s="2107"/>
      <c r="K567" s="2251"/>
      <c r="L567" s="2251"/>
      <c r="M567" s="2107"/>
      <c r="N567" s="2107"/>
      <c r="O567" s="2107"/>
      <c r="P567" s="2107"/>
      <c r="Q567" s="1483">
        <f>Q568+Q583</f>
        <v>2575</v>
      </c>
      <c r="R567" s="1483">
        <f t="shared" ref="R567:AI567" si="351">R568+R583</f>
        <v>10400</v>
      </c>
      <c r="S567" s="1483">
        <f t="shared" si="351"/>
        <v>11225</v>
      </c>
      <c r="T567" s="1483">
        <f t="shared" si="351"/>
        <v>10400</v>
      </c>
      <c r="U567" s="1483">
        <f t="shared" si="351"/>
        <v>19925</v>
      </c>
      <c r="V567" s="1483">
        <f t="shared" si="351"/>
        <v>10550</v>
      </c>
      <c r="W567" s="1483">
        <f t="shared" si="351"/>
        <v>20040</v>
      </c>
      <c r="X567" s="1483">
        <f t="shared" si="351"/>
        <v>10565</v>
      </c>
      <c r="Y567" s="1483">
        <f t="shared" si="351"/>
        <v>11490</v>
      </c>
      <c r="Z567" s="1483">
        <f t="shared" si="351"/>
        <v>10675</v>
      </c>
      <c r="AA567" s="1483">
        <f t="shared" si="351"/>
        <v>68025</v>
      </c>
      <c r="AB567" s="1483">
        <f t="shared" si="351"/>
        <v>20250</v>
      </c>
      <c r="AC567" s="1483">
        <f t="shared" si="351"/>
        <v>24200</v>
      </c>
      <c r="AD567" s="1483">
        <f t="shared" si="351"/>
        <v>40875</v>
      </c>
      <c r="AE567" s="1483">
        <f t="shared" si="351"/>
        <v>42095</v>
      </c>
      <c r="AF567" s="1483">
        <f t="shared" si="351"/>
        <v>98950</v>
      </c>
      <c r="AG567" s="1483">
        <f t="shared" si="351"/>
        <v>65075</v>
      </c>
      <c r="AH567" s="1483">
        <f t="shared" si="351"/>
        <v>141045</v>
      </c>
      <c r="AI567" s="1483">
        <f t="shared" si="351"/>
        <v>206120</v>
      </c>
    </row>
    <row r="568" spans="1:35">
      <c r="A568" s="1887">
        <v>521</v>
      </c>
      <c r="B568" s="1887">
        <v>1</v>
      </c>
      <c r="C568" s="1887">
        <v>518</v>
      </c>
      <c r="E568" s="2653">
        <v>1</v>
      </c>
      <c r="I568" s="2108"/>
      <c r="J568" s="2323"/>
      <c r="K568" s="2315" t="s">
        <v>221</v>
      </c>
      <c r="L568" s="2315"/>
      <c r="M568" s="2316"/>
      <c r="N568" s="2316"/>
      <c r="O568" s="2316"/>
      <c r="P568" s="2316"/>
      <c r="Q568" s="1472">
        <f>Q569+Q576</f>
        <v>2575</v>
      </c>
      <c r="R568" s="1472">
        <f t="shared" ref="R568:AI568" si="352">R569+R576</f>
        <v>10400</v>
      </c>
      <c r="S568" s="1472">
        <f t="shared" si="352"/>
        <v>11225</v>
      </c>
      <c r="T568" s="1472">
        <f t="shared" si="352"/>
        <v>10400</v>
      </c>
      <c r="U568" s="1472">
        <f t="shared" si="352"/>
        <v>19925</v>
      </c>
      <c r="V568" s="1472">
        <f t="shared" si="352"/>
        <v>10550</v>
      </c>
      <c r="W568" s="1472">
        <f t="shared" si="352"/>
        <v>20040</v>
      </c>
      <c r="X568" s="1472">
        <f t="shared" si="352"/>
        <v>10565</v>
      </c>
      <c r="Y568" s="1472">
        <f t="shared" si="352"/>
        <v>11490</v>
      </c>
      <c r="Z568" s="1472">
        <f t="shared" si="352"/>
        <v>10675</v>
      </c>
      <c r="AA568" s="1472">
        <f t="shared" si="352"/>
        <v>68025</v>
      </c>
      <c r="AB568" s="1472">
        <f t="shared" si="352"/>
        <v>20250</v>
      </c>
      <c r="AC568" s="1472">
        <f t="shared" si="352"/>
        <v>24200</v>
      </c>
      <c r="AD568" s="1472">
        <f t="shared" si="352"/>
        <v>40875</v>
      </c>
      <c r="AE568" s="1472">
        <f t="shared" si="352"/>
        <v>42095</v>
      </c>
      <c r="AF568" s="1472">
        <f t="shared" si="352"/>
        <v>98950</v>
      </c>
      <c r="AG568" s="1472">
        <f t="shared" si="352"/>
        <v>65075</v>
      </c>
      <c r="AH568" s="1472">
        <f t="shared" si="352"/>
        <v>141045</v>
      </c>
      <c r="AI568" s="1472">
        <f t="shared" si="352"/>
        <v>206120</v>
      </c>
    </row>
    <row r="569" spans="1:35">
      <c r="A569" s="1887">
        <v>522</v>
      </c>
      <c r="B569" s="1887">
        <v>1</v>
      </c>
      <c r="C569" s="1887">
        <v>519</v>
      </c>
      <c r="E569" s="2653">
        <v>1</v>
      </c>
      <c r="I569" s="2108"/>
      <c r="J569" s="2323"/>
      <c r="K569" s="2315"/>
      <c r="L569" s="2315"/>
      <c r="M569" s="326" t="s">
        <v>326</v>
      </c>
      <c r="N569" s="2324"/>
      <c r="O569" s="2324"/>
      <c r="P569" s="2324"/>
      <c r="Q569" s="1450">
        <f>SUM(Q570:Q575)</f>
        <v>0</v>
      </c>
      <c r="R569" s="1450">
        <f t="shared" ref="R569:AI569" si="353">SUM(R570:R575)</f>
        <v>7700</v>
      </c>
      <c r="S569" s="1450">
        <f t="shared" si="353"/>
        <v>8500</v>
      </c>
      <c r="T569" s="1450">
        <f t="shared" si="353"/>
        <v>7700</v>
      </c>
      <c r="U569" s="1450">
        <f t="shared" si="353"/>
        <v>17200</v>
      </c>
      <c r="V569" s="1450">
        <f t="shared" si="353"/>
        <v>7700</v>
      </c>
      <c r="W569" s="1450">
        <f t="shared" si="353"/>
        <v>17200</v>
      </c>
      <c r="X569" s="1450">
        <f t="shared" si="353"/>
        <v>7700</v>
      </c>
      <c r="Y569" s="1450">
        <f t="shared" si="353"/>
        <v>8500</v>
      </c>
      <c r="Z569" s="1450">
        <f t="shared" si="353"/>
        <v>7700</v>
      </c>
      <c r="AA569" s="1450">
        <f t="shared" si="353"/>
        <v>65000</v>
      </c>
      <c r="AB569" s="1450">
        <f t="shared" si="353"/>
        <v>17200</v>
      </c>
      <c r="AC569" s="1450">
        <f t="shared" si="353"/>
        <v>16200</v>
      </c>
      <c r="AD569" s="1450">
        <f t="shared" si="353"/>
        <v>32600</v>
      </c>
      <c r="AE569" s="1450">
        <f t="shared" si="353"/>
        <v>33400</v>
      </c>
      <c r="AF569" s="1450">
        <f t="shared" si="353"/>
        <v>89900</v>
      </c>
      <c r="AG569" s="1450">
        <f t="shared" si="353"/>
        <v>48800</v>
      </c>
      <c r="AH569" s="1450">
        <f t="shared" si="353"/>
        <v>123300</v>
      </c>
      <c r="AI569" s="1450">
        <f t="shared" si="353"/>
        <v>172100</v>
      </c>
    </row>
    <row r="570" spans="1:35">
      <c r="A570" s="1887">
        <v>523</v>
      </c>
      <c r="B570" s="1887">
        <v>1</v>
      </c>
      <c r="C570" s="1887">
        <v>520</v>
      </c>
      <c r="E570" s="2653">
        <v>1</v>
      </c>
      <c r="I570" s="2108"/>
      <c r="J570" s="2323"/>
      <c r="K570" s="2315"/>
      <c r="L570" s="2315"/>
      <c r="M570" s="326"/>
      <c r="N570" s="2325" t="s">
        <v>321</v>
      </c>
      <c r="O570" s="2325"/>
      <c r="P570" s="2325"/>
      <c r="Q570" s="1454">
        <v>0</v>
      </c>
      <c r="R570" s="1454">
        <v>0</v>
      </c>
      <c r="S570" s="1454">
        <v>0</v>
      </c>
      <c r="T570" s="1454">
        <v>0</v>
      </c>
      <c r="U570" s="1454">
        <v>0</v>
      </c>
      <c r="V570" s="1454">
        <v>0</v>
      </c>
      <c r="W570" s="1454">
        <v>0</v>
      </c>
      <c r="X570" s="1454">
        <v>0</v>
      </c>
      <c r="Y570" s="1454">
        <v>0</v>
      </c>
      <c r="Z570" s="1454">
        <v>0</v>
      </c>
      <c r="AA570" s="1454">
        <v>65000</v>
      </c>
      <c r="AB570" s="1454">
        <v>0</v>
      </c>
      <c r="AC570" s="1452">
        <f t="shared" ref="AC570:AC575" si="354">SUM(Q570:S570)</f>
        <v>0</v>
      </c>
      <c r="AD570" s="1452">
        <f t="shared" ref="AD570:AD575" si="355">SUM(T570:V570)</f>
        <v>0</v>
      </c>
      <c r="AE570" s="1452">
        <f t="shared" ref="AE570:AE575" si="356">SUM(W570:Y570)</f>
        <v>0</v>
      </c>
      <c r="AF570" s="1452">
        <f t="shared" ref="AF570:AF575" si="357">SUM(Z570:AB570)</f>
        <v>65000</v>
      </c>
      <c r="AG570" s="1452">
        <f t="shared" ref="AG570:AG575" si="358">AC570+AD570</f>
        <v>0</v>
      </c>
      <c r="AH570" s="1452">
        <f t="shared" ref="AH570:AH575" si="359">AF570+AE570</f>
        <v>65000</v>
      </c>
      <c r="AI570" s="1452">
        <f t="shared" ref="AI570:AI575" si="360">AG570+AH570</f>
        <v>65000</v>
      </c>
    </row>
    <row r="571" spans="1:35">
      <c r="A571" s="1887">
        <v>524</v>
      </c>
      <c r="B571" s="1887">
        <v>1</v>
      </c>
      <c r="C571" s="1887">
        <v>521</v>
      </c>
      <c r="E571" s="2653">
        <v>1</v>
      </c>
      <c r="I571" s="2108"/>
      <c r="J571" s="2323"/>
      <c r="K571" s="2315"/>
      <c r="L571" s="2315"/>
      <c r="M571" s="326"/>
      <c r="N571" s="326" t="s">
        <v>218</v>
      </c>
      <c r="O571" s="326"/>
      <c r="P571" s="326"/>
      <c r="Q571" s="1412">
        <v>0</v>
      </c>
      <c r="R571" s="1412">
        <v>7700</v>
      </c>
      <c r="S571" s="1412">
        <v>0</v>
      </c>
      <c r="T571" s="1412">
        <v>7700</v>
      </c>
      <c r="U571" s="1412">
        <v>0</v>
      </c>
      <c r="V571" s="1412">
        <v>7700</v>
      </c>
      <c r="W571" s="1412">
        <v>0</v>
      </c>
      <c r="X571" s="1412">
        <v>7700</v>
      </c>
      <c r="Y571" s="1412">
        <v>0</v>
      </c>
      <c r="Z571" s="1412">
        <v>7700</v>
      </c>
      <c r="AA571" s="1412">
        <v>0</v>
      </c>
      <c r="AB571" s="1412">
        <v>0</v>
      </c>
      <c r="AC571" s="1398">
        <f t="shared" si="354"/>
        <v>7700</v>
      </c>
      <c r="AD571" s="1398">
        <f t="shared" si="355"/>
        <v>15400</v>
      </c>
      <c r="AE571" s="1398">
        <f t="shared" si="356"/>
        <v>7700</v>
      </c>
      <c r="AF571" s="1398">
        <f t="shared" si="357"/>
        <v>7700</v>
      </c>
      <c r="AG571" s="1398">
        <f t="shared" si="358"/>
        <v>23100</v>
      </c>
      <c r="AH571" s="1398">
        <f t="shared" si="359"/>
        <v>15400</v>
      </c>
      <c r="AI571" s="1398">
        <f t="shared" si="360"/>
        <v>38500</v>
      </c>
    </row>
    <row r="572" spans="1:35">
      <c r="A572" s="1887">
        <v>525</v>
      </c>
      <c r="B572" s="1887">
        <v>1</v>
      </c>
      <c r="C572" s="1887">
        <v>522</v>
      </c>
      <c r="E572" s="2653">
        <v>1</v>
      </c>
      <c r="I572" s="2108"/>
      <c r="J572" s="2323"/>
      <c r="K572" s="2315"/>
      <c r="L572" s="2315"/>
      <c r="M572" s="326"/>
      <c r="N572" s="326" t="s">
        <v>137</v>
      </c>
      <c r="O572" s="326"/>
      <c r="P572" s="326"/>
      <c r="Q572" s="1412">
        <v>0</v>
      </c>
      <c r="R572" s="1412">
        <v>0</v>
      </c>
      <c r="S572" s="1412">
        <v>8500</v>
      </c>
      <c r="T572" s="1412">
        <v>0</v>
      </c>
      <c r="U572" s="1412">
        <v>17200</v>
      </c>
      <c r="V572" s="1412">
        <v>0</v>
      </c>
      <c r="W572" s="1412">
        <v>17200</v>
      </c>
      <c r="X572" s="1412">
        <v>0</v>
      </c>
      <c r="Y572" s="1412">
        <v>8500</v>
      </c>
      <c r="Z572" s="1412">
        <v>0</v>
      </c>
      <c r="AA572" s="1412">
        <v>0</v>
      </c>
      <c r="AB572" s="1412">
        <v>17200</v>
      </c>
      <c r="AC572" s="1398">
        <f t="shared" si="354"/>
        <v>8500</v>
      </c>
      <c r="AD572" s="1398">
        <f t="shared" si="355"/>
        <v>17200</v>
      </c>
      <c r="AE572" s="1398">
        <f t="shared" si="356"/>
        <v>25700</v>
      </c>
      <c r="AF572" s="1398">
        <f t="shared" si="357"/>
        <v>17200</v>
      </c>
      <c r="AG572" s="1398">
        <f t="shared" si="358"/>
        <v>25700</v>
      </c>
      <c r="AH572" s="1398">
        <f t="shared" si="359"/>
        <v>42900</v>
      </c>
      <c r="AI572" s="1398">
        <f t="shared" si="360"/>
        <v>68600</v>
      </c>
    </row>
    <row r="573" spans="1:35">
      <c r="A573" s="1887">
        <v>526</v>
      </c>
      <c r="B573" s="1887">
        <v>1</v>
      </c>
      <c r="C573" s="1887">
        <v>523</v>
      </c>
      <c r="E573" s="2653">
        <v>1</v>
      </c>
      <c r="I573" s="2108"/>
      <c r="J573" s="2323"/>
      <c r="K573" s="2315"/>
      <c r="L573" s="2315"/>
      <c r="M573" s="326"/>
      <c r="N573" s="326" t="s">
        <v>219</v>
      </c>
      <c r="O573" s="326"/>
      <c r="P573" s="326"/>
      <c r="Q573" s="1412">
        <v>0</v>
      </c>
      <c r="R573" s="1412">
        <v>0</v>
      </c>
      <c r="S573" s="1412">
        <v>0</v>
      </c>
      <c r="T573" s="1412">
        <v>0</v>
      </c>
      <c r="U573" s="1412">
        <v>0</v>
      </c>
      <c r="V573" s="1412">
        <v>0</v>
      </c>
      <c r="W573" s="1412">
        <v>0</v>
      </c>
      <c r="X573" s="1412">
        <v>0</v>
      </c>
      <c r="Y573" s="1412">
        <v>0</v>
      </c>
      <c r="Z573" s="1412">
        <v>0</v>
      </c>
      <c r="AA573" s="1412">
        <v>0</v>
      </c>
      <c r="AB573" s="1412">
        <v>0</v>
      </c>
      <c r="AC573" s="1398">
        <f t="shared" si="354"/>
        <v>0</v>
      </c>
      <c r="AD573" s="1398">
        <f t="shared" si="355"/>
        <v>0</v>
      </c>
      <c r="AE573" s="1398">
        <f t="shared" si="356"/>
        <v>0</v>
      </c>
      <c r="AF573" s="1398">
        <f t="shared" si="357"/>
        <v>0</v>
      </c>
      <c r="AG573" s="1398">
        <f t="shared" si="358"/>
        <v>0</v>
      </c>
      <c r="AH573" s="1398">
        <f t="shared" si="359"/>
        <v>0</v>
      </c>
      <c r="AI573" s="1398">
        <f t="shared" si="360"/>
        <v>0</v>
      </c>
    </row>
    <row r="574" spans="1:35">
      <c r="A574" s="1887">
        <v>527</v>
      </c>
      <c r="B574" s="1887">
        <v>1</v>
      </c>
      <c r="C574" s="1887">
        <v>524</v>
      </c>
      <c r="E574" s="2653">
        <v>1</v>
      </c>
      <c r="I574" s="2108"/>
      <c r="J574" s="2323"/>
      <c r="K574" s="2315"/>
      <c r="L574" s="2315"/>
      <c r="M574" s="326"/>
      <c r="N574" s="326" t="s">
        <v>313</v>
      </c>
      <c r="O574" s="326"/>
      <c r="P574" s="326"/>
      <c r="Q574" s="1412">
        <v>0</v>
      </c>
      <c r="R574" s="1412">
        <v>0</v>
      </c>
      <c r="S574" s="1412">
        <v>0</v>
      </c>
      <c r="T574" s="1412">
        <v>0</v>
      </c>
      <c r="U574" s="1412">
        <v>0</v>
      </c>
      <c r="V574" s="1412">
        <v>0</v>
      </c>
      <c r="W574" s="1412">
        <v>0</v>
      </c>
      <c r="X574" s="1412">
        <v>0</v>
      </c>
      <c r="Y574" s="1412">
        <v>0</v>
      </c>
      <c r="Z574" s="1412">
        <v>0</v>
      </c>
      <c r="AA574" s="1412">
        <v>0</v>
      </c>
      <c r="AB574" s="1412">
        <v>0</v>
      </c>
      <c r="AC574" s="1398">
        <f t="shared" si="354"/>
        <v>0</v>
      </c>
      <c r="AD574" s="1398">
        <f t="shared" si="355"/>
        <v>0</v>
      </c>
      <c r="AE574" s="1398">
        <f t="shared" si="356"/>
        <v>0</v>
      </c>
      <c r="AF574" s="1398">
        <f t="shared" si="357"/>
        <v>0</v>
      </c>
      <c r="AG574" s="1398">
        <f t="shared" si="358"/>
        <v>0</v>
      </c>
      <c r="AH574" s="1398">
        <f t="shared" si="359"/>
        <v>0</v>
      </c>
      <c r="AI574" s="1398">
        <f t="shared" si="360"/>
        <v>0</v>
      </c>
    </row>
    <row r="575" spans="1:35">
      <c r="A575" s="1887">
        <v>528</v>
      </c>
      <c r="B575" s="1887">
        <v>1</v>
      </c>
      <c r="C575" s="1887">
        <v>525</v>
      </c>
      <c r="E575" s="2653">
        <v>1</v>
      </c>
      <c r="I575" s="2108"/>
      <c r="J575" s="2323"/>
      <c r="K575" s="2315"/>
      <c r="L575" s="2315"/>
      <c r="M575" s="882"/>
      <c r="N575" s="882" t="s">
        <v>136</v>
      </c>
      <c r="O575" s="882"/>
      <c r="P575" s="882"/>
      <c r="Q575" s="1465">
        <v>0</v>
      </c>
      <c r="R575" s="1465">
        <v>0</v>
      </c>
      <c r="S575" s="1465">
        <v>0</v>
      </c>
      <c r="T575" s="1465">
        <v>0</v>
      </c>
      <c r="U575" s="1465">
        <v>0</v>
      </c>
      <c r="V575" s="1465">
        <v>0</v>
      </c>
      <c r="W575" s="1465">
        <v>0</v>
      </c>
      <c r="X575" s="1465">
        <v>0</v>
      </c>
      <c r="Y575" s="1465">
        <v>0</v>
      </c>
      <c r="Z575" s="1465">
        <v>0</v>
      </c>
      <c r="AA575" s="1465">
        <v>0</v>
      </c>
      <c r="AB575" s="1465">
        <v>0</v>
      </c>
      <c r="AC575" s="1399">
        <f t="shared" si="354"/>
        <v>0</v>
      </c>
      <c r="AD575" s="1399">
        <f t="shared" si="355"/>
        <v>0</v>
      </c>
      <c r="AE575" s="1399">
        <f t="shared" si="356"/>
        <v>0</v>
      </c>
      <c r="AF575" s="1399">
        <f t="shared" si="357"/>
        <v>0</v>
      </c>
      <c r="AG575" s="1399">
        <f t="shared" si="358"/>
        <v>0</v>
      </c>
      <c r="AH575" s="1399">
        <f t="shared" si="359"/>
        <v>0</v>
      </c>
      <c r="AI575" s="1399">
        <f t="shared" si="360"/>
        <v>0</v>
      </c>
    </row>
    <row r="576" spans="1:35">
      <c r="A576" s="1887">
        <v>529</v>
      </c>
      <c r="B576" s="1887">
        <v>1</v>
      </c>
      <c r="C576" s="1887">
        <v>526</v>
      </c>
      <c r="E576" s="2653">
        <v>1</v>
      </c>
      <c r="I576" s="2108"/>
      <c r="J576" s="2323"/>
      <c r="K576" s="2315"/>
      <c r="L576" s="2315"/>
      <c r="M576" s="326" t="s">
        <v>328</v>
      </c>
      <c r="N576" s="2324"/>
      <c r="O576" s="2324"/>
      <c r="P576" s="2324"/>
      <c r="Q576" s="1450">
        <f t="shared" ref="Q576:AI576" si="361">SUM(Q577:Q582)</f>
        <v>2575</v>
      </c>
      <c r="R576" s="1450">
        <f t="shared" si="361"/>
        <v>2700</v>
      </c>
      <c r="S576" s="1450">
        <f t="shared" si="361"/>
        <v>2725</v>
      </c>
      <c r="T576" s="1450">
        <f t="shared" si="361"/>
        <v>2700</v>
      </c>
      <c r="U576" s="1450">
        <f t="shared" si="361"/>
        <v>2725</v>
      </c>
      <c r="V576" s="1450">
        <f t="shared" si="361"/>
        <v>2850</v>
      </c>
      <c r="W576" s="1450">
        <f t="shared" si="361"/>
        <v>2840</v>
      </c>
      <c r="X576" s="1450">
        <f t="shared" si="361"/>
        <v>2865</v>
      </c>
      <c r="Y576" s="1450">
        <f t="shared" si="361"/>
        <v>2990</v>
      </c>
      <c r="Z576" s="1450">
        <f t="shared" si="361"/>
        <v>2975</v>
      </c>
      <c r="AA576" s="1450">
        <f t="shared" si="361"/>
        <v>3025</v>
      </c>
      <c r="AB576" s="1450">
        <f t="shared" si="361"/>
        <v>3050</v>
      </c>
      <c r="AC576" s="1450">
        <f t="shared" si="361"/>
        <v>8000</v>
      </c>
      <c r="AD576" s="1450">
        <f t="shared" si="361"/>
        <v>8275</v>
      </c>
      <c r="AE576" s="1450">
        <f t="shared" si="361"/>
        <v>8695</v>
      </c>
      <c r="AF576" s="1450">
        <f t="shared" si="361"/>
        <v>9050</v>
      </c>
      <c r="AG576" s="1450">
        <f t="shared" si="361"/>
        <v>16275</v>
      </c>
      <c r="AH576" s="1450">
        <f t="shared" si="361"/>
        <v>17745</v>
      </c>
      <c r="AI576" s="1450">
        <f t="shared" si="361"/>
        <v>34020</v>
      </c>
    </row>
    <row r="577" spans="1:35">
      <c r="A577" s="1887">
        <v>530</v>
      </c>
      <c r="B577" s="1887">
        <v>1</v>
      </c>
      <c r="C577" s="1887">
        <v>527</v>
      </c>
      <c r="E577" s="2653">
        <v>1</v>
      </c>
      <c r="I577" s="2108"/>
      <c r="J577" s="2323"/>
      <c r="K577" s="2315"/>
      <c r="L577" s="2315"/>
      <c r="M577" s="326"/>
      <c r="N577" s="2325" t="s">
        <v>321</v>
      </c>
      <c r="O577" s="2325"/>
      <c r="P577" s="2325"/>
      <c r="Q577" s="1454">
        <v>75</v>
      </c>
      <c r="R577" s="1454">
        <v>75</v>
      </c>
      <c r="S577" s="1454">
        <v>75</v>
      </c>
      <c r="T577" s="1454">
        <v>75</v>
      </c>
      <c r="U577" s="1454">
        <v>75</v>
      </c>
      <c r="V577" s="1454">
        <v>75</v>
      </c>
      <c r="W577" s="1454">
        <v>90</v>
      </c>
      <c r="X577" s="1454">
        <v>90</v>
      </c>
      <c r="Y577" s="1454">
        <v>90</v>
      </c>
      <c r="Z577" s="1454">
        <v>100</v>
      </c>
      <c r="AA577" s="1454">
        <v>100</v>
      </c>
      <c r="AB577" s="1454">
        <v>100</v>
      </c>
      <c r="AC577" s="1452">
        <f t="shared" ref="AC577:AC582" si="362">SUM(Q577:S577)</f>
        <v>225</v>
      </c>
      <c r="AD577" s="1452">
        <f t="shared" ref="AD577:AD582" si="363">SUM(T577:V577)</f>
        <v>225</v>
      </c>
      <c r="AE577" s="1452">
        <f t="shared" ref="AE577:AE582" si="364">SUM(W577:Y577)</f>
        <v>270</v>
      </c>
      <c r="AF577" s="1452">
        <f t="shared" ref="AF577:AF582" si="365">SUM(Z577:AB577)</f>
        <v>300</v>
      </c>
      <c r="AG577" s="1452">
        <f t="shared" ref="AG577:AG582" si="366">AC577+AD577</f>
        <v>450</v>
      </c>
      <c r="AH577" s="1452">
        <f t="shared" ref="AH577:AH582" si="367">AF577+AE577</f>
        <v>570</v>
      </c>
      <c r="AI577" s="1452">
        <f t="shared" ref="AI577:AI582" si="368">AG577+AH577</f>
        <v>1020</v>
      </c>
    </row>
    <row r="578" spans="1:35">
      <c r="A578" s="1887">
        <v>531</v>
      </c>
      <c r="B578" s="1887">
        <v>1</v>
      </c>
      <c r="C578" s="1887">
        <v>528</v>
      </c>
      <c r="E578" s="2653">
        <v>1</v>
      </c>
      <c r="I578" s="2108"/>
      <c r="J578" s="2323"/>
      <c r="K578" s="2315"/>
      <c r="L578" s="2315"/>
      <c r="M578" s="326"/>
      <c r="N578" s="326" t="s">
        <v>218</v>
      </c>
      <c r="O578" s="326"/>
      <c r="P578" s="326"/>
      <c r="Q578" s="1412">
        <v>1600</v>
      </c>
      <c r="R578" s="1412">
        <v>1625</v>
      </c>
      <c r="S578" s="1412">
        <v>1650</v>
      </c>
      <c r="T578" s="1412">
        <v>1625</v>
      </c>
      <c r="U578" s="1412">
        <v>1650</v>
      </c>
      <c r="V578" s="1412">
        <v>1675</v>
      </c>
      <c r="W578" s="1412">
        <v>1650</v>
      </c>
      <c r="X578" s="1412">
        <v>1675</v>
      </c>
      <c r="Y578" s="1412">
        <v>1700</v>
      </c>
      <c r="Z578" s="1412">
        <v>1675</v>
      </c>
      <c r="AA578" s="1412">
        <v>1725</v>
      </c>
      <c r="AB578" s="1412">
        <v>1750</v>
      </c>
      <c r="AC578" s="1398">
        <f t="shared" si="362"/>
        <v>4875</v>
      </c>
      <c r="AD578" s="1398">
        <f t="shared" si="363"/>
        <v>4950</v>
      </c>
      <c r="AE578" s="1398">
        <f t="shared" si="364"/>
        <v>5025</v>
      </c>
      <c r="AF578" s="1398">
        <f t="shared" si="365"/>
        <v>5150</v>
      </c>
      <c r="AG578" s="1398">
        <f t="shared" si="366"/>
        <v>9825</v>
      </c>
      <c r="AH578" s="1398">
        <f t="shared" si="367"/>
        <v>10175</v>
      </c>
      <c r="AI578" s="1398">
        <f t="shared" si="368"/>
        <v>20000</v>
      </c>
    </row>
    <row r="579" spans="1:35">
      <c r="A579" s="1887">
        <v>532</v>
      </c>
      <c r="B579" s="1887">
        <v>1</v>
      </c>
      <c r="C579" s="1887">
        <v>529</v>
      </c>
      <c r="E579" s="2653">
        <v>1</v>
      </c>
      <c r="I579" s="2108"/>
      <c r="J579" s="2323"/>
      <c r="K579" s="2315"/>
      <c r="L579" s="2315"/>
      <c r="M579" s="326"/>
      <c r="N579" s="326" t="s">
        <v>137</v>
      </c>
      <c r="O579" s="326"/>
      <c r="P579" s="326"/>
      <c r="Q579" s="1412">
        <v>900</v>
      </c>
      <c r="R579" s="1412">
        <v>1000</v>
      </c>
      <c r="S579" s="1412">
        <v>1000</v>
      </c>
      <c r="T579" s="1412">
        <v>1000</v>
      </c>
      <c r="U579" s="1412">
        <v>1000</v>
      </c>
      <c r="V579" s="1412">
        <v>1100</v>
      </c>
      <c r="W579" s="1412">
        <v>1100</v>
      </c>
      <c r="X579" s="1412">
        <v>1100</v>
      </c>
      <c r="Y579" s="1412">
        <v>1200</v>
      </c>
      <c r="Z579" s="1412">
        <v>1200</v>
      </c>
      <c r="AA579" s="1412">
        <v>1200</v>
      </c>
      <c r="AB579" s="1412">
        <v>1200</v>
      </c>
      <c r="AC579" s="1398">
        <f t="shared" si="362"/>
        <v>2900</v>
      </c>
      <c r="AD579" s="1398">
        <f t="shared" si="363"/>
        <v>3100</v>
      </c>
      <c r="AE579" s="1398">
        <f t="shared" si="364"/>
        <v>3400</v>
      </c>
      <c r="AF579" s="1398">
        <f t="shared" si="365"/>
        <v>3600</v>
      </c>
      <c r="AG579" s="1398">
        <f t="shared" si="366"/>
        <v>6000</v>
      </c>
      <c r="AH579" s="1398">
        <f t="shared" si="367"/>
        <v>7000</v>
      </c>
      <c r="AI579" s="1398">
        <f t="shared" si="368"/>
        <v>13000</v>
      </c>
    </row>
    <row r="580" spans="1:35">
      <c r="A580" s="1887">
        <v>533</v>
      </c>
      <c r="B580" s="1887">
        <v>1</v>
      </c>
      <c r="C580" s="1887">
        <v>530</v>
      </c>
      <c r="E580" s="2653">
        <v>1</v>
      </c>
      <c r="I580" s="2108"/>
      <c r="J580" s="2323"/>
      <c r="K580" s="2315"/>
      <c r="L580" s="2315"/>
      <c r="M580" s="326"/>
      <c r="N580" s="326" t="s">
        <v>219</v>
      </c>
      <c r="O580" s="326"/>
      <c r="P580" s="326"/>
      <c r="Q580" s="1412">
        <v>0</v>
      </c>
      <c r="R580" s="1412">
        <v>0</v>
      </c>
      <c r="S580" s="1412">
        <v>0</v>
      </c>
      <c r="T580" s="1412">
        <v>0</v>
      </c>
      <c r="U580" s="1412">
        <v>0</v>
      </c>
      <c r="V580" s="1412">
        <v>0</v>
      </c>
      <c r="W580" s="1412">
        <v>0</v>
      </c>
      <c r="X580" s="1412">
        <v>0</v>
      </c>
      <c r="Y580" s="1412">
        <v>0</v>
      </c>
      <c r="Z580" s="1412">
        <v>0</v>
      </c>
      <c r="AA580" s="1412">
        <v>0</v>
      </c>
      <c r="AB580" s="1412">
        <v>0</v>
      </c>
      <c r="AC580" s="1398">
        <f t="shared" si="362"/>
        <v>0</v>
      </c>
      <c r="AD580" s="1398">
        <f t="shared" si="363"/>
        <v>0</v>
      </c>
      <c r="AE580" s="1398">
        <f t="shared" si="364"/>
        <v>0</v>
      </c>
      <c r="AF580" s="1398">
        <f t="shared" si="365"/>
        <v>0</v>
      </c>
      <c r="AG580" s="1398">
        <f t="shared" si="366"/>
        <v>0</v>
      </c>
      <c r="AH580" s="1398">
        <f t="shared" si="367"/>
        <v>0</v>
      </c>
      <c r="AI580" s="1398">
        <f t="shared" si="368"/>
        <v>0</v>
      </c>
    </row>
    <row r="581" spans="1:35">
      <c r="A581" s="1887">
        <v>534</v>
      </c>
      <c r="B581" s="1887">
        <v>1</v>
      </c>
      <c r="C581" s="1887">
        <v>531</v>
      </c>
      <c r="E581" s="2653">
        <v>1</v>
      </c>
      <c r="I581" s="2108"/>
      <c r="J581" s="2323"/>
      <c r="K581" s="2315"/>
      <c r="L581" s="2315"/>
      <c r="M581" s="326"/>
      <c r="N581" s="326" t="s">
        <v>313</v>
      </c>
      <c r="O581" s="326"/>
      <c r="P581" s="326"/>
      <c r="Q581" s="1412">
        <v>0</v>
      </c>
      <c r="R581" s="1412">
        <v>0</v>
      </c>
      <c r="S581" s="1412">
        <v>0</v>
      </c>
      <c r="T581" s="1412">
        <v>0</v>
      </c>
      <c r="U581" s="1412">
        <v>0</v>
      </c>
      <c r="V581" s="1412">
        <v>0</v>
      </c>
      <c r="W581" s="1412">
        <v>0</v>
      </c>
      <c r="X581" s="1412">
        <v>0</v>
      </c>
      <c r="Y581" s="1412">
        <v>0</v>
      </c>
      <c r="Z581" s="1412">
        <v>0</v>
      </c>
      <c r="AA581" s="1412">
        <v>0</v>
      </c>
      <c r="AB581" s="1412">
        <v>0</v>
      </c>
      <c r="AC581" s="1398">
        <f t="shared" si="362"/>
        <v>0</v>
      </c>
      <c r="AD581" s="1398">
        <f t="shared" si="363"/>
        <v>0</v>
      </c>
      <c r="AE581" s="1398">
        <f t="shared" si="364"/>
        <v>0</v>
      </c>
      <c r="AF581" s="1398">
        <f t="shared" si="365"/>
        <v>0</v>
      </c>
      <c r="AG581" s="1398">
        <f t="shared" si="366"/>
        <v>0</v>
      </c>
      <c r="AH581" s="1398">
        <f t="shared" si="367"/>
        <v>0</v>
      </c>
      <c r="AI581" s="1398">
        <f t="shared" si="368"/>
        <v>0</v>
      </c>
    </row>
    <row r="582" spans="1:35">
      <c r="A582" s="1887">
        <v>535</v>
      </c>
      <c r="B582" s="1887">
        <v>1</v>
      </c>
      <c r="C582" s="1887">
        <v>532</v>
      </c>
      <c r="E582" s="2653">
        <v>1</v>
      </c>
      <c r="I582" s="2108"/>
      <c r="J582" s="2323"/>
      <c r="K582" s="122"/>
      <c r="L582" s="122"/>
      <c r="M582" s="326"/>
      <c r="N582" s="882" t="s">
        <v>136</v>
      </c>
      <c r="O582" s="882"/>
      <c r="P582" s="882"/>
      <c r="Q582" s="1465">
        <v>0</v>
      </c>
      <c r="R582" s="1465">
        <v>0</v>
      </c>
      <c r="S582" s="1465">
        <v>0</v>
      </c>
      <c r="T582" s="1465">
        <v>0</v>
      </c>
      <c r="U582" s="1465">
        <v>0</v>
      </c>
      <c r="V582" s="1465">
        <v>0</v>
      </c>
      <c r="W582" s="1465">
        <v>0</v>
      </c>
      <c r="X582" s="1465">
        <v>0</v>
      </c>
      <c r="Y582" s="1465">
        <v>0</v>
      </c>
      <c r="Z582" s="1465">
        <v>0</v>
      </c>
      <c r="AA582" s="1465">
        <v>0</v>
      </c>
      <c r="AB582" s="1465">
        <v>0</v>
      </c>
      <c r="AC582" s="1399">
        <f t="shared" si="362"/>
        <v>0</v>
      </c>
      <c r="AD582" s="1399">
        <f t="shared" si="363"/>
        <v>0</v>
      </c>
      <c r="AE582" s="1399">
        <f t="shared" si="364"/>
        <v>0</v>
      </c>
      <c r="AF582" s="1399">
        <f t="shared" si="365"/>
        <v>0</v>
      </c>
      <c r="AG582" s="1399">
        <f t="shared" si="366"/>
        <v>0</v>
      </c>
      <c r="AH582" s="1399">
        <f t="shared" si="367"/>
        <v>0</v>
      </c>
      <c r="AI582" s="1399">
        <f t="shared" si="368"/>
        <v>0</v>
      </c>
    </row>
    <row r="583" spans="1:35">
      <c r="A583" s="1887">
        <v>536</v>
      </c>
      <c r="B583" s="1887">
        <v>1</v>
      </c>
      <c r="C583" s="1887">
        <v>533</v>
      </c>
      <c r="E583" s="2653">
        <v>1</v>
      </c>
      <c r="I583" s="2108"/>
      <c r="J583" s="2323"/>
      <c r="K583" s="2317" t="s">
        <v>230</v>
      </c>
      <c r="L583" s="2317"/>
      <c r="M583" s="1080"/>
      <c r="N583" s="1080"/>
      <c r="O583" s="1080"/>
      <c r="P583" s="1080"/>
      <c r="Q583" s="1482">
        <f t="shared" ref="Q583:AI583" si="369">Q584+Q591</f>
        <v>0</v>
      </c>
      <c r="R583" s="1482">
        <f t="shared" si="369"/>
        <v>0</v>
      </c>
      <c r="S583" s="1482">
        <f t="shared" si="369"/>
        <v>0</v>
      </c>
      <c r="T583" s="1482">
        <f t="shared" si="369"/>
        <v>0</v>
      </c>
      <c r="U583" s="1482">
        <f t="shared" si="369"/>
        <v>0</v>
      </c>
      <c r="V583" s="1482">
        <f t="shared" si="369"/>
        <v>0</v>
      </c>
      <c r="W583" s="1482">
        <f t="shared" si="369"/>
        <v>0</v>
      </c>
      <c r="X583" s="1482">
        <f t="shared" si="369"/>
        <v>0</v>
      </c>
      <c r="Y583" s="1482">
        <f t="shared" si="369"/>
        <v>0</v>
      </c>
      <c r="Z583" s="1482">
        <f t="shared" si="369"/>
        <v>0</v>
      </c>
      <c r="AA583" s="1482">
        <f t="shared" si="369"/>
        <v>0</v>
      </c>
      <c r="AB583" s="1482">
        <f t="shared" si="369"/>
        <v>0</v>
      </c>
      <c r="AC583" s="1482">
        <f t="shared" si="369"/>
        <v>0</v>
      </c>
      <c r="AD583" s="1482">
        <f t="shared" si="369"/>
        <v>0</v>
      </c>
      <c r="AE583" s="1482">
        <f t="shared" si="369"/>
        <v>0</v>
      </c>
      <c r="AF583" s="1482">
        <f t="shared" si="369"/>
        <v>0</v>
      </c>
      <c r="AG583" s="1482">
        <f t="shared" si="369"/>
        <v>0</v>
      </c>
      <c r="AH583" s="1482">
        <f t="shared" si="369"/>
        <v>0</v>
      </c>
      <c r="AI583" s="1482">
        <f t="shared" si="369"/>
        <v>0</v>
      </c>
    </row>
    <row r="584" spans="1:35">
      <c r="A584" s="1887">
        <v>537</v>
      </c>
      <c r="B584" s="1887">
        <v>1</v>
      </c>
      <c r="C584" s="1887">
        <v>534</v>
      </c>
      <c r="E584" s="2653">
        <v>1</v>
      </c>
      <c r="I584" s="2108"/>
      <c r="J584" s="2323"/>
      <c r="K584" s="2317"/>
      <c r="L584" s="2317"/>
      <c r="M584" s="326" t="s">
        <v>326</v>
      </c>
      <c r="N584" s="2324"/>
      <c r="O584" s="2324"/>
      <c r="P584" s="2324"/>
      <c r="Q584" s="1450">
        <f t="shared" ref="Q584:AI584" si="370">SUM(Q585:Q590)</f>
        <v>0</v>
      </c>
      <c r="R584" s="1450">
        <f t="shared" si="370"/>
        <v>0</v>
      </c>
      <c r="S584" s="1450">
        <f t="shared" si="370"/>
        <v>0</v>
      </c>
      <c r="T584" s="1450">
        <f t="shared" si="370"/>
        <v>0</v>
      </c>
      <c r="U584" s="1450">
        <f t="shared" si="370"/>
        <v>0</v>
      </c>
      <c r="V584" s="1450">
        <f t="shared" si="370"/>
        <v>0</v>
      </c>
      <c r="W584" s="1450">
        <f t="shared" si="370"/>
        <v>0</v>
      </c>
      <c r="X584" s="1450">
        <f t="shared" si="370"/>
        <v>0</v>
      </c>
      <c r="Y584" s="1450">
        <f t="shared" si="370"/>
        <v>0</v>
      </c>
      <c r="Z584" s="1450">
        <f t="shared" si="370"/>
        <v>0</v>
      </c>
      <c r="AA584" s="1450">
        <f t="shared" si="370"/>
        <v>0</v>
      </c>
      <c r="AB584" s="1450">
        <f t="shared" si="370"/>
        <v>0</v>
      </c>
      <c r="AC584" s="1450">
        <f t="shared" si="370"/>
        <v>0</v>
      </c>
      <c r="AD584" s="1450">
        <f t="shared" si="370"/>
        <v>0</v>
      </c>
      <c r="AE584" s="1450">
        <f t="shared" si="370"/>
        <v>0</v>
      </c>
      <c r="AF584" s="1450">
        <f t="shared" si="370"/>
        <v>0</v>
      </c>
      <c r="AG584" s="1450">
        <f t="shared" si="370"/>
        <v>0</v>
      </c>
      <c r="AH584" s="1450">
        <f t="shared" si="370"/>
        <v>0</v>
      </c>
      <c r="AI584" s="1450">
        <f t="shared" si="370"/>
        <v>0</v>
      </c>
    </row>
    <row r="585" spans="1:35">
      <c r="A585" s="1887">
        <v>538</v>
      </c>
      <c r="B585" s="1887">
        <v>1</v>
      </c>
      <c r="C585" s="1887">
        <v>535</v>
      </c>
      <c r="E585" s="2653">
        <v>1</v>
      </c>
      <c r="I585" s="2108"/>
      <c r="J585" s="2323"/>
      <c r="K585" s="2317"/>
      <c r="L585" s="2317"/>
      <c r="M585" s="326"/>
      <c r="N585" s="2325" t="s">
        <v>321</v>
      </c>
      <c r="O585" s="2325"/>
      <c r="P585" s="2325"/>
      <c r="Q585" s="1454">
        <v>0</v>
      </c>
      <c r="R585" s="1454">
        <v>0</v>
      </c>
      <c r="S585" s="1454">
        <v>0</v>
      </c>
      <c r="T585" s="1454">
        <v>0</v>
      </c>
      <c r="U585" s="1454">
        <v>0</v>
      </c>
      <c r="V585" s="1454">
        <v>0</v>
      </c>
      <c r="W585" s="1454">
        <v>0</v>
      </c>
      <c r="X585" s="1454">
        <v>0</v>
      </c>
      <c r="Y585" s="1454">
        <v>0</v>
      </c>
      <c r="Z585" s="1454">
        <v>0</v>
      </c>
      <c r="AA585" s="1454">
        <v>0</v>
      </c>
      <c r="AB585" s="1454">
        <v>0</v>
      </c>
      <c r="AC585" s="1452">
        <f t="shared" ref="AC585:AC590" si="371">SUM(Q585:S585)</f>
        <v>0</v>
      </c>
      <c r="AD585" s="1452">
        <f t="shared" ref="AD585:AD590" si="372">SUM(T585:V585)</f>
        <v>0</v>
      </c>
      <c r="AE585" s="1452">
        <f t="shared" ref="AE585:AE590" si="373">SUM(W585:Y585)</f>
        <v>0</v>
      </c>
      <c r="AF585" s="1452">
        <f t="shared" ref="AF585:AF590" si="374">SUM(Z585:AB585)</f>
        <v>0</v>
      </c>
      <c r="AG585" s="1452">
        <f t="shared" ref="AG585:AG590" si="375">AC585+AD585</f>
        <v>0</v>
      </c>
      <c r="AH585" s="1452">
        <f t="shared" ref="AH585:AH590" si="376">AF585+AE585</f>
        <v>0</v>
      </c>
      <c r="AI585" s="1452">
        <f t="shared" ref="AI585:AI590" si="377">AG585+AH585</f>
        <v>0</v>
      </c>
    </row>
    <row r="586" spans="1:35">
      <c r="A586" s="1887">
        <v>539</v>
      </c>
      <c r="B586" s="1887">
        <v>1</v>
      </c>
      <c r="C586" s="1887">
        <v>536</v>
      </c>
      <c r="E586" s="2653">
        <v>1</v>
      </c>
      <c r="I586" s="2108"/>
      <c r="J586" s="2323"/>
      <c r="K586" s="2317"/>
      <c r="L586" s="2317"/>
      <c r="M586" s="326"/>
      <c r="N586" s="326" t="s">
        <v>218</v>
      </c>
      <c r="O586" s="326"/>
      <c r="P586" s="326"/>
      <c r="Q586" s="1412">
        <v>0</v>
      </c>
      <c r="R586" s="1412">
        <v>0</v>
      </c>
      <c r="S586" s="1412">
        <v>0</v>
      </c>
      <c r="T586" s="1412">
        <v>0</v>
      </c>
      <c r="U586" s="1412">
        <v>0</v>
      </c>
      <c r="V586" s="1412">
        <v>0</v>
      </c>
      <c r="W586" s="1412">
        <v>0</v>
      </c>
      <c r="X586" s="1412">
        <v>0</v>
      </c>
      <c r="Y586" s="1412">
        <v>0</v>
      </c>
      <c r="Z586" s="1412">
        <v>0</v>
      </c>
      <c r="AA586" s="1412">
        <v>0</v>
      </c>
      <c r="AB586" s="1412">
        <v>0</v>
      </c>
      <c r="AC586" s="1398">
        <f t="shared" si="371"/>
        <v>0</v>
      </c>
      <c r="AD586" s="1398">
        <f t="shared" si="372"/>
        <v>0</v>
      </c>
      <c r="AE586" s="1398">
        <f t="shared" si="373"/>
        <v>0</v>
      </c>
      <c r="AF586" s="1398">
        <f t="shared" si="374"/>
        <v>0</v>
      </c>
      <c r="AG586" s="1398">
        <f t="shared" si="375"/>
        <v>0</v>
      </c>
      <c r="AH586" s="1398">
        <f t="shared" si="376"/>
        <v>0</v>
      </c>
      <c r="AI586" s="1398">
        <f t="shared" si="377"/>
        <v>0</v>
      </c>
    </row>
    <row r="587" spans="1:35">
      <c r="A587" s="1887">
        <v>540</v>
      </c>
      <c r="B587" s="1887">
        <v>1</v>
      </c>
      <c r="C587" s="1887">
        <v>537</v>
      </c>
      <c r="E587" s="2653">
        <v>1</v>
      </c>
      <c r="I587" s="2108"/>
      <c r="J587" s="2323"/>
      <c r="K587" s="2317"/>
      <c r="L587" s="2317"/>
      <c r="M587" s="326"/>
      <c r="N587" s="326" t="s">
        <v>137</v>
      </c>
      <c r="O587" s="326"/>
      <c r="P587" s="326"/>
      <c r="Q587" s="1412">
        <v>0</v>
      </c>
      <c r="R587" s="1412">
        <v>0</v>
      </c>
      <c r="S587" s="1412">
        <v>0</v>
      </c>
      <c r="T587" s="1412">
        <v>0</v>
      </c>
      <c r="U587" s="1412">
        <v>0</v>
      </c>
      <c r="V587" s="1412">
        <v>0</v>
      </c>
      <c r="W587" s="1412">
        <v>0</v>
      </c>
      <c r="X587" s="1412">
        <v>0</v>
      </c>
      <c r="Y587" s="1412">
        <v>0</v>
      </c>
      <c r="Z587" s="1412">
        <v>0</v>
      </c>
      <c r="AA587" s="1412">
        <v>0</v>
      </c>
      <c r="AB587" s="1412">
        <v>0</v>
      </c>
      <c r="AC587" s="1398">
        <f t="shared" si="371"/>
        <v>0</v>
      </c>
      <c r="AD587" s="1398">
        <f t="shared" si="372"/>
        <v>0</v>
      </c>
      <c r="AE587" s="1398">
        <f t="shared" si="373"/>
        <v>0</v>
      </c>
      <c r="AF587" s="1398">
        <f t="shared" si="374"/>
        <v>0</v>
      </c>
      <c r="AG587" s="1398">
        <f t="shared" si="375"/>
        <v>0</v>
      </c>
      <c r="AH587" s="1398">
        <f t="shared" si="376"/>
        <v>0</v>
      </c>
      <c r="AI587" s="1398">
        <f t="shared" si="377"/>
        <v>0</v>
      </c>
    </row>
    <row r="588" spans="1:35">
      <c r="A588" s="1887">
        <v>541</v>
      </c>
      <c r="B588" s="1887">
        <v>1</v>
      </c>
      <c r="C588" s="1887">
        <v>538</v>
      </c>
      <c r="E588" s="2653">
        <v>1</v>
      </c>
      <c r="I588" s="2108"/>
      <c r="J588" s="2323"/>
      <c r="K588" s="2317"/>
      <c r="L588" s="2317"/>
      <c r="M588" s="326"/>
      <c r="N588" s="326" t="s">
        <v>219</v>
      </c>
      <c r="O588" s="326"/>
      <c r="P588" s="326"/>
      <c r="Q588" s="1412">
        <v>0</v>
      </c>
      <c r="R588" s="1412">
        <v>0</v>
      </c>
      <c r="S588" s="1412">
        <v>0</v>
      </c>
      <c r="T588" s="1412">
        <v>0</v>
      </c>
      <c r="U588" s="1412">
        <v>0</v>
      </c>
      <c r="V588" s="1412">
        <v>0</v>
      </c>
      <c r="W588" s="1412">
        <v>0</v>
      </c>
      <c r="X588" s="1412">
        <v>0</v>
      </c>
      <c r="Y588" s="1412">
        <v>0</v>
      </c>
      <c r="Z588" s="1412">
        <v>0</v>
      </c>
      <c r="AA588" s="1412">
        <v>0</v>
      </c>
      <c r="AB588" s="1412">
        <v>0</v>
      </c>
      <c r="AC588" s="1398">
        <f t="shared" si="371"/>
        <v>0</v>
      </c>
      <c r="AD588" s="1398">
        <f t="shared" si="372"/>
        <v>0</v>
      </c>
      <c r="AE588" s="1398">
        <f t="shared" si="373"/>
        <v>0</v>
      </c>
      <c r="AF588" s="1398">
        <f t="shared" si="374"/>
        <v>0</v>
      </c>
      <c r="AG588" s="1398">
        <f t="shared" si="375"/>
        <v>0</v>
      </c>
      <c r="AH588" s="1398">
        <f t="shared" si="376"/>
        <v>0</v>
      </c>
      <c r="AI588" s="1398">
        <f t="shared" si="377"/>
        <v>0</v>
      </c>
    </row>
    <row r="589" spans="1:35">
      <c r="A589" s="1887">
        <v>542</v>
      </c>
      <c r="B589" s="1887">
        <v>1</v>
      </c>
      <c r="C589" s="1887">
        <v>539</v>
      </c>
      <c r="E589" s="2653">
        <v>1</v>
      </c>
      <c r="I589" s="2108"/>
      <c r="J589" s="2323"/>
      <c r="K589" s="2317"/>
      <c r="L589" s="2317"/>
      <c r="M589" s="326"/>
      <c r="N589" s="326" t="s">
        <v>313</v>
      </c>
      <c r="O589" s="326"/>
      <c r="P589" s="326"/>
      <c r="Q589" s="1412">
        <v>0</v>
      </c>
      <c r="R589" s="1412">
        <v>0</v>
      </c>
      <c r="S589" s="1412">
        <v>0</v>
      </c>
      <c r="T589" s="1412">
        <v>0</v>
      </c>
      <c r="U589" s="1412">
        <v>0</v>
      </c>
      <c r="V589" s="1412">
        <v>0</v>
      </c>
      <c r="W589" s="1412">
        <v>0</v>
      </c>
      <c r="X589" s="1412">
        <v>0</v>
      </c>
      <c r="Y589" s="1412">
        <v>0</v>
      </c>
      <c r="Z589" s="1412">
        <v>0</v>
      </c>
      <c r="AA589" s="1412">
        <v>0</v>
      </c>
      <c r="AB589" s="1412">
        <v>0</v>
      </c>
      <c r="AC589" s="1398">
        <f t="shared" si="371"/>
        <v>0</v>
      </c>
      <c r="AD589" s="1398">
        <f t="shared" si="372"/>
        <v>0</v>
      </c>
      <c r="AE589" s="1398">
        <f t="shared" si="373"/>
        <v>0</v>
      </c>
      <c r="AF589" s="1398">
        <f t="shared" si="374"/>
        <v>0</v>
      </c>
      <c r="AG589" s="1398">
        <f t="shared" si="375"/>
        <v>0</v>
      </c>
      <c r="AH589" s="1398">
        <f t="shared" si="376"/>
        <v>0</v>
      </c>
      <c r="AI589" s="1398">
        <f t="shared" si="377"/>
        <v>0</v>
      </c>
    </row>
    <row r="590" spans="1:35">
      <c r="A590" s="1887">
        <v>543</v>
      </c>
      <c r="B590" s="1887">
        <v>1</v>
      </c>
      <c r="C590" s="1887">
        <v>540</v>
      </c>
      <c r="E590" s="2653">
        <v>1</v>
      </c>
      <c r="I590" s="2108"/>
      <c r="J590" s="2323"/>
      <c r="K590" s="2317"/>
      <c r="L590" s="2317"/>
      <c r="M590" s="326"/>
      <c r="N590" s="882" t="s">
        <v>136</v>
      </c>
      <c r="O590" s="882"/>
      <c r="P590" s="882"/>
      <c r="Q590" s="1465">
        <v>0</v>
      </c>
      <c r="R590" s="1465">
        <v>0</v>
      </c>
      <c r="S590" s="1465">
        <v>0</v>
      </c>
      <c r="T590" s="1465">
        <v>0</v>
      </c>
      <c r="U590" s="1465">
        <v>0</v>
      </c>
      <c r="V590" s="1465">
        <v>0</v>
      </c>
      <c r="W590" s="1465">
        <v>0</v>
      </c>
      <c r="X590" s="1465">
        <v>0</v>
      </c>
      <c r="Y590" s="1465">
        <v>0</v>
      </c>
      <c r="Z590" s="1465">
        <v>0</v>
      </c>
      <c r="AA590" s="1465">
        <v>0</v>
      </c>
      <c r="AB590" s="1465">
        <v>0</v>
      </c>
      <c r="AC590" s="1399">
        <f t="shared" si="371"/>
        <v>0</v>
      </c>
      <c r="AD590" s="1399">
        <f t="shared" si="372"/>
        <v>0</v>
      </c>
      <c r="AE590" s="1399">
        <f t="shared" si="373"/>
        <v>0</v>
      </c>
      <c r="AF590" s="1399">
        <f t="shared" si="374"/>
        <v>0</v>
      </c>
      <c r="AG590" s="1399">
        <f t="shared" si="375"/>
        <v>0</v>
      </c>
      <c r="AH590" s="1399">
        <f t="shared" si="376"/>
        <v>0</v>
      </c>
      <c r="AI590" s="1399">
        <f t="shared" si="377"/>
        <v>0</v>
      </c>
    </row>
    <row r="591" spans="1:35">
      <c r="A591" s="1887">
        <v>544</v>
      </c>
      <c r="B591" s="1887">
        <v>1</v>
      </c>
      <c r="C591" s="1887">
        <v>541</v>
      </c>
      <c r="E591" s="2653">
        <v>1</v>
      </c>
      <c r="I591" s="2108"/>
      <c r="J591" s="2323"/>
      <c r="K591" s="2317"/>
      <c r="L591" s="2317"/>
      <c r="M591" s="2326" t="s">
        <v>328</v>
      </c>
      <c r="N591" s="2324"/>
      <c r="O591" s="2324"/>
      <c r="P591" s="2324"/>
      <c r="Q591" s="1450">
        <f t="shared" ref="Q591:AI591" si="378">SUM(Q592:Q597)</f>
        <v>0</v>
      </c>
      <c r="R591" s="1450">
        <f t="shared" si="378"/>
        <v>0</v>
      </c>
      <c r="S591" s="1450">
        <f t="shared" si="378"/>
        <v>0</v>
      </c>
      <c r="T591" s="1450">
        <f t="shared" si="378"/>
        <v>0</v>
      </c>
      <c r="U591" s="1450">
        <f t="shared" si="378"/>
        <v>0</v>
      </c>
      <c r="V591" s="1450">
        <f t="shared" si="378"/>
        <v>0</v>
      </c>
      <c r="W591" s="1450">
        <f t="shared" si="378"/>
        <v>0</v>
      </c>
      <c r="X591" s="1450">
        <f t="shared" si="378"/>
        <v>0</v>
      </c>
      <c r="Y591" s="1450">
        <f t="shared" si="378"/>
        <v>0</v>
      </c>
      <c r="Z591" s="1450">
        <f t="shared" si="378"/>
        <v>0</v>
      </c>
      <c r="AA591" s="1450">
        <f t="shared" si="378"/>
        <v>0</v>
      </c>
      <c r="AB591" s="1450">
        <f t="shared" si="378"/>
        <v>0</v>
      </c>
      <c r="AC591" s="1450">
        <f t="shared" si="378"/>
        <v>0</v>
      </c>
      <c r="AD591" s="1450">
        <f t="shared" si="378"/>
        <v>0</v>
      </c>
      <c r="AE591" s="1450">
        <f t="shared" si="378"/>
        <v>0</v>
      </c>
      <c r="AF591" s="1450">
        <f t="shared" si="378"/>
        <v>0</v>
      </c>
      <c r="AG591" s="1450">
        <f t="shared" si="378"/>
        <v>0</v>
      </c>
      <c r="AH591" s="1450">
        <f t="shared" si="378"/>
        <v>0</v>
      </c>
      <c r="AI591" s="1450">
        <f t="shared" si="378"/>
        <v>0</v>
      </c>
    </row>
    <row r="592" spans="1:35">
      <c r="A592" s="1887">
        <v>545</v>
      </c>
      <c r="B592" s="1887">
        <v>1</v>
      </c>
      <c r="C592" s="1887">
        <v>542</v>
      </c>
      <c r="E592" s="2653">
        <v>1</v>
      </c>
      <c r="I592" s="2108"/>
      <c r="J592" s="2323"/>
      <c r="K592" s="2317"/>
      <c r="L592" s="2317"/>
      <c r="M592" s="326"/>
      <c r="N592" s="2325" t="s">
        <v>321</v>
      </c>
      <c r="O592" s="2325"/>
      <c r="P592" s="2325"/>
      <c r="Q592" s="1454">
        <v>0</v>
      </c>
      <c r="R592" s="1454">
        <v>0</v>
      </c>
      <c r="S592" s="1454">
        <v>0</v>
      </c>
      <c r="T592" s="1454">
        <v>0</v>
      </c>
      <c r="U592" s="1454">
        <v>0</v>
      </c>
      <c r="V592" s="1454">
        <v>0</v>
      </c>
      <c r="W592" s="1454">
        <v>0</v>
      </c>
      <c r="X592" s="1454">
        <v>0</v>
      </c>
      <c r="Y592" s="1454">
        <v>0</v>
      </c>
      <c r="Z592" s="1454">
        <v>0</v>
      </c>
      <c r="AA592" s="1454">
        <v>0</v>
      </c>
      <c r="AB592" s="1454">
        <v>0</v>
      </c>
      <c r="AC592" s="1452">
        <f t="shared" ref="AC592:AC597" si="379">SUM(Q592:S592)</f>
        <v>0</v>
      </c>
      <c r="AD592" s="1452">
        <f t="shared" ref="AD592:AD597" si="380">SUM(T592:V592)</f>
        <v>0</v>
      </c>
      <c r="AE592" s="1452">
        <f t="shared" ref="AE592:AE597" si="381">SUM(W592:Y592)</f>
        <v>0</v>
      </c>
      <c r="AF592" s="1452">
        <f t="shared" ref="AF592:AF597" si="382">SUM(Z592:AB592)</f>
        <v>0</v>
      </c>
      <c r="AG592" s="1452">
        <f t="shared" ref="AG592:AG597" si="383">AC592+AD592</f>
        <v>0</v>
      </c>
      <c r="AH592" s="1452">
        <f t="shared" ref="AH592:AH597" si="384">AF592+AE592</f>
        <v>0</v>
      </c>
      <c r="AI592" s="1452">
        <f t="shared" ref="AI592:AI597" si="385">AG592+AH592</f>
        <v>0</v>
      </c>
    </row>
    <row r="593" spans="1:35">
      <c r="A593" s="1887">
        <v>546</v>
      </c>
      <c r="B593" s="1887">
        <v>1</v>
      </c>
      <c r="C593" s="1887">
        <v>543</v>
      </c>
      <c r="E593" s="2653">
        <v>1</v>
      </c>
      <c r="I593" s="2108"/>
      <c r="J593" s="2323"/>
      <c r="K593" s="2317"/>
      <c r="L593" s="2317"/>
      <c r="M593" s="326"/>
      <c r="N593" s="326" t="s">
        <v>218</v>
      </c>
      <c r="O593" s="326"/>
      <c r="P593" s="326"/>
      <c r="Q593" s="1412">
        <v>0</v>
      </c>
      <c r="R593" s="1412">
        <v>0</v>
      </c>
      <c r="S593" s="1412">
        <v>0</v>
      </c>
      <c r="T593" s="1412">
        <v>0</v>
      </c>
      <c r="U593" s="1412">
        <v>0</v>
      </c>
      <c r="V593" s="1412">
        <v>0</v>
      </c>
      <c r="W593" s="1412">
        <v>0</v>
      </c>
      <c r="X593" s="1412">
        <v>0</v>
      </c>
      <c r="Y593" s="1412">
        <v>0</v>
      </c>
      <c r="Z593" s="1412">
        <v>0</v>
      </c>
      <c r="AA593" s="1412">
        <v>0</v>
      </c>
      <c r="AB593" s="1412">
        <v>0</v>
      </c>
      <c r="AC593" s="1398">
        <f t="shared" si="379"/>
        <v>0</v>
      </c>
      <c r="AD593" s="1398">
        <f t="shared" si="380"/>
        <v>0</v>
      </c>
      <c r="AE593" s="1398">
        <f t="shared" si="381"/>
        <v>0</v>
      </c>
      <c r="AF593" s="1398">
        <f t="shared" si="382"/>
        <v>0</v>
      </c>
      <c r="AG593" s="1398">
        <f t="shared" si="383"/>
        <v>0</v>
      </c>
      <c r="AH593" s="1398">
        <f t="shared" si="384"/>
        <v>0</v>
      </c>
      <c r="AI593" s="1398">
        <f t="shared" si="385"/>
        <v>0</v>
      </c>
    </row>
    <row r="594" spans="1:35">
      <c r="A594" s="1887">
        <v>547</v>
      </c>
      <c r="B594" s="1887">
        <v>1</v>
      </c>
      <c r="C594" s="1887">
        <v>544</v>
      </c>
      <c r="E594" s="2653">
        <v>1</v>
      </c>
      <c r="I594" s="2108"/>
      <c r="J594" s="2323"/>
      <c r="K594" s="2317"/>
      <c r="L594" s="2317"/>
      <c r="M594" s="326"/>
      <c r="N594" s="326" t="s">
        <v>137</v>
      </c>
      <c r="O594" s="326"/>
      <c r="P594" s="326"/>
      <c r="Q594" s="1412">
        <v>0</v>
      </c>
      <c r="R594" s="1412">
        <v>0</v>
      </c>
      <c r="S594" s="1412">
        <v>0</v>
      </c>
      <c r="T594" s="1412">
        <v>0</v>
      </c>
      <c r="U594" s="1412">
        <v>0</v>
      </c>
      <c r="V594" s="1412">
        <v>0</v>
      </c>
      <c r="W594" s="1412">
        <v>0</v>
      </c>
      <c r="X594" s="1412">
        <v>0</v>
      </c>
      <c r="Y594" s="1412">
        <v>0</v>
      </c>
      <c r="Z594" s="1412">
        <v>0</v>
      </c>
      <c r="AA594" s="1412">
        <v>0</v>
      </c>
      <c r="AB594" s="1412">
        <v>0</v>
      </c>
      <c r="AC594" s="1398">
        <f t="shared" si="379"/>
        <v>0</v>
      </c>
      <c r="AD594" s="1398">
        <f t="shared" si="380"/>
        <v>0</v>
      </c>
      <c r="AE594" s="1398">
        <f t="shared" si="381"/>
        <v>0</v>
      </c>
      <c r="AF594" s="1398">
        <f t="shared" si="382"/>
        <v>0</v>
      </c>
      <c r="AG594" s="1398">
        <f t="shared" si="383"/>
        <v>0</v>
      </c>
      <c r="AH594" s="1398">
        <f t="shared" si="384"/>
        <v>0</v>
      </c>
      <c r="AI594" s="1398">
        <f t="shared" si="385"/>
        <v>0</v>
      </c>
    </row>
    <row r="595" spans="1:35">
      <c r="A595" s="1887">
        <v>548</v>
      </c>
      <c r="B595" s="1887">
        <v>1</v>
      </c>
      <c r="C595" s="1887">
        <v>545</v>
      </c>
      <c r="E595" s="2653">
        <v>1</v>
      </c>
      <c r="I595" s="2108"/>
      <c r="J595" s="2323"/>
      <c r="K595" s="2317"/>
      <c r="L595" s="2317"/>
      <c r="M595" s="326"/>
      <c r="N595" s="326" t="s">
        <v>219</v>
      </c>
      <c r="O595" s="326"/>
      <c r="P595" s="326"/>
      <c r="Q595" s="1412">
        <v>0</v>
      </c>
      <c r="R595" s="1412">
        <v>0</v>
      </c>
      <c r="S595" s="1412">
        <v>0</v>
      </c>
      <c r="T595" s="1412">
        <v>0</v>
      </c>
      <c r="U595" s="1412">
        <v>0</v>
      </c>
      <c r="V595" s="1412">
        <v>0</v>
      </c>
      <c r="W595" s="1412">
        <v>0</v>
      </c>
      <c r="X595" s="1412">
        <v>0</v>
      </c>
      <c r="Y595" s="1412">
        <v>0</v>
      </c>
      <c r="Z595" s="1412">
        <v>0</v>
      </c>
      <c r="AA595" s="1412">
        <v>0</v>
      </c>
      <c r="AB595" s="1412">
        <v>0</v>
      </c>
      <c r="AC595" s="1398">
        <f t="shared" si="379"/>
        <v>0</v>
      </c>
      <c r="AD595" s="1398">
        <f t="shared" si="380"/>
        <v>0</v>
      </c>
      <c r="AE595" s="1398">
        <f t="shared" si="381"/>
        <v>0</v>
      </c>
      <c r="AF595" s="1398">
        <f t="shared" si="382"/>
        <v>0</v>
      </c>
      <c r="AG595" s="1398">
        <f t="shared" si="383"/>
        <v>0</v>
      </c>
      <c r="AH595" s="1398">
        <f t="shared" si="384"/>
        <v>0</v>
      </c>
      <c r="AI595" s="1398">
        <f t="shared" si="385"/>
        <v>0</v>
      </c>
    </row>
    <row r="596" spans="1:35">
      <c r="A596" s="1887">
        <v>549</v>
      </c>
      <c r="B596" s="1887">
        <v>1</v>
      </c>
      <c r="C596" s="1887">
        <v>546</v>
      </c>
      <c r="E596" s="2653">
        <v>1</v>
      </c>
      <c r="I596" s="2108"/>
      <c r="J596" s="2323"/>
      <c r="K596" s="2317"/>
      <c r="L596" s="2317"/>
      <c r="M596" s="326"/>
      <c r="N596" s="326" t="s">
        <v>313</v>
      </c>
      <c r="O596" s="326"/>
      <c r="P596" s="326"/>
      <c r="Q596" s="1412">
        <v>0</v>
      </c>
      <c r="R596" s="1412">
        <v>0</v>
      </c>
      <c r="S596" s="1412">
        <v>0</v>
      </c>
      <c r="T596" s="1412">
        <v>0</v>
      </c>
      <c r="U596" s="1412">
        <v>0</v>
      </c>
      <c r="V596" s="1412">
        <v>0</v>
      </c>
      <c r="W596" s="1412">
        <v>0</v>
      </c>
      <c r="X596" s="1412">
        <v>0</v>
      </c>
      <c r="Y596" s="1412">
        <v>0</v>
      </c>
      <c r="Z596" s="1412">
        <v>0</v>
      </c>
      <c r="AA596" s="1412">
        <v>0</v>
      </c>
      <c r="AB596" s="1412">
        <v>0</v>
      </c>
      <c r="AC596" s="1398">
        <f t="shared" si="379"/>
        <v>0</v>
      </c>
      <c r="AD596" s="1398">
        <f t="shared" si="380"/>
        <v>0</v>
      </c>
      <c r="AE596" s="1398">
        <f t="shared" si="381"/>
        <v>0</v>
      </c>
      <c r="AF596" s="1398">
        <f t="shared" si="382"/>
        <v>0</v>
      </c>
      <c r="AG596" s="1398">
        <f t="shared" si="383"/>
        <v>0</v>
      </c>
      <c r="AH596" s="1398">
        <f t="shared" si="384"/>
        <v>0</v>
      </c>
      <c r="AI596" s="1398">
        <f t="shared" si="385"/>
        <v>0</v>
      </c>
    </row>
    <row r="597" spans="1:35">
      <c r="A597" s="1887">
        <v>550</v>
      </c>
      <c r="B597" s="1887">
        <v>1</v>
      </c>
      <c r="C597" s="1887">
        <v>547</v>
      </c>
      <c r="E597" s="2653">
        <v>1</v>
      </c>
      <c r="I597" s="2108"/>
      <c r="J597" s="2323"/>
      <c r="K597" s="2317"/>
      <c r="L597" s="2317"/>
      <c r="M597" s="326"/>
      <c r="N597" s="882" t="s">
        <v>136</v>
      </c>
      <c r="O597" s="882"/>
      <c r="P597" s="882"/>
      <c r="Q597" s="1465">
        <v>0</v>
      </c>
      <c r="R597" s="1465">
        <v>0</v>
      </c>
      <c r="S597" s="1465">
        <v>0</v>
      </c>
      <c r="T597" s="1465">
        <v>0</v>
      </c>
      <c r="U597" s="1465">
        <v>0</v>
      </c>
      <c r="V597" s="1465">
        <v>0</v>
      </c>
      <c r="W597" s="1465">
        <v>0</v>
      </c>
      <c r="X597" s="1465">
        <v>0</v>
      </c>
      <c r="Y597" s="1465">
        <v>0</v>
      </c>
      <c r="Z597" s="1465">
        <v>0</v>
      </c>
      <c r="AA597" s="1465">
        <v>0</v>
      </c>
      <c r="AB597" s="1465">
        <v>0</v>
      </c>
      <c r="AC597" s="1399">
        <f t="shared" si="379"/>
        <v>0</v>
      </c>
      <c r="AD597" s="1399">
        <f t="shared" si="380"/>
        <v>0</v>
      </c>
      <c r="AE597" s="1399">
        <f t="shared" si="381"/>
        <v>0</v>
      </c>
      <c r="AF597" s="1399">
        <f t="shared" si="382"/>
        <v>0</v>
      </c>
      <c r="AG597" s="1399">
        <f t="shared" si="383"/>
        <v>0</v>
      </c>
      <c r="AH597" s="1399">
        <f t="shared" si="384"/>
        <v>0</v>
      </c>
      <c r="AI597" s="1399">
        <f t="shared" si="385"/>
        <v>0</v>
      </c>
    </row>
    <row r="598" spans="1:35">
      <c r="A598" s="1887">
        <v>551</v>
      </c>
      <c r="B598" s="1887">
        <v>1</v>
      </c>
      <c r="C598" s="1887">
        <v>548</v>
      </c>
      <c r="E598" s="2653">
        <v>1</v>
      </c>
      <c r="I598" s="2250" t="s">
        <v>233</v>
      </c>
      <c r="J598" s="2107"/>
      <c r="K598" s="2251"/>
      <c r="L598" s="2251"/>
      <c r="M598" s="2107"/>
      <c r="N598" s="2107"/>
      <c r="O598" s="2107"/>
      <c r="P598" s="2107"/>
      <c r="Q598" s="1483">
        <f t="shared" ref="Q598:AI598" si="386">Q599+Q643</f>
        <v>-564</v>
      </c>
      <c r="R598" s="1483">
        <f t="shared" si="386"/>
        <v>1605</v>
      </c>
      <c r="S598" s="1483">
        <f t="shared" si="386"/>
        <v>-1082</v>
      </c>
      <c r="T598" s="1483">
        <f t="shared" si="386"/>
        <v>2105</v>
      </c>
      <c r="U598" s="1483">
        <f t="shared" si="386"/>
        <v>118</v>
      </c>
      <c r="V598" s="1483">
        <f t="shared" si="386"/>
        <v>1087</v>
      </c>
      <c r="W598" s="1483">
        <f t="shared" si="386"/>
        <v>574</v>
      </c>
      <c r="X598" s="1483">
        <f t="shared" si="386"/>
        <v>1587</v>
      </c>
      <c r="Y598" s="1483">
        <f t="shared" si="386"/>
        <v>-1132</v>
      </c>
      <c r="Z598" s="1483">
        <f t="shared" si="386"/>
        <v>2043</v>
      </c>
      <c r="AA598" s="1483">
        <f t="shared" si="386"/>
        <v>3879.8</v>
      </c>
      <c r="AB598" s="1483">
        <f t="shared" si="386"/>
        <v>-394</v>
      </c>
      <c r="AC598" s="1483">
        <f t="shared" si="386"/>
        <v>-41</v>
      </c>
      <c r="AD598" s="1483">
        <f t="shared" si="386"/>
        <v>3310</v>
      </c>
      <c r="AE598" s="1483">
        <f t="shared" si="386"/>
        <v>1029</v>
      </c>
      <c r="AF598" s="1483">
        <f t="shared" si="386"/>
        <v>5528.8</v>
      </c>
      <c r="AG598" s="1483">
        <f t="shared" si="386"/>
        <v>3269</v>
      </c>
      <c r="AH598" s="1483">
        <f t="shared" si="386"/>
        <v>6557.8</v>
      </c>
      <c r="AI598" s="1483">
        <f t="shared" si="386"/>
        <v>9826.7999999999993</v>
      </c>
    </row>
    <row r="599" spans="1:35">
      <c r="A599" s="1887">
        <v>552</v>
      </c>
      <c r="B599" s="1887">
        <v>1</v>
      </c>
      <c r="C599" s="1887">
        <v>549</v>
      </c>
      <c r="E599" s="2653">
        <v>1</v>
      </c>
      <c r="I599" s="2108"/>
      <c r="J599" s="2323"/>
      <c r="K599" s="2315" t="s">
        <v>221</v>
      </c>
      <c r="L599" s="2315"/>
      <c r="M599" s="2316"/>
      <c r="N599" s="2316"/>
      <c r="O599" s="2316"/>
      <c r="P599" s="2316"/>
      <c r="Q599" s="1472">
        <f>Q600+Q607</f>
        <v>-564</v>
      </c>
      <c r="R599" s="1472">
        <f t="shared" ref="R599:AI599" si="387">R600+R607</f>
        <v>1605</v>
      </c>
      <c r="S599" s="1472">
        <f t="shared" si="387"/>
        <v>-1082</v>
      </c>
      <c r="T599" s="1472">
        <f t="shared" si="387"/>
        <v>2105</v>
      </c>
      <c r="U599" s="1472">
        <f t="shared" si="387"/>
        <v>118</v>
      </c>
      <c r="V599" s="1472">
        <f t="shared" si="387"/>
        <v>1087</v>
      </c>
      <c r="W599" s="1472">
        <f t="shared" si="387"/>
        <v>574</v>
      </c>
      <c r="X599" s="1472">
        <f t="shared" si="387"/>
        <v>1587</v>
      </c>
      <c r="Y599" s="1472">
        <f t="shared" si="387"/>
        <v>-1132</v>
      </c>
      <c r="Z599" s="1472">
        <f t="shared" si="387"/>
        <v>2043</v>
      </c>
      <c r="AA599" s="1472">
        <f t="shared" si="387"/>
        <v>3879.8</v>
      </c>
      <c r="AB599" s="1472">
        <f t="shared" si="387"/>
        <v>-394</v>
      </c>
      <c r="AC599" s="1472">
        <f t="shared" si="387"/>
        <v>-41</v>
      </c>
      <c r="AD599" s="1472">
        <f t="shared" si="387"/>
        <v>3310</v>
      </c>
      <c r="AE599" s="1472">
        <f t="shared" si="387"/>
        <v>1029</v>
      </c>
      <c r="AF599" s="1472">
        <f t="shared" si="387"/>
        <v>5528.8</v>
      </c>
      <c r="AG599" s="1472">
        <f t="shared" si="387"/>
        <v>3269</v>
      </c>
      <c r="AH599" s="1472">
        <f t="shared" si="387"/>
        <v>6557.8</v>
      </c>
      <c r="AI599" s="1472">
        <f t="shared" si="387"/>
        <v>9826.7999999999993</v>
      </c>
    </row>
    <row r="600" spans="1:35">
      <c r="A600" s="1887">
        <v>553</v>
      </c>
      <c r="B600" s="1887">
        <v>1</v>
      </c>
      <c r="C600" s="1887">
        <v>550</v>
      </c>
      <c r="E600" s="2653">
        <v>1</v>
      </c>
      <c r="I600" s="2108"/>
      <c r="J600" s="2323"/>
      <c r="K600" s="2315"/>
      <c r="L600" s="2315"/>
      <c r="M600" s="326" t="s">
        <v>326</v>
      </c>
      <c r="N600" s="2324"/>
      <c r="O600" s="2324"/>
      <c r="P600" s="2324"/>
      <c r="Q600" s="1450">
        <f t="shared" ref="Q600:AI600" si="388">SUM(Q601:Q606)</f>
        <v>0</v>
      </c>
      <c r="R600" s="1450">
        <f t="shared" si="388"/>
        <v>2700</v>
      </c>
      <c r="S600" s="1450">
        <f t="shared" si="388"/>
        <v>500</v>
      </c>
      <c r="T600" s="1450">
        <f t="shared" si="388"/>
        <v>2700</v>
      </c>
      <c r="U600" s="1450">
        <f t="shared" si="388"/>
        <v>1200</v>
      </c>
      <c r="V600" s="1450">
        <f t="shared" si="388"/>
        <v>2700</v>
      </c>
      <c r="W600" s="1450">
        <f t="shared" si="388"/>
        <v>1200</v>
      </c>
      <c r="X600" s="1450">
        <f t="shared" si="388"/>
        <v>2700</v>
      </c>
      <c r="Y600" s="1450">
        <f t="shared" si="388"/>
        <v>500</v>
      </c>
      <c r="Z600" s="1450">
        <f t="shared" si="388"/>
        <v>2700</v>
      </c>
      <c r="AA600" s="1450">
        <f t="shared" si="388"/>
        <v>5000</v>
      </c>
      <c r="AB600" s="1450">
        <f t="shared" si="388"/>
        <v>1200</v>
      </c>
      <c r="AC600" s="1450">
        <f t="shared" si="388"/>
        <v>3200</v>
      </c>
      <c r="AD600" s="1450">
        <f t="shared" si="388"/>
        <v>6600</v>
      </c>
      <c r="AE600" s="1450">
        <f t="shared" si="388"/>
        <v>4400</v>
      </c>
      <c r="AF600" s="1450">
        <f t="shared" si="388"/>
        <v>8900</v>
      </c>
      <c r="AG600" s="1450">
        <f t="shared" si="388"/>
        <v>9800</v>
      </c>
      <c r="AH600" s="1450">
        <f t="shared" si="388"/>
        <v>13300</v>
      </c>
      <c r="AI600" s="1450">
        <f t="shared" si="388"/>
        <v>23100</v>
      </c>
    </row>
    <row r="601" spans="1:35">
      <c r="A601" s="1887">
        <v>554</v>
      </c>
      <c r="B601" s="1887">
        <v>1</v>
      </c>
      <c r="C601" s="1887">
        <v>551</v>
      </c>
      <c r="E601" s="2653">
        <v>1</v>
      </c>
      <c r="I601" s="2108"/>
      <c r="J601" s="2323"/>
      <c r="K601" s="2315"/>
      <c r="L601" s="2315"/>
      <c r="M601" s="326"/>
      <c r="N601" s="2325" t="s">
        <v>321</v>
      </c>
      <c r="O601" s="2325"/>
      <c r="P601" s="2325"/>
      <c r="Q601" s="1454"/>
      <c r="R601" s="1454"/>
      <c r="S601" s="1454"/>
      <c r="T601" s="1454"/>
      <c r="U601" s="1454"/>
      <c r="V601" s="1454"/>
      <c r="W601" s="1454"/>
      <c r="X601" s="1454"/>
      <c r="Y601" s="1454"/>
      <c r="Z601" s="1454"/>
      <c r="AA601" s="1454">
        <v>5000</v>
      </c>
      <c r="AB601" s="1454"/>
      <c r="AC601" s="1452">
        <f t="shared" ref="AC601:AC606" si="389">SUM(Q601:S601)</f>
        <v>0</v>
      </c>
      <c r="AD601" s="1452">
        <f t="shared" ref="AD601:AD606" si="390">SUM(T601:V601)</f>
        <v>0</v>
      </c>
      <c r="AE601" s="1452">
        <f t="shared" ref="AE601:AE606" si="391">SUM(W601:Y601)</f>
        <v>0</v>
      </c>
      <c r="AF601" s="1452">
        <f t="shared" ref="AF601:AF606" si="392">SUM(Z601:AB601)</f>
        <v>5000</v>
      </c>
      <c r="AG601" s="1452">
        <f t="shared" ref="AG601:AG606" si="393">AC601+AD601</f>
        <v>0</v>
      </c>
      <c r="AH601" s="1452">
        <f t="shared" ref="AH601:AH606" si="394">AF601+AE601</f>
        <v>5000</v>
      </c>
      <c r="AI601" s="1452">
        <f t="shared" ref="AI601:AI606" si="395">AG601+AH601</f>
        <v>5000</v>
      </c>
    </row>
    <row r="602" spans="1:35">
      <c r="A602" s="1887">
        <v>555</v>
      </c>
      <c r="B602" s="1887">
        <v>1</v>
      </c>
      <c r="C602" s="1887">
        <v>552</v>
      </c>
      <c r="E602" s="2653">
        <v>1</v>
      </c>
      <c r="I602" s="2108"/>
      <c r="J602" s="2323"/>
      <c r="K602" s="2315"/>
      <c r="L602" s="2315"/>
      <c r="M602" s="326"/>
      <c r="N602" s="326" t="s">
        <v>218</v>
      </c>
      <c r="O602" s="326"/>
      <c r="P602" s="326"/>
      <c r="Q602" s="1412">
        <v>0</v>
      </c>
      <c r="R602" s="1412">
        <v>2700</v>
      </c>
      <c r="S602" s="1412">
        <v>0</v>
      </c>
      <c r="T602" s="1412">
        <v>2700</v>
      </c>
      <c r="U602" s="1412">
        <v>0</v>
      </c>
      <c r="V602" s="1412">
        <v>2700</v>
      </c>
      <c r="W602" s="1412">
        <v>0</v>
      </c>
      <c r="X602" s="1412">
        <v>2700</v>
      </c>
      <c r="Y602" s="1412">
        <v>0</v>
      </c>
      <c r="Z602" s="1412">
        <v>2700</v>
      </c>
      <c r="AA602" s="1412">
        <v>0</v>
      </c>
      <c r="AB602" s="1412">
        <v>0</v>
      </c>
      <c r="AC602" s="1398">
        <f t="shared" si="389"/>
        <v>2700</v>
      </c>
      <c r="AD602" s="1398">
        <f t="shared" si="390"/>
        <v>5400</v>
      </c>
      <c r="AE602" s="1398">
        <f t="shared" si="391"/>
        <v>2700</v>
      </c>
      <c r="AF602" s="1398">
        <f t="shared" si="392"/>
        <v>2700</v>
      </c>
      <c r="AG602" s="1398">
        <f t="shared" si="393"/>
        <v>8100</v>
      </c>
      <c r="AH602" s="1398">
        <f t="shared" si="394"/>
        <v>5400</v>
      </c>
      <c r="AI602" s="1398">
        <f t="shared" si="395"/>
        <v>13500</v>
      </c>
    </row>
    <row r="603" spans="1:35">
      <c r="A603" s="1887">
        <v>556</v>
      </c>
      <c r="B603" s="1887">
        <v>1</v>
      </c>
      <c r="C603" s="1887">
        <v>553</v>
      </c>
      <c r="E603" s="2653">
        <v>1</v>
      </c>
      <c r="I603" s="2108"/>
      <c r="J603" s="2323"/>
      <c r="K603" s="2315"/>
      <c r="L603" s="2315"/>
      <c r="M603" s="326"/>
      <c r="N603" s="326" t="s">
        <v>137</v>
      </c>
      <c r="O603" s="326"/>
      <c r="P603" s="326"/>
      <c r="Q603" s="1412">
        <v>0</v>
      </c>
      <c r="R603" s="1412">
        <v>0</v>
      </c>
      <c r="S603" s="1412">
        <v>500</v>
      </c>
      <c r="T603" s="1412">
        <v>0</v>
      </c>
      <c r="U603" s="1412">
        <v>1200</v>
      </c>
      <c r="V603" s="1412">
        <v>0</v>
      </c>
      <c r="W603" s="1412">
        <v>1200</v>
      </c>
      <c r="X603" s="1412">
        <v>0</v>
      </c>
      <c r="Y603" s="1412">
        <v>500</v>
      </c>
      <c r="Z603" s="1412">
        <v>0</v>
      </c>
      <c r="AA603" s="1412">
        <v>0</v>
      </c>
      <c r="AB603" s="1412">
        <v>1200</v>
      </c>
      <c r="AC603" s="1398">
        <f t="shared" si="389"/>
        <v>500</v>
      </c>
      <c r="AD603" s="1398">
        <f t="shared" si="390"/>
        <v>1200</v>
      </c>
      <c r="AE603" s="1398">
        <f t="shared" si="391"/>
        <v>1700</v>
      </c>
      <c r="AF603" s="1398">
        <f t="shared" si="392"/>
        <v>1200</v>
      </c>
      <c r="AG603" s="1398">
        <f t="shared" si="393"/>
        <v>1700</v>
      </c>
      <c r="AH603" s="1398">
        <f t="shared" si="394"/>
        <v>2900</v>
      </c>
      <c r="AI603" s="1398">
        <f t="shared" si="395"/>
        <v>4600</v>
      </c>
    </row>
    <row r="604" spans="1:35">
      <c r="A604" s="1887">
        <v>557</v>
      </c>
      <c r="B604" s="1887">
        <v>1</v>
      </c>
      <c r="C604" s="1887">
        <v>554</v>
      </c>
      <c r="E604" s="2653">
        <v>1</v>
      </c>
      <c r="I604" s="2108"/>
      <c r="J604" s="2323"/>
      <c r="K604" s="2315"/>
      <c r="L604" s="2315"/>
      <c r="M604" s="326"/>
      <c r="N604" s="326" t="s">
        <v>219</v>
      </c>
      <c r="O604" s="326"/>
      <c r="P604" s="326"/>
      <c r="Q604" s="1412"/>
      <c r="R604" s="1412"/>
      <c r="S604" s="1412"/>
      <c r="T604" s="1412"/>
      <c r="U604" s="1412"/>
      <c r="V604" s="1412"/>
      <c r="W604" s="1412"/>
      <c r="X604" s="1412"/>
      <c r="Y604" s="1412"/>
      <c r="Z604" s="1412"/>
      <c r="AA604" s="1412"/>
      <c r="AB604" s="1412"/>
      <c r="AC604" s="1398">
        <f t="shared" si="389"/>
        <v>0</v>
      </c>
      <c r="AD604" s="1398">
        <f t="shared" si="390"/>
        <v>0</v>
      </c>
      <c r="AE604" s="1398">
        <f t="shared" si="391"/>
        <v>0</v>
      </c>
      <c r="AF604" s="1398">
        <f t="shared" si="392"/>
        <v>0</v>
      </c>
      <c r="AG604" s="1398">
        <f t="shared" si="393"/>
        <v>0</v>
      </c>
      <c r="AH604" s="1398">
        <f t="shared" si="394"/>
        <v>0</v>
      </c>
      <c r="AI604" s="1398">
        <f t="shared" si="395"/>
        <v>0</v>
      </c>
    </row>
    <row r="605" spans="1:35">
      <c r="A605" s="1887">
        <v>558</v>
      </c>
      <c r="B605" s="1887">
        <v>1</v>
      </c>
      <c r="C605" s="1887">
        <v>555</v>
      </c>
      <c r="E605" s="2653">
        <v>1</v>
      </c>
      <c r="I605" s="2108"/>
      <c r="J605" s="2323"/>
      <c r="K605" s="2315"/>
      <c r="L605" s="2315"/>
      <c r="M605" s="326"/>
      <c r="N605" s="326" t="s">
        <v>313</v>
      </c>
      <c r="O605" s="326"/>
      <c r="P605" s="326"/>
      <c r="Q605" s="1412"/>
      <c r="R605" s="1412"/>
      <c r="S605" s="1412"/>
      <c r="T605" s="1412"/>
      <c r="U605" s="1412"/>
      <c r="V605" s="1412"/>
      <c r="W605" s="1412"/>
      <c r="X605" s="1412"/>
      <c r="Y605" s="1412"/>
      <c r="Z605" s="1412"/>
      <c r="AA605" s="1412"/>
      <c r="AB605" s="1412"/>
      <c r="AC605" s="1398">
        <f t="shared" si="389"/>
        <v>0</v>
      </c>
      <c r="AD605" s="1398">
        <f t="shared" si="390"/>
        <v>0</v>
      </c>
      <c r="AE605" s="1398">
        <f t="shared" si="391"/>
        <v>0</v>
      </c>
      <c r="AF605" s="1398">
        <f t="shared" si="392"/>
        <v>0</v>
      </c>
      <c r="AG605" s="1398">
        <f t="shared" si="393"/>
        <v>0</v>
      </c>
      <c r="AH605" s="1398">
        <f t="shared" si="394"/>
        <v>0</v>
      </c>
      <c r="AI605" s="1398">
        <f t="shared" si="395"/>
        <v>0</v>
      </c>
    </row>
    <row r="606" spans="1:35">
      <c r="A606" s="1887">
        <v>559</v>
      </c>
      <c r="B606" s="1887">
        <v>1</v>
      </c>
      <c r="C606" s="1887">
        <v>556</v>
      </c>
      <c r="E606" s="2653">
        <v>1</v>
      </c>
      <c r="I606" s="2108"/>
      <c r="J606" s="2323"/>
      <c r="K606" s="2315"/>
      <c r="L606" s="2315"/>
      <c r="M606" s="326"/>
      <c r="N606" s="882" t="s">
        <v>136</v>
      </c>
      <c r="O606" s="882"/>
      <c r="P606" s="882"/>
      <c r="Q606" s="1465"/>
      <c r="R606" s="1465"/>
      <c r="S606" s="1465"/>
      <c r="T606" s="1465"/>
      <c r="U606" s="1465"/>
      <c r="V606" s="1465"/>
      <c r="W606" s="1465"/>
      <c r="X606" s="1465"/>
      <c r="Y606" s="1465"/>
      <c r="Z606" s="1465"/>
      <c r="AA606" s="1465"/>
      <c r="AB606" s="1465"/>
      <c r="AC606" s="1399">
        <f t="shared" si="389"/>
        <v>0</v>
      </c>
      <c r="AD606" s="1399">
        <f t="shared" si="390"/>
        <v>0</v>
      </c>
      <c r="AE606" s="1399">
        <f t="shared" si="391"/>
        <v>0</v>
      </c>
      <c r="AF606" s="1399">
        <f t="shared" si="392"/>
        <v>0</v>
      </c>
      <c r="AG606" s="1399">
        <f t="shared" si="393"/>
        <v>0</v>
      </c>
      <c r="AH606" s="1399">
        <f t="shared" si="394"/>
        <v>0</v>
      </c>
      <c r="AI606" s="1399">
        <f t="shared" si="395"/>
        <v>0</v>
      </c>
    </row>
    <row r="607" spans="1:35">
      <c r="A607" s="1887">
        <v>560</v>
      </c>
      <c r="B607" s="1887">
        <v>1</v>
      </c>
      <c r="C607" s="1887">
        <v>557</v>
      </c>
      <c r="E607" s="2653">
        <v>1</v>
      </c>
      <c r="I607" s="2108"/>
      <c r="J607" s="2323"/>
      <c r="K607" s="2315"/>
      <c r="L607" s="2315"/>
      <c r="M607" s="2326" t="s">
        <v>328</v>
      </c>
      <c r="N607" s="2327"/>
      <c r="O607" s="2327"/>
      <c r="P607" s="2327"/>
      <c r="Q607" s="1395">
        <f>Q608+Q614+Q620+Q626+Q632+Q638+Q641+Q642</f>
        <v>-564</v>
      </c>
      <c r="R607" s="1395">
        <f t="shared" ref="R607:AI607" si="396">R608+R614+R620+R626+R632+R638+R641+R642</f>
        <v>-1095</v>
      </c>
      <c r="S607" s="1395">
        <f t="shared" si="396"/>
        <v>-1582</v>
      </c>
      <c r="T607" s="1395">
        <f t="shared" si="396"/>
        <v>-595</v>
      </c>
      <c r="U607" s="1395">
        <f t="shared" si="396"/>
        <v>-1082</v>
      </c>
      <c r="V607" s="1395">
        <f t="shared" si="396"/>
        <v>-1613</v>
      </c>
      <c r="W607" s="1395">
        <f t="shared" si="396"/>
        <v>-626</v>
      </c>
      <c r="X607" s="1395">
        <f t="shared" si="396"/>
        <v>-1113</v>
      </c>
      <c r="Y607" s="1395">
        <f t="shared" si="396"/>
        <v>-1632</v>
      </c>
      <c r="Z607" s="1395">
        <f t="shared" si="396"/>
        <v>-657</v>
      </c>
      <c r="AA607" s="1395">
        <f t="shared" si="396"/>
        <v>-1120.2</v>
      </c>
      <c r="AB607" s="1395">
        <f t="shared" si="396"/>
        <v>-1594</v>
      </c>
      <c r="AC607" s="1395">
        <f t="shared" si="396"/>
        <v>-3241</v>
      </c>
      <c r="AD607" s="1395">
        <f t="shared" si="396"/>
        <v>-3290</v>
      </c>
      <c r="AE607" s="1395">
        <f t="shared" si="396"/>
        <v>-3371</v>
      </c>
      <c r="AF607" s="1395">
        <f t="shared" si="396"/>
        <v>-3371.2</v>
      </c>
      <c r="AG607" s="1395">
        <f t="shared" si="396"/>
        <v>-6531</v>
      </c>
      <c r="AH607" s="1395">
        <f t="shared" si="396"/>
        <v>-6742.2</v>
      </c>
      <c r="AI607" s="1395">
        <f t="shared" si="396"/>
        <v>-13273.2</v>
      </c>
    </row>
    <row r="608" spans="1:35">
      <c r="A608" s="1887">
        <v>561</v>
      </c>
      <c r="B608" s="1887">
        <v>1</v>
      </c>
      <c r="C608" s="1887">
        <v>558</v>
      </c>
      <c r="E608" s="2653">
        <v>1</v>
      </c>
      <c r="I608" s="2108"/>
      <c r="J608" s="2323"/>
      <c r="K608" s="2315"/>
      <c r="L608" s="2315"/>
      <c r="M608" s="326"/>
      <c r="N608" s="326" t="s">
        <v>217</v>
      </c>
      <c r="O608" s="2324"/>
      <c r="P608" s="2324"/>
      <c r="Q608" s="1450">
        <f>Q609+Q610</f>
        <v>-1000</v>
      </c>
      <c r="R608" s="1450">
        <f t="shared" ref="R608:AH608" si="397">R609+R610</f>
        <v>-1500</v>
      </c>
      <c r="S608" s="1450">
        <f t="shared" si="397"/>
        <v>-2000</v>
      </c>
      <c r="T608" s="1450">
        <f t="shared" si="397"/>
        <v>-1000</v>
      </c>
      <c r="U608" s="1450">
        <f t="shared" si="397"/>
        <v>-1500</v>
      </c>
      <c r="V608" s="1450">
        <f t="shared" si="397"/>
        <v>-2000</v>
      </c>
      <c r="W608" s="1450">
        <f t="shared" si="397"/>
        <v>-1000</v>
      </c>
      <c r="X608" s="1450">
        <f t="shared" si="397"/>
        <v>-1500</v>
      </c>
      <c r="Y608" s="1450">
        <f t="shared" si="397"/>
        <v>-2000</v>
      </c>
      <c r="Z608" s="1450">
        <f t="shared" si="397"/>
        <v>-1000</v>
      </c>
      <c r="AA608" s="1450">
        <f t="shared" si="397"/>
        <v>-1500</v>
      </c>
      <c r="AB608" s="1450">
        <f t="shared" si="397"/>
        <v>-2000</v>
      </c>
      <c r="AC608" s="1450">
        <f t="shared" si="397"/>
        <v>-4500</v>
      </c>
      <c r="AD608" s="1450">
        <f t="shared" si="397"/>
        <v>-4500</v>
      </c>
      <c r="AE608" s="1450">
        <f t="shared" si="397"/>
        <v>-4500</v>
      </c>
      <c r="AF608" s="1450">
        <f t="shared" si="397"/>
        <v>-4500</v>
      </c>
      <c r="AG608" s="1450">
        <f t="shared" si="397"/>
        <v>-9000</v>
      </c>
      <c r="AH608" s="1450">
        <f t="shared" si="397"/>
        <v>-9000</v>
      </c>
      <c r="AI608" s="1450">
        <f>AI609+AI610</f>
        <v>-18000</v>
      </c>
    </row>
    <row r="609" spans="1:35">
      <c r="A609" s="1887">
        <v>562</v>
      </c>
      <c r="B609" s="1887">
        <v>1</v>
      </c>
      <c r="C609" s="1887">
        <v>559</v>
      </c>
      <c r="E609" s="2653">
        <v>1</v>
      </c>
      <c r="I609" s="2108"/>
      <c r="J609" s="2323"/>
      <c r="K609" s="2315"/>
      <c r="L609" s="2315"/>
      <c r="M609" s="326"/>
      <c r="N609" s="326"/>
      <c r="O609" s="2328" t="s">
        <v>406</v>
      </c>
      <c r="P609" s="2328"/>
      <c r="Q609" s="1484">
        <v>-832</v>
      </c>
      <c r="R609" s="1484">
        <v>-1332</v>
      </c>
      <c r="S609" s="1484">
        <v>-1832</v>
      </c>
      <c r="T609" s="1484">
        <v>-832</v>
      </c>
      <c r="U609" s="1484">
        <v>-1332</v>
      </c>
      <c r="V609" s="1484">
        <v>-1832</v>
      </c>
      <c r="W609" s="1484">
        <v>-832</v>
      </c>
      <c r="X609" s="1484">
        <v>-1332</v>
      </c>
      <c r="Y609" s="1484">
        <v>-1832</v>
      </c>
      <c r="Z609" s="1484">
        <v>-832</v>
      </c>
      <c r="AA609" s="1484">
        <v>-1332</v>
      </c>
      <c r="AB609" s="1484">
        <v>-1832</v>
      </c>
      <c r="AC609" s="1460">
        <f>SUM(Q609:S609)</f>
        <v>-3996</v>
      </c>
      <c r="AD609" s="1460">
        <f>SUM(T609:V609)</f>
        <v>-3996</v>
      </c>
      <c r="AE609" s="1460">
        <f>SUM(W609:Y609)</f>
        <v>-3996</v>
      </c>
      <c r="AF609" s="1460">
        <f>SUM(Z609:AB609)</f>
        <v>-3996</v>
      </c>
      <c r="AG609" s="1460">
        <f>AC609+AD609</f>
        <v>-7992</v>
      </c>
      <c r="AH609" s="1460">
        <f>AF609+AE609</f>
        <v>-7992</v>
      </c>
      <c r="AI609" s="1460">
        <f>AG609+AH609</f>
        <v>-15984</v>
      </c>
    </row>
    <row r="610" spans="1:35" s="326" customFormat="1">
      <c r="A610" s="1887">
        <v>563</v>
      </c>
      <c r="B610" s="1887">
        <v>1</v>
      </c>
      <c r="C610" s="1887">
        <v>560</v>
      </c>
      <c r="E610" s="2653">
        <v>1</v>
      </c>
      <c r="F610" s="372"/>
      <c r="G610" s="372"/>
      <c r="H610" s="2178"/>
      <c r="I610" s="2108"/>
      <c r="J610" s="2323"/>
      <c r="K610" s="2315"/>
      <c r="L610" s="2315"/>
      <c r="O610" s="2329" t="s">
        <v>234</v>
      </c>
      <c r="P610" s="2329"/>
      <c r="Q610" s="1461">
        <f t="shared" ref="Q610:AB610" si="398">SUM(Q611:Q613)</f>
        <v>-168</v>
      </c>
      <c r="R610" s="1461">
        <f t="shared" si="398"/>
        <v>-168</v>
      </c>
      <c r="S610" s="1461">
        <f t="shared" si="398"/>
        <v>-168</v>
      </c>
      <c r="T610" s="1461">
        <f t="shared" si="398"/>
        <v>-168</v>
      </c>
      <c r="U610" s="1461">
        <f t="shared" si="398"/>
        <v>-168</v>
      </c>
      <c r="V610" s="1461">
        <f t="shared" si="398"/>
        <v>-168</v>
      </c>
      <c r="W610" s="1461">
        <f t="shared" si="398"/>
        <v>-168</v>
      </c>
      <c r="X610" s="1461">
        <f t="shared" si="398"/>
        <v>-168</v>
      </c>
      <c r="Y610" s="1461">
        <f t="shared" si="398"/>
        <v>-168</v>
      </c>
      <c r="Z610" s="1461">
        <f t="shared" si="398"/>
        <v>-168</v>
      </c>
      <c r="AA610" s="1461">
        <f t="shared" si="398"/>
        <v>-168</v>
      </c>
      <c r="AB610" s="1461">
        <f t="shared" si="398"/>
        <v>-168</v>
      </c>
      <c r="AC610" s="1461">
        <f>SUM(Q610:S610)</f>
        <v>-504</v>
      </c>
      <c r="AD610" s="1461">
        <f>SUM(T610:V610)</f>
        <v>-504</v>
      </c>
      <c r="AE610" s="1461">
        <f>SUM(W610:Y610)</f>
        <v>-504</v>
      </c>
      <c r="AF610" s="1461">
        <f>SUM(Z610:AB610)</f>
        <v>-504</v>
      </c>
      <c r="AG610" s="1461">
        <f>AC610+AD610</f>
        <v>-1008</v>
      </c>
      <c r="AH610" s="1461">
        <f>AF610+AE610</f>
        <v>-1008</v>
      </c>
      <c r="AI610" s="1461">
        <f>AG610+AH610</f>
        <v>-2016</v>
      </c>
    </row>
    <row r="611" spans="1:35" s="326" customFormat="1">
      <c r="A611" s="1887">
        <v>564</v>
      </c>
      <c r="B611" s="1887">
        <v>1</v>
      </c>
      <c r="C611" s="1887">
        <v>561</v>
      </c>
      <c r="E611" s="2653">
        <v>1</v>
      </c>
      <c r="F611" s="372"/>
      <c r="G611" s="372"/>
      <c r="H611" s="2178"/>
      <c r="I611" s="2108"/>
      <c r="J611" s="2323"/>
      <c r="K611" s="2315"/>
      <c r="L611" s="2315"/>
      <c r="O611" s="2330"/>
      <c r="P611" s="588" t="s">
        <v>404</v>
      </c>
      <c r="Q611" s="1454">
        <v>-168</v>
      </c>
      <c r="R611" s="1454">
        <v>-168</v>
      </c>
      <c r="S611" s="1454">
        <v>-168</v>
      </c>
      <c r="T611" s="1454">
        <v>-168</v>
      </c>
      <c r="U611" s="1454">
        <v>-168</v>
      </c>
      <c r="V611" s="1454">
        <v>-168</v>
      </c>
      <c r="W611" s="1454">
        <v>-168</v>
      </c>
      <c r="X611" s="1454">
        <v>-168</v>
      </c>
      <c r="Y611" s="1454">
        <v>-168</v>
      </c>
      <c r="Z611" s="1454">
        <v>-168</v>
      </c>
      <c r="AA611" s="1454">
        <v>-168</v>
      </c>
      <c r="AB611" s="1454">
        <v>-168</v>
      </c>
      <c r="AC611" s="1453">
        <f>SUM(Q611:S611)</f>
        <v>-504</v>
      </c>
      <c r="AD611" s="1453">
        <f>SUM(T611:V611)</f>
        <v>-504</v>
      </c>
      <c r="AE611" s="1453">
        <f>SUM(W611:Y611)</f>
        <v>-504</v>
      </c>
      <c r="AF611" s="1453">
        <f>SUM(Z611:AB611)</f>
        <v>-504</v>
      </c>
      <c r="AG611" s="1453">
        <f>AC611+AD611</f>
        <v>-1008</v>
      </c>
      <c r="AH611" s="1453">
        <f>AF611+AE611</f>
        <v>-1008</v>
      </c>
      <c r="AI611" s="1453">
        <f>AG611+AH611</f>
        <v>-2016</v>
      </c>
    </row>
    <row r="612" spans="1:35" s="326" customFormat="1">
      <c r="A612" s="1887">
        <v>565</v>
      </c>
      <c r="B612" s="1887">
        <v>1</v>
      </c>
      <c r="C612" s="1887">
        <v>562</v>
      </c>
      <c r="E612" s="2653">
        <v>1</v>
      </c>
      <c r="F612" s="372"/>
      <c r="G612" s="372"/>
      <c r="H612" s="2178"/>
      <c r="I612" s="2108"/>
      <c r="J612" s="2323"/>
      <c r="K612" s="2315"/>
      <c r="L612" s="2315"/>
      <c r="O612" s="2331"/>
      <c r="P612" s="621" t="s">
        <v>405</v>
      </c>
      <c r="Q612" s="1412"/>
      <c r="R612" s="1412"/>
      <c r="S612" s="1412"/>
      <c r="T612" s="1412"/>
      <c r="U612" s="1412"/>
      <c r="V612" s="1412"/>
      <c r="W612" s="1412"/>
      <c r="X612" s="1412"/>
      <c r="Y612" s="1412"/>
      <c r="Z612" s="1412"/>
      <c r="AA612" s="1412"/>
      <c r="AB612" s="1412"/>
      <c r="AC612" s="1415">
        <f>SUM(Q612:S612)</f>
        <v>0</v>
      </c>
      <c r="AD612" s="1415">
        <f>SUM(T612:V612)</f>
        <v>0</v>
      </c>
      <c r="AE612" s="1415">
        <f>SUM(W612:Y612)</f>
        <v>0</v>
      </c>
      <c r="AF612" s="1415">
        <f>SUM(Z612:AB612)</f>
        <v>0</v>
      </c>
      <c r="AG612" s="1415">
        <f>AC612+AD612</f>
        <v>0</v>
      </c>
      <c r="AH612" s="1415">
        <f>AF612+AE612</f>
        <v>0</v>
      </c>
      <c r="AI612" s="1415">
        <f>AG612+AH612</f>
        <v>0</v>
      </c>
    </row>
    <row r="613" spans="1:35" s="326" customFormat="1">
      <c r="A613" s="1887">
        <v>566</v>
      </c>
      <c r="B613" s="1887">
        <v>1</v>
      </c>
      <c r="C613" s="1887">
        <v>563</v>
      </c>
      <c r="E613" s="2653">
        <v>1</v>
      </c>
      <c r="F613" s="372"/>
      <c r="G613" s="372"/>
      <c r="H613" s="2178"/>
      <c r="I613" s="2108"/>
      <c r="J613" s="2323"/>
      <c r="K613" s="2315"/>
      <c r="L613" s="2315"/>
      <c r="N613" s="882"/>
      <c r="O613" s="2332"/>
      <c r="P613" s="143" t="s">
        <v>414</v>
      </c>
      <c r="Q613" s="1465"/>
      <c r="R613" s="1465"/>
      <c r="S613" s="1465"/>
      <c r="T613" s="1465"/>
      <c r="U613" s="1465"/>
      <c r="V613" s="1465"/>
      <c r="W613" s="1465"/>
      <c r="X613" s="1465"/>
      <c r="Y613" s="1465"/>
      <c r="Z613" s="1465"/>
      <c r="AA613" s="1465"/>
      <c r="AB613" s="1465"/>
      <c r="AC613" s="1415">
        <f>SUM(Q613:S613)</f>
        <v>0</v>
      </c>
      <c r="AD613" s="1415">
        <f>SUM(T613:V613)</f>
        <v>0</v>
      </c>
      <c r="AE613" s="1415">
        <f>SUM(W613:Y613)</f>
        <v>0</v>
      </c>
      <c r="AF613" s="1415">
        <f>SUM(Z613:AB613)</f>
        <v>0</v>
      </c>
      <c r="AG613" s="1415">
        <f>AC613+AD613</f>
        <v>0</v>
      </c>
      <c r="AH613" s="1415">
        <f>AF613+AE613</f>
        <v>0</v>
      </c>
      <c r="AI613" s="1415">
        <f>AG613+AH613</f>
        <v>0</v>
      </c>
    </row>
    <row r="614" spans="1:35">
      <c r="A614" s="1887">
        <v>567</v>
      </c>
      <c r="B614" s="1887">
        <v>1</v>
      </c>
      <c r="C614" s="1887">
        <v>564</v>
      </c>
      <c r="E614" s="2653">
        <v>1</v>
      </c>
      <c r="I614" s="2108"/>
      <c r="J614" s="2323"/>
      <c r="K614" s="2315"/>
      <c r="L614" s="2315"/>
      <c r="M614" s="326"/>
      <c r="N614" s="326" t="s">
        <v>218</v>
      </c>
      <c r="O614" s="2324"/>
      <c r="P614" s="2324"/>
      <c r="Q614" s="1460">
        <f t="shared" ref="Q614:AI614" si="399">Q615+Q616</f>
        <v>832</v>
      </c>
      <c r="R614" s="1460">
        <f t="shared" si="399"/>
        <v>845</v>
      </c>
      <c r="S614" s="1460">
        <f t="shared" si="399"/>
        <v>858</v>
      </c>
      <c r="T614" s="1460">
        <f t="shared" si="399"/>
        <v>845</v>
      </c>
      <c r="U614" s="1460">
        <f t="shared" si="399"/>
        <v>858</v>
      </c>
      <c r="V614" s="1460">
        <f t="shared" si="399"/>
        <v>871</v>
      </c>
      <c r="W614" s="1460">
        <f t="shared" si="399"/>
        <v>858</v>
      </c>
      <c r="X614" s="1460">
        <f t="shared" si="399"/>
        <v>871</v>
      </c>
      <c r="Y614" s="1460">
        <f t="shared" si="399"/>
        <v>884</v>
      </c>
      <c r="Z614" s="1460">
        <f t="shared" si="399"/>
        <v>871</v>
      </c>
      <c r="AA614" s="1460">
        <f t="shared" si="399"/>
        <v>897</v>
      </c>
      <c r="AB614" s="1460">
        <f t="shared" si="399"/>
        <v>910</v>
      </c>
      <c r="AC614" s="1460">
        <f t="shared" si="399"/>
        <v>2535</v>
      </c>
      <c r="AD614" s="1460">
        <f t="shared" si="399"/>
        <v>2574</v>
      </c>
      <c r="AE614" s="1460">
        <f t="shared" si="399"/>
        <v>2613</v>
      </c>
      <c r="AF614" s="1460">
        <f t="shared" si="399"/>
        <v>2678</v>
      </c>
      <c r="AG614" s="1460">
        <f t="shared" si="399"/>
        <v>5109</v>
      </c>
      <c r="AH614" s="1460">
        <f t="shared" si="399"/>
        <v>5291</v>
      </c>
      <c r="AI614" s="1460">
        <f t="shared" si="399"/>
        <v>10400</v>
      </c>
    </row>
    <row r="615" spans="1:35">
      <c r="A615" s="1887">
        <v>568</v>
      </c>
      <c r="B615" s="1887">
        <v>1</v>
      </c>
      <c r="C615" s="1887">
        <v>565</v>
      </c>
      <c r="E615" s="2653">
        <v>1</v>
      </c>
      <c r="I615" s="2108"/>
      <c r="J615" s="2323"/>
      <c r="K615" s="2315"/>
      <c r="L615" s="2315"/>
      <c r="M615" s="326"/>
      <c r="N615" s="326"/>
      <c r="O615" s="2328" t="s">
        <v>407</v>
      </c>
      <c r="P615" s="2328"/>
      <c r="Q615" s="1484">
        <v>880</v>
      </c>
      <c r="R615" s="1484">
        <v>893</v>
      </c>
      <c r="S615" s="1484">
        <v>906</v>
      </c>
      <c r="T615" s="1484">
        <v>893</v>
      </c>
      <c r="U615" s="1484">
        <v>906</v>
      </c>
      <c r="V615" s="1484">
        <v>919</v>
      </c>
      <c r="W615" s="1484">
        <v>906</v>
      </c>
      <c r="X615" s="1484">
        <v>919</v>
      </c>
      <c r="Y615" s="1484">
        <v>932</v>
      </c>
      <c r="Z615" s="1484">
        <v>919</v>
      </c>
      <c r="AA615" s="1484">
        <v>945</v>
      </c>
      <c r="AB615" s="1484">
        <v>958</v>
      </c>
      <c r="AC615" s="1460">
        <f>SUM(Q615:S615)</f>
        <v>2679</v>
      </c>
      <c r="AD615" s="1460">
        <f>SUM(T615:V615)</f>
        <v>2718</v>
      </c>
      <c r="AE615" s="1460">
        <f>SUM(W615:Y615)</f>
        <v>2757</v>
      </c>
      <c r="AF615" s="1460">
        <f>SUM(Z615:AB615)</f>
        <v>2822</v>
      </c>
      <c r="AG615" s="1460">
        <f>AC615+AD615</f>
        <v>5397</v>
      </c>
      <c r="AH615" s="1460">
        <f>AF615+AE615</f>
        <v>5579</v>
      </c>
      <c r="AI615" s="1460">
        <f>AG615+AH615</f>
        <v>10976</v>
      </c>
    </row>
    <row r="616" spans="1:35" s="326" customFormat="1">
      <c r="A616" s="1887">
        <v>569</v>
      </c>
      <c r="B616" s="1887">
        <v>1</v>
      </c>
      <c r="C616" s="1887">
        <v>566</v>
      </c>
      <c r="E616" s="2653">
        <v>1</v>
      </c>
      <c r="F616" s="372"/>
      <c r="G616" s="372"/>
      <c r="H616" s="2178"/>
      <c r="I616" s="2108"/>
      <c r="J616" s="2323"/>
      <c r="K616" s="2315"/>
      <c r="L616" s="2315"/>
      <c r="O616" s="2329" t="s">
        <v>234</v>
      </c>
      <c r="P616" s="2329"/>
      <c r="Q616" s="1461">
        <f t="shared" ref="Q616:AB616" si="400">SUM(Q617:Q619)</f>
        <v>-48</v>
      </c>
      <c r="R616" s="1461">
        <f t="shared" si="400"/>
        <v>-48</v>
      </c>
      <c r="S616" s="1461">
        <f t="shared" si="400"/>
        <v>-48</v>
      </c>
      <c r="T616" s="1461">
        <f t="shared" si="400"/>
        <v>-48</v>
      </c>
      <c r="U616" s="1461">
        <f t="shared" si="400"/>
        <v>-48</v>
      </c>
      <c r="V616" s="1461">
        <f t="shared" si="400"/>
        <v>-48</v>
      </c>
      <c r="W616" s="1461">
        <f t="shared" si="400"/>
        <v>-48</v>
      </c>
      <c r="X616" s="1461">
        <f t="shared" si="400"/>
        <v>-48</v>
      </c>
      <c r="Y616" s="1461">
        <f t="shared" si="400"/>
        <v>-48</v>
      </c>
      <c r="Z616" s="1461">
        <f t="shared" si="400"/>
        <v>-48</v>
      </c>
      <c r="AA616" s="1461">
        <f t="shared" si="400"/>
        <v>-48</v>
      </c>
      <c r="AB616" s="1461">
        <f t="shared" si="400"/>
        <v>-48</v>
      </c>
      <c r="AC616" s="1461">
        <f>SUM(Q616:S616)</f>
        <v>-144</v>
      </c>
      <c r="AD616" s="1461">
        <f>SUM(T616:V616)</f>
        <v>-144</v>
      </c>
      <c r="AE616" s="1461">
        <f>SUM(W616:Y616)</f>
        <v>-144</v>
      </c>
      <c r="AF616" s="1461">
        <f>SUM(Z616:AB616)</f>
        <v>-144</v>
      </c>
      <c r="AG616" s="1461">
        <f>AC616+AD616</f>
        <v>-288</v>
      </c>
      <c r="AH616" s="1461">
        <f>AF616+AE616</f>
        <v>-288</v>
      </c>
      <c r="AI616" s="1461">
        <f>AG616+AH616</f>
        <v>-576</v>
      </c>
    </row>
    <row r="617" spans="1:35" s="326" customFormat="1">
      <c r="A617" s="1887">
        <v>570</v>
      </c>
      <c r="B617" s="1887">
        <v>1</v>
      </c>
      <c r="C617" s="1887">
        <v>567</v>
      </c>
      <c r="E617" s="2653">
        <v>1</v>
      </c>
      <c r="F617" s="372"/>
      <c r="G617" s="372"/>
      <c r="H617" s="2178"/>
      <c r="I617" s="2108"/>
      <c r="J617" s="2323"/>
      <c r="K617" s="2315"/>
      <c r="L617" s="2315"/>
      <c r="O617" s="2330"/>
      <c r="P617" s="588" t="s">
        <v>404</v>
      </c>
      <c r="Q617" s="1454">
        <v>-48</v>
      </c>
      <c r="R617" s="1454">
        <v>-48</v>
      </c>
      <c r="S617" s="1454">
        <v>-48</v>
      </c>
      <c r="T617" s="1454">
        <v>-48</v>
      </c>
      <c r="U617" s="1454">
        <v>-48</v>
      </c>
      <c r="V617" s="1454">
        <v>-48</v>
      </c>
      <c r="W617" s="1454">
        <v>-48</v>
      </c>
      <c r="X617" s="1454">
        <v>-48</v>
      </c>
      <c r="Y617" s="1454">
        <v>-48</v>
      </c>
      <c r="Z617" s="1454">
        <v>-48</v>
      </c>
      <c r="AA617" s="1454">
        <v>-48</v>
      </c>
      <c r="AB617" s="1454">
        <v>-48</v>
      </c>
      <c r="AC617" s="1453">
        <f>SUM(Q617:S617)</f>
        <v>-144</v>
      </c>
      <c r="AD617" s="1453">
        <f>SUM(T617:V617)</f>
        <v>-144</v>
      </c>
      <c r="AE617" s="1453">
        <f>SUM(W617:Y617)</f>
        <v>-144</v>
      </c>
      <c r="AF617" s="1453">
        <f>SUM(Z617:AB617)</f>
        <v>-144</v>
      </c>
      <c r="AG617" s="1453">
        <f>AC617+AD617</f>
        <v>-288</v>
      </c>
      <c r="AH617" s="1453">
        <f>AF617+AE617</f>
        <v>-288</v>
      </c>
      <c r="AI617" s="1453">
        <f>AG617+AH617</f>
        <v>-576</v>
      </c>
    </row>
    <row r="618" spans="1:35" s="326" customFormat="1">
      <c r="A618" s="1887">
        <v>571</v>
      </c>
      <c r="B618" s="1887">
        <v>1</v>
      </c>
      <c r="C618" s="1887">
        <v>568</v>
      </c>
      <c r="E618" s="2653">
        <v>1</v>
      </c>
      <c r="F618" s="372"/>
      <c r="G618" s="372"/>
      <c r="H618" s="2178"/>
      <c r="I618" s="2108"/>
      <c r="J618" s="2323"/>
      <c r="K618" s="2315"/>
      <c r="L618" s="2315"/>
      <c r="O618" s="2331"/>
      <c r="P618" s="621" t="s">
        <v>405</v>
      </c>
      <c r="Q618" s="1412"/>
      <c r="R618" s="1412"/>
      <c r="S618" s="1412"/>
      <c r="T618" s="1412"/>
      <c r="U618" s="1412"/>
      <c r="V618" s="1412"/>
      <c r="W618" s="1412"/>
      <c r="X618" s="1412"/>
      <c r="Y618" s="1412"/>
      <c r="Z618" s="1412"/>
      <c r="AA618" s="1412"/>
      <c r="AB618" s="1412"/>
      <c r="AC618" s="1415">
        <f>SUM(Q618:S618)</f>
        <v>0</v>
      </c>
      <c r="AD618" s="1415">
        <f>SUM(T618:V618)</f>
        <v>0</v>
      </c>
      <c r="AE618" s="1415">
        <f>SUM(W618:Y618)</f>
        <v>0</v>
      </c>
      <c r="AF618" s="1415">
        <f>SUM(Z618:AB618)</f>
        <v>0</v>
      </c>
      <c r="AG618" s="1415">
        <f>AC618+AD618</f>
        <v>0</v>
      </c>
      <c r="AH618" s="1415">
        <f>AF618+AE618</f>
        <v>0</v>
      </c>
      <c r="AI618" s="1415">
        <f>AG618+AH618</f>
        <v>0</v>
      </c>
    </row>
    <row r="619" spans="1:35" s="326" customFormat="1">
      <c r="A619" s="1887">
        <v>572</v>
      </c>
      <c r="B619" s="1887">
        <v>1</v>
      </c>
      <c r="C619" s="1887">
        <v>569</v>
      </c>
      <c r="E619" s="2653">
        <v>1</v>
      </c>
      <c r="F619" s="372"/>
      <c r="G619" s="372"/>
      <c r="H619" s="2178"/>
      <c r="I619" s="2108"/>
      <c r="J619" s="2323"/>
      <c r="K619" s="2315"/>
      <c r="L619" s="2315"/>
      <c r="N619" s="882"/>
      <c r="O619" s="2332"/>
      <c r="P619" s="143" t="s">
        <v>414</v>
      </c>
      <c r="Q619" s="1465"/>
      <c r="R619" s="1465"/>
      <c r="S619" s="1465"/>
      <c r="T619" s="1465"/>
      <c r="U619" s="1465"/>
      <c r="V619" s="1465"/>
      <c r="W619" s="1465"/>
      <c r="X619" s="1465"/>
      <c r="Y619" s="1465"/>
      <c r="Z619" s="1465"/>
      <c r="AA619" s="1465"/>
      <c r="AB619" s="1465"/>
      <c r="AC619" s="1415">
        <f>SUM(Q619:S619)</f>
        <v>0</v>
      </c>
      <c r="AD619" s="1415">
        <f>SUM(T619:V619)</f>
        <v>0</v>
      </c>
      <c r="AE619" s="1415">
        <f>SUM(W619:Y619)</f>
        <v>0</v>
      </c>
      <c r="AF619" s="1415">
        <f>SUM(Z619:AB619)</f>
        <v>0</v>
      </c>
      <c r="AG619" s="1415">
        <f>AC619+AD619</f>
        <v>0</v>
      </c>
      <c r="AH619" s="1415">
        <f>AF619+AE619</f>
        <v>0</v>
      </c>
      <c r="AI619" s="1415">
        <f>AG619+AH619</f>
        <v>0</v>
      </c>
    </row>
    <row r="620" spans="1:35">
      <c r="A620" s="1887">
        <v>573</v>
      </c>
      <c r="B620" s="1887">
        <v>1</v>
      </c>
      <c r="C620" s="1887">
        <v>570</v>
      </c>
      <c r="E620" s="2653">
        <v>1</v>
      </c>
      <c r="I620" s="2108"/>
      <c r="J620" s="2323"/>
      <c r="K620" s="2315"/>
      <c r="L620" s="2315"/>
      <c r="M620" s="326"/>
      <c r="N620" s="326" t="s">
        <v>137</v>
      </c>
      <c r="O620" s="2324"/>
      <c r="P620" s="2324"/>
      <c r="Q620" s="1460">
        <f t="shared" ref="Q620:AI620" si="401">Q621+Q622</f>
        <v>-396</v>
      </c>
      <c r="R620" s="1460">
        <f t="shared" si="401"/>
        <v>-440</v>
      </c>
      <c r="S620" s="1460">
        <f t="shared" si="401"/>
        <v>-440</v>
      </c>
      <c r="T620" s="1460">
        <f t="shared" si="401"/>
        <v>-440</v>
      </c>
      <c r="U620" s="1460">
        <f t="shared" si="401"/>
        <v>-440</v>
      </c>
      <c r="V620" s="1460">
        <f t="shared" si="401"/>
        <v>-484</v>
      </c>
      <c r="W620" s="1460">
        <f t="shared" si="401"/>
        <v>-484</v>
      </c>
      <c r="X620" s="1460">
        <f t="shared" si="401"/>
        <v>-484</v>
      </c>
      <c r="Y620" s="1460">
        <f t="shared" si="401"/>
        <v>-516</v>
      </c>
      <c r="Z620" s="1460">
        <f t="shared" si="401"/>
        <v>-528</v>
      </c>
      <c r="AA620" s="1460">
        <f t="shared" si="401"/>
        <v>-517.20000000000005</v>
      </c>
      <c r="AB620" s="1460">
        <f t="shared" si="401"/>
        <v>-504</v>
      </c>
      <c r="AC620" s="1460">
        <f t="shared" si="401"/>
        <v>-1276</v>
      </c>
      <c r="AD620" s="1460">
        <f t="shared" si="401"/>
        <v>-1364</v>
      </c>
      <c r="AE620" s="1460">
        <f t="shared" si="401"/>
        <v>-1484</v>
      </c>
      <c r="AF620" s="1460">
        <f t="shared" si="401"/>
        <v>-1549.2</v>
      </c>
      <c r="AG620" s="1460">
        <f t="shared" si="401"/>
        <v>-2640</v>
      </c>
      <c r="AH620" s="1460">
        <f t="shared" si="401"/>
        <v>-3033.2</v>
      </c>
      <c r="AI620" s="1460">
        <f t="shared" si="401"/>
        <v>-5673.2</v>
      </c>
    </row>
    <row r="621" spans="1:35">
      <c r="A621" s="1887">
        <v>574</v>
      </c>
      <c r="B621" s="1887">
        <v>1</v>
      </c>
      <c r="C621" s="1887">
        <v>571</v>
      </c>
      <c r="E621" s="2653">
        <v>1</v>
      </c>
      <c r="I621" s="2108"/>
      <c r="J621" s="2323"/>
      <c r="K621" s="2315"/>
      <c r="L621" s="2315"/>
      <c r="M621" s="326"/>
      <c r="N621" s="326"/>
      <c r="O621" s="2328" t="s">
        <v>259</v>
      </c>
      <c r="P621" s="2328"/>
      <c r="Q621" s="1484">
        <v>264</v>
      </c>
      <c r="R621" s="1484">
        <v>220</v>
      </c>
      <c r="S621" s="1484">
        <v>220</v>
      </c>
      <c r="T621" s="1484">
        <v>220</v>
      </c>
      <c r="U621" s="1484">
        <v>220</v>
      </c>
      <c r="V621" s="1484">
        <v>176</v>
      </c>
      <c r="W621" s="1484">
        <v>176</v>
      </c>
      <c r="X621" s="1484">
        <v>176</v>
      </c>
      <c r="Y621" s="1484">
        <v>144</v>
      </c>
      <c r="Z621" s="1484">
        <v>132</v>
      </c>
      <c r="AA621" s="1484">
        <v>142.79999999999995</v>
      </c>
      <c r="AB621" s="1484">
        <v>156</v>
      </c>
      <c r="AC621" s="1460">
        <f>SUM(Q621:S621)</f>
        <v>704</v>
      </c>
      <c r="AD621" s="1460">
        <f>SUM(T621:V621)</f>
        <v>616</v>
      </c>
      <c r="AE621" s="1460">
        <f>SUM(W621:Y621)</f>
        <v>496</v>
      </c>
      <c r="AF621" s="1460">
        <f>SUM(Z621:AB621)</f>
        <v>430.79999999999995</v>
      </c>
      <c r="AG621" s="1460">
        <f>AC621+AD621</f>
        <v>1320</v>
      </c>
      <c r="AH621" s="1460">
        <f>AF621+AE621</f>
        <v>926.8</v>
      </c>
      <c r="AI621" s="1460">
        <f>AG621+AH621</f>
        <v>2246.8000000000002</v>
      </c>
    </row>
    <row r="622" spans="1:35" s="326" customFormat="1">
      <c r="A622" s="1887">
        <v>575</v>
      </c>
      <c r="B622" s="1887">
        <v>1</v>
      </c>
      <c r="C622" s="1887">
        <v>572</v>
      </c>
      <c r="E622" s="2653">
        <v>1</v>
      </c>
      <c r="F622" s="372"/>
      <c r="G622" s="372"/>
      <c r="H622" s="2178"/>
      <c r="I622" s="2108"/>
      <c r="J622" s="2323"/>
      <c r="K622" s="2315"/>
      <c r="L622" s="2315"/>
      <c r="O622" s="2329" t="s">
        <v>234</v>
      </c>
      <c r="P622" s="2329"/>
      <c r="Q622" s="1461">
        <f t="shared" ref="Q622:AB622" si="402">SUM(Q623:Q625)</f>
        <v>-660</v>
      </c>
      <c r="R622" s="1461">
        <f t="shared" si="402"/>
        <v>-660</v>
      </c>
      <c r="S622" s="1461">
        <f t="shared" si="402"/>
        <v>-660</v>
      </c>
      <c r="T622" s="1461">
        <f t="shared" si="402"/>
        <v>-660</v>
      </c>
      <c r="U622" s="1461">
        <f t="shared" si="402"/>
        <v>-660</v>
      </c>
      <c r="V622" s="1461">
        <f t="shared" si="402"/>
        <v>-660</v>
      </c>
      <c r="W622" s="1461">
        <f t="shared" si="402"/>
        <v>-660</v>
      </c>
      <c r="X622" s="1461">
        <f t="shared" si="402"/>
        <v>-660</v>
      </c>
      <c r="Y622" s="1461">
        <f t="shared" si="402"/>
        <v>-660</v>
      </c>
      <c r="Z622" s="1461">
        <f t="shared" si="402"/>
        <v>-660</v>
      </c>
      <c r="AA622" s="1461">
        <f t="shared" si="402"/>
        <v>-660</v>
      </c>
      <c r="AB622" s="1461">
        <f t="shared" si="402"/>
        <v>-660</v>
      </c>
      <c r="AC622" s="1461">
        <f>SUM(Q622:S622)</f>
        <v>-1980</v>
      </c>
      <c r="AD622" s="1461">
        <f>SUM(T622:V622)</f>
        <v>-1980</v>
      </c>
      <c r="AE622" s="1461">
        <f>SUM(W622:Y622)</f>
        <v>-1980</v>
      </c>
      <c r="AF622" s="1461">
        <f>SUM(Z622:AB622)</f>
        <v>-1980</v>
      </c>
      <c r="AG622" s="1461">
        <f>AC622+AD622</f>
        <v>-3960</v>
      </c>
      <c r="AH622" s="1461">
        <f>AF622+AE622</f>
        <v>-3960</v>
      </c>
      <c r="AI622" s="1461">
        <f>AG622+AH622</f>
        <v>-7920</v>
      </c>
    </row>
    <row r="623" spans="1:35" s="326" customFormat="1">
      <c r="A623" s="1887">
        <v>576</v>
      </c>
      <c r="B623" s="1887">
        <v>1</v>
      </c>
      <c r="C623" s="1887">
        <v>573</v>
      </c>
      <c r="E623" s="2653">
        <v>1</v>
      </c>
      <c r="F623" s="372"/>
      <c r="G623" s="372"/>
      <c r="H623" s="2178"/>
      <c r="I623" s="2108"/>
      <c r="J623" s="2323"/>
      <c r="K623" s="2315"/>
      <c r="L623" s="2315"/>
      <c r="O623" s="2330"/>
      <c r="P623" s="588" t="s">
        <v>404</v>
      </c>
      <c r="Q623" s="1454">
        <v>-660</v>
      </c>
      <c r="R623" s="1454">
        <v>-660</v>
      </c>
      <c r="S623" s="1454">
        <v>-660</v>
      </c>
      <c r="T623" s="1454">
        <v>-660</v>
      </c>
      <c r="U623" s="1454">
        <v>-660</v>
      </c>
      <c r="V623" s="1454">
        <v>-660</v>
      </c>
      <c r="W623" s="1454">
        <v>-660</v>
      </c>
      <c r="X623" s="1454">
        <v>-660</v>
      </c>
      <c r="Y623" s="1454">
        <v>-660</v>
      </c>
      <c r="Z623" s="1454">
        <v>-660</v>
      </c>
      <c r="AA623" s="1454">
        <v>-660</v>
      </c>
      <c r="AB623" s="1454">
        <v>-660</v>
      </c>
      <c r="AC623" s="1453">
        <f>SUM(Q623:S623)</f>
        <v>-1980</v>
      </c>
      <c r="AD623" s="1453">
        <f>SUM(T623:V623)</f>
        <v>-1980</v>
      </c>
      <c r="AE623" s="1453">
        <f>SUM(W623:Y623)</f>
        <v>-1980</v>
      </c>
      <c r="AF623" s="1453">
        <f>SUM(Z623:AB623)</f>
        <v>-1980</v>
      </c>
      <c r="AG623" s="1453">
        <f>AC623+AD623</f>
        <v>-3960</v>
      </c>
      <c r="AH623" s="1453">
        <f>AF623+AE623</f>
        <v>-3960</v>
      </c>
      <c r="AI623" s="1453">
        <f>AG623+AH623</f>
        <v>-7920</v>
      </c>
    </row>
    <row r="624" spans="1:35" s="326" customFormat="1">
      <c r="A624" s="1887">
        <v>577</v>
      </c>
      <c r="B624" s="1887">
        <v>1</v>
      </c>
      <c r="C624" s="1887">
        <v>574</v>
      </c>
      <c r="E624" s="2653">
        <v>1</v>
      </c>
      <c r="F624" s="372"/>
      <c r="G624" s="372"/>
      <c r="H624" s="2178"/>
      <c r="I624" s="2108"/>
      <c r="J624" s="2323"/>
      <c r="K624" s="2315"/>
      <c r="L624" s="2315"/>
      <c r="O624" s="2331"/>
      <c r="P624" s="621" t="s">
        <v>405</v>
      </c>
      <c r="Q624" s="1412"/>
      <c r="R624" s="1412"/>
      <c r="S624" s="1412"/>
      <c r="T624" s="1412"/>
      <c r="U624" s="1412"/>
      <c r="V624" s="1412"/>
      <c r="W624" s="1412"/>
      <c r="X624" s="1412"/>
      <c r="Y624" s="1412"/>
      <c r="Z624" s="1412"/>
      <c r="AA624" s="1412"/>
      <c r="AB624" s="1412"/>
      <c r="AC624" s="1415">
        <f>SUM(Q624:S624)</f>
        <v>0</v>
      </c>
      <c r="AD624" s="1415">
        <f>SUM(T624:V624)</f>
        <v>0</v>
      </c>
      <c r="AE624" s="1415">
        <f>SUM(W624:Y624)</f>
        <v>0</v>
      </c>
      <c r="AF624" s="1415">
        <f>SUM(Z624:AB624)</f>
        <v>0</v>
      </c>
      <c r="AG624" s="1415">
        <f>AC624+AD624</f>
        <v>0</v>
      </c>
      <c r="AH624" s="1415">
        <f>AF624+AE624</f>
        <v>0</v>
      </c>
      <c r="AI624" s="1415">
        <f>AG624+AH624</f>
        <v>0</v>
      </c>
    </row>
    <row r="625" spans="1:35" s="326" customFormat="1">
      <c r="A625" s="1887">
        <v>578</v>
      </c>
      <c r="B625" s="1887">
        <v>1</v>
      </c>
      <c r="C625" s="1887">
        <v>575</v>
      </c>
      <c r="E625" s="2653">
        <v>1</v>
      </c>
      <c r="F625" s="372"/>
      <c r="G625" s="372"/>
      <c r="H625" s="2178"/>
      <c r="I625" s="2108"/>
      <c r="J625" s="2323"/>
      <c r="K625" s="2315"/>
      <c r="L625" s="2315"/>
      <c r="N625" s="882"/>
      <c r="O625" s="2332"/>
      <c r="P625" s="143" t="s">
        <v>414</v>
      </c>
      <c r="Q625" s="1465"/>
      <c r="R625" s="1465"/>
      <c r="S625" s="1465"/>
      <c r="T625" s="1465"/>
      <c r="U625" s="1465"/>
      <c r="V625" s="1465"/>
      <c r="W625" s="1465"/>
      <c r="X625" s="1465"/>
      <c r="Y625" s="1465"/>
      <c r="Z625" s="1465"/>
      <c r="AA625" s="1465"/>
      <c r="AB625" s="1465"/>
      <c r="AC625" s="1415">
        <f>SUM(Q625:S625)</f>
        <v>0</v>
      </c>
      <c r="AD625" s="1415">
        <f>SUM(T625:V625)</f>
        <v>0</v>
      </c>
      <c r="AE625" s="1415">
        <f>SUM(W625:Y625)</f>
        <v>0</v>
      </c>
      <c r="AF625" s="1415">
        <f>SUM(Z625:AB625)</f>
        <v>0</v>
      </c>
      <c r="AG625" s="1415">
        <f>AC625+AD625</f>
        <v>0</v>
      </c>
      <c r="AH625" s="1415">
        <f>AF625+AE625</f>
        <v>0</v>
      </c>
      <c r="AI625" s="1415">
        <f>AG625+AH625</f>
        <v>0</v>
      </c>
    </row>
    <row r="626" spans="1:35">
      <c r="A626" s="1887">
        <v>579</v>
      </c>
      <c r="B626" s="1887">
        <v>1</v>
      </c>
      <c r="C626" s="1887">
        <v>576</v>
      </c>
      <c r="E626" s="2653">
        <v>1</v>
      </c>
      <c r="I626" s="2108"/>
      <c r="J626" s="2323"/>
      <c r="K626" s="2315"/>
      <c r="L626" s="2315"/>
      <c r="M626" s="326"/>
      <c r="N626" s="326" t="s">
        <v>219</v>
      </c>
      <c r="O626" s="2324"/>
      <c r="P626" s="2324"/>
      <c r="Q626" s="1460">
        <f t="shared" ref="Q626:AI626" si="403">Q627+Q628</f>
        <v>0</v>
      </c>
      <c r="R626" s="1460">
        <f t="shared" si="403"/>
        <v>0</v>
      </c>
      <c r="S626" s="1460">
        <f t="shared" si="403"/>
        <v>0</v>
      </c>
      <c r="T626" s="1460">
        <f t="shared" si="403"/>
        <v>0</v>
      </c>
      <c r="U626" s="1460">
        <f t="shared" si="403"/>
        <v>0</v>
      </c>
      <c r="V626" s="1460">
        <f t="shared" si="403"/>
        <v>0</v>
      </c>
      <c r="W626" s="1460">
        <f t="shared" si="403"/>
        <v>0</v>
      </c>
      <c r="X626" s="1460">
        <f t="shared" si="403"/>
        <v>0</v>
      </c>
      <c r="Y626" s="1460">
        <f t="shared" si="403"/>
        <v>0</v>
      </c>
      <c r="Z626" s="1460">
        <f t="shared" si="403"/>
        <v>0</v>
      </c>
      <c r="AA626" s="1460">
        <f t="shared" si="403"/>
        <v>0</v>
      </c>
      <c r="AB626" s="1460">
        <f t="shared" si="403"/>
        <v>0</v>
      </c>
      <c r="AC626" s="1460">
        <f t="shared" si="403"/>
        <v>0</v>
      </c>
      <c r="AD626" s="1460">
        <f t="shared" si="403"/>
        <v>0</v>
      </c>
      <c r="AE626" s="1460">
        <f t="shared" si="403"/>
        <v>0</v>
      </c>
      <c r="AF626" s="1460">
        <f t="shared" si="403"/>
        <v>0</v>
      </c>
      <c r="AG626" s="1460">
        <f t="shared" si="403"/>
        <v>0</v>
      </c>
      <c r="AH626" s="1460">
        <f t="shared" si="403"/>
        <v>0</v>
      </c>
      <c r="AI626" s="1460">
        <f t="shared" si="403"/>
        <v>0</v>
      </c>
    </row>
    <row r="627" spans="1:35">
      <c r="A627" s="1887">
        <v>580</v>
      </c>
      <c r="B627" s="1887">
        <v>1</v>
      </c>
      <c r="C627" s="1887">
        <v>577</v>
      </c>
      <c r="E627" s="2653">
        <v>1</v>
      </c>
      <c r="I627" s="2108"/>
      <c r="J627" s="2323"/>
      <c r="K627" s="2315"/>
      <c r="L627" s="2315"/>
      <c r="M627" s="326"/>
      <c r="N627" s="326"/>
      <c r="O627" s="2328" t="s">
        <v>409</v>
      </c>
      <c r="P627" s="2328"/>
      <c r="Q627" s="1484"/>
      <c r="R627" s="1484"/>
      <c r="S627" s="1484"/>
      <c r="T627" s="1484"/>
      <c r="U627" s="1484"/>
      <c r="V627" s="1484"/>
      <c r="W627" s="1484"/>
      <c r="X627" s="1484"/>
      <c r="Y627" s="1484"/>
      <c r="Z627" s="1484"/>
      <c r="AA627" s="1484"/>
      <c r="AB627" s="1484"/>
      <c r="AC627" s="1460">
        <f>SUM(Q627:S627)</f>
        <v>0</v>
      </c>
      <c r="AD627" s="1460">
        <f>SUM(T627:V627)</f>
        <v>0</v>
      </c>
      <c r="AE627" s="1460">
        <f>SUM(W627:Y627)</f>
        <v>0</v>
      </c>
      <c r="AF627" s="1460">
        <f>SUM(Z627:AB627)</f>
        <v>0</v>
      </c>
      <c r="AG627" s="1460">
        <f>AC627+AD627</f>
        <v>0</v>
      </c>
      <c r="AH627" s="1460">
        <f>AF627+AE627</f>
        <v>0</v>
      </c>
      <c r="AI627" s="1460">
        <f>AG627+AH627</f>
        <v>0</v>
      </c>
    </row>
    <row r="628" spans="1:35" s="326" customFormat="1">
      <c r="A628" s="1887">
        <v>581</v>
      </c>
      <c r="B628" s="1887">
        <v>1</v>
      </c>
      <c r="C628" s="1887">
        <v>578</v>
      </c>
      <c r="E628" s="2653">
        <v>1</v>
      </c>
      <c r="F628" s="372"/>
      <c r="G628" s="372"/>
      <c r="H628" s="2178"/>
      <c r="I628" s="2108"/>
      <c r="J628" s="2323"/>
      <c r="K628" s="2315"/>
      <c r="L628" s="2315"/>
      <c r="O628" s="2329" t="s">
        <v>234</v>
      </c>
      <c r="P628" s="2329"/>
      <c r="Q628" s="1461">
        <f t="shared" ref="Q628:AB628" si="404">SUM(Q629:Q631)</f>
        <v>0</v>
      </c>
      <c r="R628" s="1461">
        <f t="shared" si="404"/>
        <v>0</v>
      </c>
      <c r="S628" s="1461">
        <f t="shared" si="404"/>
        <v>0</v>
      </c>
      <c r="T628" s="1461">
        <f t="shared" si="404"/>
        <v>0</v>
      </c>
      <c r="U628" s="1461">
        <f t="shared" si="404"/>
        <v>0</v>
      </c>
      <c r="V628" s="1461">
        <f t="shared" si="404"/>
        <v>0</v>
      </c>
      <c r="W628" s="1461">
        <f t="shared" si="404"/>
        <v>0</v>
      </c>
      <c r="X628" s="1461">
        <f t="shared" si="404"/>
        <v>0</v>
      </c>
      <c r="Y628" s="1461">
        <f t="shared" si="404"/>
        <v>0</v>
      </c>
      <c r="Z628" s="1461">
        <f t="shared" si="404"/>
        <v>0</v>
      </c>
      <c r="AA628" s="1461">
        <f t="shared" si="404"/>
        <v>0</v>
      </c>
      <c r="AB628" s="1461">
        <f t="shared" si="404"/>
        <v>0</v>
      </c>
      <c r="AC628" s="1461">
        <f>SUM(Q628:S628)</f>
        <v>0</v>
      </c>
      <c r="AD628" s="1461">
        <f>SUM(T628:V628)</f>
        <v>0</v>
      </c>
      <c r="AE628" s="1461">
        <f>SUM(W628:Y628)</f>
        <v>0</v>
      </c>
      <c r="AF628" s="1461">
        <f>SUM(Z628:AB628)</f>
        <v>0</v>
      </c>
      <c r="AG628" s="1461">
        <f>AC628+AD628</f>
        <v>0</v>
      </c>
      <c r="AH628" s="1461">
        <f>AF628+AE628</f>
        <v>0</v>
      </c>
      <c r="AI628" s="1461">
        <f>AG628+AH628</f>
        <v>0</v>
      </c>
    </row>
    <row r="629" spans="1:35" s="326" customFormat="1">
      <c r="A629" s="1887">
        <v>582</v>
      </c>
      <c r="B629" s="1887">
        <v>1</v>
      </c>
      <c r="C629" s="1887">
        <v>579</v>
      </c>
      <c r="E629" s="2653">
        <v>1</v>
      </c>
      <c r="F629" s="372"/>
      <c r="G629" s="372"/>
      <c r="H629" s="2178"/>
      <c r="I629" s="2108"/>
      <c r="J629" s="2323"/>
      <c r="K629" s="2315"/>
      <c r="L629" s="2315"/>
      <c r="O629" s="2330"/>
      <c r="P629" s="588" t="s">
        <v>404</v>
      </c>
      <c r="Q629" s="1454"/>
      <c r="R629" s="1454"/>
      <c r="S629" s="1454"/>
      <c r="T629" s="1454"/>
      <c r="U629" s="1454"/>
      <c r="V629" s="1454"/>
      <c r="W629" s="1454"/>
      <c r="X629" s="1454"/>
      <c r="Y629" s="1454"/>
      <c r="Z629" s="1454"/>
      <c r="AA629" s="1454"/>
      <c r="AB629" s="1454"/>
      <c r="AC629" s="1453">
        <f>SUM(Q629:S629)</f>
        <v>0</v>
      </c>
      <c r="AD629" s="1453">
        <f>SUM(T629:V629)</f>
        <v>0</v>
      </c>
      <c r="AE629" s="1453">
        <f>SUM(W629:Y629)</f>
        <v>0</v>
      </c>
      <c r="AF629" s="1453">
        <f>SUM(Z629:AB629)</f>
        <v>0</v>
      </c>
      <c r="AG629" s="1453">
        <f>AC629+AD629</f>
        <v>0</v>
      </c>
      <c r="AH629" s="1453">
        <f>AF629+AE629</f>
        <v>0</v>
      </c>
      <c r="AI629" s="1453">
        <f>AG629+AH629</f>
        <v>0</v>
      </c>
    </row>
    <row r="630" spans="1:35" s="326" customFormat="1">
      <c r="A630" s="1887">
        <v>583</v>
      </c>
      <c r="B630" s="1887">
        <v>1</v>
      </c>
      <c r="C630" s="1887">
        <v>580</v>
      </c>
      <c r="E630" s="2653">
        <v>1</v>
      </c>
      <c r="F630" s="372"/>
      <c r="G630" s="372"/>
      <c r="H630" s="2178"/>
      <c r="I630" s="2108"/>
      <c r="J630" s="2323"/>
      <c r="K630" s="2315"/>
      <c r="L630" s="2315"/>
      <c r="O630" s="2331"/>
      <c r="P630" s="621" t="s">
        <v>405</v>
      </c>
      <c r="Q630" s="1412"/>
      <c r="R630" s="1412"/>
      <c r="S630" s="1412"/>
      <c r="T630" s="1412"/>
      <c r="U630" s="1412"/>
      <c r="V630" s="1412"/>
      <c r="W630" s="1412"/>
      <c r="X630" s="1412"/>
      <c r="Y630" s="1412"/>
      <c r="Z630" s="1412"/>
      <c r="AA630" s="1412"/>
      <c r="AB630" s="1412"/>
      <c r="AC630" s="1415">
        <f>SUM(Q630:S630)</f>
        <v>0</v>
      </c>
      <c r="AD630" s="1415">
        <f>SUM(T630:V630)</f>
        <v>0</v>
      </c>
      <c r="AE630" s="1415">
        <f>SUM(W630:Y630)</f>
        <v>0</v>
      </c>
      <c r="AF630" s="1415">
        <f>SUM(Z630:AB630)</f>
        <v>0</v>
      </c>
      <c r="AG630" s="1415">
        <f>AC630+AD630</f>
        <v>0</v>
      </c>
      <c r="AH630" s="1415">
        <f>AF630+AE630</f>
        <v>0</v>
      </c>
      <c r="AI630" s="1415">
        <f>AG630+AH630</f>
        <v>0</v>
      </c>
    </row>
    <row r="631" spans="1:35" s="326" customFormat="1">
      <c r="A631" s="1887">
        <v>584</v>
      </c>
      <c r="B631" s="1887">
        <v>1</v>
      </c>
      <c r="C631" s="1887">
        <v>581</v>
      </c>
      <c r="E631" s="2653">
        <v>1</v>
      </c>
      <c r="F631" s="372"/>
      <c r="G631" s="372"/>
      <c r="H631" s="2178"/>
      <c r="I631" s="2108"/>
      <c r="J631" s="2323"/>
      <c r="K631" s="2315"/>
      <c r="L631" s="2315"/>
      <c r="N631" s="882"/>
      <c r="O631" s="2332"/>
      <c r="P631" s="143" t="s">
        <v>414</v>
      </c>
      <c r="Q631" s="1465"/>
      <c r="R631" s="1465"/>
      <c r="S631" s="1465"/>
      <c r="T631" s="1465"/>
      <c r="U631" s="1465"/>
      <c r="V631" s="1465"/>
      <c r="W631" s="1465"/>
      <c r="X631" s="1465"/>
      <c r="Y631" s="1465"/>
      <c r="Z631" s="1465"/>
      <c r="AA631" s="1465"/>
      <c r="AB631" s="1465"/>
      <c r="AC631" s="1415">
        <f>SUM(Q631:S631)</f>
        <v>0</v>
      </c>
      <c r="AD631" s="1415">
        <f>SUM(T631:V631)</f>
        <v>0</v>
      </c>
      <c r="AE631" s="1415">
        <f>SUM(W631:Y631)</f>
        <v>0</v>
      </c>
      <c r="AF631" s="1415">
        <f>SUM(Z631:AB631)</f>
        <v>0</v>
      </c>
      <c r="AG631" s="1415">
        <f>AC631+AD631</f>
        <v>0</v>
      </c>
      <c r="AH631" s="1415">
        <f>AF631+AE631</f>
        <v>0</v>
      </c>
      <c r="AI631" s="1415">
        <f>AG631+AH631</f>
        <v>0</v>
      </c>
    </row>
    <row r="632" spans="1:35">
      <c r="A632" s="1887">
        <v>585</v>
      </c>
      <c r="B632" s="1887">
        <v>1</v>
      </c>
      <c r="C632" s="1887">
        <v>582</v>
      </c>
      <c r="E632" s="2653">
        <v>1</v>
      </c>
      <c r="I632" s="2108"/>
      <c r="J632" s="2323"/>
      <c r="K632" s="2315"/>
      <c r="L632" s="2315"/>
      <c r="M632" s="326"/>
      <c r="N632" s="326" t="s">
        <v>313</v>
      </c>
      <c r="O632" s="2324"/>
      <c r="P632" s="2324"/>
      <c r="Q632" s="1460">
        <f t="shared" ref="Q632:AI632" si="405">Q633+Q634</f>
        <v>0</v>
      </c>
      <c r="R632" s="1460">
        <f t="shared" si="405"/>
        <v>0</v>
      </c>
      <c r="S632" s="1460">
        <f t="shared" si="405"/>
        <v>0</v>
      </c>
      <c r="T632" s="1460">
        <f t="shared" si="405"/>
        <v>0</v>
      </c>
      <c r="U632" s="1460">
        <f t="shared" si="405"/>
        <v>0</v>
      </c>
      <c r="V632" s="1460">
        <f t="shared" si="405"/>
        <v>0</v>
      </c>
      <c r="W632" s="1460">
        <f t="shared" si="405"/>
        <v>0</v>
      </c>
      <c r="X632" s="1460">
        <f t="shared" si="405"/>
        <v>0</v>
      </c>
      <c r="Y632" s="1460">
        <f t="shared" si="405"/>
        <v>0</v>
      </c>
      <c r="Z632" s="1460">
        <f t="shared" si="405"/>
        <v>0</v>
      </c>
      <c r="AA632" s="1460">
        <f t="shared" si="405"/>
        <v>0</v>
      </c>
      <c r="AB632" s="1460">
        <f t="shared" si="405"/>
        <v>0</v>
      </c>
      <c r="AC632" s="1460">
        <f t="shared" si="405"/>
        <v>0</v>
      </c>
      <c r="AD632" s="1460">
        <f t="shared" si="405"/>
        <v>0</v>
      </c>
      <c r="AE632" s="1460">
        <f t="shared" si="405"/>
        <v>0</v>
      </c>
      <c r="AF632" s="1460">
        <f t="shared" si="405"/>
        <v>0</v>
      </c>
      <c r="AG632" s="1460">
        <f t="shared" si="405"/>
        <v>0</v>
      </c>
      <c r="AH632" s="1460">
        <f t="shared" si="405"/>
        <v>0</v>
      </c>
      <c r="AI632" s="1460">
        <f t="shared" si="405"/>
        <v>0</v>
      </c>
    </row>
    <row r="633" spans="1:35">
      <c r="A633" s="1887">
        <v>586</v>
      </c>
      <c r="B633" s="1887">
        <v>1</v>
      </c>
      <c r="C633" s="1887">
        <v>583</v>
      </c>
      <c r="E633" s="2653">
        <v>1</v>
      </c>
      <c r="I633" s="2108"/>
      <c r="J633" s="2323"/>
      <c r="K633" s="2315"/>
      <c r="L633" s="2315"/>
      <c r="M633" s="326"/>
      <c r="N633" s="326"/>
      <c r="O633" s="2328" t="s">
        <v>410</v>
      </c>
      <c r="P633" s="2328"/>
      <c r="Q633" s="1484"/>
      <c r="R633" s="1484"/>
      <c r="S633" s="1484"/>
      <c r="T633" s="1484"/>
      <c r="U633" s="1484"/>
      <c r="V633" s="1484"/>
      <c r="W633" s="1484"/>
      <c r="X633" s="1484"/>
      <c r="Y633" s="1484"/>
      <c r="Z633" s="1484"/>
      <c r="AA633" s="1484"/>
      <c r="AB633" s="1484"/>
      <c r="AC633" s="1460">
        <f t="shared" ref="AC633:AC642" si="406">SUM(Q633:S633)</f>
        <v>0</v>
      </c>
      <c r="AD633" s="1460">
        <f t="shared" ref="AD633:AD642" si="407">SUM(T633:V633)</f>
        <v>0</v>
      </c>
      <c r="AE633" s="1460">
        <f t="shared" ref="AE633:AE642" si="408">SUM(W633:Y633)</f>
        <v>0</v>
      </c>
      <c r="AF633" s="1460">
        <f t="shared" ref="AF633:AF642" si="409">SUM(Z633:AB633)</f>
        <v>0</v>
      </c>
      <c r="AG633" s="1460">
        <f t="shared" ref="AG633:AG642" si="410">AC633+AD633</f>
        <v>0</v>
      </c>
      <c r="AH633" s="1460">
        <f t="shared" ref="AH633:AH642" si="411">AF633+AE633</f>
        <v>0</v>
      </c>
      <c r="AI633" s="1460">
        <f t="shared" ref="AI633:AI642" si="412">AG633+AH633</f>
        <v>0</v>
      </c>
    </row>
    <row r="634" spans="1:35" s="326" customFormat="1">
      <c r="A634" s="1887">
        <v>587</v>
      </c>
      <c r="B634" s="1887">
        <v>1</v>
      </c>
      <c r="C634" s="1887">
        <v>584</v>
      </c>
      <c r="E634" s="2653">
        <v>1</v>
      </c>
      <c r="F634" s="372"/>
      <c r="G634" s="372"/>
      <c r="H634" s="2178"/>
      <c r="I634" s="2108"/>
      <c r="J634" s="2323"/>
      <c r="K634" s="2315"/>
      <c r="L634" s="2315"/>
      <c r="O634" s="2329" t="s">
        <v>234</v>
      </c>
      <c r="P634" s="2329"/>
      <c r="Q634" s="1461">
        <f t="shared" ref="Q634:AB634" si="413">SUM(Q635:Q637)</f>
        <v>0</v>
      </c>
      <c r="R634" s="1461">
        <f t="shared" si="413"/>
        <v>0</v>
      </c>
      <c r="S634" s="1461">
        <f t="shared" si="413"/>
        <v>0</v>
      </c>
      <c r="T634" s="1461">
        <f t="shared" si="413"/>
        <v>0</v>
      </c>
      <c r="U634" s="1461">
        <f t="shared" si="413"/>
        <v>0</v>
      </c>
      <c r="V634" s="1461">
        <f t="shared" si="413"/>
        <v>0</v>
      </c>
      <c r="W634" s="1461">
        <f t="shared" si="413"/>
        <v>0</v>
      </c>
      <c r="X634" s="1461">
        <f t="shared" si="413"/>
        <v>0</v>
      </c>
      <c r="Y634" s="1461">
        <f t="shared" si="413"/>
        <v>0</v>
      </c>
      <c r="Z634" s="1461">
        <f t="shared" si="413"/>
        <v>0</v>
      </c>
      <c r="AA634" s="1461">
        <f t="shared" si="413"/>
        <v>0</v>
      </c>
      <c r="AB634" s="1461">
        <f t="shared" si="413"/>
        <v>0</v>
      </c>
      <c r="AC634" s="1461">
        <f t="shared" si="406"/>
        <v>0</v>
      </c>
      <c r="AD634" s="1461">
        <f t="shared" si="407"/>
        <v>0</v>
      </c>
      <c r="AE634" s="1461">
        <f t="shared" si="408"/>
        <v>0</v>
      </c>
      <c r="AF634" s="1461">
        <f t="shared" si="409"/>
        <v>0</v>
      </c>
      <c r="AG634" s="1461">
        <f t="shared" si="410"/>
        <v>0</v>
      </c>
      <c r="AH634" s="1461">
        <f t="shared" si="411"/>
        <v>0</v>
      </c>
      <c r="AI634" s="1461">
        <f t="shared" si="412"/>
        <v>0</v>
      </c>
    </row>
    <row r="635" spans="1:35" s="326" customFormat="1">
      <c r="A635" s="1887">
        <v>588</v>
      </c>
      <c r="B635" s="1887">
        <v>1</v>
      </c>
      <c r="C635" s="1887">
        <v>585</v>
      </c>
      <c r="E635" s="2653">
        <v>1</v>
      </c>
      <c r="F635" s="372"/>
      <c r="G635" s="372"/>
      <c r="H635" s="2178"/>
      <c r="I635" s="2108"/>
      <c r="J635" s="2323"/>
      <c r="K635" s="2315"/>
      <c r="L635" s="2315"/>
      <c r="O635" s="2330"/>
      <c r="P635" s="588" t="s">
        <v>404</v>
      </c>
      <c r="Q635" s="1454"/>
      <c r="R635" s="1454"/>
      <c r="S635" s="1454"/>
      <c r="T635" s="1454"/>
      <c r="U635" s="1454"/>
      <c r="V635" s="1454"/>
      <c r="W635" s="1454"/>
      <c r="X635" s="1454"/>
      <c r="Y635" s="1454"/>
      <c r="Z635" s="1454"/>
      <c r="AA635" s="1454"/>
      <c r="AB635" s="1454"/>
      <c r="AC635" s="1453">
        <f t="shared" si="406"/>
        <v>0</v>
      </c>
      <c r="AD635" s="1453">
        <f t="shared" si="407"/>
        <v>0</v>
      </c>
      <c r="AE635" s="1453">
        <f t="shared" si="408"/>
        <v>0</v>
      </c>
      <c r="AF635" s="1453">
        <f t="shared" si="409"/>
        <v>0</v>
      </c>
      <c r="AG635" s="1453">
        <f t="shared" si="410"/>
        <v>0</v>
      </c>
      <c r="AH635" s="1453">
        <f t="shared" si="411"/>
        <v>0</v>
      </c>
      <c r="AI635" s="1453">
        <f t="shared" si="412"/>
        <v>0</v>
      </c>
    </row>
    <row r="636" spans="1:35" s="326" customFormat="1">
      <c r="A636" s="1887">
        <v>589</v>
      </c>
      <c r="B636" s="1887">
        <v>1</v>
      </c>
      <c r="C636" s="1887">
        <v>586</v>
      </c>
      <c r="E636" s="2653">
        <v>1</v>
      </c>
      <c r="F636" s="372"/>
      <c r="G636" s="372"/>
      <c r="H636" s="2178"/>
      <c r="I636" s="2108"/>
      <c r="J636" s="2323"/>
      <c r="K636" s="2315"/>
      <c r="L636" s="2315"/>
      <c r="O636" s="2331"/>
      <c r="P636" s="621" t="s">
        <v>405</v>
      </c>
      <c r="Q636" s="1412"/>
      <c r="R636" s="1412"/>
      <c r="S636" s="1412"/>
      <c r="T636" s="1412"/>
      <c r="U636" s="1412"/>
      <c r="V636" s="1412"/>
      <c r="W636" s="1412"/>
      <c r="X636" s="1412"/>
      <c r="Y636" s="1412"/>
      <c r="Z636" s="1412"/>
      <c r="AA636" s="1412"/>
      <c r="AB636" s="1412"/>
      <c r="AC636" s="1415">
        <f t="shared" si="406"/>
        <v>0</v>
      </c>
      <c r="AD636" s="1415">
        <f t="shared" si="407"/>
        <v>0</v>
      </c>
      <c r="AE636" s="1415">
        <f t="shared" si="408"/>
        <v>0</v>
      </c>
      <c r="AF636" s="1415">
        <f t="shared" si="409"/>
        <v>0</v>
      </c>
      <c r="AG636" s="1415">
        <f t="shared" si="410"/>
        <v>0</v>
      </c>
      <c r="AH636" s="1415">
        <f t="shared" si="411"/>
        <v>0</v>
      </c>
      <c r="AI636" s="1415">
        <f t="shared" si="412"/>
        <v>0</v>
      </c>
    </row>
    <row r="637" spans="1:35" s="326" customFormat="1">
      <c r="A637" s="1887">
        <v>590</v>
      </c>
      <c r="B637" s="1887">
        <v>1</v>
      </c>
      <c r="C637" s="1887">
        <v>587</v>
      </c>
      <c r="E637" s="2653">
        <v>1</v>
      </c>
      <c r="F637" s="372"/>
      <c r="G637" s="372"/>
      <c r="H637" s="2178"/>
      <c r="I637" s="2108"/>
      <c r="J637" s="2323"/>
      <c r="K637" s="2315"/>
      <c r="L637" s="2315"/>
      <c r="N637" s="882"/>
      <c r="O637" s="2332"/>
      <c r="P637" s="143" t="s">
        <v>414</v>
      </c>
      <c r="Q637" s="1465"/>
      <c r="R637" s="1465"/>
      <c r="S637" s="1465"/>
      <c r="T637" s="1465"/>
      <c r="U637" s="1465"/>
      <c r="V637" s="1465"/>
      <c r="W637" s="1465"/>
      <c r="X637" s="1465"/>
      <c r="Y637" s="1465"/>
      <c r="Z637" s="1465"/>
      <c r="AA637" s="1465"/>
      <c r="AB637" s="1465"/>
      <c r="AC637" s="1415">
        <f t="shared" si="406"/>
        <v>0</v>
      </c>
      <c r="AD637" s="1415">
        <f t="shared" si="407"/>
        <v>0</v>
      </c>
      <c r="AE637" s="1415">
        <f t="shared" si="408"/>
        <v>0</v>
      </c>
      <c r="AF637" s="1415">
        <f t="shared" si="409"/>
        <v>0</v>
      </c>
      <c r="AG637" s="1415">
        <f t="shared" si="410"/>
        <v>0</v>
      </c>
      <c r="AH637" s="1415">
        <f t="shared" si="411"/>
        <v>0</v>
      </c>
      <c r="AI637" s="1415">
        <f t="shared" si="412"/>
        <v>0</v>
      </c>
    </row>
    <row r="638" spans="1:35" s="326" customFormat="1">
      <c r="A638" s="1887">
        <v>591</v>
      </c>
      <c r="B638" s="1887">
        <v>1</v>
      </c>
      <c r="C638" s="1887">
        <v>588</v>
      </c>
      <c r="E638" s="2653">
        <v>1</v>
      </c>
      <c r="F638" s="372"/>
      <c r="G638" s="372"/>
      <c r="H638" s="2178"/>
      <c r="I638" s="2108"/>
      <c r="J638" s="2323"/>
      <c r="K638" s="2315"/>
      <c r="L638" s="2315"/>
      <c r="N638" s="2333" t="s">
        <v>506</v>
      </c>
      <c r="O638" s="2334"/>
      <c r="P638" s="2334"/>
      <c r="Q638" s="1459">
        <f>SUM(Q639:Q640)</f>
        <v>0</v>
      </c>
      <c r="R638" s="1459">
        <f t="shared" ref="R638:AB638" si="414">SUM(R639:R640)</f>
        <v>0</v>
      </c>
      <c r="S638" s="1459">
        <f t="shared" si="414"/>
        <v>0</v>
      </c>
      <c r="T638" s="1459">
        <f t="shared" si="414"/>
        <v>0</v>
      </c>
      <c r="U638" s="1459">
        <f t="shared" si="414"/>
        <v>0</v>
      </c>
      <c r="V638" s="1459">
        <f t="shared" si="414"/>
        <v>0</v>
      </c>
      <c r="W638" s="1459">
        <f t="shared" si="414"/>
        <v>0</v>
      </c>
      <c r="X638" s="1459">
        <f t="shared" si="414"/>
        <v>0</v>
      </c>
      <c r="Y638" s="1459">
        <f t="shared" si="414"/>
        <v>0</v>
      </c>
      <c r="Z638" s="1459">
        <f t="shared" si="414"/>
        <v>0</v>
      </c>
      <c r="AA638" s="1459">
        <f t="shared" si="414"/>
        <v>0</v>
      </c>
      <c r="AB638" s="1459">
        <f t="shared" si="414"/>
        <v>0</v>
      </c>
      <c r="AC638" s="1459">
        <f t="shared" si="406"/>
        <v>0</v>
      </c>
      <c r="AD638" s="1459">
        <f t="shared" si="407"/>
        <v>0</v>
      </c>
      <c r="AE638" s="1459">
        <f t="shared" si="408"/>
        <v>0</v>
      </c>
      <c r="AF638" s="1459">
        <f t="shared" si="409"/>
        <v>0</v>
      </c>
      <c r="AG638" s="1459">
        <f t="shared" si="410"/>
        <v>0</v>
      </c>
      <c r="AH638" s="1459">
        <f t="shared" si="411"/>
        <v>0</v>
      </c>
      <c r="AI638" s="1459">
        <f t="shared" si="412"/>
        <v>0</v>
      </c>
    </row>
    <row r="639" spans="1:35" s="326" customFormat="1">
      <c r="A639" s="1887">
        <v>592</v>
      </c>
      <c r="B639" s="1887">
        <v>1</v>
      </c>
      <c r="C639" s="1887">
        <v>589</v>
      </c>
      <c r="E639" s="2653">
        <v>1</v>
      </c>
      <c r="F639" s="372"/>
      <c r="G639" s="372"/>
      <c r="H639" s="2178"/>
      <c r="I639" s="2108"/>
      <c r="J639" s="2323"/>
      <c r="K639" s="2315"/>
      <c r="L639" s="2315"/>
      <c r="N639" s="2331"/>
      <c r="O639" s="2330"/>
      <c r="P639" s="2330" t="s">
        <v>419</v>
      </c>
      <c r="Q639" s="1454"/>
      <c r="R639" s="1454"/>
      <c r="S639" s="1454"/>
      <c r="T639" s="1454"/>
      <c r="U639" s="1454"/>
      <c r="V639" s="1454"/>
      <c r="W639" s="1454"/>
      <c r="X639" s="1454"/>
      <c r="Y639" s="1454"/>
      <c r="Z639" s="1454"/>
      <c r="AA639" s="1454"/>
      <c r="AB639" s="1454"/>
      <c r="AC639" s="1453">
        <f t="shared" si="406"/>
        <v>0</v>
      </c>
      <c r="AD639" s="1453">
        <f t="shared" si="407"/>
        <v>0</v>
      </c>
      <c r="AE639" s="1453">
        <f t="shared" si="408"/>
        <v>0</v>
      </c>
      <c r="AF639" s="1453">
        <f t="shared" si="409"/>
        <v>0</v>
      </c>
      <c r="AG639" s="1453">
        <f t="shared" si="410"/>
        <v>0</v>
      </c>
      <c r="AH639" s="1453">
        <f t="shared" si="411"/>
        <v>0</v>
      </c>
      <c r="AI639" s="1453">
        <f t="shared" si="412"/>
        <v>0</v>
      </c>
    </row>
    <row r="640" spans="1:35" s="326" customFormat="1">
      <c r="A640" s="1887">
        <v>593</v>
      </c>
      <c r="B640" s="1887">
        <v>1</v>
      </c>
      <c r="C640" s="1887">
        <v>590</v>
      </c>
      <c r="E640" s="2653">
        <v>1</v>
      </c>
      <c r="F640" s="372"/>
      <c r="G640" s="372"/>
      <c r="H640" s="2178"/>
      <c r="I640" s="2108"/>
      <c r="J640" s="2323"/>
      <c r="K640" s="2315"/>
      <c r="L640" s="2315"/>
      <c r="N640" s="2332"/>
      <c r="O640" s="2332"/>
      <c r="P640" s="2332" t="s">
        <v>421</v>
      </c>
      <c r="Q640" s="1465"/>
      <c r="R640" s="1465"/>
      <c r="S640" s="1465"/>
      <c r="T640" s="1465"/>
      <c r="U640" s="1465"/>
      <c r="V640" s="1465"/>
      <c r="W640" s="1465"/>
      <c r="X640" s="1465"/>
      <c r="Y640" s="1465"/>
      <c r="Z640" s="1465"/>
      <c r="AA640" s="1465"/>
      <c r="AB640" s="1465"/>
      <c r="AC640" s="1415">
        <f t="shared" si="406"/>
        <v>0</v>
      </c>
      <c r="AD640" s="1415">
        <f t="shared" si="407"/>
        <v>0</v>
      </c>
      <c r="AE640" s="1415">
        <f t="shared" si="408"/>
        <v>0</v>
      </c>
      <c r="AF640" s="1415">
        <f t="shared" si="409"/>
        <v>0</v>
      </c>
      <c r="AG640" s="1415">
        <f t="shared" si="410"/>
        <v>0</v>
      </c>
      <c r="AH640" s="1415">
        <f t="shared" si="411"/>
        <v>0</v>
      </c>
      <c r="AI640" s="1415">
        <f t="shared" si="412"/>
        <v>0</v>
      </c>
    </row>
    <row r="641" spans="1:35" s="326" customFormat="1">
      <c r="A641" s="1887">
        <v>594</v>
      </c>
      <c r="B641" s="1887">
        <v>1</v>
      </c>
      <c r="C641" s="1887">
        <v>591</v>
      </c>
      <c r="E641" s="2653">
        <v>1</v>
      </c>
      <c r="F641" s="372"/>
      <c r="G641" s="372"/>
      <c r="H641" s="2178"/>
      <c r="I641" s="2108"/>
      <c r="J641" s="2323"/>
      <c r="K641" s="2315"/>
      <c r="L641" s="2315"/>
      <c r="N641" s="2331" t="s">
        <v>576</v>
      </c>
      <c r="O641" s="2331"/>
      <c r="P641" s="2332"/>
      <c r="Q641" s="1465"/>
      <c r="R641" s="1465"/>
      <c r="S641" s="1465"/>
      <c r="T641" s="1465"/>
      <c r="U641" s="1465"/>
      <c r="V641" s="1465"/>
      <c r="W641" s="1465"/>
      <c r="X641" s="1465"/>
      <c r="Y641" s="1465"/>
      <c r="Z641" s="1465"/>
      <c r="AA641" s="1465"/>
      <c r="AB641" s="1465"/>
      <c r="AC641" s="1415">
        <f>SUM(Q641:S641)</f>
        <v>0</v>
      </c>
      <c r="AD641" s="1415">
        <f>SUM(T641:V641)</f>
        <v>0</v>
      </c>
      <c r="AE641" s="1415">
        <f>SUM(W641:Y641)</f>
        <v>0</v>
      </c>
      <c r="AF641" s="1415">
        <f>SUM(Z641:AB641)</f>
        <v>0</v>
      </c>
      <c r="AG641" s="1415">
        <f>AC641+AD641</f>
        <v>0</v>
      </c>
      <c r="AH641" s="1415">
        <f>AF641+AE641</f>
        <v>0</v>
      </c>
      <c r="AI641" s="1415">
        <f>AG641+AH641</f>
        <v>0</v>
      </c>
    </row>
    <row r="642" spans="1:35">
      <c r="A642" s="1887">
        <v>595</v>
      </c>
      <c r="B642" s="1887">
        <v>1</v>
      </c>
      <c r="C642" s="1887">
        <v>592</v>
      </c>
      <c r="E642" s="2653">
        <v>1</v>
      </c>
      <c r="I642" s="2108"/>
      <c r="J642" s="2323"/>
      <c r="K642" s="122"/>
      <c r="L642" s="122"/>
      <c r="M642" s="882"/>
      <c r="N642" s="2327" t="s">
        <v>136</v>
      </c>
      <c r="O642" s="2327"/>
      <c r="P642" s="2327"/>
      <c r="Q642" s="1462"/>
      <c r="R642" s="1462"/>
      <c r="S642" s="1462"/>
      <c r="T642" s="1462"/>
      <c r="U642" s="1462"/>
      <c r="V642" s="1462"/>
      <c r="W642" s="1462"/>
      <c r="X642" s="1462"/>
      <c r="Y642" s="1462"/>
      <c r="Z642" s="1462"/>
      <c r="AA642" s="1462"/>
      <c r="AB642" s="1462"/>
      <c r="AC642" s="1395">
        <f t="shared" si="406"/>
        <v>0</v>
      </c>
      <c r="AD642" s="1395">
        <f t="shared" si="407"/>
        <v>0</v>
      </c>
      <c r="AE642" s="1395">
        <f t="shared" si="408"/>
        <v>0</v>
      </c>
      <c r="AF642" s="1395">
        <f t="shared" si="409"/>
        <v>0</v>
      </c>
      <c r="AG642" s="1395">
        <f t="shared" si="410"/>
        <v>0</v>
      </c>
      <c r="AH642" s="1395">
        <f t="shared" si="411"/>
        <v>0</v>
      </c>
      <c r="AI642" s="1395">
        <f t="shared" si="412"/>
        <v>0</v>
      </c>
    </row>
    <row r="643" spans="1:35">
      <c r="A643" s="1887">
        <v>596</v>
      </c>
      <c r="B643" s="1887">
        <v>1</v>
      </c>
      <c r="C643" s="1887">
        <v>593</v>
      </c>
      <c r="E643" s="2653">
        <v>1</v>
      </c>
      <c r="I643" s="2108"/>
      <c r="J643" s="2323"/>
      <c r="K643" s="2317" t="s">
        <v>230</v>
      </c>
      <c r="L643" s="2317"/>
      <c r="M643" s="1080"/>
      <c r="N643" s="1080"/>
      <c r="O643" s="1080"/>
      <c r="P643" s="1080"/>
      <c r="Q643" s="1482">
        <f t="shared" ref="Q643:AI643" si="415">Q644+Q651</f>
        <v>0</v>
      </c>
      <c r="R643" s="1482">
        <f t="shared" si="415"/>
        <v>0</v>
      </c>
      <c r="S643" s="1482">
        <f t="shared" si="415"/>
        <v>0</v>
      </c>
      <c r="T643" s="1482">
        <f t="shared" si="415"/>
        <v>0</v>
      </c>
      <c r="U643" s="1482">
        <f t="shared" si="415"/>
        <v>0</v>
      </c>
      <c r="V643" s="1482">
        <f t="shared" si="415"/>
        <v>0</v>
      </c>
      <c r="W643" s="1482">
        <f t="shared" si="415"/>
        <v>0</v>
      </c>
      <c r="X643" s="1482">
        <f t="shared" si="415"/>
        <v>0</v>
      </c>
      <c r="Y643" s="1482">
        <f t="shared" si="415"/>
        <v>0</v>
      </c>
      <c r="Z643" s="1482">
        <f t="shared" si="415"/>
        <v>0</v>
      </c>
      <c r="AA643" s="1482">
        <f t="shared" si="415"/>
        <v>0</v>
      </c>
      <c r="AB643" s="1482">
        <f t="shared" si="415"/>
        <v>0</v>
      </c>
      <c r="AC643" s="1482">
        <f t="shared" si="415"/>
        <v>0</v>
      </c>
      <c r="AD643" s="1482">
        <f t="shared" si="415"/>
        <v>0</v>
      </c>
      <c r="AE643" s="1482">
        <f t="shared" si="415"/>
        <v>0</v>
      </c>
      <c r="AF643" s="1482">
        <f t="shared" si="415"/>
        <v>0</v>
      </c>
      <c r="AG643" s="1482">
        <f t="shared" si="415"/>
        <v>0</v>
      </c>
      <c r="AH643" s="1482">
        <f t="shared" si="415"/>
        <v>0</v>
      </c>
      <c r="AI643" s="1482">
        <f t="shared" si="415"/>
        <v>0</v>
      </c>
    </row>
    <row r="644" spans="1:35">
      <c r="A644" s="1887">
        <v>597</v>
      </c>
      <c r="B644" s="1887">
        <v>1</v>
      </c>
      <c r="C644" s="1887">
        <v>594</v>
      </c>
      <c r="E644" s="2653">
        <v>1</v>
      </c>
      <c r="I644" s="2108"/>
      <c r="J644" s="2323"/>
      <c r="K644" s="2315"/>
      <c r="L644" s="2315"/>
      <c r="M644" s="326" t="s">
        <v>326</v>
      </c>
      <c r="N644" s="2324"/>
      <c r="O644" s="2324"/>
      <c r="P644" s="2324"/>
      <c r="Q644" s="1450">
        <f t="shared" ref="Q644:AI644" si="416">SUM(Q645:Q650)</f>
        <v>0</v>
      </c>
      <c r="R644" s="1450">
        <f t="shared" si="416"/>
        <v>0</v>
      </c>
      <c r="S644" s="1450">
        <f t="shared" si="416"/>
        <v>0</v>
      </c>
      <c r="T644" s="1450">
        <f t="shared" si="416"/>
        <v>0</v>
      </c>
      <c r="U644" s="1450">
        <f t="shared" si="416"/>
        <v>0</v>
      </c>
      <c r="V644" s="1450">
        <f t="shared" si="416"/>
        <v>0</v>
      </c>
      <c r="W644" s="1450">
        <f t="shared" si="416"/>
        <v>0</v>
      </c>
      <c r="X644" s="1450">
        <f t="shared" si="416"/>
        <v>0</v>
      </c>
      <c r="Y644" s="1450">
        <f t="shared" si="416"/>
        <v>0</v>
      </c>
      <c r="Z644" s="1450">
        <f t="shared" si="416"/>
        <v>0</v>
      </c>
      <c r="AA644" s="1450">
        <f t="shared" si="416"/>
        <v>0</v>
      </c>
      <c r="AB644" s="1450">
        <f t="shared" si="416"/>
        <v>0</v>
      </c>
      <c r="AC644" s="1450">
        <f t="shared" si="416"/>
        <v>0</v>
      </c>
      <c r="AD644" s="1450">
        <f t="shared" si="416"/>
        <v>0</v>
      </c>
      <c r="AE644" s="1450">
        <f t="shared" si="416"/>
        <v>0</v>
      </c>
      <c r="AF644" s="1450">
        <f t="shared" si="416"/>
        <v>0</v>
      </c>
      <c r="AG644" s="1450">
        <f t="shared" si="416"/>
        <v>0</v>
      </c>
      <c r="AH644" s="1450">
        <f t="shared" si="416"/>
        <v>0</v>
      </c>
      <c r="AI644" s="1450">
        <f t="shared" si="416"/>
        <v>0</v>
      </c>
    </row>
    <row r="645" spans="1:35">
      <c r="A645" s="1887">
        <v>598</v>
      </c>
      <c r="B645" s="1887">
        <v>1</v>
      </c>
      <c r="C645" s="1887">
        <v>595</v>
      </c>
      <c r="E645" s="2653">
        <v>1</v>
      </c>
      <c r="I645" s="2108"/>
      <c r="J645" s="2323"/>
      <c r="K645" s="2315"/>
      <c r="L645" s="2315"/>
      <c r="M645" s="326"/>
      <c r="N645" s="2325" t="s">
        <v>321</v>
      </c>
      <c r="O645" s="2325"/>
      <c r="P645" s="2325"/>
      <c r="Q645" s="1454"/>
      <c r="R645" s="1454"/>
      <c r="S645" s="1454"/>
      <c r="T645" s="1454"/>
      <c r="U645" s="1454"/>
      <c r="V645" s="1454"/>
      <c r="W645" s="1454"/>
      <c r="X645" s="1454"/>
      <c r="Y645" s="1454"/>
      <c r="Z645" s="1454"/>
      <c r="AA645" s="1454"/>
      <c r="AB645" s="1454"/>
      <c r="AC645" s="1452">
        <f t="shared" ref="AC645:AC650" si="417">SUM(Q645:S645)</f>
        <v>0</v>
      </c>
      <c r="AD645" s="1452">
        <f t="shared" ref="AD645:AD650" si="418">SUM(T645:V645)</f>
        <v>0</v>
      </c>
      <c r="AE645" s="1452">
        <f t="shared" ref="AE645:AE650" si="419">SUM(W645:Y645)</f>
        <v>0</v>
      </c>
      <c r="AF645" s="1452">
        <f t="shared" ref="AF645:AF650" si="420">SUM(Z645:AB645)</f>
        <v>0</v>
      </c>
      <c r="AG645" s="1452">
        <f t="shared" ref="AG645:AG650" si="421">AC645+AD645</f>
        <v>0</v>
      </c>
      <c r="AH645" s="1452">
        <f t="shared" ref="AH645:AH650" si="422">AF645+AE645</f>
        <v>0</v>
      </c>
      <c r="AI645" s="1452">
        <f t="shared" ref="AI645:AI650" si="423">AG645+AH645</f>
        <v>0</v>
      </c>
    </row>
    <row r="646" spans="1:35">
      <c r="A646" s="1887">
        <v>599</v>
      </c>
      <c r="B646" s="1887">
        <v>1</v>
      </c>
      <c r="C646" s="1887">
        <v>596</v>
      </c>
      <c r="E646" s="2653">
        <v>1</v>
      </c>
      <c r="I646" s="2108"/>
      <c r="J646" s="2323"/>
      <c r="K646" s="2315"/>
      <c r="L646" s="2315"/>
      <c r="M646" s="326"/>
      <c r="N646" s="326" t="s">
        <v>218</v>
      </c>
      <c r="O646" s="326"/>
      <c r="P646" s="326"/>
      <c r="Q646" s="1412"/>
      <c r="R646" s="1412"/>
      <c r="S646" s="1412"/>
      <c r="T646" s="1412"/>
      <c r="U646" s="1412"/>
      <c r="V646" s="1412"/>
      <c r="W646" s="1412"/>
      <c r="X646" s="1412"/>
      <c r="Y646" s="1412"/>
      <c r="Z646" s="1412"/>
      <c r="AA646" s="1412"/>
      <c r="AB646" s="1412"/>
      <c r="AC646" s="1398">
        <f t="shared" si="417"/>
        <v>0</v>
      </c>
      <c r="AD646" s="1398">
        <f t="shared" si="418"/>
        <v>0</v>
      </c>
      <c r="AE646" s="1398">
        <f t="shared" si="419"/>
        <v>0</v>
      </c>
      <c r="AF646" s="1398">
        <f t="shared" si="420"/>
        <v>0</v>
      </c>
      <c r="AG646" s="1398">
        <f t="shared" si="421"/>
        <v>0</v>
      </c>
      <c r="AH646" s="1398">
        <f t="shared" si="422"/>
        <v>0</v>
      </c>
      <c r="AI646" s="1398">
        <f t="shared" si="423"/>
        <v>0</v>
      </c>
    </row>
    <row r="647" spans="1:35">
      <c r="A647" s="1887">
        <v>600</v>
      </c>
      <c r="B647" s="1887">
        <v>1</v>
      </c>
      <c r="C647" s="1887">
        <v>597</v>
      </c>
      <c r="E647" s="2653">
        <v>1</v>
      </c>
      <c r="I647" s="2108"/>
      <c r="J647" s="2323"/>
      <c r="K647" s="2315"/>
      <c r="L647" s="2315"/>
      <c r="M647" s="326"/>
      <c r="N647" s="326" t="s">
        <v>137</v>
      </c>
      <c r="O647" s="326"/>
      <c r="P647" s="326"/>
      <c r="Q647" s="1412"/>
      <c r="R647" s="1412"/>
      <c r="S647" s="1412"/>
      <c r="T647" s="1412"/>
      <c r="U647" s="1412"/>
      <c r="V647" s="1412"/>
      <c r="W647" s="1412"/>
      <c r="X647" s="1412"/>
      <c r="Y647" s="1412"/>
      <c r="Z647" s="1412"/>
      <c r="AA647" s="1412"/>
      <c r="AB647" s="1412"/>
      <c r="AC647" s="1398">
        <f t="shared" si="417"/>
        <v>0</v>
      </c>
      <c r="AD647" s="1398">
        <f t="shared" si="418"/>
        <v>0</v>
      </c>
      <c r="AE647" s="1398">
        <f t="shared" si="419"/>
        <v>0</v>
      </c>
      <c r="AF647" s="1398">
        <f t="shared" si="420"/>
        <v>0</v>
      </c>
      <c r="AG647" s="1398">
        <f t="shared" si="421"/>
        <v>0</v>
      </c>
      <c r="AH647" s="1398">
        <f t="shared" si="422"/>
        <v>0</v>
      </c>
      <c r="AI647" s="1398">
        <f t="shared" si="423"/>
        <v>0</v>
      </c>
    </row>
    <row r="648" spans="1:35">
      <c r="A648" s="1887">
        <v>601</v>
      </c>
      <c r="B648" s="1887">
        <v>1</v>
      </c>
      <c r="C648" s="1887">
        <v>598</v>
      </c>
      <c r="E648" s="2653">
        <v>1</v>
      </c>
      <c r="I648" s="2108"/>
      <c r="J648" s="2323"/>
      <c r="K648" s="2315"/>
      <c r="L648" s="2315"/>
      <c r="M648" s="326"/>
      <c r="N648" s="326" t="s">
        <v>219</v>
      </c>
      <c r="O648" s="326"/>
      <c r="P648" s="326"/>
      <c r="Q648" s="1412"/>
      <c r="R648" s="1412"/>
      <c r="S648" s="1412"/>
      <c r="T648" s="1412"/>
      <c r="U648" s="1412"/>
      <c r="V648" s="1412"/>
      <c r="W648" s="1412"/>
      <c r="X648" s="1412"/>
      <c r="Y648" s="1412"/>
      <c r="Z648" s="1412"/>
      <c r="AA648" s="1412"/>
      <c r="AB648" s="1412"/>
      <c r="AC648" s="1398">
        <f t="shared" si="417"/>
        <v>0</v>
      </c>
      <c r="AD648" s="1398">
        <f t="shared" si="418"/>
        <v>0</v>
      </c>
      <c r="AE648" s="1398">
        <f t="shared" si="419"/>
        <v>0</v>
      </c>
      <c r="AF648" s="1398">
        <f t="shared" si="420"/>
        <v>0</v>
      </c>
      <c r="AG648" s="1398">
        <f t="shared" si="421"/>
        <v>0</v>
      </c>
      <c r="AH648" s="1398">
        <f t="shared" si="422"/>
        <v>0</v>
      </c>
      <c r="AI648" s="1398">
        <f t="shared" si="423"/>
        <v>0</v>
      </c>
    </row>
    <row r="649" spans="1:35">
      <c r="A649" s="1887">
        <v>602</v>
      </c>
      <c r="B649" s="1887">
        <v>1</v>
      </c>
      <c r="C649" s="1887">
        <v>599</v>
      </c>
      <c r="E649" s="2653">
        <v>1</v>
      </c>
      <c r="I649" s="2108"/>
      <c r="J649" s="2323"/>
      <c r="K649" s="2315"/>
      <c r="L649" s="2315"/>
      <c r="M649" s="326"/>
      <c r="N649" s="326" t="s">
        <v>313</v>
      </c>
      <c r="O649" s="326"/>
      <c r="P649" s="326"/>
      <c r="Q649" s="1412"/>
      <c r="R649" s="1412"/>
      <c r="S649" s="1412"/>
      <c r="T649" s="1412"/>
      <c r="U649" s="1412"/>
      <c r="V649" s="1412"/>
      <c r="W649" s="1412"/>
      <c r="X649" s="1412"/>
      <c r="Y649" s="1412"/>
      <c r="Z649" s="1412"/>
      <c r="AA649" s="1412"/>
      <c r="AB649" s="1412"/>
      <c r="AC649" s="1398">
        <f t="shared" si="417"/>
        <v>0</v>
      </c>
      <c r="AD649" s="1398">
        <f t="shared" si="418"/>
        <v>0</v>
      </c>
      <c r="AE649" s="1398">
        <f t="shared" si="419"/>
        <v>0</v>
      </c>
      <c r="AF649" s="1398">
        <f t="shared" si="420"/>
        <v>0</v>
      </c>
      <c r="AG649" s="1398">
        <f t="shared" si="421"/>
        <v>0</v>
      </c>
      <c r="AH649" s="1398">
        <f t="shared" si="422"/>
        <v>0</v>
      </c>
      <c r="AI649" s="1398">
        <f t="shared" si="423"/>
        <v>0</v>
      </c>
    </row>
    <row r="650" spans="1:35">
      <c r="A650" s="1887">
        <v>603</v>
      </c>
      <c r="B650" s="1887">
        <v>1</v>
      </c>
      <c r="C650" s="1887">
        <v>600</v>
      </c>
      <c r="E650" s="2653">
        <v>1</v>
      </c>
      <c r="I650" s="2108"/>
      <c r="J650" s="2323"/>
      <c r="K650" s="2315"/>
      <c r="L650" s="2315"/>
      <c r="M650" s="326"/>
      <c r="N650" s="882" t="s">
        <v>136</v>
      </c>
      <c r="O650" s="882"/>
      <c r="P650" s="882"/>
      <c r="Q650" s="1465"/>
      <c r="R650" s="1465"/>
      <c r="S650" s="1465"/>
      <c r="T650" s="1465"/>
      <c r="U650" s="1465"/>
      <c r="V650" s="1465"/>
      <c r="W650" s="1465"/>
      <c r="X650" s="1465"/>
      <c r="Y650" s="1465"/>
      <c r="Z650" s="1465"/>
      <c r="AA650" s="1465"/>
      <c r="AB650" s="1465"/>
      <c r="AC650" s="1399">
        <f t="shared" si="417"/>
        <v>0</v>
      </c>
      <c r="AD650" s="1399">
        <f t="shared" si="418"/>
        <v>0</v>
      </c>
      <c r="AE650" s="1399">
        <f t="shared" si="419"/>
        <v>0</v>
      </c>
      <c r="AF650" s="1399">
        <f t="shared" si="420"/>
        <v>0</v>
      </c>
      <c r="AG650" s="1399">
        <f t="shared" si="421"/>
        <v>0</v>
      </c>
      <c r="AH650" s="1399">
        <f t="shared" si="422"/>
        <v>0</v>
      </c>
      <c r="AI650" s="1399">
        <f t="shared" si="423"/>
        <v>0</v>
      </c>
    </row>
    <row r="651" spans="1:35">
      <c r="A651" s="1887">
        <v>604</v>
      </c>
      <c r="B651" s="1887">
        <v>1</v>
      </c>
      <c r="C651" s="1887">
        <v>601</v>
      </c>
      <c r="E651" s="2653">
        <v>1</v>
      </c>
      <c r="I651" s="2108"/>
      <c r="J651" s="2323"/>
      <c r="K651" s="2315"/>
      <c r="L651" s="2315"/>
      <c r="M651" s="2326" t="s">
        <v>328</v>
      </c>
      <c r="N651" s="2326"/>
      <c r="O651" s="2326"/>
      <c r="P651" s="2326"/>
      <c r="Q651" s="1397">
        <f t="shared" ref="Q651:AI651" si="424">Q652+Q658+Q664+Q670+Q676+Q682+Q685+Q686</f>
        <v>0</v>
      </c>
      <c r="R651" s="1397">
        <f t="shared" si="424"/>
        <v>0</v>
      </c>
      <c r="S651" s="1397">
        <f t="shared" si="424"/>
        <v>0</v>
      </c>
      <c r="T651" s="1397">
        <f t="shared" si="424"/>
        <v>0</v>
      </c>
      <c r="U651" s="1397">
        <f t="shared" si="424"/>
        <v>0</v>
      </c>
      <c r="V651" s="1397">
        <f t="shared" si="424"/>
        <v>0</v>
      </c>
      <c r="W651" s="1397">
        <f t="shared" si="424"/>
        <v>0</v>
      </c>
      <c r="X651" s="1397">
        <f t="shared" si="424"/>
        <v>0</v>
      </c>
      <c r="Y651" s="1397">
        <f t="shared" si="424"/>
        <v>0</v>
      </c>
      <c r="Z651" s="1397">
        <f t="shared" si="424"/>
        <v>0</v>
      </c>
      <c r="AA651" s="1397">
        <f t="shared" si="424"/>
        <v>0</v>
      </c>
      <c r="AB651" s="1397">
        <f t="shared" si="424"/>
        <v>0</v>
      </c>
      <c r="AC651" s="1397">
        <f t="shared" si="424"/>
        <v>0</v>
      </c>
      <c r="AD651" s="1397">
        <f t="shared" si="424"/>
        <v>0</v>
      </c>
      <c r="AE651" s="1397">
        <f t="shared" si="424"/>
        <v>0</v>
      </c>
      <c r="AF651" s="1397">
        <f t="shared" si="424"/>
        <v>0</v>
      </c>
      <c r="AG651" s="1397">
        <f t="shared" si="424"/>
        <v>0</v>
      </c>
      <c r="AH651" s="1397">
        <f t="shared" si="424"/>
        <v>0</v>
      </c>
      <c r="AI651" s="1397">
        <f t="shared" si="424"/>
        <v>0</v>
      </c>
    </row>
    <row r="652" spans="1:35">
      <c r="A652" s="1887">
        <v>605</v>
      </c>
      <c r="B652" s="1887">
        <v>1</v>
      </c>
      <c r="C652" s="1887">
        <v>602</v>
      </c>
      <c r="E652" s="2653">
        <v>1</v>
      </c>
      <c r="I652" s="2108"/>
      <c r="J652" s="2323"/>
      <c r="K652" s="2315"/>
      <c r="L652" s="2315"/>
      <c r="M652" s="326"/>
      <c r="N652" s="326" t="s">
        <v>217</v>
      </c>
      <c r="O652" s="2324"/>
      <c r="P652" s="2324"/>
      <c r="Q652" s="1450">
        <f t="shared" ref="Q652:AI652" si="425">Q653+Q654</f>
        <v>0</v>
      </c>
      <c r="R652" s="1450">
        <f t="shared" si="425"/>
        <v>0</v>
      </c>
      <c r="S652" s="1450">
        <f t="shared" si="425"/>
        <v>0</v>
      </c>
      <c r="T652" s="1450">
        <f t="shared" si="425"/>
        <v>0</v>
      </c>
      <c r="U652" s="1450">
        <f t="shared" si="425"/>
        <v>0</v>
      </c>
      <c r="V652" s="1450">
        <f t="shared" si="425"/>
        <v>0</v>
      </c>
      <c r="W652" s="1450">
        <f t="shared" si="425"/>
        <v>0</v>
      </c>
      <c r="X652" s="1450">
        <f t="shared" si="425"/>
        <v>0</v>
      </c>
      <c r="Y652" s="1450">
        <f t="shared" si="425"/>
        <v>0</v>
      </c>
      <c r="Z652" s="1450">
        <f t="shared" si="425"/>
        <v>0</v>
      </c>
      <c r="AA652" s="1450">
        <f t="shared" si="425"/>
        <v>0</v>
      </c>
      <c r="AB652" s="1450">
        <f t="shared" si="425"/>
        <v>0</v>
      </c>
      <c r="AC652" s="1450">
        <f t="shared" si="425"/>
        <v>0</v>
      </c>
      <c r="AD652" s="1450">
        <f t="shared" si="425"/>
        <v>0</v>
      </c>
      <c r="AE652" s="1450">
        <f t="shared" si="425"/>
        <v>0</v>
      </c>
      <c r="AF652" s="1450">
        <f t="shared" si="425"/>
        <v>0</v>
      </c>
      <c r="AG652" s="1450">
        <f t="shared" si="425"/>
        <v>0</v>
      </c>
      <c r="AH652" s="1450">
        <f t="shared" si="425"/>
        <v>0</v>
      </c>
      <c r="AI652" s="1450">
        <f t="shared" si="425"/>
        <v>0</v>
      </c>
    </row>
    <row r="653" spans="1:35">
      <c r="A653" s="1887">
        <v>606</v>
      </c>
      <c r="B653" s="1887">
        <v>1</v>
      </c>
      <c r="C653" s="1887">
        <v>603</v>
      </c>
      <c r="E653" s="2653">
        <v>1</v>
      </c>
      <c r="I653" s="2108"/>
      <c r="J653" s="2323"/>
      <c r="K653" s="2315"/>
      <c r="L653" s="2315"/>
      <c r="M653" s="326"/>
      <c r="N653" s="326"/>
      <c r="O653" s="2328" t="s">
        <v>406</v>
      </c>
      <c r="P653" s="2328"/>
      <c r="Q653" s="1484"/>
      <c r="R653" s="1484"/>
      <c r="S653" s="1484"/>
      <c r="T653" s="1484"/>
      <c r="U653" s="1484"/>
      <c r="V653" s="1484"/>
      <c r="W653" s="1484"/>
      <c r="X653" s="1484"/>
      <c r="Y653" s="1484"/>
      <c r="Z653" s="1484"/>
      <c r="AA653" s="1484"/>
      <c r="AB653" s="1484"/>
      <c r="AC653" s="1460">
        <f>SUM(Q653:S653)</f>
        <v>0</v>
      </c>
      <c r="AD653" s="1460">
        <f>SUM(T653:V653)</f>
        <v>0</v>
      </c>
      <c r="AE653" s="1460">
        <f>SUM(W653:Y653)</f>
        <v>0</v>
      </c>
      <c r="AF653" s="1460">
        <f>SUM(Z653:AB653)</f>
        <v>0</v>
      </c>
      <c r="AG653" s="1460">
        <f>AC653+AD653</f>
        <v>0</v>
      </c>
      <c r="AH653" s="1460">
        <f>AF653+AE653</f>
        <v>0</v>
      </c>
      <c r="AI653" s="1460">
        <f>AG653+AH653</f>
        <v>0</v>
      </c>
    </row>
    <row r="654" spans="1:35" s="326" customFormat="1">
      <c r="A654" s="1887">
        <v>607</v>
      </c>
      <c r="B654" s="1887">
        <v>1</v>
      </c>
      <c r="C654" s="1887">
        <v>604</v>
      </c>
      <c r="E654" s="2653">
        <v>1</v>
      </c>
      <c r="F654" s="372"/>
      <c r="G654" s="372"/>
      <c r="H654" s="2178"/>
      <c r="I654" s="2108"/>
      <c r="J654" s="2323"/>
      <c r="K654" s="2315"/>
      <c r="L654" s="2315"/>
      <c r="O654" s="2329" t="s">
        <v>234</v>
      </c>
      <c r="P654" s="2329"/>
      <c r="Q654" s="1461">
        <f t="shared" ref="Q654:AB654" si="426">SUM(Q655:Q657)</f>
        <v>0</v>
      </c>
      <c r="R654" s="1461">
        <f t="shared" si="426"/>
        <v>0</v>
      </c>
      <c r="S654" s="1461">
        <f t="shared" si="426"/>
        <v>0</v>
      </c>
      <c r="T654" s="1461">
        <f t="shared" si="426"/>
        <v>0</v>
      </c>
      <c r="U654" s="1461">
        <f t="shared" si="426"/>
        <v>0</v>
      </c>
      <c r="V654" s="1461">
        <f t="shared" si="426"/>
        <v>0</v>
      </c>
      <c r="W654" s="1461">
        <f t="shared" si="426"/>
        <v>0</v>
      </c>
      <c r="X654" s="1461">
        <f t="shared" si="426"/>
        <v>0</v>
      </c>
      <c r="Y654" s="1461">
        <f t="shared" si="426"/>
        <v>0</v>
      </c>
      <c r="Z654" s="1461">
        <f t="shared" si="426"/>
        <v>0</v>
      </c>
      <c r="AA654" s="1461">
        <f t="shared" si="426"/>
        <v>0</v>
      </c>
      <c r="AB654" s="1461">
        <f t="shared" si="426"/>
        <v>0</v>
      </c>
      <c r="AC654" s="1461">
        <f>SUM(Q654:S654)</f>
        <v>0</v>
      </c>
      <c r="AD654" s="1461">
        <f>SUM(T654:V654)</f>
        <v>0</v>
      </c>
      <c r="AE654" s="1461">
        <f>SUM(W654:Y654)</f>
        <v>0</v>
      </c>
      <c r="AF654" s="1461">
        <f>SUM(Z654:AB654)</f>
        <v>0</v>
      </c>
      <c r="AG654" s="1461">
        <f>AC654+AD654</f>
        <v>0</v>
      </c>
      <c r="AH654" s="1461">
        <f>AF654+AE654</f>
        <v>0</v>
      </c>
      <c r="AI654" s="1461">
        <f>AG654+AH654</f>
        <v>0</v>
      </c>
    </row>
    <row r="655" spans="1:35" s="326" customFormat="1">
      <c r="A655" s="1887">
        <v>608</v>
      </c>
      <c r="B655" s="1887">
        <v>1</v>
      </c>
      <c r="C655" s="1887">
        <v>605</v>
      </c>
      <c r="E655" s="2653">
        <v>1</v>
      </c>
      <c r="F655" s="372"/>
      <c r="G655" s="372"/>
      <c r="H655" s="2178"/>
      <c r="I655" s="2108"/>
      <c r="J655" s="2323"/>
      <c r="K655" s="2315"/>
      <c r="L655" s="2315"/>
      <c r="O655" s="2330"/>
      <c r="P655" s="588" t="s">
        <v>404</v>
      </c>
      <c r="Q655" s="1454"/>
      <c r="R655" s="1454"/>
      <c r="S655" s="1454"/>
      <c r="T655" s="1454"/>
      <c r="U655" s="1454"/>
      <c r="V655" s="1454"/>
      <c r="W655" s="1454"/>
      <c r="X655" s="1454"/>
      <c r="Y655" s="1454"/>
      <c r="Z655" s="1454"/>
      <c r="AA655" s="1454"/>
      <c r="AB655" s="1454"/>
      <c r="AC655" s="1453">
        <f>SUM(Q655:S655)</f>
        <v>0</v>
      </c>
      <c r="AD655" s="1453">
        <f>SUM(T655:V655)</f>
        <v>0</v>
      </c>
      <c r="AE655" s="1453">
        <f>SUM(W655:Y655)</f>
        <v>0</v>
      </c>
      <c r="AF655" s="1453">
        <f>SUM(Z655:AB655)</f>
        <v>0</v>
      </c>
      <c r="AG655" s="1453">
        <f>AC655+AD655</f>
        <v>0</v>
      </c>
      <c r="AH655" s="1453">
        <f>AF655+AE655</f>
        <v>0</v>
      </c>
      <c r="AI655" s="1453">
        <f>AG655+AH655</f>
        <v>0</v>
      </c>
    </row>
    <row r="656" spans="1:35" s="326" customFormat="1">
      <c r="A656" s="1887">
        <v>609</v>
      </c>
      <c r="B656" s="1887">
        <v>1</v>
      </c>
      <c r="C656" s="1887">
        <v>606</v>
      </c>
      <c r="E656" s="2653">
        <v>1</v>
      </c>
      <c r="F656" s="372"/>
      <c r="G656" s="372"/>
      <c r="H656" s="2178"/>
      <c r="I656" s="2108"/>
      <c r="J656" s="2323"/>
      <c r="K656" s="2315"/>
      <c r="L656" s="2315"/>
      <c r="O656" s="2331"/>
      <c r="P656" s="621" t="s">
        <v>405</v>
      </c>
      <c r="Q656" s="1412"/>
      <c r="R656" s="1412"/>
      <c r="S656" s="1412"/>
      <c r="T656" s="1412"/>
      <c r="U656" s="1412"/>
      <c r="V656" s="1412"/>
      <c r="W656" s="1412"/>
      <c r="X656" s="1412"/>
      <c r="Y656" s="1412"/>
      <c r="Z656" s="1412"/>
      <c r="AA656" s="1412"/>
      <c r="AB656" s="1412"/>
      <c r="AC656" s="1415">
        <f>SUM(Q656:S656)</f>
        <v>0</v>
      </c>
      <c r="AD656" s="1415">
        <f>SUM(T656:V656)</f>
        <v>0</v>
      </c>
      <c r="AE656" s="1415">
        <f>SUM(W656:Y656)</f>
        <v>0</v>
      </c>
      <c r="AF656" s="1415">
        <f>SUM(Z656:AB656)</f>
        <v>0</v>
      </c>
      <c r="AG656" s="1415">
        <f>AC656+AD656</f>
        <v>0</v>
      </c>
      <c r="AH656" s="1415">
        <f>AF656+AE656</f>
        <v>0</v>
      </c>
      <c r="AI656" s="1415">
        <f>AG656+AH656</f>
        <v>0</v>
      </c>
    </row>
    <row r="657" spans="1:35" s="326" customFormat="1">
      <c r="A657" s="1887">
        <v>610</v>
      </c>
      <c r="B657" s="1887">
        <v>1</v>
      </c>
      <c r="C657" s="1887">
        <v>607</v>
      </c>
      <c r="E657" s="2653">
        <v>1</v>
      </c>
      <c r="F657" s="372"/>
      <c r="G657" s="372"/>
      <c r="H657" s="2178"/>
      <c r="I657" s="2108"/>
      <c r="J657" s="2323"/>
      <c r="K657" s="2315"/>
      <c r="L657" s="2315"/>
      <c r="N657" s="882"/>
      <c r="O657" s="2332"/>
      <c r="P657" s="143" t="s">
        <v>414</v>
      </c>
      <c r="Q657" s="1465"/>
      <c r="R657" s="1465"/>
      <c r="S657" s="1465"/>
      <c r="T657" s="1465"/>
      <c r="U657" s="1465"/>
      <c r="V657" s="1465"/>
      <c r="W657" s="1465"/>
      <c r="X657" s="1465"/>
      <c r="Y657" s="1465"/>
      <c r="Z657" s="1465"/>
      <c r="AA657" s="1465"/>
      <c r="AB657" s="1465"/>
      <c r="AC657" s="1415">
        <f>SUM(Q657:S657)</f>
        <v>0</v>
      </c>
      <c r="AD657" s="1415">
        <f>SUM(T657:V657)</f>
        <v>0</v>
      </c>
      <c r="AE657" s="1415">
        <f>SUM(W657:Y657)</f>
        <v>0</v>
      </c>
      <c r="AF657" s="1415">
        <f>SUM(Z657:AB657)</f>
        <v>0</v>
      </c>
      <c r="AG657" s="1415">
        <f>AC657+AD657</f>
        <v>0</v>
      </c>
      <c r="AH657" s="1415">
        <f>AF657+AE657</f>
        <v>0</v>
      </c>
      <c r="AI657" s="1415">
        <f>AG657+AH657</f>
        <v>0</v>
      </c>
    </row>
    <row r="658" spans="1:35">
      <c r="A658" s="1887">
        <v>611</v>
      </c>
      <c r="B658" s="1887">
        <v>1</v>
      </c>
      <c r="C658" s="1887">
        <v>608</v>
      </c>
      <c r="E658" s="2653">
        <v>1</v>
      </c>
      <c r="I658" s="2108"/>
      <c r="J658" s="2323"/>
      <c r="K658" s="2315"/>
      <c r="L658" s="2315"/>
      <c r="M658" s="326"/>
      <c r="N658" s="326" t="s">
        <v>218</v>
      </c>
      <c r="O658" s="2324"/>
      <c r="P658" s="2324"/>
      <c r="Q658" s="1460">
        <f t="shared" ref="Q658:AI658" si="427">Q659+Q660</f>
        <v>0</v>
      </c>
      <c r="R658" s="1460">
        <f t="shared" si="427"/>
        <v>0</v>
      </c>
      <c r="S658" s="1460">
        <f t="shared" si="427"/>
        <v>0</v>
      </c>
      <c r="T658" s="1460">
        <f t="shared" si="427"/>
        <v>0</v>
      </c>
      <c r="U658" s="1460">
        <f t="shared" si="427"/>
        <v>0</v>
      </c>
      <c r="V658" s="1460">
        <f t="shared" si="427"/>
        <v>0</v>
      </c>
      <c r="W658" s="1460">
        <f t="shared" si="427"/>
        <v>0</v>
      </c>
      <c r="X658" s="1460">
        <f t="shared" si="427"/>
        <v>0</v>
      </c>
      <c r="Y658" s="1460">
        <f t="shared" si="427"/>
        <v>0</v>
      </c>
      <c r="Z658" s="1460">
        <f t="shared" si="427"/>
        <v>0</v>
      </c>
      <c r="AA658" s="1460">
        <f t="shared" si="427"/>
        <v>0</v>
      </c>
      <c r="AB658" s="1460">
        <f t="shared" si="427"/>
        <v>0</v>
      </c>
      <c r="AC658" s="1460">
        <f t="shared" si="427"/>
        <v>0</v>
      </c>
      <c r="AD658" s="1460">
        <f t="shared" si="427"/>
        <v>0</v>
      </c>
      <c r="AE658" s="1460">
        <f t="shared" si="427"/>
        <v>0</v>
      </c>
      <c r="AF658" s="1460">
        <f t="shared" si="427"/>
        <v>0</v>
      </c>
      <c r="AG658" s="1460">
        <f t="shared" si="427"/>
        <v>0</v>
      </c>
      <c r="AH658" s="1460">
        <f t="shared" si="427"/>
        <v>0</v>
      </c>
      <c r="AI658" s="1460">
        <f t="shared" si="427"/>
        <v>0</v>
      </c>
    </row>
    <row r="659" spans="1:35">
      <c r="A659" s="1887">
        <v>612</v>
      </c>
      <c r="B659" s="1887">
        <v>1</v>
      </c>
      <c r="C659" s="1887">
        <v>609</v>
      </c>
      <c r="E659" s="2653">
        <v>1</v>
      </c>
      <c r="I659" s="2108"/>
      <c r="J659" s="2323"/>
      <c r="K659" s="2315"/>
      <c r="L659" s="2315"/>
      <c r="M659" s="326"/>
      <c r="N659" s="326"/>
      <c r="O659" s="2328" t="s">
        <v>412</v>
      </c>
      <c r="P659" s="2328"/>
      <c r="Q659" s="1484"/>
      <c r="R659" s="1484"/>
      <c r="S659" s="1484"/>
      <c r="T659" s="1484"/>
      <c r="U659" s="1484"/>
      <c r="V659" s="1484"/>
      <c r="W659" s="1484"/>
      <c r="X659" s="1484"/>
      <c r="Y659" s="1484"/>
      <c r="Z659" s="1484"/>
      <c r="AA659" s="1484"/>
      <c r="AB659" s="1484"/>
      <c r="AC659" s="1460">
        <f>SUM(Q659:S659)</f>
        <v>0</v>
      </c>
      <c r="AD659" s="1460">
        <f>SUM(T659:V659)</f>
        <v>0</v>
      </c>
      <c r="AE659" s="1460">
        <f>SUM(W659:Y659)</f>
        <v>0</v>
      </c>
      <c r="AF659" s="1460">
        <f>SUM(Z659:AB659)</f>
        <v>0</v>
      </c>
      <c r="AG659" s="1460">
        <f>AC659+AD659</f>
        <v>0</v>
      </c>
      <c r="AH659" s="1460">
        <f>AF659+AE659</f>
        <v>0</v>
      </c>
      <c r="AI659" s="1460">
        <f>AG659+AH659</f>
        <v>0</v>
      </c>
    </row>
    <row r="660" spans="1:35" s="326" customFormat="1">
      <c r="A660" s="1887">
        <v>613</v>
      </c>
      <c r="B660" s="1887">
        <v>1</v>
      </c>
      <c r="C660" s="1887">
        <v>610</v>
      </c>
      <c r="E660" s="2653">
        <v>1</v>
      </c>
      <c r="F660" s="372"/>
      <c r="G660" s="372"/>
      <c r="H660" s="2178"/>
      <c r="I660" s="2108"/>
      <c r="J660" s="2323"/>
      <c r="K660" s="2315"/>
      <c r="L660" s="2315"/>
      <c r="O660" s="2329" t="s">
        <v>234</v>
      </c>
      <c r="P660" s="2329"/>
      <c r="Q660" s="1461">
        <f t="shared" ref="Q660:AB660" si="428">SUM(Q661:Q663)</f>
        <v>0</v>
      </c>
      <c r="R660" s="1461">
        <f t="shared" si="428"/>
        <v>0</v>
      </c>
      <c r="S660" s="1461">
        <f t="shared" si="428"/>
        <v>0</v>
      </c>
      <c r="T660" s="1461">
        <f t="shared" si="428"/>
        <v>0</v>
      </c>
      <c r="U660" s="1461">
        <f t="shared" si="428"/>
        <v>0</v>
      </c>
      <c r="V660" s="1461">
        <f t="shared" si="428"/>
        <v>0</v>
      </c>
      <c r="W660" s="1461">
        <f t="shared" si="428"/>
        <v>0</v>
      </c>
      <c r="X660" s="1461">
        <f t="shared" si="428"/>
        <v>0</v>
      </c>
      <c r="Y660" s="1461">
        <f t="shared" si="428"/>
        <v>0</v>
      </c>
      <c r="Z660" s="1461">
        <f t="shared" si="428"/>
        <v>0</v>
      </c>
      <c r="AA660" s="1461">
        <f t="shared" si="428"/>
        <v>0</v>
      </c>
      <c r="AB660" s="1461">
        <f t="shared" si="428"/>
        <v>0</v>
      </c>
      <c r="AC660" s="1461">
        <f>SUM(Q660:S660)</f>
        <v>0</v>
      </c>
      <c r="AD660" s="1461">
        <f>SUM(T660:V660)</f>
        <v>0</v>
      </c>
      <c r="AE660" s="1461">
        <f>SUM(W660:Y660)</f>
        <v>0</v>
      </c>
      <c r="AF660" s="1461">
        <f>SUM(Z660:AB660)</f>
        <v>0</v>
      </c>
      <c r="AG660" s="1461">
        <f>AC660+AD660</f>
        <v>0</v>
      </c>
      <c r="AH660" s="1461">
        <f>AF660+AE660</f>
        <v>0</v>
      </c>
      <c r="AI660" s="1461">
        <f>AG660+AH660</f>
        <v>0</v>
      </c>
    </row>
    <row r="661" spans="1:35" s="326" customFormat="1">
      <c r="A661" s="1887">
        <v>614</v>
      </c>
      <c r="B661" s="1887">
        <v>1</v>
      </c>
      <c r="C661" s="1887">
        <v>611</v>
      </c>
      <c r="E661" s="2653">
        <v>1</v>
      </c>
      <c r="F661" s="372"/>
      <c r="G661" s="372"/>
      <c r="H661" s="2178"/>
      <c r="I661" s="2108"/>
      <c r="J661" s="2323"/>
      <c r="K661" s="2315"/>
      <c r="L661" s="2315"/>
      <c r="O661" s="2330"/>
      <c r="P661" s="588" t="s">
        <v>404</v>
      </c>
      <c r="Q661" s="1454"/>
      <c r="R661" s="1454"/>
      <c r="S661" s="1454"/>
      <c r="T661" s="1454"/>
      <c r="U661" s="1454"/>
      <c r="V661" s="1454"/>
      <c r="W661" s="1454"/>
      <c r="X661" s="1454"/>
      <c r="Y661" s="1454"/>
      <c r="Z661" s="1454"/>
      <c r="AA661" s="1454"/>
      <c r="AB661" s="1454"/>
      <c r="AC661" s="1453">
        <f>SUM(Q661:S661)</f>
        <v>0</v>
      </c>
      <c r="AD661" s="1453">
        <f>SUM(T661:V661)</f>
        <v>0</v>
      </c>
      <c r="AE661" s="1453">
        <f>SUM(W661:Y661)</f>
        <v>0</v>
      </c>
      <c r="AF661" s="1453">
        <f>SUM(Z661:AB661)</f>
        <v>0</v>
      </c>
      <c r="AG661" s="1453">
        <f>AC661+AD661</f>
        <v>0</v>
      </c>
      <c r="AH661" s="1453">
        <f>AF661+AE661</f>
        <v>0</v>
      </c>
      <c r="AI661" s="1453">
        <f>AG661+AH661</f>
        <v>0</v>
      </c>
    </row>
    <row r="662" spans="1:35" s="326" customFormat="1">
      <c r="A662" s="1887">
        <v>615</v>
      </c>
      <c r="B662" s="1887">
        <v>1</v>
      </c>
      <c r="C662" s="1887">
        <v>612</v>
      </c>
      <c r="E662" s="2653">
        <v>1</v>
      </c>
      <c r="F662" s="372"/>
      <c r="G662" s="372"/>
      <c r="H662" s="2178"/>
      <c r="I662" s="2108"/>
      <c r="J662" s="2323"/>
      <c r="K662" s="2315"/>
      <c r="L662" s="2315"/>
      <c r="O662" s="2331"/>
      <c r="P662" s="621" t="s">
        <v>405</v>
      </c>
      <c r="Q662" s="1412"/>
      <c r="R662" s="1412"/>
      <c r="S662" s="1412"/>
      <c r="T662" s="1412"/>
      <c r="U662" s="1412"/>
      <c r="V662" s="1412"/>
      <c r="W662" s="1412"/>
      <c r="X662" s="1412"/>
      <c r="Y662" s="1412"/>
      <c r="Z662" s="1412"/>
      <c r="AA662" s="1412"/>
      <c r="AB662" s="1412"/>
      <c r="AC662" s="1415">
        <f>SUM(Q662:S662)</f>
        <v>0</v>
      </c>
      <c r="AD662" s="1415">
        <f>SUM(T662:V662)</f>
        <v>0</v>
      </c>
      <c r="AE662" s="1415">
        <f>SUM(W662:Y662)</f>
        <v>0</v>
      </c>
      <c r="AF662" s="1415">
        <f>SUM(Z662:AB662)</f>
        <v>0</v>
      </c>
      <c r="AG662" s="1415">
        <f>AC662+AD662</f>
        <v>0</v>
      </c>
      <c r="AH662" s="1415">
        <f>AF662+AE662</f>
        <v>0</v>
      </c>
      <c r="AI662" s="1415">
        <f>AG662+AH662</f>
        <v>0</v>
      </c>
    </row>
    <row r="663" spans="1:35" s="326" customFormat="1">
      <c r="A663" s="1887">
        <v>616</v>
      </c>
      <c r="B663" s="1887">
        <v>1</v>
      </c>
      <c r="C663" s="1887">
        <v>613</v>
      </c>
      <c r="E663" s="2653">
        <v>1</v>
      </c>
      <c r="F663" s="372"/>
      <c r="G663" s="372"/>
      <c r="H663" s="2178"/>
      <c r="I663" s="2108"/>
      <c r="J663" s="2323"/>
      <c r="K663" s="2315"/>
      <c r="L663" s="2315"/>
      <c r="N663" s="882"/>
      <c r="O663" s="2332"/>
      <c r="P663" s="143" t="s">
        <v>414</v>
      </c>
      <c r="Q663" s="1465"/>
      <c r="R663" s="1465"/>
      <c r="S663" s="1465"/>
      <c r="T663" s="1465"/>
      <c r="U663" s="1465"/>
      <c r="V663" s="1465"/>
      <c r="W663" s="1465"/>
      <c r="X663" s="1465"/>
      <c r="Y663" s="1465"/>
      <c r="Z663" s="1465"/>
      <c r="AA663" s="1465"/>
      <c r="AB663" s="1465"/>
      <c r="AC663" s="1415">
        <f>SUM(Q663:S663)</f>
        <v>0</v>
      </c>
      <c r="AD663" s="1415">
        <f>SUM(T663:V663)</f>
        <v>0</v>
      </c>
      <c r="AE663" s="1415">
        <f>SUM(W663:Y663)</f>
        <v>0</v>
      </c>
      <c r="AF663" s="1415">
        <f>SUM(Z663:AB663)</f>
        <v>0</v>
      </c>
      <c r="AG663" s="1415">
        <f>AC663+AD663</f>
        <v>0</v>
      </c>
      <c r="AH663" s="1415">
        <f>AF663+AE663</f>
        <v>0</v>
      </c>
      <c r="AI663" s="1415">
        <f>AG663+AH663</f>
        <v>0</v>
      </c>
    </row>
    <row r="664" spans="1:35">
      <c r="A664" s="1887">
        <v>617</v>
      </c>
      <c r="B664" s="1887">
        <v>1</v>
      </c>
      <c r="C664" s="1887">
        <v>614</v>
      </c>
      <c r="E664" s="2653">
        <v>1</v>
      </c>
      <c r="I664" s="2108"/>
      <c r="J664" s="2323"/>
      <c r="K664" s="2315"/>
      <c r="L664" s="2315"/>
      <c r="M664" s="326"/>
      <c r="N664" s="326" t="s">
        <v>137</v>
      </c>
      <c r="O664" s="2324"/>
      <c r="P664" s="2324"/>
      <c r="Q664" s="1460">
        <f t="shared" ref="Q664:AI664" si="429">Q665+Q666</f>
        <v>0</v>
      </c>
      <c r="R664" s="1460">
        <f t="shared" si="429"/>
        <v>0</v>
      </c>
      <c r="S664" s="1460">
        <f t="shared" si="429"/>
        <v>0</v>
      </c>
      <c r="T664" s="1460">
        <f t="shared" si="429"/>
        <v>0</v>
      </c>
      <c r="U664" s="1460">
        <f t="shared" si="429"/>
        <v>0</v>
      </c>
      <c r="V664" s="1460">
        <f t="shared" si="429"/>
        <v>0</v>
      </c>
      <c r="W664" s="1460">
        <f t="shared" si="429"/>
        <v>0</v>
      </c>
      <c r="X664" s="1460">
        <f t="shared" si="429"/>
        <v>0</v>
      </c>
      <c r="Y664" s="1460">
        <f t="shared" si="429"/>
        <v>0</v>
      </c>
      <c r="Z664" s="1460">
        <f t="shared" si="429"/>
        <v>0</v>
      </c>
      <c r="AA664" s="1460">
        <f t="shared" si="429"/>
        <v>0</v>
      </c>
      <c r="AB664" s="1460">
        <f t="shared" si="429"/>
        <v>0</v>
      </c>
      <c r="AC664" s="1460">
        <f t="shared" si="429"/>
        <v>0</v>
      </c>
      <c r="AD664" s="1460">
        <f t="shared" si="429"/>
        <v>0</v>
      </c>
      <c r="AE664" s="1460">
        <f t="shared" si="429"/>
        <v>0</v>
      </c>
      <c r="AF664" s="1460">
        <f t="shared" si="429"/>
        <v>0</v>
      </c>
      <c r="AG664" s="1460">
        <f t="shared" si="429"/>
        <v>0</v>
      </c>
      <c r="AH664" s="1460">
        <f t="shared" si="429"/>
        <v>0</v>
      </c>
      <c r="AI664" s="1460">
        <f t="shared" si="429"/>
        <v>0</v>
      </c>
    </row>
    <row r="665" spans="1:35">
      <c r="A665" s="1887">
        <v>618</v>
      </c>
      <c r="B665" s="1887">
        <v>1</v>
      </c>
      <c r="C665" s="1887">
        <v>615</v>
      </c>
      <c r="E665" s="2653">
        <v>1</v>
      </c>
      <c r="I665" s="2108"/>
      <c r="J665" s="2323"/>
      <c r="K665" s="2315"/>
      <c r="L665" s="2315"/>
      <c r="M665" s="326"/>
      <c r="N665" s="326"/>
      <c r="O665" s="2328" t="s">
        <v>259</v>
      </c>
      <c r="P665" s="2328"/>
      <c r="Q665" s="1484"/>
      <c r="R665" s="1484"/>
      <c r="S665" s="1484"/>
      <c r="T665" s="1484"/>
      <c r="U665" s="1484"/>
      <c r="V665" s="1484"/>
      <c r="W665" s="1484"/>
      <c r="X665" s="1484"/>
      <c r="Y665" s="1484"/>
      <c r="Z665" s="1484"/>
      <c r="AA665" s="1484"/>
      <c r="AB665" s="1484"/>
      <c r="AC665" s="1460">
        <f>SUM(Q665:S665)</f>
        <v>0</v>
      </c>
      <c r="AD665" s="1460">
        <f>SUM(T665:V665)</f>
        <v>0</v>
      </c>
      <c r="AE665" s="1460">
        <f>SUM(W665:Y665)</f>
        <v>0</v>
      </c>
      <c r="AF665" s="1460">
        <f>SUM(Z665:AB665)</f>
        <v>0</v>
      </c>
      <c r="AG665" s="1460">
        <f>AC665+AD665</f>
        <v>0</v>
      </c>
      <c r="AH665" s="1460">
        <f>AF665+AE665</f>
        <v>0</v>
      </c>
      <c r="AI665" s="1460">
        <f>AG665+AH665</f>
        <v>0</v>
      </c>
    </row>
    <row r="666" spans="1:35" s="326" customFormat="1">
      <c r="A666" s="1887">
        <v>619</v>
      </c>
      <c r="B666" s="1887">
        <v>1</v>
      </c>
      <c r="C666" s="1887">
        <v>616</v>
      </c>
      <c r="E666" s="2653">
        <v>1</v>
      </c>
      <c r="F666" s="372"/>
      <c r="G666" s="372"/>
      <c r="H666" s="2178"/>
      <c r="I666" s="2108"/>
      <c r="J666" s="2323"/>
      <c r="K666" s="2315"/>
      <c r="L666" s="2315"/>
      <c r="O666" s="2329" t="s">
        <v>234</v>
      </c>
      <c r="P666" s="2329"/>
      <c r="Q666" s="1461">
        <f t="shared" ref="Q666:AB666" si="430">SUM(Q667:Q669)</f>
        <v>0</v>
      </c>
      <c r="R666" s="1461">
        <f t="shared" si="430"/>
        <v>0</v>
      </c>
      <c r="S666" s="1461">
        <f t="shared" si="430"/>
        <v>0</v>
      </c>
      <c r="T666" s="1461">
        <f t="shared" si="430"/>
        <v>0</v>
      </c>
      <c r="U666" s="1461">
        <f t="shared" si="430"/>
        <v>0</v>
      </c>
      <c r="V666" s="1461">
        <f t="shared" si="430"/>
        <v>0</v>
      </c>
      <c r="W666" s="1461">
        <f t="shared" si="430"/>
        <v>0</v>
      </c>
      <c r="X666" s="1461">
        <f t="shared" si="430"/>
        <v>0</v>
      </c>
      <c r="Y666" s="1461">
        <f t="shared" si="430"/>
        <v>0</v>
      </c>
      <c r="Z666" s="1461">
        <f t="shared" si="430"/>
        <v>0</v>
      </c>
      <c r="AA666" s="1461">
        <f t="shared" si="430"/>
        <v>0</v>
      </c>
      <c r="AB666" s="1461">
        <f t="shared" si="430"/>
        <v>0</v>
      </c>
      <c r="AC666" s="1461">
        <f>SUM(Q666:S666)</f>
        <v>0</v>
      </c>
      <c r="AD666" s="1461">
        <f>SUM(T666:V666)</f>
        <v>0</v>
      </c>
      <c r="AE666" s="1461">
        <f>SUM(W666:Y666)</f>
        <v>0</v>
      </c>
      <c r="AF666" s="1461">
        <f>SUM(Z666:AB666)</f>
        <v>0</v>
      </c>
      <c r="AG666" s="1461">
        <f>AC666+AD666</f>
        <v>0</v>
      </c>
      <c r="AH666" s="1461">
        <f>AF666+AE666</f>
        <v>0</v>
      </c>
      <c r="AI666" s="1461">
        <f>AG666+AH666</f>
        <v>0</v>
      </c>
    </row>
    <row r="667" spans="1:35" s="326" customFormat="1">
      <c r="A667" s="1887">
        <v>620</v>
      </c>
      <c r="B667" s="1887">
        <v>1</v>
      </c>
      <c r="C667" s="1887">
        <v>617</v>
      </c>
      <c r="E667" s="2653">
        <v>1</v>
      </c>
      <c r="F667" s="372"/>
      <c r="G667" s="372"/>
      <c r="H667" s="2178"/>
      <c r="I667" s="2108"/>
      <c r="J667" s="2323"/>
      <c r="K667" s="2315"/>
      <c r="L667" s="2315"/>
      <c r="O667" s="2330"/>
      <c r="P667" s="588" t="s">
        <v>404</v>
      </c>
      <c r="Q667" s="1454"/>
      <c r="R667" s="1454"/>
      <c r="S667" s="1454"/>
      <c r="T667" s="1454"/>
      <c r="U667" s="1454"/>
      <c r="V667" s="1454"/>
      <c r="W667" s="1454"/>
      <c r="X667" s="1454"/>
      <c r="Y667" s="1454"/>
      <c r="Z667" s="1454"/>
      <c r="AA667" s="1454"/>
      <c r="AB667" s="1454"/>
      <c r="AC667" s="1453">
        <f>SUM(Q667:S667)</f>
        <v>0</v>
      </c>
      <c r="AD667" s="1453">
        <f>SUM(T667:V667)</f>
        <v>0</v>
      </c>
      <c r="AE667" s="1453">
        <f>SUM(W667:Y667)</f>
        <v>0</v>
      </c>
      <c r="AF667" s="1453">
        <f>SUM(Z667:AB667)</f>
        <v>0</v>
      </c>
      <c r="AG667" s="1453">
        <f>AC667+AD667</f>
        <v>0</v>
      </c>
      <c r="AH667" s="1453">
        <f>AF667+AE667</f>
        <v>0</v>
      </c>
      <c r="AI667" s="1453">
        <f>AG667+AH667</f>
        <v>0</v>
      </c>
    </row>
    <row r="668" spans="1:35" s="326" customFormat="1">
      <c r="A668" s="1887">
        <v>621</v>
      </c>
      <c r="B668" s="1887">
        <v>1</v>
      </c>
      <c r="C668" s="1887">
        <v>618</v>
      </c>
      <c r="E668" s="2653">
        <v>1</v>
      </c>
      <c r="F668" s="372"/>
      <c r="G668" s="372"/>
      <c r="H668" s="2178"/>
      <c r="I668" s="2108"/>
      <c r="J668" s="2323"/>
      <c r="K668" s="2315"/>
      <c r="L668" s="2315"/>
      <c r="O668" s="2331"/>
      <c r="P668" s="621" t="s">
        <v>405</v>
      </c>
      <c r="Q668" s="1412"/>
      <c r="R668" s="1412"/>
      <c r="S668" s="1412"/>
      <c r="T668" s="1412"/>
      <c r="U668" s="1412"/>
      <c r="V668" s="1412"/>
      <c r="W668" s="1412"/>
      <c r="X668" s="1412"/>
      <c r="Y668" s="1412"/>
      <c r="Z668" s="1412"/>
      <c r="AA668" s="1412"/>
      <c r="AB668" s="1412"/>
      <c r="AC668" s="1415">
        <f>SUM(Q668:S668)</f>
        <v>0</v>
      </c>
      <c r="AD668" s="1415">
        <f>SUM(T668:V668)</f>
        <v>0</v>
      </c>
      <c r="AE668" s="1415">
        <f>SUM(W668:Y668)</f>
        <v>0</v>
      </c>
      <c r="AF668" s="1415">
        <f>SUM(Z668:AB668)</f>
        <v>0</v>
      </c>
      <c r="AG668" s="1415">
        <f>AC668+AD668</f>
        <v>0</v>
      </c>
      <c r="AH668" s="1415">
        <f>AF668+AE668</f>
        <v>0</v>
      </c>
      <c r="AI668" s="1415">
        <f>AG668+AH668</f>
        <v>0</v>
      </c>
    </row>
    <row r="669" spans="1:35" s="326" customFormat="1">
      <c r="A669" s="1887">
        <v>622</v>
      </c>
      <c r="B669" s="1887">
        <v>1</v>
      </c>
      <c r="C669" s="1887">
        <v>619</v>
      </c>
      <c r="E669" s="2653">
        <v>1</v>
      </c>
      <c r="F669" s="372"/>
      <c r="G669" s="372"/>
      <c r="H669" s="2178"/>
      <c r="I669" s="2108"/>
      <c r="J669" s="2323"/>
      <c r="K669" s="2315"/>
      <c r="L669" s="2315"/>
      <c r="N669" s="882"/>
      <c r="O669" s="2332"/>
      <c r="P669" s="143" t="s">
        <v>414</v>
      </c>
      <c r="Q669" s="1465"/>
      <c r="R669" s="1465"/>
      <c r="S669" s="1465"/>
      <c r="T669" s="1465"/>
      <c r="U669" s="1465"/>
      <c r="V669" s="1465"/>
      <c r="W669" s="1465"/>
      <c r="X669" s="1465"/>
      <c r="Y669" s="1465"/>
      <c r="Z669" s="1465"/>
      <c r="AA669" s="1465"/>
      <c r="AB669" s="1465"/>
      <c r="AC669" s="1415">
        <f>SUM(Q669:S669)</f>
        <v>0</v>
      </c>
      <c r="AD669" s="1415">
        <f>SUM(T669:V669)</f>
        <v>0</v>
      </c>
      <c r="AE669" s="1415">
        <f>SUM(W669:Y669)</f>
        <v>0</v>
      </c>
      <c r="AF669" s="1415">
        <f>SUM(Z669:AB669)</f>
        <v>0</v>
      </c>
      <c r="AG669" s="1415">
        <f>AC669+AD669</f>
        <v>0</v>
      </c>
      <c r="AH669" s="1415">
        <f>AF669+AE669</f>
        <v>0</v>
      </c>
      <c r="AI669" s="1415">
        <f>AG669+AH669</f>
        <v>0</v>
      </c>
    </row>
    <row r="670" spans="1:35">
      <c r="A670" s="1887">
        <v>623</v>
      </c>
      <c r="B670" s="1887">
        <v>1</v>
      </c>
      <c r="C670" s="1887">
        <v>620</v>
      </c>
      <c r="E670" s="2653">
        <v>1</v>
      </c>
      <c r="I670" s="2108"/>
      <c r="J670" s="2323"/>
      <c r="K670" s="2315"/>
      <c r="L670" s="2315"/>
      <c r="M670" s="326"/>
      <c r="N670" s="326" t="s">
        <v>219</v>
      </c>
      <c r="O670" s="2324"/>
      <c r="P670" s="2324"/>
      <c r="Q670" s="1460">
        <f t="shared" ref="Q670:AI670" si="431">Q671+Q672</f>
        <v>0</v>
      </c>
      <c r="R670" s="1460">
        <f t="shared" si="431"/>
        <v>0</v>
      </c>
      <c r="S670" s="1460">
        <f t="shared" si="431"/>
        <v>0</v>
      </c>
      <c r="T670" s="1460">
        <f t="shared" si="431"/>
        <v>0</v>
      </c>
      <c r="U670" s="1460">
        <f t="shared" si="431"/>
        <v>0</v>
      </c>
      <c r="V670" s="1460">
        <f t="shared" si="431"/>
        <v>0</v>
      </c>
      <c r="W670" s="1460">
        <f t="shared" si="431"/>
        <v>0</v>
      </c>
      <c r="X670" s="1460">
        <f t="shared" si="431"/>
        <v>0</v>
      </c>
      <c r="Y670" s="1460">
        <f t="shared" si="431"/>
        <v>0</v>
      </c>
      <c r="Z670" s="1460">
        <f t="shared" si="431"/>
        <v>0</v>
      </c>
      <c r="AA670" s="1460">
        <f t="shared" si="431"/>
        <v>0</v>
      </c>
      <c r="AB670" s="1460">
        <f t="shared" si="431"/>
        <v>0</v>
      </c>
      <c r="AC670" s="1460">
        <f t="shared" si="431"/>
        <v>0</v>
      </c>
      <c r="AD670" s="1460">
        <f t="shared" si="431"/>
        <v>0</v>
      </c>
      <c r="AE670" s="1460">
        <f t="shared" si="431"/>
        <v>0</v>
      </c>
      <c r="AF670" s="1460">
        <f t="shared" si="431"/>
        <v>0</v>
      </c>
      <c r="AG670" s="1460">
        <f t="shared" si="431"/>
        <v>0</v>
      </c>
      <c r="AH670" s="1460">
        <f t="shared" si="431"/>
        <v>0</v>
      </c>
      <c r="AI670" s="1460">
        <f t="shared" si="431"/>
        <v>0</v>
      </c>
    </row>
    <row r="671" spans="1:35">
      <c r="A671" s="1887">
        <v>624</v>
      </c>
      <c r="B671" s="1887">
        <v>1</v>
      </c>
      <c r="C671" s="1887">
        <v>621</v>
      </c>
      <c r="E671" s="2653">
        <v>1</v>
      </c>
      <c r="I671" s="2108"/>
      <c r="J671" s="2323"/>
      <c r="K671" s="2315"/>
      <c r="L671" s="2315"/>
      <c r="M671" s="326"/>
      <c r="N671" s="326"/>
      <c r="O671" s="2328" t="s">
        <v>409</v>
      </c>
      <c r="P671" s="2328"/>
      <c r="Q671" s="1484"/>
      <c r="R671" s="1484"/>
      <c r="S671" s="1484"/>
      <c r="T671" s="1484"/>
      <c r="U671" s="1484"/>
      <c r="V671" s="1484"/>
      <c r="W671" s="1484"/>
      <c r="X671" s="1484"/>
      <c r="Y671" s="1484"/>
      <c r="Z671" s="1484"/>
      <c r="AA671" s="1484"/>
      <c r="AB671" s="1484"/>
      <c r="AC671" s="1460">
        <f>SUM(Q671:S671)</f>
        <v>0</v>
      </c>
      <c r="AD671" s="1460">
        <f>SUM(T671:V671)</f>
        <v>0</v>
      </c>
      <c r="AE671" s="1460">
        <f>SUM(W671:Y671)</f>
        <v>0</v>
      </c>
      <c r="AF671" s="1460">
        <f>SUM(Z671:AB671)</f>
        <v>0</v>
      </c>
      <c r="AG671" s="1460">
        <f>AC671+AD671</f>
        <v>0</v>
      </c>
      <c r="AH671" s="1460">
        <f>AF671+AE671</f>
        <v>0</v>
      </c>
      <c r="AI671" s="1460">
        <f>AG671+AH671</f>
        <v>0</v>
      </c>
    </row>
    <row r="672" spans="1:35" s="326" customFormat="1">
      <c r="A672" s="1887">
        <v>625</v>
      </c>
      <c r="B672" s="1887">
        <v>1</v>
      </c>
      <c r="C672" s="1887">
        <v>622</v>
      </c>
      <c r="E672" s="2653">
        <v>1</v>
      </c>
      <c r="F672" s="372"/>
      <c r="G672" s="372"/>
      <c r="H672" s="2178"/>
      <c r="I672" s="2108"/>
      <c r="J672" s="2323"/>
      <c r="K672" s="2315"/>
      <c r="L672" s="2315"/>
      <c r="O672" s="2329" t="s">
        <v>234</v>
      </c>
      <c r="P672" s="2329"/>
      <c r="Q672" s="1461">
        <f t="shared" ref="Q672:AB672" si="432">SUM(Q673:Q675)</f>
        <v>0</v>
      </c>
      <c r="R672" s="1461">
        <f t="shared" si="432"/>
        <v>0</v>
      </c>
      <c r="S672" s="1461">
        <f t="shared" si="432"/>
        <v>0</v>
      </c>
      <c r="T672" s="1461">
        <f t="shared" si="432"/>
        <v>0</v>
      </c>
      <c r="U672" s="1461">
        <f t="shared" si="432"/>
        <v>0</v>
      </c>
      <c r="V672" s="1461">
        <f t="shared" si="432"/>
        <v>0</v>
      </c>
      <c r="W672" s="1461">
        <f t="shared" si="432"/>
        <v>0</v>
      </c>
      <c r="X672" s="1461">
        <f t="shared" si="432"/>
        <v>0</v>
      </c>
      <c r="Y672" s="1461">
        <f t="shared" si="432"/>
        <v>0</v>
      </c>
      <c r="Z672" s="1461">
        <f t="shared" si="432"/>
        <v>0</v>
      </c>
      <c r="AA672" s="1461">
        <f t="shared" si="432"/>
        <v>0</v>
      </c>
      <c r="AB672" s="1461">
        <f t="shared" si="432"/>
        <v>0</v>
      </c>
      <c r="AC672" s="1461">
        <f>SUM(Q672:S672)</f>
        <v>0</v>
      </c>
      <c r="AD672" s="1461">
        <f>SUM(T672:V672)</f>
        <v>0</v>
      </c>
      <c r="AE672" s="1461">
        <f>SUM(W672:Y672)</f>
        <v>0</v>
      </c>
      <c r="AF672" s="1461">
        <f>SUM(Z672:AB672)</f>
        <v>0</v>
      </c>
      <c r="AG672" s="1461">
        <f>AC672+AD672</f>
        <v>0</v>
      </c>
      <c r="AH672" s="1461">
        <f>AF672+AE672</f>
        <v>0</v>
      </c>
      <c r="AI672" s="1461">
        <f>AG672+AH672</f>
        <v>0</v>
      </c>
    </row>
    <row r="673" spans="1:35" s="326" customFormat="1">
      <c r="A673" s="1887">
        <v>626</v>
      </c>
      <c r="B673" s="1887">
        <v>1</v>
      </c>
      <c r="C673" s="1887">
        <v>623</v>
      </c>
      <c r="E673" s="2653">
        <v>1</v>
      </c>
      <c r="F673" s="372"/>
      <c r="G673" s="372"/>
      <c r="H673" s="2178"/>
      <c r="I673" s="2108"/>
      <c r="J673" s="2323"/>
      <c r="K673" s="2315"/>
      <c r="L673" s="2315"/>
      <c r="O673" s="2330"/>
      <c r="P673" s="588" t="s">
        <v>404</v>
      </c>
      <c r="Q673" s="1454"/>
      <c r="R673" s="1454"/>
      <c r="S673" s="1454"/>
      <c r="T673" s="1454"/>
      <c r="U673" s="1454"/>
      <c r="V673" s="1454"/>
      <c r="W673" s="1454"/>
      <c r="X673" s="1454"/>
      <c r="Y673" s="1454"/>
      <c r="Z673" s="1454"/>
      <c r="AA673" s="1454"/>
      <c r="AB673" s="1454"/>
      <c r="AC673" s="1453">
        <f>SUM(Q673:S673)</f>
        <v>0</v>
      </c>
      <c r="AD673" s="1453">
        <f>SUM(T673:V673)</f>
        <v>0</v>
      </c>
      <c r="AE673" s="1453">
        <f>SUM(W673:Y673)</f>
        <v>0</v>
      </c>
      <c r="AF673" s="1453">
        <f>SUM(Z673:AB673)</f>
        <v>0</v>
      </c>
      <c r="AG673" s="1453">
        <f>AC673+AD673</f>
        <v>0</v>
      </c>
      <c r="AH673" s="1453">
        <f>AF673+AE673</f>
        <v>0</v>
      </c>
      <c r="AI673" s="1453">
        <f>AG673+AH673</f>
        <v>0</v>
      </c>
    </row>
    <row r="674" spans="1:35" s="326" customFormat="1">
      <c r="A674" s="1887">
        <v>627</v>
      </c>
      <c r="B674" s="1887">
        <v>1</v>
      </c>
      <c r="C674" s="1887">
        <v>624</v>
      </c>
      <c r="E674" s="2653">
        <v>1</v>
      </c>
      <c r="F674" s="372"/>
      <c r="G674" s="372"/>
      <c r="H674" s="2178"/>
      <c r="I674" s="2108"/>
      <c r="J674" s="2323"/>
      <c r="K674" s="2315"/>
      <c r="L674" s="2315"/>
      <c r="O674" s="2331"/>
      <c r="P674" s="621" t="s">
        <v>405</v>
      </c>
      <c r="Q674" s="1412"/>
      <c r="R674" s="1412"/>
      <c r="S674" s="1412"/>
      <c r="T674" s="1412"/>
      <c r="U674" s="1412"/>
      <c r="V674" s="1412"/>
      <c r="W674" s="1412"/>
      <c r="X674" s="1412"/>
      <c r="Y674" s="1412"/>
      <c r="Z674" s="1412"/>
      <c r="AA674" s="1412"/>
      <c r="AB674" s="1412"/>
      <c r="AC674" s="1415">
        <f>SUM(Q674:S674)</f>
        <v>0</v>
      </c>
      <c r="AD674" s="1415">
        <f>SUM(T674:V674)</f>
        <v>0</v>
      </c>
      <c r="AE674" s="1415">
        <f>SUM(W674:Y674)</f>
        <v>0</v>
      </c>
      <c r="AF674" s="1415">
        <f>SUM(Z674:AB674)</f>
        <v>0</v>
      </c>
      <c r="AG674" s="1415">
        <f>AC674+AD674</f>
        <v>0</v>
      </c>
      <c r="AH674" s="1415">
        <f>AF674+AE674</f>
        <v>0</v>
      </c>
      <c r="AI674" s="1415">
        <f>AG674+AH674</f>
        <v>0</v>
      </c>
    </row>
    <row r="675" spans="1:35" s="326" customFormat="1">
      <c r="A675" s="1887">
        <v>628</v>
      </c>
      <c r="B675" s="1887">
        <v>1</v>
      </c>
      <c r="C675" s="1887">
        <v>625</v>
      </c>
      <c r="E675" s="2653">
        <v>1</v>
      </c>
      <c r="F675" s="372"/>
      <c r="G675" s="372"/>
      <c r="H675" s="2178"/>
      <c r="I675" s="2108"/>
      <c r="J675" s="2323"/>
      <c r="K675" s="2315"/>
      <c r="L675" s="2315"/>
      <c r="N675" s="882"/>
      <c r="O675" s="2332"/>
      <c r="P675" s="143" t="s">
        <v>414</v>
      </c>
      <c r="Q675" s="1465"/>
      <c r="R675" s="1465"/>
      <c r="S675" s="1465"/>
      <c r="T675" s="1465"/>
      <c r="U675" s="1465"/>
      <c r="V675" s="1465"/>
      <c r="W675" s="1465"/>
      <c r="X675" s="1465"/>
      <c r="Y675" s="1465"/>
      <c r="Z675" s="1465"/>
      <c r="AA675" s="1465"/>
      <c r="AB675" s="1465"/>
      <c r="AC675" s="1415">
        <f>SUM(Q675:S675)</f>
        <v>0</v>
      </c>
      <c r="AD675" s="1415">
        <f>SUM(T675:V675)</f>
        <v>0</v>
      </c>
      <c r="AE675" s="1415">
        <f>SUM(W675:Y675)</f>
        <v>0</v>
      </c>
      <c r="AF675" s="1415">
        <f>SUM(Z675:AB675)</f>
        <v>0</v>
      </c>
      <c r="AG675" s="1415">
        <f>AC675+AD675</f>
        <v>0</v>
      </c>
      <c r="AH675" s="1415">
        <f>AF675+AE675</f>
        <v>0</v>
      </c>
      <c r="AI675" s="1415">
        <f>AG675+AH675</f>
        <v>0</v>
      </c>
    </row>
    <row r="676" spans="1:35">
      <c r="A676" s="1887">
        <v>629</v>
      </c>
      <c r="B676" s="1887">
        <v>1</v>
      </c>
      <c r="C676" s="1887">
        <v>626</v>
      </c>
      <c r="E676" s="2653">
        <v>1</v>
      </c>
      <c r="I676" s="2108"/>
      <c r="J676" s="2323"/>
      <c r="K676" s="2315"/>
      <c r="L676" s="2315"/>
      <c r="M676" s="326"/>
      <c r="N676" s="326" t="s">
        <v>313</v>
      </c>
      <c r="O676" s="2324"/>
      <c r="P676" s="2324"/>
      <c r="Q676" s="1460">
        <f t="shared" ref="Q676:AI676" si="433">Q677+Q678</f>
        <v>0</v>
      </c>
      <c r="R676" s="1460">
        <f t="shared" si="433"/>
        <v>0</v>
      </c>
      <c r="S676" s="1460">
        <f t="shared" si="433"/>
        <v>0</v>
      </c>
      <c r="T676" s="1460">
        <f t="shared" si="433"/>
        <v>0</v>
      </c>
      <c r="U676" s="1460">
        <f t="shared" si="433"/>
        <v>0</v>
      </c>
      <c r="V676" s="1460">
        <f t="shared" si="433"/>
        <v>0</v>
      </c>
      <c r="W676" s="1460">
        <f t="shared" si="433"/>
        <v>0</v>
      </c>
      <c r="X676" s="1460">
        <f t="shared" si="433"/>
        <v>0</v>
      </c>
      <c r="Y676" s="1460">
        <f t="shared" si="433"/>
        <v>0</v>
      </c>
      <c r="Z676" s="1460">
        <f t="shared" si="433"/>
        <v>0</v>
      </c>
      <c r="AA676" s="1460">
        <f t="shared" si="433"/>
        <v>0</v>
      </c>
      <c r="AB676" s="1460">
        <f t="shared" si="433"/>
        <v>0</v>
      </c>
      <c r="AC676" s="1460">
        <f t="shared" si="433"/>
        <v>0</v>
      </c>
      <c r="AD676" s="1460">
        <f t="shared" si="433"/>
        <v>0</v>
      </c>
      <c r="AE676" s="1460">
        <f t="shared" si="433"/>
        <v>0</v>
      </c>
      <c r="AF676" s="1460">
        <f t="shared" si="433"/>
        <v>0</v>
      </c>
      <c r="AG676" s="1460">
        <f t="shared" si="433"/>
        <v>0</v>
      </c>
      <c r="AH676" s="1460">
        <f t="shared" si="433"/>
        <v>0</v>
      </c>
      <c r="AI676" s="1460">
        <f t="shared" si="433"/>
        <v>0</v>
      </c>
    </row>
    <row r="677" spans="1:35">
      <c r="A677" s="1887">
        <v>630</v>
      </c>
      <c r="B677" s="1887">
        <v>1</v>
      </c>
      <c r="C677" s="1887">
        <v>627</v>
      </c>
      <c r="E677" s="2653">
        <v>1</v>
      </c>
      <c r="I677" s="2108"/>
      <c r="J677" s="2323"/>
      <c r="K677" s="2315"/>
      <c r="L677" s="2315"/>
      <c r="M677" s="326"/>
      <c r="N677" s="326"/>
      <c r="O677" s="2328" t="s">
        <v>410</v>
      </c>
      <c r="P677" s="2328"/>
      <c r="Q677" s="1484"/>
      <c r="R677" s="1484"/>
      <c r="S677" s="1484"/>
      <c r="T677" s="1484"/>
      <c r="U677" s="1484"/>
      <c r="V677" s="1484"/>
      <c r="W677" s="1484"/>
      <c r="X677" s="1484"/>
      <c r="Y677" s="1484"/>
      <c r="Z677" s="1484"/>
      <c r="AA677" s="1484"/>
      <c r="AB677" s="1484"/>
      <c r="AC677" s="1460">
        <f>SUM(Q677:S677)</f>
        <v>0</v>
      </c>
      <c r="AD677" s="1460">
        <f>SUM(T677:V677)</f>
        <v>0</v>
      </c>
      <c r="AE677" s="1460">
        <f t="shared" ref="AE677:AE686" si="434">SUM(W677:Y677)</f>
        <v>0</v>
      </c>
      <c r="AF677" s="1460">
        <f t="shared" ref="AF677:AF686" si="435">SUM(Z677:AB677)</f>
        <v>0</v>
      </c>
      <c r="AG677" s="1460">
        <f t="shared" ref="AG677:AG686" si="436">AC677+AD677</f>
        <v>0</v>
      </c>
      <c r="AH677" s="1460">
        <f t="shared" ref="AH677:AH686" si="437">AF677+AE677</f>
        <v>0</v>
      </c>
      <c r="AI677" s="1460">
        <f t="shared" ref="AI677:AI686" si="438">AG677+AH677</f>
        <v>0</v>
      </c>
    </row>
    <row r="678" spans="1:35" s="326" customFormat="1">
      <c r="A678" s="1887">
        <v>631</v>
      </c>
      <c r="B678" s="1887">
        <v>1</v>
      </c>
      <c r="C678" s="1887">
        <v>628</v>
      </c>
      <c r="E678" s="2653">
        <v>1</v>
      </c>
      <c r="F678" s="372"/>
      <c r="G678" s="372"/>
      <c r="H678" s="2178"/>
      <c r="I678" s="2108"/>
      <c r="J678" s="2323"/>
      <c r="K678" s="2315"/>
      <c r="L678" s="2315"/>
      <c r="O678" s="2329" t="s">
        <v>234</v>
      </c>
      <c r="P678" s="2329"/>
      <c r="Q678" s="1461">
        <f t="shared" ref="Q678:AB678" si="439">SUM(Q679:Q681)</f>
        <v>0</v>
      </c>
      <c r="R678" s="1461">
        <f t="shared" si="439"/>
        <v>0</v>
      </c>
      <c r="S678" s="1461">
        <f t="shared" si="439"/>
        <v>0</v>
      </c>
      <c r="T678" s="1461">
        <f t="shared" si="439"/>
        <v>0</v>
      </c>
      <c r="U678" s="1461">
        <f t="shared" si="439"/>
        <v>0</v>
      </c>
      <c r="V678" s="1461">
        <f t="shared" si="439"/>
        <v>0</v>
      </c>
      <c r="W678" s="1461">
        <f t="shared" si="439"/>
        <v>0</v>
      </c>
      <c r="X678" s="1461">
        <f t="shared" si="439"/>
        <v>0</v>
      </c>
      <c r="Y678" s="1461">
        <f t="shared" si="439"/>
        <v>0</v>
      </c>
      <c r="Z678" s="1461">
        <f t="shared" si="439"/>
        <v>0</v>
      </c>
      <c r="AA678" s="1461">
        <f t="shared" si="439"/>
        <v>0</v>
      </c>
      <c r="AB678" s="1461">
        <f t="shared" si="439"/>
        <v>0</v>
      </c>
      <c r="AC678" s="1461">
        <f t="shared" ref="AC678:AC686" si="440">SUM(Q678:S678)</f>
        <v>0</v>
      </c>
      <c r="AD678" s="1461">
        <f t="shared" ref="AD678:AD686" si="441">SUM(T678:V678)</f>
        <v>0</v>
      </c>
      <c r="AE678" s="1461">
        <f t="shared" si="434"/>
        <v>0</v>
      </c>
      <c r="AF678" s="1461">
        <f t="shared" si="435"/>
        <v>0</v>
      </c>
      <c r="AG678" s="1461">
        <f t="shared" si="436"/>
        <v>0</v>
      </c>
      <c r="AH678" s="1461">
        <f t="shared" si="437"/>
        <v>0</v>
      </c>
      <c r="AI678" s="1461">
        <f t="shared" si="438"/>
        <v>0</v>
      </c>
    </row>
    <row r="679" spans="1:35" s="326" customFormat="1">
      <c r="A679" s="1887">
        <v>632</v>
      </c>
      <c r="B679" s="1887">
        <v>1</v>
      </c>
      <c r="C679" s="1887">
        <v>629</v>
      </c>
      <c r="E679" s="2653">
        <v>1</v>
      </c>
      <c r="F679" s="372"/>
      <c r="G679" s="372"/>
      <c r="H679" s="2178"/>
      <c r="I679" s="2108"/>
      <c r="J679" s="2323"/>
      <c r="K679" s="2315"/>
      <c r="L679" s="2315"/>
      <c r="O679" s="2330"/>
      <c r="P679" s="588" t="s">
        <v>404</v>
      </c>
      <c r="Q679" s="1454"/>
      <c r="R679" s="1454"/>
      <c r="S679" s="1454"/>
      <c r="T679" s="1454"/>
      <c r="U679" s="1454"/>
      <c r="V679" s="1454"/>
      <c r="W679" s="1454"/>
      <c r="X679" s="1454"/>
      <c r="Y679" s="1454"/>
      <c r="Z679" s="1454"/>
      <c r="AA679" s="1454"/>
      <c r="AB679" s="1454"/>
      <c r="AC679" s="1453">
        <f t="shared" si="440"/>
        <v>0</v>
      </c>
      <c r="AD679" s="1453">
        <f t="shared" si="441"/>
        <v>0</v>
      </c>
      <c r="AE679" s="1453">
        <f t="shared" si="434"/>
        <v>0</v>
      </c>
      <c r="AF679" s="1453">
        <f t="shared" si="435"/>
        <v>0</v>
      </c>
      <c r="AG679" s="1453">
        <f t="shared" si="436"/>
        <v>0</v>
      </c>
      <c r="AH679" s="1453">
        <f t="shared" si="437"/>
        <v>0</v>
      </c>
      <c r="AI679" s="1453">
        <f t="shared" si="438"/>
        <v>0</v>
      </c>
    </row>
    <row r="680" spans="1:35" s="326" customFormat="1">
      <c r="A680" s="1887">
        <v>633</v>
      </c>
      <c r="B680" s="1887">
        <v>1</v>
      </c>
      <c r="C680" s="1887">
        <v>630</v>
      </c>
      <c r="E680" s="2653">
        <v>1</v>
      </c>
      <c r="F680" s="372"/>
      <c r="G680" s="372"/>
      <c r="H680" s="2178"/>
      <c r="I680" s="2108"/>
      <c r="J680" s="2323"/>
      <c r="K680" s="2315"/>
      <c r="L680" s="2315"/>
      <c r="O680" s="2331"/>
      <c r="P680" s="621" t="s">
        <v>405</v>
      </c>
      <c r="Q680" s="1412"/>
      <c r="R680" s="1412"/>
      <c r="S680" s="1412"/>
      <c r="T680" s="1412"/>
      <c r="U680" s="1412"/>
      <c r="V680" s="1412"/>
      <c r="W680" s="1412"/>
      <c r="X680" s="1412"/>
      <c r="Y680" s="1412"/>
      <c r="Z680" s="1412"/>
      <c r="AA680" s="1412"/>
      <c r="AB680" s="1412"/>
      <c r="AC680" s="1415">
        <f t="shared" si="440"/>
        <v>0</v>
      </c>
      <c r="AD680" s="1415">
        <f t="shared" si="441"/>
        <v>0</v>
      </c>
      <c r="AE680" s="1415">
        <f t="shared" si="434"/>
        <v>0</v>
      </c>
      <c r="AF680" s="1415">
        <f t="shared" si="435"/>
        <v>0</v>
      </c>
      <c r="AG680" s="1415">
        <f t="shared" si="436"/>
        <v>0</v>
      </c>
      <c r="AH680" s="1415">
        <f t="shared" si="437"/>
        <v>0</v>
      </c>
      <c r="AI680" s="1415">
        <f t="shared" si="438"/>
        <v>0</v>
      </c>
    </row>
    <row r="681" spans="1:35" s="326" customFormat="1">
      <c r="A681" s="1887">
        <v>634</v>
      </c>
      <c r="B681" s="1887">
        <v>1</v>
      </c>
      <c r="C681" s="1887">
        <v>631</v>
      </c>
      <c r="E681" s="2653">
        <v>1</v>
      </c>
      <c r="F681" s="372"/>
      <c r="G681" s="372"/>
      <c r="H681" s="2178"/>
      <c r="I681" s="2108"/>
      <c r="J681" s="2323"/>
      <c r="K681" s="2315"/>
      <c r="L681" s="2315"/>
      <c r="N681" s="882"/>
      <c r="O681" s="2332"/>
      <c r="P681" s="143" t="s">
        <v>414</v>
      </c>
      <c r="Q681" s="1465"/>
      <c r="R681" s="1465"/>
      <c r="S681" s="1465"/>
      <c r="T681" s="1465"/>
      <c r="U681" s="1465"/>
      <c r="V681" s="1465"/>
      <c r="W681" s="1465"/>
      <c r="X681" s="1465"/>
      <c r="Y681" s="1465"/>
      <c r="Z681" s="1465"/>
      <c r="AA681" s="1465"/>
      <c r="AB681" s="1465"/>
      <c r="AC681" s="1415">
        <f t="shared" si="440"/>
        <v>0</v>
      </c>
      <c r="AD681" s="1415">
        <f t="shared" si="441"/>
        <v>0</v>
      </c>
      <c r="AE681" s="1415">
        <f t="shared" si="434"/>
        <v>0</v>
      </c>
      <c r="AF681" s="1415">
        <f t="shared" si="435"/>
        <v>0</v>
      </c>
      <c r="AG681" s="1415">
        <f t="shared" si="436"/>
        <v>0</v>
      </c>
      <c r="AH681" s="1415">
        <f t="shared" si="437"/>
        <v>0</v>
      </c>
      <c r="AI681" s="1415">
        <f t="shared" si="438"/>
        <v>0</v>
      </c>
    </row>
    <row r="682" spans="1:35" s="326" customFormat="1">
      <c r="A682" s="1887">
        <v>635</v>
      </c>
      <c r="B682" s="1887">
        <v>1</v>
      </c>
      <c r="C682" s="1887">
        <v>632</v>
      </c>
      <c r="E682" s="2653">
        <v>1</v>
      </c>
      <c r="F682" s="372"/>
      <c r="G682" s="372"/>
      <c r="H682" s="2178"/>
      <c r="I682" s="2108"/>
      <c r="J682" s="2323"/>
      <c r="K682" s="2315"/>
      <c r="L682" s="2315"/>
      <c r="N682" s="2333" t="s">
        <v>507</v>
      </c>
      <c r="O682" s="2334"/>
      <c r="P682" s="2334"/>
      <c r="Q682" s="1459">
        <f>SUM(Q683:Q684)</f>
        <v>0</v>
      </c>
      <c r="R682" s="1459">
        <f t="shared" ref="R682:AB682" si="442">SUM(R683:R684)</f>
        <v>0</v>
      </c>
      <c r="S682" s="1459">
        <f t="shared" si="442"/>
        <v>0</v>
      </c>
      <c r="T682" s="1459">
        <f t="shared" si="442"/>
        <v>0</v>
      </c>
      <c r="U682" s="1459">
        <f t="shared" si="442"/>
        <v>0</v>
      </c>
      <c r="V682" s="1459">
        <f t="shared" si="442"/>
        <v>0</v>
      </c>
      <c r="W682" s="1459">
        <f t="shared" si="442"/>
        <v>0</v>
      </c>
      <c r="X682" s="1459">
        <f t="shared" si="442"/>
        <v>0</v>
      </c>
      <c r="Y682" s="1459">
        <f t="shared" si="442"/>
        <v>0</v>
      </c>
      <c r="Z682" s="1459">
        <f t="shared" si="442"/>
        <v>0</v>
      </c>
      <c r="AA682" s="1459">
        <f t="shared" si="442"/>
        <v>0</v>
      </c>
      <c r="AB682" s="1459">
        <f t="shared" si="442"/>
        <v>0</v>
      </c>
      <c r="AC682" s="1459">
        <f t="shared" si="440"/>
        <v>0</v>
      </c>
      <c r="AD682" s="1459">
        <f t="shared" si="441"/>
        <v>0</v>
      </c>
      <c r="AE682" s="1459">
        <f t="shared" si="434"/>
        <v>0</v>
      </c>
      <c r="AF682" s="1459">
        <f t="shared" si="435"/>
        <v>0</v>
      </c>
      <c r="AG682" s="1459">
        <f t="shared" si="436"/>
        <v>0</v>
      </c>
      <c r="AH682" s="1459">
        <f t="shared" si="437"/>
        <v>0</v>
      </c>
      <c r="AI682" s="1459">
        <f t="shared" si="438"/>
        <v>0</v>
      </c>
    </row>
    <row r="683" spans="1:35" s="326" customFormat="1">
      <c r="A683" s="1887">
        <v>636</v>
      </c>
      <c r="B683" s="1887">
        <v>1</v>
      </c>
      <c r="C683" s="1887">
        <v>633</v>
      </c>
      <c r="E683" s="2653">
        <v>1</v>
      </c>
      <c r="F683" s="372"/>
      <c r="G683" s="372"/>
      <c r="H683" s="2178"/>
      <c r="I683" s="2108"/>
      <c r="J683" s="2323"/>
      <c r="K683" s="2315"/>
      <c r="L683" s="2315"/>
      <c r="N683" s="2331"/>
      <c r="O683" s="2330"/>
      <c r="P683" s="2330" t="s">
        <v>419</v>
      </c>
      <c r="Q683" s="1454"/>
      <c r="R683" s="1454"/>
      <c r="S683" s="1454"/>
      <c r="T683" s="1454"/>
      <c r="U683" s="1454"/>
      <c r="V683" s="1454"/>
      <c r="W683" s="1454"/>
      <c r="X683" s="1454"/>
      <c r="Y683" s="1454"/>
      <c r="Z683" s="1454"/>
      <c r="AA683" s="1454"/>
      <c r="AB683" s="1454"/>
      <c r="AC683" s="1453">
        <f t="shared" si="440"/>
        <v>0</v>
      </c>
      <c r="AD683" s="1453">
        <f t="shared" si="441"/>
        <v>0</v>
      </c>
      <c r="AE683" s="1453">
        <f t="shared" si="434"/>
        <v>0</v>
      </c>
      <c r="AF683" s="1453">
        <f t="shared" si="435"/>
        <v>0</v>
      </c>
      <c r="AG683" s="1453">
        <f t="shared" si="436"/>
        <v>0</v>
      </c>
      <c r="AH683" s="1453">
        <f t="shared" si="437"/>
        <v>0</v>
      </c>
      <c r="AI683" s="1453">
        <f t="shared" si="438"/>
        <v>0</v>
      </c>
    </row>
    <row r="684" spans="1:35" s="326" customFormat="1">
      <c r="A684" s="1887">
        <v>637</v>
      </c>
      <c r="B684" s="1887">
        <v>1</v>
      </c>
      <c r="C684" s="1887">
        <v>634</v>
      </c>
      <c r="E684" s="2653">
        <v>1</v>
      </c>
      <c r="F684" s="372"/>
      <c r="G684" s="372"/>
      <c r="H684" s="2178"/>
      <c r="I684" s="2108"/>
      <c r="J684" s="2323"/>
      <c r="K684" s="2315"/>
      <c r="L684" s="2315"/>
      <c r="N684" s="2332"/>
      <c r="O684" s="2332"/>
      <c r="P684" s="2332" t="s">
        <v>421</v>
      </c>
      <c r="Q684" s="1465"/>
      <c r="R684" s="1465"/>
      <c r="S684" s="1465"/>
      <c r="T684" s="1465"/>
      <c r="U684" s="1465"/>
      <c r="V684" s="1465"/>
      <c r="W684" s="1465"/>
      <c r="X684" s="1465"/>
      <c r="Y684" s="1465"/>
      <c r="Z684" s="1465"/>
      <c r="AA684" s="1465"/>
      <c r="AB684" s="1465"/>
      <c r="AC684" s="1415">
        <f t="shared" si="440"/>
        <v>0</v>
      </c>
      <c r="AD684" s="1415">
        <f t="shared" si="441"/>
        <v>0</v>
      </c>
      <c r="AE684" s="1415">
        <f t="shared" si="434"/>
        <v>0</v>
      </c>
      <c r="AF684" s="1415">
        <f t="shared" si="435"/>
        <v>0</v>
      </c>
      <c r="AG684" s="1415">
        <f t="shared" si="436"/>
        <v>0</v>
      </c>
      <c r="AH684" s="1415">
        <f t="shared" si="437"/>
        <v>0</v>
      </c>
      <c r="AI684" s="1415">
        <f t="shared" si="438"/>
        <v>0</v>
      </c>
    </row>
    <row r="685" spans="1:35" s="326" customFormat="1">
      <c r="A685" s="1887">
        <v>638</v>
      </c>
      <c r="B685" s="1887">
        <v>1</v>
      </c>
      <c r="C685" s="1887">
        <v>635</v>
      </c>
      <c r="E685" s="2653">
        <v>1</v>
      </c>
      <c r="F685" s="372"/>
      <c r="G685" s="372"/>
      <c r="H685" s="2178"/>
      <c r="I685" s="2108"/>
      <c r="J685" s="2323"/>
      <c r="K685" s="2315"/>
      <c r="L685" s="2315"/>
      <c r="N685" s="2331" t="s">
        <v>577</v>
      </c>
      <c r="O685" s="2331"/>
      <c r="P685" s="2330"/>
      <c r="Q685" s="1454"/>
      <c r="R685" s="1454"/>
      <c r="S685" s="1454"/>
      <c r="T685" s="1454"/>
      <c r="U685" s="1454"/>
      <c r="V685" s="1454"/>
      <c r="W685" s="1454"/>
      <c r="X685" s="1454"/>
      <c r="Y685" s="1454"/>
      <c r="Z685" s="1454"/>
      <c r="AA685" s="1454"/>
      <c r="AB685" s="1454"/>
      <c r="AC685" s="1453">
        <f>SUM(Q685:S685)</f>
        <v>0</v>
      </c>
      <c r="AD685" s="1453">
        <f>SUM(T685:V685)</f>
        <v>0</v>
      </c>
      <c r="AE685" s="1453">
        <f>SUM(W685:Y685)</f>
        <v>0</v>
      </c>
      <c r="AF685" s="1453">
        <f>SUM(Z685:AB685)</f>
        <v>0</v>
      </c>
      <c r="AG685" s="1453">
        <f>AC685+AD685</f>
        <v>0</v>
      </c>
      <c r="AH685" s="1453">
        <f>AF685+AE685</f>
        <v>0</v>
      </c>
      <c r="AI685" s="1453">
        <f>AG685+AH685</f>
        <v>0</v>
      </c>
    </row>
    <row r="686" spans="1:35">
      <c r="A686" s="1887">
        <v>639</v>
      </c>
      <c r="B686" s="1887">
        <v>1</v>
      </c>
      <c r="C686" s="1887">
        <v>636</v>
      </c>
      <c r="E686" s="2653">
        <v>1</v>
      </c>
      <c r="I686" s="2109"/>
      <c r="J686" s="2335"/>
      <c r="K686" s="122"/>
      <c r="L686" s="122"/>
      <c r="M686" s="882"/>
      <c r="N686" s="2327" t="s">
        <v>136</v>
      </c>
      <c r="O686" s="2327"/>
      <c r="P686" s="2336"/>
      <c r="Q686" s="1462"/>
      <c r="R686" s="1462"/>
      <c r="S686" s="1462"/>
      <c r="T686" s="1462"/>
      <c r="U686" s="1462"/>
      <c r="V686" s="1462"/>
      <c r="W686" s="1462"/>
      <c r="X686" s="1462"/>
      <c r="Y686" s="1462"/>
      <c r="Z686" s="1462"/>
      <c r="AA686" s="1462"/>
      <c r="AB686" s="1462"/>
      <c r="AC686" s="1395">
        <f t="shared" si="440"/>
        <v>0</v>
      </c>
      <c r="AD686" s="1395">
        <f t="shared" si="441"/>
        <v>0</v>
      </c>
      <c r="AE686" s="1395">
        <f t="shared" si="434"/>
        <v>0</v>
      </c>
      <c r="AF686" s="1395">
        <f t="shared" si="435"/>
        <v>0</v>
      </c>
      <c r="AG686" s="1395">
        <f t="shared" si="436"/>
        <v>0</v>
      </c>
      <c r="AH686" s="1395">
        <f t="shared" si="437"/>
        <v>0</v>
      </c>
      <c r="AI686" s="1395">
        <f t="shared" si="438"/>
        <v>0</v>
      </c>
    </row>
    <row r="687" spans="1:35" s="326" customFormat="1">
      <c r="A687" s="1887">
        <v>640</v>
      </c>
      <c r="B687" s="1887"/>
      <c r="C687" s="1887">
        <v>637</v>
      </c>
      <c r="E687" s="2653">
        <v>1</v>
      </c>
      <c r="F687" s="104"/>
      <c r="G687" s="104"/>
      <c r="H687" s="104"/>
      <c r="I687" s="2189"/>
      <c r="J687" s="2289"/>
      <c r="K687" s="2178"/>
      <c r="L687" s="2178"/>
      <c r="M687" s="2289"/>
      <c r="N687" s="2182"/>
      <c r="O687" s="2182"/>
      <c r="P687" s="2182"/>
      <c r="Q687" s="1485"/>
      <c r="R687" s="1485"/>
      <c r="S687" s="1485"/>
      <c r="T687" s="1485"/>
      <c r="U687" s="1485"/>
      <c r="V687" s="1485"/>
      <c r="W687" s="1485"/>
      <c r="X687" s="1485"/>
      <c r="Y687" s="1485"/>
      <c r="Z687" s="1485"/>
      <c r="AA687" s="1485"/>
      <c r="AB687" s="1485"/>
      <c r="AC687" s="1485"/>
      <c r="AD687" s="1485"/>
      <c r="AE687" s="1485"/>
      <c r="AF687" s="1485"/>
      <c r="AG687" s="1485"/>
      <c r="AH687" s="1485"/>
      <c r="AI687" s="1485"/>
    </row>
    <row r="688" spans="1:35">
      <c r="A688" s="1887">
        <v>669</v>
      </c>
      <c r="B688" s="1887">
        <v>641</v>
      </c>
      <c r="C688" s="1887">
        <v>666</v>
      </c>
      <c r="E688" s="2671" t="s">
        <v>1040</v>
      </c>
      <c r="F688" s="2702"/>
      <c r="G688" s="2178"/>
      <c r="H688" s="2673" t="s">
        <v>1058</v>
      </c>
      <c r="P688" s="447"/>
      <c r="AA688" s="1"/>
      <c r="AB688" s="1"/>
      <c r="AC688" s="1"/>
      <c r="AD688" s="1"/>
      <c r="AE688" s="1"/>
      <c r="AF688" s="1"/>
      <c r="AG688" s="1"/>
      <c r="AH688" s="1"/>
      <c r="AI688" s="1"/>
    </row>
    <row r="689" spans="1:35">
      <c r="A689" s="1887">
        <v>670</v>
      </c>
      <c r="B689" s="1887">
        <v>642</v>
      </c>
      <c r="C689" s="1887">
        <v>667</v>
      </c>
      <c r="E689" s="2653">
        <v>1</v>
      </c>
      <c r="I689" s="635" t="s">
        <v>220</v>
      </c>
      <c r="J689" s="1435"/>
      <c r="K689" s="995"/>
      <c r="L689" s="995"/>
      <c r="M689" s="995"/>
      <c r="N689" s="995"/>
      <c r="O689" s="995"/>
      <c r="P689" s="995"/>
      <c r="Q689" s="1486">
        <f t="shared" ref="Q689:AI689" si="443">Q690+Q716</f>
        <v>2300</v>
      </c>
      <c r="R689" s="1589">
        <f t="shared" si="443"/>
        <v>2500</v>
      </c>
      <c r="S689" s="1486">
        <f t="shared" si="443"/>
        <v>2900</v>
      </c>
      <c r="T689" s="1486">
        <f t="shared" si="443"/>
        <v>2500</v>
      </c>
      <c r="U689" s="1486">
        <f t="shared" si="443"/>
        <v>3200</v>
      </c>
      <c r="V689" s="1486">
        <f t="shared" si="443"/>
        <v>3500</v>
      </c>
      <c r="W689" s="1486">
        <f t="shared" si="443"/>
        <v>2760</v>
      </c>
      <c r="X689" s="1486">
        <f t="shared" si="443"/>
        <v>2820</v>
      </c>
      <c r="Y689" s="1486">
        <f t="shared" si="443"/>
        <v>3480</v>
      </c>
      <c r="Z689" s="1486">
        <f t="shared" si="443"/>
        <v>3040</v>
      </c>
      <c r="AA689" s="1486">
        <f t="shared" si="443"/>
        <v>3300</v>
      </c>
      <c r="AB689" s="1486">
        <f t="shared" si="443"/>
        <v>3660</v>
      </c>
      <c r="AC689" s="1486">
        <f t="shared" si="443"/>
        <v>7700</v>
      </c>
      <c r="AD689" s="1486">
        <f t="shared" si="443"/>
        <v>9200</v>
      </c>
      <c r="AE689" s="1486">
        <f t="shared" si="443"/>
        <v>9060</v>
      </c>
      <c r="AF689" s="1486">
        <f t="shared" si="443"/>
        <v>10000</v>
      </c>
      <c r="AG689" s="1486">
        <f t="shared" si="443"/>
        <v>16900</v>
      </c>
      <c r="AH689" s="1486">
        <f t="shared" si="443"/>
        <v>19060</v>
      </c>
      <c r="AI689" s="2013">
        <f t="shared" si="443"/>
        <v>35960</v>
      </c>
    </row>
    <row r="690" spans="1:35">
      <c r="A690" s="1887">
        <v>671</v>
      </c>
      <c r="B690" s="1887">
        <v>643</v>
      </c>
      <c r="C690" s="1887">
        <v>668</v>
      </c>
      <c r="E690" s="2653">
        <v>1</v>
      </c>
      <c r="I690" s="159"/>
      <c r="J690" s="2345"/>
      <c r="K690" s="2315" t="s">
        <v>221</v>
      </c>
      <c r="L690" s="2315"/>
      <c r="M690" s="935"/>
      <c r="N690" s="2316"/>
      <c r="O690" s="2316"/>
      <c r="P690" s="2316"/>
      <c r="Q690" s="1472">
        <f t="shared" ref="Q690:AI690" si="444">Q696+Q691+Q701+Q706+Q711</f>
        <v>2100</v>
      </c>
      <c r="R690" s="1590">
        <f t="shared" si="444"/>
        <v>2200</v>
      </c>
      <c r="S690" s="1472">
        <f t="shared" si="444"/>
        <v>2400</v>
      </c>
      <c r="T690" s="1472">
        <f t="shared" si="444"/>
        <v>2300</v>
      </c>
      <c r="U690" s="1472">
        <f t="shared" si="444"/>
        <v>2400</v>
      </c>
      <c r="V690" s="1472">
        <f t="shared" si="444"/>
        <v>2500</v>
      </c>
      <c r="W690" s="1472">
        <f t="shared" si="444"/>
        <v>2530</v>
      </c>
      <c r="X690" s="1472">
        <f t="shared" si="444"/>
        <v>2460</v>
      </c>
      <c r="Y690" s="1472">
        <f t="shared" si="444"/>
        <v>2890</v>
      </c>
      <c r="Z690" s="1472">
        <f t="shared" si="444"/>
        <v>2720</v>
      </c>
      <c r="AA690" s="1472">
        <f t="shared" si="444"/>
        <v>2850</v>
      </c>
      <c r="AB690" s="1472">
        <f t="shared" si="444"/>
        <v>2980</v>
      </c>
      <c r="AC690" s="1472">
        <f t="shared" si="444"/>
        <v>6700</v>
      </c>
      <c r="AD690" s="1472">
        <f t="shared" si="444"/>
        <v>7200</v>
      </c>
      <c r="AE690" s="1472">
        <f t="shared" si="444"/>
        <v>7880</v>
      </c>
      <c r="AF690" s="1472">
        <f t="shared" si="444"/>
        <v>8550</v>
      </c>
      <c r="AG690" s="1472">
        <f t="shared" si="444"/>
        <v>13900</v>
      </c>
      <c r="AH690" s="1472">
        <f t="shared" si="444"/>
        <v>16430</v>
      </c>
      <c r="AI690" s="1487">
        <f t="shared" si="444"/>
        <v>30330</v>
      </c>
    </row>
    <row r="691" spans="1:35">
      <c r="A691" s="1887">
        <v>672</v>
      </c>
      <c r="B691" s="1887">
        <v>1</v>
      </c>
      <c r="C691" s="1887">
        <v>669</v>
      </c>
      <c r="E691" s="2653">
        <v>1</v>
      </c>
      <c r="G691" s="2178"/>
      <c r="I691" s="159"/>
      <c r="J691" s="2345"/>
      <c r="K691" s="2315"/>
      <c r="L691" s="2315"/>
      <c r="M691" s="371" t="s">
        <v>895</v>
      </c>
      <c r="N691" s="557"/>
      <c r="O691" s="557"/>
      <c r="P691" s="557"/>
      <c r="Q691" s="1458">
        <f>SUM(Q692:Q695)</f>
        <v>0</v>
      </c>
      <c r="R691" s="1591">
        <f t="shared" ref="R691:AI691" si="445">SUM(R692:R695)</f>
        <v>0</v>
      </c>
      <c r="S691" s="1458">
        <f t="shared" si="445"/>
        <v>0</v>
      </c>
      <c r="T691" s="1458">
        <f t="shared" si="445"/>
        <v>0</v>
      </c>
      <c r="U691" s="1458">
        <f t="shared" si="445"/>
        <v>0</v>
      </c>
      <c r="V691" s="1458">
        <f t="shared" si="445"/>
        <v>0</v>
      </c>
      <c r="W691" s="1458">
        <f t="shared" si="445"/>
        <v>0</v>
      </c>
      <c r="X691" s="1458">
        <f t="shared" si="445"/>
        <v>0</v>
      </c>
      <c r="Y691" s="1458">
        <f t="shared" si="445"/>
        <v>0</v>
      </c>
      <c r="Z691" s="1458">
        <f t="shared" si="445"/>
        <v>0</v>
      </c>
      <c r="AA691" s="1458">
        <f t="shared" si="445"/>
        <v>0</v>
      </c>
      <c r="AB691" s="1458">
        <f t="shared" si="445"/>
        <v>0</v>
      </c>
      <c r="AC691" s="1458">
        <f t="shared" si="445"/>
        <v>0</v>
      </c>
      <c r="AD691" s="1458">
        <f t="shared" si="445"/>
        <v>0</v>
      </c>
      <c r="AE691" s="1458">
        <f t="shared" si="445"/>
        <v>0</v>
      </c>
      <c r="AF691" s="1458">
        <f t="shared" si="445"/>
        <v>0</v>
      </c>
      <c r="AG691" s="1458">
        <f t="shared" si="445"/>
        <v>0</v>
      </c>
      <c r="AH691" s="1458">
        <f t="shared" si="445"/>
        <v>0</v>
      </c>
      <c r="AI691" s="1491">
        <f t="shared" si="445"/>
        <v>0</v>
      </c>
    </row>
    <row r="692" spans="1:35">
      <c r="A692" s="1887">
        <v>673</v>
      </c>
      <c r="B692" s="1887">
        <v>1</v>
      </c>
      <c r="C692" s="1887">
        <v>670</v>
      </c>
      <c r="E692" s="2671" t="s">
        <v>1040</v>
      </c>
      <c r="F692" s="2702"/>
      <c r="G692" s="2178"/>
      <c r="I692" s="159"/>
      <c r="J692" s="2345"/>
      <c r="K692" s="2315"/>
      <c r="L692" s="2315"/>
      <c r="N692" s="587" t="s">
        <v>1036</v>
      </c>
      <c r="O692" s="175"/>
      <c r="P692" s="175"/>
      <c r="Q692" s="1454"/>
      <c r="R692" s="1588"/>
      <c r="S692" s="1454"/>
      <c r="T692" s="1454"/>
      <c r="U692" s="1454"/>
      <c r="V692" s="1454"/>
      <c r="W692" s="1454"/>
      <c r="X692" s="1454"/>
      <c r="Y692" s="1454"/>
      <c r="Z692" s="1454"/>
      <c r="AA692" s="1454"/>
      <c r="AB692" s="1454"/>
      <c r="AC692" s="1452">
        <f>SUM(Q692:S692)</f>
        <v>0</v>
      </c>
      <c r="AD692" s="1452">
        <f>SUM(T692:V692)</f>
        <v>0</v>
      </c>
      <c r="AE692" s="1452">
        <f>SUM(W692:Y692)</f>
        <v>0</v>
      </c>
      <c r="AF692" s="1452">
        <f>SUM(Z692:AB692)</f>
        <v>0</v>
      </c>
      <c r="AG692" s="1452">
        <f>AC692+AD692</f>
        <v>0</v>
      </c>
      <c r="AH692" s="1452">
        <f>AF692+AE692</f>
        <v>0</v>
      </c>
      <c r="AI692" s="1489">
        <f>AG692+AH692</f>
        <v>0</v>
      </c>
    </row>
    <row r="693" spans="1:35">
      <c r="A693" s="1887">
        <v>674</v>
      </c>
      <c r="B693" s="1887">
        <v>1</v>
      </c>
      <c r="C693" s="1887">
        <v>671</v>
      </c>
      <c r="E693" s="2671" t="s">
        <v>1040</v>
      </c>
      <c r="F693" s="2702"/>
      <c r="G693" s="2178"/>
      <c r="I693" s="159"/>
      <c r="J693" s="2345"/>
      <c r="K693" s="2315"/>
      <c r="L693" s="2315"/>
      <c r="N693" s="1578" t="s">
        <v>1037</v>
      </c>
      <c r="Q693" s="1412"/>
      <c r="R693" s="1396"/>
      <c r="S693" s="1412"/>
      <c r="T693" s="1412"/>
      <c r="U693" s="1412"/>
      <c r="V693" s="1412"/>
      <c r="W693" s="1412"/>
      <c r="X693" s="1412"/>
      <c r="Y693" s="1412"/>
      <c r="Z693" s="1412"/>
      <c r="AA693" s="1412"/>
      <c r="AB693" s="1412"/>
      <c r="AC693" s="1398">
        <f>SUM(Q693:S693)</f>
        <v>0</v>
      </c>
      <c r="AD693" s="1398">
        <f>SUM(T693:V693)</f>
        <v>0</v>
      </c>
      <c r="AE693" s="1398">
        <f>SUM(W693:Y693)</f>
        <v>0</v>
      </c>
      <c r="AF693" s="1398">
        <f>SUM(Z693:AB693)</f>
        <v>0</v>
      </c>
      <c r="AG693" s="1398">
        <f>AC693+AD693</f>
        <v>0</v>
      </c>
      <c r="AH693" s="1398">
        <f>AF693+AE693</f>
        <v>0</v>
      </c>
      <c r="AI693" s="1490">
        <f>AG693+AH693</f>
        <v>0</v>
      </c>
    </row>
    <row r="694" spans="1:35">
      <c r="A694" s="1887">
        <v>675</v>
      </c>
      <c r="B694" s="1887">
        <v>1</v>
      </c>
      <c r="C694" s="1887">
        <v>672</v>
      </c>
      <c r="E694" s="2671" t="s">
        <v>1040</v>
      </c>
      <c r="F694" s="2702"/>
      <c r="G694" s="2178"/>
      <c r="I694" s="159"/>
      <c r="J694" s="2345"/>
      <c r="K694" s="2315"/>
      <c r="L694" s="2315"/>
      <c r="N694" s="1578" t="s">
        <v>1038</v>
      </c>
      <c r="Q694" s="1412"/>
      <c r="R694" s="1396"/>
      <c r="S694" s="1412"/>
      <c r="T694" s="1412"/>
      <c r="U694" s="1412"/>
      <c r="V694" s="1412"/>
      <c r="W694" s="1412"/>
      <c r="X694" s="1412"/>
      <c r="Y694" s="1412"/>
      <c r="Z694" s="1412"/>
      <c r="AA694" s="1412"/>
      <c r="AB694" s="1412"/>
      <c r="AC694" s="1398">
        <f>SUM(Q694:S694)</f>
        <v>0</v>
      </c>
      <c r="AD694" s="1398">
        <f>SUM(T694:V694)</f>
        <v>0</v>
      </c>
      <c r="AE694" s="1398">
        <f>SUM(W694:Y694)</f>
        <v>0</v>
      </c>
      <c r="AF694" s="1398">
        <f>SUM(Z694:AB694)</f>
        <v>0</v>
      </c>
      <c r="AG694" s="1398">
        <f>AC694+AD694</f>
        <v>0</v>
      </c>
      <c r="AH694" s="1398">
        <f>AF694+AE694</f>
        <v>0</v>
      </c>
      <c r="AI694" s="1490">
        <f>AG694+AH694</f>
        <v>0</v>
      </c>
    </row>
    <row r="695" spans="1:35">
      <c r="A695" s="1887">
        <v>676</v>
      </c>
      <c r="B695" s="1887">
        <v>1</v>
      </c>
      <c r="C695" s="1887">
        <v>673</v>
      </c>
      <c r="E695" s="2671" t="s">
        <v>1040</v>
      </c>
      <c r="F695" s="2702"/>
      <c r="G695" s="2178"/>
      <c r="I695" s="159"/>
      <c r="J695" s="2345"/>
      <c r="K695" s="2315"/>
      <c r="L695" s="2315"/>
      <c r="N695" s="1578" t="s">
        <v>1039</v>
      </c>
      <c r="Q695" s="1412"/>
      <c r="R695" s="1396"/>
      <c r="S695" s="1412"/>
      <c r="T695" s="1412"/>
      <c r="U695" s="1412"/>
      <c r="V695" s="1412"/>
      <c r="W695" s="1412"/>
      <c r="X695" s="1412"/>
      <c r="Y695" s="1412"/>
      <c r="Z695" s="1412"/>
      <c r="AA695" s="1412"/>
      <c r="AB695" s="1412"/>
      <c r="AC695" s="1398">
        <f>SUM(Q695:S695)</f>
        <v>0</v>
      </c>
      <c r="AD695" s="1398">
        <f>SUM(T695:V695)</f>
        <v>0</v>
      </c>
      <c r="AE695" s="1398">
        <f>SUM(W695:Y695)</f>
        <v>0</v>
      </c>
      <c r="AF695" s="1398">
        <f>SUM(Z695:AB695)</f>
        <v>0</v>
      </c>
      <c r="AG695" s="1398">
        <f>AC695+AD695</f>
        <v>0</v>
      </c>
      <c r="AH695" s="1398">
        <f>AF695+AE695</f>
        <v>0</v>
      </c>
      <c r="AI695" s="1490">
        <f>AG695+AH695</f>
        <v>0</v>
      </c>
    </row>
    <row r="696" spans="1:35">
      <c r="A696" s="1887">
        <v>1</v>
      </c>
      <c r="B696" s="1887">
        <v>644</v>
      </c>
      <c r="C696" s="1887">
        <v>641</v>
      </c>
      <c r="E696" s="2662" t="s">
        <v>1080</v>
      </c>
      <c r="F696" s="2663"/>
      <c r="G696" s="2658"/>
      <c r="I696" s="159"/>
      <c r="J696" s="2345"/>
      <c r="K696" s="2315"/>
      <c r="L696" s="2315"/>
      <c r="M696" s="2703" t="s">
        <v>1056</v>
      </c>
      <c r="N696" s="557"/>
      <c r="O696" s="557"/>
      <c r="P696" s="557"/>
      <c r="Q696" s="1458">
        <f>SUM(Q697:Q700)</f>
        <v>0</v>
      </c>
      <c r="R696" s="1591">
        <f t="shared" ref="R696:AI696" si="446">SUM(R697:R700)</f>
        <v>0</v>
      </c>
      <c r="S696" s="1458">
        <f t="shared" si="446"/>
        <v>0</v>
      </c>
      <c r="T696" s="1458">
        <f t="shared" si="446"/>
        <v>0</v>
      </c>
      <c r="U696" s="1458">
        <f t="shared" si="446"/>
        <v>0</v>
      </c>
      <c r="V696" s="1458">
        <f t="shared" si="446"/>
        <v>0</v>
      </c>
      <c r="W696" s="1458">
        <f t="shared" si="446"/>
        <v>30</v>
      </c>
      <c r="X696" s="1458">
        <f t="shared" si="446"/>
        <v>60</v>
      </c>
      <c r="Y696" s="1458">
        <f t="shared" si="446"/>
        <v>90</v>
      </c>
      <c r="Z696" s="1458">
        <f t="shared" si="446"/>
        <v>120</v>
      </c>
      <c r="AA696" s="1458">
        <f t="shared" si="446"/>
        <v>150</v>
      </c>
      <c r="AB696" s="1458">
        <f t="shared" si="446"/>
        <v>180</v>
      </c>
      <c r="AC696" s="1458">
        <f t="shared" si="446"/>
        <v>0</v>
      </c>
      <c r="AD696" s="1458">
        <f t="shared" si="446"/>
        <v>0</v>
      </c>
      <c r="AE696" s="1458">
        <f t="shared" si="446"/>
        <v>180</v>
      </c>
      <c r="AF696" s="1458">
        <f t="shared" si="446"/>
        <v>450</v>
      </c>
      <c r="AG696" s="1458">
        <f t="shared" si="446"/>
        <v>0</v>
      </c>
      <c r="AH696" s="1458">
        <f t="shared" si="446"/>
        <v>630</v>
      </c>
      <c r="AI696" s="1491">
        <f t="shared" si="446"/>
        <v>630</v>
      </c>
    </row>
    <row r="697" spans="1:35">
      <c r="A697" s="1887">
        <v>1</v>
      </c>
      <c r="B697" s="1887">
        <v>645</v>
      </c>
      <c r="C697" s="1887">
        <v>642</v>
      </c>
      <c r="E697" s="2662" t="s">
        <v>1080</v>
      </c>
      <c r="F697" s="2663"/>
      <c r="G697" s="2658"/>
      <c r="I697" s="159"/>
      <c r="J697" s="2345"/>
      <c r="K697" s="2315"/>
      <c r="L697" s="2315"/>
      <c r="N697" s="587" t="s">
        <v>1036</v>
      </c>
      <c r="O697" s="175"/>
      <c r="P697" s="175"/>
      <c r="Q697" s="1454"/>
      <c r="R697" s="1588"/>
      <c r="S697" s="1454"/>
      <c r="T697" s="1454"/>
      <c r="U697" s="1454"/>
      <c r="V697" s="1454"/>
      <c r="W697" s="1454"/>
      <c r="X697" s="1454"/>
      <c r="Y697" s="1454"/>
      <c r="Z697" s="1454"/>
      <c r="AA697" s="1454"/>
      <c r="AB697" s="1454"/>
      <c r="AC697" s="1452">
        <f>SUM(Q697:S697)</f>
        <v>0</v>
      </c>
      <c r="AD697" s="1452">
        <f>SUM(T697:V697)</f>
        <v>0</v>
      </c>
      <c r="AE697" s="1452">
        <f>SUM(W697:Y697)</f>
        <v>0</v>
      </c>
      <c r="AF697" s="1452">
        <f>SUM(Z697:AB697)</f>
        <v>0</v>
      </c>
      <c r="AG697" s="1452">
        <f>AC697+AD697</f>
        <v>0</v>
      </c>
      <c r="AH697" s="1452">
        <f>AF697+AE697</f>
        <v>0</v>
      </c>
      <c r="AI697" s="1489">
        <f>AG697+AH697</f>
        <v>0</v>
      </c>
    </row>
    <row r="698" spans="1:35">
      <c r="A698" s="1887">
        <v>1</v>
      </c>
      <c r="B698" s="1887">
        <v>646</v>
      </c>
      <c r="C698" s="1887">
        <v>643</v>
      </c>
      <c r="E698" s="2662" t="s">
        <v>1080</v>
      </c>
      <c r="F698" s="2663"/>
      <c r="G698" s="2658"/>
      <c r="I698" s="159"/>
      <c r="J698" s="2345"/>
      <c r="K698" s="2315"/>
      <c r="L698" s="2315"/>
      <c r="N698" s="1578" t="s">
        <v>1037</v>
      </c>
      <c r="Q698" s="1412">
        <v>0</v>
      </c>
      <c r="R698" s="1396">
        <v>0</v>
      </c>
      <c r="S698" s="1412">
        <v>0</v>
      </c>
      <c r="T698" s="1412">
        <v>0</v>
      </c>
      <c r="U698" s="1412">
        <v>0</v>
      </c>
      <c r="V698" s="1412">
        <v>0</v>
      </c>
      <c r="W698" s="1412">
        <v>30</v>
      </c>
      <c r="X698" s="1412">
        <v>60</v>
      </c>
      <c r="Y698" s="1412">
        <v>90</v>
      </c>
      <c r="Z698" s="1412">
        <v>120</v>
      </c>
      <c r="AA698" s="1412">
        <v>150</v>
      </c>
      <c r="AB698" s="1412">
        <v>180</v>
      </c>
      <c r="AC698" s="1398">
        <f>SUM(Q698:S698)</f>
        <v>0</v>
      </c>
      <c r="AD698" s="1398">
        <f>SUM(T698:V698)</f>
        <v>0</v>
      </c>
      <c r="AE698" s="1398">
        <f>SUM(W698:Y698)</f>
        <v>180</v>
      </c>
      <c r="AF698" s="1398">
        <f>SUM(Z698:AB698)</f>
        <v>450</v>
      </c>
      <c r="AG698" s="1398">
        <f>AC698+AD698</f>
        <v>0</v>
      </c>
      <c r="AH698" s="1398">
        <f>AF698+AE698</f>
        <v>630</v>
      </c>
      <c r="AI698" s="1490">
        <f>AG698+AH698</f>
        <v>630</v>
      </c>
    </row>
    <row r="699" spans="1:35">
      <c r="A699" s="1887">
        <v>1</v>
      </c>
      <c r="B699" s="1887">
        <v>1</v>
      </c>
      <c r="C699" s="1887">
        <v>1</v>
      </c>
      <c r="E699" s="2662" t="s">
        <v>1080</v>
      </c>
      <c r="F699" s="2663"/>
      <c r="G699" s="2658"/>
      <c r="I699" s="159"/>
      <c r="J699" s="2345"/>
      <c r="K699" s="2315"/>
      <c r="L699" s="2315"/>
      <c r="N699" s="1578" t="s">
        <v>1038</v>
      </c>
      <c r="Q699" s="1412"/>
      <c r="R699" s="1396"/>
      <c r="S699" s="1412"/>
      <c r="T699" s="1412"/>
      <c r="U699" s="1412"/>
      <c r="V699" s="1412"/>
      <c r="W699" s="1412"/>
      <c r="X699" s="1412"/>
      <c r="Y699" s="1412"/>
      <c r="Z699" s="1412"/>
      <c r="AA699" s="1412"/>
      <c r="AB699" s="1412"/>
      <c r="AC699" s="1398">
        <f>SUM(Q699:S699)</f>
        <v>0</v>
      </c>
      <c r="AD699" s="1398">
        <f>SUM(T699:V699)</f>
        <v>0</v>
      </c>
      <c r="AE699" s="1398">
        <f>SUM(W699:Y699)</f>
        <v>0</v>
      </c>
      <c r="AF699" s="1398">
        <f>SUM(Z699:AB699)</f>
        <v>0</v>
      </c>
      <c r="AG699" s="1398">
        <f>AC699+AD699</f>
        <v>0</v>
      </c>
      <c r="AH699" s="1398">
        <f>AF699+AE699</f>
        <v>0</v>
      </c>
      <c r="AI699" s="1490">
        <f>AG699+AH699</f>
        <v>0</v>
      </c>
    </row>
    <row r="700" spans="1:35">
      <c r="A700" s="1887">
        <v>1</v>
      </c>
      <c r="B700" s="1887">
        <v>1</v>
      </c>
      <c r="C700" s="1887">
        <v>1</v>
      </c>
      <c r="E700" s="2662" t="s">
        <v>1080</v>
      </c>
      <c r="F700" s="2663"/>
      <c r="G700" s="2658"/>
      <c r="I700" s="159"/>
      <c r="J700" s="2345"/>
      <c r="K700" s="2315"/>
      <c r="L700" s="2315"/>
      <c r="N700" s="1578" t="s">
        <v>1039</v>
      </c>
      <c r="Q700" s="1412"/>
      <c r="R700" s="1396"/>
      <c r="S700" s="1412"/>
      <c r="T700" s="1412"/>
      <c r="U700" s="1412"/>
      <c r="V700" s="1412"/>
      <c r="W700" s="1412"/>
      <c r="X700" s="1412"/>
      <c r="Y700" s="1412"/>
      <c r="Z700" s="1412"/>
      <c r="AA700" s="1412"/>
      <c r="AB700" s="1412"/>
      <c r="AC700" s="1398">
        <f>SUM(Q700:S700)</f>
        <v>0</v>
      </c>
      <c r="AD700" s="1398">
        <f>SUM(T700:V700)</f>
        <v>0</v>
      </c>
      <c r="AE700" s="1398">
        <f>SUM(W700:Y700)</f>
        <v>0</v>
      </c>
      <c r="AF700" s="1398">
        <f>SUM(Z700:AB700)</f>
        <v>0</v>
      </c>
      <c r="AG700" s="1398">
        <f>AC700+AD700</f>
        <v>0</v>
      </c>
      <c r="AH700" s="1398">
        <f>AF700+AE700</f>
        <v>0</v>
      </c>
      <c r="AI700" s="1490">
        <f>AG700+AH700</f>
        <v>0</v>
      </c>
    </row>
    <row r="701" spans="1:35">
      <c r="A701" s="1887">
        <v>677</v>
      </c>
      <c r="B701" s="1887">
        <v>1</v>
      </c>
      <c r="C701" s="1887">
        <v>674</v>
      </c>
      <c r="E701" s="2653">
        <v>1</v>
      </c>
      <c r="G701" s="2178"/>
      <c r="I701" s="159"/>
      <c r="J701" s="2345"/>
      <c r="K701" s="2315"/>
      <c r="L701" s="2315"/>
      <c r="M701" s="1054" t="s">
        <v>896</v>
      </c>
      <c r="N701" s="557"/>
      <c r="O701" s="557"/>
      <c r="P701" s="557"/>
      <c r="Q701" s="1458">
        <f>SUM(Q702:Q705)</f>
        <v>1000</v>
      </c>
      <c r="R701" s="1591">
        <f t="shared" ref="R701:AI701" si="447">SUM(R702:R705)</f>
        <v>1100</v>
      </c>
      <c r="S701" s="1458">
        <f t="shared" si="447"/>
        <v>1200</v>
      </c>
      <c r="T701" s="1458">
        <f t="shared" si="447"/>
        <v>1100</v>
      </c>
      <c r="U701" s="1458">
        <f t="shared" si="447"/>
        <v>1200</v>
      </c>
      <c r="V701" s="1458">
        <f t="shared" si="447"/>
        <v>1200</v>
      </c>
      <c r="W701" s="1458">
        <f t="shared" si="447"/>
        <v>1200</v>
      </c>
      <c r="X701" s="1458">
        <f t="shared" si="447"/>
        <v>1200</v>
      </c>
      <c r="Y701" s="1458">
        <f t="shared" si="447"/>
        <v>1400</v>
      </c>
      <c r="Z701" s="1458">
        <f t="shared" si="447"/>
        <v>1400</v>
      </c>
      <c r="AA701" s="1458">
        <f t="shared" si="447"/>
        <v>1400</v>
      </c>
      <c r="AB701" s="1458">
        <f t="shared" si="447"/>
        <v>1400</v>
      </c>
      <c r="AC701" s="1458">
        <f t="shared" si="447"/>
        <v>3300</v>
      </c>
      <c r="AD701" s="1458">
        <f t="shared" si="447"/>
        <v>3500</v>
      </c>
      <c r="AE701" s="1458">
        <f t="shared" si="447"/>
        <v>3800</v>
      </c>
      <c r="AF701" s="1458">
        <f t="shared" si="447"/>
        <v>4200</v>
      </c>
      <c r="AG701" s="1458">
        <f t="shared" si="447"/>
        <v>6800</v>
      </c>
      <c r="AH701" s="1458">
        <f t="shared" si="447"/>
        <v>8000</v>
      </c>
      <c r="AI701" s="1491">
        <f t="shared" si="447"/>
        <v>14800</v>
      </c>
    </row>
    <row r="702" spans="1:35">
      <c r="A702" s="1887">
        <v>678</v>
      </c>
      <c r="B702" s="1887">
        <v>1</v>
      </c>
      <c r="C702" s="1887">
        <v>675</v>
      </c>
      <c r="E702" s="2671" t="s">
        <v>1040</v>
      </c>
      <c r="F702" s="2702"/>
      <c r="G702" s="2178"/>
      <c r="I702" s="159"/>
      <c r="J702" s="2345"/>
      <c r="K702" s="2315"/>
      <c r="L702" s="2315"/>
      <c r="N702" s="587" t="s">
        <v>1036</v>
      </c>
      <c r="O702" s="175"/>
      <c r="P702" s="175"/>
      <c r="Q702" s="1454">
        <v>1000</v>
      </c>
      <c r="R702" s="1588">
        <v>1100</v>
      </c>
      <c r="S702" s="1454">
        <v>1200</v>
      </c>
      <c r="T702" s="1454">
        <v>1100</v>
      </c>
      <c r="U702" s="1454">
        <v>1200</v>
      </c>
      <c r="V702" s="1454">
        <v>1200</v>
      </c>
      <c r="W702" s="1454">
        <v>1200</v>
      </c>
      <c r="X702" s="1454">
        <v>1200</v>
      </c>
      <c r="Y702" s="1454">
        <v>1400</v>
      </c>
      <c r="Z702" s="1454">
        <v>1400</v>
      </c>
      <c r="AA702" s="1454">
        <v>1400</v>
      </c>
      <c r="AB702" s="1454">
        <v>1400</v>
      </c>
      <c r="AC702" s="1452">
        <f>SUM(Q702:S702)</f>
        <v>3300</v>
      </c>
      <c r="AD702" s="1452">
        <f>SUM(T702:V702)</f>
        <v>3500</v>
      </c>
      <c r="AE702" s="1452">
        <f>SUM(W702:Y702)</f>
        <v>3800</v>
      </c>
      <c r="AF702" s="1452">
        <f>SUM(Z702:AB702)</f>
        <v>4200</v>
      </c>
      <c r="AG702" s="1452">
        <f>AC702+AD702</f>
        <v>6800</v>
      </c>
      <c r="AH702" s="1452">
        <f>AF702+AE702</f>
        <v>8000</v>
      </c>
      <c r="AI702" s="1489">
        <f>AG702+AH702</f>
        <v>14800</v>
      </c>
    </row>
    <row r="703" spans="1:35">
      <c r="A703" s="1887">
        <v>679</v>
      </c>
      <c r="B703" s="1887">
        <v>1</v>
      </c>
      <c r="C703" s="1887">
        <v>676</v>
      </c>
      <c r="E703" s="2671" t="s">
        <v>1040</v>
      </c>
      <c r="F703" s="2702"/>
      <c r="G703" s="2178"/>
      <c r="I703" s="159"/>
      <c r="J703" s="2345"/>
      <c r="K703" s="2315"/>
      <c r="L703" s="2315"/>
      <c r="N703" s="1578" t="s">
        <v>1037</v>
      </c>
      <c r="Q703" s="1412"/>
      <c r="R703" s="1396"/>
      <c r="S703" s="1412"/>
      <c r="T703" s="1412"/>
      <c r="U703" s="1412"/>
      <c r="V703" s="1412"/>
      <c r="W703" s="1412"/>
      <c r="X703" s="1412"/>
      <c r="Y703" s="1412"/>
      <c r="Z703" s="1412"/>
      <c r="AA703" s="1412"/>
      <c r="AB703" s="1412"/>
      <c r="AC703" s="1398">
        <f>SUM(Q703:S703)</f>
        <v>0</v>
      </c>
      <c r="AD703" s="1398">
        <f>SUM(T703:V703)</f>
        <v>0</v>
      </c>
      <c r="AE703" s="1398">
        <f>SUM(W703:Y703)</f>
        <v>0</v>
      </c>
      <c r="AF703" s="1398">
        <f>SUM(Z703:AB703)</f>
        <v>0</v>
      </c>
      <c r="AG703" s="1398">
        <f>AC703+AD703</f>
        <v>0</v>
      </c>
      <c r="AH703" s="1398">
        <f>AF703+AE703</f>
        <v>0</v>
      </c>
      <c r="AI703" s="1490">
        <f>AG703+AH703</f>
        <v>0</v>
      </c>
    </row>
    <row r="704" spans="1:35">
      <c r="A704" s="1887">
        <v>680</v>
      </c>
      <c r="B704" s="1887">
        <v>1</v>
      </c>
      <c r="C704" s="1887">
        <v>677</v>
      </c>
      <c r="E704" s="2671" t="s">
        <v>1040</v>
      </c>
      <c r="F704" s="2702"/>
      <c r="G704" s="2178"/>
      <c r="I704" s="159"/>
      <c r="J704" s="2345"/>
      <c r="K704" s="2315"/>
      <c r="L704" s="2315"/>
      <c r="N704" s="1578" t="s">
        <v>1038</v>
      </c>
      <c r="Q704" s="1412"/>
      <c r="R704" s="1396"/>
      <c r="S704" s="1412"/>
      <c r="T704" s="1412"/>
      <c r="U704" s="1412"/>
      <c r="V704" s="1412"/>
      <c r="W704" s="1412"/>
      <c r="X704" s="1412"/>
      <c r="Y704" s="1412"/>
      <c r="Z704" s="1412"/>
      <c r="AA704" s="1412"/>
      <c r="AB704" s="1412"/>
      <c r="AC704" s="1398">
        <f>SUM(Q704:S704)</f>
        <v>0</v>
      </c>
      <c r="AD704" s="1398">
        <f>SUM(T704:V704)</f>
        <v>0</v>
      </c>
      <c r="AE704" s="1398">
        <f>SUM(W704:Y704)</f>
        <v>0</v>
      </c>
      <c r="AF704" s="1398">
        <f>SUM(Z704:AB704)</f>
        <v>0</v>
      </c>
      <c r="AG704" s="1398">
        <f>AC704+AD704</f>
        <v>0</v>
      </c>
      <c r="AH704" s="1398">
        <f>AF704+AE704</f>
        <v>0</v>
      </c>
      <c r="AI704" s="1490">
        <f>AG704+AH704</f>
        <v>0</v>
      </c>
    </row>
    <row r="705" spans="1:35">
      <c r="A705" s="1887">
        <v>681</v>
      </c>
      <c r="B705" s="1887">
        <v>1</v>
      </c>
      <c r="C705" s="1887">
        <v>678</v>
      </c>
      <c r="E705" s="2671" t="s">
        <v>1040</v>
      </c>
      <c r="F705" s="2702"/>
      <c r="G705" s="2178"/>
      <c r="I705" s="159"/>
      <c r="J705" s="2345"/>
      <c r="K705" s="2315"/>
      <c r="L705" s="2315"/>
      <c r="N705" s="1578" t="s">
        <v>1039</v>
      </c>
      <c r="Q705" s="1412"/>
      <c r="R705" s="1396"/>
      <c r="S705" s="1412"/>
      <c r="T705" s="1412"/>
      <c r="U705" s="1412"/>
      <c r="V705" s="1412"/>
      <c r="W705" s="1412"/>
      <c r="X705" s="1412"/>
      <c r="Y705" s="1412"/>
      <c r="Z705" s="1412"/>
      <c r="AA705" s="1412"/>
      <c r="AB705" s="1412"/>
      <c r="AC705" s="1398">
        <f>SUM(Q705:S705)</f>
        <v>0</v>
      </c>
      <c r="AD705" s="1398">
        <f>SUM(T705:V705)</f>
        <v>0</v>
      </c>
      <c r="AE705" s="1398">
        <f>SUM(W705:Y705)</f>
        <v>0</v>
      </c>
      <c r="AF705" s="1398">
        <f>SUM(Z705:AB705)</f>
        <v>0</v>
      </c>
      <c r="AG705" s="1398">
        <f>AC705+AD705</f>
        <v>0</v>
      </c>
      <c r="AH705" s="1398">
        <f>AF705+AE705</f>
        <v>0</v>
      </c>
      <c r="AI705" s="1490">
        <f>AG705+AH705</f>
        <v>0</v>
      </c>
    </row>
    <row r="706" spans="1:35">
      <c r="A706" s="1887">
        <v>682</v>
      </c>
      <c r="B706" s="1887">
        <v>647</v>
      </c>
      <c r="C706" s="1887">
        <v>679</v>
      </c>
      <c r="E706" s="2671" t="s">
        <v>1040</v>
      </c>
      <c r="F706" s="2702"/>
      <c r="G706" s="2178"/>
      <c r="I706" s="159"/>
      <c r="J706" s="2345"/>
      <c r="K706" s="2315"/>
      <c r="L706" s="2315"/>
      <c r="M706" s="2333" t="s">
        <v>1057</v>
      </c>
      <c r="N706" s="557"/>
      <c r="O706" s="557"/>
      <c r="P706" s="557"/>
      <c r="Q706" s="1458">
        <f>SUM(Q707:Q710)</f>
        <v>0</v>
      </c>
      <c r="R706" s="1591">
        <f t="shared" ref="R706:AI706" si="448">SUM(R707:R710)</f>
        <v>0</v>
      </c>
      <c r="S706" s="1458">
        <f t="shared" si="448"/>
        <v>0</v>
      </c>
      <c r="T706" s="1458">
        <f t="shared" si="448"/>
        <v>0</v>
      </c>
      <c r="U706" s="1458">
        <f t="shared" si="448"/>
        <v>0</v>
      </c>
      <c r="V706" s="1458">
        <f t="shared" si="448"/>
        <v>0</v>
      </c>
      <c r="W706" s="1458">
        <f t="shared" si="448"/>
        <v>0</v>
      </c>
      <c r="X706" s="1458">
        <f t="shared" si="448"/>
        <v>0</v>
      </c>
      <c r="Y706" s="1458">
        <f t="shared" si="448"/>
        <v>0</v>
      </c>
      <c r="Z706" s="1458">
        <f t="shared" si="448"/>
        <v>0</v>
      </c>
      <c r="AA706" s="1458">
        <f t="shared" si="448"/>
        <v>0</v>
      </c>
      <c r="AB706" s="1458">
        <f t="shared" si="448"/>
        <v>0</v>
      </c>
      <c r="AC706" s="1458">
        <f t="shared" si="448"/>
        <v>0</v>
      </c>
      <c r="AD706" s="1458">
        <f t="shared" si="448"/>
        <v>0</v>
      </c>
      <c r="AE706" s="1458">
        <f t="shared" si="448"/>
        <v>0</v>
      </c>
      <c r="AF706" s="1458">
        <f t="shared" si="448"/>
        <v>0</v>
      </c>
      <c r="AG706" s="1458">
        <f t="shared" si="448"/>
        <v>0</v>
      </c>
      <c r="AH706" s="1458">
        <f t="shared" si="448"/>
        <v>0</v>
      </c>
      <c r="AI706" s="1491">
        <f t="shared" si="448"/>
        <v>0</v>
      </c>
    </row>
    <row r="707" spans="1:35">
      <c r="A707" s="1887">
        <v>683</v>
      </c>
      <c r="B707" s="1887">
        <v>648</v>
      </c>
      <c r="C707" s="1887">
        <v>680</v>
      </c>
      <c r="E707" s="2671" t="s">
        <v>1040</v>
      </c>
      <c r="F707" s="2702"/>
      <c r="G707" s="2178"/>
      <c r="I707" s="159"/>
      <c r="J707" s="2345"/>
      <c r="K707" s="2315"/>
      <c r="L707" s="2315"/>
      <c r="N707" s="587" t="s">
        <v>1036</v>
      </c>
      <c r="O707" s="175"/>
      <c r="P707" s="175"/>
      <c r="Q707" s="1454"/>
      <c r="R707" s="1588"/>
      <c r="S707" s="1454"/>
      <c r="T707" s="1454"/>
      <c r="U707" s="1454"/>
      <c r="V707" s="1454"/>
      <c r="W707" s="1454"/>
      <c r="X707" s="1454"/>
      <c r="Y707" s="1454"/>
      <c r="Z707" s="1454"/>
      <c r="AA707" s="1454"/>
      <c r="AB707" s="1454"/>
      <c r="AC707" s="1452">
        <f>SUM(Q707:S707)</f>
        <v>0</v>
      </c>
      <c r="AD707" s="1452">
        <f>SUM(T707:V707)</f>
        <v>0</v>
      </c>
      <c r="AE707" s="1452">
        <f>SUM(W707:Y707)</f>
        <v>0</v>
      </c>
      <c r="AF707" s="1452">
        <f>SUM(Z707:AB707)</f>
        <v>0</v>
      </c>
      <c r="AG707" s="1452">
        <f>AC707+AD707</f>
        <v>0</v>
      </c>
      <c r="AH707" s="1452">
        <f>AF707+AE707</f>
        <v>0</v>
      </c>
      <c r="AI707" s="1489">
        <f>AG707+AH707</f>
        <v>0</v>
      </c>
    </row>
    <row r="708" spans="1:35">
      <c r="A708" s="1887">
        <v>684</v>
      </c>
      <c r="B708" s="1887">
        <v>649</v>
      </c>
      <c r="C708" s="1887">
        <v>681</v>
      </c>
      <c r="E708" s="2671" t="s">
        <v>1040</v>
      </c>
      <c r="F708" s="2702"/>
      <c r="G708" s="2178"/>
      <c r="I708" s="159"/>
      <c r="J708" s="2345"/>
      <c r="K708" s="2315"/>
      <c r="L708" s="2315"/>
      <c r="N708" s="1578" t="s">
        <v>1037</v>
      </c>
      <c r="Q708" s="1412"/>
      <c r="R708" s="1396"/>
      <c r="S708" s="1412"/>
      <c r="T708" s="1412"/>
      <c r="U708" s="1412"/>
      <c r="V708" s="1412"/>
      <c r="W708" s="1412"/>
      <c r="X708" s="1412"/>
      <c r="Y708" s="1412"/>
      <c r="Z708" s="1412"/>
      <c r="AA708" s="1412"/>
      <c r="AB708" s="1412"/>
      <c r="AC708" s="1398">
        <f>SUM(Q708:S708)</f>
        <v>0</v>
      </c>
      <c r="AD708" s="1398">
        <f>SUM(T708:V708)</f>
        <v>0</v>
      </c>
      <c r="AE708" s="1398">
        <f>SUM(W708:Y708)</f>
        <v>0</v>
      </c>
      <c r="AF708" s="1398">
        <f>SUM(Z708:AB708)</f>
        <v>0</v>
      </c>
      <c r="AG708" s="1398">
        <f>AC708+AD708</f>
        <v>0</v>
      </c>
      <c r="AH708" s="1398">
        <f>AF708+AE708</f>
        <v>0</v>
      </c>
      <c r="AI708" s="1490">
        <f>AG708+AH708</f>
        <v>0</v>
      </c>
    </row>
    <row r="709" spans="1:35">
      <c r="A709" s="1887">
        <v>685</v>
      </c>
      <c r="B709" s="1887">
        <v>650</v>
      </c>
      <c r="C709" s="1887">
        <v>682</v>
      </c>
      <c r="E709" s="2671" t="s">
        <v>1040</v>
      </c>
      <c r="F709" s="2702"/>
      <c r="G709" s="2178"/>
      <c r="I709" s="159"/>
      <c r="J709" s="2345"/>
      <c r="K709" s="2315"/>
      <c r="L709" s="2315"/>
      <c r="N709" s="1578" t="s">
        <v>1038</v>
      </c>
      <c r="Q709" s="1412"/>
      <c r="R709" s="1396"/>
      <c r="S709" s="1412"/>
      <c r="T709" s="1412"/>
      <c r="U709" s="1412"/>
      <c r="V709" s="1412"/>
      <c r="W709" s="1412"/>
      <c r="X709" s="1412"/>
      <c r="Y709" s="1412"/>
      <c r="Z709" s="1412"/>
      <c r="AA709" s="1412"/>
      <c r="AB709" s="1412"/>
      <c r="AC709" s="1398">
        <f>SUM(Q709:S709)</f>
        <v>0</v>
      </c>
      <c r="AD709" s="1398">
        <f>SUM(T709:V709)</f>
        <v>0</v>
      </c>
      <c r="AE709" s="1398">
        <f>SUM(W709:Y709)</f>
        <v>0</v>
      </c>
      <c r="AF709" s="1398">
        <f>SUM(Z709:AB709)</f>
        <v>0</v>
      </c>
      <c r="AG709" s="1398">
        <f>AC709+AD709</f>
        <v>0</v>
      </c>
      <c r="AH709" s="1398">
        <f>AF709+AE709</f>
        <v>0</v>
      </c>
      <c r="AI709" s="1490">
        <f>AG709+AH709</f>
        <v>0</v>
      </c>
    </row>
    <row r="710" spans="1:35">
      <c r="A710" s="1887">
        <v>686</v>
      </c>
      <c r="B710" s="1887">
        <v>651</v>
      </c>
      <c r="C710" s="1887">
        <v>683</v>
      </c>
      <c r="E710" s="2671" t="s">
        <v>1040</v>
      </c>
      <c r="F710" s="2702"/>
      <c r="G710" s="2178"/>
      <c r="I710" s="159"/>
      <c r="J710" s="2345"/>
      <c r="K710" s="2315"/>
      <c r="L710" s="2315"/>
      <c r="N710" s="1578" t="s">
        <v>1039</v>
      </c>
      <c r="Q710" s="1412"/>
      <c r="R710" s="1396"/>
      <c r="S710" s="1412"/>
      <c r="T710" s="1412"/>
      <c r="U710" s="1412"/>
      <c r="V710" s="1412"/>
      <c r="W710" s="1412"/>
      <c r="X710" s="1412"/>
      <c r="Y710" s="1412"/>
      <c r="Z710" s="1412"/>
      <c r="AA710" s="1412"/>
      <c r="AB710" s="1412"/>
      <c r="AC710" s="1398">
        <f>SUM(Q710:S710)</f>
        <v>0</v>
      </c>
      <c r="AD710" s="1398">
        <f>SUM(T710:V710)</f>
        <v>0</v>
      </c>
      <c r="AE710" s="1398">
        <f>SUM(W710:Y710)</f>
        <v>0</v>
      </c>
      <c r="AF710" s="1398">
        <f>SUM(Z710:AB710)</f>
        <v>0</v>
      </c>
      <c r="AG710" s="1398">
        <f>AC710+AD710</f>
        <v>0</v>
      </c>
      <c r="AH710" s="1398">
        <f>AF710+AE710</f>
        <v>0</v>
      </c>
      <c r="AI710" s="1490">
        <f>AG710+AH710</f>
        <v>0</v>
      </c>
    </row>
    <row r="711" spans="1:35">
      <c r="A711" s="1887">
        <v>687</v>
      </c>
      <c r="B711" s="1887">
        <v>1</v>
      </c>
      <c r="C711" s="1887">
        <v>684</v>
      </c>
      <c r="E711" s="2653">
        <v>1</v>
      </c>
      <c r="G711" s="2178"/>
      <c r="I711" s="159"/>
      <c r="J711" s="2345"/>
      <c r="K711" s="2315"/>
      <c r="L711" s="2315"/>
      <c r="M711" s="2326" t="s">
        <v>894</v>
      </c>
      <c r="N711" s="2346"/>
      <c r="O711" s="2346"/>
      <c r="P711" s="2346"/>
      <c r="Q711" s="1458">
        <f t="shared" ref="Q711:AI711" si="449">SUM(Q712:Q715)</f>
        <v>1100</v>
      </c>
      <c r="R711" s="1458">
        <f t="shared" si="449"/>
        <v>1100</v>
      </c>
      <c r="S711" s="1458">
        <f t="shared" si="449"/>
        <v>1200</v>
      </c>
      <c r="T711" s="1458">
        <f t="shared" si="449"/>
        <v>1200</v>
      </c>
      <c r="U711" s="1458">
        <f t="shared" si="449"/>
        <v>1200</v>
      </c>
      <c r="V711" s="1458">
        <f t="shared" si="449"/>
        <v>1300</v>
      </c>
      <c r="W711" s="1458">
        <f t="shared" si="449"/>
        <v>1300</v>
      </c>
      <c r="X711" s="1458">
        <f t="shared" si="449"/>
        <v>1200</v>
      </c>
      <c r="Y711" s="1458">
        <f t="shared" si="449"/>
        <v>1400</v>
      </c>
      <c r="Z711" s="1458">
        <f t="shared" si="449"/>
        <v>1200</v>
      </c>
      <c r="AA711" s="1458">
        <f t="shared" si="449"/>
        <v>1300</v>
      </c>
      <c r="AB711" s="1458">
        <f t="shared" si="449"/>
        <v>1400</v>
      </c>
      <c r="AC711" s="1458">
        <f t="shared" si="449"/>
        <v>3400</v>
      </c>
      <c r="AD711" s="1458">
        <f t="shared" si="449"/>
        <v>3700</v>
      </c>
      <c r="AE711" s="1458">
        <f t="shared" si="449"/>
        <v>3900</v>
      </c>
      <c r="AF711" s="1458">
        <f t="shared" si="449"/>
        <v>3900</v>
      </c>
      <c r="AG711" s="1458">
        <f t="shared" si="449"/>
        <v>7100</v>
      </c>
      <c r="AH711" s="1458">
        <f t="shared" si="449"/>
        <v>7800</v>
      </c>
      <c r="AI711" s="1491">
        <f t="shared" si="449"/>
        <v>14900</v>
      </c>
    </row>
    <row r="712" spans="1:35">
      <c r="A712" s="1887">
        <v>688</v>
      </c>
      <c r="B712" s="1887">
        <v>1</v>
      </c>
      <c r="C712" s="1887">
        <v>685</v>
      </c>
      <c r="E712" s="2671" t="s">
        <v>1040</v>
      </c>
      <c r="F712" s="2702"/>
      <c r="G712" s="2178"/>
      <c r="I712" s="159"/>
      <c r="J712" s="2345"/>
      <c r="K712" s="2315"/>
      <c r="L712" s="2315"/>
      <c r="M712" s="326"/>
      <c r="N712" s="587" t="s">
        <v>1036</v>
      </c>
      <c r="O712" s="2325"/>
      <c r="P712" s="175"/>
      <c r="Q712" s="1454"/>
      <c r="R712" s="1454"/>
      <c r="S712" s="1454"/>
      <c r="T712" s="1454"/>
      <c r="U712" s="1454"/>
      <c r="V712" s="1454"/>
      <c r="W712" s="1454"/>
      <c r="X712" s="1454"/>
      <c r="Y712" s="1454"/>
      <c r="Z712" s="1454"/>
      <c r="AA712" s="1454"/>
      <c r="AB712" s="1454"/>
      <c r="AC712" s="1452">
        <f>SUM(Q712:S712)</f>
        <v>0</v>
      </c>
      <c r="AD712" s="1452">
        <f>SUM(T712:V712)</f>
        <v>0</v>
      </c>
      <c r="AE712" s="1452">
        <f>SUM(W712:Y712)</f>
        <v>0</v>
      </c>
      <c r="AF712" s="1452">
        <f>SUM(Z712:AB712)</f>
        <v>0</v>
      </c>
      <c r="AG712" s="1452">
        <f>AC712+AD712</f>
        <v>0</v>
      </c>
      <c r="AH712" s="1452">
        <f>AF712+AE712</f>
        <v>0</v>
      </c>
      <c r="AI712" s="1489">
        <f>AG712+AH712</f>
        <v>0</v>
      </c>
    </row>
    <row r="713" spans="1:35">
      <c r="A713" s="1887">
        <v>689</v>
      </c>
      <c r="B713" s="1887">
        <v>1</v>
      </c>
      <c r="C713" s="1887">
        <v>686</v>
      </c>
      <c r="E713" s="2671" t="s">
        <v>1040</v>
      </c>
      <c r="F713" s="2702"/>
      <c r="G713" s="2178"/>
      <c r="I713" s="159"/>
      <c r="J713" s="2345"/>
      <c r="K713" s="2315"/>
      <c r="L713" s="2315"/>
      <c r="M713" s="326"/>
      <c r="N713" s="1578" t="s">
        <v>1037</v>
      </c>
      <c r="O713" s="326"/>
      <c r="Q713" s="1412">
        <v>1100</v>
      </c>
      <c r="R713" s="1412">
        <v>1100</v>
      </c>
      <c r="S713" s="1412">
        <v>1200</v>
      </c>
      <c r="T713" s="1412">
        <v>1200</v>
      </c>
      <c r="U713" s="1412">
        <v>1200</v>
      </c>
      <c r="V713" s="1412">
        <v>1300</v>
      </c>
      <c r="W713" s="1412">
        <v>1300</v>
      </c>
      <c r="X713" s="1412">
        <v>1200</v>
      </c>
      <c r="Y713" s="1412">
        <v>1400</v>
      </c>
      <c r="Z713" s="1412">
        <v>1200</v>
      </c>
      <c r="AA713" s="1412">
        <v>1300</v>
      </c>
      <c r="AB713" s="1412">
        <v>1400</v>
      </c>
      <c r="AC713" s="1398">
        <f>SUM(Q713:S713)</f>
        <v>3400</v>
      </c>
      <c r="AD713" s="1398">
        <f>SUM(T713:V713)</f>
        <v>3700</v>
      </c>
      <c r="AE713" s="1398">
        <f>SUM(W713:Y713)</f>
        <v>3900</v>
      </c>
      <c r="AF713" s="1398">
        <f>SUM(Z713:AB713)</f>
        <v>3900</v>
      </c>
      <c r="AG713" s="1398">
        <f>AC713+AD713</f>
        <v>7100</v>
      </c>
      <c r="AH713" s="1398">
        <f>AF713+AE713</f>
        <v>7800</v>
      </c>
      <c r="AI713" s="1490">
        <f>AG713+AH713</f>
        <v>14900</v>
      </c>
    </row>
    <row r="714" spans="1:35">
      <c r="A714" s="1887">
        <v>690</v>
      </c>
      <c r="B714" s="1887">
        <v>1</v>
      </c>
      <c r="C714" s="1887">
        <v>687</v>
      </c>
      <c r="E714" s="2671" t="s">
        <v>1040</v>
      </c>
      <c r="F714" s="2702"/>
      <c r="G714" s="2178"/>
      <c r="I714" s="159"/>
      <c r="J714" s="2345"/>
      <c r="K714" s="2315"/>
      <c r="L714" s="2315"/>
      <c r="M714" s="326"/>
      <c r="N714" s="1578" t="s">
        <v>1038</v>
      </c>
      <c r="O714" s="326"/>
      <c r="Q714" s="1412"/>
      <c r="R714" s="1412"/>
      <c r="S714" s="1412"/>
      <c r="T714" s="1412"/>
      <c r="U714" s="1412"/>
      <c r="V714" s="1412"/>
      <c r="W714" s="1412"/>
      <c r="X714" s="1412"/>
      <c r="Y714" s="1412"/>
      <c r="Z714" s="1412"/>
      <c r="AA714" s="1412"/>
      <c r="AB714" s="1412"/>
      <c r="AC714" s="1398">
        <f>SUM(Q714:S714)</f>
        <v>0</v>
      </c>
      <c r="AD714" s="1398">
        <f>SUM(T714:V714)</f>
        <v>0</v>
      </c>
      <c r="AE714" s="1398">
        <f>SUM(W714:Y714)</f>
        <v>0</v>
      </c>
      <c r="AF714" s="1398">
        <f>SUM(Z714:AB714)</f>
        <v>0</v>
      </c>
      <c r="AG714" s="1398">
        <f>AC714+AD714</f>
        <v>0</v>
      </c>
      <c r="AH714" s="1398">
        <f>AF714+AE714</f>
        <v>0</v>
      </c>
      <c r="AI714" s="1490">
        <f>AG714+AH714</f>
        <v>0</v>
      </c>
    </row>
    <row r="715" spans="1:35">
      <c r="A715" s="1887">
        <v>691</v>
      </c>
      <c r="B715" s="1887">
        <v>1</v>
      </c>
      <c r="C715" s="1887">
        <v>688</v>
      </c>
      <c r="E715" s="2671" t="s">
        <v>1040</v>
      </c>
      <c r="F715" s="2702"/>
      <c r="G715" s="2178"/>
      <c r="I715" s="159"/>
      <c r="J715" s="2345"/>
      <c r="K715" s="122"/>
      <c r="L715" s="122"/>
      <c r="M715" s="882"/>
      <c r="N715" s="1578" t="s">
        <v>1039</v>
      </c>
      <c r="O715" s="326"/>
      <c r="Q715" s="1412"/>
      <c r="R715" s="1412"/>
      <c r="S715" s="1412"/>
      <c r="T715" s="1412"/>
      <c r="U715" s="1412"/>
      <c r="V715" s="1412"/>
      <c r="W715" s="1412"/>
      <c r="X715" s="1412"/>
      <c r="Y715" s="1412"/>
      <c r="Z715" s="1412"/>
      <c r="AA715" s="1412"/>
      <c r="AB715" s="1412"/>
      <c r="AC715" s="1398">
        <f>SUM(Q715:S715)</f>
        <v>0</v>
      </c>
      <c r="AD715" s="1398">
        <f>SUM(T715:V715)</f>
        <v>0</v>
      </c>
      <c r="AE715" s="1398">
        <f>SUM(W715:Y715)</f>
        <v>0</v>
      </c>
      <c r="AF715" s="1398">
        <f>SUM(Z715:AB715)</f>
        <v>0</v>
      </c>
      <c r="AG715" s="1398">
        <f>AC715+AD715</f>
        <v>0</v>
      </c>
      <c r="AH715" s="1398">
        <f>AF715+AE715</f>
        <v>0</v>
      </c>
      <c r="AI715" s="1490">
        <f>AG715+AH715</f>
        <v>0</v>
      </c>
    </row>
    <row r="716" spans="1:35">
      <c r="A716" s="1887">
        <v>692</v>
      </c>
      <c r="B716" s="1887">
        <v>652</v>
      </c>
      <c r="C716" s="1887">
        <v>689</v>
      </c>
      <c r="E716" s="2653">
        <v>1</v>
      </c>
      <c r="I716" s="159"/>
      <c r="J716" s="2345"/>
      <c r="K716" s="2317" t="s">
        <v>230</v>
      </c>
      <c r="L716" s="2317"/>
      <c r="M716" s="1080"/>
      <c r="N716" s="1080"/>
      <c r="O716" s="1080"/>
      <c r="P716" s="1080"/>
      <c r="Q716" s="1482">
        <f t="shared" ref="Q716:AI716" si="450">SUM(Q717:Q721)</f>
        <v>200</v>
      </c>
      <c r="R716" s="1592">
        <f t="shared" si="450"/>
        <v>300</v>
      </c>
      <c r="S716" s="1482">
        <f t="shared" si="450"/>
        <v>500</v>
      </c>
      <c r="T716" s="1482">
        <f t="shared" si="450"/>
        <v>200</v>
      </c>
      <c r="U716" s="1482">
        <f t="shared" si="450"/>
        <v>800</v>
      </c>
      <c r="V716" s="1482">
        <f t="shared" si="450"/>
        <v>1000</v>
      </c>
      <c r="W716" s="1482">
        <f t="shared" si="450"/>
        <v>230</v>
      </c>
      <c r="X716" s="1482">
        <f t="shared" si="450"/>
        <v>360</v>
      </c>
      <c r="Y716" s="1482">
        <f t="shared" si="450"/>
        <v>590</v>
      </c>
      <c r="Z716" s="1482">
        <f t="shared" si="450"/>
        <v>320</v>
      </c>
      <c r="AA716" s="1482">
        <f t="shared" si="450"/>
        <v>450</v>
      </c>
      <c r="AB716" s="1482">
        <f t="shared" si="450"/>
        <v>680</v>
      </c>
      <c r="AC716" s="1482">
        <f t="shared" si="450"/>
        <v>1000</v>
      </c>
      <c r="AD716" s="1482">
        <f t="shared" si="450"/>
        <v>2000</v>
      </c>
      <c r="AE716" s="1482">
        <f t="shared" si="450"/>
        <v>1180</v>
      </c>
      <c r="AF716" s="1482">
        <f t="shared" si="450"/>
        <v>1450</v>
      </c>
      <c r="AG716" s="1482">
        <f t="shared" si="450"/>
        <v>3000</v>
      </c>
      <c r="AH716" s="1482">
        <f t="shared" si="450"/>
        <v>2630</v>
      </c>
      <c r="AI716" s="2019">
        <f t="shared" si="450"/>
        <v>5630</v>
      </c>
    </row>
    <row r="717" spans="1:35">
      <c r="A717" s="1887">
        <v>693</v>
      </c>
      <c r="B717" s="1887">
        <v>1</v>
      </c>
      <c r="C717" s="1887">
        <v>690</v>
      </c>
      <c r="E717" s="2653">
        <v>1</v>
      </c>
      <c r="G717" s="2178"/>
      <c r="I717" s="159"/>
      <c r="J717" s="2345"/>
      <c r="K717" s="2317"/>
      <c r="L717" s="2317"/>
      <c r="M717" s="371" t="s">
        <v>12</v>
      </c>
      <c r="Q717" s="1412"/>
      <c r="R717" s="1396"/>
      <c r="S717" s="1412"/>
      <c r="T717" s="1412"/>
      <c r="U717" s="1412"/>
      <c r="V717" s="1412"/>
      <c r="W717" s="1412"/>
      <c r="X717" s="1412"/>
      <c r="Y717" s="1412"/>
      <c r="Z717" s="1412"/>
      <c r="AA717" s="1412"/>
      <c r="AB717" s="1412"/>
      <c r="AC717" s="1398">
        <f>SUM(Q717:S717)</f>
        <v>0</v>
      </c>
      <c r="AD717" s="1398">
        <f>SUM(T717:V717)</f>
        <v>0</v>
      </c>
      <c r="AE717" s="1398">
        <f>SUM(W717:Y717)</f>
        <v>0</v>
      </c>
      <c r="AF717" s="1398">
        <f>SUM(Z717:AB717)</f>
        <v>0</v>
      </c>
      <c r="AG717" s="1398">
        <f>AC717+AD717</f>
        <v>0</v>
      </c>
      <c r="AH717" s="1398">
        <f>AF717+AE717</f>
        <v>0</v>
      </c>
      <c r="AI717" s="1490">
        <f>AG717+AH717</f>
        <v>0</v>
      </c>
    </row>
    <row r="718" spans="1:35">
      <c r="A718" s="1887">
        <v>1</v>
      </c>
      <c r="B718" s="1887">
        <v>653</v>
      </c>
      <c r="C718" s="1887">
        <v>650</v>
      </c>
      <c r="E718" s="2662" t="s">
        <v>1080</v>
      </c>
      <c r="F718" s="2663"/>
      <c r="G718" s="2658"/>
      <c r="I718" s="159"/>
      <c r="J718" s="2345"/>
      <c r="K718" s="2317"/>
      <c r="L718" s="2317"/>
      <c r="M718" s="1578" t="s">
        <v>789</v>
      </c>
      <c r="Q718" s="1412">
        <v>0</v>
      </c>
      <c r="R718" s="1396">
        <v>0</v>
      </c>
      <c r="S718" s="1412">
        <v>0</v>
      </c>
      <c r="T718" s="1412">
        <v>0</v>
      </c>
      <c r="U718" s="1412">
        <v>500</v>
      </c>
      <c r="V718" s="1412">
        <v>500</v>
      </c>
      <c r="W718" s="1412">
        <v>30</v>
      </c>
      <c r="X718" s="1412">
        <v>60</v>
      </c>
      <c r="Y718" s="1412">
        <v>90</v>
      </c>
      <c r="Z718" s="1412">
        <v>120</v>
      </c>
      <c r="AA718" s="1412">
        <v>150</v>
      </c>
      <c r="AB718" s="1412">
        <v>180</v>
      </c>
      <c r="AC718" s="1398">
        <f>SUM(Q718:S718)</f>
        <v>0</v>
      </c>
      <c r="AD718" s="1398">
        <f>SUM(T718:V718)</f>
        <v>1000</v>
      </c>
      <c r="AE718" s="1398">
        <f>SUM(W718:Y718)</f>
        <v>180</v>
      </c>
      <c r="AF718" s="1398">
        <f>SUM(Z718:AB718)</f>
        <v>450</v>
      </c>
      <c r="AG718" s="1398">
        <f>AC718+AD718</f>
        <v>1000</v>
      </c>
      <c r="AH718" s="1398">
        <f>AF718+AE718</f>
        <v>630</v>
      </c>
      <c r="AI718" s="1490">
        <f>AG718+AH718</f>
        <v>1630</v>
      </c>
    </row>
    <row r="719" spans="1:35">
      <c r="A719" s="1887">
        <v>694</v>
      </c>
      <c r="B719" s="1887">
        <v>1</v>
      </c>
      <c r="C719" s="1887">
        <v>691</v>
      </c>
      <c r="E719" s="2653">
        <v>1</v>
      </c>
      <c r="G719" s="2178"/>
      <c r="I719" s="159"/>
      <c r="J719" s="2345"/>
      <c r="K719" s="2317"/>
      <c r="L719" s="2317"/>
      <c r="M719" s="371" t="s">
        <v>13</v>
      </c>
      <c r="Q719" s="1412"/>
      <c r="R719" s="1396"/>
      <c r="S719" s="1412"/>
      <c r="T719" s="1412"/>
      <c r="U719" s="1412"/>
      <c r="V719" s="1412"/>
      <c r="W719" s="1412"/>
      <c r="X719" s="1412"/>
      <c r="Y719" s="1412"/>
      <c r="Z719" s="1412"/>
      <c r="AA719" s="1412"/>
      <c r="AB719" s="1412"/>
      <c r="AC719" s="1398">
        <f>SUM(Q719:S719)</f>
        <v>0</v>
      </c>
      <c r="AD719" s="1398">
        <f>SUM(T719:V719)</f>
        <v>0</v>
      </c>
      <c r="AE719" s="1398">
        <f>SUM(W719:Y719)</f>
        <v>0</v>
      </c>
      <c r="AF719" s="1398">
        <f>SUM(Z719:AB719)</f>
        <v>0</v>
      </c>
      <c r="AG719" s="1398">
        <f>AC719+AD719</f>
        <v>0</v>
      </c>
      <c r="AH719" s="1398">
        <f>AF719+AE719</f>
        <v>0</v>
      </c>
      <c r="AI719" s="1490">
        <f>AG719+AH719</f>
        <v>0</v>
      </c>
    </row>
    <row r="720" spans="1:35">
      <c r="A720" s="1887">
        <v>695</v>
      </c>
      <c r="B720" s="1887">
        <v>654</v>
      </c>
      <c r="C720" s="1887">
        <v>692</v>
      </c>
      <c r="E720" s="2671" t="s">
        <v>1040</v>
      </c>
      <c r="F720" s="2702"/>
      <c r="G720" s="2178"/>
      <c r="I720" s="159"/>
      <c r="J720" s="2345"/>
      <c r="K720" s="2317"/>
      <c r="L720" s="2317"/>
      <c r="M720" s="1578" t="s">
        <v>1057</v>
      </c>
      <c r="Q720" s="1412"/>
      <c r="R720" s="1396"/>
      <c r="S720" s="1412"/>
      <c r="T720" s="1412"/>
      <c r="U720" s="1412"/>
      <c r="V720" s="1412"/>
      <c r="W720" s="1412"/>
      <c r="X720" s="1412"/>
      <c r="Y720" s="1412"/>
      <c r="Z720" s="1412"/>
      <c r="AA720" s="1412"/>
      <c r="AB720" s="1412"/>
      <c r="AC720" s="1398">
        <f>SUM(Q720:S720)</f>
        <v>0</v>
      </c>
      <c r="AD720" s="1398">
        <f>SUM(T720:V720)</f>
        <v>0</v>
      </c>
      <c r="AE720" s="1398">
        <f>SUM(W720:Y720)</f>
        <v>0</v>
      </c>
      <c r="AF720" s="1398">
        <f>SUM(Z720:AB720)</f>
        <v>0</v>
      </c>
      <c r="AG720" s="1398">
        <f>AC720+AD720</f>
        <v>0</v>
      </c>
      <c r="AH720" s="1398">
        <f>AF720+AE720</f>
        <v>0</v>
      </c>
      <c r="AI720" s="1490">
        <f>AG720+AH720</f>
        <v>0</v>
      </c>
    </row>
    <row r="721" spans="1:35">
      <c r="A721" s="1887">
        <v>696</v>
      </c>
      <c r="B721" s="1887">
        <v>1</v>
      </c>
      <c r="C721" s="1887">
        <v>693</v>
      </c>
      <c r="E721" s="2653">
        <v>1</v>
      </c>
      <c r="G721" s="2178"/>
      <c r="I721" s="159"/>
      <c r="J721" s="2345"/>
      <c r="K721" s="2317"/>
      <c r="L721" s="2317"/>
      <c r="M721" s="326" t="s">
        <v>290</v>
      </c>
      <c r="N721" s="326"/>
      <c r="O721" s="326"/>
      <c r="P721" s="2347"/>
      <c r="Q721" s="1412">
        <v>200</v>
      </c>
      <c r="R721" s="1396">
        <v>300</v>
      </c>
      <c r="S721" s="1412">
        <v>500</v>
      </c>
      <c r="T721" s="1412">
        <v>200</v>
      </c>
      <c r="U721" s="1412">
        <v>300</v>
      </c>
      <c r="V721" s="1412">
        <v>500</v>
      </c>
      <c r="W721" s="1412">
        <v>200</v>
      </c>
      <c r="X721" s="1412">
        <v>300</v>
      </c>
      <c r="Y721" s="1412">
        <v>500</v>
      </c>
      <c r="Z721" s="1412">
        <v>200</v>
      </c>
      <c r="AA721" s="1412">
        <v>300</v>
      </c>
      <c r="AB721" s="1412">
        <v>500</v>
      </c>
      <c r="AC721" s="1398">
        <f>SUM(Q721:S721)</f>
        <v>1000</v>
      </c>
      <c r="AD721" s="1398">
        <f>SUM(T721:V721)</f>
        <v>1000</v>
      </c>
      <c r="AE721" s="1398">
        <f>SUM(W721:Y721)</f>
        <v>1000</v>
      </c>
      <c r="AF721" s="1398">
        <f>SUM(Z721:AB721)</f>
        <v>1000</v>
      </c>
      <c r="AG721" s="1398">
        <f>AC721+AD721</f>
        <v>2000</v>
      </c>
      <c r="AH721" s="1398">
        <f>AF721+AE721</f>
        <v>2000</v>
      </c>
      <c r="AI721" s="1490">
        <f>AG721+AH721</f>
        <v>4000</v>
      </c>
    </row>
    <row r="722" spans="1:35">
      <c r="A722" s="1887">
        <v>697</v>
      </c>
      <c r="B722" s="1887">
        <v>655</v>
      </c>
      <c r="C722" s="1887">
        <v>694</v>
      </c>
      <c r="E722" s="2653">
        <v>1</v>
      </c>
      <c r="I722" s="635" t="s">
        <v>233</v>
      </c>
      <c r="J722" s="1435"/>
      <c r="K722" s="995"/>
      <c r="L722" s="995"/>
      <c r="M722" s="995"/>
      <c r="N722" s="995"/>
      <c r="O722" s="995"/>
      <c r="P722" s="995"/>
      <c r="Q722" s="1486">
        <f t="shared" ref="Q722:AI722" si="451">+Q723+Q749</f>
        <v>1310</v>
      </c>
      <c r="R722" s="1589">
        <f t="shared" si="451"/>
        <v>1415</v>
      </c>
      <c r="S722" s="1486">
        <f t="shared" si="451"/>
        <v>1630</v>
      </c>
      <c r="T722" s="1486">
        <f t="shared" si="451"/>
        <v>1425</v>
      </c>
      <c r="U722" s="1486">
        <f t="shared" si="451"/>
        <v>1630</v>
      </c>
      <c r="V722" s="1486">
        <f t="shared" si="451"/>
        <v>1790</v>
      </c>
      <c r="W722" s="1486">
        <f t="shared" si="451"/>
        <v>1558</v>
      </c>
      <c r="X722" s="1486">
        <f t="shared" si="451"/>
        <v>1566</v>
      </c>
      <c r="Y722" s="1486">
        <f t="shared" si="451"/>
        <v>1914</v>
      </c>
      <c r="Z722" s="1486">
        <f t="shared" si="451"/>
        <v>1662</v>
      </c>
      <c r="AA722" s="1486">
        <f t="shared" si="451"/>
        <v>1790</v>
      </c>
      <c r="AB722" s="1486">
        <f t="shared" si="451"/>
        <v>1968</v>
      </c>
      <c r="AC722" s="1486">
        <f t="shared" si="451"/>
        <v>4355</v>
      </c>
      <c r="AD722" s="1486">
        <f t="shared" si="451"/>
        <v>4645</v>
      </c>
      <c r="AE722" s="1486">
        <f t="shared" si="451"/>
        <v>5002</v>
      </c>
      <c r="AF722" s="1486">
        <f t="shared" si="451"/>
        <v>5330</v>
      </c>
      <c r="AG722" s="1486">
        <f t="shared" si="451"/>
        <v>9000</v>
      </c>
      <c r="AH722" s="1486">
        <f t="shared" si="451"/>
        <v>10332</v>
      </c>
      <c r="AI722" s="2013">
        <f t="shared" si="451"/>
        <v>19332</v>
      </c>
    </row>
    <row r="723" spans="1:35">
      <c r="A723" s="1887">
        <v>698</v>
      </c>
      <c r="B723" s="1887">
        <v>656</v>
      </c>
      <c r="C723" s="1887">
        <v>695</v>
      </c>
      <c r="E723" s="2653">
        <v>1</v>
      </c>
      <c r="I723" s="159"/>
      <c r="J723" s="2345"/>
      <c r="K723" s="2315" t="s">
        <v>221</v>
      </c>
      <c r="L723" s="2315"/>
      <c r="M723" s="2316"/>
      <c r="N723" s="2316"/>
      <c r="O723" s="2316"/>
      <c r="P723" s="2316"/>
      <c r="Q723" s="1472">
        <f t="shared" ref="Q723:AI723" si="452">Q729+Q724+Q734+Q739+Q744</f>
        <v>1210</v>
      </c>
      <c r="R723" s="1590">
        <f t="shared" si="452"/>
        <v>1265</v>
      </c>
      <c r="S723" s="1472">
        <f t="shared" si="452"/>
        <v>1380</v>
      </c>
      <c r="T723" s="1472">
        <f t="shared" si="452"/>
        <v>1325</v>
      </c>
      <c r="U723" s="1472">
        <f t="shared" si="452"/>
        <v>1380</v>
      </c>
      <c r="V723" s="1472">
        <f t="shared" si="452"/>
        <v>1440</v>
      </c>
      <c r="W723" s="1472">
        <f t="shared" si="452"/>
        <v>1452</v>
      </c>
      <c r="X723" s="1472">
        <f t="shared" si="452"/>
        <v>1404</v>
      </c>
      <c r="Y723" s="1472">
        <f t="shared" si="452"/>
        <v>1646</v>
      </c>
      <c r="Z723" s="1472">
        <f t="shared" si="452"/>
        <v>1538</v>
      </c>
      <c r="AA723" s="1472">
        <f t="shared" si="452"/>
        <v>1610</v>
      </c>
      <c r="AB723" s="1472">
        <f t="shared" si="452"/>
        <v>1682</v>
      </c>
      <c r="AC723" s="1472">
        <f t="shared" si="452"/>
        <v>3855</v>
      </c>
      <c r="AD723" s="1472">
        <f t="shared" si="452"/>
        <v>4145</v>
      </c>
      <c r="AE723" s="1472">
        <f t="shared" si="452"/>
        <v>4502</v>
      </c>
      <c r="AF723" s="1472">
        <f t="shared" si="452"/>
        <v>4830</v>
      </c>
      <c r="AG723" s="1472">
        <f t="shared" si="452"/>
        <v>8000</v>
      </c>
      <c r="AH723" s="1472">
        <f t="shared" si="452"/>
        <v>9332</v>
      </c>
      <c r="AI723" s="1487">
        <f t="shared" si="452"/>
        <v>17332</v>
      </c>
    </row>
    <row r="724" spans="1:35">
      <c r="A724" s="1887">
        <v>699</v>
      </c>
      <c r="B724" s="1887">
        <v>1</v>
      </c>
      <c r="C724" s="1887">
        <v>696</v>
      </c>
      <c r="E724" s="2653">
        <v>1</v>
      </c>
      <c r="G724" s="2178"/>
      <c r="I724" s="159"/>
      <c r="J724" s="2345"/>
      <c r="K724" s="2315"/>
      <c r="L724" s="2315"/>
      <c r="M724" s="371" t="s">
        <v>895</v>
      </c>
      <c r="N724" s="558"/>
      <c r="O724" s="558"/>
      <c r="P724" s="558"/>
      <c r="Q724" s="1450">
        <f>SUM(Q725:Q728)</f>
        <v>0</v>
      </c>
      <c r="R724" s="1593">
        <f t="shared" ref="R724:AI724" si="453">SUM(R725:R728)</f>
        <v>0</v>
      </c>
      <c r="S724" s="1450">
        <f t="shared" si="453"/>
        <v>0</v>
      </c>
      <c r="T724" s="1450">
        <f t="shared" si="453"/>
        <v>0</v>
      </c>
      <c r="U724" s="1450">
        <f t="shared" si="453"/>
        <v>0</v>
      </c>
      <c r="V724" s="1450">
        <f t="shared" si="453"/>
        <v>0</v>
      </c>
      <c r="W724" s="1450">
        <f t="shared" si="453"/>
        <v>0</v>
      </c>
      <c r="X724" s="1450">
        <f t="shared" si="453"/>
        <v>0</v>
      </c>
      <c r="Y724" s="1450">
        <f t="shared" si="453"/>
        <v>0</v>
      </c>
      <c r="Z724" s="1450">
        <f t="shared" si="453"/>
        <v>0</v>
      </c>
      <c r="AA724" s="1450">
        <f t="shared" si="453"/>
        <v>0</v>
      </c>
      <c r="AB724" s="1450">
        <f t="shared" si="453"/>
        <v>0</v>
      </c>
      <c r="AC724" s="1450">
        <f t="shared" si="453"/>
        <v>0</v>
      </c>
      <c r="AD724" s="1450">
        <f t="shared" si="453"/>
        <v>0</v>
      </c>
      <c r="AE724" s="1450">
        <f t="shared" si="453"/>
        <v>0</v>
      </c>
      <c r="AF724" s="1450">
        <f t="shared" si="453"/>
        <v>0</v>
      </c>
      <c r="AG724" s="1450">
        <f t="shared" si="453"/>
        <v>0</v>
      </c>
      <c r="AH724" s="1450">
        <f t="shared" si="453"/>
        <v>0</v>
      </c>
      <c r="AI724" s="1488">
        <f t="shared" si="453"/>
        <v>0</v>
      </c>
    </row>
    <row r="725" spans="1:35">
      <c r="A725" s="1887">
        <v>700</v>
      </c>
      <c r="B725" s="1887">
        <v>1</v>
      </c>
      <c r="C725" s="1887">
        <v>697</v>
      </c>
      <c r="E725" s="2671" t="s">
        <v>1040</v>
      </c>
      <c r="F725" s="2702"/>
      <c r="G725" s="2178"/>
      <c r="I725" s="159"/>
      <c r="J725" s="2345"/>
      <c r="K725" s="2315"/>
      <c r="L725" s="2315"/>
      <c r="N725" s="587" t="s">
        <v>1036</v>
      </c>
      <c r="O725" s="175"/>
      <c r="P725" s="175"/>
      <c r="Q725" s="1454"/>
      <c r="R725" s="1588"/>
      <c r="S725" s="1454"/>
      <c r="T725" s="1454"/>
      <c r="U725" s="1454"/>
      <c r="V725" s="1454"/>
      <c r="W725" s="1454"/>
      <c r="X725" s="1454"/>
      <c r="Y725" s="1454"/>
      <c r="Z725" s="1454"/>
      <c r="AA725" s="1454"/>
      <c r="AB725" s="1454"/>
      <c r="AC725" s="1452">
        <f>SUM(Q725:S725)</f>
        <v>0</v>
      </c>
      <c r="AD725" s="1452">
        <f>SUM(T725:V725)</f>
        <v>0</v>
      </c>
      <c r="AE725" s="1452">
        <f>SUM(W725:Y725)</f>
        <v>0</v>
      </c>
      <c r="AF725" s="1452">
        <f>SUM(Z725:AB725)</f>
        <v>0</v>
      </c>
      <c r="AG725" s="1452">
        <f>AC725+AD725</f>
        <v>0</v>
      </c>
      <c r="AH725" s="1452">
        <f>AF725+AE725</f>
        <v>0</v>
      </c>
      <c r="AI725" s="1489">
        <f>AG725+AH725</f>
        <v>0</v>
      </c>
    </row>
    <row r="726" spans="1:35">
      <c r="A726" s="1887">
        <v>701</v>
      </c>
      <c r="B726" s="1887">
        <v>1</v>
      </c>
      <c r="C726" s="1887">
        <v>698</v>
      </c>
      <c r="E726" s="2671" t="s">
        <v>1040</v>
      </c>
      <c r="F726" s="2702"/>
      <c r="G726" s="2178"/>
      <c r="I726" s="159"/>
      <c r="J726" s="2345"/>
      <c r="K726" s="2315"/>
      <c r="L726" s="2315"/>
      <c r="N726" s="1578" t="s">
        <v>1037</v>
      </c>
      <c r="Q726" s="1412"/>
      <c r="R726" s="1396"/>
      <c r="S726" s="1412"/>
      <c r="T726" s="1412"/>
      <c r="U726" s="1412"/>
      <c r="V726" s="1412"/>
      <c r="W726" s="1412"/>
      <c r="X726" s="1412"/>
      <c r="Y726" s="1412"/>
      <c r="Z726" s="1412"/>
      <c r="AA726" s="1412"/>
      <c r="AB726" s="1412"/>
      <c r="AC726" s="1398">
        <f>SUM(Q726:S726)</f>
        <v>0</v>
      </c>
      <c r="AD726" s="1398">
        <f>SUM(T726:V726)</f>
        <v>0</v>
      </c>
      <c r="AE726" s="1398">
        <f>SUM(W726:Y726)</f>
        <v>0</v>
      </c>
      <c r="AF726" s="1398">
        <f>SUM(Z726:AB726)</f>
        <v>0</v>
      </c>
      <c r="AG726" s="1398">
        <f>AC726+AD726</f>
        <v>0</v>
      </c>
      <c r="AH726" s="1398">
        <f>AF726+AE726</f>
        <v>0</v>
      </c>
      <c r="AI726" s="1490">
        <f>AG726+AH726</f>
        <v>0</v>
      </c>
    </row>
    <row r="727" spans="1:35">
      <c r="A727" s="1887">
        <v>702</v>
      </c>
      <c r="B727" s="1887">
        <v>1</v>
      </c>
      <c r="C727" s="1887">
        <v>699</v>
      </c>
      <c r="E727" s="2671" t="s">
        <v>1040</v>
      </c>
      <c r="F727" s="2702"/>
      <c r="G727" s="2178"/>
      <c r="I727" s="159"/>
      <c r="J727" s="2345"/>
      <c r="K727" s="2315"/>
      <c r="L727" s="2315"/>
      <c r="N727" s="1578" t="s">
        <v>1038</v>
      </c>
      <c r="O727" s="1578"/>
      <c r="P727" s="1578"/>
      <c r="Q727" s="1412"/>
      <c r="R727" s="1412"/>
      <c r="S727" s="1412"/>
      <c r="T727" s="1412"/>
      <c r="U727" s="1412"/>
      <c r="V727" s="1412"/>
      <c r="W727" s="1412"/>
      <c r="X727" s="1412"/>
      <c r="Y727" s="1412"/>
      <c r="Z727" s="1412"/>
      <c r="AA727" s="1412"/>
      <c r="AB727" s="1412"/>
      <c r="AC727" s="1398">
        <f>SUM(Q727:S727)</f>
        <v>0</v>
      </c>
      <c r="AD727" s="1398">
        <f>SUM(T727:V727)</f>
        <v>0</v>
      </c>
      <c r="AE727" s="1398">
        <f>SUM(W727:Y727)</f>
        <v>0</v>
      </c>
      <c r="AF727" s="1398">
        <f>SUM(Z727:AB727)</f>
        <v>0</v>
      </c>
      <c r="AG727" s="1398">
        <f>AC727+AD727</f>
        <v>0</v>
      </c>
      <c r="AH727" s="1398">
        <f>AF727+AE727</f>
        <v>0</v>
      </c>
      <c r="AI727" s="1490">
        <f>AG727+AH727</f>
        <v>0</v>
      </c>
    </row>
    <row r="728" spans="1:35">
      <c r="A728" s="1887">
        <v>703</v>
      </c>
      <c r="B728" s="1887">
        <v>1</v>
      </c>
      <c r="C728" s="1887">
        <v>700</v>
      </c>
      <c r="E728" s="2671" t="s">
        <v>1040</v>
      </c>
      <c r="F728" s="2702"/>
      <c r="G728" s="2178"/>
      <c r="I728" s="159"/>
      <c r="J728" s="2345"/>
      <c r="K728" s="2315"/>
      <c r="L728" s="2315"/>
      <c r="N728" s="1578" t="s">
        <v>1039</v>
      </c>
      <c r="O728" s="16"/>
      <c r="P728" s="16"/>
      <c r="Q728" s="1465"/>
      <c r="R728" s="1465"/>
      <c r="S728" s="1465"/>
      <c r="T728" s="1465"/>
      <c r="U728" s="1465"/>
      <c r="V728" s="1465"/>
      <c r="W728" s="1465"/>
      <c r="X728" s="1465"/>
      <c r="Y728" s="1465"/>
      <c r="Z728" s="1465"/>
      <c r="AA728" s="1465"/>
      <c r="AB728" s="1465"/>
      <c r="AC728" s="1399">
        <f>SUM(Q728:S728)</f>
        <v>0</v>
      </c>
      <c r="AD728" s="1399">
        <f>SUM(T728:V728)</f>
        <v>0</v>
      </c>
      <c r="AE728" s="1399">
        <f>SUM(W728:Y728)</f>
        <v>0</v>
      </c>
      <c r="AF728" s="1399">
        <f>SUM(Z728:AB728)</f>
        <v>0</v>
      </c>
      <c r="AG728" s="1399">
        <f>AC728+AD728</f>
        <v>0</v>
      </c>
      <c r="AH728" s="1399">
        <f>AF728+AE728</f>
        <v>0</v>
      </c>
      <c r="AI728" s="1492">
        <f>AG728+AH728</f>
        <v>0</v>
      </c>
    </row>
    <row r="729" spans="1:35">
      <c r="A729" s="1887">
        <v>1</v>
      </c>
      <c r="B729" s="1887">
        <v>657</v>
      </c>
      <c r="C729" s="1887">
        <v>654</v>
      </c>
      <c r="E729" s="2662" t="s">
        <v>1080</v>
      </c>
      <c r="F729" s="2663"/>
      <c r="G729" s="2658"/>
      <c r="I729" s="159"/>
      <c r="J729" s="2345"/>
      <c r="K729" s="2315"/>
      <c r="L729" s="2315"/>
      <c r="M729" s="2703" t="s">
        <v>1056</v>
      </c>
      <c r="N729" s="557"/>
      <c r="O729" s="557"/>
      <c r="P729" s="557"/>
      <c r="Q729" s="1458">
        <f>SUM(Q730:Q733)</f>
        <v>0</v>
      </c>
      <c r="R729" s="1591">
        <f t="shared" ref="R729:AI729" si="454">SUM(R730:R733)</f>
        <v>0</v>
      </c>
      <c r="S729" s="1458">
        <f t="shared" si="454"/>
        <v>0</v>
      </c>
      <c r="T729" s="1458">
        <f t="shared" si="454"/>
        <v>0</v>
      </c>
      <c r="U729" s="1458">
        <f t="shared" si="454"/>
        <v>0</v>
      </c>
      <c r="V729" s="1458">
        <f t="shared" si="454"/>
        <v>0</v>
      </c>
      <c r="W729" s="1458">
        <f t="shared" si="454"/>
        <v>12</v>
      </c>
      <c r="X729" s="1458">
        <f t="shared" si="454"/>
        <v>24</v>
      </c>
      <c r="Y729" s="1458">
        <f t="shared" si="454"/>
        <v>36</v>
      </c>
      <c r="Z729" s="1458">
        <f t="shared" si="454"/>
        <v>48</v>
      </c>
      <c r="AA729" s="1458">
        <f t="shared" si="454"/>
        <v>60</v>
      </c>
      <c r="AB729" s="1458">
        <f t="shared" si="454"/>
        <v>72</v>
      </c>
      <c r="AC729" s="1458">
        <f t="shared" si="454"/>
        <v>0</v>
      </c>
      <c r="AD729" s="1458">
        <f t="shared" si="454"/>
        <v>0</v>
      </c>
      <c r="AE729" s="1458">
        <f t="shared" si="454"/>
        <v>72</v>
      </c>
      <c r="AF729" s="1458">
        <f t="shared" si="454"/>
        <v>180</v>
      </c>
      <c r="AG729" s="1458">
        <f t="shared" si="454"/>
        <v>0</v>
      </c>
      <c r="AH729" s="1458">
        <f t="shared" si="454"/>
        <v>252</v>
      </c>
      <c r="AI729" s="1491">
        <f t="shared" si="454"/>
        <v>252</v>
      </c>
    </row>
    <row r="730" spans="1:35">
      <c r="A730" s="1887">
        <v>1</v>
      </c>
      <c r="B730" s="1887">
        <v>658</v>
      </c>
      <c r="C730" s="1887">
        <v>655</v>
      </c>
      <c r="E730" s="2662" t="s">
        <v>1080</v>
      </c>
      <c r="F730" s="2663"/>
      <c r="G730" s="2658"/>
      <c r="I730" s="159"/>
      <c r="J730" s="2345"/>
      <c r="K730" s="2315"/>
      <c r="L730" s="2315"/>
      <c r="N730" s="587" t="s">
        <v>1036</v>
      </c>
      <c r="O730" s="175"/>
      <c r="P730" s="175"/>
      <c r="Q730" s="1454"/>
      <c r="R730" s="1588"/>
      <c r="S730" s="1454"/>
      <c r="T730" s="1454"/>
      <c r="U730" s="1454"/>
      <c r="V730" s="1454"/>
      <c r="W730" s="1454"/>
      <c r="X730" s="1454"/>
      <c r="Y730" s="1454"/>
      <c r="Z730" s="1454"/>
      <c r="AA730" s="1454"/>
      <c r="AB730" s="1454"/>
      <c r="AC730" s="1452">
        <f>SUM(Q730:S730)</f>
        <v>0</v>
      </c>
      <c r="AD730" s="1452">
        <f>SUM(T730:V730)</f>
        <v>0</v>
      </c>
      <c r="AE730" s="1452">
        <f>SUM(W730:Y730)</f>
        <v>0</v>
      </c>
      <c r="AF730" s="1452">
        <f>SUM(Z730:AB730)</f>
        <v>0</v>
      </c>
      <c r="AG730" s="1452">
        <f>AC730+AD730</f>
        <v>0</v>
      </c>
      <c r="AH730" s="1452">
        <f>AF730+AE730</f>
        <v>0</v>
      </c>
      <c r="AI730" s="1489">
        <f>AG730+AH730</f>
        <v>0</v>
      </c>
    </row>
    <row r="731" spans="1:35">
      <c r="A731" s="1887">
        <v>1</v>
      </c>
      <c r="B731" s="1887">
        <v>659</v>
      </c>
      <c r="C731" s="1887">
        <v>656</v>
      </c>
      <c r="E731" s="2662" t="s">
        <v>1080</v>
      </c>
      <c r="F731" s="2663"/>
      <c r="G731" s="2658"/>
      <c r="I731" s="159"/>
      <c r="J731" s="2345"/>
      <c r="K731" s="2315"/>
      <c r="L731" s="2315"/>
      <c r="N731" s="1578" t="s">
        <v>1037</v>
      </c>
      <c r="Q731" s="1412">
        <v>0</v>
      </c>
      <c r="R731" s="1396">
        <v>0</v>
      </c>
      <c r="S731" s="1412">
        <v>0</v>
      </c>
      <c r="T731" s="1412">
        <v>0</v>
      </c>
      <c r="U731" s="1412">
        <v>0</v>
      </c>
      <c r="V731" s="1412">
        <v>0</v>
      </c>
      <c r="W731" s="1412">
        <v>12</v>
      </c>
      <c r="X731" s="1412">
        <v>24</v>
      </c>
      <c r="Y731" s="1412">
        <v>36</v>
      </c>
      <c r="Z731" s="1412">
        <v>48</v>
      </c>
      <c r="AA731" s="1412">
        <v>60</v>
      </c>
      <c r="AB731" s="1412">
        <v>72</v>
      </c>
      <c r="AC731" s="1398">
        <f>SUM(Q731:S731)</f>
        <v>0</v>
      </c>
      <c r="AD731" s="1398">
        <f>SUM(T731:V731)</f>
        <v>0</v>
      </c>
      <c r="AE731" s="1398">
        <f>SUM(W731:Y731)</f>
        <v>72</v>
      </c>
      <c r="AF731" s="1398">
        <f>SUM(Z731:AB731)</f>
        <v>180</v>
      </c>
      <c r="AG731" s="1398">
        <f>AC731+AD731</f>
        <v>0</v>
      </c>
      <c r="AH731" s="1398">
        <f>AF731+AE731</f>
        <v>252</v>
      </c>
      <c r="AI731" s="1490">
        <f>AG731+AH731</f>
        <v>252</v>
      </c>
    </row>
    <row r="732" spans="1:35">
      <c r="A732" s="1887">
        <v>1</v>
      </c>
      <c r="B732" s="1887">
        <v>1</v>
      </c>
      <c r="C732" s="1887">
        <v>1</v>
      </c>
      <c r="E732" s="2662" t="s">
        <v>1080</v>
      </c>
      <c r="F732" s="2663"/>
      <c r="G732" s="2658"/>
      <c r="I732" s="159"/>
      <c r="J732" s="2345"/>
      <c r="K732" s="2315"/>
      <c r="L732" s="2315"/>
      <c r="N732" s="1578" t="s">
        <v>1038</v>
      </c>
      <c r="Q732" s="1412"/>
      <c r="R732" s="1396"/>
      <c r="S732" s="1412"/>
      <c r="T732" s="1412"/>
      <c r="U732" s="1412"/>
      <c r="V732" s="1412"/>
      <c r="W732" s="1412"/>
      <c r="X732" s="1412"/>
      <c r="Y732" s="1412"/>
      <c r="Z732" s="1412"/>
      <c r="AA732" s="1412"/>
      <c r="AB732" s="1412"/>
      <c r="AC732" s="1398">
        <f>SUM(Q732:S732)</f>
        <v>0</v>
      </c>
      <c r="AD732" s="1398">
        <f>SUM(T732:V732)</f>
        <v>0</v>
      </c>
      <c r="AE732" s="1398">
        <f>SUM(W732:Y732)</f>
        <v>0</v>
      </c>
      <c r="AF732" s="1398">
        <f>SUM(Z732:AB732)</f>
        <v>0</v>
      </c>
      <c r="AG732" s="1398">
        <f>AC732+AD732</f>
        <v>0</v>
      </c>
      <c r="AH732" s="1398">
        <f>AF732+AE732</f>
        <v>0</v>
      </c>
      <c r="AI732" s="1490">
        <f>AG732+AH732</f>
        <v>0</v>
      </c>
    </row>
    <row r="733" spans="1:35">
      <c r="A733" s="1887">
        <v>1</v>
      </c>
      <c r="B733" s="1887">
        <v>1</v>
      </c>
      <c r="C733" s="1887">
        <v>1</v>
      </c>
      <c r="E733" s="2662" t="s">
        <v>1080</v>
      </c>
      <c r="F733" s="2663"/>
      <c r="G733" s="2658"/>
      <c r="I733" s="159"/>
      <c r="J733" s="2345"/>
      <c r="K733" s="2315"/>
      <c r="L733" s="2315"/>
      <c r="N733" s="1578" t="s">
        <v>1039</v>
      </c>
      <c r="P733" s="16"/>
      <c r="Q733" s="1465"/>
      <c r="R733" s="1400"/>
      <c r="S733" s="1465"/>
      <c r="T733" s="1465"/>
      <c r="U733" s="1465"/>
      <c r="V733" s="1465"/>
      <c r="W733" s="1465"/>
      <c r="X733" s="1465"/>
      <c r="Y733" s="1465"/>
      <c r="Z733" s="1465"/>
      <c r="AA733" s="1465"/>
      <c r="AB733" s="1465"/>
      <c r="AC733" s="1399">
        <f>SUM(Q733:S733)</f>
        <v>0</v>
      </c>
      <c r="AD733" s="1399">
        <f>SUM(T733:V733)</f>
        <v>0</v>
      </c>
      <c r="AE733" s="1399">
        <f>SUM(W733:Y733)</f>
        <v>0</v>
      </c>
      <c r="AF733" s="1399">
        <f>SUM(Z733:AB733)</f>
        <v>0</v>
      </c>
      <c r="AG733" s="1399">
        <f>AC733+AD733</f>
        <v>0</v>
      </c>
      <c r="AH733" s="1399">
        <f>AF733+AE733</f>
        <v>0</v>
      </c>
      <c r="AI733" s="1492">
        <f>AG733+AH733</f>
        <v>0</v>
      </c>
    </row>
    <row r="734" spans="1:35">
      <c r="A734" s="1887">
        <v>704</v>
      </c>
      <c r="B734" s="1887">
        <v>1</v>
      </c>
      <c r="C734" s="1887">
        <v>701</v>
      </c>
      <c r="E734" s="2653">
        <v>1</v>
      </c>
      <c r="G734" s="2178"/>
      <c r="I734" s="159"/>
      <c r="J734" s="2345"/>
      <c r="K734" s="2315"/>
      <c r="L734" s="2315"/>
      <c r="M734" s="1054" t="s">
        <v>896</v>
      </c>
      <c r="N734" s="557"/>
      <c r="O734" s="557"/>
      <c r="P734" s="558"/>
      <c r="Q734" s="1450">
        <f t="shared" ref="Q734:AI734" si="455">SUM(Q735:Q738)</f>
        <v>550</v>
      </c>
      <c r="R734" s="1593">
        <f t="shared" si="455"/>
        <v>605.00000000000011</v>
      </c>
      <c r="S734" s="1450">
        <f t="shared" si="455"/>
        <v>660</v>
      </c>
      <c r="T734" s="1450">
        <f t="shared" si="455"/>
        <v>605.00000000000011</v>
      </c>
      <c r="U734" s="1450">
        <f t="shared" si="455"/>
        <v>660</v>
      </c>
      <c r="V734" s="1450">
        <f t="shared" si="455"/>
        <v>660</v>
      </c>
      <c r="W734" s="1450">
        <f t="shared" si="455"/>
        <v>660</v>
      </c>
      <c r="X734" s="1450">
        <f t="shared" si="455"/>
        <v>660</v>
      </c>
      <c r="Y734" s="1450">
        <f t="shared" si="455"/>
        <v>770</v>
      </c>
      <c r="Z734" s="1450">
        <f t="shared" si="455"/>
        <v>770</v>
      </c>
      <c r="AA734" s="1450">
        <f t="shared" si="455"/>
        <v>770</v>
      </c>
      <c r="AB734" s="1450">
        <f t="shared" si="455"/>
        <v>770</v>
      </c>
      <c r="AC734" s="1450">
        <f t="shared" si="455"/>
        <v>1815</v>
      </c>
      <c r="AD734" s="1450">
        <f t="shared" si="455"/>
        <v>1925</v>
      </c>
      <c r="AE734" s="1450">
        <f t="shared" si="455"/>
        <v>2090</v>
      </c>
      <c r="AF734" s="1450">
        <f t="shared" si="455"/>
        <v>2310</v>
      </c>
      <c r="AG734" s="1450">
        <f t="shared" si="455"/>
        <v>3740</v>
      </c>
      <c r="AH734" s="1450">
        <f t="shared" si="455"/>
        <v>4400</v>
      </c>
      <c r="AI734" s="1488">
        <f t="shared" si="455"/>
        <v>8140</v>
      </c>
    </row>
    <row r="735" spans="1:35">
      <c r="A735" s="1887">
        <v>705</v>
      </c>
      <c r="B735" s="1887">
        <v>1</v>
      </c>
      <c r="C735" s="1887">
        <v>702</v>
      </c>
      <c r="E735" s="2671" t="s">
        <v>1040</v>
      </c>
      <c r="F735" s="2702"/>
      <c r="G735" s="2178"/>
      <c r="I735" s="159"/>
      <c r="J735" s="2345"/>
      <c r="K735" s="2315"/>
      <c r="L735" s="2315"/>
      <c r="N735" s="587" t="s">
        <v>1036</v>
      </c>
      <c r="O735" s="175"/>
      <c r="P735" s="175"/>
      <c r="Q735" s="1454">
        <v>550</v>
      </c>
      <c r="R735" s="1588">
        <v>605.00000000000011</v>
      </c>
      <c r="S735" s="1454">
        <v>660</v>
      </c>
      <c r="T735" s="1454">
        <v>605.00000000000011</v>
      </c>
      <c r="U735" s="1454">
        <v>660</v>
      </c>
      <c r="V735" s="1454">
        <v>660</v>
      </c>
      <c r="W735" s="1454">
        <v>660</v>
      </c>
      <c r="X735" s="1454">
        <v>660</v>
      </c>
      <c r="Y735" s="1454">
        <v>770</v>
      </c>
      <c r="Z735" s="1454">
        <v>770</v>
      </c>
      <c r="AA735" s="1454">
        <v>770</v>
      </c>
      <c r="AB735" s="1454">
        <v>770</v>
      </c>
      <c r="AC735" s="1452">
        <f>SUM(Q735:S735)</f>
        <v>1815</v>
      </c>
      <c r="AD735" s="1452">
        <f>SUM(T735:V735)</f>
        <v>1925</v>
      </c>
      <c r="AE735" s="1452">
        <f>SUM(W735:Y735)</f>
        <v>2090</v>
      </c>
      <c r="AF735" s="1452">
        <f>SUM(Z735:AB735)</f>
        <v>2310</v>
      </c>
      <c r="AG735" s="1452">
        <f>AC735+AD735</f>
        <v>3740</v>
      </c>
      <c r="AH735" s="1452">
        <f>AF735+AE735</f>
        <v>4400</v>
      </c>
      <c r="AI735" s="1489">
        <f>AG735+AH735</f>
        <v>8140</v>
      </c>
    </row>
    <row r="736" spans="1:35">
      <c r="A736" s="1887">
        <v>706</v>
      </c>
      <c r="B736" s="1887">
        <v>1</v>
      </c>
      <c r="C736" s="1887">
        <v>703</v>
      </c>
      <c r="E736" s="2671" t="s">
        <v>1040</v>
      </c>
      <c r="F736" s="2702"/>
      <c r="G736" s="2178"/>
      <c r="I736" s="159"/>
      <c r="J736" s="2345"/>
      <c r="K736" s="2315"/>
      <c r="L736" s="2315"/>
      <c r="N736" s="1578" t="s">
        <v>1037</v>
      </c>
      <c r="Q736" s="1412"/>
      <c r="R736" s="1396"/>
      <c r="S736" s="1412"/>
      <c r="T736" s="1412"/>
      <c r="U736" s="1412"/>
      <c r="V736" s="1412"/>
      <c r="W736" s="1412"/>
      <c r="X736" s="1412"/>
      <c r="Y736" s="1412"/>
      <c r="Z736" s="1412"/>
      <c r="AA736" s="1412"/>
      <c r="AB736" s="1412"/>
      <c r="AC736" s="1398">
        <f>SUM(Q736:S736)</f>
        <v>0</v>
      </c>
      <c r="AD736" s="1398">
        <f>SUM(T736:V736)</f>
        <v>0</v>
      </c>
      <c r="AE736" s="1398">
        <f>SUM(W736:Y736)</f>
        <v>0</v>
      </c>
      <c r="AF736" s="1398">
        <f>SUM(Z736:AB736)</f>
        <v>0</v>
      </c>
      <c r="AG736" s="1398">
        <f>AC736+AD736</f>
        <v>0</v>
      </c>
      <c r="AH736" s="1398">
        <f>AF736+AE736</f>
        <v>0</v>
      </c>
      <c r="AI736" s="1490">
        <f>AG736+AH736</f>
        <v>0</v>
      </c>
    </row>
    <row r="737" spans="1:35">
      <c r="A737" s="1887">
        <v>707</v>
      </c>
      <c r="B737" s="1887">
        <v>1</v>
      </c>
      <c r="C737" s="1887">
        <v>704</v>
      </c>
      <c r="E737" s="2671" t="s">
        <v>1040</v>
      </c>
      <c r="F737" s="2702"/>
      <c r="G737" s="2178"/>
      <c r="I737" s="159"/>
      <c r="J737" s="2345"/>
      <c r="K737" s="2315"/>
      <c r="L737" s="2315"/>
      <c r="N737" s="1578" t="s">
        <v>1038</v>
      </c>
      <c r="O737" s="1578"/>
      <c r="P737" s="1578"/>
      <c r="Q737" s="1412"/>
      <c r="R737" s="1412"/>
      <c r="S737" s="1412"/>
      <c r="T737" s="1412"/>
      <c r="U737" s="1412"/>
      <c r="V737" s="1412"/>
      <c r="W737" s="1412"/>
      <c r="X737" s="1412"/>
      <c r="Y737" s="1412"/>
      <c r="Z737" s="1412"/>
      <c r="AA737" s="1412"/>
      <c r="AB737" s="1412"/>
      <c r="AC737" s="1398">
        <f>SUM(Q737:S737)</f>
        <v>0</v>
      </c>
      <c r="AD737" s="1398">
        <f>SUM(T737:V737)</f>
        <v>0</v>
      </c>
      <c r="AE737" s="1398">
        <f>SUM(W737:Y737)</f>
        <v>0</v>
      </c>
      <c r="AF737" s="1398">
        <f>SUM(Z737:AB737)</f>
        <v>0</v>
      </c>
      <c r="AG737" s="1398">
        <f>AC737+AD737</f>
        <v>0</v>
      </c>
      <c r="AH737" s="1398">
        <f>AF737+AE737</f>
        <v>0</v>
      </c>
      <c r="AI737" s="1490">
        <f>AG737+AH737</f>
        <v>0</v>
      </c>
    </row>
    <row r="738" spans="1:35">
      <c r="A738" s="1887">
        <v>708</v>
      </c>
      <c r="B738" s="1887">
        <v>1</v>
      </c>
      <c r="C738" s="1887">
        <v>705</v>
      </c>
      <c r="E738" s="2671" t="s">
        <v>1040</v>
      </c>
      <c r="F738" s="2702"/>
      <c r="G738" s="2178"/>
      <c r="I738" s="159"/>
      <c r="J738" s="2345"/>
      <c r="K738" s="2315"/>
      <c r="L738" s="2315"/>
      <c r="N738" s="1578" t="s">
        <v>1039</v>
      </c>
      <c r="O738" s="16"/>
      <c r="P738" s="16"/>
      <c r="Q738" s="1465"/>
      <c r="R738" s="1465"/>
      <c r="S738" s="1465"/>
      <c r="T738" s="1465"/>
      <c r="U738" s="1465"/>
      <c r="V738" s="1465"/>
      <c r="W738" s="1465"/>
      <c r="X738" s="1465"/>
      <c r="Y738" s="1465"/>
      <c r="Z738" s="1465"/>
      <c r="AA738" s="1465"/>
      <c r="AB738" s="1465"/>
      <c r="AC738" s="1399">
        <f>SUM(Q738:S738)</f>
        <v>0</v>
      </c>
      <c r="AD738" s="1399">
        <f>SUM(T738:V738)</f>
        <v>0</v>
      </c>
      <c r="AE738" s="1399">
        <f>SUM(W738:Y738)</f>
        <v>0</v>
      </c>
      <c r="AF738" s="1399">
        <f>SUM(Z738:AB738)</f>
        <v>0</v>
      </c>
      <c r="AG738" s="1399">
        <f>AC738+AD738</f>
        <v>0</v>
      </c>
      <c r="AH738" s="1399">
        <f>AF738+AE738</f>
        <v>0</v>
      </c>
      <c r="AI738" s="1492">
        <f>AG738+AH738</f>
        <v>0</v>
      </c>
    </row>
    <row r="739" spans="1:35">
      <c r="A739" s="1887">
        <v>709</v>
      </c>
      <c r="B739" s="1887">
        <v>660</v>
      </c>
      <c r="C739" s="1887">
        <v>706</v>
      </c>
      <c r="E739" s="2671" t="s">
        <v>1040</v>
      </c>
      <c r="F739" s="2702"/>
      <c r="G739" s="2178"/>
      <c r="I739" s="159"/>
      <c r="J739" s="2345"/>
      <c r="K739" s="2315"/>
      <c r="L739" s="2315"/>
      <c r="M739" s="2333" t="s">
        <v>1059</v>
      </c>
      <c r="N739" s="557"/>
      <c r="O739" s="557"/>
      <c r="P739" s="557"/>
      <c r="Q739" s="1450">
        <f t="shared" ref="Q739:AI739" si="456">SUM(Q740:Q743)</f>
        <v>0</v>
      </c>
      <c r="R739" s="1593">
        <f t="shared" si="456"/>
        <v>0</v>
      </c>
      <c r="S739" s="1450">
        <f t="shared" si="456"/>
        <v>0</v>
      </c>
      <c r="T739" s="1450">
        <f t="shared" si="456"/>
        <v>0</v>
      </c>
      <c r="U739" s="1450">
        <f t="shared" si="456"/>
        <v>0</v>
      </c>
      <c r="V739" s="1450">
        <f t="shared" si="456"/>
        <v>0</v>
      </c>
      <c r="W739" s="1450">
        <f t="shared" si="456"/>
        <v>0</v>
      </c>
      <c r="X739" s="1450">
        <f t="shared" si="456"/>
        <v>0</v>
      </c>
      <c r="Y739" s="1450">
        <f t="shared" si="456"/>
        <v>0</v>
      </c>
      <c r="Z739" s="1450">
        <f t="shared" si="456"/>
        <v>0</v>
      </c>
      <c r="AA739" s="1450">
        <f t="shared" si="456"/>
        <v>0</v>
      </c>
      <c r="AB739" s="1450">
        <f t="shared" si="456"/>
        <v>0</v>
      </c>
      <c r="AC739" s="1450">
        <f t="shared" si="456"/>
        <v>0</v>
      </c>
      <c r="AD739" s="1450">
        <f t="shared" si="456"/>
        <v>0</v>
      </c>
      <c r="AE739" s="1450">
        <f t="shared" si="456"/>
        <v>0</v>
      </c>
      <c r="AF739" s="1450">
        <f t="shared" si="456"/>
        <v>0</v>
      </c>
      <c r="AG739" s="1450">
        <f t="shared" si="456"/>
        <v>0</v>
      </c>
      <c r="AH739" s="1450">
        <f t="shared" si="456"/>
        <v>0</v>
      </c>
      <c r="AI739" s="1488">
        <f t="shared" si="456"/>
        <v>0</v>
      </c>
    </row>
    <row r="740" spans="1:35">
      <c r="A740" s="1887">
        <v>710</v>
      </c>
      <c r="B740" s="1887">
        <v>661</v>
      </c>
      <c r="C740" s="1887">
        <v>707</v>
      </c>
      <c r="E740" s="2671" t="s">
        <v>1040</v>
      </c>
      <c r="F740" s="2702"/>
      <c r="G740" s="2178"/>
      <c r="I740" s="159"/>
      <c r="J740" s="2345"/>
      <c r="K740" s="2315"/>
      <c r="L740" s="2315"/>
      <c r="N740" s="587" t="s">
        <v>1036</v>
      </c>
      <c r="O740" s="175"/>
      <c r="P740" s="175"/>
      <c r="Q740" s="1454"/>
      <c r="R740" s="1588"/>
      <c r="S740" s="1454"/>
      <c r="T740" s="1454"/>
      <c r="U740" s="1454"/>
      <c r="V740" s="1454"/>
      <c r="W740" s="1454"/>
      <c r="X740" s="1454"/>
      <c r="Y740" s="1454"/>
      <c r="Z740" s="1454"/>
      <c r="AA740" s="1454"/>
      <c r="AB740" s="1454"/>
      <c r="AC740" s="1452">
        <f>SUM(Q740:S740)</f>
        <v>0</v>
      </c>
      <c r="AD740" s="1452">
        <f>SUM(T740:V740)</f>
        <v>0</v>
      </c>
      <c r="AE740" s="1452">
        <f>SUM(W740:Y740)</f>
        <v>0</v>
      </c>
      <c r="AF740" s="1452">
        <f>SUM(Z740:AB740)</f>
        <v>0</v>
      </c>
      <c r="AG740" s="1452">
        <f>AC740+AD740</f>
        <v>0</v>
      </c>
      <c r="AH740" s="1452">
        <f>AF740+AE740</f>
        <v>0</v>
      </c>
      <c r="AI740" s="1489">
        <f>AG740+AH740</f>
        <v>0</v>
      </c>
    </row>
    <row r="741" spans="1:35">
      <c r="A741" s="1887">
        <v>711</v>
      </c>
      <c r="B741" s="1887">
        <v>662</v>
      </c>
      <c r="C741" s="1887">
        <v>708</v>
      </c>
      <c r="E741" s="2671" t="s">
        <v>1040</v>
      </c>
      <c r="F741" s="2702"/>
      <c r="G741" s="2178"/>
      <c r="I741" s="159"/>
      <c r="J741" s="2345"/>
      <c r="K741" s="2315"/>
      <c r="L741" s="2315"/>
      <c r="N741" s="1578" t="s">
        <v>1037</v>
      </c>
      <c r="Q741" s="1412"/>
      <c r="R741" s="1396"/>
      <c r="S741" s="1412"/>
      <c r="T741" s="1412"/>
      <c r="U741" s="1412"/>
      <c r="V741" s="1412"/>
      <c r="W741" s="1412"/>
      <c r="X741" s="1412"/>
      <c r="Y741" s="1412"/>
      <c r="Z741" s="1412"/>
      <c r="AA741" s="1412"/>
      <c r="AB741" s="1412"/>
      <c r="AC741" s="1398">
        <f>SUM(Q741:S741)</f>
        <v>0</v>
      </c>
      <c r="AD741" s="1398">
        <f>SUM(T741:V741)</f>
        <v>0</v>
      </c>
      <c r="AE741" s="1398">
        <f>SUM(W741:Y741)</f>
        <v>0</v>
      </c>
      <c r="AF741" s="1398">
        <f>SUM(Z741:AB741)</f>
        <v>0</v>
      </c>
      <c r="AG741" s="1398">
        <f>AC741+AD741</f>
        <v>0</v>
      </c>
      <c r="AH741" s="1398">
        <f>AF741+AE741</f>
        <v>0</v>
      </c>
      <c r="AI741" s="1490">
        <f>AG741+AH741</f>
        <v>0</v>
      </c>
    </row>
    <row r="742" spans="1:35">
      <c r="A742" s="1887">
        <v>712</v>
      </c>
      <c r="B742" s="1887">
        <v>663</v>
      </c>
      <c r="C742" s="1887">
        <v>709</v>
      </c>
      <c r="E742" s="2671" t="s">
        <v>1040</v>
      </c>
      <c r="F742" s="2702"/>
      <c r="G742" s="2178"/>
      <c r="I742" s="159"/>
      <c r="J742" s="2345"/>
      <c r="K742" s="2315"/>
      <c r="L742" s="2315"/>
      <c r="N742" s="1578" t="s">
        <v>1038</v>
      </c>
      <c r="O742" s="1578"/>
      <c r="P742" s="1578"/>
      <c r="Q742" s="1412"/>
      <c r="R742" s="1412"/>
      <c r="S742" s="1412"/>
      <c r="T742" s="1412"/>
      <c r="U742" s="1412"/>
      <c r="V742" s="1412"/>
      <c r="W742" s="1412"/>
      <c r="X742" s="1412"/>
      <c r="Y742" s="1412"/>
      <c r="Z742" s="1412"/>
      <c r="AA742" s="1412"/>
      <c r="AB742" s="1412"/>
      <c r="AC742" s="1398">
        <f>SUM(Q742:S742)</f>
        <v>0</v>
      </c>
      <c r="AD742" s="1398">
        <f>SUM(T742:V742)</f>
        <v>0</v>
      </c>
      <c r="AE742" s="1398">
        <f>SUM(W742:Y742)</f>
        <v>0</v>
      </c>
      <c r="AF742" s="1398">
        <f>SUM(Z742:AB742)</f>
        <v>0</v>
      </c>
      <c r="AG742" s="1398">
        <f>AC742+AD742</f>
        <v>0</v>
      </c>
      <c r="AH742" s="1398">
        <f>AF742+AE742</f>
        <v>0</v>
      </c>
      <c r="AI742" s="1490">
        <f>AG742+AH742</f>
        <v>0</v>
      </c>
    </row>
    <row r="743" spans="1:35">
      <c r="A743" s="1887">
        <v>713</v>
      </c>
      <c r="B743" s="1887">
        <v>664</v>
      </c>
      <c r="C743" s="1887">
        <v>710</v>
      </c>
      <c r="E743" s="2671" t="s">
        <v>1040</v>
      </c>
      <c r="F743" s="2702"/>
      <c r="G743" s="2178"/>
      <c r="I743" s="159"/>
      <c r="J743" s="2345"/>
      <c r="K743" s="2315"/>
      <c r="L743" s="2315"/>
      <c r="N743" s="1578" t="s">
        <v>1039</v>
      </c>
      <c r="O743" s="16"/>
      <c r="P743" s="16"/>
      <c r="Q743" s="1465"/>
      <c r="R743" s="1465"/>
      <c r="S743" s="1465"/>
      <c r="T743" s="1465"/>
      <c r="U743" s="1465"/>
      <c r="V743" s="1465"/>
      <c r="W743" s="1465"/>
      <c r="X743" s="1465"/>
      <c r="Y743" s="1465"/>
      <c r="Z743" s="1465"/>
      <c r="AA743" s="1465"/>
      <c r="AB743" s="1465"/>
      <c r="AC743" s="1399">
        <f>SUM(Q743:S743)</f>
        <v>0</v>
      </c>
      <c r="AD743" s="1399">
        <f>SUM(T743:V743)</f>
        <v>0</v>
      </c>
      <c r="AE743" s="1399">
        <f>SUM(W743:Y743)</f>
        <v>0</v>
      </c>
      <c r="AF743" s="1399">
        <f>SUM(Z743:AB743)</f>
        <v>0</v>
      </c>
      <c r="AG743" s="1399">
        <f>AC743+AD743</f>
        <v>0</v>
      </c>
      <c r="AH743" s="1399">
        <f>AF743+AE743</f>
        <v>0</v>
      </c>
      <c r="AI743" s="1492">
        <f>AG743+AH743</f>
        <v>0</v>
      </c>
    </row>
    <row r="744" spans="1:35">
      <c r="A744" s="1887">
        <v>714</v>
      </c>
      <c r="B744" s="1887">
        <v>1</v>
      </c>
      <c r="C744" s="1887">
        <v>711</v>
      </c>
      <c r="E744" s="2653">
        <v>1</v>
      </c>
      <c r="G744" s="2178"/>
      <c r="I744" s="159"/>
      <c r="J744" s="2345"/>
      <c r="K744" s="2315"/>
      <c r="L744" s="2315"/>
      <c r="M744" s="2326" t="s">
        <v>894</v>
      </c>
      <c r="N744" s="557"/>
      <c r="O744" s="557"/>
      <c r="P744" s="557"/>
      <c r="Q744" s="1450">
        <f t="shared" ref="Q744:AI744" si="457">SUM(Q745:Q748)</f>
        <v>660</v>
      </c>
      <c r="R744" s="1593">
        <f t="shared" si="457"/>
        <v>660</v>
      </c>
      <c r="S744" s="1450">
        <f t="shared" si="457"/>
        <v>720</v>
      </c>
      <c r="T744" s="1450">
        <f t="shared" si="457"/>
        <v>720</v>
      </c>
      <c r="U744" s="1450">
        <f t="shared" si="457"/>
        <v>720</v>
      </c>
      <c r="V744" s="1450">
        <f t="shared" si="457"/>
        <v>780</v>
      </c>
      <c r="W744" s="1450">
        <f t="shared" si="457"/>
        <v>780</v>
      </c>
      <c r="X744" s="1450">
        <f t="shared" si="457"/>
        <v>720</v>
      </c>
      <c r="Y744" s="1450">
        <f t="shared" si="457"/>
        <v>840</v>
      </c>
      <c r="Z744" s="1450">
        <f t="shared" si="457"/>
        <v>720</v>
      </c>
      <c r="AA744" s="1450">
        <f t="shared" si="457"/>
        <v>780</v>
      </c>
      <c r="AB744" s="1450">
        <f t="shared" si="457"/>
        <v>840</v>
      </c>
      <c r="AC744" s="1450">
        <f t="shared" si="457"/>
        <v>2040</v>
      </c>
      <c r="AD744" s="1450">
        <f t="shared" si="457"/>
        <v>2220</v>
      </c>
      <c r="AE744" s="1450">
        <f t="shared" si="457"/>
        <v>2340</v>
      </c>
      <c r="AF744" s="1450">
        <f t="shared" si="457"/>
        <v>2340</v>
      </c>
      <c r="AG744" s="1450">
        <f t="shared" si="457"/>
        <v>4260</v>
      </c>
      <c r="AH744" s="1450">
        <f t="shared" si="457"/>
        <v>4680</v>
      </c>
      <c r="AI744" s="1488">
        <f t="shared" si="457"/>
        <v>8940</v>
      </c>
    </row>
    <row r="745" spans="1:35">
      <c r="A745" s="1887">
        <v>715</v>
      </c>
      <c r="B745" s="1887">
        <v>1</v>
      </c>
      <c r="C745" s="1887">
        <v>712</v>
      </c>
      <c r="E745" s="2671" t="s">
        <v>1040</v>
      </c>
      <c r="F745" s="2702"/>
      <c r="G745" s="2178"/>
      <c r="I745" s="159"/>
      <c r="J745" s="2345"/>
      <c r="K745" s="2315"/>
      <c r="L745" s="2315"/>
      <c r="M745" s="326"/>
      <c r="N745" s="587" t="s">
        <v>1036</v>
      </c>
      <c r="O745" s="175"/>
      <c r="P745" s="175"/>
      <c r="Q745" s="1454"/>
      <c r="R745" s="1588"/>
      <c r="S745" s="1454"/>
      <c r="T745" s="1454"/>
      <c r="U745" s="1454"/>
      <c r="V745" s="1454"/>
      <c r="W745" s="1454"/>
      <c r="X745" s="1454"/>
      <c r="Y745" s="1454"/>
      <c r="Z745" s="1454"/>
      <c r="AA745" s="1454"/>
      <c r="AB745" s="1454"/>
      <c r="AC745" s="1452">
        <f>SUM(Q745:S745)</f>
        <v>0</v>
      </c>
      <c r="AD745" s="1452">
        <f>SUM(T745:V745)</f>
        <v>0</v>
      </c>
      <c r="AE745" s="1452">
        <f>SUM(W745:Y745)</f>
        <v>0</v>
      </c>
      <c r="AF745" s="1452">
        <f>SUM(Z745:AB745)</f>
        <v>0</v>
      </c>
      <c r="AG745" s="1452">
        <f>AC745+AD745</f>
        <v>0</v>
      </c>
      <c r="AH745" s="1452">
        <f>AF745+AE745</f>
        <v>0</v>
      </c>
      <c r="AI745" s="1489">
        <f>AG745+AH745</f>
        <v>0</v>
      </c>
    </row>
    <row r="746" spans="1:35">
      <c r="A746" s="1887">
        <v>716</v>
      </c>
      <c r="B746" s="1887">
        <v>1</v>
      </c>
      <c r="C746" s="1887">
        <v>713</v>
      </c>
      <c r="E746" s="2671" t="s">
        <v>1040</v>
      </c>
      <c r="F746" s="2702"/>
      <c r="G746" s="2178"/>
      <c r="I746" s="159"/>
      <c r="J746" s="2345"/>
      <c r="K746" s="2315"/>
      <c r="L746" s="2315"/>
      <c r="M746" s="326"/>
      <c r="N746" s="1578" t="s">
        <v>1037</v>
      </c>
      <c r="Q746" s="1412">
        <v>660</v>
      </c>
      <c r="R746" s="1396">
        <v>660</v>
      </c>
      <c r="S746" s="1412">
        <v>720</v>
      </c>
      <c r="T746" s="1412">
        <v>720</v>
      </c>
      <c r="U746" s="1412">
        <v>720</v>
      </c>
      <c r="V746" s="1412">
        <v>780</v>
      </c>
      <c r="W746" s="1412">
        <v>780</v>
      </c>
      <c r="X746" s="1412">
        <v>720</v>
      </c>
      <c r="Y746" s="1412">
        <v>840</v>
      </c>
      <c r="Z746" s="1412">
        <v>720</v>
      </c>
      <c r="AA746" s="1412">
        <v>780</v>
      </c>
      <c r="AB746" s="1412">
        <v>840</v>
      </c>
      <c r="AC746" s="1398">
        <f>SUM(Q746:S746)</f>
        <v>2040</v>
      </c>
      <c r="AD746" s="1398">
        <f>SUM(T746:V746)</f>
        <v>2220</v>
      </c>
      <c r="AE746" s="1398">
        <f>SUM(W746:Y746)</f>
        <v>2340</v>
      </c>
      <c r="AF746" s="1398">
        <f>SUM(Z746:AB746)</f>
        <v>2340</v>
      </c>
      <c r="AG746" s="1398">
        <f>AC746+AD746</f>
        <v>4260</v>
      </c>
      <c r="AH746" s="1398">
        <f>AF746+AE746</f>
        <v>4680</v>
      </c>
      <c r="AI746" s="1490">
        <f>AG746+AH746</f>
        <v>8940</v>
      </c>
    </row>
    <row r="747" spans="1:35">
      <c r="A747" s="1887">
        <v>717</v>
      </c>
      <c r="B747" s="1887">
        <v>1</v>
      </c>
      <c r="C747" s="1887">
        <v>714</v>
      </c>
      <c r="E747" s="2671" t="s">
        <v>1040</v>
      </c>
      <c r="F747" s="2702"/>
      <c r="G747" s="2178"/>
      <c r="I747" s="159"/>
      <c r="J747" s="2345"/>
      <c r="K747" s="2315"/>
      <c r="L747" s="2315"/>
      <c r="M747" s="326"/>
      <c r="N747" s="1578" t="s">
        <v>1038</v>
      </c>
      <c r="O747" s="1578"/>
      <c r="P747" s="1578"/>
      <c r="Q747" s="1412"/>
      <c r="R747" s="1412"/>
      <c r="S747" s="1412"/>
      <c r="T747" s="1412"/>
      <c r="U747" s="1412"/>
      <c r="V747" s="1412"/>
      <c r="W747" s="1412"/>
      <c r="X747" s="1412"/>
      <c r="Y747" s="1412"/>
      <c r="Z747" s="1412"/>
      <c r="AA747" s="1412"/>
      <c r="AB747" s="1412"/>
      <c r="AC747" s="1398">
        <f>SUM(Q747:S747)</f>
        <v>0</v>
      </c>
      <c r="AD747" s="1398">
        <f>SUM(T747:V747)</f>
        <v>0</v>
      </c>
      <c r="AE747" s="1398">
        <f>SUM(W747:Y747)</f>
        <v>0</v>
      </c>
      <c r="AF747" s="1398">
        <f>SUM(Z747:AB747)</f>
        <v>0</v>
      </c>
      <c r="AG747" s="1398">
        <f>AC747+AD747</f>
        <v>0</v>
      </c>
      <c r="AH747" s="1398">
        <f>AF747+AE747</f>
        <v>0</v>
      </c>
      <c r="AI747" s="1490">
        <f>AG747+AH747</f>
        <v>0</v>
      </c>
    </row>
    <row r="748" spans="1:35">
      <c r="A748" s="1887">
        <v>718</v>
      </c>
      <c r="B748" s="1887">
        <v>1</v>
      </c>
      <c r="C748" s="1887">
        <v>715</v>
      </c>
      <c r="E748" s="2671" t="s">
        <v>1040</v>
      </c>
      <c r="F748" s="2702"/>
      <c r="G748" s="2178"/>
      <c r="I748" s="159"/>
      <c r="J748" s="2345"/>
      <c r="K748" s="122"/>
      <c r="L748" s="122"/>
      <c r="M748" s="882"/>
      <c r="N748" s="461" t="s">
        <v>1039</v>
      </c>
      <c r="O748" s="16"/>
      <c r="P748" s="16"/>
      <c r="Q748" s="1465"/>
      <c r="R748" s="1465"/>
      <c r="S748" s="1465"/>
      <c r="T748" s="1465"/>
      <c r="U748" s="1465"/>
      <c r="V748" s="1465"/>
      <c r="W748" s="1465"/>
      <c r="X748" s="1465"/>
      <c r="Y748" s="1465"/>
      <c r="Z748" s="1465"/>
      <c r="AA748" s="1465"/>
      <c r="AB748" s="1465"/>
      <c r="AC748" s="1399">
        <f>SUM(Q748:S748)</f>
        <v>0</v>
      </c>
      <c r="AD748" s="1399">
        <f>SUM(T748:V748)</f>
        <v>0</v>
      </c>
      <c r="AE748" s="1399">
        <f>SUM(W748:Y748)</f>
        <v>0</v>
      </c>
      <c r="AF748" s="1399">
        <f>SUM(Z748:AB748)</f>
        <v>0</v>
      </c>
      <c r="AG748" s="1399">
        <f>AC748+AD748</f>
        <v>0</v>
      </c>
      <c r="AH748" s="1399">
        <f>AF748+AE748</f>
        <v>0</v>
      </c>
      <c r="AI748" s="1492">
        <f>AG748+AH748</f>
        <v>0</v>
      </c>
    </row>
    <row r="749" spans="1:35">
      <c r="A749" s="1887">
        <v>719</v>
      </c>
      <c r="B749" s="1887">
        <v>665</v>
      </c>
      <c r="C749" s="1887">
        <v>716</v>
      </c>
      <c r="E749" s="2653">
        <v>1</v>
      </c>
      <c r="I749" s="159"/>
      <c r="J749" s="2345"/>
      <c r="K749" s="2317" t="s">
        <v>230</v>
      </c>
      <c r="L749" s="2317"/>
      <c r="M749" s="2348"/>
      <c r="N749" s="2348"/>
      <c r="O749" s="2348"/>
      <c r="P749" s="1080"/>
      <c r="Q749" s="1482">
        <f t="shared" ref="Q749:AI749" si="458">SUM(Q750:Q754)</f>
        <v>100</v>
      </c>
      <c r="R749" s="1592">
        <f t="shared" si="458"/>
        <v>150</v>
      </c>
      <c r="S749" s="1482">
        <f t="shared" si="458"/>
        <v>250</v>
      </c>
      <c r="T749" s="1482">
        <f t="shared" si="458"/>
        <v>100</v>
      </c>
      <c r="U749" s="1482">
        <f t="shared" si="458"/>
        <v>250</v>
      </c>
      <c r="V749" s="1482">
        <f t="shared" si="458"/>
        <v>350</v>
      </c>
      <c r="W749" s="1482">
        <f t="shared" si="458"/>
        <v>106</v>
      </c>
      <c r="X749" s="1482">
        <f t="shared" si="458"/>
        <v>162</v>
      </c>
      <c r="Y749" s="1482">
        <f t="shared" si="458"/>
        <v>268</v>
      </c>
      <c r="Z749" s="1482">
        <f t="shared" si="458"/>
        <v>124</v>
      </c>
      <c r="AA749" s="1482">
        <f t="shared" si="458"/>
        <v>180</v>
      </c>
      <c r="AB749" s="1482">
        <f t="shared" si="458"/>
        <v>286</v>
      </c>
      <c r="AC749" s="1482">
        <f t="shared" si="458"/>
        <v>500</v>
      </c>
      <c r="AD749" s="1482">
        <f t="shared" si="458"/>
        <v>500</v>
      </c>
      <c r="AE749" s="1482">
        <f t="shared" si="458"/>
        <v>500</v>
      </c>
      <c r="AF749" s="1482">
        <f t="shared" si="458"/>
        <v>500</v>
      </c>
      <c r="AG749" s="1482">
        <f t="shared" si="458"/>
        <v>1000</v>
      </c>
      <c r="AH749" s="1482">
        <f t="shared" si="458"/>
        <v>1000</v>
      </c>
      <c r="AI749" s="2019">
        <f t="shared" si="458"/>
        <v>2000</v>
      </c>
    </row>
    <row r="750" spans="1:35">
      <c r="A750" s="1887">
        <v>720</v>
      </c>
      <c r="B750" s="1887">
        <v>1</v>
      </c>
      <c r="C750" s="1887">
        <v>717</v>
      </c>
      <c r="E750" s="2653">
        <v>1</v>
      </c>
      <c r="G750" s="2178"/>
      <c r="I750" s="159"/>
      <c r="J750" s="2345"/>
      <c r="K750" s="2317"/>
      <c r="L750" s="2317"/>
      <c r="M750" s="371" t="s">
        <v>12</v>
      </c>
      <c r="Q750" s="1412"/>
      <c r="R750" s="1396"/>
      <c r="S750" s="1412"/>
      <c r="T750" s="1412"/>
      <c r="U750" s="1412"/>
      <c r="V750" s="1412"/>
      <c r="W750" s="1412"/>
      <c r="X750" s="1412"/>
      <c r="Y750" s="1412"/>
      <c r="Z750" s="1412"/>
      <c r="AA750" s="1412"/>
      <c r="AB750" s="1412"/>
      <c r="AC750" s="1398">
        <f>SUM(Q750:S750)</f>
        <v>0</v>
      </c>
      <c r="AD750" s="1398">
        <f>SUM(T750:V750)</f>
        <v>0</v>
      </c>
      <c r="AE750" s="1398">
        <f>SUM(W750:Y750)</f>
        <v>0</v>
      </c>
      <c r="AF750" s="1398">
        <f>SUM(Z750:AB750)</f>
        <v>0</v>
      </c>
      <c r="AG750" s="1398">
        <f>AC750+AD750</f>
        <v>0</v>
      </c>
      <c r="AH750" s="1398">
        <f>AF750+AE750</f>
        <v>0</v>
      </c>
      <c r="AI750" s="1490">
        <f>AG750+AH750</f>
        <v>0</v>
      </c>
    </row>
    <row r="751" spans="1:35">
      <c r="A751" s="1887">
        <v>1</v>
      </c>
      <c r="B751" s="1887">
        <v>666</v>
      </c>
      <c r="C751" s="1887">
        <v>663</v>
      </c>
      <c r="E751" s="2671" t="s">
        <v>1040</v>
      </c>
      <c r="F751" s="2702"/>
      <c r="G751" s="2178"/>
      <c r="I751" s="159"/>
      <c r="J751" s="2345"/>
      <c r="K751" s="2317"/>
      <c r="L751" s="2317"/>
      <c r="M751" s="1578" t="s">
        <v>789</v>
      </c>
      <c r="Q751" s="1412">
        <v>0</v>
      </c>
      <c r="R751" s="1396">
        <v>0</v>
      </c>
      <c r="S751" s="1412">
        <v>0</v>
      </c>
      <c r="T751" s="1412">
        <v>0</v>
      </c>
      <c r="U751" s="1412">
        <v>100</v>
      </c>
      <c r="V751" s="1412">
        <v>100</v>
      </c>
      <c r="W751" s="1412">
        <v>6</v>
      </c>
      <c r="X751" s="1412">
        <v>12</v>
      </c>
      <c r="Y751" s="1412">
        <v>18</v>
      </c>
      <c r="Z751" s="1412">
        <v>24</v>
      </c>
      <c r="AA751" s="1412">
        <v>30</v>
      </c>
      <c r="AB751" s="1412">
        <v>36</v>
      </c>
      <c r="AC751" s="1398"/>
      <c r="AD751" s="1398"/>
      <c r="AE751" s="1398"/>
      <c r="AF751" s="1398"/>
      <c r="AG751" s="1398"/>
      <c r="AH751" s="1398"/>
      <c r="AI751" s="1490"/>
    </row>
    <row r="752" spans="1:35">
      <c r="A752" s="1887">
        <v>721</v>
      </c>
      <c r="B752" s="1887">
        <v>1</v>
      </c>
      <c r="C752" s="1887">
        <v>718</v>
      </c>
      <c r="E752" s="2653">
        <v>1</v>
      </c>
      <c r="G752" s="2178"/>
      <c r="I752" s="159"/>
      <c r="J752" s="2345"/>
      <c r="K752" s="2317"/>
      <c r="L752" s="2317"/>
      <c r="M752" s="371" t="s">
        <v>13</v>
      </c>
      <c r="Q752" s="1412"/>
      <c r="R752" s="1396"/>
      <c r="S752" s="1412"/>
      <c r="T752" s="1412"/>
      <c r="U752" s="1412"/>
      <c r="V752" s="1412"/>
      <c r="W752" s="1412"/>
      <c r="X752" s="1412"/>
      <c r="Y752" s="1412"/>
      <c r="Z752" s="1412"/>
      <c r="AA752" s="1412"/>
      <c r="AB752" s="1412"/>
      <c r="AC752" s="1398">
        <f>SUM(Q752:S752)</f>
        <v>0</v>
      </c>
      <c r="AD752" s="1398">
        <f>SUM(T752:V752)</f>
        <v>0</v>
      </c>
      <c r="AE752" s="1398">
        <f>SUM(W752:Y752)</f>
        <v>0</v>
      </c>
      <c r="AF752" s="1398">
        <f>SUM(Z752:AB752)</f>
        <v>0</v>
      </c>
      <c r="AG752" s="1398">
        <f>AC752+AD752</f>
        <v>0</v>
      </c>
      <c r="AH752" s="1398">
        <f>AF752+AE752</f>
        <v>0</v>
      </c>
      <c r="AI752" s="1490">
        <f>AG752+AH752</f>
        <v>0</v>
      </c>
    </row>
    <row r="753" spans="1:35">
      <c r="A753" s="1887">
        <v>722</v>
      </c>
      <c r="B753" s="1887">
        <v>667</v>
      </c>
      <c r="C753" s="1887">
        <v>719</v>
      </c>
      <c r="E753" s="2671" t="s">
        <v>1040</v>
      </c>
      <c r="F753" s="2702"/>
      <c r="G753" s="2178"/>
      <c r="I753" s="159"/>
      <c r="J753" s="2345"/>
      <c r="K753" s="2317"/>
      <c r="L753" s="2317"/>
      <c r="M753" s="1578" t="s">
        <v>1057</v>
      </c>
      <c r="Q753" s="1412"/>
      <c r="R753" s="1396"/>
      <c r="S753" s="1412"/>
      <c r="T753" s="1412"/>
      <c r="U753" s="1412"/>
      <c r="V753" s="1412"/>
      <c r="W753" s="1412"/>
      <c r="X753" s="1412"/>
      <c r="Y753" s="1412"/>
      <c r="Z753" s="1412"/>
      <c r="AA753" s="1412"/>
      <c r="AB753" s="1412"/>
      <c r="AC753" s="1398">
        <f>SUM(Q753:S753)</f>
        <v>0</v>
      </c>
      <c r="AD753" s="1398">
        <f>SUM(T753:V753)</f>
        <v>0</v>
      </c>
      <c r="AE753" s="1398">
        <f>SUM(W753:Y753)</f>
        <v>0</v>
      </c>
      <c r="AF753" s="1398">
        <f>SUM(Z753:AB753)</f>
        <v>0</v>
      </c>
      <c r="AG753" s="1398">
        <f>AC753+AD753</f>
        <v>0</v>
      </c>
      <c r="AH753" s="1398">
        <f>AF753+AE753</f>
        <v>0</v>
      </c>
      <c r="AI753" s="1490">
        <f>AG753+AH753</f>
        <v>0</v>
      </c>
    </row>
    <row r="754" spans="1:35">
      <c r="A754" s="1887">
        <v>723</v>
      </c>
      <c r="B754" s="1887">
        <v>1</v>
      </c>
      <c r="C754" s="1887">
        <v>720</v>
      </c>
      <c r="E754" s="2653">
        <v>1</v>
      </c>
      <c r="G754" s="2178"/>
      <c r="I754" s="157"/>
      <c r="J754" s="156"/>
      <c r="K754" s="116"/>
      <c r="L754" s="116"/>
      <c r="M754" s="882" t="s">
        <v>290</v>
      </c>
      <c r="N754" s="882"/>
      <c r="O754" s="882"/>
      <c r="P754" s="882"/>
      <c r="Q754" s="1465">
        <v>100</v>
      </c>
      <c r="R754" s="1400">
        <v>150</v>
      </c>
      <c r="S754" s="1465">
        <v>250</v>
      </c>
      <c r="T754" s="1465">
        <v>100</v>
      </c>
      <c r="U754" s="1465">
        <v>150</v>
      </c>
      <c r="V754" s="1465">
        <v>250</v>
      </c>
      <c r="W754" s="1465">
        <v>100</v>
      </c>
      <c r="X754" s="1465">
        <v>150</v>
      </c>
      <c r="Y754" s="1465">
        <v>250</v>
      </c>
      <c r="Z754" s="1465">
        <v>100</v>
      </c>
      <c r="AA754" s="1465">
        <v>150</v>
      </c>
      <c r="AB754" s="1465">
        <v>250</v>
      </c>
      <c r="AC754" s="1399">
        <f>SUM(Q754:S754)</f>
        <v>500</v>
      </c>
      <c r="AD754" s="1399">
        <f>SUM(T754:V754)</f>
        <v>500</v>
      </c>
      <c r="AE754" s="1399">
        <f>SUM(W754:Y754)</f>
        <v>500</v>
      </c>
      <c r="AF754" s="1399">
        <f>SUM(Z754:AB754)</f>
        <v>500</v>
      </c>
      <c r="AG754" s="1399">
        <f>AC754+AD754</f>
        <v>1000</v>
      </c>
      <c r="AH754" s="1399">
        <f>AF754+AE754</f>
        <v>1000</v>
      </c>
      <c r="AI754" s="1492">
        <f>AG754+AH754</f>
        <v>2000</v>
      </c>
    </row>
    <row r="755" spans="1:35">
      <c r="C755" s="1887">
        <v>721</v>
      </c>
      <c r="E755" s="2653">
        <v>1</v>
      </c>
      <c r="Z755" s="448"/>
      <c r="AA755" s="448"/>
      <c r="AB755" s="448"/>
      <c r="AC755" s="448"/>
      <c r="AD755" s="448"/>
      <c r="AE755" s="448"/>
      <c r="AF755" s="448"/>
      <c r="AG755" s="448"/>
      <c r="AH755" s="448"/>
      <c r="AI755" s="1676"/>
    </row>
    <row r="756" spans="1:35">
      <c r="A756" s="1900">
        <v>725</v>
      </c>
      <c r="B756" s="1900">
        <v>1</v>
      </c>
      <c r="C756" s="1900">
        <v>722</v>
      </c>
      <c r="D756" s="2120" t="s">
        <v>1020</v>
      </c>
      <c r="E756" s="2653">
        <v>1</v>
      </c>
      <c r="F756" s="371"/>
      <c r="G756" s="2178" t="s">
        <v>1118</v>
      </c>
    </row>
    <row r="757" spans="1:35" s="326" customFormat="1">
      <c r="A757" s="1900">
        <v>726</v>
      </c>
      <c r="B757" s="1900">
        <v>1</v>
      </c>
      <c r="C757" s="1900">
        <v>723</v>
      </c>
      <c r="D757" s="2120" t="s">
        <v>1020</v>
      </c>
      <c r="E757" s="2653">
        <v>1</v>
      </c>
      <c r="F757" s="371"/>
      <c r="G757" s="371"/>
      <c r="H757" s="2178"/>
      <c r="I757" s="2349" t="s">
        <v>135</v>
      </c>
      <c r="J757" s="2350"/>
      <c r="K757" s="2351"/>
      <c r="L757" s="2351"/>
      <c r="M757" s="2351"/>
      <c r="N757" s="2351"/>
      <c r="O757" s="2351"/>
      <c r="P757" s="2351"/>
      <c r="Q757" s="1508">
        <f t="shared" ref="Q757:AI757" si="459">SUM(Q758:Q761)</f>
        <v>22007.89178895986</v>
      </c>
      <c r="R757" s="1508">
        <f t="shared" si="459"/>
        <v>22112.812334877046</v>
      </c>
      <c r="S757" s="1508">
        <f t="shared" si="459"/>
        <v>22269.185942018721</v>
      </c>
      <c r="T757" s="1508">
        <f t="shared" si="459"/>
        <v>22474.106487935907</v>
      </c>
      <c r="U757" s="1508">
        <f t="shared" si="459"/>
        <v>22630.480095077586</v>
      </c>
      <c r="V757" s="1508">
        <f t="shared" si="459"/>
        <v>22735.400640994776</v>
      </c>
      <c r="W757" s="1508">
        <f t="shared" si="459"/>
        <v>22991.774248136451</v>
      </c>
      <c r="X757" s="1508">
        <f t="shared" si="459"/>
        <v>23096.694794053637</v>
      </c>
      <c r="Y757" s="1508">
        <f t="shared" si="459"/>
        <v>23253.068401195313</v>
      </c>
      <c r="Z757" s="1508">
        <f t="shared" si="459"/>
        <v>23357.988947112503</v>
      </c>
      <c r="AA757" s="1508">
        <f t="shared" si="459"/>
        <v>23514.362554254181</v>
      </c>
      <c r="AB757" s="1508">
        <f t="shared" si="459"/>
        <v>23619.283100171364</v>
      </c>
      <c r="AC757" s="1508">
        <f t="shared" si="459"/>
        <v>66389.890065855638</v>
      </c>
      <c r="AD757" s="1508">
        <f t="shared" si="459"/>
        <v>67839.987224008277</v>
      </c>
      <c r="AE757" s="1508">
        <f t="shared" si="459"/>
        <v>69341.537443385401</v>
      </c>
      <c r="AF757" s="1508">
        <f t="shared" si="459"/>
        <v>70491.63460153804</v>
      </c>
      <c r="AG757" s="1508">
        <f t="shared" si="459"/>
        <v>134229.87728986391</v>
      </c>
      <c r="AH757" s="1508">
        <f t="shared" si="459"/>
        <v>139833.17204492344</v>
      </c>
      <c r="AI757" s="1508">
        <f t="shared" si="459"/>
        <v>274063.04933478736</v>
      </c>
    </row>
    <row r="758" spans="1:35">
      <c r="A758" s="1900">
        <v>727</v>
      </c>
      <c r="B758" s="1900">
        <v>1</v>
      </c>
      <c r="C758" s="1900">
        <v>724</v>
      </c>
      <c r="D758" s="2120" t="s">
        <v>1020</v>
      </c>
      <c r="E758" s="2653">
        <v>1</v>
      </c>
      <c r="F758" s="371"/>
      <c r="G758" s="371"/>
      <c r="I758" s="339"/>
      <c r="J758" s="371" t="s">
        <v>416</v>
      </c>
      <c r="K758" s="371"/>
      <c r="L758" s="371"/>
      <c r="Q758" s="1398">
        <f t="shared" ref="Q758:AB761" si="460">SUM(Q763,Q783,Q768,Q773,Q778)</f>
        <v>17148.545122293192</v>
      </c>
      <c r="R758" s="1398">
        <f t="shared" si="460"/>
        <v>17242.460516695228</v>
      </c>
      <c r="S758" s="1398">
        <f t="shared" si="460"/>
        <v>17383.695638988418</v>
      </c>
      <c r="T758" s="1398">
        <f t="shared" si="460"/>
        <v>17477.611033390454</v>
      </c>
      <c r="U758" s="1398">
        <f t="shared" si="460"/>
        <v>17618.846155683648</v>
      </c>
      <c r="V758" s="1398">
        <f t="shared" si="460"/>
        <v>17712.761550085685</v>
      </c>
      <c r="W758" s="1398">
        <f t="shared" si="460"/>
        <v>17853.996672378875</v>
      </c>
      <c r="X758" s="1398">
        <f t="shared" si="460"/>
        <v>17947.912066780911</v>
      </c>
      <c r="Y758" s="1398">
        <f t="shared" si="460"/>
        <v>18089.147189074101</v>
      </c>
      <c r="Z758" s="1398">
        <f t="shared" si="460"/>
        <v>18183.062583476138</v>
      </c>
      <c r="AA758" s="1398">
        <f t="shared" si="460"/>
        <v>18324.297705769332</v>
      </c>
      <c r="AB758" s="1398">
        <f t="shared" si="460"/>
        <v>18418.213100171364</v>
      </c>
      <c r="AC758" s="1413">
        <f>SUM(Q758:S758)</f>
        <v>51774.701277976841</v>
      </c>
      <c r="AD758" s="1413">
        <f>SUM(T758:V758)</f>
        <v>52809.218739159791</v>
      </c>
      <c r="AE758" s="1413">
        <f>SUM(W758:Y758)</f>
        <v>53891.055928233887</v>
      </c>
      <c r="AF758" s="1413">
        <f>SUM(Z758:AB758)</f>
        <v>54925.57338941683</v>
      </c>
      <c r="AG758" s="1413">
        <f>AC758+AD758</f>
        <v>104583.92001713664</v>
      </c>
      <c r="AH758" s="1413">
        <f>AF758+AE758</f>
        <v>108816.62931765072</v>
      </c>
      <c r="AI758" s="1413">
        <f>AG758+AH758</f>
        <v>213400.54933478736</v>
      </c>
    </row>
    <row r="759" spans="1:35">
      <c r="A759" s="1900">
        <v>728</v>
      </c>
      <c r="B759" s="1900">
        <v>1</v>
      </c>
      <c r="C759" s="1900">
        <v>725</v>
      </c>
      <c r="D759" s="2120" t="s">
        <v>1020</v>
      </c>
      <c r="E759" s="2653">
        <v>1</v>
      </c>
      <c r="F759" s="371"/>
      <c r="G759" s="371"/>
      <c r="I759" s="339"/>
      <c r="J759" s="371" t="s">
        <v>417</v>
      </c>
      <c r="K759" s="371"/>
      <c r="L759" s="371"/>
      <c r="Q759" s="1398">
        <f t="shared" si="460"/>
        <v>1659.3466666666668</v>
      </c>
      <c r="R759" s="1398">
        <f t="shared" si="460"/>
        <v>1670.3518181818183</v>
      </c>
      <c r="S759" s="1398">
        <f t="shared" si="460"/>
        <v>1685.490303030303</v>
      </c>
      <c r="T759" s="1398">
        <f t="shared" si="460"/>
        <v>1696.4954545454545</v>
      </c>
      <c r="U759" s="1398">
        <f t="shared" si="460"/>
        <v>1711.6339393939395</v>
      </c>
      <c r="V759" s="1398">
        <f t="shared" si="460"/>
        <v>1722.639090909091</v>
      </c>
      <c r="W759" s="1398">
        <f t="shared" si="460"/>
        <v>1737.7775757575757</v>
      </c>
      <c r="X759" s="1398">
        <f t="shared" si="460"/>
        <v>1748.7827272727272</v>
      </c>
      <c r="Y759" s="1398">
        <f t="shared" si="460"/>
        <v>1763.9212121212122</v>
      </c>
      <c r="Z759" s="1398">
        <f t="shared" si="460"/>
        <v>1774.9263636363637</v>
      </c>
      <c r="AA759" s="1398">
        <f t="shared" si="460"/>
        <v>1790.0648484848484</v>
      </c>
      <c r="AB759" s="1398">
        <f t="shared" si="460"/>
        <v>1801.07</v>
      </c>
      <c r="AC759" s="1413">
        <f>SUM(Q759:S759)</f>
        <v>5015.1887878787884</v>
      </c>
      <c r="AD759" s="1413">
        <f>SUM(T759:V759)</f>
        <v>5130.7684848484851</v>
      </c>
      <c r="AE759" s="1413">
        <f>SUM(W759:Y759)</f>
        <v>5250.4815151515149</v>
      </c>
      <c r="AF759" s="1413">
        <f>SUM(Z759:AB759)</f>
        <v>5366.0612121212116</v>
      </c>
      <c r="AG759" s="1413">
        <f>AC759+AD759</f>
        <v>10145.957272727273</v>
      </c>
      <c r="AH759" s="1413">
        <f>AF759+AE759</f>
        <v>10616.542727272727</v>
      </c>
      <c r="AI759" s="1413">
        <f>AG759+AH759</f>
        <v>20762.5</v>
      </c>
    </row>
    <row r="760" spans="1:35">
      <c r="A760" s="1900">
        <v>729</v>
      </c>
      <c r="B760" s="1900">
        <v>1</v>
      </c>
      <c r="C760" s="1900">
        <v>726</v>
      </c>
      <c r="D760" s="2120" t="s">
        <v>1020</v>
      </c>
      <c r="E760" s="2653">
        <v>1</v>
      </c>
      <c r="F760" s="371"/>
      <c r="G760" s="371"/>
      <c r="I760" s="2112"/>
      <c r="J760" s="371" t="s">
        <v>418</v>
      </c>
      <c r="Q760" s="1415">
        <f t="shared" si="460"/>
        <v>3200</v>
      </c>
      <c r="R760" s="1415">
        <f t="shared" si="460"/>
        <v>3200</v>
      </c>
      <c r="S760" s="1415">
        <f t="shared" si="460"/>
        <v>3200</v>
      </c>
      <c r="T760" s="1415">
        <f t="shared" si="460"/>
        <v>3300</v>
      </c>
      <c r="U760" s="1415">
        <f t="shared" si="460"/>
        <v>3300</v>
      </c>
      <c r="V760" s="1415">
        <f t="shared" si="460"/>
        <v>3300</v>
      </c>
      <c r="W760" s="1415">
        <f t="shared" si="460"/>
        <v>3400</v>
      </c>
      <c r="X760" s="1415">
        <f t="shared" si="460"/>
        <v>3400</v>
      </c>
      <c r="Y760" s="1415">
        <f t="shared" si="460"/>
        <v>3400</v>
      </c>
      <c r="Z760" s="1415">
        <f t="shared" si="460"/>
        <v>3400</v>
      </c>
      <c r="AA760" s="1415">
        <f t="shared" si="460"/>
        <v>3400</v>
      </c>
      <c r="AB760" s="1415">
        <f t="shared" si="460"/>
        <v>3400</v>
      </c>
      <c r="AC760" s="1413">
        <f>SUM(Q760:S760)</f>
        <v>9600</v>
      </c>
      <c r="AD760" s="1413">
        <f>SUM(T760:V760)</f>
        <v>9900</v>
      </c>
      <c r="AE760" s="1413">
        <f>SUM(W760:Y760)</f>
        <v>10200</v>
      </c>
      <c r="AF760" s="1413">
        <f>SUM(Z760:AB760)</f>
        <v>10200</v>
      </c>
      <c r="AG760" s="1413">
        <f>AC760+AD760</f>
        <v>19500</v>
      </c>
      <c r="AH760" s="1413">
        <f>AF760+AE760</f>
        <v>20400</v>
      </c>
      <c r="AI760" s="1413">
        <f>AG760+AH760</f>
        <v>39900</v>
      </c>
    </row>
    <row r="761" spans="1:35">
      <c r="A761" s="1900">
        <v>730</v>
      </c>
      <c r="B761" s="1900">
        <v>1</v>
      </c>
      <c r="C761" s="1900">
        <v>727</v>
      </c>
      <c r="D761" s="2120" t="s">
        <v>1020</v>
      </c>
      <c r="E761" s="2653">
        <v>1</v>
      </c>
      <c r="F761" s="371"/>
      <c r="G761" s="371"/>
      <c r="I761" s="2113"/>
      <c r="J761" s="16" t="s">
        <v>563</v>
      </c>
      <c r="K761" s="24"/>
      <c r="L761" s="24"/>
      <c r="M761" s="16"/>
      <c r="N761" s="16"/>
      <c r="O761" s="16"/>
      <c r="P761" s="16"/>
      <c r="Q761" s="1466">
        <f t="shared" si="460"/>
        <v>0</v>
      </c>
      <c r="R761" s="1466">
        <f t="shared" si="460"/>
        <v>0</v>
      </c>
      <c r="S761" s="1466">
        <f t="shared" si="460"/>
        <v>0</v>
      </c>
      <c r="T761" s="1466">
        <f t="shared" si="460"/>
        <v>0</v>
      </c>
      <c r="U761" s="1466">
        <f t="shared" si="460"/>
        <v>0</v>
      </c>
      <c r="V761" s="1466">
        <f t="shared" si="460"/>
        <v>0</v>
      </c>
      <c r="W761" s="1466">
        <f t="shared" si="460"/>
        <v>0</v>
      </c>
      <c r="X761" s="1466">
        <f t="shared" si="460"/>
        <v>0</v>
      </c>
      <c r="Y761" s="1466">
        <f t="shared" si="460"/>
        <v>0</v>
      </c>
      <c r="Z761" s="1466">
        <f t="shared" si="460"/>
        <v>0</v>
      </c>
      <c r="AA761" s="1466">
        <f t="shared" si="460"/>
        <v>0</v>
      </c>
      <c r="AB761" s="1466">
        <f t="shared" si="460"/>
        <v>0</v>
      </c>
      <c r="AC761" s="1409">
        <f>SUM(Q761:S761)</f>
        <v>0</v>
      </c>
      <c r="AD761" s="1409">
        <f>SUM(T761:V761)</f>
        <v>0</v>
      </c>
      <c r="AE761" s="1409">
        <f>SUM(W761:Y761)</f>
        <v>0</v>
      </c>
      <c r="AF761" s="1409">
        <f>SUM(Z761:AB761)</f>
        <v>0</v>
      </c>
      <c r="AG761" s="1409">
        <f>AC761+AD761</f>
        <v>0</v>
      </c>
      <c r="AH761" s="1409">
        <f>AF761+AE761</f>
        <v>0</v>
      </c>
      <c r="AI761" s="1409">
        <f>AG761+AH761</f>
        <v>0</v>
      </c>
    </row>
    <row r="762" spans="1:35" s="326" customFormat="1">
      <c r="A762" s="1900">
        <v>731</v>
      </c>
      <c r="B762" s="1900">
        <v>1</v>
      </c>
      <c r="C762" s="1900">
        <v>728</v>
      </c>
      <c r="D762" s="2120" t="s">
        <v>1020</v>
      </c>
      <c r="E762" s="2653">
        <v>1</v>
      </c>
      <c r="F762" s="371"/>
      <c r="G762" s="371"/>
      <c r="H762" s="2178"/>
      <c r="I762" s="1509" t="s">
        <v>100</v>
      </c>
      <c r="J762" s="1510"/>
      <c r="K762" s="1511"/>
      <c r="L762" s="1511"/>
      <c r="M762" s="1511"/>
      <c r="N762" s="1511"/>
      <c r="O762" s="1511"/>
      <c r="P762" s="1511"/>
      <c r="Q762" s="1512">
        <f>SUM(Q763:Q766)</f>
        <v>5998.1463945578234</v>
      </c>
      <c r="R762" s="1512">
        <f t="shared" ref="R762:AI762" si="461">SUM(R763:R766)</f>
        <v>5998.1463945578234</v>
      </c>
      <c r="S762" s="1512">
        <f t="shared" si="461"/>
        <v>6049.5994557823124</v>
      </c>
      <c r="T762" s="1512">
        <f t="shared" si="461"/>
        <v>6149.5994557823124</v>
      </c>
      <c r="U762" s="1512">
        <f t="shared" si="461"/>
        <v>6201.0525170068031</v>
      </c>
      <c r="V762" s="1512">
        <f t="shared" si="461"/>
        <v>6201.0525170068031</v>
      </c>
      <c r="W762" s="1512">
        <f t="shared" si="461"/>
        <v>6352.505578231292</v>
      </c>
      <c r="X762" s="1512">
        <f t="shared" si="461"/>
        <v>6352.505578231292</v>
      </c>
      <c r="Y762" s="1512">
        <f t="shared" si="461"/>
        <v>6403.9586394557818</v>
      </c>
      <c r="Z762" s="1512">
        <f t="shared" si="461"/>
        <v>6403.9586394557818</v>
      </c>
      <c r="AA762" s="1512">
        <f t="shared" si="461"/>
        <v>6455.4117006802717</v>
      </c>
      <c r="AB762" s="1512">
        <f t="shared" si="461"/>
        <v>6455.4117006802717</v>
      </c>
      <c r="AC762" s="1512">
        <f t="shared" si="461"/>
        <v>18045.892244897957</v>
      </c>
      <c r="AD762" s="1512">
        <f t="shared" si="461"/>
        <v>18551.704489795917</v>
      </c>
      <c r="AE762" s="1512">
        <f t="shared" si="461"/>
        <v>19108.969795918369</v>
      </c>
      <c r="AF762" s="1512">
        <f t="shared" si="461"/>
        <v>19314.782040816324</v>
      </c>
      <c r="AG762" s="1512">
        <f t="shared" si="461"/>
        <v>36597.596734693878</v>
      </c>
      <c r="AH762" s="1512">
        <f t="shared" si="461"/>
        <v>38423.751836734693</v>
      </c>
      <c r="AI762" s="1512">
        <f t="shared" si="461"/>
        <v>75021.348571428563</v>
      </c>
    </row>
    <row r="763" spans="1:35">
      <c r="A763" s="1900">
        <v>732</v>
      </c>
      <c r="B763" s="1900">
        <v>1</v>
      </c>
      <c r="C763" s="1900">
        <v>729</v>
      </c>
      <c r="D763" s="2120" t="s">
        <v>1020</v>
      </c>
      <c r="E763" s="2653">
        <v>1</v>
      </c>
      <c r="F763" s="371"/>
      <c r="G763" s="371"/>
      <c r="I763" s="2352"/>
      <c r="J763" s="371" t="s">
        <v>416</v>
      </c>
      <c r="K763" s="371"/>
      <c r="L763" s="371"/>
      <c r="Q763" s="1398">
        <f t="shared" ref="Q763:AB763" si="462">(Q453+Q457+Q477+Q481)*-1</f>
        <v>2591.4797278911565</v>
      </c>
      <c r="R763" s="1398">
        <f t="shared" si="462"/>
        <v>2591.4797278911565</v>
      </c>
      <c r="S763" s="1398">
        <f t="shared" si="462"/>
        <v>2638.7994557823126</v>
      </c>
      <c r="T763" s="1398">
        <f t="shared" si="462"/>
        <v>2638.7994557823126</v>
      </c>
      <c r="U763" s="1398">
        <f t="shared" si="462"/>
        <v>2686.1191836734693</v>
      </c>
      <c r="V763" s="1398">
        <f t="shared" si="462"/>
        <v>2686.1191836734693</v>
      </c>
      <c r="W763" s="1398">
        <f t="shared" si="462"/>
        <v>2733.4389115646259</v>
      </c>
      <c r="X763" s="1398">
        <f t="shared" si="462"/>
        <v>2733.4389115646259</v>
      </c>
      <c r="Y763" s="1398">
        <f t="shared" si="462"/>
        <v>2780.758639455782</v>
      </c>
      <c r="Z763" s="1398">
        <f t="shared" si="462"/>
        <v>2780.758639455782</v>
      </c>
      <c r="AA763" s="1398">
        <f t="shared" si="462"/>
        <v>2828.0783673469386</v>
      </c>
      <c r="AB763" s="1398">
        <f t="shared" si="462"/>
        <v>2828.0783673469386</v>
      </c>
      <c r="AC763" s="1413">
        <f>SUM(Q763:S763)</f>
        <v>7821.758911564626</v>
      </c>
      <c r="AD763" s="1413">
        <f>SUM(T763:V763)</f>
        <v>8011.0378231292507</v>
      </c>
      <c r="AE763" s="1413">
        <f>SUM(W763:Y763)</f>
        <v>8247.6364625850329</v>
      </c>
      <c r="AF763" s="1413">
        <f>SUM(Z763:AB763)</f>
        <v>8436.9153741496593</v>
      </c>
      <c r="AG763" s="1413">
        <f>AC763+AD763</f>
        <v>15832.796734693877</v>
      </c>
      <c r="AH763" s="1413">
        <f>AF763+AE763</f>
        <v>16684.551836734692</v>
      </c>
      <c r="AI763" s="1413">
        <f>AG763+AH763</f>
        <v>32517.348571428571</v>
      </c>
    </row>
    <row r="764" spans="1:35">
      <c r="A764" s="1900">
        <v>733</v>
      </c>
      <c r="B764" s="1900">
        <v>1</v>
      </c>
      <c r="C764" s="1900">
        <v>730</v>
      </c>
      <c r="D764" s="2120" t="s">
        <v>1020</v>
      </c>
      <c r="E764" s="2653">
        <v>1</v>
      </c>
      <c r="F764" s="371"/>
      <c r="G764" s="371"/>
      <c r="I764" s="2352"/>
      <c r="J764" s="371" t="s">
        <v>417</v>
      </c>
      <c r="K764" s="371"/>
      <c r="L764" s="371"/>
      <c r="Q764" s="1398">
        <f t="shared" ref="Q764:AB764" si="463">(Q454+Q478)*-1</f>
        <v>206.66666666666669</v>
      </c>
      <c r="R764" s="1398">
        <f t="shared" si="463"/>
        <v>206.66666666666669</v>
      </c>
      <c r="S764" s="1398">
        <f t="shared" si="463"/>
        <v>210.8</v>
      </c>
      <c r="T764" s="1398">
        <f t="shared" si="463"/>
        <v>210.8</v>
      </c>
      <c r="U764" s="1398">
        <f t="shared" si="463"/>
        <v>214.93333333333337</v>
      </c>
      <c r="V764" s="1398">
        <f t="shared" si="463"/>
        <v>214.93333333333337</v>
      </c>
      <c r="W764" s="1398">
        <f t="shared" si="463"/>
        <v>219.06666666666669</v>
      </c>
      <c r="X764" s="1398">
        <f t="shared" si="463"/>
        <v>219.06666666666669</v>
      </c>
      <c r="Y764" s="1398">
        <f t="shared" si="463"/>
        <v>223.20000000000002</v>
      </c>
      <c r="Z764" s="1398">
        <f t="shared" si="463"/>
        <v>223.20000000000002</v>
      </c>
      <c r="AA764" s="1398">
        <f t="shared" si="463"/>
        <v>227.33333333333334</v>
      </c>
      <c r="AB764" s="1398">
        <f t="shared" si="463"/>
        <v>227.33333333333334</v>
      </c>
      <c r="AC764" s="1413">
        <f>SUM(Q764:S764)</f>
        <v>624.13333333333344</v>
      </c>
      <c r="AD764" s="1413">
        <f>SUM(T764:V764)</f>
        <v>640.66666666666674</v>
      </c>
      <c r="AE764" s="1413">
        <f>SUM(W764:Y764)</f>
        <v>661.33333333333337</v>
      </c>
      <c r="AF764" s="1413">
        <f>SUM(Z764:AB764)</f>
        <v>677.86666666666667</v>
      </c>
      <c r="AG764" s="1413">
        <f>AC764+AD764</f>
        <v>1264.8000000000002</v>
      </c>
      <c r="AH764" s="1413">
        <f>AF764+AE764</f>
        <v>1339.2</v>
      </c>
      <c r="AI764" s="1413">
        <f>AG764+AH764</f>
        <v>2604</v>
      </c>
    </row>
    <row r="765" spans="1:35">
      <c r="A765" s="1900">
        <v>734</v>
      </c>
      <c r="B765" s="1900">
        <v>1</v>
      </c>
      <c r="C765" s="1900">
        <v>731</v>
      </c>
      <c r="D765" s="2120" t="s">
        <v>1020</v>
      </c>
      <c r="E765" s="2653">
        <v>1</v>
      </c>
      <c r="F765" s="371"/>
      <c r="G765" s="371"/>
      <c r="I765" s="2112"/>
      <c r="J765" s="371" t="s">
        <v>418</v>
      </c>
      <c r="Q765" s="1415">
        <f t="shared" ref="Q765:AB765" si="464">(Q455+Q458+Q479+Q482)*-1</f>
        <v>3200</v>
      </c>
      <c r="R765" s="1415">
        <f t="shared" si="464"/>
        <v>3200</v>
      </c>
      <c r="S765" s="1415">
        <f t="shared" si="464"/>
        <v>3200</v>
      </c>
      <c r="T765" s="1415">
        <f t="shared" si="464"/>
        <v>3300</v>
      </c>
      <c r="U765" s="1415">
        <f t="shared" si="464"/>
        <v>3300</v>
      </c>
      <c r="V765" s="1415">
        <f t="shared" si="464"/>
        <v>3300</v>
      </c>
      <c r="W765" s="1415">
        <f t="shared" si="464"/>
        <v>3400</v>
      </c>
      <c r="X765" s="1415">
        <f t="shared" si="464"/>
        <v>3400</v>
      </c>
      <c r="Y765" s="1415">
        <f t="shared" si="464"/>
        <v>3400</v>
      </c>
      <c r="Z765" s="1415">
        <f t="shared" si="464"/>
        <v>3400</v>
      </c>
      <c r="AA765" s="1415">
        <f t="shared" si="464"/>
        <v>3400</v>
      </c>
      <c r="AB765" s="1415">
        <f t="shared" si="464"/>
        <v>3400</v>
      </c>
      <c r="AC765" s="1413">
        <f>SUM(Q765:S765)</f>
        <v>9600</v>
      </c>
      <c r="AD765" s="1413">
        <f>SUM(T765:V765)</f>
        <v>9900</v>
      </c>
      <c r="AE765" s="1413">
        <f>SUM(W765:Y765)</f>
        <v>10200</v>
      </c>
      <c r="AF765" s="1413">
        <f>SUM(Z765:AB765)</f>
        <v>10200</v>
      </c>
      <c r="AG765" s="1413">
        <f>AC765+AD765</f>
        <v>19500</v>
      </c>
      <c r="AH765" s="1413">
        <f>AF765+AE765</f>
        <v>20400</v>
      </c>
      <c r="AI765" s="1413">
        <f>AG765+AH765</f>
        <v>39900</v>
      </c>
    </row>
    <row r="766" spans="1:35">
      <c r="A766" s="1900">
        <v>735</v>
      </c>
      <c r="B766" s="1900">
        <v>1</v>
      </c>
      <c r="C766" s="1900">
        <v>732</v>
      </c>
      <c r="D766" s="2120" t="s">
        <v>1020</v>
      </c>
      <c r="E766" s="2653">
        <v>1</v>
      </c>
      <c r="F766" s="371"/>
      <c r="G766" s="371"/>
      <c r="I766" s="2113"/>
      <c r="J766" s="16" t="s">
        <v>563</v>
      </c>
      <c r="K766" s="24"/>
      <c r="L766" s="24"/>
      <c r="M766" s="16"/>
      <c r="N766" s="16"/>
      <c r="O766" s="16"/>
      <c r="P766" s="16"/>
      <c r="Q766" s="1466">
        <f t="shared" ref="Q766:AB766" si="465">(Q459+Q483)*-1</f>
        <v>0</v>
      </c>
      <c r="R766" s="1466">
        <f t="shared" si="465"/>
        <v>0</v>
      </c>
      <c r="S766" s="1466">
        <f t="shared" si="465"/>
        <v>0</v>
      </c>
      <c r="T766" s="1466">
        <f t="shared" si="465"/>
        <v>0</v>
      </c>
      <c r="U766" s="1466">
        <f t="shared" si="465"/>
        <v>0</v>
      </c>
      <c r="V766" s="1466">
        <f t="shared" si="465"/>
        <v>0</v>
      </c>
      <c r="W766" s="1466">
        <f t="shared" si="465"/>
        <v>0</v>
      </c>
      <c r="X766" s="1466">
        <f t="shared" si="465"/>
        <v>0</v>
      </c>
      <c r="Y766" s="1466">
        <f t="shared" si="465"/>
        <v>0</v>
      </c>
      <c r="Z766" s="1466">
        <f t="shared" si="465"/>
        <v>0</v>
      </c>
      <c r="AA766" s="1466">
        <f t="shared" si="465"/>
        <v>0</v>
      </c>
      <c r="AB766" s="1466">
        <f t="shared" si="465"/>
        <v>0</v>
      </c>
      <c r="AC766" s="1409">
        <f>SUM(Q766:S766)</f>
        <v>0</v>
      </c>
      <c r="AD766" s="1409">
        <f>SUM(T766:V766)</f>
        <v>0</v>
      </c>
      <c r="AE766" s="1409">
        <f>SUM(W766:Y766)</f>
        <v>0</v>
      </c>
      <c r="AF766" s="1409">
        <f>SUM(Z766:AB766)</f>
        <v>0</v>
      </c>
      <c r="AG766" s="1409">
        <f>AC766+AD766</f>
        <v>0</v>
      </c>
      <c r="AH766" s="1409">
        <f>AF766+AE766</f>
        <v>0</v>
      </c>
      <c r="AI766" s="1409">
        <f>AG766+AH766</f>
        <v>0</v>
      </c>
    </row>
    <row r="767" spans="1:35" s="326" customFormat="1">
      <c r="A767" s="1900">
        <v>736</v>
      </c>
      <c r="B767" s="1900">
        <v>1</v>
      </c>
      <c r="C767" s="1900">
        <v>733</v>
      </c>
      <c r="D767" s="2120" t="s">
        <v>1020</v>
      </c>
      <c r="E767" s="2653">
        <v>1</v>
      </c>
      <c r="F767" s="371"/>
      <c r="G767" s="371"/>
      <c r="H767" s="2178"/>
      <c r="I767" s="1513" t="s">
        <v>515</v>
      </c>
      <c r="J767" s="1514"/>
      <c r="K767" s="1515"/>
      <c r="L767" s="1515"/>
      <c r="M767" s="1515"/>
      <c r="N767" s="1515"/>
      <c r="O767" s="1515"/>
      <c r="P767" s="1515"/>
      <c r="Q767" s="1516">
        <f>SUM(Q768:Q771)</f>
        <v>15133.745394402036</v>
      </c>
      <c r="R767" s="1516">
        <f t="shared" ref="R767:AI767" si="466">SUM(R768:R771)</f>
        <v>15238.665940319222</v>
      </c>
      <c r="S767" s="1516">
        <f t="shared" si="466"/>
        <v>15343.586486236411</v>
      </c>
      <c r="T767" s="1516">
        <f t="shared" si="466"/>
        <v>15448.507032153597</v>
      </c>
      <c r="U767" s="1516">
        <f t="shared" si="466"/>
        <v>15553.427578070783</v>
      </c>
      <c r="V767" s="1516">
        <f t="shared" si="466"/>
        <v>15658.348123987971</v>
      </c>
      <c r="W767" s="1516">
        <f t="shared" si="466"/>
        <v>15763.268669905157</v>
      </c>
      <c r="X767" s="1516">
        <f t="shared" si="466"/>
        <v>15868.189215822345</v>
      </c>
      <c r="Y767" s="1516">
        <f t="shared" si="466"/>
        <v>15973.109761739533</v>
      </c>
      <c r="Z767" s="1516">
        <f t="shared" si="466"/>
        <v>16078.03030765672</v>
      </c>
      <c r="AA767" s="1516">
        <f t="shared" si="466"/>
        <v>16182.950853573908</v>
      </c>
      <c r="AB767" s="1516">
        <f t="shared" si="466"/>
        <v>16287.871399491094</v>
      </c>
      <c r="AC767" s="1516">
        <f>SUM(AC768:AC771)</f>
        <v>45715.997820957666</v>
      </c>
      <c r="AD767" s="1516">
        <f t="shared" si="466"/>
        <v>46660.282734212349</v>
      </c>
      <c r="AE767" s="1516">
        <f t="shared" si="466"/>
        <v>47604.567647467033</v>
      </c>
      <c r="AF767" s="1516">
        <f t="shared" si="466"/>
        <v>48548.852560721716</v>
      </c>
      <c r="AG767" s="1516">
        <f t="shared" si="466"/>
        <v>92376.280555170015</v>
      </c>
      <c r="AH767" s="1516">
        <f t="shared" si="466"/>
        <v>96153.420208188749</v>
      </c>
      <c r="AI767" s="1516">
        <f t="shared" si="466"/>
        <v>188529.70076335876</v>
      </c>
    </row>
    <row r="768" spans="1:35">
      <c r="A768" s="1900">
        <v>737</v>
      </c>
      <c r="B768" s="1900">
        <v>1</v>
      </c>
      <c r="C768" s="1900">
        <v>734</v>
      </c>
      <c r="D768" s="2120" t="s">
        <v>1020</v>
      </c>
      <c r="E768" s="2653">
        <v>1</v>
      </c>
      <c r="F768" s="371"/>
      <c r="G768" s="371"/>
      <c r="I768" s="2352"/>
      <c r="J768" s="371" t="s">
        <v>416</v>
      </c>
      <c r="K768" s="371"/>
      <c r="L768" s="371"/>
      <c r="Q768" s="1398">
        <f t="shared" ref="Q768:AB768" si="467">(Q529+Q533+Q552+Q556)*-1</f>
        <v>13681.065394402036</v>
      </c>
      <c r="R768" s="1398">
        <f t="shared" si="467"/>
        <v>13774.98078880407</v>
      </c>
      <c r="S768" s="1398">
        <f t="shared" si="467"/>
        <v>13868.896183206107</v>
      </c>
      <c r="T768" s="1398">
        <f t="shared" si="467"/>
        <v>13962.811577608141</v>
      </c>
      <c r="U768" s="1398">
        <f t="shared" si="467"/>
        <v>14056.726972010178</v>
      </c>
      <c r="V768" s="1398">
        <f t="shared" si="467"/>
        <v>14150.642366412214</v>
      </c>
      <c r="W768" s="1398">
        <f t="shared" si="467"/>
        <v>14244.557760814248</v>
      </c>
      <c r="X768" s="1398">
        <f t="shared" si="467"/>
        <v>14338.473155216285</v>
      </c>
      <c r="Y768" s="1398">
        <f t="shared" si="467"/>
        <v>14432.388549618321</v>
      </c>
      <c r="Z768" s="1398">
        <f t="shared" si="467"/>
        <v>14526.303944020356</v>
      </c>
      <c r="AA768" s="1398">
        <f t="shared" si="467"/>
        <v>14620.219338422392</v>
      </c>
      <c r="AB768" s="1398">
        <f t="shared" si="467"/>
        <v>14714.134732824426</v>
      </c>
      <c r="AC768" s="1413">
        <f>SUM(Q768:S768)</f>
        <v>41324.942366412215</v>
      </c>
      <c r="AD768" s="1413">
        <f>SUM(T768:V768)</f>
        <v>42170.180916030535</v>
      </c>
      <c r="AE768" s="1413">
        <f>SUM(W768:Y768)</f>
        <v>43015.419465648854</v>
      </c>
      <c r="AF768" s="1413">
        <f>SUM(Z768:AB768)</f>
        <v>43860.658015267174</v>
      </c>
      <c r="AG768" s="1413">
        <f>AC768+AD768</f>
        <v>83495.123282442742</v>
      </c>
      <c r="AH768" s="1413">
        <f>AF768+AE768</f>
        <v>86876.077480916021</v>
      </c>
      <c r="AI768" s="1413">
        <f>AG768+AH768</f>
        <v>170371.20076335876</v>
      </c>
    </row>
    <row r="769" spans="1:35">
      <c r="A769" s="1900">
        <v>738</v>
      </c>
      <c r="B769" s="1900">
        <v>1</v>
      </c>
      <c r="C769" s="1900">
        <v>735</v>
      </c>
      <c r="D769" s="2120" t="s">
        <v>1020</v>
      </c>
      <c r="E769" s="2653">
        <v>1</v>
      </c>
      <c r="F769" s="371"/>
      <c r="G769" s="371"/>
      <c r="I769" s="2352"/>
      <c r="J769" s="371" t="s">
        <v>417</v>
      </c>
      <c r="K769" s="371"/>
      <c r="L769" s="371"/>
      <c r="Q769" s="1398">
        <f t="shared" ref="Q769:AB769" si="468">(Q530+Q553)*-1</f>
        <v>1452.68</v>
      </c>
      <c r="R769" s="1398">
        <f t="shared" si="468"/>
        <v>1463.6851515151516</v>
      </c>
      <c r="S769" s="1398">
        <f t="shared" si="468"/>
        <v>1474.6903030303031</v>
      </c>
      <c r="T769" s="1398">
        <f t="shared" si="468"/>
        <v>1485.6954545454546</v>
      </c>
      <c r="U769" s="1398">
        <f t="shared" si="468"/>
        <v>1496.7006060606061</v>
      </c>
      <c r="V769" s="1398">
        <f t="shared" si="468"/>
        <v>1507.7057575757576</v>
      </c>
      <c r="W769" s="1398">
        <f t="shared" si="468"/>
        <v>1518.7109090909091</v>
      </c>
      <c r="X769" s="1398">
        <f t="shared" si="468"/>
        <v>1529.7160606060606</v>
      </c>
      <c r="Y769" s="1398">
        <f t="shared" si="468"/>
        <v>1540.7212121212121</v>
      </c>
      <c r="Z769" s="1398">
        <f t="shared" si="468"/>
        <v>1551.7263636363637</v>
      </c>
      <c r="AA769" s="1398">
        <f t="shared" si="468"/>
        <v>1562.7315151515152</v>
      </c>
      <c r="AB769" s="1398">
        <f t="shared" si="468"/>
        <v>1573.7366666666667</v>
      </c>
      <c r="AC769" s="1413">
        <f>SUM(Q769:S769)</f>
        <v>4391.0554545454543</v>
      </c>
      <c r="AD769" s="1413">
        <f>SUM(T769:V769)</f>
        <v>4490.1018181818181</v>
      </c>
      <c r="AE769" s="1413">
        <f>SUM(W769:Y769)</f>
        <v>4589.1481818181819</v>
      </c>
      <c r="AF769" s="1413">
        <f>SUM(Z769:AB769)</f>
        <v>4688.1945454545457</v>
      </c>
      <c r="AG769" s="1413">
        <f>AC769+AD769</f>
        <v>8881.1572727272724</v>
      </c>
      <c r="AH769" s="1413">
        <f>AF769+AE769</f>
        <v>9277.3427272727276</v>
      </c>
      <c r="AI769" s="1413">
        <f>AG769+AH769</f>
        <v>18158.5</v>
      </c>
    </row>
    <row r="770" spans="1:35">
      <c r="A770" s="1900">
        <v>739</v>
      </c>
      <c r="B770" s="1900">
        <v>1</v>
      </c>
      <c r="C770" s="1900">
        <v>736</v>
      </c>
      <c r="D770" s="2120" t="s">
        <v>1020</v>
      </c>
      <c r="E770" s="2653">
        <v>1</v>
      </c>
      <c r="F770" s="371"/>
      <c r="G770" s="371"/>
      <c r="I770" s="2112"/>
      <c r="J770" s="371" t="s">
        <v>418</v>
      </c>
      <c r="Q770" s="1415">
        <f t="shared" ref="Q770:AB770" si="469">(Q531+Q534+Q554+Q557)*-1</f>
        <v>0</v>
      </c>
      <c r="R770" s="1415">
        <f t="shared" si="469"/>
        <v>0</v>
      </c>
      <c r="S770" s="1415">
        <f t="shared" si="469"/>
        <v>0</v>
      </c>
      <c r="T770" s="1415">
        <f t="shared" si="469"/>
        <v>0</v>
      </c>
      <c r="U770" s="1415">
        <f t="shared" si="469"/>
        <v>0</v>
      </c>
      <c r="V770" s="1415">
        <f t="shared" si="469"/>
        <v>0</v>
      </c>
      <c r="W770" s="1415">
        <f t="shared" si="469"/>
        <v>0</v>
      </c>
      <c r="X770" s="1415">
        <f t="shared" si="469"/>
        <v>0</v>
      </c>
      <c r="Y770" s="1415">
        <f t="shared" si="469"/>
        <v>0</v>
      </c>
      <c r="Z770" s="1415">
        <f t="shared" si="469"/>
        <v>0</v>
      </c>
      <c r="AA770" s="1415">
        <f t="shared" si="469"/>
        <v>0</v>
      </c>
      <c r="AB770" s="1415">
        <f t="shared" si="469"/>
        <v>0</v>
      </c>
      <c r="AC770" s="1413">
        <f>SUM(Q770:S770)</f>
        <v>0</v>
      </c>
      <c r="AD770" s="1413">
        <f>SUM(T770:V770)</f>
        <v>0</v>
      </c>
      <c r="AE770" s="1413">
        <f>SUM(W770:Y770)</f>
        <v>0</v>
      </c>
      <c r="AF770" s="1413">
        <f>SUM(Z770:AB770)</f>
        <v>0</v>
      </c>
      <c r="AG770" s="1413">
        <f>AC770+AD770</f>
        <v>0</v>
      </c>
      <c r="AH770" s="1413">
        <f>AF770+AE770</f>
        <v>0</v>
      </c>
      <c r="AI770" s="1413">
        <f>AG770+AH770</f>
        <v>0</v>
      </c>
    </row>
    <row r="771" spans="1:35">
      <c r="A771" s="1900">
        <v>740</v>
      </c>
      <c r="B771" s="1900">
        <v>1</v>
      </c>
      <c r="C771" s="1900">
        <v>737</v>
      </c>
      <c r="D771" s="2120" t="s">
        <v>1020</v>
      </c>
      <c r="E771" s="2653">
        <v>1</v>
      </c>
      <c r="F771" s="371"/>
      <c r="G771" s="371"/>
      <c r="I771" s="2113"/>
      <c r="J771" s="16" t="s">
        <v>563</v>
      </c>
      <c r="K771" s="24"/>
      <c r="L771" s="24"/>
      <c r="M771" s="16"/>
      <c r="N771" s="16"/>
      <c r="O771" s="16"/>
      <c r="P771" s="16"/>
      <c r="Q771" s="1466">
        <f t="shared" ref="Q771:AB771" si="470">(Q535+Q558)*-1</f>
        <v>0</v>
      </c>
      <c r="R771" s="1466">
        <f t="shared" si="470"/>
        <v>0</v>
      </c>
      <c r="S771" s="1466">
        <f t="shared" si="470"/>
        <v>0</v>
      </c>
      <c r="T771" s="1466">
        <f t="shared" si="470"/>
        <v>0</v>
      </c>
      <c r="U771" s="1466">
        <f t="shared" si="470"/>
        <v>0</v>
      </c>
      <c r="V771" s="1466">
        <f t="shared" si="470"/>
        <v>0</v>
      </c>
      <c r="W771" s="1466">
        <f t="shared" si="470"/>
        <v>0</v>
      </c>
      <c r="X771" s="1466">
        <f t="shared" si="470"/>
        <v>0</v>
      </c>
      <c r="Y771" s="1466">
        <f t="shared" si="470"/>
        <v>0</v>
      </c>
      <c r="Z771" s="1466">
        <f t="shared" si="470"/>
        <v>0</v>
      </c>
      <c r="AA771" s="1466">
        <f t="shared" si="470"/>
        <v>0</v>
      </c>
      <c r="AB771" s="1466">
        <f t="shared" si="470"/>
        <v>0</v>
      </c>
      <c r="AC771" s="1409">
        <f>SUM(Q771:S771)</f>
        <v>0</v>
      </c>
      <c r="AD771" s="1409">
        <f>SUM(T771:V771)</f>
        <v>0</v>
      </c>
      <c r="AE771" s="1409">
        <f>SUM(W771:Y771)</f>
        <v>0</v>
      </c>
      <c r="AF771" s="1409">
        <f>SUM(Z771:AB771)</f>
        <v>0</v>
      </c>
      <c r="AG771" s="1409">
        <f>AC771+AD771</f>
        <v>0</v>
      </c>
      <c r="AH771" s="1409">
        <f>AF771+AE771</f>
        <v>0</v>
      </c>
      <c r="AI771" s="1409">
        <f>AG771+AH771</f>
        <v>0</v>
      </c>
    </row>
    <row r="772" spans="1:35" s="326" customFormat="1">
      <c r="A772" s="1900">
        <v>741</v>
      </c>
      <c r="B772" s="1900">
        <v>1</v>
      </c>
      <c r="C772" s="1900">
        <v>738</v>
      </c>
      <c r="D772" s="2120" t="s">
        <v>1020</v>
      </c>
      <c r="E772" s="2653">
        <v>1</v>
      </c>
      <c r="F772" s="371"/>
      <c r="G772" s="371"/>
      <c r="H772" s="2178"/>
      <c r="I772" s="1517" t="s">
        <v>516</v>
      </c>
      <c r="J772" s="1518"/>
      <c r="K772" s="1519"/>
      <c r="L772" s="1519"/>
      <c r="M772" s="1519"/>
      <c r="N772" s="1519"/>
      <c r="O772" s="1519"/>
      <c r="P772" s="1519"/>
      <c r="Q772" s="1520">
        <f>SUM(Q773:Q776)</f>
        <v>876</v>
      </c>
      <c r="R772" s="1520">
        <f t="shared" ref="R772:AI772" si="471">SUM(R773:R776)</f>
        <v>876</v>
      </c>
      <c r="S772" s="1520">
        <f t="shared" si="471"/>
        <v>876</v>
      </c>
      <c r="T772" s="1520">
        <f t="shared" si="471"/>
        <v>876</v>
      </c>
      <c r="U772" s="1520">
        <f t="shared" si="471"/>
        <v>876</v>
      </c>
      <c r="V772" s="1520">
        <f t="shared" si="471"/>
        <v>876</v>
      </c>
      <c r="W772" s="1520">
        <f t="shared" si="471"/>
        <v>876</v>
      </c>
      <c r="X772" s="1520">
        <f t="shared" si="471"/>
        <v>876</v>
      </c>
      <c r="Y772" s="1520">
        <f t="shared" si="471"/>
        <v>876</v>
      </c>
      <c r="Z772" s="1520">
        <f t="shared" si="471"/>
        <v>876</v>
      </c>
      <c r="AA772" s="1520">
        <f t="shared" si="471"/>
        <v>876</v>
      </c>
      <c r="AB772" s="1520">
        <f t="shared" si="471"/>
        <v>876</v>
      </c>
      <c r="AC772" s="1520">
        <f>SUM(AC773:AC776)</f>
        <v>2628</v>
      </c>
      <c r="AD772" s="1520">
        <f t="shared" si="471"/>
        <v>2628</v>
      </c>
      <c r="AE772" s="1520">
        <f t="shared" si="471"/>
        <v>2628</v>
      </c>
      <c r="AF772" s="1520">
        <f t="shared" si="471"/>
        <v>2628</v>
      </c>
      <c r="AG772" s="1520">
        <f t="shared" si="471"/>
        <v>5256</v>
      </c>
      <c r="AH772" s="1520">
        <f t="shared" si="471"/>
        <v>5256</v>
      </c>
      <c r="AI772" s="1520">
        <f t="shared" si="471"/>
        <v>10512</v>
      </c>
    </row>
    <row r="773" spans="1:35">
      <c r="A773" s="1900">
        <v>742</v>
      </c>
      <c r="B773" s="1900">
        <v>1</v>
      </c>
      <c r="C773" s="1900">
        <v>739</v>
      </c>
      <c r="D773" s="2120" t="s">
        <v>1020</v>
      </c>
      <c r="E773" s="2653">
        <v>1</v>
      </c>
      <c r="F773" s="371"/>
      <c r="G773" s="371"/>
      <c r="I773" s="2352"/>
      <c r="J773" s="371" t="s">
        <v>416</v>
      </c>
      <c r="K773" s="371"/>
      <c r="L773" s="371"/>
      <c r="Q773" s="1398">
        <f t="shared" ref="Q773:AB773" si="472">(Q611+Q617+Q623+Q629+Q635+Q639+Q655+Q661+Q667+Q673+Q679+Q683)*-1</f>
        <v>876</v>
      </c>
      <c r="R773" s="1398">
        <f t="shared" si="472"/>
        <v>876</v>
      </c>
      <c r="S773" s="1398">
        <f t="shared" si="472"/>
        <v>876</v>
      </c>
      <c r="T773" s="1398">
        <f t="shared" si="472"/>
        <v>876</v>
      </c>
      <c r="U773" s="1398">
        <f t="shared" si="472"/>
        <v>876</v>
      </c>
      <c r="V773" s="1398">
        <f t="shared" si="472"/>
        <v>876</v>
      </c>
      <c r="W773" s="1398">
        <f t="shared" si="472"/>
        <v>876</v>
      </c>
      <c r="X773" s="1398">
        <f t="shared" si="472"/>
        <v>876</v>
      </c>
      <c r="Y773" s="1398">
        <f t="shared" si="472"/>
        <v>876</v>
      </c>
      <c r="Z773" s="1398">
        <f t="shared" si="472"/>
        <v>876</v>
      </c>
      <c r="AA773" s="1398">
        <f t="shared" si="472"/>
        <v>876</v>
      </c>
      <c r="AB773" s="1398">
        <f t="shared" si="472"/>
        <v>876</v>
      </c>
      <c r="AC773" s="1413">
        <f>SUM(Q773:S773)</f>
        <v>2628</v>
      </c>
      <c r="AD773" s="1413">
        <f>SUM(T773:V773)</f>
        <v>2628</v>
      </c>
      <c r="AE773" s="1413">
        <f>SUM(W773:Y773)</f>
        <v>2628</v>
      </c>
      <c r="AF773" s="1413">
        <f>SUM(Z773:AB773)</f>
        <v>2628</v>
      </c>
      <c r="AG773" s="1413">
        <f>AC773+AD773</f>
        <v>5256</v>
      </c>
      <c r="AH773" s="1413">
        <f>AF773+AE773</f>
        <v>5256</v>
      </c>
      <c r="AI773" s="1413">
        <f>AG773+AH773</f>
        <v>10512</v>
      </c>
    </row>
    <row r="774" spans="1:35">
      <c r="A774" s="1900">
        <v>743</v>
      </c>
      <c r="B774" s="1900">
        <v>1</v>
      </c>
      <c r="C774" s="1900">
        <v>740</v>
      </c>
      <c r="D774" s="2120" t="s">
        <v>1020</v>
      </c>
      <c r="E774" s="2653">
        <v>1</v>
      </c>
      <c r="F774" s="371"/>
      <c r="G774" s="371"/>
      <c r="I774" s="2352"/>
      <c r="J774" s="371" t="s">
        <v>417</v>
      </c>
      <c r="K774" s="371"/>
      <c r="L774" s="371"/>
      <c r="Q774" s="1398">
        <f t="shared" ref="Q774:AB774" si="473">(Q612+Q618+Q624+Q630+Q636+Q656+Q662+Q668+Q674+Q680)*-1</f>
        <v>0</v>
      </c>
      <c r="R774" s="1398">
        <f t="shared" si="473"/>
        <v>0</v>
      </c>
      <c r="S774" s="1398">
        <f t="shared" si="473"/>
        <v>0</v>
      </c>
      <c r="T774" s="1398">
        <f t="shared" si="473"/>
        <v>0</v>
      </c>
      <c r="U774" s="1398">
        <f t="shared" si="473"/>
        <v>0</v>
      </c>
      <c r="V774" s="1398">
        <f t="shared" si="473"/>
        <v>0</v>
      </c>
      <c r="W774" s="1398">
        <f t="shared" si="473"/>
        <v>0</v>
      </c>
      <c r="X774" s="1398">
        <f t="shared" si="473"/>
        <v>0</v>
      </c>
      <c r="Y774" s="1398">
        <f t="shared" si="473"/>
        <v>0</v>
      </c>
      <c r="Z774" s="1398">
        <f t="shared" si="473"/>
        <v>0</v>
      </c>
      <c r="AA774" s="1398">
        <f t="shared" si="473"/>
        <v>0</v>
      </c>
      <c r="AB774" s="1398">
        <f t="shared" si="473"/>
        <v>0</v>
      </c>
      <c r="AC774" s="1413">
        <f>SUM(Q774:S774)</f>
        <v>0</v>
      </c>
      <c r="AD774" s="1413">
        <f>SUM(T774:V774)</f>
        <v>0</v>
      </c>
      <c r="AE774" s="1413">
        <f>SUM(W774:Y774)</f>
        <v>0</v>
      </c>
      <c r="AF774" s="1413">
        <f>SUM(Z774:AB774)</f>
        <v>0</v>
      </c>
      <c r="AG774" s="1413">
        <f>AC774+AD774</f>
        <v>0</v>
      </c>
      <c r="AH774" s="1413">
        <f>AF774+AE774</f>
        <v>0</v>
      </c>
      <c r="AI774" s="1413">
        <f>AG774+AH774</f>
        <v>0</v>
      </c>
    </row>
    <row r="775" spans="1:35">
      <c r="A775" s="1900">
        <v>744</v>
      </c>
      <c r="B775" s="1900">
        <v>1</v>
      </c>
      <c r="C775" s="1900">
        <v>741</v>
      </c>
      <c r="D775" s="2120" t="s">
        <v>1020</v>
      </c>
      <c r="E775" s="2653">
        <v>1</v>
      </c>
      <c r="F775" s="371"/>
      <c r="G775" s="371"/>
      <c r="I775" s="2112"/>
      <c r="J775" s="371" t="s">
        <v>418</v>
      </c>
      <c r="Q775" s="1415">
        <f t="shared" ref="Q775:AB775" si="474">(Q613+Q619+Q625+Q631+Q637+Q640+Q657+Q663+Q669+Q675+Q681+Q684)*-1</f>
        <v>0</v>
      </c>
      <c r="R775" s="1415">
        <f t="shared" si="474"/>
        <v>0</v>
      </c>
      <c r="S775" s="1415">
        <f t="shared" si="474"/>
        <v>0</v>
      </c>
      <c r="T775" s="1415">
        <f t="shared" si="474"/>
        <v>0</v>
      </c>
      <c r="U775" s="1415">
        <f t="shared" si="474"/>
        <v>0</v>
      </c>
      <c r="V775" s="1415">
        <f t="shared" si="474"/>
        <v>0</v>
      </c>
      <c r="W775" s="1415">
        <f t="shared" si="474"/>
        <v>0</v>
      </c>
      <c r="X775" s="1415">
        <f t="shared" si="474"/>
        <v>0</v>
      </c>
      <c r="Y775" s="1415">
        <f t="shared" si="474"/>
        <v>0</v>
      </c>
      <c r="Z775" s="1415">
        <f t="shared" si="474"/>
        <v>0</v>
      </c>
      <c r="AA775" s="1415">
        <f t="shared" si="474"/>
        <v>0</v>
      </c>
      <c r="AB775" s="1415">
        <f t="shared" si="474"/>
        <v>0</v>
      </c>
      <c r="AC775" s="1413">
        <f>SUM(Q775:S775)</f>
        <v>0</v>
      </c>
      <c r="AD775" s="1413">
        <f>SUM(T775:V775)</f>
        <v>0</v>
      </c>
      <c r="AE775" s="1413">
        <f>SUM(W775:Y775)</f>
        <v>0</v>
      </c>
      <c r="AF775" s="1413">
        <f>SUM(Z775:AB775)</f>
        <v>0</v>
      </c>
      <c r="AG775" s="1413">
        <f>AC775+AD775</f>
        <v>0</v>
      </c>
      <c r="AH775" s="1413">
        <f>AF775+AE775</f>
        <v>0</v>
      </c>
      <c r="AI775" s="1413">
        <f>AG775+AH775</f>
        <v>0</v>
      </c>
    </row>
    <row r="776" spans="1:35">
      <c r="A776" s="1900">
        <v>745</v>
      </c>
      <c r="B776" s="1900">
        <v>1</v>
      </c>
      <c r="C776" s="1900">
        <v>742</v>
      </c>
      <c r="D776" s="2120" t="s">
        <v>1020</v>
      </c>
      <c r="E776" s="2653">
        <v>1</v>
      </c>
      <c r="F776" s="371"/>
      <c r="G776" s="371"/>
      <c r="I776" s="2113"/>
      <c r="J776" s="16" t="s">
        <v>563</v>
      </c>
      <c r="K776" s="24"/>
      <c r="L776" s="24"/>
      <c r="M776" s="16"/>
      <c r="N776" s="16"/>
      <c r="O776" s="16"/>
      <c r="P776" s="16"/>
      <c r="Q776" s="1466">
        <f t="shared" ref="Q776:AB776" si="475">(Q641+Q685)*-1</f>
        <v>0</v>
      </c>
      <c r="R776" s="1466">
        <f t="shared" si="475"/>
        <v>0</v>
      </c>
      <c r="S776" s="1466">
        <f t="shared" si="475"/>
        <v>0</v>
      </c>
      <c r="T776" s="1466">
        <f t="shared" si="475"/>
        <v>0</v>
      </c>
      <c r="U776" s="1466">
        <f t="shared" si="475"/>
        <v>0</v>
      </c>
      <c r="V776" s="1466">
        <f t="shared" si="475"/>
        <v>0</v>
      </c>
      <c r="W776" s="1466">
        <f t="shared" si="475"/>
        <v>0</v>
      </c>
      <c r="X776" s="1466">
        <f t="shared" si="475"/>
        <v>0</v>
      </c>
      <c r="Y776" s="1466">
        <f t="shared" si="475"/>
        <v>0</v>
      </c>
      <c r="Z776" s="1466">
        <f t="shared" si="475"/>
        <v>0</v>
      </c>
      <c r="AA776" s="1466">
        <f t="shared" si="475"/>
        <v>0</v>
      </c>
      <c r="AB776" s="1466">
        <f t="shared" si="475"/>
        <v>0</v>
      </c>
      <c r="AC776" s="1409">
        <f>SUM(Q776:S776)</f>
        <v>0</v>
      </c>
      <c r="AD776" s="1409">
        <f>SUM(T776:V776)</f>
        <v>0</v>
      </c>
      <c r="AE776" s="1409">
        <f>SUM(W776:Y776)</f>
        <v>0</v>
      </c>
      <c r="AF776" s="1409">
        <f>SUM(Z776:AB776)</f>
        <v>0</v>
      </c>
      <c r="AG776" s="1409">
        <f>AC776+AD776</f>
        <v>0</v>
      </c>
      <c r="AH776" s="1409">
        <f>AF776+AE776</f>
        <v>0</v>
      </c>
      <c r="AI776" s="1409">
        <f>AG776+AH776</f>
        <v>0</v>
      </c>
    </row>
    <row r="777" spans="1:35" s="326" customFormat="1">
      <c r="A777" s="1900">
        <v>746</v>
      </c>
      <c r="B777" s="1900">
        <v>1</v>
      </c>
      <c r="C777" s="1900">
        <v>743</v>
      </c>
      <c r="D777" s="2120" t="s">
        <v>1020</v>
      </c>
      <c r="E777" s="2653">
        <v>1</v>
      </c>
      <c r="F777" s="371"/>
      <c r="G777" s="371"/>
      <c r="H777" s="2178"/>
      <c r="I777" s="1521" t="s">
        <v>520</v>
      </c>
      <c r="J777" s="1522"/>
      <c r="K777" s="1523"/>
      <c r="L777" s="1523"/>
      <c r="M777" s="1523"/>
      <c r="N777" s="1523"/>
      <c r="O777" s="1523"/>
      <c r="P777" s="1523"/>
      <c r="Q777" s="1524">
        <f>SUM(Q778:Q781)</f>
        <v>0</v>
      </c>
      <c r="R777" s="1524">
        <f t="shared" ref="R777:AA777" si="476">SUM(R778:R781)</f>
        <v>0</v>
      </c>
      <c r="S777" s="1524">
        <f t="shared" si="476"/>
        <v>0</v>
      </c>
      <c r="T777" s="1524">
        <f t="shared" si="476"/>
        <v>0</v>
      </c>
      <c r="U777" s="1524">
        <f t="shared" si="476"/>
        <v>0</v>
      </c>
      <c r="V777" s="1524">
        <f t="shared" si="476"/>
        <v>0</v>
      </c>
      <c r="W777" s="1524">
        <f t="shared" si="476"/>
        <v>0</v>
      </c>
      <c r="X777" s="1524">
        <f t="shared" si="476"/>
        <v>0</v>
      </c>
      <c r="Y777" s="1524">
        <f t="shared" si="476"/>
        <v>0</v>
      </c>
      <c r="Z777" s="1524">
        <f t="shared" si="476"/>
        <v>0</v>
      </c>
      <c r="AA777" s="1524">
        <f t="shared" si="476"/>
        <v>0</v>
      </c>
      <c r="AB777" s="1524">
        <f>SUM(AB778:AB781)</f>
        <v>0</v>
      </c>
      <c r="AC777" s="1524">
        <f t="shared" ref="AC777:AI777" si="477">SUM(AC778:AC781)</f>
        <v>0</v>
      </c>
      <c r="AD777" s="1524">
        <f t="shared" si="477"/>
        <v>0</v>
      </c>
      <c r="AE777" s="1524">
        <f t="shared" si="477"/>
        <v>0</v>
      </c>
      <c r="AF777" s="1524">
        <f t="shared" si="477"/>
        <v>0</v>
      </c>
      <c r="AG777" s="1524">
        <f t="shared" si="477"/>
        <v>0</v>
      </c>
      <c r="AH777" s="1524">
        <f t="shared" si="477"/>
        <v>0</v>
      </c>
      <c r="AI777" s="1524">
        <f t="shared" si="477"/>
        <v>0</v>
      </c>
    </row>
    <row r="778" spans="1:35">
      <c r="A778" s="1900">
        <v>747</v>
      </c>
      <c r="B778" s="1900">
        <v>1</v>
      </c>
      <c r="C778" s="1900">
        <v>744</v>
      </c>
      <c r="D778" s="2120" t="s">
        <v>1020</v>
      </c>
      <c r="E778" s="2653">
        <v>1</v>
      </c>
      <c r="F778" s="371"/>
      <c r="G778" s="371"/>
      <c r="I778" s="339"/>
      <c r="J778" s="371" t="s">
        <v>416</v>
      </c>
      <c r="K778" s="371"/>
      <c r="L778" s="371"/>
      <c r="Q778" s="1412"/>
      <c r="R778" s="1412"/>
      <c r="S778" s="1412"/>
      <c r="T778" s="1412"/>
      <c r="U778" s="1412"/>
      <c r="V778" s="1412"/>
      <c r="W778" s="1412"/>
      <c r="X778" s="1412"/>
      <c r="Y778" s="1412"/>
      <c r="Z778" s="1412"/>
      <c r="AA778" s="1412"/>
      <c r="AB778" s="1412"/>
      <c r="AC778" s="1413">
        <f>SUM(Q778:S778)</f>
        <v>0</v>
      </c>
      <c r="AD778" s="1413">
        <f>SUM(T778:V778)</f>
        <v>0</v>
      </c>
      <c r="AE778" s="1413">
        <f>SUM(W778:Y778)</f>
        <v>0</v>
      </c>
      <c r="AF778" s="1413">
        <f>SUM(Z778:AB778)</f>
        <v>0</v>
      </c>
      <c r="AG778" s="1413">
        <f>AC778+AD778</f>
        <v>0</v>
      </c>
      <c r="AH778" s="1413">
        <f>AF778+AE778</f>
        <v>0</v>
      </c>
      <c r="AI778" s="1413">
        <f>AG778+AH778</f>
        <v>0</v>
      </c>
    </row>
    <row r="779" spans="1:35">
      <c r="A779" s="1900">
        <v>748</v>
      </c>
      <c r="B779" s="1900">
        <v>1</v>
      </c>
      <c r="C779" s="1900">
        <v>745</v>
      </c>
      <c r="D779" s="2120" t="s">
        <v>1020</v>
      </c>
      <c r="E779" s="2653">
        <v>1</v>
      </c>
      <c r="F779" s="371"/>
      <c r="G779" s="371"/>
      <c r="I779" s="339"/>
      <c r="J779" s="371" t="s">
        <v>417</v>
      </c>
      <c r="K779" s="371"/>
      <c r="L779" s="371"/>
      <c r="Q779" s="1412"/>
      <c r="R779" s="1412"/>
      <c r="S779" s="1412"/>
      <c r="T779" s="1412"/>
      <c r="U779" s="1412"/>
      <c r="V779" s="1412"/>
      <c r="W779" s="1412"/>
      <c r="X779" s="1412"/>
      <c r="Y779" s="1412"/>
      <c r="Z779" s="1412"/>
      <c r="AA779" s="1412"/>
      <c r="AB779" s="1412"/>
      <c r="AC779" s="1413">
        <f>SUM(Q779:S779)</f>
        <v>0</v>
      </c>
      <c r="AD779" s="1413">
        <f>SUM(T779:V779)</f>
        <v>0</v>
      </c>
      <c r="AE779" s="1413">
        <f>SUM(W779:Y779)</f>
        <v>0</v>
      </c>
      <c r="AF779" s="1413">
        <f>SUM(Z779:AB779)</f>
        <v>0</v>
      </c>
      <c r="AG779" s="1413">
        <f>AC779+AD779</f>
        <v>0</v>
      </c>
      <c r="AH779" s="1413">
        <f>AF779+AE779</f>
        <v>0</v>
      </c>
      <c r="AI779" s="1413">
        <f>AG779+AH779</f>
        <v>0</v>
      </c>
    </row>
    <row r="780" spans="1:35">
      <c r="A780" s="1900">
        <v>749</v>
      </c>
      <c r="B780" s="1900">
        <v>1</v>
      </c>
      <c r="C780" s="1900">
        <v>746</v>
      </c>
      <c r="D780" s="2120" t="s">
        <v>1020</v>
      </c>
      <c r="E780" s="2653">
        <v>1</v>
      </c>
      <c r="F780" s="371"/>
      <c r="G780" s="371"/>
      <c r="I780" s="2112"/>
      <c r="J780" s="371" t="s">
        <v>418</v>
      </c>
      <c r="Q780" s="1412"/>
      <c r="R780" s="1412"/>
      <c r="S780" s="1412"/>
      <c r="T780" s="1412"/>
      <c r="U780" s="1412"/>
      <c r="V780" s="1412"/>
      <c r="W780" s="1412"/>
      <c r="X780" s="1412"/>
      <c r="Y780" s="1412"/>
      <c r="Z780" s="1412"/>
      <c r="AA780" s="1412"/>
      <c r="AB780" s="1412"/>
      <c r="AC780" s="1413">
        <f>SUM(Q780:S780)</f>
        <v>0</v>
      </c>
      <c r="AD780" s="1413">
        <f>SUM(T780:V780)</f>
        <v>0</v>
      </c>
      <c r="AE780" s="1413">
        <f>SUM(W780:Y780)</f>
        <v>0</v>
      </c>
      <c r="AF780" s="1413">
        <f>SUM(Z780:AB780)</f>
        <v>0</v>
      </c>
      <c r="AG780" s="1413">
        <f>AC780+AD780</f>
        <v>0</v>
      </c>
      <c r="AH780" s="1413">
        <f>AF780+AE780</f>
        <v>0</v>
      </c>
      <c r="AI780" s="1413">
        <f>AG780+AH780</f>
        <v>0</v>
      </c>
    </row>
    <row r="781" spans="1:35">
      <c r="A781" s="1900">
        <v>750</v>
      </c>
      <c r="B781" s="1900">
        <v>1</v>
      </c>
      <c r="C781" s="1900">
        <v>747</v>
      </c>
      <c r="D781" s="2120" t="s">
        <v>1020</v>
      </c>
      <c r="E781" s="2653">
        <v>1</v>
      </c>
      <c r="F781" s="371"/>
      <c r="G781" s="371"/>
      <c r="I781" s="2113"/>
      <c r="J781" s="16" t="s">
        <v>563</v>
      </c>
      <c r="K781" s="24"/>
      <c r="L781" s="24"/>
      <c r="M781" s="16"/>
      <c r="N781" s="16"/>
      <c r="O781" s="16"/>
      <c r="P781" s="16"/>
      <c r="Q781" s="1465"/>
      <c r="R781" s="1465"/>
      <c r="S781" s="1465"/>
      <c r="T781" s="1465"/>
      <c r="U781" s="1465"/>
      <c r="V781" s="1465"/>
      <c r="W781" s="1465"/>
      <c r="X781" s="1465"/>
      <c r="Y781" s="1465"/>
      <c r="Z781" s="1465"/>
      <c r="AA781" s="1465"/>
      <c r="AB781" s="1465"/>
      <c r="AC781" s="1409">
        <f>SUM(Q781:S781)</f>
        <v>0</v>
      </c>
      <c r="AD781" s="1409">
        <f>SUM(T781:V781)</f>
        <v>0</v>
      </c>
      <c r="AE781" s="1409">
        <f>SUM(W781:Y781)</f>
        <v>0</v>
      </c>
      <c r="AF781" s="1409">
        <f>SUM(Z781:AB781)</f>
        <v>0</v>
      </c>
      <c r="AG781" s="1409">
        <f>AC781+AD781</f>
        <v>0</v>
      </c>
      <c r="AH781" s="1409">
        <f>AF781+AE781</f>
        <v>0</v>
      </c>
      <c r="AI781" s="1409">
        <f>AG781+AH781</f>
        <v>0</v>
      </c>
    </row>
    <row r="782" spans="1:35" s="326" customFormat="1">
      <c r="A782" s="1900">
        <v>756</v>
      </c>
      <c r="B782" s="1900">
        <v>751</v>
      </c>
      <c r="C782" s="1900">
        <v>753</v>
      </c>
      <c r="D782" s="2120" t="s">
        <v>1020</v>
      </c>
      <c r="E782" s="2671" t="s">
        <v>1040</v>
      </c>
      <c r="F782" s="2533"/>
      <c r="H782" s="2178"/>
      <c r="I782" s="2704" t="s">
        <v>1058</v>
      </c>
      <c r="J782" s="1526"/>
      <c r="K782" s="1527"/>
      <c r="L782" s="1527"/>
      <c r="M782" s="1527"/>
      <c r="N782" s="1527"/>
      <c r="O782" s="1527"/>
      <c r="P782" s="1528"/>
      <c r="Q782" s="1529">
        <f>SUM(Q783:Q786)</f>
        <v>0</v>
      </c>
      <c r="R782" s="1529">
        <f t="shared" ref="R782:AI782" si="478">SUM(R783:R786)</f>
        <v>0</v>
      </c>
      <c r="S782" s="1529">
        <f t="shared" si="478"/>
        <v>0</v>
      </c>
      <c r="T782" s="1529">
        <f t="shared" si="478"/>
        <v>0</v>
      </c>
      <c r="U782" s="1529">
        <f t="shared" si="478"/>
        <v>0</v>
      </c>
      <c r="V782" s="1529">
        <f t="shared" si="478"/>
        <v>0</v>
      </c>
      <c r="W782" s="1529">
        <f t="shared" si="478"/>
        <v>0</v>
      </c>
      <c r="X782" s="1529">
        <f t="shared" si="478"/>
        <v>0</v>
      </c>
      <c r="Y782" s="1529">
        <f t="shared" si="478"/>
        <v>0</v>
      </c>
      <c r="Z782" s="1529">
        <f t="shared" si="478"/>
        <v>0</v>
      </c>
      <c r="AA782" s="1529">
        <f t="shared" si="478"/>
        <v>0</v>
      </c>
      <c r="AB782" s="1529">
        <f t="shared" si="478"/>
        <v>0</v>
      </c>
      <c r="AC782" s="1529">
        <f t="shared" si="478"/>
        <v>0</v>
      </c>
      <c r="AD782" s="1529">
        <f t="shared" si="478"/>
        <v>0</v>
      </c>
      <c r="AE782" s="1529">
        <f t="shared" si="478"/>
        <v>0</v>
      </c>
      <c r="AF782" s="1529">
        <f t="shared" si="478"/>
        <v>0</v>
      </c>
      <c r="AG782" s="1529">
        <f t="shared" si="478"/>
        <v>0</v>
      </c>
      <c r="AH782" s="1529">
        <f t="shared" si="478"/>
        <v>0</v>
      </c>
      <c r="AI782" s="1529">
        <f t="shared" si="478"/>
        <v>0</v>
      </c>
    </row>
    <row r="783" spans="1:35">
      <c r="A783" s="1900">
        <v>757</v>
      </c>
      <c r="B783" s="1900">
        <v>752</v>
      </c>
      <c r="C783" s="1900">
        <v>754</v>
      </c>
      <c r="D783" s="2120" t="s">
        <v>1020</v>
      </c>
      <c r="E783" s="2705">
        <v>1</v>
      </c>
      <c r="F783" s="326"/>
      <c r="G783" s="326"/>
      <c r="I783" s="339"/>
      <c r="J783" s="371" t="s">
        <v>416</v>
      </c>
      <c r="K783" s="371"/>
      <c r="L783" s="371"/>
      <c r="Q783" s="1530"/>
      <c r="R783" s="1530"/>
      <c r="S783" s="1530"/>
      <c r="T783" s="1530"/>
      <c r="U783" s="1530"/>
      <c r="V783" s="1530"/>
      <c r="W783" s="1530"/>
      <c r="X783" s="1530"/>
      <c r="Y783" s="1530"/>
      <c r="Z783" s="1530"/>
      <c r="AA783" s="1530"/>
      <c r="AB783" s="1530"/>
      <c r="AC783" s="1413">
        <f>SUM(Q783:S783)</f>
        <v>0</v>
      </c>
      <c r="AD783" s="1413">
        <f>SUM(T783:V783)</f>
        <v>0</v>
      </c>
      <c r="AE783" s="1413">
        <f>SUM(W783:Y783)</f>
        <v>0</v>
      </c>
      <c r="AF783" s="1413">
        <f>SUM(Z783:AB783)</f>
        <v>0</v>
      </c>
      <c r="AG783" s="1413">
        <f>AC783+AD783</f>
        <v>0</v>
      </c>
      <c r="AH783" s="1413">
        <f>AF783+AE783</f>
        <v>0</v>
      </c>
      <c r="AI783" s="1413">
        <f>AG783+AH783</f>
        <v>0</v>
      </c>
    </row>
    <row r="784" spans="1:35">
      <c r="A784" s="1900">
        <v>758</v>
      </c>
      <c r="B784" s="1900">
        <v>753</v>
      </c>
      <c r="C784" s="1900">
        <v>755</v>
      </c>
      <c r="D784" s="2120" t="s">
        <v>1020</v>
      </c>
      <c r="E784" s="2705">
        <v>1</v>
      </c>
      <c r="F784" s="326"/>
      <c r="G784" s="326"/>
      <c r="I784" s="339"/>
      <c r="J784" s="371" t="s">
        <v>417</v>
      </c>
      <c r="K784" s="371"/>
      <c r="L784" s="371"/>
      <c r="Q784" s="1530"/>
      <c r="R784" s="1530"/>
      <c r="S784" s="1530"/>
      <c r="T784" s="1530"/>
      <c r="U784" s="1530"/>
      <c r="V784" s="1530"/>
      <c r="W784" s="1530"/>
      <c r="X784" s="1530"/>
      <c r="Y784" s="1530"/>
      <c r="Z784" s="1530"/>
      <c r="AA784" s="1530"/>
      <c r="AB784" s="1530"/>
      <c r="AC784" s="1413">
        <f>SUM(Q784:S784)</f>
        <v>0</v>
      </c>
      <c r="AD784" s="1413">
        <f>SUM(T784:V784)</f>
        <v>0</v>
      </c>
      <c r="AE784" s="1413">
        <f>SUM(W784:Y784)</f>
        <v>0</v>
      </c>
      <c r="AF784" s="1413">
        <f>SUM(Z784:AB784)</f>
        <v>0</v>
      </c>
      <c r="AG784" s="1413">
        <f>AC784+AD784</f>
        <v>0</v>
      </c>
      <c r="AH784" s="1413">
        <f>AF784+AE784</f>
        <v>0</v>
      </c>
      <c r="AI784" s="1413">
        <f>AG784+AH784</f>
        <v>0</v>
      </c>
    </row>
    <row r="785" spans="1:35">
      <c r="A785" s="1900">
        <v>759</v>
      </c>
      <c r="B785" s="1900">
        <v>754</v>
      </c>
      <c r="C785" s="1900">
        <v>756</v>
      </c>
      <c r="D785" s="2120" t="s">
        <v>1020</v>
      </c>
      <c r="E785" s="2705">
        <v>1</v>
      </c>
      <c r="F785" s="326"/>
      <c r="G785" s="326"/>
      <c r="I785" s="2112"/>
      <c r="J785" s="371" t="s">
        <v>418</v>
      </c>
      <c r="Q785" s="1530"/>
      <c r="R785" s="1530"/>
      <c r="S785" s="1530"/>
      <c r="T785" s="1530"/>
      <c r="U785" s="1530"/>
      <c r="V785" s="1530"/>
      <c r="W785" s="1530"/>
      <c r="X785" s="1530"/>
      <c r="Y785" s="1530"/>
      <c r="Z785" s="1530"/>
      <c r="AA785" s="1530"/>
      <c r="AB785" s="1530"/>
      <c r="AC785" s="1413">
        <f>SUM(Q785:S785)</f>
        <v>0</v>
      </c>
      <c r="AD785" s="1413">
        <f>SUM(T785:V785)</f>
        <v>0</v>
      </c>
      <c r="AE785" s="1413">
        <f>SUM(W785:Y785)</f>
        <v>0</v>
      </c>
      <c r="AF785" s="1413">
        <f>SUM(Z785:AB785)</f>
        <v>0</v>
      </c>
      <c r="AG785" s="1413">
        <f>AC785+AD785</f>
        <v>0</v>
      </c>
      <c r="AH785" s="1413">
        <f>AF785+AE785</f>
        <v>0</v>
      </c>
      <c r="AI785" s="1413">
        <f>AG785+AH785</f>
        <v>0</v>
      </c>
    </row>
    <row r="786" spans="1:35">
      <c r="A786" s="1900">
        <v>760</v>
      </c>
      <c r="B786" s="1900">
        <v>755</v>
      </c>
      <c r="C786" s="1900">
        <v>757</v>
      </c>
      <c r="D786" s="2120" t="s">
        <v>1020</v>
      </c>
      <c r="E786" s="2705">
        <v>1</v>
      </c>
      <c r="F786" s="326"/>
      <c r="G786" s="326"/>
      <c r="I786" s="2113"/>
      <c r="J786" s="16" t="s">
        <v>563</v>
      </c>
      <c r="K786" s="24"/>
      <c r="L786" s="24"/>
      <c r="M786" s="16"/>
      <c r="N786" s="16"/>
      <c r="O786" s="16"/>
      <c r="P786" s="16"/>
      <c r="Q786" s="1531"/>
      <c r="R786" s="1531"/>
      <c r="S786" s="1531"/>
      <c r="T786" s="1531"/>
      <c r="U786" s="1531"/>
      <c r="V786" s="1531"/>
      <c r="W786" s="1531"/>
      <c r="X786" s="1531"/>
      <c r="Y786" s="1531"/>
      <c r="Z786" s="1531"/>
      <c r="AA786" s="1531"/>
      <c r="AB786" s="1531"/>
      <c r="AC786" s="1409">
        <f>SUM(Q786:S786)</f>
        <v>0</v>
      </c>
      <c r="AD786" s="1409">
        <f>SUM(T786:V786)</f>
        <v>0</v>
      </c>
      <c r="AE786" s="1409">
        <f>SUM(W786:Y786)</f>
        <v>0</v>
      </c>
      <c r="AF786" s="1409">
        <f>SUM(Z786:AB786)</f>
        <v>0</v>
      </c>
      <c r="AG786" s="1409">
        <f>AC786+AD786</f>
        <v>0</v>
      </c>
      <c r="AH786" s="1409">
        <f>AF786+AE786</f>
        <v>0</v>
      </c>
      <c r="AI786" s="1409">
        <f>AG786+AH786</f>
        <v>0</v>
      </c>
    </row>
    <row r="787" spans="1:35" s="326" customFormat="1">
      <c r="A787" s="1887"/>
      <c r="B787" s="1887"/>
      <c r="C787" s="1887">
        <v>758</v>
      </c>
      <c r="E787" s="2653">
        <v>1</v>
      </c>
      <c r="F787" s="371"/>
      <c r="G787" s="371"/>
      <c r="H787" s="104"/>
      <c r="I787" s="2189"/>
      <c r="J787" s="2289"/>
      <c r="K787" s="2178"/>
      <c r="L787" s="2178"/>
      <c r="M787" s="2289"/>
      <c r="N787" s="2182"/>
      <c r="O787" s="2182"/>
      <c r="P787" s="2182"/>
      <c r="Q787" s="1485"/>
      <c r="R787" s="1485"/>
      <c r="S787" s="1485"/>
      <c r="T787" s="1485"/>
      <c r="U787" s="1485"/>
      <c r="V787" s="1485"/>
      <c r="W787" s="1485"/>
      <c r="X787" s="1485"/>
      <c r="Y787" s="1485"/>
      <c r="Z787" s="1485"/>
      <c r="AA787" s="1485"/>
      <c r="AB787" s="1485"/>
      <c r="AC787" s="1485"/>
      <c r="AD787" s="1485"/>
      <c r="AE787" s="1485"/>
      <c r="AF787" s="1485"/>
      <c r="AG787" s="1485"/>
      <c r="AH787" s="1485"/>
      <c r="AI787" s="1485"/>
    </row>
    <row r="788" spans="1:35">
      <c r="C788" s="1887">
        <v>759</v>
      </c>
      <c r="E788" s="2653">
        <v>1</v>
      </c>
      <c r="F788" s="104"/>
      <c r="G788" s="104"/>
      <c r="H788" s="104"/>
      <c r="I788" s="104"/>
      <c r="J788" s="2182"/>
      <c r="K788" s="104"/>
      <c r="L788" s="104"/>
      <c r="M788" s="2182"/>
      <c r="N788" s="2182"/>
      <c r="O788" s="2182"/>
      <c r="P788" s="2182"/>
      <c r="Q788" s="2187"/>
      <c r="R788" s="2187"/>
      <c r="S788" s="2187"/>
      <c r="T788" s="2187"/>
      <c r="U788" s="2187"/>
      <c r="V788" s="2187"/>
      <c r="Z788" s="252"/>
    </row>
    <row r="789" spans="1:35" ht="26.25">
      <c r="A789" s="1887">
        <v>763</v>
      </c>
      <c r="B789" s="1887">
        <v>1</v>
      </c>
      <c r="C789" s="1887">
        <v>760</v>
      </c>
      <c r="D789" s="2120" t="s">
        <v>1020</v>
      </c>
      <c r="E789" s="2653">
        <v>1</v>
      </c>
      <c r="F789" s="2180" t="s">
        <v>426</v>
      </c>
      <c r="G789" s="2180"/>
      <c r="H789" s="2181"/>
      <c r="P789" s="447"/>
    </row>
    <row r="790" spans="1:35" s="2121" customFormat="1" ht="15.75">
      <c r="A790" s="1887">
        <v>764</v>
      </c>
      <c r="B790" s="1887">
        <v>1</v>
      </c>
      <c r="C790" s="1887">
        <v>761</v>
      </c>
      <c r="D790" s="2120" t="s">
        <v>1020</v>
      </c>
      <c r="E790" s="2653">
        <v>1</v>
      </c>
      <c r="G790" s="2207" t="s">
        <v>427</v>
      </c>
      <c r="H790" s="2353"/>
      <c r="I790" s="104"/>
      <c r="J790" s="2182"/>
      <c r="K790" s="104"/>
      <c r="L790" s="104"/>
      <c r="M790" s="2182"/>
      <c r="N790" s="2182"/>
      <c r="O790" s="2182"/>
      <c r="P790" s="2182"/>
      <c r="Q790" s="2187"/>
      <c r="R790" s="2187"/>
      <c r="S790" s="2187"/>
      <c r="T790" s="2187"/>
      <c r="U790" s="2187"/>
      <c r="V790" s="2187"/>
      <c r="W790" s="2354"/>
      <c r="X790" s="2354"/>
      <c r="Y790" s="2354"/>
      <c r="Z790" s="2354"/>
    </row>
    <row r="791" spans="1:35" s="2121" customFormat="1">
      <c r="A791" s="1887">
        <v>765</v>
      </c>
      <c r="B791" s="1887">
        <v>1</v>
      </c>
      <c r="C791" s="1887">
        <v>762</v>
      </c>
      <c r="D791" s="2120" t="s">
        <v>1020</v>
      </c>
      <c r="E791" s="2653">
        <v>1</v>
      </c>
      <c r="F791" s="104"/>
      <c r="G791" s="104"/>
      <c r="H791" s="104" t="s">
        <v>135</v>
      </c>
      <c r="I791" s="104"/>
      <c r="J791" s="2182"/>
      <c r="K791" s="104"/>
      <c r="L791" s="104"/>
      <c r="M791" s="2182"/>
      <c r="N791" s="2182"/>
      <c r="O791" s="2182"/>
      <c r="P791" s="2182"/>
      <c r="Q791" s="2187"/>
      <c r="R791" s="2187"/>
      <c r="S791" s="2187"/>
      <c r="T791" s="2187"/>
      <c r="U791" s="2187"/>
      <c r="V791" s="2187"/>
      <c r="W791" s="2354"/>
      <c r="X791" s="2354"/>
      <c r="Y791" s="2354"/>
      <c r="Z791" s="2354"/>
    </row>
    <row r="792" spans="1:35" s="1537" customFormat="1">
      <c r="A792" s="1887">
        <v>766</v>
      </c>
      <c r="B792" s="1887">
        <v>1</v>
      </c>
      <c r="C792" s="1887">
        <v>763</v>
      </c>
      <c r="D792" s="2120" t="s">
        <v>1020</v>
      </c>
      <c r="E792" s="2653">
        <v>1</v>
      </c>
      <c r="F792" s="1532"/>
      <c r="G792" s="1532"/>
      <c r="H792" s="1533"/>
      <c r="I792" s="1534" t="s">
        <v>352</v>
      </c>
      <c r="J792" s="1535"/>
      <c r="K792" s="1536"/>
      <c r="L792" s="1536"/>
      <c r="M792" s="1536"/>
      <c r="N792" s="1536"/>
      <c r="O792" s="1536"/>
      <c r="P792" s="1536"/>
      <c r="Q792" s="2020">
        <f t="shared" ref="Q792:AI792" si="479">Q793+Q798+Q804+Q809+Q815</f>
        <v>718</v>
      </c>
      <c r="R792" s="2020">
        <f t="shared" si="479"/>
        <v>720</v>
      </c>
      <c r="S792" s="2020">
        <f t="shared" si="479"/>
        <v>723</v>
      </c>
      <c r="T792" s="2020">
        <f t="shared" si="479"/>
        <v>731</v>
      </c>
      <c r="U792" s="2020">
        <f t="shared" si="479"/>
        <v>734</v>
      </c>
      <c r="V792" s="2020">
        <f t="shared" si="479"/>
        <v>736</v>
      </c>
      <c r="W792" s="2020">
        <f t="shared" si="479"/>
        <v>739</v>
      </c>
      <c r="X792" s="2020">
        <f t="shared" si="479"/>
        <v>741</v>
      </c>
      <c r="Y792" s="2020">
        <f t="shared" si="479"/>
        <v>744</v>
      </c>
      <c r="Z792" s="2020">
        <f t="shared" si="479"/>
        <v>748</v>
      </c>
      <c r="AA792" s="2020">
        <f t="shared" si="479"/>
        <v>751</v>
      </c>
      <c r="AB792" s="2020">
        <f t="shared" si="479"/>
        <v>753</v>
      </c>
      <c r="AC792" s="2020">
        <f t="shared" si="479"/>
        <v>723</v>
      </c>
      <c r="AD792" s="2020">
        <f t="shared" si="479"/>
        <v>736</v>
      </c>
      <c r="AE792" s="2020">
        <f t="shared" si="479"/>
        <v>744</v>
      </c>
      <c r="AF792" s="2020">
        <f t="shared" si="479"/>
        <v>753</v>
      </c>
      <c r="AG792" s="2020">
        <f t="shared" si="479"/>
        <v>736</v>
      </c>
      <c r="AH792" s="2020">
        <f t="shared" si="479"/>
        <v>753</v>
      </c>
      <c r="AI792" s="2020">
        <f t="shared" si="479"/>
        <v>753</v>
      </c>
    </row>
    <row r="793" spans="1:35" s="2121" customFormat="1">
      <c r="A793" s="1887">
        <v>767</v>
      </c>
      <c r="B793" s="1887">
        <v>1</v>
      </c>
      <c r="C793" s="1887">
        <v>764</v>
      </c>
      <c r="D793" s="2120" t="s">
        <v>1020</v>
      </c>
      <c r="E793" s="2653">
        <v>1</v>
      </c>
      <c r="F793" s="104"/>
      <c r="G793" s="104"/>
      <c r="H793" s="104"/>
      <c r="I793" s="2355"/>
      <c r="J793" s="520" t="s">
        <v>64</v>
      </c>
      <c r="K793" s="520"/>
      <c r="L793" s="520"/>
      <c r="M793" s="81"/>
      <c r="N793" s="81"/>
      <c r="O793" s="81"/>
      <c r="P793" s="2230"/>
      <c r="Q793" s="1538">
        <f t="shared" ref="Q793:X793" si="480">SUM(Q794:Q797)</f>
        <v>175</v>
      </c>
      <c r="R793" s="1538">
        <f t="shared" si="480"/>
        <v>175</v>
      </c>
      <c r="S793" s="1538">
        <f t="shared" si="480"/>
        <v>175</v>
      </c>
      <c r="T793" s="1538">
        <f t="shared" si="480"/>
        <v>176</v>
      </c>
      <c r="U793" s="1538">
        <f t="shared" si="480"/>
        <v>176</v>
      </c>
      <c r="V793" s="1538">
        <f t="shared" si="480"/>
        <v>176</v>
      </c>
      <c r="W793" s="1538">
        <f t="shared" si="480"/>
        <v>176</v>
      </c>
      <c r="X793" s="1538">
        <f t="shared" si="480"/>
        <v>176</v>
      </c>
      <c r="Y793" s="1538">
        <f t="shared" ref="Y793:AI793" si="481">SUM(Y794:Y797)</f>
        <v>176</v>
      </c>
      <c r="Z793" s="1538">
        <f>SUM(Z794:Z797)</f>
        <v>176</v>
      </c>
      <c r="AA793" s="1538">
        <f>SUM(AA794:AA797)</f>
        <v>176</v>
      </c>
      <c r="AB793" s="1538">
        <f>SUM(AB794:AB797)</f>
        <v>176</v>
      </c>
      <c r="AC793" s="1538">
        <f t="shared" si="481"/>
        <v>175</v>
      </c>
      <c r="AD793" s="1538">
        <f t="shared" si="481"/>
        <v>176</v>
      </c>
      <c r="AE793" s="1538">
        <f t="shared" si="481"/>
        <v>176</v>
      </c>
      <c r="AF793" s="1538">
        <f t="shared" si="481"/>
        <v>176</v>
      </c>
      <c r="AG793" s="1538">
        <f t="shared" si="481"/>
        <v>176</v>
      </c>
      <c r="AH793" s="1538">
        <f t="shared" si="481"/>
        <v>176</v>
      </c>
      <c r="AI793" s="1538">
        <f t="shared" si="481"/>
        <v>176</v>
      </c>
    </row>
    <row r="794" spans="1:35" s="2121" customFormat="1">
      <c r="A794" s="1887">
        <v>768</v>
      </c>
      <c r="B794" s="1887">
        <v>1</v>
      </c>
      <c r="C794" s="1887">
        <v>765</v>
      </c>
      <c r="E794" s="2653">
        <v>1</v>
      </c>
      <c r="F794" s="104"/>
      <c r="G794" s="104"/>
      <c r="H794" s="104"/>
      <c r="I794" s="2355"/>
      <c r="J794" s="104"/>
      <c r="K794" s="104"/>
      <c r="L794" s="104"/>
      <c r="M794" s="2182"/>
      <c r="N794" s="2356"/>
      <c r="O794" s="2356" t="s">
        <v>130</v>
      </c>
      <c r="P794" s="2182"/>
      <c r="Q794" s="1539">
        <f t="shared" ref="Q794:AB797" si="482">Q825+Q945+Q855+Q885+Q915</f>
        <v>109</v>
      </c>
      <c r="R794" s="1539">
        <f t="shared" si="482"/>
        <v>109</v>
      </c>
      <c r="S794" s="1539">
        <f t="shared" si="482"/>
        <v>109</v>
      </c>
      <c r="T794" s="1539">
        <f t="shared" si="482"/>
        <v>110</v>
      </c>
      <c r="U794" s="1539">
        <f t="shared" si="482"/>
        <v>110</v>
      </c>
      <c r="V794" s="1539">
        <f t="shared" si="482"/>
        <v>110</v>
      </c>
      <c r="W794" s="1539">
        <f t="shared" si="482"/>
        <v>110</v>
      </c>
      <c r="X794" s="1539">
        <f t="shared" si="482"/>
        <v>110</v>
      </c>
      <c r="Y794" s="1539">
        <f t="shared" si="482"/>
        <v>110</v>
      </c>
      <c r="Z794" s="1539">
        <f t="shared" si="482"/>
        <v>110</v>
      </c>
      <c r="AA794" s="1539">
        <f t="shared" si="482"/>
        <v>110</v>
      </c>
      <c r="AB794" s="1539">
        <f t="shared" si="482"/>
        <v>110</v>
      </c>
      <c r="AC794" s="1383">
        <f>S794</f>
        <v>109</v>
      </c>
      <c r="AD794" s="1383">
        <f>V794</f>
        <v>110</v>
      </c>
      <c r="AE794" s="1383">
        <f>Y794</f>
        <v>110</v>
      </c>
      <c r="AF794" s="1383">
        <f>AB794</f>
        <v>110</v>
      </c>
      <c r="AG794" s="1383">
        <f>AD794</f>
        <v>110</v>
      </c>
      <c r="AH794" s="1383">
        <f>AF794</f>
        <v>110</v>
      </c>
      <c r="AI794" s="1383">
        <f>AH794</f>
        <v>110</v>
      </c>
    </row>
    <row r="795" spans="1:35" s="2121" customFormat="1">
      <c r="A795" s="1887">
        <v>769</v>
      </c>
      <c r="B795" s="1887">
        <v>1</v>
      </c>
      <c r="C795" s="1887">
        <v>766</v>
      </c>
      <c r="E795" s="2653">
        <v>1</v>
      </c>
      <c r="F795" s="104"/>
      <c r="G795" s="104"/>
      <c r="H795" s="104"/>
      <c r="I795" s="2355"/>
      <c r="J795" s="104"/>
      <c r="K795" s="104"/>
      <c r="L795" s="104"/>
      <c r="M795" s="2182"/>
      <c r="N795" s="2356"/>
      <c r="O795" s="2356" t="s">
        <v>129</v>
      </c>
      <c r="P795" s="2182"/>
      <c r="Q795" s="1539">
        <f t="shared" si="482"/>
        <v>4</v>
      </c>
      <c r="R795" s="1539">
        <f t="shared" si="482"/>
        <v>4</v>
      </c>
      <c r="S795" s="1539">
        <f t="shared" si="482"/>
        <v>4</v>
      </c>
      <c r="T795" s="1539">
        <f t="shared" si="482"/>
        <v>4</v>
      </c>
      <c r="U795" s="1539">
        <f t="shared" si="482"/>
        <v>4</v>
      </c>
      <c r="V795" s="1539">
        <f t="shared" si="482"/>
        <v>4</v>
      </c>
      <c r="W795" s="1539">
        <f t="shared" si="482"/>
        <v>4</v>
      </c>
      <c r="X795" s="1539">
        <f t="shared" si="482"/>
        <v>4</v>
      </c>
      <c r="Y795" s="1539">
        <f t="shared" si="482"/>
        <v>4</v>
      </c>
      <c r="Z795" s="1539">
        <f t="shared" si="482"/>
        <v>4</v>
      </c>
      <c r="AA795" s="1539">
        <f t="shared" si="482"/>
        <v>4</v>
      </c>
      <c r="AB795" s="1539">
        <f t="shared" si="482"/>
        <v>4</v>
      </c>
      <c r="AC795" s="1383">
        <f>S795</f>
        <v>4</v>
      </c>
      <c r="AD795" s="1383">
        <f>V795</f>
        <v>4</v>
      </c>
      <c r="AE795" s="1383">
        <f>Y795</f>
        <v>4</v>
      </c>
      <c r="AF795" s="1383">
        <f>AB795</f>
        <v>4</v>
      </c>
      <c r="AG795" s="1383">
        <f>AD795</f>
        <v>4</v>
      </c>
      <c r="AH795" s="1383">
        <f>AF795</f>
        <v>4</v>
      </c>
      <c r="AI795" s="1383">
        <f>AH795</f>
        <v>4</v>
      </c>
    </row>
    <row r="796" spans="1:35" s="2121" customFormat="1">
      <c r="A796" s="1887">
        <v>770</v>
      </c>
      <c r="B796" s="1887">
        <v>1</v>
      </c>
      <c r="C796" s="1887">
        <v>767</v>
      </c>
      <c r="E796" s="2653">
        <v>1</v>
      </c>
      <c r="F796" s="104"/>
      <c r="G796" s="104"/>
      <c r="H796" s="104"/>
      <c r="I796" s="2355"/>
      <c r="J796" s="104"/>
      <c r="K796" s="104"/>
      <c r="L796" s="104"/>
      <c r="M796" s="2182"/>
      <c r="N796" s="2356"/>
      <c r="O796" s="2356" t="s">
        <v>128</v>
      </c>
      <c r="P796" s="2182"/>
      <c r="Q796" s="1539">
        <f t="shared" si="482"/>
        <v>30</v>
      </c>
      <c r="R796" s="1539">
        <f t="shared" si="482"/>
        <v>30</v>
      </c>
      <c r="S796" s="1539">
        <f t="shared" si="482"/>
        <v>30</v>
      </c>
      <c r="T796" s="1539">
        <f t="shared" si="482"/>
        <v>30</v>
      </c>
      <c r="U796" s="1539">
        <f t="shared" si="482"/>
        <v>30</v>
      </c>
      <c r="V796" s="1539">
        <f t="shared" si="482"/>
        <v>30</v>
      </c>
      <c r="W796" s="1539">
        <f t="shared" si="482"/>
        <v>30</v>
      </c>
      <c r="X796" s="1539">
        <f t="shared" si="482"/>
        <v>30</v>
      </c>
      <c r="Y796" s="1539">
        <f t="shared" si="482"/>
        <v>30</v>
      </c>
      <c r="Z796" s="1539">
        <f t="shared" si="482"/>
        <v>30</v>
      </c>
      <c r="AA796" s="1539">
        <f t="shared" si="482"/>
        <v>30</v>
      </c>
      <c r="AB796" s="1539">
        <f t="shared" si="482"/>
        <v>30</v>
      </c>
      <c r="AC796" s="1383">
        <f>S796</f>
        <v>30</v>
      </c>
      <c r="AD796" s="1383">
        <f>V796</f>
        <v>30</v>
      </c>
      <c r="AE796" s="1383">
        <f>Y796</f>
        <v>30</v>
      </c>
      <c r="AF796" s="1383">
        <f>AB796</f>
        <v>30</v>
      </c>
      <c r="AG796" s="1383">
        <f>AD796</f>
        <v>30</v>
      </c>
      <c r="AH796" s="1383">
        <f>AF796</f>
        <v>30</v>
      </c>
      <c r="AI796" s="1383">
        <f>AH796</f>
        <v>30</v>
      </c>
    </row>
    <row r="797" spans="1:35" s="2121" customFormat="1">
      <c r="A797" s="1887">
        <v>771</v>
      </c>
      <c r="B797" s="1887">
        <v>1</v>
      </c>
      <c r="C797" s="1887">
        <v>768</v>
      </c>
      <c r="E797" s="2653">
        <v>1</v>
      </c>
      <c r="F797" s="104"/>
      <c r="G797" s="104"/>
      <c r="H797" s="104"/>
      <c r="I797" s="2355"/>
      <c r="J797" s="1188"/>
      <c r="K797" s="1188"/>
      <c r="L797" s="1188"/>
      <c r="M797" s="2241"/>
      <c r="N797" s="2357"/>
      <c r="O797" s="2357" t="s">
        <v>125</v>
      </c>
      <c r="P797" s="2241"/>
      <c r="Q797" s="1540">
        <f t="shared" si="482"/>
        <v>32</v>
      </c>
      <c r="R797" s="1540">
        <f t="shared" si="482"/>
        <v>32</v>
      </c>
      <c r="S797" s="1540">
        <f t="shared" si="482"/>
        <v>32</v>
      </c>
      <c r="T797" s="1540">
        <f t="shared" si="482"/>
        <v>32</v>
      </c>
      <c r="U797" s="1540">
        <f t="shared" si="482"/>
        <v>32</v>
      </c>
      <c r="V797" s="1540">
        <f t="shared" si="482"/>
        <v>32</v>
      </c>
      <c r="W797" s="1540">
        <f t="shared" si="482"/>
        <v>32</v>
      </c>
      <c r="X797" s="1540">
        <f t="shared" si="482"/>
        <v>32</v>
      </c>
      <c r="Y797" s="1540">
        <f t="shared" si="482"/>
        <v>32</v>
      </c>
      <c r="Z797" s="1540">
        <f t="shared" si="482"/>
        <v>32</v>
      </c>
      <c r="AA797" s="1540">
        <f t="shared" si="482"/>
        <v>32</v>
      </c>
      <c r="AB797" s="1540">
        <f t="shared" si="482"/>
        <v>32</v>
      </c>
      <c r="AC797" s="1541">
        <f>S797</f>
        <v>32</v>
      </c>
      <c r="AD797" s="1541">
        <f>V797</f>
        <v>32</v>
      </c>
      <c r="AE797" s="1541">
        <f>Y797</f>
        <v>32</v>
      </c>
      <c r="AF797" s="1541">
        <f>AB797</f>
        <v>32</v>
      </c>
      <c r="AG797" s="1541">
        <f>AD797</f>
        <v>32</v>
      </c>
      <c r="AH797" s="1541">
        <f>AF797</f>
        <v>32</v>
      </c>
      <c r="AI797" s="1541">
        <f>AH797</f>
        <v>32</v>
      </c>
    </row>
    <row r="798" spans="1:35" s="2121" customFormat="1">
      <c r="A798" s="1887">
        <v>772</v>
      </c>
      <c r="B798" s="1887">
        <v>1</v>
      </c>
      <c r="C798" s="1887">
        <v>769</v>
      </c>
      <c r="D798" s="2120" t="s">
        <v>1020</v>
      </c>
      <c r="E798" s="2653">
        <v>1</v>
      </c>
      <c r="F798" s="104"/>
      <c r="G798" s="104"/>
      <c r="H798" s="104"/>
      <c r="I798" s="2355"/>
      <c r="J798" s="520" t="s">
        <v>355</v>
      </c>
      <c r="K798" s="520"/>
      <c r="L798" s="520"/>
      <c r="M798" s="81"/>
      <c r="N798" s="81"/>
      <c r="O798" s="81"/>
      <c r="P798" s="2230"/>
      <c r="Q798" s="1496">
        <f>SUM(Q799:Q803)</f>
        <v>403</v>
      </c>
      <c r="R798" s="1496">
        <f t="shared" ref="R798:AI798" si="483">SUM(R799:R803)</f>
        <v>405</v>
      </c>
      <c r="S798" s="1496">
        <f t="shared" si="483"/>
        <v>408</v>
      </c>
      <c r="T798" s="1496">
        <f t="shared" si="483"/>
        <v>410</v>
      </c>
      <c r="U798" s="1496">
        <f t="shared" si="483"/>
        <v>413</v>
      </c>
      <c r="V798" s="1496">
        <f t="shared" si="483"/>
        <v>415</v>
      </c>
      <c r="W798" s="1496">
        <f t="shared" si="483"/>
        <v>418</v>
      </c>
      <c r="X798" s="1496">
        <f t="shared" si="483"/>
        <v>420</v>
      </c>
      <c r="Y798" s="1496">
        <f t="shared" si="483"/>
        <v>423</v>
      </c>
      <c r="Z798" s="1496">
        <f t="shared" si="483"/>
        <v>427</v>
      </c>
      <c r="AA798" s="1496">
        <f t="shared" si="483"/>
        <v>430</v>
      </c>
      <c r="AB798" s="1496">
        <f t="shared" si="483"/>
        <v>432</v>
      </c>
      <c r="AC798" s="1538">
        <f t="shared" si="483"/>
        <v>408</v>
      </c>
      <c r="AD798" s="1538">
        <f t="shared" si="483"/>
        <v>415</v>
      </c>
      <c r="AE798" s="1538">
        <f t="shared" si="483"/>
        <v>423</v>
      </c>
      <c r="AF798" s="1538">
        <f t="shared" si="483"/>
        <v>432</v>
      </c>
      <c r="AG798" s="1538">
        <f t="shared" si="483"/>
        <v>415</v>
      </c>
      <c r="AH798" s="1538">
        <f t="shared" si="483"/>
        <v>432</v>
      </c>
      <c r="AI798" s="1538">
        <f t="shared" si="483"/>
        <v>432</v>
      </c>
    </row>
    <row r="799" spans="1:35" s="2121" customFormat="1">
      <c r="A799" s="1887">
        <v>773</v>
      </c>
      <c r="B799" s="1887">
        <v>1</v>
      </c>
      <c r="C799" s="1887">
        <v>770</v>
      </c>
      <c r="E799" s="2653">
        <v>1</v>
      </c>
      <c r="F799" s="104"/>
      <c r="G799" s="104"/>
      <c r="H799" s="104"/>
      <c r="I799" s="2355"/>
      <c r="J799" s="104"/>
      <c r="K799" s="104"/>
      <c r="L799" s="104"/>
      <c r="M799" s="2182"/>
      <c r="N799" s="2356"/>
      <c r="O799" s="2356" t="s">
        <v>69</v>
      </c>
      <c r="P799" s="2182"/>
      <c r="Q799" s="1539">
        <f t="shared" ref="Q799:AB803" si="484">Q830+Q950+Q860+Q890+Q920</f>
        <v>327</v>
      </c>
      <c r="R799" s="1539">
        <f t="shared" si="484"/>
        <v>329</v>
      </c>
      <c r="S799" s="1539">
        <f t="shared" si="484"/>
        <v>332</v>
      </c>
      <c r="T799" s="1539">
        <f t="shared" si="484"/>
        <v>334</v>
      </c>
      <c r="U799" s="1539">
        <f t="shared" si="484"/>
        <v>337</v>
      </c>
      <c r="V799" s="1539">
        <f t="shared" si="484"/>
        <v>339</v>
      </c>
      <c r="W799" s="1539">
        <f t="shared" si="484"/>
        <v>342</v>
      </c>
      <c r="X799" s="1539">
        <f t="shared" si="484"/>
        <v>344</v>
      </c>
      <c r="Y799" s="1539">
        <f t="shared" si="484"/>
        <v>347</v>
      </c>
      <c r="Z799" s="1539">
        <f t="shared" si="484"/>
        <v>351</v>
      </c>
      <c r="AA799" s="1539">
        <f t="shared" si="484"/>
        <v>354</v>
      </c>
      <c r="AB799" s="1539">
        <f t="shared" si="484"/>
        <v>356</v>
      </c>
      <c r="AC799" s="1383">
        <f>S799</f>
        <v>332</v>
      </c>
      <c r="AD799" s="1383">
        <f>V799</f>
        <v>339</v>
      </c>
      <c r="AE799" s="1383">
        <f>Y799</f>
        <v>347</v>
      </c>
      <c r="AF799" s="1383">
        <f>AB799</f>
        <v>356</v>
      </c>
      <c r="AG799" s="1383">
        <f>AD799</f>
        <v>339</v>
      </c>
      <c r="AH799" s="1383">
        <f>AF799</f>
        <v>356</v>
      </c>
      <c r="AI799" s="1383">
        <f>AH799</f>
        <v>356</v>
      </c>
    </row>
    <row r="800" spans="1:35" s="2121" customFormat="1">
      <c r="A800" s="1887">
        <v>774</v>
      </c>
      <c r="B800" s="1887">
        <v>1</v>
      </c>
      <c r="C800" s="1887">
        <v>771</v>
      </c>
      <c r="E800" s="2653">
        <v>1</v>
      </c>
      <c r="F800" s="104"/>
      <c r="G800" s="104"/>
      <c r="H800" s="104"/>
      <c r="I800" s="2355"/>
      <c r="J800" s="104"/>
      <c r="K800" s="104"/>
      <c r="L800" s="104"/>
      <c r="M800" s="2182"/>
      <c r="N800" s="2356"/>
      <c r="O800" s="2356" t="s">
        <v>70</v>
      </c>
      <c r="P800" s="2182"/>
      <c r="Q800" s="1539">
        <f t="shared" si="484"/>
        <v>1</v>
      </c>
      <c r="R800" s="1539">
        <f t="shared" si="484"/>
        <v>1</v>
      </c>
      <c r="S800" s="1539">
        <f t="shared" si="484"/>
        <v>1</v>
      </c>
      <c r="T800" s="1539">
        <f t="shared" si="484"/>
        <v>1</v>
      </c>
      <c r="U800" s="1539">
        <f t="shared" si="484"/>
        <v>1</v>
      </c>
      <c r="V800" s="1539">
        <f t="shared" si="484"/>
        <v>1</v>
      </c>
      <c r="W800" s="1539">
        <f t="shared" si="484"/>
        <v>1</v>
      </c>
      <c r="X800" s="1539">
        <f t="shared" si="484"/>
        <v>1</v>
      </c>
      <c r="Y800" s="1539">
        <f t="shared" si="484"/>
        <v>1</v>
      </c>
      <c r="Z800" s="1539">
        <f t="shared" si="484"/>
        <v>1</v>
      </c>
      <c r="AA800" s="1539">
        <f t="shared" si="484"/>
        <v>1</v>
      </c>
      <c r="AB800" s="1539">
        <f t="shared" si="484"/>
        <v>1</v>
      </c>
      <c r="AC800" s="1383">
        <f>S800</f>
        <v>1</v>
      </c>
      <c r="AD800" s="1383">
        <f>V800</f>
        <v>1</v>
      </c>
      <c r="AE800" s="1383">
        <f>Y800</f>
        <v>1</v>
      </c>
      <c r="AF800" s="1383">
        <f>AB800</f>
        <v>1</v>
      </c>
      <c r="AG800" s="1383">
        <f>AD800</f>
        <v>1</v>
      </c>
      <c r="AH800" s="1383">
        <f>AF800</f>
        <v>1</v>
      </c>
      <c r="AI800" s="1383">
        <f>AH800</f>
        <v>1</v>
      </c>
    </row>
    <row r="801" spans="1:35" s="2121" customFormat="1">
      <c r="A801" s="1887">
        <v>775</v>
      </c>
      <c r="B801" s="1887">
        <v>1</v>
      </c>
      <c r="C801" s="1887">
        <v>772</v>
      </c>
      <c r="E801" s="2653">
        <v>1</v>
      </c>
      <c r="F801" s="104"/>
      <c r="G801" s="104"/>
      <c r="H801" s="104"/>
      <c r="I801" s="2355"/>
      <c r="J801" s="104"/>
      <c r="K801" s="104"/>
      <c r="L801" s="104"/>
      <c r="M801" s="2182"/>
      <c r="N801" s="2356"/>
      <c r="O801" s="2356" t="s">
        <v>127</v>
      </c>
      <c r="P801" s="2182"/>
      <c r="Q801" s="1539">
        <f t="shared" si="484"/>
        <v>44</v>
      </c>
      <c r="R801" s="1539">
        <f t="shared" si="484"/>
        <v>44</v>
      </c>
      <c r="S801" s="1539">
        <f t="shared" si="484"/>
        <v>44</v>
      </c>
      <c r="T801" s="1539">
        <f t="shared" si="484"/>
        <v>44</v>
      </c>
      <c r="U801" s="1539">
        <f t="shared" si="484"/>
        <v>44</v>
      </c>
      <c r="V801" s="1539">
        <f t="shared" si="484"/>
        <v>44</v>
      </c>
      <c r="W801" s="1539">
        <f t="shared" si="484"/>
        <v>44</v>
      </c>
      <c r="X801" s="1539">
        <f t="shared" si="484"/>
        <v>44</v>
      </c>
      <c r="Y801" s="1539">
        <f t="shared" si="484"/>
        <v>44</v>
      </c>
      <c r="Z801" s="1539">
        <f t="shared" si="484"/>
        <v>44</v>
      </c>
      <c r="AA801" s="1539">
        <f t="shared" si="484"/>
        <v>44</v>
      </c>
      <c r="AB801" s="1539">
        <f t="shared" si="484"/>
        <v>44</v>
      </c>
      <c r="AC801" s="1383">
        <f>S801</f>
        <v>44</v>
      </c>
      <c r="AD801" s="1383">
        <f>V801</f>
        <v>44</v>
      </c>
      <c r="AE801" s="1383">
        <f>Y801</f>
        <v>44</v>
      </c>
      <c r="AF801" s="1383">
        <f>AB801</f>
        <v>44</v>
      </c>
      <c r="AG801" s="1383">
        <f>AD801</f>
        <v>44</v>
      </c>
      <c r="AH801" s="1383">
        <f>AF801</f>
        <v>44</v>
      </c>
      <c r="AI801" s="1383">
        <f>AH801</f>
        <v>44</v>
      </c>
    </row>
    <row r="802" spans="1:35" s="2121" customFormat="1">
      <c r="A802" s="1887">
        <v>776</v>
      </c>
      <c r="B802" s="1887">
        <v>1</v>
      </c>
      <c r="C802" s="1887">
        <v>773</v>
      </c>
      <c r="E802" s="2653">
        <v>1</v>
      </c>
      <c r="F802" s="104"/>
      <c r="G802" s="104"/>
      <c r="H802" s="104"/>
      <c r="I802" s="2355"/>
      <c r="J802" s="104"/>
      <c r="K802" s="104"/>
      <c r="L802" s="104"/>
      <c r="M802" s="2182"/>
      <c r="N802" s="2356"/>
      <c r="O802" s="2356" t="s">
        <v>126</v>
      </c>
      <c r="P802" s="2182"/>
      <c r="Q802" s="1539">
        <f t="shared" si="484"/>
        <v>0</v>
      </c>
      <c r="R802" s="1539">
        <f t="shared" si="484"/>
        <v>0</v>
      </c>
      <c r="S802" s="1539">
        <f t="shared" si="484"/>
        <v>0</v>
      </c>
      <c r="T802" s="1539">
        <f t="shared" si="484"/>
        <v>0</v>
      </c>
      <c r="U802" s="1539">
        <f t="shared" si="484"/>
        <v>0</v>
      </c>
      <c r="V802" s="1539">
        <f t="shared" si="484"/>
        <v>0</v>
      </c>
      <c r="W802" s="1539">
        <f t="shared" si="484"/>
        <v>0</v>
      </c>
      <c r="X802" s="1539">
        <f t="shared" si="484"/>
        <v>0</v>
      </c>
      <c r="Y802" s="1539">
        <f t="shared" si="484"/>
        <v>0</v>
      </c>
      <c r="Z802" s="1539">
        <f t="shared" si="484"/>
        <v>0</v>
      </c>
      <c r="AA802" s="1539">
        <f t="shared" si="484"/>
        <v>0</v>
      </c>
      <c r="AB802" s="1539">
        <f t="shared" si="484"/>
        <v>0</v>
      </c>
      <c r="AC802" s="1383">
        <f>S802</f>
        <v>0</v>
      </c>
      <c r="AD802" s="1383">
        <f>V802</f>
        <v>0</v>
      </c>
      <c r="AE802" s="1383">
        <f>Y802</f>
        <v>0</v>
      </c>
      <c r="AF802" s="1383">
        <f>AB802</f>
        <v>0</v>
      </c>
      <c r="AG802" s="1383">
        <f>AD802</f>
        <v>0</v>
      </c>
      <c r="AH802" s="1383">
        <f>AF802</f>
        <v>0</v>
      </c>
      <c r="AI802" s="1383">
        <f>AH802</f>
        <v>0</v>
      </c>
    </row>
    <row r="803" spans="1:35" s="2121" customFormat="1">
      <c r="A803" s="1887">
        <v>777</v>
      </c>
      <c r="B803" s="1887">
        <v>1</v>
      </c>
      <c r="C803" s="1887">
        <v>774</v>
      </c>
      <c r="E803" s="2653">
        <v>1</v>
      </c>
      <c r="F803" s="104"/>
      <c r="G803" s="104"/>
      <c r="H803" s="104"/>
      <c r="I803" s="2355"/>
      <c r="J803" s="104"/>
      <c r="K803" s="104"/>
      <c r="L803" s="104"/>
      <c r="M803" s="2182"/>
      <c r="N803" s="2356"/>
      <c r="O803" s="2356" t="s">
        <v>125</v>
      </c>
      <c r="P803" s="2182"/>
      <c r="Q803" s="1539">
        <f t="shared" si="484"/>
        <v>31</v>
      </c>
      <c r="R803" s="1539">
        <f t="shared" si="484"/>
        <v>31</v>
      </c>
      <c r="S803" s="1539">
        <f t="shared" si="484"/>
        <v>31</v>
      </c>
      <c r="T803" s="1539">
        <f t="shared" si="484"/>
        <v>31</v>
      </c>
      <c r="U803" s="1539">
        <f t="shared" si="484"/>
        <v>31</v>
      </c>
      <c r="V803" s="1539">
        <f t="shared" si="484"/>
        <v>31</v>
      </c>
      <c r="W803" s="1539">
        <f t="shared" si="484"/>
        <v>31</v>
      </c>
      <c r="X803" s="1539">
        <f t="shared" si="484"/>
        <v>31</v>
      </c>
      <c r="Y803" s="1539">
        <f t="shared" si="484"/>
        <v>31</v>
      </c>
      <c r="Z803" s="1539">
        <f t="shared" si="484"/>
        <v>31</v>
      </c>
      <c r="AA803" s="1539">
        <f t="shared" si="484"/>
        <v>31</v>
      </c>
      <c r="AB803" s="1539">
        <f t="shared" si="484"/>
        <v>31</v>
      </c>
      <c r="AC803" s="1383">
        <f>S803</f>
        <v>31</v>
      </c>
      <c r="AD803" s="1383">
        <f>V803</f>
        <v>31</v>
      </c>
      <c r="AE803" s="1383">
        <f>Y803</f>
        <v>31</v>
      </c>
      <c r="AF803" s="1383">
        <f>AB803</f>
        <v>31</v>
      </c>
      <c r="AG803" s="1383">
        <f>AD803</f>
        <v>31</v>
      </c>
      <c r="AH803" s="1383">
        <f>AF803</f>
        <v>31</v>
      </c>
      <c r="AI803" s="1383">
        <f>AH803</f>
        <v>31</v>
      </c>
    </row>
    <row r="804" spans="1:35" s="2121" customFormat="1">
      <c r="A804" s="1887">
        <v>778</v>
      </c>
      <c r="B804" s="1887">
        <v>1</v>
      </c>
      <c r="C804" s="1887">
        <v>775</v>
      </c>
      <c r="D804" s="2120" t="s">
        <v>1020</v>
      </c>
      <c r="E804" s="2653">
        <v>1</v>
      </c>
      <c r="F804" s="104"/>
      <c r="G804" s="104"/>
      <c r="H804" s="104"/>
      <c r="I804" s="2355"/>
      <c r="J804" s="512" t="s">
        <v>359</v>
      </c>
      <c r="K804" s="512"/>
      <c r="L804" s="512"/>
      <c r="M804" s="511"/>
      <c r="N804" s="511"/>
      <c r="O804" s="511"/>
      <c r="P804" s="2358"/>
      <c r="Q804" s="1503">
        <f t="shared" ref="Q804:X804" si="485">SUM(Q805:Q808)</f>
        <v>21</v>
      </c>
      <c r="R804" s="1503">
        <f t="shared" si="485"/>
        <v>21</v>
      </c>
      <c r="S804" s="1503">
        <f t="shared" si="485"/>
        <v>21</v>
      </c>
      <c r="T804" s="1503">
        <f t="shared" si="485"/>
        <v>21</v>
      </c>
      <c r="U804" s="1503">
        <f t="shared" si="485"/>
        <v>21</v>
      </c>
      <c r="V804" s="1503">
        <f t="shared" si="485"/>
        <v>21</v>
      </c>
      <c r="W804" s="1503">
        <f t="shared" si="485"/>
        <v>21</v>
      </c>
      <c r="X804" s="1503">
        <f t="shared" si="485"/>
        <v>21</v>
      </c>
      <c r="Y804" s="1503">
        <f>SUM(Y805:Y808)</f>
        <v>21</v>
      </c>
      <c r="Z804" s="1503">
        <f>SUM(Z805:Z808)</f>
        <v>21</v>
      </c>
      <c r="AA804" s="1503">
        <f>SUM(AA805:AA808)</f>
        <v>21</v>
      </c>
      <c r="AB804" s="1503">
        <f>SUM(AB805:AB808)</f>
        <v>21</v>
      </c>
      <c r="AC804" s="1542">
        <f t="shared" ref="AC804:AI804" si="486">SUM(AC805:AC808)</f>
        <v>21</v>
      </c>
      <c r="AD804" s="1542">
        <f t="shared" si="486"/>
        <v>21</v>
      </c>
      <c r="AE804" s="1542">
        <f t="shared" si="486"/>
        <v>21</v>
      </c>
      <c r="AF804" s="1542">
        <f t="shared" si="486"/>
        <v>21</v>
      </c>
      <c r="AG804" s="1542">
        <f t="shared" si="486"/>
        <v>21</v>
      </c>
      <c r="AH804" s="1542">
        <f t="shared" si="486"/>
        <v>21</v>
      </c>
      <c r="AI804" s="1542">
        <f t="shared" si="486"/>
        <v>21</v>
      </c>
    </row>
    <row r="805" spans="1:35" s="2121" customFormat="1">
      <c r="A805" s="1887">
        <v>779</v>
      </c>
      <c r="B805" s="1887">
        <v>1</v>
      </c>
      <c r="C805" s="1887">
        <v>776</v>
      </c>
      <c r="E805" s="2653">
        <v>1</v>
      </c>
      <c r="F805" s="104"/>
      <c r="G805" s="104"/>
      <c r="H805" s="104"/>
      <c r="I805" s="2355"/>
      <c r="J805" s="104"/>
      <c r="K805" s="104"/>
      <c r="L805" s="104"/>
      <c r="M805" s="2182"/>
      <c r="N805" s="2356"/>
      <c r="O805" s="2356" t="s">
        <v>346</v>
      </c>
      <c r="P805" s="2182"/>
      <c r="Q805" s="1539">
        <f t="shared" ref="Q805:AB808" si="487">Q836+Q956+Q866+Q896+Q926</f>
        <v>8</v>
      </c>
      <c r="R805" s="1539">
        <f t="shared" si="487"/>
        <v>8</v>
      </c>
      <c r="S805" s="1539">
        <f t="shared" si="487"/>
        <v>8</v>
      </c>
      <c r="T805" s="1539">
        <f t="shared" si="487"/>
        <v>8</v>
      </c>
      <c r="U805" s="1539">
        <f t="shared" si="487"/>
        <v>8</v>
      </c>
      <c r="V805" s="1539">
        <f t="shared" si="487"/>
        <v>8</v>
      </c>
      <c r="W805" s="1539">
        <f t="shared" si="487"/>
        <v>8</v>
      </c>
      <c r="X805" s="1539">
        <f t="shared" si="487"/>
        <v>8</v>
      </c>
      <c r="Y805" s="1539">
        <f t="shared" si="487"/>
        <v>8</v>
      </c>
      <c r="Z805" s="1539">
        <f t="shared" si="487"/>
        <v>8</v>
      </c>
      <c r="AA805" s="1539">
        <f t="shared" si="487"/>
        <v>8</v>
      </c>
      <c r="AB805" s="1539">
        <f t="shared" si="487"/>
        <v>8</v>
      </c>
      <c r="AC805" s="1383">
        <f>S805</f>
        <v>8</v>
      </c>
      <c r="AD805" s="1383">
        <f>V805</f>
        <v>8</v>
      </c>
      <c r="AE805" s="1383">
        <f>Y805</f>
        <v>8</v>
      </c>
      <c r="AF805" s="1383">
        <f>AB805</f>
        <v>8</v>
      </c>
      <c r="AG805" s="1383">
        <f>AD805</f>
        <v>8</v>
      </c>
      <c r="AH805" s="1383">
        <f>AF805</f>
        <v>8</v>
      </c>
      <c r="AI805" s="1383">
        <f>AH805</f>
        <v>8</v>
      </c>
    </row>
    <row r="806" spans="1:35" s="2121" customFormat="1">
      <c r="A806" s="1887">
        <v>780</v>
      </c>
      <c r="B806" s="1887">
        <v>1</v>
      </c>
      <c r="C806" s="1887">
        <v>777</v>
      </c>
      <c r="E806" s="2653">
        <v>1</v>
      </c>
      <c r="F806" s="104"/>
      <c r="G806" s="104"/>
      <c r="H806" s="104"/>
      <c r="I806" s="2355"/>
      <c r="J806" s="104"/>
      <c r="K806" s="104"/>
      <c r="L806" s="104"/>
      <c r="M806" s="2182"/>
      <c r="N806" s="2356"/>
      <c r="O806" s="2356" t="s">
        <v>347</v>
      </c>
      <c r="P806" s="2182"/>
      <c r="Q806" s="1539">
        <f t="shared" si="487"/>
        <v>0</v>
      </c>
      <c r="R806" s="1539">
        <f t="shared" si="487"/>
        <v>0</v>
      </c>
      <c r="S806" s="1539">
        <f t="shared" si="487"/>
        <v>0</v>
      </c>
      <c r="T806" s="1539">
        <f t="shared" si="487"/>
        <v>0</v>
      </c>
      <c r="U806" s="1539">
        <f t="shared" si="487"/>
        <v>0</v>
      </c>
      <c r="V806" s="1539">
        <f t="shared" si="487"/>
        <v>0</v>
      </c>
      <c r="W806" s="1539">
        <f t="shared" si="487"/>
        <v>0</v>
      </c>
      <c r="X806" s="1539">
        <f t="shared" si="487"/>
        <v>0</v>
      </c>
      <c r="Y806" s="1539">
        <f t="shared" si="487"/>
        <v>0</v>
      </c>
      <c r="Z806" s="1539">
        <f t="shared" si="487"/>
        <v>0</v>
      </c>
      <c r="AA806" s="1539">
        <f t="shared" si="487"/>
        <v>0</v>
      </c>
      <c r="AB806" s="1539">
        <f t="shared" si="487"/>
        <v>0</v>
      </c>
      <c r="AC806" s="1383">
        <f>S806</f>
        <v>0</v>
      </c>
      <c r="AD806" s="1383">
        <f>V806</f>
        <v>0</v>
      </c>
      <c r="AE806" s="1383">
        <f>Y806</f>
        <v>0</v>
      </c>
      <c r="AF806" s="1383">
        <f>AB806</f>
        <v>0</v>
      </c>
      <c r="AG806" s="1383">
        <f>AD806</f>
        <v>0</v>
      </c>
      <c r="AH806" s="1383">
        <f>AF806</f>
        <v>0</v>
      </c>
      <c r="AI806" s="1383">
        <f>AH806</f>
        <v>0</v>
      </c>
    </row>
    <row r="807" spans="1:35" s="2121" customFormat="1">
      <c r="A807" s="1887">
        <v>781</v>
      </c>
      <c r="B807" s="1887">
        <v>1</v>
      </c>
      <c r="C807" s="1887">
        <v>778</v>
      </c>
      <c r="E807" s="2653">
        <v>1</v>
      </c>
      <c r="F807" s="104"/>
      <c r="G807" s="104"/>
      <c r="H807" s="104"/>
      <c r="I807" s="2355"/>
      <c r="J807" s="104"/>
      <c r="K807" s="104"/>
      <c r="L807" s="104"/>
      <c r="M807" s="2182"/>
      <c r="N807" s="2356"/>
      <c r="O807" s="2356" t="s">
        <v>348</v>
      </c>
      <c r="P807" s="2182"/>
      <c r="Q807" s="1539">
        <f t="shared" si="487"/>
        <v>10</v>
      </c>
      <c r="R807" s="1539">
        <f t="shared" si="487"/>
        <v>10</v>
      </c>
      <c r="S807" s="1539">
        <f t="shared" si="487"/>
        <v>10</v>
      </c>
      <c r="T807" s="1539">
        <f t="shared" si="487"/>
        <v>10</v>
      </c>
      <c r="U807" s="1539">
        <f t="shared" si="487"/>
        <v>10</v>
      </c>
      <c r="V807" s="1539">
        <f t="shared" si="487"/>
        <v>10</v>
      </c>
      <c r="W807" s="1539">
        <f t="shared" si="487"/>
        <v>10</v>
      </c>
      <c r="X807" s="1539">
        <f t="shared" si="487"/>
        <v>10</v>
      </c>
      <c r="Y807" s="1539">
        <f t="shared" si="487"/>
        <v>10</v>
      </c>
      <c r="Z807" s="1539">
        <f t="shared" si="487"/>
        <v>10</v>
      </c>
      <c r="AA807" s="1539">
        <f t="shared" si="487"/>
        <v>10</v>
      </c>
      <c r="AB807" s="1539">
        <f t="shared" si="487"/>
        <v>10</v>
      </c>
      <c r="AC807" s="1383">
        <f>S807</f>
        <v>10</v>
      </c>
      <c r="AD807" s="1383">
        <f>V807</f>
        <v>10</v>
      </c>
      <c r="AE807" s="1383">
        <f>Y807</f>
        <v>10</v>
      </c>
      <c r="AF807" s="1383">
        <f>AB807</f>
        <v>10</v>
      </c>
      <c r="AG807" s="1383">
        <f>AD807</f>
        <v>10</v>
      </c>
      <c r="AH807" s="1383">
        <f>AF807</f>
        <v>10</v>
      </c>
      <c r="AI807" s="1383">
        <f>AH807</f>
        <v>10</v>
      </c>
    </row>
    <row r="808" spans="1:35" s="2121" customFormat="1">
      <c r="A808" s="1887">
        <v>782</v>
      </c>
      <c r="B808" s="1887">
        <v>1</v>
      </c>
      <c r="C808" s="1887">
        <v>779</v>
      </c>
      <c r="E808" s="2653">
        <v>1</v>
      </c>
      <c r="F808" s="104"/>
      <c r="G808" s="104"/>
      <c r="H808" s="104"/>
      <c r="I808" s="2355"/>
      <c r="J808" s="1188"/>
      <c r="K808" s="1188"/>
      <c r="L808" s="1188"/>
      <c r="M808" s="2241"/>
      <c r="N808" s="2357"/>
      <c r="O808" s="2357" t="s">
        <v>349</v>
      </c>
      <c r="P808" s="2241"/>
      <c r="Q808" s="1540">
        <f t="shared" si="487"/>
        <v>3</v>
      </c>
      <c r="R808" s="1540">
        <f t="shared" si="487"/>
        <v>3</v>
      </c>
      <c r="S808" s="1540">
        <f t="shared" si="487"/>
        <v>3</v>
      </c>
      <c r="T808" s="1540">
        <f t="shared" si="487"/>
        <v>3</v>
      </c>
      <c r="U808" s="1540">
        <f t="shared" si="487"/>
        <v>3</v>
      </c>
      <c r="V808" s="1540">
        <f t="shared" si="487"/>
        <v>3</v>
      </c>
      <c r="W808" s="1540">
        <f t="shared" si="487"/>
        <v>3</v>
      </c>
      <c r="X808" s="1540">
        <f t="shared" si="487"/>
        <v>3</v>
      </c>
      <c r="Y808" s="1540">
        <f t="shared" si="487"/>
        <v>3</v>
      </c>
      <c r="Z808" s="1540">
        <f t="shared" si="487"/>
        <v>3</v>
      </c>
      <c r="AA808" s="1540">
        <f t="shared" si="487"/>
        <v>3</v>
      </c>
      <c r="AB808" s="1540">
        <f t="shared" si="487"/>
        <v>3</v>
      </c>
      <c r="AC808" s="1541">
        <f>S808</f>
        <v>3</v>
      </c>
      <c r="AD808" s="1541">
        <f>V808</f>
        <v>3</v>
      </c>
      <c r="AE808" s="1541">
        <f>Y808</f>
        <v>3</v>
      </c>
      <c r="AF808" s="1541">
        <f>AB808</f>
        <v>3</v>
      </c>
      <c r="AG808" s="1541">
        <f>AD808</f>
        <v>3</v>
      </c>
      <c r="AH808" s="1541">
        <f>AF808</f>
        <v>3</v>
      </c>
      <c r="AI808" s="1541">
        <f>AH808</f>
        <v>3</v>
      </c>
    </row>
    <row r="809" spans="1:35" s="2121" customFormat="1">
      <c r="A809" s="1887">
        <v>783</v>
      </c>
      <c r="B809" s="1887">
        <v>1</v>
      </c>
      <c r="C809" s="1887">
        <v>780</v>
      </c>
      <c r="D809" s="2120" t="s">
        <v>1020</v>
      </c>
      <c r="E809" s="2653">
        <v>1</v>
      </c>
      <c r="F809" s="104"/>
      <c r="G809" s="104"/>
      <c r="H809" s="104"/>
      <c r="I809" s="2355"/>
      <c r="J809" s="520" t="s">
        <v>75</v>
      </c>
      <c r="K809" s="520"/>
      <c r="L809" s="520"/>
      <c r="M809" s="81"/>
      <c r="N809" s="81"/>
      <c r="O809" s="81"/>
      <c r="P809" s="2230"/>
      <c r="Q809" s="1496">
        <f>SUM(Q810:Q814)</f>
        <v>81</v>
      </c>
      <c r="R809" s="1496">
        <f t="shared" ref="R809:AI809" si="488">SUM(R810:R814)</f>
        <v>81</v>
      </c>
      <c r="S809" s="1496">
        <f t="shared" si="488"/>
        <v>81</v>
      </c>
      <c r="T809" s="1496">
        <f t="shared" si="488"/>
        <v>86</v>
      </c>
      <c r="U809" s="1496">
        <f t="shared" si="488"/>
        <v>86</v>
      </c>
      <c r="V809" s="1496">
        <f t="shared" si="488"/>
        <v>86</v>
      </c>
      <c r="W809" s="1496">
        <f t="shared" si="488"/>
        <v>86</v>
      </c>
      <c r="X809" s="1496">
        <f t="shared" si="488"/>
        <v>86</v>
      </c>
      <c r="Y809" s="1496">
        <f t="shared" si="488"/>
        <v>86</v>
      </c>
      <c r="Z809" s="1496">
        <f t="shared" si="488"/>
        <v>86</v>
      </c>
      <c r="AA809" s="1496">
        <f t="shared" si="488"/>
        <v>86</v>
      </c>
      <c r="AB809" s="1496">
        <f t="shared" si="488"/>
        <v>86</v>
      </c>
      <c r="AC809" s="1538">
        <f t="shared" si="488"/>
        <v>81</v>
      </c>
      <c r="AD809" s="1538">
        <f t="shared" si="488"/>
        <v>86</v>
      </c>
      <c r="AE809" s="1538">
        <f t="shared" si="488"/>
        <v>86</v>
      </c>
      <c r="AF809" s="1538">
        <f t="shared" si="488"/>
        <v>86</v>
      </c>
      <c r="AG809" s="1538">
        <f t="shared" si="488"/>
        <v>86</v>
      </c>
      <c r="AH809" s="1538">
        <f t="shared" si="488"/>
        <v>86</v>
      </c>
      <c r="AI809" s="1538">
        <f t="shared" si="488"/>
        <v>86</v>
      </c>
    </row>
    <row r="810" spans="1:35" s="2121" customFormat="1">
      <c r="A810" s="1887">
        <v>784</v>
      </c>
      <c r="B810" s="1887">
        <v>1</v>
      </c>
      <c r="C810" s="1887">
        <v>781</v>
      </c>
      <c r="E810" s="2653">
        <v>1</v>
      </c>
      <c r="F810" s="104"/>
      <c r="G810" s="104"/>
      <c r="H810" s="104"/>
      <c r="I810" s="2355"/>
      <c r="J810" s="104"/>
      <c r="K810" s="104"/>
      <c r="L810" s="2182"/>
      <c r="M810" s="2182"/>
      <c r="N810" s="2356"/>
      <c r="O810" s="2356" t="s">
        <v>124</v>
      </c>
      <c r="P810" s="2359"/>
      <c r="Q810" s="1539">
        <f t="shared" ref="Q810:AB814" si="489">Q841+Q961+Q871+Q901+Q931</f>
        <v>6</v>
      </c>
      <c r="R810" s="1539">
        <f t="shared" si="489"/>
        <v>6</v>
      </c>
      <c r="S810" s="1539">
        <f t="shared" si="489"/>
        <v>6</v>
      </c>
      <c r="T810" s="1539">
        <f t="shared" si="489"/>
        <v>6</v>
      </c>
      <c r="U810" s="1539">
        <f t="shared" si="489"/>
        <v>6</v>
      </c>
      <c r="V810" s="1539">
        <f t="shared" si="489"/>
        <v>6</v>
      </c>
      <c r="W810" s="1539">
        <f t="shared" si="489"/>
        <v>6</v>
      </c>
      <c r="X810" s="1539">
        <f t="shared" si="489"/>
        <v>6</v>
      </c>
      <c r="Y810" s="1539">
        <f t="shared" si="489"/>
        <v>6</v>
      </c>
      <c r="Z810" s="1539">
        <f t="shared" si="489"/>
        <v>6</v>
      </c>
      <c r="AA810" s="1539">
        <f t="shared" si="489"/>
        <v>6</v>
      </c>
      <c r="AB810" s="1539">
        <f t="shared" si="489"/>
        <v>6</v>
      </c>
      <c r="AC810" s="1383">
        <f>S810</f>
        <v>6</v>
      </c>
      <c r="AD810" s="1383">
        <f>V810</f>
        <v>6</v>
      </c>
      <c r="AE810" s="1383">
        <f>Y810</f>
        <v>6</v>
      </c>
      <c r="AF810" s="1383">
        <f>AB810</f>
        <v>6</v>
      </c>
      <c r="AG810" s="1383">
        <f>AD810</f>
        <v>6</v>
      </c>
      <c r="AH810" s="1383">
        <f>AF810</f>
        <v>6</v>
      </c>
      <c r="AI810" s="1383">
        <f>AH810</f>
        <v>6</v>
      </c>
    </row>
    <row r="811" spans="1:35" s="2121" customFormat="1">
      <c r="A811" s="1887">
        <v>785</v>
      </c>
      <c r="B811" s="1887">
        <v>1</v>
      </c>
      <c r="C811" s="1887">
        <v>782</v>
      </c>
      <c r="E811" s="2653">
        <v>1</v>
      </c>
      <c r="F811" s="104"/>
      <c r="G811" s="104"/>
      <c r="H811" s="104"/>
      <c r="I811" s="2355"/>
      <c r="J811" s="104"/>
      <c r="K811" s="104"/>
      <c r="L811" s="2182"/>
      <c r="M811" s="2182"/>
      <c r="N811" s="2356"/>
      <c r="O811" s="2356" t="s">
        <v>77</v>
      </c>
      <c r="P811" s="2359"/>
      <c r="Q811" s="1539">
        <f t="shared" si="489"/>
        <v>45</v>
      </c>
      <c r="R811" s="1539">
        <f t="shared" si="489"/>
        <v>45</v>
      </c>
      <c r="S811" s="1539">
        <f t="shared" si="489"/>
        <v>45</v>
      </c>
      <c r="T811" s="1539">
        <f t="shared" si="489"/>
        <v>45</v>
      </c>
      <c r="U811" s="1539">
        <f t="shared" si="489"/>
        <v>45</v>
      </c>
      <c r="V811" s="1539">
        <f t="shared" si="489"/>
        <v>45</v>
      </c>
      <c r="W811" s="1539">
        <f t="shared" si="489"/>
        <v>45</v>
      </c>
      <c r="X811" s="1539">
        <f t="shared" si="489"/>
        <v>45</v>
      </c>
      <c r="Y811" s="1539">
        <f t="shared" si="489"/>
        <v>45</v>
      </c>
      <c r="Z811" s="1539">
        <f t="shared" si="489"/>
        <v>45</v>
      </c>
      <c r="AA811" s="1539">
        <f t="shared" si="489"/>
        <v>45</v>
      </c>
      <c r="AB811" s="1539">
        <f t="shared" si="489"/>
        <v>45</v>
      </c>
      <c r="AC811" s="1383">
        <f>S811</f>
        <v>45</v>
      </c>
      <c r="AD811" s="1383">
        <f>V811</f>
        <v>45</v>
      </c>
      <c r="AE811" s="1383">
        <f>Y811</f>
        <v>45</v>
      </c>
      <c r="AF811" s="1383">
        <f>AB811</f>
        <v>45</v>
      </c>
      <c r="AG811" s="1383">
        <f>AD811</f>
        <v>45</v>
      </c>
      <c r="AH811" s="1383">
        <f>AF811</f>
        <v>45</v>
      </c>
      <c r="AI811" s="1383">
        <f>AH811</f>
        <v>45</v>
      </c>
    </row>
    <row r="812" spans="1:35" s="2121" customFormat="1">
      <c r="A812" s="1887">
        <v>786</v>
      </c>
      <c r="B812" s="1887">
        <v>1</v>
      </c>
      <c r="C812" s="1887">
        <v>783</v>
      </c>
      <c r="E812" s="2653">
        <v>1</v>
      </c>
      <c r="F812" s="104"/>
      <c r="G812" s="104"/>
      <c r="H812" s="104"/>
      <c r="I812" s="2355"/>
      <c r="J812" s="104"/>
      <c r="K812" s="104"/>
      <c r="L812" s="2182"/>
      <c r="M812" s="2182"/>
      <c r="N812" s="2356"/>
      <c r="O812" s="2356" t="s">
        <v>78</v>
      </c>
      <c r="P812" s="2359"/>
      <c r="Q812" s="1539">
        <f t="shared" si="489"/>
        <v>9</v>
      </c>
      <c r="R812" s="1539">
        <f t="shared" si="489"/>
        <v>9</v>
      </c>
      <c r="S812" s="1539">
        <f t="shared" si="489"/>
        <v>9</v>
      </c>
      <c r="T812" s="1539">
        <f t="shared" si="489"/>
        <v>9</v>
      </c>
      <c r="U812" s="1539">
        <f t="shared" si="489"/>
        <v>9</v>
      </c>
      <c r="V812" s="1539">
        <f t="shared" si="489"/>
        <v>9</v>
      </c>
      <c r="W812" s="1539">
        <f t="shared" si="489"/>
        <v>9</v>
      </c>
      <c r="X812" s="1539">
        <f t="shared" si="489"/>
        <v>9</v>
      </c>
      <c r="Y812" s="1539">
        <f t="shared" si="489"/>
        <v>9</v>
      </c>
      <c r="Z812" s="1539">
        <f t="shared" si="489"/>
        <v>9</v>
      </c>
      <c r="AA812" s="1539">
        <f t="shared" si="489"/>
        <v>9</v>
      </c>
      <c r="AB812" s="1539">
        <f t="shared" si="489"/>
        <v>9</v>
      </c>
      <c r="AC812" s="1383">
        <f>S812</f>
        <v>9</v>
      </c>
      <c r="AD812" s="1383">
        <f>V812</f>
        <v>9</v>
      </c>
      <c r="AE812" s="1383">
        <f>Y812</f>
        <v>9</v>
      </c>
      <c r="AF812" s="1383">
        <f>AB812</f>
        <v>9</v>
      </c>
      <c r="AG812" s="1383">
        <f>AD812</f>
        <v>9</v>
      </c>
      <c r="AH812" s="1383">
        <f>AF812</f>
        <v>9</v>
      </c>
      <c r="AI812" s="1383">
        <f>AH812</f>
        <v>9</v>
      </c>
    </row>
    <row r="813" spans="1:35" s="2121" customFormat="1">
      <c r="A813" s="1887">
        <v>787</v>
      </c>
      <c r="B813" s="1887">
        <v>1</v>
      </c>
      <c r="C813" s="1887">
        <v>784</v>
      </c>
      <c r="E813" s="2653">
        <v>1</v>
      </c>
      <c r="F813" s="104"/>
      <c r="G813" s="104"/>
      <c r="H813" s="104"/>
      <c r="I813" s="2355"/>
      <c r="J813" s="104"/>
      <c r="K813" s="104"/>
      <c r="L813" s="2182"/>
      <c r="M813" s="2182"/>
      <c r="N813" s="2356"/>
      <c r="O813" s="2356" t="s">
        <v>79</v>
      </c>
      <c r="P813" s="2359"/>
      <c r="Q813" s="1539">
        <f t="shared" si="489"/>
        <v>0</v>
      </c>
      <c r="R813" s="1539">
        <f t="shared" si="489"/>
        <v>0</v>
      </c>
      <c r="S813" s="1539">
        <f t="shared" si="489"/>
        <v>0</v>
      </c>
      <c r="T813" s="1539">
        <f t="shared" si="489"/>
        <v>0</v>
      </c>
      <c r="U813" s="1539">
        <f t="shared" si="489"/>
        <v>0</v>
      </c>
      <c r="V813" s="1539">
        <f t="shared" si="489"/>
        <v>0</v>
      </c>
      <c r="W813" s="1539">
        <f t="shared" si="489"/>
        <v>0</v>
      </c>
      <c r="X813" s="1539">
        <f t="shared" si="489"/>
        <v>0</v>
      </c>
      <c r="Y813" s="1539">
        <f t="shared" si="489"/>
        <v>0</v>
      </c>
      <c r="Z813" s="1539">
        <f t="shared" si="489"/>
        <v>0</v>
      </c>
      <c r="AA813" s="1539">
        <f t="shared" si="489"/>
        <v>0</v>
      </c>
      <c r="AB813" s="1539">
        <f t="shared" si="489"/>
        <v>0</v>
      </c>
      <c r="AC813" s="1383">
        <f>S813</f>
        <v>0</v>
      </c>
      <c r="AD813" s="1383">
        <f>V813</f>
        <v>0</v>
      </c>
      <c r="AE813" s="1383">
        <f>Y813</f>
        <v>0</v>
      </c>
      <c r="AF813" s="1383">
        <f>AB813</f>
        <v>0</v>
      </c>
      <c r="AG813" s="1383">
        <f>AD813</f>
        <v>0</v>
      </c>
      <c r="AH813" s="1383">
        <f>AF813</f>
        <v>0</v>
      </c>
      <c r="AI813" s="1383">
        <f>AH813</f>
        <v>0</v>
      </c>
    </row>
    <row r="814" spans="1:35" s="2121" customFormat="1">
      <c r="A814" s="1887">
        <v>788</v>
      </c>
      <c r="B814" s="1887">
        <v>1</v>
      </c>
      <c r="C814" s="1887">
        <v>785</v>
      </c>
      <c r="E814" s="2653">
        <v>1</v>
      </c>
      <c r="F814" s="104"/>
      <c r="G814" s="104"/>
      <c r="H814" s="104"/>
      <c r="I814" s="2355"/>
      <c r="J814" s="104"/>
      <c r="K814" s="104"/>
      <c r="L814" s="2182"/>
      <c r="M814" s="2182"/>
      <c r="N814" s="2356"/>
      <c r="O814" s="2356" t="s">
        <v>11</v>
      </c>
      <c r="P814" s="2359"/>
      <c r="Q814" s="1539">
        <f t="shared" si="489"/>
        <v>21</v>
      </c>
      <c r="R814" s="1539">
        <f t="shared" si="489"/>
        <v>21</v>
      </c>
      <c r="S814" s="1539">
        <f t="shared" si="489"/>
        <v>21</v>
      </c>
      <c r="T814" s="1539">
        <f t="shared" si="489"/>
        <v>26</v>
      </c>
      <c r="U814" s="1539">
        <f t="shared" si="489"/>
        <v>26</v>
      </c>
      <c r="V814" s="1539">
        <f t="shared" si="489"/>
        <v>26</v>
      </c>
      <c r="W814" s="1539">
        <f t="shared" si="489"/>
        <v>26</v>
      </c>
      <c r="X814" s="1539">
        <f t="shared" si="489"/>
        <v>26</v>
      </c>
      <c r="Y814" s="1539">
        <f t="shared" si="489"/>
        <v>26</v>
      </c>
      <c r="Z814" s="1539">
        <f t="shared" si="489"/>
        <v>26</v>
      </c>
      <c r="AA814" s="1539">
        <f t="shared" si="489"/>
        <v>26</v>
      </c>
      <c r="AB814" s="1539">
        <f t="shared" si="489"/>
        <v>26</v>
      </c>
      <c r="AC814" s="1383">
        <f>S814</f>
        <v>21</v>
      </c>
      <c r="AD814" s="1383">
        <f>V814</f>
        <v>26</v>
      </c>
      <c r="AE814" s="1383">
        <f>Y814</f>
        <v>26</v>
      </c>
      <c r="AF814" s="1383">
        <f>AB814</f>
        <v>26</v>
      </c>
      <c r="AG814" s="1383">
        <f>AD814</f>
        <v>26</v>
      </c>
      <c r="AH814" s="1383">
        <f>AF814</f>
        <v>26</v>
      </c>
      <c r="AI814" s="1383">
        <f>AH814</f>
        <v>26</v>
      </c>
    </row>
    <row r="815" spans="1:35" s="2121" customFormat="1">
      <c r="A815" s="1887">
        <v>789</v>
      </c>
      <c r="B815" s="1887">
        <v>1</v>
      </c>
      <c r="C815" s="1887">
        <v>786</v>
      </c>
      <c r="D815" s="2120" t="s">
        <v>1020</v>
      </c>
      <c r="E815" s="2653">
        <v>1</v>
      </c>
      <c r="F815" s="104"/>
      <c r="G815" s="104"/>
      <c r="H815" s="104"/>
      <c r="I815" s="2355"/>
      <c r="J815" s="512" t="s">
        <v>357</v>
      </c>
      <c r="K815" s="512"/>
      <c r="L815" s="512"/>
      <c r="M815" s="511"/>
      <c r="N815" s="511"/>
      <c r="O815" s="511"/>
      <c r="P815" s="2358"/>
      <c r="Q815" s="1503">
        <f>SUM(Q816:Q818)</f>
        <v>38</v>
      </c>
      <c r="R815" s="1503">
        <f t="shared" ref="R815:AI815" si="490">SUM(R816:R818)</f>
        <v>38</v>
      </c>
      <c r="S815" s="1503">
        <f t="shared" si="490"/>
        <v>38</v>
      </c>
      <c r="T815" s="1503">
        <f t="shared" si="490"/>
        <v>38</v>
      </c>
      <c r="U815" s="1503">
        <f t="shared" si="490"/>
        <v>38</v>
      </c>
      <c r="V815" s="1503">
        <f t="shared" si="490"/>
        <v>38</v>
      </c>
      <c r="W815" s="1503">
        <f t="shared" si="490"/>
        <v>38</v>
      </c>
      <c r="X815" s="1503">
        <f t="shared" si="490"/>
        <v>38</v>
      </c>
      <c r="Y815" s="1503">
        <f t="shared" si="490"/>
        <v>38</v>
      </c>
      <c r="Z815" s="1503">
        <f t="shared" si="490"/>
        <v>38</v>
      </c>
      <c r="AA815" s="1503">
        <f t="shared" si="490"/>
        <v>38</v>
      </c>
      <c r="AB815" s="1503">
        <f t="shared" si="490"/>
        <v>38</v>
      </c>
      <c r="AC815" s="1542">
        <f t="shared" si="490"/>
        <v>38</v>
      </c>
      <c r="AD815" s="1542">
        <f t="shared" si="490"/>
        <v>38</v>
      </c>
      <c r="AE815" s="1542">
        <f t="shared" si="490"/>
        <v>38</v>
      </c>
      <c r="AF815" s="1542">
        <f t="shared" si="490"/>
        <v>38</v>
      </c>
      <c r="AG815" s="1542">
        <f t="shared" si="490"/>
        <v>38</v>
      </c>
      <c r="AH815" s="1542">
        <f t="shared" si="490"/>
        <v>38</v>
      </c>
      <c r="AI815" s="1542">
        <f t="shared" si="490"/>
        <v>38</v>
      </c>
    </row>
    <row r="816" spans="1:35" s="2121" customFormat="1">
      <c r="A816" s="1887">
        <v>790</v>
      </c>
      <c r="B816" s="1887">
        <v>1</v>
      </c>
      <c r="C816" s="1887">
        <v>787</v>
      </c>
      <c r="E816" s="2653">
        <v>1</v>
      </c>
      <c r="F816" s="104"/>
      <c r="G816" s="104"/>
      <c r="H816" s="104"/>
      <c r="I816" s="2355"/>
      <c r="J816" s="104"/>
      <c r="K816" s="104"/>
      <c r="L816" s="2182"/>
      <c r="M816" s="2182"/>
      <c r="N816" s="2356"/>
      <c r="O816" s="2356" t="s">
        <v>81</v>
      </c>
      <c r="P816" s="2359"/>
      <c r="Q816" s="1539">
        <f t="shared" ref="Q816:AB819" si="491">Q847+Q967+Q877+Q907+Q937</f>
        <v>14</v>
      </c>
      <c r="R816" s="1539">
        <f t="shared" si="491"/>
        <v>14</v>
      </c>
      <c r="S816" s="1539">
        <f t="shared" si="491"/>
        <v>14</v>
      </c>
      <c r="T816" s="1539">
        <f t="shared" si="491"/>
        <v>14</v>
      </c>
      <c r="U816" s="1539">
        <f t="shared" si="491"/>
        <v>14</v>
      </c>
      <c r="V816" s="1539">
        <f t="shared" si="491"/>
        <v>14</v>
      </c>
      <c r="W816" s="1539">
        <f t="shared" si="491"/>
        <v>14</v>
      </c>
      <c r="X816" s="1539">
        <f t="shared" si="491"/>
        <v>14</v>
      </c>
      <c r="Y816" s="1539">
        <f t="shared" si="491"/>
        <v>14</v>
      </c>
      <c r="Z816" s="1539">
        <f t="shared" si="491"/>
        <v>14</v>
      </c>
      <c r="AA816" s="1539">
        <f t="shared" si="491"/>
        <v>14</v>
      </c>
      <c r="AB816" s="1539">
        <f t="shared" si="491"/>
        <v>14</v>
      </c>
      <c r="AC816" s="1383">
        <f>S816</f>
        <v>14</v>
      </c>
      <c r="AD816" s="1383">
        <f>V816</f>
        <v>14</v>
      </c>
      <c r="AE816" s="1383">
        <f>Y816</f>
        <v>14</v>
      </c>
      <c r="AF816" s="1383">
        <f>AB816</f>
        <v>14</v>
      </c>
      <c r="AG816" s="1383">
        <f>AD816</f>
        <v>14</v>
      </c>
      <c r="AH816" s="1383">
        <f>AF816</f>
        <v>14</v>
      </c>
      <c r="AI816" s="1383">
        <f>AH816</f>
        <v>14</v>
      </c>
    </row>
    <row r="817" spans="1:35" s="2121" customFormat="1">
      <c r="A817" s="1887">
        <v>791</v>
      </c>
      <c r="B817" s="1887">
        <v>1</v>
      </c>
      <c r="C817" s="1887">
        <v>788</v>
      </c>
      <c r="E817" s="2653">
        <v>1</v>
      </c>
      <c r="F817" s="104"/>
      <c r="G817" s="104"/>
      <c r="H817" s="104"/>
      <c r="I817" s="2355"/>
      <c r="J817" s="104"/>
      <c r="K817" s="104"/>
      <c r="L817" s="2182"/>
      <c r="M817" s="2182"/>
      <c r="N817" s="2356"/>
      <c r="O817" s="2356" t="s">
        <v>82</v>
      </c>
      <c r="P817" s="2359"/>
      <c r="Q817" s="1539">
        <f t="shared" si="491"/>
        <v>24</v>
      </c>
      <c r="R817" s="1539">
        <f t="shared" si="491"/>
        <v>24</v>
      </c>
      <c r="S817" s="1539">
        <f t="shared" si="491"/>
        <v>24</v>
      </c>
      <c r="T817" s="1539">
        <f t="shared" si="491"/>
        <v>24</v>
      </c>
      <c r="U817" s="1539">
        <f t="shared" si="491"/>
        <v>24</v>
      </c>
      <c r="V817" s="1539">
        <f t="shared" si="491"/>
        <v>24</v>
      </c>
      <c r="W817" s="1539">
        <f t="shared" si="491"/>
        <v>24</v>
      </c>
      <c r="X817" s="1539">
        <f t="shared" si="491"/>
        <v>24</v>
      </c>
      <c r="Y817" s="1539">
        <f t="shared" si="491"/>
        <v>24</v>
      </c>
      <c r="Z817" s="1539">
        <f t="shared" si="491"/>
        <v>24</v>
      </c>
      <c r="AA817" s="1539">
        <f t="shared" si="491"/>
        <v>24</v>
      </c>
      <c r="AB817" s="1539">
        <f t="shared" si="491"/>
        <v>24</v>
      </c>
      <c r="AC817" s="1383">
        <f>S817</f>
        <v>24</v>
      </c>
      <c r="AD817" s="1383">
        <f>V817</f>
        <v>24</v>
      </c>
      <c r="AE817" s="1383">
        <f>Y817</f>
        <v>24</v>
      </c>
      <c r="AF817" s="1383">
        <f>AB817</f>
        <v>24</v>
      </c>
      <c r="AG817" s="1383">
        <f>AD817</f>
        <v>24</v>
      </c>
      <c r="AH817" s="1383">
        <f>AF817</f>
        <v>24</v>
      </c>
      <c r="AI817" s="1383">
        <f>AH817</f>
        <v>24</v>
      </c>
    </row>
    <row r="818" spans="1:35" s="2121" customFormat="1">
      <c r="A818" s="1887">
        <v>792</v>
      </c>
      <c r="B818" s="1887">
        <v>1</v>
      </c>
      <c r="C818" s="1887">
        <v>789</v>
      </c>
      <c r="E818" s="2653">
        <v>1</v>
      </c>
      <c r="F818" s="104"/>
      <c r="G818" s="104"/>
      <c r="H818" s="104"/>
      <c r="I818" s="2360"/>
      <c r="J818" s="1188"/>
      <c r="K818" s="1188"/>
      <c r="L818" s="2241"/>
      <c r="M818" s="2241"/>
      <c r="N818" s="2357"/>
      <c r="O818" s="2357" t="s">
        <v>83</v>
      </c>
      <c r="P818" s="2361"/>
      <c r="Q818" s="1540">
        <f t="shared" si="491"/>
        <v>0</v>
      </c>
      <c r="R818" s="1540">
        <f t="shared" si="491"/>
        <v>0</v>
      </c>
      <c r="S818" s="1540">
        <f t="shared" si="491"/>
        <v>0</v>
      </c>
      <c r="T818" s="1540">
        <f t="shared" si="491"/>
        <v>0</v>
      </c>
      <c r="U818" s="1540">
        <f t="shared" si="491"/>
        <v>0</v>
      </c>
      <c r="V818" s="1540">
        <f t="shared" si="491"/>
        <v>0</v>
      </c>
      <c r="W818" s="1540">
        <f t="shared" si="491"/>
        <v>0</v>
      </c>
      <c r="X818" s="1540">
        <f t="shared" si="491"/>
        <v>0</v>
      </c>
      <c r="Y818" s="1540">
        <f t="shared" si="491"/>
        <v>0</v>
      </c>
      <c r="Z818" s="1540">
        <f t="shared" si="491"/>
        <v>0</v>
      </c>
      <c r="AA818" s="1540">
        <f t="shared" si="491"/>
        <v>0</v>
      </c>
      <c r="AB818" s="1540">
        <f t="shared" si="491"/>
        <v>0</v>
      </c>
      <c r="AC818" s="1541">
        <f>S818</f>
        <v>0</v>
      </c>
      <c r="AD818" s="1541">
        <f>V818</f>
        <v>0</v>
      </c>
      <c r="AE818" s="1541">
        <f>Y818</f>
        <v>0</v>
      </c>
      <c r="AF818" s="1541">
        <f>AB818</f>
        <v>0</v>
      </c>
      <c r="AG818" s="1541">
        <f>AD818</f>
        <v>0</v>
      </c>
      <c r="AH818" s="1541">
        <f>AF818</f>
        <v>0</v>
      </c>
      <c r="AI818" s="1541">
        <f>AH818</f>
        <v>0</v>
      </c>
    </row>
    <row r="819" spans="1:35" s="2121" customFormat="1">
      <c r="A819" s="1887">
        <v>793</v>
      </c>
      <c r="B819" s="1887">
        <v>1</v>
      </c>
      <c r="C819" s="1887">
        <v>790</v>
      </c>
      <c r="D819" s="2120" t="s">
        <v>1020</v>
      </c>
      <c r="E819" s="2653">
        <v>1</v>
      </c>
      <c r="F819" s="104"/>
      <c r="G819" s="104"/>
      <c r="H819" s="104"/>
      <c r="I819" s="2362" t="s">
        <v>317</v>
      </c>
      <c r="J819" s="2363"/>
      <c r="K819" s="2364"/>
      <c r="L819" s="2364"/>
      <c r="M819" s="2363"/>
      <c r="N819" s="2363"/>
      <c r="O819" s="2363"/>
      <c r="P819" s="2365"/>
      <c r="Q819" s="1543">
        <f t="shared" si="491"/>
        <v>21</v>
      </c>
      <c r="R819" s="1543">
        <f t="shared" si="491"/>
        <v>21</v>
      </c>
      <c r="S819" s="1543">
        <f t="shared" si="491"/>
        <v>21</v>
      </c>
      <c r="T819" s="1543">
        <f t="shared" si="491"/>
        <v>21</v>
      </c>
      <c r="U819" s="1543">
        <f t="shared" si="491"/>
        <v>21</v>
      </c>
      <c r="V819" s="1543">
        <f t="shared" si="491"/>
        <v>21</v>
      </c>
      <c r="W819" s="1543">
        <f t="shared" si="491"/>
        <v>21</v>
      </c>
      <c r="X819" s="1543">
        <f t="shared" si="491"/>
        <v>21</v>
      </c>
      <c r="Y819" s="1543">
        <f t="shared" si="491"/>
        <v>21</v>
      </c>
      <c r="Z819" s="1543">
        <f t="shared" si="491"/>
        <v>21</v>
      </c>
      <c r="AA819" s="1543">
        <f t="shared" si="491"/>
        <v>21</v>
      </c>
      <c r="AB819" s="1543">
        <f t="shared" si="491"/>
        <v>21</v>
      </c>
      <c r="AC819" s="1544">
        <f>S819</f>
        <v>21</v>
      </c>
      <c r="AD819" s="1544">
        <f>V819</f>
        <v>21</v>
      </c>
      <c r="AE819" s="1544">
        <f>Y819</f>
        <v>21</v>
      </c>
      <c r="AF819" s="1544">
        <f>AB819</f>
        <v>21</v>
      </c>
      <c r="AG819" s="1544">
        <f>AD819</f>
        <v>21</v>
      </c>
      <c r="AH819" s="1544">
        <f>AF819</f>
        <v>21</v>
      </c>
      <c r="AI819" s="1544">
        <f>AH819</f>
        <v>21</v>
      </c>
    </row>
    <row r="820" spans="1:35" s="2121" customFormat="1">
      <c r="A820" s="1887">
        <v>794</v>
      </c>
      <c r="B820" s="1887">
        <v>1</v>
      </c>
      <c r="C820" s="1887">
        <v>791</v>
      </c>
      <c r="D820" s="2120" t="s">
        <v>1020</v>
      </c>
      <c r="E820" s="2653">
        <v>1</v>
      </c>
      <c r="F820" s="104"/>
      <c r="G820" s="104"/>
      <c r="H820" s="104"/>
      <c r="I820" s="104"/>
      <c r="J820" s="2182"/>
      <c r="K820" s="104"/>
      <c r="L820" s="104"/>
      <c r="M820" s="2182"/>
      <c r="N820" s="2182"/>
      <c r="O820" s="2182"/>
      <c r="P820" s="2182"/>
      <c r="Q820" s="2366"/>
      <c r="R820" s="2366"/>
      <c r="S820" s="2366"/>
      <c r="T820" s="2366"/>
      <c r="U820" s="2366"/>
      <c r="V820" s="2366"/>
      <c r="W820" s="2366"/>
      <c r="X820" s="2366"/>
      <c r="Y820" s="2366"/>
      <c r="Z820" s="2366"/>
    </row>
    <row r="821" spans="1:35" s="2121" customFormat="1" ht="15.75">
      <c r="A821" s="1887">
        <v>795</v>
      </c>
      <c r="B821" s="1887">
        <v>1</v>
      </c>
      <c r="C821" s="1887">
        <v>792</v>
      </c>
      <c r="D821" s="2120" t="s">
        <v>1020</v>
      </c>
      <c r="E821" s="2653">
        <v>1</v>
      </c>
      <c r="G821" s="2207" t="s">
        <v>428</v>
      </c>
      <c r="H821" s="2353"/>
      <c r="I821" s="104"/>
      <c r="J821" s="2182"/>
      <c r="K821" s="104"/>
      <c r="L821" s="104"/>
      <c r="M821" s="2182"/>
      <c r="N821" s="2182"/>
      <c r="O821" s="2182"/>
      <c r="P821" s="2182"/>
      <c r="Q821" s="2367"/>
      <c r="R821" s="2367"/>
      <c r="S821" s="2367"/>
      <c r="T821" s="2367"/>
      <c r="U821" s="2367"/>
      <c r="V821" s="2367"/>
      <c r="W821" s="2367"/>
      <c r="X821" s="2367"/>
      <c r="Y821" s="2367"/>
      <c r="Z821" s="2367"/>
    </row>
    <row r="822" spans="1:35" s="2121" customFormat="1">
      <c r="A822" s="1887">
        <v>796</v>
      </c>
      <c r="B822" s="1887">
        <v>1</v>
      </c>
      <c r="C822" s="1887">
        <v>793</v>
      </c>
      <c r="D822" s="2120" t="s">
        <v>1020</v>
      </c>
      <c r="E822" s="2653">
        <v>1</v>
      </c>
      <c r="F822" s="104"/>
      <c r="G822" s="104"/>
      <c r="H822" s="104" t="s">
        <v>100</v>
      </c>
      <c r="I822" s="104"/>
      <c r="J822" s="2182"/>
      <c r="K822" s="104"/>
      <c r="L822" s="104"/>
      <c r="M822" s="2182"/>
      <c r="N822" s="2182"/>
      <c r="O822" s="2182"/>
      <c r="P822" s="2182"/>
      <c r="Q822" s="94"/>
      <c r="R822" s="94"/>
      <c r="S822" s="94"/>
      <c r="T822" s="94"/>
      <c r="U822" s="94"/>
      <c r="V822" s="94"/>
      <c r="W822" s="94"/>
      <c r="X822" s="94"/>
      <c r="Y822" s="94"/>
      <c r="Z822" s="94"/>
    </row>
    <row r="823" spans="1:35" s="1537" customFormat="1">
      <c r="A823" s="1887">
        <v>797</v>
      </c>
      <c r="B823" s="1887">
        <v>1</v>
      </c>
      <c r="C823" s="1887">
        <v>794</v>
      </c>
      <c r="D823" s="2120" t="s">
        <v>1020</v>
      </c>
      <c r="E823" s="2653">
        <v>1</v>
      </c>
      <c r="F823" s="1532"/>
      <c r="G823" s="1532"/>
      <c r="H823" s="1533"/>
      <c r="I823" s="1506" t="s">
        <v>353</v>
      </c>
      <c r="J823" s="1545"/>
      <c r="K823" s="1546"/>
      <c r="L823" s="1546"/>
      <c r="M823" s="1546"/>
      <c r="N823" s="1546"/>
      <c r="O823" s="1546"/>
      <c r="P823" s="2002"/>
      <c r="Q823" s="2002">
        <f t="shared" ref="Q823:AI823" si="492">Q824+Q829+Q835+Q840+Q846</f>
        <v>241</v>
      </c>
      <c r="R823" s="2002">
        <f t="shared" si="492"/>
        <v>241</v>
      </c>
      <c r="S823" s="2002">
        <f t="shared" si="492"/>
        <v>242</v>
      </c>
      <c r="T823" s="2002">
        <f t="shared" si="492"/>
        <v>246</v>
      </c>
      <c r="U823" s="2002">
        <f t="shared" si="492"/>
        <v>247</v>
      </c>
      <c r="V823" s="2002">
        <f t="shared" si="492"/>
        <v>247</v>
      </c>
      <c r="W823" s="2002">
        <f t="shared" si="492"/>
        <v>248</v>
      </c>
      <c r="X823" s="2002">
        <f t="shared" si="492"/>
        <v>248</v>
      </c>
      <c r="Y823" s="2002">
        <f t="shared" si="492"/>
        <v>249</v>
      </c>
      <c r="Z823" s="2002">
        <f t="shared" si="492"/>
        <v>249</v>
      </c>
      <c r="AA823" s="2002">
        <f t="shared" si="492"/>
        <v>250</v>
      </c>
      <c r="AB823" s="2002">
        <f t="shared" si="492"/>
        <v>250</v>
      </c>
      <c r="AC823" s="2002">
        <f t="shared" si="492"/>
        <v>242</v>
      </c>
      <c r="AD823" s="2002">
        <f t="shared" si="492"/>
        <v>247</v>
      </c>
      <c r="AE823" s="2002">
        <f t="shared" si="492"/>
        <v>249</v>
      </c>
      <c r="AF823" s="2002">
        <f t="shared" si="492"/>
        <v>250</v>
      </c>
      <c r="AG823" s="2002">
        <f t="shared" si="492"/>
        <v>247</v>
      </c>
      <c r="AH823" s="2002">
        <f t="shared" si="492"/>
        <v>250</v>
      </c>
      <c r="AI823" s="2002">
        <f t="shared" si="492"/>
        <v>250</v>
      </c>
    </row>
    <row r="824" spans="1:35" s="2121" customFormat="1">
      <c r="A824" s="1887">
        <v>798</v>
      </c>
      <c r="B824" s="1887">
        <v>1</v>
      </c>
      <c r="C824" s="1887">
        <v>795</v>
      </c>
      <c r="D824" s="2120" t="s">
        <v>1020</v>
      </c>
      <c r="E824" s="2653">
        <v>1</v>
      </c>
      <c r="F824" s="104"/>
      <c r="G824" s="104"/>
      <c r="H824" s="104"/>
      <c r="I824" s="2368"/>
      <c r="J824" s="520" t="s">
        <v>64</v>
      </c>
      <c r="K824" s="520"/>
      <c r="L824" s="520"/>
      <c r="M824" s="81"/>
      <c r="N824" s="81"/>
      <c r="O824" s="81"/>
      <c r="P824" s="2230"/>
      <c r="Q824" s="1538">
        <f>SUM(Q825:Q828)</f>
        <v>98</v>
      </c>
      <c r="R824" s="1538">
        <f t="shared" ref="R824:AI824" si="493">SUM(R825:R828)</f>
        <v>98</v>
      </c>
      <c r="S824" s="1538">
        <f t="shared" si="493"/>
        <v>98</v>
      </c>
      <c r="T824" s="1538">
        <f t="shared" si="493"/>
        <v>99</v>
      </c>
      <c r="U824" s="1538">
        <f t="shared" si="493"/>
        <v>99</v>
      </c>
      <c r="V824" s="1538">
        <f t="shared" si="493"/>
        <v>99</v>
      </c>
      <c r="W824" s="1538">
        <f t="shared" si="493"/>
        <v>99</v>
      </c>
      <c r="X824" s="1538">
        <f t="shared" si="493"/>
        <v>99</v>
      </c>
      <c r="Y824" s="1538">
        <f t="shared" si="493"/>
        <v>99</v>
      </c>
      <c r="Z824" s="1538">
        <f t="shared" si="493"/>
        <v>99</v>
      </c>
      <c r="AA824" s="1538">
        <f t="shared" si="493"/>
        <v>99</v>
      </c>
      <c r="AB824" s="1538">
        <f t="shared" si="493"/>
        <v>99</v>
      </c>
      <c r="AC824" s="1538">
        <f t="shared" si="493"/>
        <v>98</v>
      </c>
      <c r="AD824" s="1538">
        <f t="shared" si="493"/>
        <v>99</v>
      </c>
      <c r="AE824" s="1538">
        <f t="shared" si="493"/>
        <v>99</v>
      </c>
      <c r="AF824" s="1538">
        <f t="shared" si="493"/>
        <v>99</v>
      </c>
      <c r="AG824" s="1538">
        <f t="shared" si="493"/>
        <v>99</v>
      </c>
      <c r="AH824" s="1538">
        <f t="shared" si="493"/>
        <v>99</v>
      </c>
      <c r="AI824" s="1538">
        <f t="shared" si="493"/>
        <v>99</v>
      </c>
    </row>
    <row r="825" spans="1:35" s="2121" customFormat="1">
      <c r="A825" s="1887">
        <v>799</v>
      </c>
      <c r="B825" s="1887">
        <v>1</v>
      </c>
      <c r="C825" s="1887">
        <v>796</v>
      </c>
      <c r="E825" s="2653">
        <v>1</v>
      </c>
      <c r="F825" s="104"/>
      <c r="G825" s="104"/>
      <c r="H825" s="104"/>
      <c r="I825" s="2368"/>
      <c r="J825" s="104"/>
      <c r="K825" s="104"/>
      <c r="L825" s="104"/>
      <c r="M825" s="2182"/>
      <c r="N825" s="2356"/>
      <c r="O825" s="2356" t="s">
        <v>130</v>
      </c>
      <c r="P825" s="2182"/>
      <c r="Q825" s="1388">
        <v>50</v>
      </c>
      <c r="R825" s="1388">
        <v>50</v>
      </c>
      <c r="S825" s="1388">
        <v>50</v>
      </c>
      <c r="T825" s="1388">
        <v>51</v>
      </c>
      <c r="U825" s="1388">
        <v>51</v>
      </c>
      <c r="V825" s="1388">
        <v>51</v>
      </c>
      <c r="W825" s="1388">
        <v>51</v>
      </c>
      <c r="X825" s="1388">
        <v>51</v>
      </c>
      <c r="Y825" s="1388">
        <v>51</v>
      </c>
      <c r="Z825" s="1388">
        <v>51</v>
      </c>
      <c r="AA825" s="1388">
        <v>51</v>
      </c>
      <c r="AB825" s="1388">
        <v>51</v>
      </c>
      <c r="AC825" s="1383">
        <f>S825</f>
        <v>50</v>
      </c>
      <c r="AD825" s="1383">
        <f>V825</f>
        <v>51</v>
      </c>
      <c r="AE825" s="1383">
        <f>Y825</f>
        <v>51</v>
      </c>
      <c r="AF825" s="1383">
        <f>AB825</f>
        <v>51</v>
      </c>
      <c r="AG825" s="1383">
        <f>AD825</f>
        <v>51</v>
      </c>
      <c r="AH825" s="1383">
        <f>AF825</f>
        <v>51</v>
      </c>
      <c r="AI825" s="1383">
        <f>AH825</f>
        <v>51</v>
      </c>
    </row>
    <row r="826" spans="1:35" s="2121" customFormat="1">
      <c r="A826" s="1887">
        <v>800</v>
      </c>
      <c r="B826" s="1887">
        <v>1</v>
      </c>
      <c r="C826" s="1887">
        <v>797</v>
      </c>
      <c r="E826" s="2653">
        <v>1</v>
      </c>
      <c r="F826" s="104"/>
      <c r="G826" s="104"/>
      <c r="H826" s="104"/>
      <c r="I826" s="2368"/>
      <c r="J826" s="104"/>
      <c r="K826" s="104"/>
      <c r="L826" s="104"/>
      <c r="M826" s="2182"/>
      <c r="N826" s="2356"/>
      <c r="O826" s="2356" t="s">
        <v>129</v>
      </c>
      <c r="P826" s="2182"/>
      <c r="Q826" s="1388"/>
      <c r="R826" s="1388"/>
      <c r="S826" s="1388"/>
      <c r="T826" s="1388"/>
      <c r="U826" s="1388"/>
      <c r="V826" s="1388"/>
      <c r="W826" s="1388"/>
      <c r="X826" s="1388"/>
      <c r="Y826" s="1388"/>
      <c r="Z826" s="1388"/>
      <c r="AA826" s="1388"/>
      <c r="AB826" s="1388"/>
      <c r="AC826" s="1383">
        <f>S826</f>
        <v>0</v>
      </c>
      <c r="AD826" s="1383">
        <f>V826</f>
        <v>0</v>
      </c>
      <c r="AE826" s="1383">
        <f>Y826</f>
        <v>0</v>
      </c>
      <c r="AF826" s="1383">
        <f>AB826</f>
        <v>0</v>
      </c>
      <c r="AG826" s="1383">
        <f>AD826</f>
        <v>0</v>
      </c>
      <c r="AH826" s="1383">
        <f>AF826</f>
        <v>0</v>
      </c>
      <c r="AI826" s="1383">
        <f>AH826</f>
        <v>0</v>
      </c>
    </row>
    <row r="827" spans="1:35" s="2121" customFormat="1">
      <c r="A827" s="1887">
        <v>801</v>
      </c>
      <c r="B827" s="1887">
        <v>1</v>
      </c>
      <c r="C827" s="1887">
        <v>798</v>
      </c>
      <c r="E827" s="2653">
        <v>1</v>
      </c>
      <c r="F827" s="104"/>
      <c r="G827" s="104"/>
      <c r="H827" s="104"/>
      <c r="I827" s="2368"/>
      <c r="J827" s="104"/>
      <c r="K827" s="104"/>
      <c r="L827" s="104"/>
      <c r="M827" s="2182"/>
      <c r="N827" s="2356"/>
      <c r="O827" s="2356" t="s">
        <v>128</v>
      </c>
      <c r="P827" s="2182"/>
      <c r="Q827" s="1388">
        <v>28</v>
      </c>
      <c r="R827" s="1388">
        <v>28</v>
      </c>
      <c r="S827" s="1388">
        <v>28</v>
      </c>
      <c r="T827" s="1388">
        <v>28</v>
      </c>
      <c r="U827" s="1388">
        <v>28</v>
      </c>
      <c r="V827" s="1388">
        <v>28</v>
      </c>
      <c r="W827" s="1388">
        <v>28</v>
      </c>
      <c r="X827" s="1388">
        <v>28</v>
      </c>
      <c r="Y827" s="1388">
        <v>28</v>
      </c>
      <c r="Z827" s="1388">
        <v>28</v>
      </c>
      <c r="AA827" s="1388">
        <v>28</v>
      </c>
      <c r="AB827" s="1388">
        <v>28</v>
      </c>
      <c r="AC827" s="1383">
        <f>S827</f>
        <v>28</v>
      </c>
      <c r="AD827" s="1383">
        <f>V827</f>
        <v>28</v>
      </c>
      <c r="AE827" s="1383">
        <f>Y827</f>
        <v>28</v>
      </c>
      <c r="AF827" s="1383">
        <f>AB827</f>
        <v>28</v>
      </c>
      <c r="AG827" s="1383">
        <f>AD827</f>
        <v>28</v>
      </c>
      <c r="AH827" s="1383">
        <f>AF827</f>
        <v>28</v>
      </c>
      <c r="AI827" s="1383">
        <f>AH827</f>
        <v>28</v>
      </c>
    </row>
    <row r="828" spans="1:35" s="2121" customFormat="1">
      <c r="A828" s="1887">
        <v>802</v>
      </c>
      <c r="B828" s="1887">
        <v>1</v>
      </c>
      <c r="C828" s="1887">
        <v>799</v>
      </c>
      <c r="E828" s="2653">
        <v>1</v>
      </c>
      <c r="F828" s="104"/>
      <c r="G828" s="104"/>
      <c r="H828" s="104"/>
      <c r="I828" s="2368"/>
      <c r="J828" s="1188"/>
      <c r="K828" s="1188"/>
      <c r="L828" s="1188"/>
      <c r="M828" s="2241"/>
      <c r="N828" s="2357"/>
      <c r="O828" s="2357" t="s">
        <v>125</v>
      </c>
      <c r="P828" s="2241"/>
      <c r="Q828" s="1547">
        <v>20</v>
      </c>
      <c r="R828" s="1547">
        <v>20</v>
      </c>
      <c r="S828" s="1547">
        <v>20</v>
      </c>
      <c r="T828" s="1547">
        <v>20</v>
      </c>
      <c r="U828" s="1547">
        <v>20</v>
      </c>
      <c r="V828" s="1547">
        <v>20</v>
      </c>
      <c r="W828" s="1547">
        <v>20</v>
      </c>
      <c r="X828" s="1547">
        <v>20</v>
      </c>
      <c r="Y828" s="1547">
        <v>20</v>
      </c>
      <c r="Z828" s="1547">
        <v>20</v>
      </c>
      <c r="AA828" s="1547">
        <v>20</v>
      </c>
      <c r="AB828" s="1547">
        <v>20</v>
      </c>
      <c r="AC828" s="1541">
        <f>S828</f>
        <v>20</v>
      </c>
      <c r="AD828" s="1541">
        <f>V828</f>
        <v>20</v>
      </c>
      <c r="AE828" s="1541">
        <f>Y828</f>
        <v>20</v>
      </c>
      <c r="AF828" s="1541">
        <f>AB828</f>
        <v>20</v>
      </c>
      <c r="AG828" s="1541">
        <f>AD828</f>
        <v>20</v>
      </c>
      <c r="AH828" s="1541">
        <f>AF828</f>
        <v>20</v>
      </c>
      <c r="AI828" s="1541">
        <f>AH828</f>
        <v>20</v>
      </c>
    </row>
    <row r="829" spans="1:35" s="2121" customFormat="1">
      <c r="A829" s="1887">
        <v>803</v>
      </c>
      <c r="B829" s="1887">
        <v>1</v>
      </c>
      <c r="C829" s="1887">
        <v>800</v>
      </c>
      <c r="D829" s="2120" t="s">
        <v>1020</v>
      </c>
      <c r="E829" s="2653">
        <v>1</v>
      </c>
      <c r="F829" s="104"/>
      <c r="G829" s="104"/>
      <c r="H829" s="104"/>
      <c r="I829" s="2368"/>
      <c r="J829" s="520" t="s">
        <v>355</v>
      </c>
      <c r="K829" s="520"/>
      <c r="L829" s="520"/>
      <c r="M829" s="81"/>
      <c r="N829" s="81"/>
      <c r="O829" s="81"/>
      <c r="P829" s="2230"/>
      <c r="Q829" s="1538">
        <f>SUM(Q830:Q834)</f>
        <v>88</v>
      </c>
      <c r="R829" s="1538">
        <f t="shared" ref="R829:AI829" si="494">SUM(R830:R834)</f>
        <v>88</v>
      </c>
      <c r="S829" s="1538">
        <f t="shared" si="494"/>
        <v>89</v>
      </c>
      <c r="T829" s="1538">
        <f t="shared" si="494"/>
        <v>89</v>
      </c>
      <c r="U829" s="1538">
        <f t="shared" si="494"/>
        <v>90</v>
      </c>
      <c r="V829" s="1538">
        <f t="shared" si="494"/>
        <v>90</v>
      </c>
      <c r="W829" s="1538">
        <f t="shared" si="494"/>
        <v>91</v>
      </c>
      <c r="X829" s="1538">
        <f t="shared" si="494"/>
        <v>91</v>
      </c>
      <c r="Y829" s="1538">
        <f t="shared" si="494"/>
        <v>92</v>
      </c>
      <c r="Z829" s="1538">
        <f t="shared" si="494"/>
        <v>92</v>
      </c>
      <c r="AA829" s="1538">
        <f t="shared" si="494"/>
        <v>93</v>
      </c>
      <c r="AB829" s="1538">
        <f t="shared" si="494"/>
        <v>93</v>
      </c>
      <c r="AC829" s="1538">
        <f t="shared" si="494"/>
        <v>89</v>
      </c>
      <c r="AD829" s="1538">
        <f t="shared" si="494"/>
        <v>90</v>
      </c>
      <c r="AE829" s="1538">
        <f t="shared" si="494"/>
        <v>92</v>
      </c>
      <c r="AF829" s="1538">
        <f t="shared" si="494"/>
        <v>93</v>
      </c>
      <c r="AG829" s="1538">
        <f t="shared" si="494"/>
        <v>90</v>
      </c>
      <c r="AH829" s="1538">
        <f t="shared" si="494"/>
        <v>93</v>
      </c>
      <c r="AI829" s="1538">
        <f t="shared" si="494"/>
        <v>93</v>
      </c>
    </row>
    <row r="830" spans="1:35" s="2121" customFormat="1">
      <c r="A830" s="1887">
        <v>804</v>
      </c>
      <c r="B830" s="1887">
        <v>1</v>
      </c>
      <c r="C830" s="1887">
        <v>801</v>
      </c>
      <c r="E830" s="2653">
        <v>1</v>
      </c>
      <c r="F830" s="104"/>
      <c r="G830" s="104"/>
      <c r="H830" s="104"/>
      <c r="I830" s="2368"/>
      <c r="J830" s="104"/>
      <c r="K830" s="104"/>
      <c r="L830" s="104"/>
      <c r="M830" s="2182"/>
      <c r="N830" s="2356"/>
      <c r="O830" s="2356" t="s">
        <v>69</v>
      </c>
      <c r="P830" s="2182"/>
      <c r="Q830" s="1388">
        <v>50</v>
      </c>
      <c r="R830" s="1388">
        <v>50</v>
      </c>
      <c r="S830" s="1388">
        <v>51</v>
      </c>
      <c r="T830" s="1388">
        <v>51</v>
      </c>
      <c r="U830" s="1388">
        <v>52</v>
      </c>
      <c r="V830" s="1388">
        <v>52</v>
      </c>
      <c r="W830" s="1388">
        <v>53</v>
      </c>
      <c r="X830" s="1388">
        <v>53</v>
      </c>
      <c r="Y830" s="1388">
        <v>54</v>
      </c>
      <c r="Z830" s="1388">
        <v>54</v>
      </c>
      <c r="AA830" s="1388">
        <v>55</v>
      </c>
      <c r="AB830" s="1388">
        <v>55</v>
      </c>
      <c r="AC830" s="1383">
        <f>S830</f>
        <v>51</v>
      </c>
      <c r="AD830" s="1383">
        <f>V830</f>
        <v>52</v>
      </c>
      <c r="AE830" s="1383">
        <f>Y830</f>
        <v>54</v>
      </c>
      <c r="AF830" s="1383">
        <f>AB830</f>
        <v>55</v>
      </c>
      <c r="AG830" s="1383">
        <f>AD830</f>
        <v>52</v>
      </c>
      <c r="AH830" s="1383">
        <f>AF830</f>
        <v>55</v>
      </c>
      <c r="AI830" s="1383">
        <f>AH830</f>
        <v>55</v>
      </c>
    </row>
    <row r="831" spans="1:35" s="2121" customFormat="1">
      <c r="A831" s="1887">
        <v>805</v>
      </c>
      <c r="B831" s="1887">
        <v>1</v>
      </c>
      <c r="C831" s="1887">
        <v>802</v>
      </c>
      <c r="E831" s="2653">
        <v>1</v>
      </c>
      <c r="F831" s="104"/>
      <c r="G831" s="104"/>
      <c r="H831" s="104"/>
      <c r="I831" s="2368"/>
      <c r="J831" s="104"/>
      <c r="K831" s="104"/>
      <c r="L831" s="104"/>
      <c r="M831" s="2182"/>
      <c r="N831" s="2356"/>
      <c r="O831" s="2356" t="s">
        <v>70</v>
      </c>
      <c r="P831" s="2182"/>
      <c r="Q831" s="1388">
        <v>1</v>
      </c>
      <c r="R831" s="1388">
        <v>1</v>
      </c>
      <c r="S831" s="1388">
        <v>1</v>
      </c>
      <c r="T831" s="1388">
        <v>1</v>
      </c>
      <c r="U831" s="1388">
        <v>1</v>
      </c>
      <c r="V831" s="1388">
        <v>1</v>
      </c>
      <c r="W831" s="1388">
        <v>1</v>
      </c>
      <c r="X831" s="1388">
        <v>1</v>
      </c>
      <c r="Y831" s="1388">
        <v>1</v>
      </c>
      <c r="Z831" s="1388">
        <v>1</v>
      </c>
      <c r="AA831" s="1388">
        <v>1</v>
      </c>
      <c r="AB831" s="1388">
        <v>1</v>
      </c>
      <c r="AC831" s="1383">
        <f>S831</f>
        <v>1</v>
      </c>
      <c r="AD831" s="1383">
        <f>V831</f>
        <v>1</v>
      </c>
      <c r="AE831" s="1383">
        <f>Y831</f>
        <v>1</v>
      </c>
      <c r="AF831" s="1383">
        <f>AB831</f>
        <v>1</v>
      </c>
      <c r="AG831" s="1383">
        <f>AD831</f>
        <v>1</v>
      </c>
      <c r="AH831" s="1383">
        <f>AF831</f>
        <v>1</v>
      </c>
      <c r="AI831" s="1383">
        <f>AH831</f>
        <v>1</v>
      </c>
    </row>
    <row r="832" spans="1:35" s="2121" customFormat="1">
      <c r="A832" s="1887">
        <v>806</v>
      </c>
      <c r="B832" s="1887">
        <v>1</v>
      </c>
      <c r="C832" s="1887">
        <v>803</v>
      </c>
      <c r="E832" s="2653">
        <v>1</v>
      </c>
      <c r="F832" s="104"/>
      <c r="G832" s="104"/>
      <c r="H832" s="104"/>
      <c r="I832" s="2368"/>
      <c r="J832" s="104"/>
      <c r="K832" s="104"/>
      <c r="L832" s="104"/>
      <c r="M832" s="2182"/>
      <c r="N832" s="2356"/>
      <c r="O832" s="2356" t="s">
        <v>127</v>
      </c>
      <c r="P832" s="2182"/>
      <c r="Q832" s="1388">
        <v>17</v>
      </c>
      <c r="R832" s="1388">
        <v>17</v>
      </c>
      <c r="S832" s="1388">
        <v>17</v>
      </c>
      <c r="T832" s="1388">
        <v>17</v>
      </c>
      <c r="U832" s="1388">
        <v>17</v>
      </c>
      <c r="V832" s="1388">
        <v>17</v>
      </c>
      <c r="W832" s="1388">
        <v>17</v>
      </c>
      <c r="X832" s="1388">
        <v>17</v>
      </c>
      <c r="Y832" s="1388">
        <v>17</v>
      </c>
      <c r="Z832" s="1388">
        <v>17</v>
      </c>
      <c r="AA832" s="1388">
        <v>17</v>
      </c>
      <c r="AB832" s="1388">
        <v>17</v>
      </c>
      <c r="AC832" s="1383">
        <f>S832</f>
        <v>17</v>
      </c>
      <c r="AD832" s="1383">
        <f>V832</f>
        <v>17</v>
      </c>
      <c r="AE832" s="1383">
        <f>Y832</f>
        <v>17</v>
      </c>
      <c r="AF832" s="1383">
        <f>AB832</f>
        <v>17</v>
      </c>
      <c r="AG832" s="1383">
        <f>AD832</f>
        <v>17</v>
      </c>
      <c r="AH832" s="1383">
        <f>AF832</f>
        <v>17</v>
      </c>
      <c r="AI832" s="1383">
        <f>AH832</f>
        <v>17</v>
      </c>
    </row>
    <row r="833" spans="1:35" s="2121" customFormat="1">
      <c r="A833" s="1887">
        <v>807</v>
      </c>
      <c r="B833" s="1887">
        <v>1</v>
      </c>
      <c r="C833" s="1887">
        <v>804</v>
      </c>
      <c r="E833" s="2653">
        <v>1</v>
      </c>
      <c r="F833" s="104"/>
      <c r="G833" s="104"/>
      <c r="H833" s="104"/>
      <c r="I833" s="2368"/>
      <c r="J833" s="104"/>
      <c r="K833" s="104"/>
      <c r="L833" s="104"/>
      <c r="M833" s="2182"/>
      <c r="N833" s="2356"/>
      <c r="O833" s="2356" t="s">
        <v>126</v>
      </c>
      <c r="P833" s="2182"/>
      <c r="Q833" s="1388">
        <v>0</v>
      </c>
      <c r="R833" s="1388">
        <v>0</v>
      </c>
      <c r="S833" s="1388">
        <v>0</v>
      </c>
      <c r="T833" s="1388">
        <v>0</v>
      </c>
      <c r="U833" s="1388">
        <v>0</v>
      </c>
      <c r="V833" s="1388">
        <v>0</v>
      </c>
      <c r="W833" s="1388">
        <v>0</v>
      </c>
      <c r="X833" s="1388">
        <v>0</v>
      </c>
      <c r="Y833" s="1388">
        <v>0</v>
      </c>
      <c r="Z833" s="1388">
        <v>0</v>
      </c>
      <c r="AA833" s="1388">
        <v>0</v>
      </c>
      <c r="AB833" s="1388">
        <v>0</v>
      </c>
      <c r="AC833" s="1383">
        <f>S833</f>
        <v>0</v>
      </c>
      <c r="AD833" s="1383">
        <f>V833</f>
        <v>0</v>
      </c>
      <c r="AE833" s="1383">
        <f>Y833</f>
        <v>0</v>
      </c>
      <c r="AF833" s="1383">
        <f>AB833</f>
        <v>0</v>
      </c>
      <c r="AG833" s="1383">
        <f>AD833</f>
        <v>0</v>
      </c>
      <c r="AH833" s="1383">
        <f>AF833</f>
        <v>0</v>
      </c>
      <c r="AI833" s="1383">
        <f>AH833</f>
        <v>0</v>
      </c>
    </row>
    <row r="834" spans="1:35" s="2121" customFormat="1">
      <c r="A834" s="1887">
        <v>808</v>
      </c>
      <c r="B834" s="1887">
        <v>1</v>
      </c>
      <c r="C834" s="1887">
        <v>805</v>
      </c>
      <c r="E834" s="2653">
        <v>1</v>
      </c>
      <c r="F834" s="104"/>
      <c r="G834" s="104"/>
      <c r="H834" s="104"/>
      <c r="I834" s="2368"/>
      <c r="J834" s="104"/>
      <c r="K834" s="104"/>
      <c r="L834" s="104"/>
      <c r="M834" s="2182"/>
      <c r="N834" s="2356"/>
      <c r="O834" s="2356" t="s">
        <v>125</v>
      </c>
      <c r="P834" s="2182"/>
      <c r="Q834" s="1388">
        <v>20</v>
      </c>
      <c r="R834" s="1388">
        <v>20</v>
      </c>
      <c r="S834" s="1388">
        <v>20</v>
      </c>
      <c r="T834" s="1388">
        <v>20</v>
      </c>
      <c r="U834" s="1388">
        <v>20</v>
      </c>
      <c r="V834" s="1388">
        <v>20</v>
      </c>
      <c r="W834" s="1388">
        <v>20</v>
      </c>
      <c r="X834" s="1388">
        <v>20</v>
      </c>
      <c r="Y834" s="1388">
        <v>20</v>
      </c>
      <c r="Z834" s="1388">
        <v>20</v>
      </c>
      <c r="AA834" s="1388">
        <v>20</v>
      </c>
      <c r="AB834" s="1388">
        <v>20</v>
      </c>
      <c r="AC834" s="1383">
        <f>S834</f>
        <v>20</v>
      </c>
      <c r="AD834" s="1383">
        <f>V834</f>
        <v>20</v>
      </c>
      <c r="AE834" s="1383">
        <f>Y834</f>
        <v>20</v>
      </c>
      <c r="AF834" s="1383">
        <f>AB834</f>
        <v>20</v>
      </c>
      <c r="AG834" s="1383">
        <f>AD834</f>
        <v>20</v>
      </c>
      <c r="AH834" s="1383">
        <f>AF834</f>
        <v>20</v>
      </c>
      <c r="AI834" s="1383">
        <f>AH834</f>
        <v>20</v>
      </c>
    </row>
    <row r="835" spans="1:35" s="2121" customFormat="1">
      <c r="A835" s="1887">
        <v>809</v>
      </c>
      <c r="B835" s="1887">
        <v>1</v>
      </c>
      <c r="C835" s="1887">
        <v>806</v>
      </c>
      <c r="D835" s="2120" t="s">
        <v>1020</v>
      </c>
      <c r="E835" s="2653">
        <v>1</v>
      </c>
      <c r="F835" s="104"/>
      <c r="G835" s="104"/>
      <c r="H835" s="104"/>
      <c r="I835" s="2368"/>
      <c r="J835" s="512" t="s">
        <v>356</v>
      </c>
      <c r="K835" s="512"/>
      <c r="L835" s="512"/>
      <c r="M835" s="511"/>
      <c r="N835" s="511"/>
      <c r="O835" s="511"/>
      <c r="P835" s="2358"/>
      <c r="Q835" s="1542">
        <f>SUM(Q836:Q839)</f>
        <v>7</v>
      </c>
      <c r="R835" s="1542">
        <f t="shared" ref="R835:AI835" si="495">SUM(R836:R839)</f>
        <v>7</v>
      </c>
      <c r="S835" s="1542">
        <f t="shared" si="495"/>
        <v>7</v>
      </c>
      <c r="T835" s="1542">
        <f t="shared" si="495"/>
        <v>7</v>
      </c>
      <c r="U835" s="1542">
        <f t="shared" si="495"/>
        <v>7</v>
      </c>
      <c r="V835" s="1542">
        <f t="shared" si="495"/>
        <v>7</v>
      </c>
      <c r="W835" s="1542">
        <f t="shared" si="495"/>
        <v>7</v>
      </c>
      <c r="X835" s="1542">
        <f t="shared" si="495"/>
        <v>7</v>
      </c>
      <c r="Y835" s="1542">
        <f t="shared" si="495"/>
        <v>7</v>
      </c>
      <c r="Z835" s="1542">
        <f t="shared" si="495"/>
        <v>7</v>
      </c>
      <c r="AA835" s="1542">
        <f t="shared" si="495"/>
        <v>7</v>
      </c>
      <c r="AB835" s="1542">
        <f t="shared" si="495"/>
        <v>7</v>
      </c>
      <c r="AC835" s="1542">
        <f t="shared" si="495"/>
        <v>7</v>
      </c>
      <c r="AD835" s="1542">
        <f t="shared" si="495"/>
        <v>7</v>
      </c>
      <c r="AE835" s="1542">
        <f t="shared" si="495"/>
        <v>7</v>
      </c>
      <c r="AF835" s="1542">
        <f t="shared" si="495"/>
        <v>7</v>
      </c>
      <c r="AG835" s="1542">
        <f t="shared" si="495"/>
        <v>7</v>
      </c>
      <c r="AH835" s="1542">
        <f t="shared" si="495"/>
        <v>7</v>
      </c>
      <c r="AI835" s="1542">
        <f t="shared" si="495"/>
        <v>7</v>
      </c>
    </row>
    <row r="836" spans="1:35" s="2121" customFormat="1">
      <c r="A836" s="1887">
        <v>810</v>
      </c>
      <c r="B836" s="1887">
        <v>1</v>
      </c>
      <c r="C836" s="1887">
        <v>807</v>
      </c>
      <c r="E836" s="2653">
        <v>1</v>
      </c>
      <c r="F836" s="104"/>
      <c r="G836" s="104"/>
      <c r="H836" s="104"/>
      <c r="I836" s="2368"/>
      <c r="J836" s="104"/>
      <c r="K836" s="104"/>
      <c r="L836" s="104"/>
      <c r="M836" s="2182"/>
      <c r="N836" s="2356"/>
      <c r="O836" s="2356" t="s">
        <v>346</v>
      </c>
      <c r="P836" s="2182"/>
      <c r="Q836" s="1388"/>
      <c r="R836" s="1388"/>
      <c r="S836" s="1388"/>
      <c r="T836" s="1388"/>
      <c r="U836" s="1388"/>
      <c r="V836" s="1388"/>
      <c r="W836" s="1388"/>
      <c r="X836" s="1388"/>
      <c r="Y836" s="1388"/>
      <c r="Z836" s="1388"/>
      <c r="AA836" s="1388"/>
      <c r="AB836" s="1388"/>
      <c r="AC836" s="1383">
        <f>S836</f>
        <v>0</v>
      </c>
      <c r="AD836" s="1383">
        <f>V836</f>
        <v>0</v>
      </c>
      <c r="AE836" s="1383">
        <f>Y836</f>
        <v>0</v>
      </c>
      <c r="AF836" s="1383">
        <f>AB836</f>
        <v>0</v>
      </c>
      <c r="AG836" s="1383">
        <f>AD836</f>
        <v>0</v>
      </c>
      <c r="AH836" s="1383">
        <f>AF836</f>
        <v>0</v>
      </c>
      <c r="AI836" s="1383">
        <f>AH836</f>
        <v>0</v>
      </c>
    </row>
    <row r="837" spans="1:35" s="2121" customFormat="1">
      <c r="A837" s="1887">
        <v>811</v>
      </c>
      <c r="B837" s="1887">
        <v>1</v>
      </c>
      <c r="C837" s="1887">
        <v>808</v>
      </c>
      <c r="E837" s="2653">
        <v>1</v>
      </c>
      <c r="F837" s="104"/>
      <c r="G837" s="104"/>
      <c r="H837" s="104"/>
      <c r="I837" s="2368"/>
      <c r="J837" s="104"/>
      <c r="K837" s="104"/>
      <c r="L837" s="104"/>
      <c r="M837" s="2182"/>
      <c r="N837" s="2356"/>
      <c r="O837" s="2356" t="s">
        <v>347</v>
      </c>
      <c r="P837" s="2182"/>
      <c r="Q837" s="1388"/>
      <c r="R837" s="1388"/>
      <c r="S837" s="1388"/>
      <c r="T837" s="1388"/>
      <c r="U837" s="1388"/>
      <c r="V837" s="1388"/>
      <c r="W837" s="1388"/>
      <c r="X837" s="1388"/>
      <c r="Y837" s="1388"/>
      <c r="Z837" s="1388"/>
      <c r="AA837" s="1388"/>
      <c r="AB837" s="1388"/>
      <c r="AC837" s="1383">
        <f>S837</f>
        <v>0</v>
      </c>
      <c r="AD837" s="1383">
        <f>V837</f>
        <v>0</v>
      </c>
      <c r="AE837" s="1383">
        <f>Y837</f>
        <v>0</v>
      </c>
      <c r="AF837" s="1383">
        <f>AB837</f>
        <v>0</v>
      </c>
      <c r="AG837" s="1383">
        <f>AD837</f>
        <v>0</v>
      </c>
      <c r="AH837" s="1383">
        <f>AF837</f>
        <v>0</v>
      </c>
      <c r="AI837" s="1383">
        <f>AH837</f>
        <v>0</v>
      </c>
    </row>
    <row r="838" spans="1:35" s="2121" customFormat="1">
      <c r="A838" s="1887">
        <v>812</v>
      </c>
      <c r="B838" s="1887">
        <v>1</v>
      </c>
      <c r="C838" s="1887">
        <v>809</v>
      </c>
      <c r="E838" s="2653">
        <v>1</v>
      </c>
      <c r="F838" s="104"/>
      <c r="G838" s="104"/>
      <c r="H838" s="104"/>
      <c r="I838" s="2368"/>
      <c r="J838" s="104"/>
      <c r="K838" s="104"/>
      <c r="L838" s="104"/>
      <c r="M838" s="2182"/>
      <c r="N838" s="2356"/>
      <c r="O838" s="2356" t="s">
        <v>348</v>
      </c>
      <c r="P838" s="2182"/>
      <c r="Q838" s="1388">
        <v>6</v>
      </c>
      <c r="R838" s="1388">
        <v>6</v>
      </c>
      <c r="S838" s="1388">
        <v>6</v>
      </c>
      <c r="T838" s="1388">
        <v>6</v>
      </c>
      <c r="U838" s="1388">
        <v>6</v>
      </c>
      <c r="V838" s="1388">
        <v>6</v>
      </c>
      <c r="W838" s="1388">
        <v>6</v>
      </c>
      <c r="X838" s="1388">
        <v>6</v>
      </c>
      <c r="Y838" s="1388">
        <v>6</v>
      </c>
      <c r="Z838" s="1388">
        <v>6</v>
      </c>
      <c r="AA838" s="1388">
        <v>6</v>
      </c>
      <c r="AB838" s="1388">
        <v>6</v>
      </c>
      <c r="AC838" s="1383">
        <f>S838</f>
        <v>6</v>
      </c>
      <c r="AD838" s="1383">
        <f>V838</f>
        <v>6</v>
      </c>
      <c r="AE838" s="1383">
        <f>Y838</f>
        <v>6</v>
      </c>
      <c r="AF838" s="1383">
        <f>AB838</f>
        <v>6</v>
      </c>
      <c r="AG838" s="1383">
        <f>AD838</f>
        <v>6</v>
      </c>
      <c r="AH838" s="1383">
        <f>AF838</f>
        <v>6</v>
      </c>
      <c r="AI838" s="1383">
        <f>AH838</f>
        <v>6</v>
      </c>
    </row>
    <row r="839" spans="1:35" s="2121" customFormat="1">
      <c r="A839" s="1887">
        <v>813</v>
      </c>
      <c r="B839" s="1887">
        <v>1</v>
      </c>
      <c r="C839" s="1887">
        <v>810</v>
      </c>
      <c r="E839" s="2653">
        <v>1</v>
      </c>
      <c r="F839" s="104"/>
      <c r="G839" s="104"/>
      <c r="H839" s="104"/>
      <c r="I839" s="2368"/>
      <c r="J839" s="1188"/>
      <c r="K839" s="1188"/>
      <c r="L839" s="1188"/>
      <c r="M839" s="2241"/>
      <c r="N839" s="2357"/>
      <c r="O839" s="2357" t="s">
        <v>349</v>
      </c>
      <c r="P839" s="2241"/>
      <c r="Q839" s="1547">
        <v>1</v>
      </c>
      <c r="R839" s="1547">
        <v>1</v>
      </c>
      <c r="S839" s="1547">
        <v>1</v>
      </c>
      <c r="T839" s="1547">
        <v>1</v>
      </c>
      <c r="U839" s="1547">
        <v>1</v>
      </c>
      <c r="V839" s="1547">
        <v>1</v>
      </c>
      <c r="W839" s="1547">
        <v>1</v>
      </c>
      <c r="X839" s="1547">
        <v>1</v>
      </c>
      <c r="Y839" s="1547">
        <v>1</v>
      </c>
      <c r="Z839" s="1547">
        <v>1</v>
      </c>
      <c r="AA839" s="1547">
        <v>1</v>
      </c>
      <c r="AB839" s="1547">
        <v>1</v>
      </c>
      <c r="AC839" s="1541">
        <f>S839</f>
        <v>1</v>
      </c>
      <c r="AD839" s="1541">
        <f>V839</f>
        <v>1</v>
      </c>
      <c r="AE839" s="1541">
        <f>Y839</f>
        <v>1</v>
      </c>
      <c r="AF839" s="1541">
        <f>AB839</f>
        <v>1</v>
      </c>
      <c r="AG839" s="1541">
        <f>AD839</f>
        <v>1</v>
      </c>
      <c r="AH839" s="1541">
        <f>AF839</f>
        <v>1</v>
      </c>
      <c r="AI839" s="1541">
        <f>AH839</f>
        <v>1</v>
      </c>
    </row>
    <row r="840" spans="1:35" s="2121" customFormat="1">
      <c r="A840" s="1887">
        <v>814</v>
      </c>
      <c r="B840" s="1887">
        <v>1</v>
      </c>
      <c r="C840" s="1887">
        <v>811</v>
      </c>
      <c r="D840" s="2120" t="s">
        <v>1020</v>
      </c>
      <c r="E840" s="2653">
        <v>1</v>
      </c>
      <c r="F840" s="104"/>
      <c r="G840" s="104"/>
      <c r="H840" s="104"/>
      <c r="I840" s="2368"/>
      <c r="J840" s="520" t="s">
        <v>75</v>
      </c>
      <c r="K840" s="520"/>
      <c r="L840" s="520"/>
      <c r="M840" s="81"/>
      <c r="N840" s="81"/>
      <c r="O840" s="81"/>
      <c r="P840" s="2230"/>
      <c r="Q840" s="1538">
        <f>SUM(Q841:Q845)</f>
        <v>34</v>
      </c>
      <c r="R840" s="1538">
        <f t="shared" ref="R840:AI840" si="496">SUM(R841:R845)</f>
        <v>34</v>
      </c>
      <c r="S840" s="1538">
        <f t="shared" si="496"/>
        <v>34</v>
      </c>
      <c r="T840" s="1538">
        <f t="shared" si="496"/>
        <v>37</v>
      </c>
      <c r="U840" s="1538">
        <f t="shared" si="496"/>
        <v>37</v>
      </c>
      <c r="V840" s="1538">
        <f t="shared" si="496"/>
        <v>37</v>
      </c>
      <c r="W840" s="1538">
        <f t="shared" si="496"/>
        <v>37</v>
      </c>
      <c r="X840" s="1538">
        <f t="shared" si="496"/>
        <v>37</v>
      </c>
      <c r="Y840" s="1538">
        <f t="shared" si="496"/>
        <v>37</v>
      </c>
      <c r="Z840" s="1538">
        <f t="shared" si="496"/>
        <v>37</v>
      </c>
      <c r="AA840" s="1538">
        <f t="shared" si="496"/>
        <v>37</v>
      </c>
      <c r="AB840" s="1538">
        <f t="shared" si="496"/>
        <v>37</v>
      </c>
      <c r="AC840" s="1538">
        <f t="shared" si="496"/>
        <v>34</v>
      </c>
      <c r="AD840" s="1538">
        <f t="shared" si="496"/>
        <v>37</v>
      </c>
      <c r="AE840" s="1538">
        <f t="shared" si="496"/>
        <v>37</v>
      </c>
      <c r="AF840" s="1538">
        <f t="shared" si="496"/>
        <v>37</v>
      </c>
      <c r="AG840" s="1538">
        <f t="shared" si="496"/>
        <v>37</v>
      </c>
      <c r="AH840" s="1538">
        <f t="shared" si="496"/>
        <v>37</v>
      </c>
      <c r="AI840" s="1538">
        <f t="shared" si="496"/>
        <v>37</v>
      </c>
    </row>
    <row r="841" spans="1:35" s="2121" customFormat="1">
      <c r="A841" s="1887">
        <v>815</v>
      </c>
      <c r="B841" s="1887">
        <v>1</v>
      </c>
      <c r="C841" s="1887">
        <v>812</v>
      </c>
      <c r="E841" s="2653">
        <v>1</v>
      </c>
      <c r="F841" s="104"/>
      <c r="G841" s="104"/>
      <c r="H841" s="104"/>
      <c r="I841" s="2368"/>
      <c r="J841" s="104"/>
      <c r="K841" s="104"/>
      <c r="L841" s="2182"/>
      <c r="M841" s="2182"/>
      <c r="N841" s="2356"/>
      <c r="O841" s="2356" t="s">
        <v>124</v>
      </c>
      <c r="P841" s="2359"/>
      <c r="Q841" s="1388">
        <v>2</v>
      </c>
      <c r="R841" s="1388">
        <v>2</v>
      </c>
      <c r="S841" s="1388">
        <v>2</v>
      </c>
      <c r="T841" s="1388">
        <v>2</v>
      </c>
      <c r="U841" s="1388">
        <v>2</v>
      </c>
      <c r="V841" s="1388">
        <v>2</v>
      </c>
      <c r="W841" s="1388">
        <v>2</v>
      </c>
      <c r="X841" s="1388">
        <v>2</v>
      </c>
      <c r="Y841" s="1388">
        <v>2</v>
      </c>
      <c r="Z841" s="1388">
        <v>2</v>
      </c>
      <c r="AA841" s="1388">
        <v>2</v>
      </c>
      <c r="AB841" s="1388">
        <v>2</v>
      </c>
      <c r="AC841" s="1383">
        <f>S841</f>
        <v>2</v>
      </c>
      <c r="AD841" s="1383">
        <f>V841</f>
        <v>2</v>
      </c>
      <c r="AE841" s="1383">
        <f>Y841</f>
        <v>2</v>
      </c>
      <c r="AF841" s="1383">
        <f>AB841</f>
        <v>2</v>
      </c>
      <c r="AG841" s="1383">
        <f>AD841</f>
        <v>2</v>
      </c>
      <c r="AH841" s="1383">
        <f>AF841</f>
        <v>2</v>
      </c>
      <c r="AI841" s="1383">
        <f>AH841</f>
        <v>2</v>
      </c>
    </row>
    <row r="842" spans="1:35" s="2121" customFormat="1">
      <c r="A842" s="1887">
        <v>816</v>
      </c>
      <c r="B842" s="1887">
        <v>1</v>
      </c>
      <c r="C842" s="1887">
        <v>813</v>
      </c>
      <c r="E842" s="2653">
        <v>1</v>
      </c>
      <c r="F842" s="104"/>
      <c r="G842" s="104"/>
      <c r="H842" s="104"/>
      <c r="I842" s="2368"/>
      <c r="J842" s="104"/>
      <c r="K842" s="104"/>
      <c r="L842" s="2182"/>
      <c r="M842" s="2182"/>
      <c r="N842" s="2356"/>
      <c r="O842" s="2356" t="s">
        <v>77</v>
      </c>
      <c r="P842" s="2359"/>
      <c r="Q842" s="1388">
        <v>15</v>
      </c>
      <c r="R842" s="1388">
        <v>15</v>
      </c>
      <c r="S842" s="1388">
        <v>15</v>
      </c>
      <c r="T842" s="1388">
        <v>15</v>
      </c>
      <c r="U842" s="1388">
        <v>15</v>
      </c>
      <c r="V842" s="1388">
        <v>15</v>
      </c>
      <c r="W842" s="1388">
        <v>15</v>
      </c>
      <c r="X842" s="1388">
        <v>15</v>
      </c>
      <c r="Y842" s="1388">
        <v>15</v>
      </c>
      <c r="Z842" s="1388">
        <v>15</v>
      </c>
      <c r="AA842" s="1388">
        <v>15</v>
      </c>
      <c r="AB842" s="1388">
        <v>15</v>
      </c>
      <c r="AC842" s="1383">
        <f>S842</f>
        <v>15</v>
      </c>
      <c r="AD842" s="1383">
        <f>V842</f>
        <v>15</v>
      </c>
      <c r="AE842" s="1383">
        <f>Y842</f>
        <v>15</v>
      </c>
      <c r="AF842" s="1383">
        <f>AB842</f>
        <v>15</v>
      </c>
      <c r="AG842" s="1383">
        <f>AD842</f>
        <v>15</v>
      </c>
      <c r="AH842" s="1383">
        <f>AF842</f>
        <v>15</v>
      </c>
      <c r="AI842" s="1383">
        <f>AH842</f>
        <v>15</v>
      </c>
    </row>
    <row r="843" spans="1:35" s="2121" customFormat="1">
      <c r="A843" s="1887">
        <v>817</v>
      </c>
      <c r="B843" s="1887">
        <v>1</v>
      </c>
      <c r="C843" s="1887">
        <v>814</v>
      </c>
      <c r="E843" s="2653">
        <v>1</v>
      </c>
      <c r="F843" s="104"/>
      <c r="G843" s="104"/>
      <c r="H843" s="104"/>
      <c r="I843" s="2368"/>
      <c r="J843" s="104"/>
      <c r="K843" s="104"/>
      <c r="L843" s="2182"/>
      <c r="M843" s="2182"/>
      <c r="N843" s="2356"/>
      <c r="O843" s="2356" t="s">
        <v>78</v>
      </c>
      <c r="P843" s="2359"/>
      <c r="Q843" s="1388">
        <v>5</v>
      </c>
      <c r="R843" s="1388">
        <v>5</v>
      </c>
      <c r="S843" s="1388">
        <v>5</v>
      </c>
      <c r="T843" s="1388">
        <v>5</v>
      </c>
      <c r="U843" s="1388">
        <v>5</v>
      </c>
      <c r="V843" s="1388">
        <v>5</v>
      </c>
      <c r="W843" s="1388">
        <v>5</v>
      </c>
      <c r="X843" s="1388">
        <v>5</v>
      </c>
      <c r="Y843" s="1388">
        <v>5</v>
      </c>
      <c r="Z843" s="1388">
        <v>5</v>
      </c>
      <c r="AA843" s="1388">
        <v>5</v>
      </c>
      <c r="AB843" s="1388">
        <v>5</v>
      </c>
      <c r="AC843" s="1383">
        <f>S843</f>
        <v>5</v>
      </c>
      <c r="AD843" s="1383">
        <f>V843</f>
        <v>5</v>
      </c>
      <c r="AE843" s="1383">
        <f>Y843</f>
        <v>5</v>
      </c>
      <c r="AF843" s="1383">
        <f>AB843</f>
        <v>5</v>
      </c>
      <c r="AG843" s="1383">
        <f>AD843</f>
        <v>5</v>
      </c>
      <c r="AH843" s="1383">
        <f>AF843</f>
        <v>5</v>
      </c>
      <c r="AI843" s="1383">
        <f>AH843</f>
        <v>5</v>
      </c>
    </row>
    <row r="844" spans="1:35" s="2121" customFormat="1">
      <c r="A844" s="1887">
        <v>818</v>
      </c>
      <c r="B844" s="1887">
        <v>1</v>
      </c>
      <c r="C844" s="1887">
        <v>815</v>
      </c>
      <c r="E844" s="2653">
        <v>1</v>
      </c>
      <c r="F844" s="104"/>
      <c r="G844" s="104"/>
      <c r="H844" s="104"/>
      <c r="I844" s="2368"/>
      <c r="J844" s="104"/>
      <c r="K844" s="104"/>
      <c r="L844" s="2182"/>
      <c r="M844" s="2182"/>
      <c r="N844" s="2356"/>
      <c r="O844" s="2356" t="s">
        <v>79</v>
      </c>
      <c r="P844" s="2359"/>
      <c r="Q844" s="1388">
        <v>0</v>
      </c>
      <c r="R844" s="1388">
        <v>0</v>
      </c>
      <c r="S844" s="1388">
        <v>0</v>
      </c>
      <c r="T844" s="1388">
        <v>0</v>
      </c>
      <c r="U844" s="1388">
        <v>0</v>
      </c>
      <c r="V844" s="1388">
        <v>0</v>
      </c>
      <c r="W844" s="1388">
        <v>0</v>
      </c>
      <c r="X844" s="1388">
        <v>0</v>
      </c>
      <c r="Y844" s="1388">
        <v>0</v>
      </c>
      <c r="Z844" s="1388">
        <v>0</v>
      </c>
      <c r="AA844" s="1388">
        <v>0</v>
      </c>
      <c r="AB844" s="1388">
        <v>0</v>
      </c>
      <c r="AC844" s="1383">
        <f>S844</f>
        <v>0</v>
      </c>
      <c r="AD844" s="1383">
        <f>V844</f>
        <v>0</v>
      </c>
      <c r="AE844" s="1383">
        <f>Y844</f>
        <v>0</v>
      </c>
      <c r="AF844" s="1383">
        <f>AB844</f>
        <v>0</v>
      </c>
      <c r="AG844" s="1383">
        <f>AD844</f>
        <v>0</v>
      </c>
      <c r="AH844" s="1383">
        <f>AF844</f>
        <v>0</v>
      </c>
      <c r="AI844" s="1383">
        <f>AH844</f>
        <v>0</v>
      </c>
    </row>
    <row r="845" spans="1:35" s="2121" customFormat="1">
      <c r="A845" s="1887">
        <v>819</v>
      </c>
      <c r="B845" s="1887">
        <v>1</v>
      </c>
      <c r="C845" s="1887">
        <v>816</v>
      </c>
      <c r="E845" s="2653">
        <v>1</v>
      </c>
      <c r="F845" s="104"/>
      <c r="G845" s="104"/>
      <c r="H845" s="104"/>
      <c r="I845" s="2368"/>
      <c r="J845" s="104"/>
      <c r="K845" s="104"/>
      <c r="L845" s="2182"/>
      <c r="M845" s="2182"/>
      <c r="N845" s="2356"/>
      <c r="O845" s="2356" t="s">
        <v>11</v>
      </c>
      <c r="P845" s="2359"/>
      <c r="Q845" s="1388">
        <v>12</v>
      </c>
      <c r="R845" s="1388">
        <v>12</v>
      </c>
      <c r="S845" s="1388">
        <v>12</v>
      </c>
      <c r="T845" s="1388">
        <v>15</v>
      </c>
      <c r="U845" s="1388">
        <v>15</v>
      </c>
      <c r="V845" s="1388">
        <v>15</v>
      </c>
      <c r="W845" s="1388">
        <v>15</v>
      </c>
      <c r="X845" s="1388">
        <v>15</v>
      </c>
      <c r="Y845" s="1388">
        <v>15</v>
      </c>
      <c r="Z845" s="1388">
        <v>15</v>
      </c>
      <c r="AA845" s="1388">
        <v>15</v>
      </c>
      <c r="AB845" s="1388">
        <v>15</v>
      </c>
      <c r="AC845" s="1383">
        <f>S845</f>
        <v>12</v>
      </c>
      <c r="AD845" s="1383">
        <f>V845</f>
        <v>15</v>
      </c>
      <c r="AE845" s="1383">
        <f>Y845</f>
        <v>15</v>
      </c>
      <c r="AF845" s="1383">
        <f>AB845</f>
        <v>15</v>
      </c>
      <c r="AG845" s="1383">
        <f>AD845</f>
        <v>15</v>
      </c>
      <c r="AH845" s="1383">
        <f>AF845</f>
        <v>15</v>
      </c>
      <c r="AI845" s="1383">
        <f>AH845</f>
        <v>15</v>
      </c>
    </row>
    <row r="846" spans="1:35" s="2121" customFormat="1">
      <c r="A846" s="1887">
        <v>820</v>
      </c>
      <c r="B846" s="1887">
        <v>1</v>
      </c>
      <c r="C846" s="1887">
        <v>817</v>
      </c>
      <c r="D846" s="2120" t="s">
        <v>1020</v>
      </c>
      <c r="E846" s="2653">
        <v>1</v>
      </c>
      <c r="F846" s="104"/>
      <c r="G846" s="104"/>
      <c r="H846" s="104"/>
      <c r="I846" s="2368"/>
      <c r="J846" s="512" t="s">
        <v>357</v>
      </c>
      <c r="K846" s="512"/>
      <c r="L846" s="512"/>
      <c r="M846" s="511"/>
      <c r="N846" s="511"/>
      <c r="O846" s="511"/>
      <c r="P846" s="2358"/>
      <c r="Q846" s="1542">
        <f>SUM(Q847:Q849)</f>
        <v>14</v>
      </c>
      <c r="R846" s="1542">
        <f t="shared" ref="R846:AI846" si="497">SUM(R847:R849)</f>
        <v>14</v>
      </c>
      <c r="S846" s="1542">
        <f t="shared" si="497"/>
        <v>14</v>
      </c>
      <c r="T846" s="1542">
        <f t="shared" si="497"/>
        <v>14</v>
      </c>
      <c r="U846" s="1542">
        <f t="shared" si="497"/>
        <v>14</v>
      </c>
      <c r="V846" s="1542">
        <f t="shared" si="497"/>
        <v>14</v>
      </c>
      <c r="W846" s="1542">
        <f t="shared" si="497"/>
        <v>14</v>
      </c>
      <c r="X846" s="1542">
        <f t="shared" si="497"/>
        <v>14</v>
      </c>
      <c r="Y846" s="1542">
        <f t="shared" si="497"/>
        <v>14</v>
      </c>
      <c r="Z846" s="1542">
        <f t="shared" si="497"/>
        <v>14</v>
      </c>
      <c r="AA846" s="1542">
        <f t="shared" si="497"/>
        <v>14</v>
      </c>
      <c r="AB846" s="1542">
        <f t="shared" si="497"/>
        <v>14</v>
      </c>
      <c r="AC846" s="1542">
        <f t="shared" si="497"/>
        <v>14</v>
      </c>
      <c r="AD846" s="1542">
        <f t="shared" si="497"/>
        <v>14</v>
      </c>
      <c r="AE846" s="1542">
        <f t="shared" si="497"/>
        <v>14</v>
      </c>
      <c r="AF846" s="1542">
        <f t="shared" si="497"/>
        <v>14</v>
      </c>
      <c r="AG846" s="1542">
        <f t="shared" si="497"/>
        <v>14</v>
      </c>
      <c r="AH846" s="1542">
        <f t="shared" si="497"/>
        <v>14</v>
      </c>
      <c r="AI846" s="1542">
        <f t="shared" si="497"/>
        <v>14</v>
      </c>
    </row>
    <row r="847" spans="1:35" s="2121" customFormat="1">
      <c r="A847" s="1887">
        <v>821</v>
      </c>
      <c r="B847" s="1887">
        <v>1</v>
      </c>
      <c r="C847" s="1887">
        <v>818</v>
      </c>
      <c r="E847" s="2653">
        <v>1</v>
      </c>
      <c r="F847" s="104"/>
      <c r="G847" s="104"/>
      <c r="H847" s="104"/>
      <c r="I847" s="2368"/>
      <c r="J847" s="104"/>
      <c r="K847" s="104"/>
      <c r="L847" s="2182"/>
      <c r="M847" s="2182"/>
      <c r="N847" s="2356"/>
      <c r="O847" s="2356" t="s">
        <v>81</v>
      </c>
      <c r="P847" s="2359"/>
      <c r="Q847" s="1388">
        <v>4</v>
      </c>
      <c r="R847" s="1388">
        <v>4</v>
      </c>
      <c r="S847" s="1388">
        <v>4</v>
      </c>
      <c r="T847" s="1388">
        <v>4</v>
      </c>
      <c r="U847" s="1388">
        <v>4</v>
      </c>
      <c r="V847" s="1388">
        <v>4</v>
      </c>
      <c r="W847" s="1388">
        <v>4</v>
      </c>
      <c r="X847" s="1388">
        <v>4</v>
      </c>
      <c r="Y847" s="1388">
        <v>4</v>
      </c>
      <c r="Z847" s="1388">
        <v>4</v>
      </c>
      <c r="AA847" s="1388">
        <v>4</v>
      </c>
      <c r="AB847" s="1388">
        <v>4</v>
      </c>
      <c r="AC847" s="1383">
        <f>S847</f>
        <v>4</v>
      </c>
      <c r="AD847" s="1383">
        <f>V847</f>
        <v>4</v>
      </c>
      <c r="AE847" s="1383">
        <f>Y847</f>
        <v>4</v>
      </c>
      <c r="AF847" s="1383">
        <f>AB847</f>
        <v>4</v>
      </c>
      <c r="AG847" s="1383">
        <f>AD847</f>
        <v>4</v>
      </c>
      <c r="AH847" s="1383">
        <f>AF847</f>
        <v>4</v>
      </c>
      <c r="AI847" s="1383">
        <f>AH847</f>
        <v>4</v>
      </c>
    </row>
    <row r="848" spans="1:35" s="2121" customFormat="1">
      <c r="A848" s="1887">
        <v>822</v>
      </c>
      <c r="B848" s="1887">
        <v>1</v>
      </c>
      <c r="C848" s="1887">
        <v>819</v>
      </c>
      <c r="E848" s="2653">
        <v>1</v>
      </c>
      <c r="F848" s="104"/>
      <c r="G848" s="104"/>
      <c r="H848" s="104"/>
      <c r="I848" s="2368"/>
      <c r="J848" s="104"/>
      <c r="K848" s="104"/>
      <c r="L848" s="2182"/>
      <c r="M848" s="2182"/>
      <c r="N848" s="2356"/>
      <c r="O848" s="2356" t="s">
        <v>82</v>
      </c>
      <c r="P848" s="2359"/>
      <c r="Q848" s="1388">
        <v>10</v>
      </c>
      <c r="R848" s="1388">
        <v>10</v>
      </c>
      <c r="S848" s="1388">
        <v>10</v>
      </c>
      <c r="T848" s="1388">
        <v>10</v>
      </c>
      <c r="U848" s="1388">
        <v>10</v>
      </c>
      <c r="V848" s="1388">
        <v>10</v>
      </c>
      <c r="W848" s="1388">
        <v>10</v>
      </c>
      <c r="X848" s="1388">
        <v>10</v>
      </c>
      <c r="Y848" s="1388">
        <v>10</v>
      </c>
      <c r="Z848" s="1388">
        <v>10</v>
      </c>
      <c r="AA848" s="1388">
        <v>10</v>
      </c>
      <c r="AB848" s="1388">
        <v>10</v>
      </c>
      <c r="AC848" s="1383">
        <f>S848</f>
        <v>10</v>
      </c>
      <c r="AD848" s="1383">
        <f>V848</f>
        <v>10</v>
      </c>
      <c r="AE848" s="1383">
        <f>Y848</f>
        <v>10</v>
      </c>
      <c r="AF848" s="1383">
        <f>AB848</f>
        <v>10</v>
      </c>
      <c r="AG848" s="1383">
        <f>AD848</f>
        <v>10</v>
      </c>
      <c r="AH848" s="1383">
        <f>AF848</f>
        <v>10</v>
      </c>
      <c r="AI848" s="1383">
        <f>AH848</f>
        <v>10</v>
      </c>
    </row>
    <row r="849" spans="1:35" s="2121" customFormat="1">
      <c r="A849" s="1887">
        <v>823</v>
      </c>
      <c r="B849" s="1887">
        <v>1</v>
      </c>
      <c r="C849" s="1887">
        <v>820</v>
      </c>
      <c r="E849" s="2653">
        <v>1</v>
      </c>
      <c r="F849" s="104"/>
      <c r="G849" s="104"/>
      <c r="H849" s="104"/>
      <c r="I849" s="2369"/>
      <c r="J849" s="1188"/>
      <c r="K849" s="1188"/>
      <c r="L849" s="2241"/>
      <c r="M849" s="2241"/>
      <c r="N849" s="2357"/>
      <c r="O849" s="2357" t="s">
        <v>83</v>
      </c>
      <c r="P849" s="2361"/>
      <c r="Q849" s="1547"/>
      <c r="R849" s="1547"/>
      <c r="S849" s="1547"/>
      <c r="T849" s="1547"/>
      <c r="U849" s="1547"/>
      <c r="V849" s="1547"/>
      <c r="W849" s="1547"/>
      <c r="X849" s="1547"/>
      <c r="Y849" s="1547"/>
      <c r="Z849" s="1547"/>
      <c r="AA849" s="1547"/>
      <c r="AB849" s="1547"/>
      <c r="AC849" s="1541">
        <f>S849</f>
        <v>0</v>
      </c>
      <c r="AD849" s="1541">
        <f>V849</f>
        <v>0</v>
      </c>
      <c r="AE849" s="1541">
        <f>Y849</f>
        <v>0</v>
      </c>
      <c r="AF849" s="1541">
        <f>AB849</f>
        <v>0</v>
      </c>
      <c r="AG849" s="1541">
        <f>AD849</f>
        <v>0</v>
      </c>
      <c r="AH849" s="1541">
        <f>AF849</f>
        <v>0</v>
      </c>
      <c r="AI849" s="1541">
        <f>AH849</f>
        <v>0</v>
      </c>
    </row>
    <row r="850" spans="1:35" s="2121" customFormat="1">
      <c r="A850" s="1887">
        <v>824</v>
      </c>
      <c r="B850" s="1887">
        <v>1</v>
      </c>
      <c r="C850" s="1887">
        <v>821</v>
      </c>
      <c r="D850" s="2120" t="s">
        <v>1020</v>
      </c>
      <c r="E850" s="2653">
        <v>1</v>
      </c>
      <c r="F850" s="104"/>
      <c r="G850" s="104"/>
      <c r="H850" s="104"/>
      <c r="I850" s="2362" t="s">
        <v>317</v>
      </c>
      <c r="J850" s="2363"/>
      <c r="K850" s="2364"/>
      <c r="L850" s="2364"/>
      <c r="M850" s="2363"/>
      <c r="N850" s="2363"/>
      <c r="O850" s="2363"/>
      <c r="P850" s="2365"/>
      <c r="Q850" s="1548">
        <v>20</v>
      </c>
      <c r="R850" s="1548">
        <v>20</v>
      </c>
      <c r="S850" s="1548">
        <v>20</v>
      </c>
      <c r="T850" s="1548">
        <v>20</v>
      </c>
      <c r="U850" s="1548">
        <v>20</v>
      </c>
      <c r="V850" s="1548">
        <v>20</v>
      </c>
      <c r="W850" s="1548">
        <v>20</v>
      </c>
      <c r="X850" s="1548">
        <v>20</v>
      </c>
      <c r="Y850" s="1548">
        <v>20</v>
      </c>
      <c r="Z850" s="1548">
        <v>20</v>
      </c>
      <c r="AA850" s="1548">
        <v>20</v>
      </c>
      <c r="AB850" s="1548">
        <v>20</v>
      </c>
      <c r="AC850" s="1544">
        <f>S850</f>
        <v>20</v>
      </c>
      <c r="AD850" s="1544">
        <f>V850</f>
        <v>20</v>
      </c>
      <c r="AE850" s="1544">
        <f>Y850</f>
        <v>20</v>
      </c>
      <c r="AF850" s="1544">
        <f>AB850</f>
        <v>20</v>
      </c>
      <c r="AG850" s="1544">
        <f>AD850</f>
        <v>20</v>
      </c>
      <c r="AH850" s="1544">
        <f>AF850</f>
        <v>20</v>
      </c>
      <c r="AI850" s="1544">
        <f>AH850</f>
        <v>20</v>
      </c>
    </row>
    <row r="851" spans="1:35" s="2121" customFormat="1">
      <c r="A851" s="1887">
        <v>825</v>
      </c>
      <c r="B851" s="1887">
        <v>1</v>
      </c>
      <c r="C851" s="1887">
        <v>822</v>
      </c>
      <c r="D851" s="2120" t="s">
        <v>1020</v>
      </c>
      <c r="E851" s="2653">
        <v>1</v>
      </c>
      <c r="F851" s="104"/>
      <c r="G851" s="104"/>
      <c r="H851" s="104"/>
      <c r="I851" s="104"/>
      <c r="J851" s="2182"/>
      <c r="K851" s="104"/>
      <c r="L851" s="104"/>
      <c r="M851" s="2182"/>
      <c r="N851" s="2182"/>
      <c r="O851" s="2182"/>
      <c r="P851" s="2182"/>
      <c r="Q851" s="2187"/>
      <c r="R851" s="2187"/>
      <c r="S851" s="2187"/>
      <c r="T851" s="2187"/>
      <c r="U851" s="2187"/>
      <c r="V851" s="2187"/>
      <c r="W851" s="2187"/>
      <c r="X851" s="2187"/>
      <c r="Y851" s="2187"/>
      <c r="Z851" s="2187"/>
    </row>
    <row r="852" spans="1:35" s="2121" customFormat="1">
      <c r="A852" s="1887">
        <v>826</v>
      </c>
      <c r="B852" s="1887">
        <v>1</v>
      </c>
      <c r="C852" s="1887">
        <v>823</v>
      </c>
      <c r="D852" s="2120" t="s">
        <v>1020</v>
      </c>
      <c r="E852" s="2653">
        <v>1</v>
      </c>
      <c r="F852" s="104"/>
      <c r="G852" s="104"/>
      <c r="H852" s="104" t="s">
        <v>515</v>
      </c>
      <c r="I852" s="104"/>
      <c r="J852" s="2182"/>
      <c r="K852" s="104"/>
      <c r="L852" s="104"/>
      <c r="M852" s="2182"/>
      <c r="N852" s="2182"/>
      <c r="O852" s="2182"/>
      <c r="P852" s="2182"/>
      <c r="Q852" s="2187"/>
      <c r="R852" s="2187"/>
      <c r="S852" s="2187"/>
      <c r="T852" s="2187"/>
      <c r="U852" s="2187"/>
      <c r="V852" s="2187"/>
      <c r="W852" s="2187"/>
      <c r="X852" s="2187"/>
      <c r="Y852" s="2187"/>
      <c r="Z852" s="2187"/>
    </row>
    <row r="853" spans="1:35" s="1537" customFormat="1">
      <c r="A853" s="1887">
        <v>827</v>
      </c>
      <c r="B853" s="1887">
        <v>1</v>
      </c>
      <c r="C853" s="1887">
        <v>824</v>
      </c>
      <c r="D853" s="2120" t="s">
        <v>1020</v>
      </c>
      <c r="E853" s="2653">
        <v>1</v>
      </c>
      <c r="F853" s="1532"/>
      <c r="G853" s="1532"/>
      <c r="H853" s="1533"/>
      <c r="I853" s="1549" t="s">
        <v>352</v>
      </c>
      <c r="J853" s="1550"/>
      <c r="K853" s="1551"/>
      <c r="L853" s="1551"/>
      <c r="M853" s="1551"/>
      <c r="N853" s="1551"/>
      <c r="O853" s="1551"/>
      <c r="P853" s="2006"/>
      <c r="Q853" s="2006">
        <f>Q854+Q859+Q865+Q870+Q876</f>
        <v>446</v>
      </c>
      <c r="R853" s="2006">
        <f t="shared" ref="R853:AI853" si="498">R854+R859+R865+R870+R876</f>
        <v>448</v>
      </c>
      <c r="S853" s="2006">
        <f t="shared" si="498"/>
        <v>450</v>
      </c>
      <c r="T853" s="2006">
        <f t="shared" si="498"/>
        <v>454</v>
      </c>
      <c r="U853" s="2006">
        <f t="shared" si="498"/>
        <v>456</v>
      </c>
      <c r="V853" s="2006">
        <f t="shared" si="498"/>
        <v>458</v>
      </c>
      <c r="W853" s="2006">
        <f t="shared" si="498"/>
        <v>460</v>
      </c>
      <c r="X853" s="2006">
        <f t="shared" si="498"/>
        <v>462</v>
      </c>
      <c r="Y853" s="2006">
        <f t="shared" si="498"/>
        <v>464</v>
      </c>
      <c r="Z853" s="2006">
        <f t="shared" si="498"/>
        <v>466</v>
      </c>
      <c r="AA853" s="2006">
        <f t="shared" si="498"/>
        <v>468</v>
      </c>
      <c r="AB853" s="2006">
        <f t="shared" si="498"/>
        <v>470</v>
      </c>
      <c r="AC853" s="2006">
        <f t="shared" si="498"/>
        <v>450</v>
      </c>
      <c r="AD853" s="2006">
        <f t="shared" si="498"/>
        <v>458</v>
      </c>
      <c r="AE853" s="2006">
        <f t="shared" si="498"/>
        <v>464</v>
      </c>
      <c r="AF853" s="2006">
        <f t="shared" si="498"/>
        <v>470</v>
      </c>
      <c r="AG853" s="2006">
        <f t="shared" si="498"/>
        <v>458</v>
      </c>
      <c r="AH853" s="2006">
        <f t="shared" si="498"/>
        <v>470</v>
      </c>
      <c r="AI853" s="2006">
        <f t="shared" si="498"/>
        <v>470</v>
      </c>
    </row>
    <row r="854" spans="1:35" s="2121" customFormat="1">
      <c r="A854" s="1887">
        <v>828</v>
      </c>
      <c r="B854" s="1887">
        <v>1</v>
      </c>
      <c r="C854" s="1887">
        <v>825</v>
      </c>
      <c r="D854" s="2120" t="s">
        <v>1020</v>
      </c>
      <c r="E854" s="2653">
        <v>1</v>
      </c>
      <c r="F854" s="104"/>
      <c r="G854" s="104"/>
      <c r="H854" s="104"/>
      <c r="I854" s="2370"/>
      <c r="J854" s="520" t="s">
        <v>131</v>
      </c>
      <c r="K854" s="520"/>
      <c r="L854" s="520"/>
      <c r="M854" s="81"/>
      <c r="N854" s="81"/>
      <c r="O854" s="81"/>
      <c r="P854" s="2230"/>
      <c r="Q854" s="1538">
        <f>SUM(Q855:Q858)</f>
        <v>67</v>
      </c>
      <c r="R854" s="1538">
        <f t="shared" ref="R854:AI854" si="499">SUM(R855:R858)</f>
        <v>67</v>
      </c>
      <c r="S854" s="1538">
        <f t="shared" si="499"/>
        <v>67</v>
      </c>
      <c r="T854" s="1538">
        <f t="shared" si="499"/>
        <v>67</v>
      </c>
      <c r="U854" s="1538">
        <f t="shared" si="499"/>
        <v>67</v>
      </c>
      <c r="V854" s="1538">
        <f t="shared" si="499"/>
        <v>67</v>
      </c>
      <c r="W854" s="1538">
        <f t="shared" si="499"/>
        <v>67</v>
      </c>
      <c r="X854" s="1538">
        <f t="shared" si="499"/>
        <v>67</v>
      </c>
      <c r="Y854" s="1538">
        <f t="shared" si="499"/>
        <v>67</v>
      </c>
      <c r="Z854" s="1538">
        <f t="shared" si="499"/>
        <v>67</v>
      </c>
      <c r="AA854" s="1538">
        <f t="shared" si="499"/>
        <v>67</v>
      </c>
      <c r="AB854" s="1538">
        <f t="shared" si="499"/>
        <v>67</v>
      </c>
      <c r="AC854" s="1538">
        <f t="shared" si="499"/>
        <v>67</v>
      </c>
      <c r="AD854" s="1538">
        <f t="shared" si="499"/>
        <v>67</v>
      </c>
      <c r="AE854" s="1538">
        <f t="shared" si="499"/>
        <v>67</v>
      </c>
      <c r="AF854" s="1538">
        <f t="shared" si="499"/>
        <v>67</v>
      </c>
      <c r="AG854" s="1538">
        <f t="shared" si="499"/>
        <v>67</v>
      </c>
      <c r="AH854" s="1538">
        <f t="shared" si="499"/>
        <v>67</v>
      </c>
      <c r="AI854" s="1538">
        <f t="shared" si="499"/>
        <v>67</v>
      </c>
    </row>
    <row r="855" spans="1:35" s="2121" customFormat="1">
      <c r="A855" s="1887">
        <v>829</v>
      </c>
      <c r="B855" s="1887">
        <v>1</v>
      </c>
      <c r="C855" s="1887">
        <v>826</v>
      </c>
      <c r="E855" s="2653">
        <v>1</v>
      </c>
      <c r="F855" s="104"/>
      <c r="G855" s="104"/>
      <c r="H855" s="104"/>
      <c r="I855" s="2370"/>
      <c r="J855" s="104"/>
      <c r="K855" s="104"/>
      <c r="L855" s="104"/>
      <c r="M855" s="2182"/>
      <c r="N855" s="2356"/>
      <c r="O855" s="2356" t="s">
        <v>130</v>
      </c>
      <c r="P855" s="2182"/>
      <c r="Q855" s="1388">
        <v>55</v>
      </c>
      <c r="R855" s="1388">
        <v>55</v>
      </c>
      <c r="S855" s="1388">
        <v>55</v>
      </c>
      <c r="T855" s="1388">
        <v>55</v>
      </c>
      <c r="U855" s="1388">
        <v>55</v>
      </c>
      <c r="V855" s="1388">
        <v>55</v>
      </c>
      <c r="W855" s="1388">
        <v>55</v>
      </c>
      <c r="X855" s="1388">
        <v>55</v>
      </c>
      <c r="Y855" s="1388">
        <v>55</v>
      </c>
      <c r="Z855" s="1388">
        <v>55</v>
      </c>
      <c r="AA855" s="1388">
        <v>55</v>
      </c>
      <c r="AB855" s="1388">
        <v>55</v>
      </c>
      <c r="AC855" s="1383">
        <f>S855</f>
        <v>55</v>
      </c>
      <c r="AD855" s="1383">
        <f>V855</f>
        <v>55</v>
      </c>
      <c r="AE855" s="1383">
        <f>Y855</f>
        <v>55</v>
      </c>
      <c r="AF855" s="1383">
        <f>AB855</f>
        <v>55</v>
      </c>
      <c r="AG855" s="1383">
        <f>AD855</f>
        <v>55</v>
      </c>
      <c r="AH855" s="1383">
        <f>AF855</f>
        <v>55</v>
      </c>
      <c r="AI855" s="1383">
        <f>AH855</f>
        <v>55</v>
      </c>
    </row>
    <row r="856" spans="1:35" s="2121" customFormat="1">
      <c r="A856" s="1887">
        <v>830</v>
      </c>
      <c r="B856" s="1887">
        <v>1</v>
      </c>
      <c r="C856" s="1887">
        <v>827</v>
      </c>
      <c r="E856" s="2653">
        <v>1</v>
      </c>
      <c r="F856" s="104"/>
      <c r="G856" s="104"/>
      <c r="H856" s="104"/>
      <c r="I856" s="2370"/>
      <c r="J856" s="104"/>
      <c r="K856" s="104"/>
      <c r="L856" s="104"/>
      <c r="M856" s="2182"/>
      <c r="N856" s="2356"/>
      <c r="O856" s="2356" t="s">
        <v>129</v>
      </c>
      <c r="P856" s="2182"/>
      <c r="Q856" s="1388"/>
      <c r="R856" s="1388"/>
      <c r="S856" s="1388"/>
      <c r="T856" s="1388"/>
      <c r="U856" s="1388"/>
      <c r="V856" s="1388"/>
      <c r="W856" s="1388"/>
      <c r="X856" s="1388"/>
      <c r="Y856" s="1388"/>
      <c r="Z856" s="1388"/>
      <c r="AA856" s="1388"/>
      <c r="AB856" s="1388"/>
      <c r="AC856" s="1383">
        <f>S856</f>
        <v>0</v>
      </c>
      <c r="AD856" s="1383">
        <f>V856</f>
        <v>0</v>
      </c>
      <c r="AE856" s="1383">
        <f>Y856</f>
        <v>0</v>
      </c>
      <c r="AF856" s="1383">
        <f>AB856</f>
        <v>0</v>
      </c>
      <c r="AG856" s="1383">
        <f>AD856</f>
        <v>0</v>
      </c>
      <c r="AH856" s="1383">
        <f>AF856</f>
        <v>0</v>
      </c>
      <c r="AI856" s="1383">
        <f>AH856</f>
        <v>0</v>
      </c>
    </row>
    <row r="857" spans="1:35" s="2121" customFormat="1">
      <c r="A857" s="1887">
        <v>831</v>
      </c>
      <c r="B857" s="1887">
        <v>1</v>
      </c>
      <c r="C857" s="1887">
        <v>828</v>
      </c>
      <c r="E857" s="2653">
        <v>1</v>
      </c>
      <c r="F857" s="104"/>
      <c r="G857" s="104"/>
      <c r="H857" s="104"/>
      <c r="I857" s="2370"/>
      <c r="J857" s="104"/>
      <c r="K857" s="104"/>
      <c r="L857" s="104"/>
      <c r="M857" s="2182"/>
      <c r="N857" s="2356"/>
      <c r="O857" s="2356" t="s">
        <v>128</v>
      </c>
      <c r="P857" s="2182"/>
      <c r="Q857" s="1388"/>
      <c r="R857" s="1388"/>
      <c r="S857" s="1388"/>
      <c r="T857" s="1388"/>
      <c r="U857" s="1388"/>
      <c r="V857" s="1388"/>
      <c r="W857" s="1388"/>
      <c r="X857" s="1388"/>
      <c r="Y857" s="1388"/>
      <c r="Z857" s="1388"/>
      <c r="AA857" s="1388"/>
      <c r="AB857" s="1388"/>
      <c r="AC857" s="1383">
        <f>S857</f>
        <v>0</v>
      </c>
      <c r="AD857" s="1383">
        <f>V857</f>
        <v>0</v>
      </c>
      <c r="AE857" s="1383">
        <f>Y857</f>
        <v>0</v>
      </c>
      <c r="AF857" s="1383">
        <f>AB857</f>
        <v>0</v>
      </c>
      <c r="AG857" s="1383">
        <f>AD857</f>
        <v>0</v>
      </c>
      <c r="AH857" s="1383">
        <f>AF857</f>
        <v>0</v>
      </c>
      <c r="AI857" s="1383">
        <f>AH857</f>
        <v>0</v>
      </c>
    </row>
    <row r="858" spans="1:35" s="2121" customFormat="1">
      <c r="A858" s="1887">
        <v>832</v>
      </c>
      <c r="B858" s="1887">
        <v>1</v>
      </c>
      <c r="C858" s="1887">
        <v>829</v>
      </c>
      <c r="E858" s="2653">
        <v>1</v>
      </c>
      <c r="F858" s="104"/>
      <c r="G858" s="104"/>
      <c r="H858" s="104"/>
      <c r="I858" s="2370"/>
      <c r="J858" s="1188"/>
      <c r="K858" s="1188"/>
      <c r="L858" s="1188"/>
      <c r="M858" s="2241"/>
      <c r="N858" s="2357"/>
      <c r="O858" s="2357" t="s">
        <v>125</v>
      </c>
      <c r="P858" s="2241"/>
      <c r="Q858" s="1547">
        <v>12</v>
      </c>
      <c r="R858" s="1547">
        <v>12</v>
      </c>
      <c r="S858" s="1547">
        <v>12</v>
      </c>
      <c r="T858" s="1547">
        <v>12</v>
      </c>
      <c r="U858" s="1547">
        <v>12</v>
      </c>
      <c r="V858" s="1547">
        <v>12</v>
      </c>
      <c r="W858" s="1547">
        <v>12</v>
      </c>
      <c r="X858" s="1547">
        <v>12</v>
      </c>
      <c r="Y858" s="1547">
        <v>12</v>
      </c>
      <c r="Z858" s="1547">
        <v>12</v>
      </c>
      <c r="AA858" s="1547">
        <v>12</v>
      </c>
      <c r="AB858" s="1547">
        <v>12</v>
      </c>
      <c r="AC858" s="1541">
        <f>S858</f>
        <v>12</v>
      </c>
      <c r="AD858" s="1541">
        <f>V858</f>
        <v>12</v>
      </c>
      <c r="AE858" s="1541">
        <f>Y858</f>
        <v>12</v>
      </c>
      <c r="AF858" s="1541">
        <f>AB858</f>
        <v>12</v>
      </c>
      <c r="AG858" s="1541">
        <f>AD858</f>
        <v>12</v>
      </c>
      <c r="AH858" s="1541">
        <f>AF858</f>
        <v>12</v>
      </c>
      <c r="AI858" s="1541">
        <f>AH858</f>
        <v>12</v>
      </c>
    </row>
    <row r="859" spans="1:35" s="2121" customFormat="1">
      <c r="A859" s="1887">
        <v>833</v>
      </c>
      <c r="B859" s="1887">
        <v>1</v>
      </c>
      <c r="C859" s="1887">
        <v>830</v>
      </c>
      <c r="D859" s="2120" t="s">
        <v>1020</v>
      </c>
      <c r="E859" s="2653">
        <v>1</v>
      </c>
      <c r="F859" s="104"/>
      <c r="G859" s="104"/>
      <c r="H859" s="104"/>
      <c r="I859" s="2370"/>
      <c r="J859" s="520" t="s">
        <v>239</v>
      </c>
      <c r="K859" s="520"/>
      <c r="L859" s="520"/>
      <c r="M859" s="81"/>
      <c r="N859" s="81"/>
      <c r="O859" s="81"/>
      <c r="P859" s="2230"/>
      <c r="Q859" s="1538">
        <f>SUM(Q860:Q864)</f>
        <v>301</v>
      </c>
      <c r="R859" s="1538">
        <f t="shared" ref="R859:AI859" si="500">SUM(R860:R864)</f>
        <v>303</v>
      </c>
      <c r="S859" s="1538">
        <f t="shared" si="500"/>
        <v>305</v>
      </c>
      <c r="T859" s="1538">
        <f t="shared" si="500"/>
        <v>307</v>
      </c>
      <c r="U859" s="1538">
        <f t="shared" si="500"/>
        <v>309</v>
      </c>
      <c r="V859" s="1538">
        <f t="shared" si="500"/>
        <v>311</v>
      </c>
      <c r="W859" s="1538">
        <f t="shared" si="500"/>
        <v>313</v>
      </c>
      <c r="X859" s="1538">
        <f t="shared" si="500"/>
        <v>315</v>
      </c>
      <c r="Y859" s="1538">
        <f t="shared" si="500"/>
        <v>317</v>
      </c>
      <c r="Z859" s="1538">
        <f t="shared" si="500"/>
        <v>319</v>
      </c>
      <c r="AA859" s="1538">
        <f t="shared" si="500"/>
        <v>321</v>
      </c>
      <c r="AB859" s="1538">
        <f t="shared" si="500"/>
        <v>323</v>
      </c>
      <c r="AC859" s="1538">
        <f t="shared" si="500"/>
        <v>305</v>
      </c>
      <c r="AD859" s="1538">
        <f t="shared" si="500"/>
        <v>311</v>
      </c>
      <c r="AE859" s="1538">
        <f t="shared" si="500"/>
        <v>317</v>
      </c>
      <c r="AF859" s="1538">
        <f t="shared" si="500"/>
        <v>323</v>
      </c>
      <c r="AG859" s="1538">
        <f t="shared" si="500"/>
        <v>311</v>
      </c>
      <c r="AH859" s="1538">
        <f t="shared" si="500"/>
        <v>323</v>
      </c>
      <c r="AI859" s="1538">
        <f t="shared" si="500"/>
        <v>323</v>
      </c>
    </row>
    <row r="860" spans="1:35" s="2121" customFormat="1">
      <c r="A860" s="1887">
        <v>834</v>
      </c>
      <c r="B860" s="1887">
        <v>1</v>
      </c>
      <c r="C860" s="1887">
        <v>831</v>
      </c>
      <c r="E860" s="2653">
        <v>1</v>
      </c>
      <c r="F860" s="104"/>
      <c r="G860" s="104"/>
      <c r="H860" s="104"/>
      <c r="I860" s="2370"/>
      <c r="J860" s="104"/>
      <c r="K860" s="104"/>
      <c r="L860" s="104"/>
      <c r="M860" s="2182"/>
      <c r="N860" s="2356"/>
      <c r="O860" s="2356" t="s">
        <v>69</v>
      </c>
      <c r="P860" s="2182"/>
      <c r="Q860" s="1388">
        <v>264</v>
      </c>
      <c r="R860" s="1388">
        <v>266</v>
      </c>
      <c r="S860" s="1388">
        <v>268</v>
      </c>
      <c r="T860" s="1388">
        <v>270</v>
      </c>
      <c r="U860" s="1388">
        <v>272</v>
      </c>
      <c r="V860" s="1388">
        <v>274</v>
      </c>
      <c r="W860" s="1388">
        <v>276</v>
      </c>
      <c r="X860" s="1388">
        <v>278</v>
      </c>
      <c r="Y860" s="1388">
        <v>280</v>
      </c>
      <c r="Z860" s="1388">
        <v>282</v>
      </c>
      <c r="AA860" s="1388">
        <v>284</v>
      </c>
      <c r="AB860" s="1388">
        <v>286</v>
      </c>
      <c r="AC860" s="1383">
        <f>S860</f>
        <v>268</v>
      </c>
      <c r="AD860" s="1383">
        <f>V860</f>
        <v>274</v>
      </c>
      <c r="AE860" s="1383">
        <f>Y860</f>
        <v>280</v>
      </c>
      <c r="AF860" s="1383">
        <f>AB860</f>
        <v>286</v>
      </c>
      <c r="AG860" s="1383">
        <f>AD860</f>
        <v>274</v>
      </c>
      <c r="AH860" s="1383">
        <f>AF860</f>
        <v>286</v>
      </c>
      <c r="AI860" s="1383">
        <f>AH860</f>
        <v>286</v>
      </c>
    </row>
    <row r="861" spans="1:35" s="2121" customFormat="1">
      <c r="A861" s="1887">
        <v>835</v>
      </c>
      <c r="B861" s="1887">
        <v>1</v>
      </c>
      <c r="C861" s="1887">
        <v>832</v>
      </c>
      <c r="E861" s="2653">
        <v>1</v>
      </c>
      <c r="F861" s="104"/>
      <c r="G861" s="104"/>
      <c r="H861" s="104"/>
      <c r="I861" s="2370"/>
      <c r="J861" s="104"/>
      <c r="K861" s="104"/>
      <c r="L861" s="104"/>
      <c r="M861" s="2182"/>
      <c r="N861" s="2356"/>
      <c r="O861" s="2356" t="s">
        <v>70</v>
      </c>
      <c r="P861" s="2182"/>
      <c r="Q861" s="1388"/>
      <c r="R861" s="1388"/>
      <c r="S861" s="1388"/>
      <c r="T861" s="1388"/>
      <c r="U861" s="1388"/>
      <c r="V861" s="1388"/>
      <c r="W861" s="1388"/>
      <c r="X861" s="1388"/>
      <c r="Y861" s="1388"/>
      <c r="Z861" s="1388"/>
      <c r="AA861" s="1388"/>
      <c r="AB861" s="1388"/>
      <c r="AC861" s="1383">
        <f>S861</f>
        <v>0</v>
      </c>
      <c r="AD861" s="1383">
        <f>V861</f>
        <v>0</v>
      </c>
      <c r="AE861" s="1383">
        <f>Y861</f>
        <v>0</v>
      </c>
      <c r="AF861" s="1383">
        <f>AB861</f>
        <v>0</v>
      </c>
      <c r="AG861" s="1383">
        <f>AD861</f>
        <v>0</v>
      </c>
      <c r="AH861" s="1383">
        <f>AF861</f>
        <v>0</v>
      </c>
      <c r="AI861" s="1383">
        <f>AH861</f>
        <v>0</v>
      </c>
    </row>
    <row r="862" spans="1:35" s="2121" customFormat="1">
      <c r="A862" s="1887">
        <v>836</v>
      </c>
      <c r="B862" s="1887">
        <v>1</v>
      </c>
      <c r="C862" s="1887">
        <v>833</v>
      </c>
      <c r="E862" s="2653">
        <v>1</v>
      </c>
      <c r="F862" s="104"/>
      <c r="G862" s="104"/>
      <c r="H862" s="104"/>
      <c r="I862" s="2370"/>
      <c r="J862" s="104"/>
      <c r="K862" s="104"/>
      <c r="L862" s="104"/>
      <c r="M862" s="2182"/>
      <c r="N862" s="2356"/>
      <c r="O862" s="2356" t="s">
        <v>127</v>
      </c>
      <c r="P862" s="2182"/>
      <c r="Q862" s="1388">
        <v>26</v>
      </c>
      <c r="R862" s="1388">
        <v>26</v>
      </c>
      <c r="S862" s="1388">
        <v>26</v>
      </c>
      <c r="T862" s="1388">
        <v>26</v>
      </c>
      <c r="U862" s="1388">
        <v>26</v>
      </c>
      <c r="V862" s="1388">
        <v>26</v>
      </c>
      <c r="W862" s="1388">
        <v>26</v>
      </c>
      <c r="X862" s="1388">
        <v>26</v>
      </c>
      <c r="Y862" s="1388">
        <v>26</v>
      </c>
      <c r="Z862" s="1388">
        <v>26</v>
      </c>
      <c r="AA862" s="1388">
        <v>26</v>
      </c>
      <c r="AB862" s="1388">
        <v>26</v>
      </c>
      <c r="AC862" s="1383">
        <f>S862</f>
        <v>26</v>
      </c>
      <c r="AD862" s="1383">
        <f>V862</f>
        <v>26</v>
      </c>
      <c r="AE862" s="1383">
        <f>Y862</f>
        <v>26</v>
      </c>
      <c r="AF862" s="1383">
        <f>AB862</f>
        <v>26</v>
      </c>
      <c r="AG862" s="1383">
        <f>AD862</f>
        <v>26</v>
      </c>
      <c r="AH862" s="1383">
        <f>AF862</f>
        <v>26</v>
      </c>
      <c r="AI862" s="1383">
        <f>AH862</f>
        <v>26</v>
      </c>
    </row>
    <row r="863" spans="1:35" s="2121" customFormat="1">
      <c r="A863" s="1887">
        <v>837</v>
      </c>
      <c r="B863" s="1887">
        <v>1</v>
      </c>
      <c r="C863" s="1887">
        <v>834</v>
      </c>
      <c r="E863" s="2653">
        <v>1</v>
      </c>
      <c r="F863" s="104"/>
      <c r="G863" s="104"/>
      <c r="H863" s="104"/>
      <c r="I863" s="2370"/>
      <c r="J863" s="104"/>
      <c r="K863" s="104"/>
      <c r="L863" s="104"/>
      <c r="M863" s="2182"/>
      <c r="N863" s="2356"/>
      <c r="O863" s="2356" t="s">
        <v>126</v>
      </c>
      <c r="P863" s="2182"/>
      <c r="Q863" s="1388"/>
      <c r="R863" s="1388"/>
      <c r="S863" s="1388"/>
      <c r="T863" s="1388"/>
      <c r="U863" s="1388"/>
      <c r="V863" s="1388"/>
      <c r="W863" s="1388"/>
      <c r="X863" s="1388"/>
      <c r="Y863" s="1388"/>
      <c r="Z863" s="1388"/>
      <c r="AA863" s="1388"/>
      <c r="AB863" s="1388"/>
      <c r="AC863" s="1383">
        <f>S863</f>
        <v>0</v>
      </c>
      <c r="AD863" s="1383">
        <f>V863</f>
        <v>0</v>
      </c>
      <c r="AE863" s="1383">
        <f>Y863</f>
        <v>0</v>
      </c>
      <c r="AF863" s="1383">
        <f>AB863</f>
        <v>0</v>
      </c>
      <c r="AG863" s="1383">
        <f>AD863</f>
        <v>0</v>
      </c>
      <c r="AH863" s="1383">
        <f>AF863</f>
        <v>0</v>
      </c>
      <c r="AI863" s="1383">
        <f>AH863</f>
        <v>0</v>
      </c>
    </row>
    <row r="864" spans="1:35" s="2121" customFormat="1">
      <c r="A864" s="1887">
        <v>838</v>
      </c>
      <c r="B864" s="1887">
        <v>1</v>
      </c>
      <c r="C864" s="1887">
        <v>835</v>
      </c>
      <c r="E864" s="2653">
        <v>1</v>
      </c>
      <c r="F864" s="104"/>
      <c r="G864" s="104"/>
      <c r="H864" s="104"/>
      <c r="I864" s="2370"/>
      <c r="J864" s="104"/>
      <c r="K864" s="104"/>
      <c r="L864" s="104"/>
      <c r="M864" s="2182"/>
      <c r="N864" s="2356"/>
      <c r="O864" s="2356" t="s">
        <v>125</v>
      </c>
      <c r="P864" s="2182"/>
      <c r="Q864" s="1388">
        <v>11</v>
      </c>
      <c r="R864" s="1388">
        <v>11</v>
      </c>
      <c r="S864" s="1388">
        <v>11</v>
      </c>
      <c r="T864" s="1388">
        <v>11</v>
      </c>
      <c r="U864" s="1388">
        <v>11</v>
      </c>
      <c r="V864" s="1388">
        <v>11</v>
      </c>
      <c r="W864" s="1388">
        <v>11</v>
      </c>
      <c r="X864" s="1388">
        <v>11</v>
      </c>
      <c r="Y864" s="1388">
        <v>11</v>
      </c>
      <c r="Z864" s="1388">
        <v>11</v>
      </c>
      <c r="AA864" s="1388">
        <v>11</v>
      </c>
      <c r="AB864" s="1388">
        <v>11</v>
      </c>
      <c r="AC864" s="1383">
        <f>S864</f>
        <v>11</v>
      </c>
      <c r="AD864" s="1383">
        <f>V864</f>
        <v>11</v>
      </c>
      <c r="AE864" s="1383">
        <f>Y864</f>
        <v>11</v>
      </c>
      <c r="AF864" s="1383">
        <f>AB864</f>
        <v>11</v>
      </c>
      <c r="AG864" s="1383">
        <f>AD864</f>
        <v>11</v>
      </c>
      <c r="AH864" s="1383">
        <f>AF864</f>
        <v>11</v>
      </c>
      <c r="AI864" s="1383">
        <f>AH864</f>
        <v>11</v>
      </c>
    </row>
    <row r="865" spans="1:35" s="2121" customFormat="1">
      <c r="A865" s="1887">
        <v>839</v>
      </c>
      <c r="B865" s="1887">
        <v>1</v>
      </c>
      <c r="C865" s="1887">
        <v>836</v>
      </c>
      <c r="D865" s="2120" t="s">
        <v>1020</v>
      </c>
      <c r="E865" s="2653">
        <v>1</v>
      </c>
      <c r="F865" s="104"/>
      <c r="G865" s="104"/>
      <c r="H865" s="104"/>
      <c r="I865" s="2370"/>
      <c r="J865" s="512" t="s">
        <v>295</v>
      </c>
      <c r="K865" s="512"/>
      <c r="L865" s="512"/>
      <c r="M865" s="511"/>
      <c r="N865" s="511"/>
      <c r="O865" s="511"/>
      <c r="P865" s="2358"/>
      <c r="Q865" s="1542">
        <f>SUM(Q866:Q869)</f>
        <v>9</v>
      </c>
      <c r="R865" s="1542">
        <f t="shared" ref="R865:AI865" si="501">SUM(R866:R869)</f>
        <v>9</v>
      </c>
      <c r="S865" s="1542">
        <f t="shared" si="501"/>
        <v>9</v>
      </c>
      <c r="T865" s="1542">
        <f t="shared" si="501"/>
        <v>9</v>
      </c>
      <c r="U865" s="1542">
        <f t="shared" si="501"/>
        <v>9</v>
      </c>
      <c r="V865" s="1542">
        <f t="shared" si="501"/>
        <v>9</v>
      </c>
      <c r="W865" s="1542">
        <f t="shared" si="501"/>
        <v>9</v>
      </c>
      <c r="X865" s="1542">
        <f t="shared" si="501"/>
        <v>9</v>
      </c>
      <c r="Y865" s="1542">
        <f t="shared" si="501"/>
        <v>9</v>
      </c>
      <c r="Z865" s="1542">
        <f t="shared" si="501"/>
        <v>9</v>
      </c>
      <c r="AA865" s="1542">
        <f t="shared" si="501"/>
        <v>9</v>
      </c>
      <c r="AB865" s="1542">
        <f t="shared" si="501"/>
        <v>9</v>
      </c>
      <c r="AC865" s="1542">
        <f t="shared" si="501"/>
        <v>9</v>
      </c>
      <c r="AD865" s="1542">
        <f t="shared" si="501"/>
        <v>9</v>
      </c>
      <c r="AE865" s="1542">
        <f t="shared" si="501"/>
        <v>9</v>
      </c>
      <c r="AF865" s="1542">
        <f t="shared" si="501"/>
        <v>9</v>
      </c>
      <c r="AG865" s="1542">
        <f t="shared" si="501"/>
        <v>9</v>
      </c>
      <c r="AH865" s="1542">
        <f t="shared" si="501"/>
        <v>9</v>
      </c>
      <c r="AI865" s="1542">
        <f t="shared" si="501"/>
        <v>9</v>
      </c>
    </row>
    <row r="866" spans="1:35" s="2121" customFormat="1">
      <c r="A866" s="1887">
        <v>840</v>
      </c>
      <c r="B866" s="1887">
        <v>1</v>
      </c>
      <c r="C866" s="1887">
        <v>837</v>
      </c>
      <c r="E866" s="2653">
        <v>1</v>
      </c>
      <c r="F866" s="104"/>
      <c r="G866" s="104"/>
      <c r="H866" s="104"/>
      <c r="I866" s="2370"/>
      <c r="J866" s="104"/>
      <c r="K866" s="104"/>
      <c r="L866" s="104"/>
      <c r="M866" s="2182"/>
      <c r="N866" s="2356"/>
      <c r="O866" s="2356" t="s">
        <v>346</v>
      </c>
      <c r="P866" s="2182"/>
      <c r="Q866" s="1388">
        <v>6</v>
      </c>
      <c r="R866" s="1388">
        <v>6</v>
      </c>
      <c r="S866" s="1388">
        <v>6</v>
      </c>
      <c r="T866" s="1388">
        <v>6</v>
      </c>
      <c r="U866" s="1388">
        <v>6</v>
      </c>
      <c r="V866" s="1388">
        <v>6</v>
      </c>
      <c r="W866" s="1388">
        <v>6</v>
      </c>
      <c r="X866" s="1388">
        <v>6</v>
      </c>
      <c r="Y866" s="1388">
        <v>6</v>
      </c>
      <c r="Z866" s="1388">
        <v>6</v>
      </c>
      <c r="AA866" s="1388">
        <v>6</v>
      </c>
      <c r="AB866" s="1388">
        <v>6</v>
      </c>
      <c r="AC866" s="1383">
        <f>S866</f>
        <v>6</v>
      </c>
      <c r="AD866" s="1383">
        <f>V866</f>
        <v>6</v>
      </c>
      <c r="AE866" s="1383">
        <f>Y866</f>
        <v>6</v>
      </c>
      <c r="AF866" s="1383">
        <f>AB866</f>
        <v>6</v>
      </c>
      <c r="AG866" s="1383">
        <f>AD866</f>
        <v>6</v>
      </c>
      <c r="AH866" s="1383">
        <f>AF866</f>
        <v>6</v>
      </c>
      <c r="AI866" s="1383">
        <f>AH866</f>
        <v>6</v>
      </c>
    </row>
    <row r="867" spans="1:35" s="2121" customFormat="1">
      <c r="A867" s="1887">
        <v>841</v>
      </c>
      <c r="B867" s="1887">
        <v>1</v>
      </c>
      <c r="C867" s="1887">
        <v>838</v>
      </c>
      <c r="E867" s="2653">
        <v>1</v>
      </c>
      <c r="F867" s="104"/>
      <c r="G867" s="104"/>
      <c r="H867" s="104"/>
      <c r="I867" s="2370"/>
      <c r="J867" s="104"/>
      <c r="K867" s="104"/>
      <c r="L867" s="104"/>
      <c r="M867" s="2182"/>
      <c r="N867" s="2356"/>
      <c r="O867" s="2356" t="s">
        <v>347</v>
      </c>
      <c r="P867" s="2182"/>
      <c r="Q867" s="1388"/>
      <c r="R867" s="1388"/>
      <c r="S867" s="1388"/>
      <c r="T867" s="1388"/>
      <c r="U867" s="1388"/>
      <c r="V867" s="1388"/>
      <c r="W867" s="1388"/>
      <c r="X867" s="1388"/>
      <c r="Y867" s="1388"/>
      <c r="Z867" s="1388"/>
      <c r="AA867" s="1388"/>
      <c r="AB867" s="1388"/>
      <c r="AC867" s="1383">
        <f>S867</f>
        <v>0</v>
      </c>
      <c r="AD867" s="1383">
        <f>V867</f>
        <v>0</v>
      </c>
      <c r="AE867" s="1383">
        <f>Y867</f>
        <v>0</v>
      </c>
      <c r="AF867" s="1383">
        <f>AB867</f>
        <v>0</v>
      </c>
      <c r="AG867" s="1383">
        <f>AD867</f>
        <v>0</v>
      </c>
      <c r="AH867" s="1383">
        <f>AF867</f>
        <v>0</v>
      </c>
      <c r="AI867" s="1383">
        <f>AH867</f>
        <v>0</v>
      </c>
    </row>
    <row r="868" spans="1:35" s="2121" customFormat="1">
      <c r="A868" s="1887">
        <v>842</v>
      </c>
      <c r="B868" s="1887">
        <v>1</v>
      </c>
      <c r="C868" s="1887">
        <v>839</v>
      </c>
      <c r="E868" s="2653">
        <v>1</v>
      </c>
      <c r="F868" s="104"/>
      <c r="G868" s="104"/>
      <c r="H868" s="104"/>
      <c r="I868" s="2370"/>
      <c r="J868" s="104"/>
      <c r="K868" s="104"/>
      <c r="L868" s="104"/>
      <c r="M868" s="2182"/>
      <c r="N868" s="2356"/>
      <c r="O868" s="2356" t="s">
        <v>348</v>
      </c>
      <c r="P868" s="2182"/>
      <c r="Q868" s="1388">
        <v>1</v>
      </c>
      <c r="R868" s="1388">
        <v>1</v>
      </c>
      <c r="S868" s="1388">
        <v>1</v>
      </c>
      <c r="T868" s="1388">
        <v>1</v>
      </c>
      <c r="U868" s="1388">
        <v>1</v>
      </c>
      <c r="V868" s="1388">
        <v>1</v>
      </c>
      <c r="W868" s="1388">
        <v>1</v>
      </c>
      <c r="X868" s="1388">
        <v>1</v>
      </c>
      <c r="Y868" s="1388">
        <v>1</v>
      </c>
      <c r="Z868" s="1388">
        <v>1</v>
      </c>
      <c r="AA868" s="1388">
        <v>1</v>
      </c>
      <c r="AB868" s="1388">
        <v>1</v>
      </c>
      <c r="AC868" s="1383">
        <f>S868</f>
        <v>1</v>
      </c>
      <c r="AD868" s="1383">
        <f>V868</f>
        <v>1</v>
      </c>
      <c r="AE868" s="1383">
        <f>Y868</f>
        <v>1</v>
      </c>
      <c r="AF868" s="1383">
        <f>AB868</f>
        <v>1</v>
      </c>
      <c r="AG868" s="1383">
        <f>AD868</f>
        <v>1</v>
      </c>
      <c r="AH868" s="1383">
        <f>AF868</f>
        <v>1</v>
      </c>
      <c r="AI868" s="1383">
        <f>AH868</f>
        <v>1</v>
      </c>
    </row>
    <row r="869" spans="1:35" s="2121" customFormat="1">
      <c r="A869" s="1887">
        <v>843</v>
      </c>
      <c r="B869" s="1887">
        <v>1</v>
      </c>
      <c r="C869" s="1887">
        <v>840</v>
      </c>
      <c r="E869" s="2653">
        <v>1</v>
      </c>
      <c r="F869" s="104"/>
      <c r="G869" s="104"/>
      <c r="H869" s="104"/>
      <c r="I869" s="2370"/>
      <c r="J869" s="1188"/>
      <c r="K869" s="1188"/>
      <c r="L869" s="1188"/>
      <c r="M869" s="2241"/>
      <c r="N869" s="2357"/>
      <c r="O869" s="2357" t="s">
        <v>349</v>
      </c>
      <c r="P869" s="2241"/>
      <c r="Q869" s="1547">
        <v>2</v>
      </c>
      <c r="R869" s="1547">
        <v>2</v>
      </c>
      <c r="S869" s="1547">
        <v>2</v>
      </c>
      <c r="T869" s="1547">
        <v>2</v>
      </c>
      <c r="U869" s="1547">
        <v>2</v>
      </c>
      <c r="V869" s="1547">
        <v>2</v>
      </c>
      <c r="W869" s="1547">
        <v>2</v>
      </c>
      <c r="X869" s="1547">
        <v>2</v>
      </c>
      <c r="Y869" s="1547">
        <v>2</v>
      </c>
      <c r="Z869" s="1547">
        <v>2</v>
      </c>
      <c r="AA869" s="1547">
        <v>2</v>
      </c>
      <c r="AB869" s="1547">
        <v>2</v>
      </c>
      <c r="AC869" s="1541">
        <f>S869</f>
        <v>2</v>
      </c>
      <c r="AD869" s="1541">
        <f>V869</f>
        <v>2</v>
      </c>
      <c r="AE869" s="1541">
        <f>Y869</f>
        <v>2</v>
      </c>
      <c r="AF869" s="1541">
        <f>AB869</f>
        <v>2</v>
      </c>
      <c r="AG869" s="1541">
        <f>AD869</f>
        <v>2</v>
      </c>
      <c r="AH869" s="1541">
        <f>AF869</f>
        <v>2</v>
      </c>
      <c r="AI869" s="1541">
        <f>AH869</f>
        <v>2</v>
      </c>
    </row>
    <row r="870" spans="1:35" s="2121" customFormat="1">
      <c r="A870" s="1887">
        <v>844</v>
      </c>
      <c r="B870" s="1887">
        <v>1</v>
      </c>
      <c r="C870" s="1887">
        <v>841</v>
      </c>
      <c r="D870" s="2120" t="s">
        <v>1020</v>
      </c>
      <c r="E870" s="2653">
        <v>1</v>
      </c>
      <c r="F870" s="104"/>
      <c r="G870" s="104"/>
      <c r="H870" s="104"/>
      <c r="I870" s="2370"/>
      <c r="J870" s="520" t="s">
        <v>242</v>
      </c>
      <c r="K870" s="520"/>
      <c r="L870" s="520"/>
      <c r="M870" s="81"/>
      <c r="N870" s="81"/>
      <c r="O870" s="81"/>
      <c r="P870" s="2230"/>
      <c r="Q870" s="1538">
        <f>SUM(Q871:Q875)</f>
        <v>45</v>
      </c>
      <c r="R870" s="1538">
        <f t="shared" ref="R870:AI870" si="502">SUM(R871:R875)</f>
        <v>45</v>
      </c>
      <c r="S870" s="1538">
        <f t="shared" si="502"/>
        <v>45</v>
      </c>
      <c r="T870" s="1538">
        <f t="shared" si="502"/>
        <v>47</v>
      </c>
      <c r="U870" s="1538">
        <f t="shared" si="502"/>
        <v>47</v>
      </c>
      <c r="V870" s="1538">
        <f t="shared" si="502"/>
        <v>47</v>
      </c>
      <c r="W870" s="1538">
        <f t="shared" si="502"/>
        <v>47</v>
      </c>
      <c r="X870" s="1538">
        <f t="shared" si="502"/>
        <v>47</v>
      </c>
      <c r="Y870" s="1538">
        <f t="shared" si="502"/>
        <v>47</v>
      </c>
      <c r="Z870" s="1538">
        <f t="shared" si="502"/>
        <v>47</v>
      </c>
      <c r="AA870" s="1538">
        <f t="shared" si="502"/>
        <v>47</v>
      </c>
      <c r="AB870" s="1538">
        <f t="shared" si="502"/>
        <v>47</v>
      </c>
      <c r="AC870" s="1538">
        <f t="shared" si="502"/>
        <v>45</v>
      </c>
      <c r="AD870" s="1538">
        <f t="shared" si="502"/>
        <v>47</v>
      </c>
      <c r="AE870" s="1538">
        <f t="shared" si="502"/>
        <v>47</v>
      </c>
      <c r="AF870" s="1538">
        <f t="shared" si="502"/>
        <v>47</v>
      </c>
      <c r="AG870" s="1538">
        <f t="shared" si="502"/>
        <v>47</v>
      </c>
      <c r="AH870" s="1538">
        <f t="shared" si="502"/>
        <v>47</v>
      </c>
      <c r="AI870" s="1538">
        <f t="shared" si="502"/>
        <v>47</v>
      </c>
    </row>
    <row r="871" spans="1:35" s="2121" customFormat="1">
      <c r="A871" s="1887">
        <v>845</v>
      </c>
      <c r="B871" s="1887">
        <v>1</v>
      </c>
      <c r="C871" s="1887">
        <v>842</v>
      </c>
      <c r="E871" s="2653">
        <v>1</v>
      </c>
      <c r="F871" s="104"/>
      <c r="G871" s="104"/>
      <c r="H871" s="104"/>
      <c r="I871" s="2370"/>
      <c r="J871" s="104"/>
      <c r="K871" s="104"/>
      <c r="L871" s="2182"/>
      <c r="M871" s="2182"/>
      <c r="N871" s="2356"/>
      <c r="O871" s="2356" t="s">
        <v>124</v>
      </c>
      <c r="P871" s="2359"/>
      <c r="Q871" s="1388">
        <v>4</v>
      </c>
      <c r="R871" s="1388">
        <v>4</v>
      </c>
      <c r="S871" s="1388">
        <v>4</v>
      </c>
      <c r="T871" s="1388">
        <v>4</v>
      </c>
      <c r="U871" s="1388">
        <v>4</v>
      </c>
      <c r="V871" s="1388">
        <v>4</v>
      </c>
      <c r="W871" s="1388">
        <v>4</v>
      </c>
      <c r="X871" s="1388">
        <v>4</v>
      </c>
      <c r="Y871" s="1388">
        <v>4</v>
      </c>
      <c r="Z871" s="1388">
        <v>4</v>
      </c>
      <c r="AA871" s="1388">
        <v>4</v>
      </c>
      <c r="AB871" s="1388">
        <v>4</v>
      </c>
      <c r="AC871" s="1383">
        <f>S871</f>
        <v>4</v>
      </c>
      <c r="AD871" s="1383">
        <f>V871</f>
        <v>4</v>
      </c>
      <c r="AE871" s="1383">
        <f>Y871</f>
        <v>4</v>
      </c>
      <c r="AF871" s="1383">
        <f>AB871</f>
        <v>4</v>
      </c>
      <c r="AG871" s="1383">
        <f>AD871</f>
        <v>4</v>
      </c>
      <c r="AH871" s="1383">
        <f>AF871</f>
        <v>4</v>
      </c>
      <c r="AI871" s="1383">
        <f>AH871</f>
        <v>4</v>
      </c>
    </row>
    <row r="872" spans="1:35" s="2121" customFormat="1">
      <c r="A872" s="1887">
        <v>846</v>
      </c>
      <c r="B872" s="1887">
        <v>1</v>
      </c>
      <c r="C872" s="1887">
        <v>843</v>
      </c>
      <c r="E872" s="2653">
        <v>1</v>
      </c>
      <c r="F872" s="104"/>
      <c r="G872" s="104"/>
      <c r="H872" s="104"/>
      <c r="I872" s="2370"/>
      <c r="J872" s="104"/>
      <c r="K872" s="104"/>
      <c r="L872" s="2182"/>
      <c r="M872" s="2182"/>
      <c r="N872" s="2356"/>
      <c r="O872" s="2356" t="s">
        <v>77</v>
      </c>
      <c r="P872" s="2359"/>
      <c r="Q872" s="1388">
        <v>30</v>
      </c>
      <c r="R872" s="1388">
        <v>30</v>
      </c>
      <c r="S872" s="1388">
        <v>30</v>
      </c>
      <c r="T872" s="1388">
        <v>30</v>
      </c>
      <c r="U872" s="1388">
        <v>30</v>
      </c>
      <c r="V872" s="1388">
        <v>30</v>
      </c>
      <c r="W872" s="1388">
        <v>30</v>
      </c>
      <c r="X872" s="1388">
        <v>30</v>
      </c>
      <c r="Y872" s="1388">
        <v>30</v>
      </c>
      <c r="Z872" s="1388">
        <v>30</v>
      </c>
      <c r="AA872" s="1388">
        <v>30</v>
      </c>
      <c r="AB872" s="1388">
        <v>30</v>
      </c>
      <c r="AC872" s="1383">
        <f>S872</f>
        <v>30</v>
      </c>
      <c r="AD872" s="1383">
        <f>V872</f>
        <v>30</v>
      </c>
      <c r="AE872" s="1383">
        <f>Y872</f>
        <v>30</v>
      </c>
      <c r="AF872" s="1383">
        <f>AB872</f>
        <v>30</v>
      </c>
      <c r="AG872" s="1383">
        <f>AD872</f>
        <v>30</v>
      </c>
      <c r="AH872" s="1383">
        <f>AF872</f>
        <v>30</v>
      </c>
      <c r="AI872" s="1383">
        <f>AH872</f>
        <v>30</v>
      </c>
    </row>
    <row r="873" spans="1:35" s="2121" customFormat="1">
      <c r="A873" s="1887">
        <v>847</v>
      </c>
      <c r="B873" s="1887">
        <v>1</v>
      </c>
      <c r="C873" s="1887">
        <v>844</v>
      </c>
      <c r="E873" s="2653">
        <v>1</v>
      </c>
      <c r="F873" s="104"/>
      <c r="G873" s="104"/>
      <c r="H873" s="104"/>
      <c r="I873" s="2370"/>
      <c r="J873" s="104"/>
      <c r="K873" s="104"/>
      <c r="L873" s="2182"/>
      <c r="M873" s="2182"/>
      <c r="N873" s="2356"/>
      <c r="O873" s="2356" t="s">
        <v>78</v>
      </c>
      <c r="P873" s="2359"/>
      <c r="Q873" s="1388">
        <v>4</v>
      </c>
      <c r="R873" s="1388">
        <v>4</v>
      </c>
      <c r="S873" s="1388">
        <v>4</v>
      </c>
      <c r="T873" s="1388">
        <v>4</v>
      </c>
      <c r="U873" s="1388">
        <v>4</v>
      </c>
      <c r="V873" s="1388">
        <v>4</v>
      </c>
      <c r="W873" s="1388">
        <v>4</v>
      </c>
      <c r="X873" s="1388">
        <v>4</v>
      </c>
      <c r="Y873" s="1388">
        <v>4</v>
      </c>
      <c r="Z873" s="1388">
        <v>4</v>
      </c>
      <c r="AA873" s="1388">
        <v>4</v>
      </c>
      <c r="AB873" s="1388">
        <v>4</v>
      </c>
      <c r="AC873" s="1383">
        <f>S873</f>
        <v>4</v>
      </c>
      <c r="AD873" s="1383">
        <f>V873</f>
        <v>4</v>
      </c>
      <c r="AE873" s="1383">
        <f>Y873</f>
        <v>4</v>
      </c>
      <c r="AF873" s="1383">
        <f>AB873</f>
        <v>4</v>
      </c>
      <c r="AG873" s="1383">
        <f>AD873</f>
        <v>4</v>
      </c>
      <c r="AH873" s="1383">
        <f>AF873</f>
        <v>4</v>
      </c>
      <c r="AI873" s="1383">
        <f>AH873</f>
        <v>4</v>
      </c>
    </row>
    <row r="874" spans="1:35" s="2121" customFormat="1">
      <c r="A874" s="1887">
        <v>848</v>
      </c>
      <c r="B874" s="1887">
        <v>1</v>
      </c>
      <c r="C874" s="1887">
        <v>845</v>
      </c>
      <c r="E874" s="2653">
        <v>1</v>
      </c>
      <c r="F874" s="104"/>
      <c r="G874" s="104"/>
      <c r="H874" s="104"/>
      <c r="I874" s="2370"/>
      <c r="J874" s="104"/>
      <c r="K874" s="104"/>
      <c r="L874" s="2182"/>
      <c r="M874" s="2182"/>
      <c r="N874" s="2356"/>
      <c r="O874" s="2356" t="s">
        <v>79</v>
      </c>
      <c r="P874" s="2359"/>
      <c r="Q874" s="1388"/>
      <c r="R874" s="1388"/>
      <c r="S874" s="1388"/>
      <c r="T874" s="1388"/>
      <c r="U874" s="1388"/>
      <c r="V874" s="1388"/>
      <c r="W874" s="1388"/>
      <c r="X874" s="1388"/>
      <c r="Y874" s="1388"/>
      <c r="Z874" s="1388"/>
      <c r="AA874" s="1388"/>
      <c r="AB874" s="1388"/>
      <c r="AC874" s="1383">
        <f>S874</f>
        <v>0</v>
      </c>
      <c r="AD874" s="1383">
        <f>V874</f>
        <v>0</v>
      </c>
      <c r="AE874" s="1383">
        <f>Y874</f>
        <v>0</v>
      </c>
      <c r="AF874" s="1383">
        <f>AB874</f>
        <v>0</v>
      </c>
      <c r="AG874" s="1383">
        <f>AD874</f>
        <v>0</v>
      </c>
      <c r="AH874" s="1383">
        <f>AF874</f>
        <v>0</v>
      </c>
      <c r="AI874" s="1383">
        <f>AH874</f>
        <v>0</v>
      </c>
    </row>
    <row r="875" spans="1:35" s="2121" customFormat="1">
      <c r="A875" s="1887">
        <v>849</v>
      </c>
      <c r="B875" s="1887">
        <v>1</v>
      </c>
      <c r="C875" s="1887">
        <v>846</v>
      </c>
      <c r="E875" s="2653">
        <v>1</v>
      </c>
      <c r="F875" s="104"/>
      <c r="G875" s="104"/>
      <c r="H875" s="104"/>
      <c r="I875" s="2370"/>
      <c r="J875" s="104"/>
      <c r="K875" s="104"/>
      <c r="L875" s="2182"/>
      <c r="M875" s="2182"/>
      <c r="N875" s="2356"/>
      <c r="O875" s="2356" t="s">
        <v>11</v>
      </c>
      <c r="P875" s="2359"/>
      <c r="Q875" s="1388">
        <v>7</v>
      </c>
      <c r="R875" s="1388">
        <v>7</v>
      </c>
      <c r="S875" s="1388">
        <v>7</v>
      </c>
      <c r="T875" s="1388">
        <v>9</v>
      </c>
      <c r="U875" s="1388">
        <v>9</v>
      </c>
      <c r="V875" s="1388">
        <v>9</v>
      </c>
      <c r="W875" s="1388">
        <v>9</v>
      </c>
      <c r="X875" s="1388">
        <v>9</v>
      </c>
      <c r="Y875" s="1388">
        <v>9</v>
      </c>
      <c r="Z875" s="1388">
        <v>9</v>
      </c>
      <c r="AA875" s="1388">
        <v>9</v>
      </c>
      <c r="AB875" s="1388">
        <v>9</v>
      </c>
      <c r="AC875" s="1383">
        <f>S875</f>
        <v>7</v>
      </c>
      <c r="AD875" s="1383">
        <f>V875</f>
        <v>9</v>
      </c>
      <c r="AE875" s="1383">
        <f>Y875</f>
        <v>9</v>
      </c>
      <c r="AF875" s="1383">
        <f>AB875</f>
        <v>9</v>
      </c>
      <c r="AG875" s="1383">
        <f>AD875</f>
        <v>9</v>
      </c>
      <c r="AH875" s="1383">
        <f>AF875</f>
        <v>9</v>
      </c>
      <c r="AI875" s="1383">
        <f>AH875</f>
        <v>9</v>
      </c>
    </row>
    <row r="876" spans="1:35" s="2121" customFormat="1">
      <c r="A876" s="1887">
        <v>850</v>
      </c>
      <c r="B876" s="1887">
        <v>1</v>
      </c>
      <c r="C876" s="1887">
        <v>847</v>
      </c>
      <c r="D876" s="2120" t="s">
        <v>1020</v>
      </c>
      <c r="E876" s="2653">
        <v>1</v>
      </c>
      <c r="F876" s="104"/>
      <c r="G876" s="104"/>
      <c r="H876" s="104"/>
      <c r="I876" s="2370"/>
      <c r="J876" s="512" t="s">
        <v>243</v>
      </c>
      <c r="K876" s="512"/>
      <c r="L876" s="512"/>
      <c r="M876" s="511"/>
      <c r="N876" s="511"/>
      <c r="O876" s="511"/>
      <c r="P876" s="2358"/>
      <c r="Q876" s="1542">
        <f>SUM(Q877:Q879)</f>
        <v>24</v>
      </c>
      <c r="R876" s="1542">
        <f t="shared" ref="R876:AI876" si="503">SUM(R877:R879)</f>
        <v>24</v>
      </c>
      <c r="S876" s="1542">
        <f t="shared" si="503"/>
        <v>24</v>
      </c>
      <c r="T876" s="1542">
        <f t="shared" si="503"/>
        <v>24</v>
      </c>
      <c r="U876" s="1542">
        <f t="shared" si="503"/>
        <v>24</v>
      </c>
      <c r="V876" s="1542">
        <f t="shared" si="503"/>
        <v>24</v>
      </c>
      <c r="W876" s="1542">
        <f t="shared" si="503"/>
        <v>24</v>
      </c>
      <c r="X876" s="1542">
        <f t="shared" si="503"/>
        <v>24</v>
      </c>
      <c r="Y876" s="1542">
        <f t="shared" si="503"/>
        <v>24</v>
      </c>
      <c r="Z876" s="1542">
        <f t="shared" si="503"/>
        <v>24</v>
      </c>
      <c r="AA876" s="1542">
        <f t="shared" si="503"/>
        <v>24</v>
      </c>
      <c r="AB876" s="1542">
        <f t="shared" si="503"/>
        <v>24</v>
      </c>
      <c r="AC876" s="1542">
        <f t="shared" si="503"/>
        <v>24</v>
      </c>
      <c r="AD876" s="1542">
        <f t="shared" si="503"/>
        <v>24</v>
      </c>
      <c r="AE876" s="1542">
        <f t="shared" si="503"/>
        <v>24</v>
      </c>
      <c r="AF876" s="1542">
        <f t="shared" si="503"/>
        <v>24</v>
      </c>
      <c r="AG876" s="1542">
        <f t="shared" si="503"/>
        <v>24</v>
      </c>
      <c r="AH876" s="1542">
        <f t="shared" si="503"/>
        <v>24</v>
      </c>
      <c r="AI876" s="1542">
        <f t="shared" si="503"/>
        <v>24</v>
      </c>
    </row>
    <row r="877" spans="1:35" s="2121" customFormat="1">
      <c r="A877" s="1887">
        <v>851</v>
      </c>
      <c r="B877" s="1887">
        <v>1</v>
      </c>
      <c r="C877" s="1887">
        <v>848</v>
      </c>
      <c r="E877" s="2653">
        <v>1</v>
      </c>
      <c r="F877" s="104"/>
      <c r="G877" s="104"/>
      <c r="H877" s="104"/>
      <c r="I877" s="2370"/>
      <c r="J877" s="104"/>
      <c r="K877" s="104"/>
      <c r="L877" s="2182"/>
      <c r="M877" s="2182"/>
      <c r="N877" s="2356"/>
      <c r="O877" s="2356" t="s">
        <v>81</v>
      </c>
      <c r="P877" s="2359"/>
      <c r="Q877" s="1388">
        <v>10</v>
      </c>
      <c r="R877" s="1388">
        <v>10</v>
      </c>
      <c r="S877" s="1388">
        <v>10</v>
      </c>
      <c r="T877" s="1388">
        <v>10</v>
      </c>
      <c r="U877" s="1388">
        <v>10</v>
      </c>
      <c r="V877" s="1388">
        <v>10</v>
      </c>
      <c r="W877" s="1388">
        <v>10</v>
      </c>
      <c r="X877" s="1388">
        <v>10</v>
      </c>
      <c r="Y877" s="1388">
        <v>10</v>
      </c>
      <c r="Z877" s="1388">
        <v>10</v>
      </c>
      <c r="AA877" s="1388">
        <v>10</v>
      </c>
      <c r="AB877" s="1388">
        <v>10</v>
      </c>
      <c r="AC877" s="1383">
        <f>S877</f>
        <v>10</v>
      </c>
      <c r="AD877" s="1383">
        <f>V877</f>
        <v>10</v>
      </c>
      <c r="AE877" s="1383">
        <f>Y877</f>
        <v>10</v>
      </c>
      <c r="AF877" s="1383">
        <f>AB877</f>
        <v>10</v>
      </c>
      <c r="AG877" s="1383">
        <f>AD877</f>
        <v>10</v>
      </c>
      <c r="AH877" s="1383">
        <f>AF877</f>
        <v>10</v>
      </c>
      <c r="AI877" s="1383">
        <f>AH877</f>
        <v>10</v>
      </c>
    </row>
    <row r="878" spans="1:35" s="2121" customFormat="1">
      <c r="A878" s="1887">
        <v>852</v>
      </c>
      <c r="B878" s="1887">
        <v>1</v>
      </c>
      <c r="C878" s="1887">
        <v>849</v>
      </c>
      <c r="E878" s="2653">
        <v>1</v>
      </c>
      <c r="F878" s="104"/>
      <c r="G878" s="104"/>
      <c r="H878" s="104"/>
      <c r="I878" s="2370"/>
      <c r="J878" s="104"/>
      <c r="K878" s="104"/>
      <c r="L878" s="2182"/>
      <c r="M878" s="2182"/>
      <c r="N878" s="2356"/>
      <c r="O878" s="2356" t="s">
        <v>82</v>
      </c>
      <c r="P878" s="2359"/>
      <c r="Q878" s="1388">
        <v>14</v>
      </c>
      <c r="R878" s="1388">
        <v>14</v>
      </c>
      <c r="S878" s="1388">
        <v>14</v>
      </c>
      <c r="T878" s="1388">
        <v>14</v>
      </c>
      <c r="U878" s="1388">
        <v>14</v>
      </c>
      <c r="V878" s="1388">
        <v>14</v>
      </c>
      <c r="W878" s="1388">
        <v>14</v>
      </c>
      <c r="X878" s="1388">
        <v>14</v>
      </c>
      <c r="Y878" s="1388">
        <v>14</v>
      </c>
      <c r="Z878" s="1388">
        <v>14</v>
      </c>
      <c r="AA878" s="1388">
        <v>14</v>
      </c>
      <c r="AB878" s="1388">
        <v>14</v>
      </c>
      <c r="AC878" s="1383">
        <f>S878</f>
        <v>14</v>
      </c>
      <c r="AD878" s="1383">
        <f>V878</f>
        <v>14</v>
      </c>
      <c r="AE878" s="1383">
        <f>Y878</f>
        <v>14</v>
      </c>
      <c r="AF878" s="1383">
        <f>AB878</f>
        <v>14</v>
      </c>
      <c r="AG878" s="1383">
        <f>AD878</f>
        <v>14</v>
      </c>
      <c r="AH878" s="1383">
        <f>AF878</f>
        <v>14</v>
      </c>
      <c r="AI878" s="1383">
        <f>AH878</f>
        <v>14</v>
      </c>
    </row>
    <row r="879" spans="1:35" s="2121" customFormat="1">
      <c r="A879" s="1887">
        <v>853</v>
      </c>
      <c r="B879" s="1887">
        <v>1</v>
      </c>
      <c r="C879" s="1887">
        <v>850</v>
      </c>
      <c r="E879" s="2653">
        <v>1</v>
      </c>
      <c r="F879" s="104"/>
      <c r="G879" s="104"/>
      <c r="H879" s="104"/>
      <c r="I879" s="2371"/>
      <c r="J879" s="1188"/>
      <c r="K879" s="1188"/>
      <c r="L879" s="2241"/>
      <c r="M879" s="2241"/>
      <c r="N879" s="2357"/>
      <c r="O879" s="2357" t="s">
        <v>83</v>
      </c>
      <c r="P879" s="2361"/>
      <c r="Q879" s="1547"/>
      <c r="R879" s="1547"/>
      <c r="S879" s="1547"/>
      <c r="T879" s="1547"/>
      <c r="U879" s="1547"/>
      <c r="V879" s="1547"/>
      <c r="W879" s="1547"/>
      <c r="X879" s="1547"/>
      <c r="Y879" s="1547"/>
      <c r="Z879" s="1547"/>
      <c r="AA879" s="1547"/>
      <c r="AB879" s="1547"/>
      <c r="AC879" s="1541">
        <f>S879</f>
        <v>0</v>
      </c>
      <c r="AD879" s="1541">
        <f>V879</f>
        <v>0</v>
      </c>
      <c r="AE879" s="1541">
        <f>Y879</f>
        <v>0</v>
      </c>
      <c r="AF879" s="1541">
        <f>AB879</f>
        <v>0</v>
      </c>
      <c r="AG879" s="1541">
        <f>AD879</f>
        <v>0</v>
      </c>
      <c r="AH879" s="1541">
        <f>AF879</f>
        <v>0</v>
      </c>
      <c r="AI879" s="1541">
        <f>AH879</f>
        <v>0</v>
      </c>
    </row>
    <row r="880" spans="1:35" s="2121" customFormat="1">
      <c r="A880" s="1887">
        <v>854</v>
      </c>
      <c r="B880" s="1887">
        <v>1</v>
      </c>
      <c r="C880" s="1887">
        <v>851</v>
      </c>
      <c r="D880" s="2120" t="s">
        <v>1020</v>
      </c>
      <c r="E880" s="2653">
        <v>1</v>
      </c>
      <c r="F880" s="104"/>
      <c r="G880" s="104"/>
      <c r="H880" s="104"/>
      <c r="I880" s="2362" t="s">
        <v>317</v>
      </c>
      <c r="J880" s="2363"/>
      <c r="K880" s="2364"/>
      <c r="L880" s="2364"/>
      <c r="M880" s="2363"/>
      <c r="N880" s="2363"/>
      <c r="O880" s="2363"/>
      <c r="P880" s="2365"/>
      <c r="Q880" s="1548">
        <v>1</v>
      </c>
      <c r="R880" s="1548">
        <v>1</v>
      </c>
      <c r="S880" s="1548">
        <v>1</v>
      </c>
      <c r="T880" s="1548">
        <v>1</v>
      </c>
      <c r="U880" s="1548">
        <v>1</v>
      </c>
      <c r="V880" s="1548">
        <v>1</v>
      </c>
      <c r="W880" s="1548">
        <v>1</v>
      </c>
      <c r="X880" s="1548">
        <v>1</v>
      </c>
      <c r="Y880" s="1548">
        <v>1</v>
      </c>
      <c r="Z880" s="1548">
        <v>1</v>
      </c>
      <c r="AA880" s="1548">
        <v>1</v>
      </c>
      <c r="AB880" s="1548">
        <v>1</v>
      </c>
      <c r="AC880" s="1544">
        <f>S880</f>
        <v>1</v>
      </c>
      <c r="AD880" s="1544">
        <f>V880</f>
        <v>1</v>
      </c>
      <c r="AE880" s="1544">
        <f>Y880</f>
        <v>1</v>
      </c>
      <c r="AF880" s="1544">
        <f>AB880</f>
        <v>1</v>
      </c>
      <c r="AG880" s="1544">
        <f>AD880</f>
        <v>1</v>
      </c>
      <c r="AH880" s="1544">
        <f>AF880</f>
        <v>1</v>
      </c>
      <c r="AI880" s="1544">
        <f>AH880</f>
        <v>1</v>
      </c>
    </row>
    <row r="881" spans="1:35" s="2121" customFormat="1">
      <c r="A881" s="1887">
        <v>855</v>
      </c>
      <c r="B881" s="1887">
        <v>1</v>
      </c>
      <c r="C881" s="1887">
        <v>852</v>
      </c>
      <c r="D881" s="2120" t="s">
        <v>1020</v>
      </c>
      <c r="E881" s="2653">
        <v>1</v>
      </c>
      <c r="F881" s="104"/>
      <c r="G881" s="104"/>
      <c r="H881" s="104"/>
      <c r="I881" s="104"/>
      <c r="J881" s="2182"/>
      <c r="K881" s="104"/>
      <c r="L881" s="104"/>
      <c r="M881" s="2182"/>
      <c r="N881" s="2182"/>
      <c r="O881" s="2182"/>
      <c r="P881" s="2182"/>
      <c r="Q881" s="2187"/>
      <c r="R881" s="2187"/>
      <c r="S881" s="2187"/>
      <c r="T881" s="2187"/>
      <c r="U881" s="2187"/>
      <c r="V881" s="2187"/>
      <c r="W881" s="2187"/>
      <c r="X881" s="2187"/>
      <c r="Y881" s="2187"/>
      <c r="Z881" s="2187"/>
    </row>
    <row r="882" spans="1:35" s="2121" customFormat="1">
      <c r="A882" s="1887">
        <v>856</v>
      </c>
      <c r="B882" s="1887">
        <v>1</v>
      </c>
      <c r="C882" s="1887">
        <v>853</v>
      </c>
      <c r="D882" s="2120" t="s">
        <v>1020</v>
      </c>
      <c r="E882" s="2653">
        <v>1</v>
      </c>
      <c r="F882" s="104"/>
      <c r="G882" s="104"/>
      <c r="H882" s="104" t="s">
        <v>516</v>
      </c>
      <c r="I882" s="104"/>
      <c r="J882" s="2182"/>
      <c r="K882" s="104"/>
      <c r="L882" s="104"/>
      <c r="M882" s="2182"/>
      <c r="N882" s="2182"/>
      <c r="O882" s="2182"/>
      <c r="P882" s="2182"/>
      <c r="Q882" s="2187"/>
      <c r="R882" s="2187"/>
      <c r="S882" s="2187"/>
      <c r="T882" s="2187"/>
      <c r="U882" s="2187"/>
      <c r="V882" s="2187"/>
      <c r="W882" s="2187"/>
      <c r="X882" s="2187"/>
      <c r="Y882" s="2187"/>
      <c r="Z882" s="2187"/>
    </row>
    <row r="883" spans="1:35" s="1537" customFormat="1">
      <c r="A883" s="1887">
        <v>857</v>
      </c>
      <c r="B883" s="1887">
        <v>1</v>
      </c>
      <c r="C883" s="1887">
        <v>854</v>
      </c>
      <c r="D883" s="2120" t="s">
        <v>1020</v>
      </c>
      <c r="E883" s="2653">
        <v>1</v>
      </c>
      <c r="F883" s="1532"/>
      <c r="G883" s="1532"/>
      <c r="H883" s="1533"/>
      <c r="I883" s="1552" t="s">
        <v>352</v>
      </c>
      <c r="J883" s="1553"/>
      <c r="K883" s="1554"/>
      <c r="L883" s="1554"/>
      <c r="M883" s="1554"/>
      <c r="N883" s="1554"/>
      <c r="O883" s="1554"/>
      <c r="P883" s="2007"/>
      <c r="Q883" s="2007">
        <f>Q884+Q889+Q895+Q900+Q906</f>
        <v>21</v>
      </c>
      <c r="R883" s="2007">
        <f t="shared" ref="R883:AI883" si="504">R884+R889+R895+R900+R906</f>
        <v>21</v>
      </c>
      <c r="S883" s="2007">
        <f t="shared" si="504"/>
        <v>21</v>
      </c>
      <c r="T883" s="2007">
        <f t="shared" si="504"/>
        <v>21</v>
      </c>
      <c r="U883" s="2007">
        <f t="shared" si="504"/>
        <v>21</v>
      </c>
      <c r="V883" s="2007">
        <f t="shared" si="504"/>
        <v>21</v>
      </c>
      <c r="W883" s="2007">
        <f t="shared" si="504"/>
        <v>21</v>
      </c>
      <c r="X883" s="2007">
        <f t="shared" si="504"/>
        <v>21</v>
      </c>
      <c r="Y883" s="2007">
        <f t="shared" si="504"/>
        <v>21</v>
      </c>
      <c r="Z883" s="2007">
        <f t="shared" si="504"/>
        <v>23</v>
      </c>
      <c r="AA883" s="2007">
        <f t="shared" si="504"/>
        <v>23</v>
      </c>
      <c r="AB883" s="2007">
        <f t="shared" si="504"/>
        <v>23</v>
      </c>
      <c r="AC883" s="2007">
        <f t="shared" si="504"/>
        <v>21</v>
      </c>
      <c r="AD883" s="2007">
        <f t="shared" si="504"/>
        <v>21</v>
      </c>
      <c r="AE883" s="2007">
        <f t="shared" si="504"/>
        <v>21</v>
      </c>
      <c r="AF883" s="2007">
        <f t="shared" si="504"/>
        <v>23</v>
      </c>
      <c r="AG883" s="2007">
        <f t="shared" si="504"/>
        <v>21</v>
      </c>
      <c r="AH883" s="2007">
        <f t="shared" si="504"/>
        <v>23</v>
      </c>
      <c r="AI883" s="2007">
        <f t="shared" si="504"/>
        <v>23</v>
      </c>
    </row>
    <row r="884" spans="1:35" s="2121" customFormat="1">
      <c r="A884" s="1887">
        <v>858</v>
      </c>
      <c r="B884" s="1887">
        <v>1</v>
      </c>
      <c r="C884" s="1887">
        <v>855</v>
      </c>
      <c r="D884" s="2120" t="s">
        <v>1020</v>
      </c>
      <c r="E884" s="2653">
        <v>1</v>
      </c>
      <c r="F884" s="104"/>
      <c r="G884" s="104"/>
      <c r="H884" s="104"/>
      <c r="I884" s="2372"/>
      <c r="J884" s="520" t="s">
        <v>131</v>
      </c>
      <c r="K884" s="81"/>
      <c r="L884" s="520"/>
      <c r="M884" s="520"/>
      <c r="N884" s="81"/>
      <c r="O884" s="81"/>
      <c r="P884" s="2230"/>
      <c r="Q884" s="1538">
        <f>SUM(Q885:Q888)</f>
        <v>5</v>
      </c>
      <c r="R884" s="1538">
        <f t="shared" ref="R884:AI884" si="505">SUM(R885:R888)</f>
        <v>5</v>
      </c>
      <c r="S884" s="1538">
        <f t="shared" si="505"/>
        <v>5</v>
      </c>
      <c r="T884" s="1538">
        <f t="shared" si="505"/>
        <v>5</v>
      </c>
      <c r="U884" s="1538">
        <f t="shared" si="505"/>
        <v>5</v>
      </c>
      <c r="V884" s="1538">
        <f t="shared" si="505"/>
        <v>5</v>
      </c>
      <c r="W884" s="1538">
        <f t="shared" si="505"/>
        <v>5</v>
      </c>
      <c r="X884" s="1538">
        <f t="shared" si="505"/>
        <v>5</v>
      </c>
      <c r="Y884" s="1538">
        <f t="shared" si="505"/>
        <v>5</v>
      </c>
      <c r="Z884" s="1538">
        <f t="shared" si="505"/>
        <v>5</v>
      </c>
      <c r="AA884" s="1538">
        <f t="shared" si="505"/>
        <v>5</v>
      </c>
      <c r="AB884" s="1538">
        <f t="shared" si="505"/>
        <v>5</v>
      </c>
      <c r="AC884" s="1538">
        <f t="shared" si="505"/>
        <v>5</v>
      </c>
      <c r="AD884" s="1538">
        <f t="shared" si="505"/>
        <v>5</v>
      </c>
      <c r="AE884" s="1538">
        <f t="shared" si="505"/>
        <v>5</v>
      </c>
      <c r="AF884" s="1538">
        <f t="shared" si="505"/>
        <v>5</v>
      </c>
      <c r="AG884" s="1538">
        <f t="shared" si="505"/>
        <v>5</v>
      </c>
      <c r="AH884" s="1538">
        <f t="shared" si="505"/>
        <v>5</v>
      </c>
      <c r="AI884" s="1538">
        <f t="shared" si="505"/>
        <v>5</v>
      </c>
    </row>
    <row r="885" spans="1:35" s="2121" customFormat="1">
      <c r="A885" s="1887">
        <v>859</v>
      </c>
      <c r="B885" s="1887">
        <v>1</v>
      </c>
      <c r="C885" s="1887">
        <v>856</v>
      </c>
      <c r="E885" s="2653">
        <v>1</v>
      </c>
      <c r="F885" s="104"/>
      <c r="G885" s="104"/>
      <c r="H885" s="104"/>
      <c r="I885" s="2372"/>
      <c r="J885" s="104"/>
      <c r="K885" s="2182"/>
      <c r="L885" s="104"/>
      <c r="M885" s="104"/>
      <c r="N885" s="2356"/>
      <c r="O885" s="2356" t="s">
        <v>130</v>
      </c>
      <c r="P885" s="2182"/>
      <c r="Q885" s="1388">
        <v>4</v>
      </c>
      <c r="R885" s="1388">
        <v>4</v>
      </c>
      <c r="S885" s="1388">
        <v>4</v>
      </c>
      <c r="T885" s="1388">
        <v>4</v>
      </c>
      <c r="U885" s="1388">
        <v>4</v>
      </c>
      <c r="V885" s="1388">
        <v>4</v>
      </c>
      <c r="W885" s="1388">
        <v>4</v>
      </c>
      <c r="X885" s="1388">
        <v>4</v>
      </c>
      <c r="Y885" s="1388">
        <v>4</v>
      </c>
      <c r="Z885" s="1388">
        <v>4</v>
      </c>
      <c r="AA885" s="1388">
        <v>4</v>
      </c>
      <c r="AB885" s="1388">
        <v>4</v>
      </c>
      <c r="AC885" s="1383">
        <f>S885</f>
        <v>4</v>
      </c>
      <c r="AD885" s="1383">
        <f>V885</f>
        <v>4</v>
      </c>
      <c r="AE885" s="1383">
        <f>Y885</f>
        <v>4</v>
      </c>
      <c r="AF885" s="1383">
        <f>AB885</f>
        <v>4</v>
      </c>
      <c r="AG885" s="1383">
        <f>AD885</f>
        <v>4</v>
      </c>
      <c r="AH885" s="1383">
        <f>AF885</f>
        <v>4</v>
      </c>
      <c r="AI885" s="1383">
        <f>AH885</f>
        <v>4</v>
      </c>
    </row>
    <row r="886" spans="1:35" s="2121" customFormat="1">
      <c r="A886" s="1887">
        <v>860</v>
      </c>
      <c r="B886" s="1887">
        <v>1</v>
      </c>
      <c r="C886" s="1887">
        <v>857</v>
      </c>
      <c r="E886" s="2653">
        <v>1</v>
      </c>
      <c r="F886" s="104"/>
      <c r="G886" s="104"/>
      <c r="H886" s="104"/>
      <c r="I886" s="2372"/>
      <c r="J886" s="104"/>
      <c r="K886" s="2182"/>
      <c r="L886" s="104"/>
      <c r="M886" s="104"/>
      <c r="N886" s="2356"/>
      <c r="O886" s="2356" t="s">
        <v>129</v>
      </c>
      <c r="P886" s="2182"/>
      <c r="Q886" s="1388"/>
      <c r="R886" s="1388"/>
      <c r="S886" s="1388"/>
      <c r="T886" s="1388"/>
      <c r="U886" s="1388"/>
      <c r="V886" s="1388"/>
      <c r="W886" s="1388"/>
      <c r="X886" s="1388"/>
      <c r="Y886" s="1388"/>
      <c r="Z886" s="1388"/>
      <c r="AA886" s="1388"/>
      <c r="AB886" s="1388"/>
      <c r="AC886" s="1383">
        <f>S886</f>
        <v>0</v>
      </c>
      <c r="AD886" s="1383">
        <f>V886</f>
        <v>0</v>
      </c>
      <c r="AE886" s="1383">
        <f>Y886</f>
        <v>0</v>
      </c>
      <c r="AF886" s="1383">
        <f>AB886</f>
        <v>0</v>
      </c>
      <c r="AG886" s="1383">
        <f>AD886</f>
        <v>0</v>
      </c>
      <c r="AH886" s="1383">
        <f>AF886</f>
        <v>0</v>
      </c>
      <c r="AI886" s="1383">
        <f>AH886</f>
        <v>0</v>
      </c>
    </row>
    <row r="887" spans="1:35" s="2121" customFormat="1">
      <c r="A887" s="1887">
        <v>861</v>
      </c>
      <c r="B887" s="1887">
        <v>1</v>
      </c>
      <c r="C887" s="1887">
        <v>858</v>
      </c>
      <c r="E887" s="2653">
        <v>1</v>
      </c>
      <c r="F887" s="104"/>
      <c r="G887" s="104"/>
      <c r="H887" s="104"/>
      <c r="I887" s="2372"/>
      <c r="J887" s="104"/>
      <c r="K887" s="2182"/>
      <c r="L887" s="104"/>
      <c r="M887" s="104"/>
      <c r="N887" s="2356"/>
      <c r="O887" s="2356" t="s">
        <v>128</v>
      </c>
      <c r="P887" s="2182"/>
      <c r="Q887" s="1388">
        <v>1</v>
      </c>
      <c r="R887" s="1388">
        <v>1</v>
      </c>
      <c r="S887" s="1388">
        <v>1</v>
      </c>
      <c r="T887" s="1388">
        <v>1</v>
      </c>
      <c r="U887" s="1388">
        <v>1</v>
      </c>
      <c r="V887" s="1388">
        <v>1</v>
      </c>
      <c r="W887" s="1388">
        <v>1</v>
      </c>
      <c r="X887" s="1388">
        <v>1</v>
      </c>
      <c r="Y887" s="1388">
        <v>1</v>
      </c>
      <c r="Z887" s="1388">
        <v>1</v>
      </c>
      <c r="AA887" s="1388">
        <v>1</v>
      </c>
      <c r="AB887" s="1388">
        <v>1</v>
      </c>
      <c r="AC887" s="1383">
        <f>S887</f>
        <v>1</v>
      </c>
      <c r="AD887" s="1383">
        <f>V887</f>
        <v>1</v>
      </c>
      <c r="AE887" s="1383">
        <f>Y887</f>
        <v>1</v>
      </c>
      <c r="AF887" s="1383">
        <f>AB887</f>
        <v>1</v>
      </c>
      <c r="AG887" s="1383">
        <f>AD887</f>
        <v>1</v>
      </c>
      <c r="AH887" s="1383">
        <f>AF887</f>
        <v>1</v>
      </c>
      <c r="AI887" s="1383">
        <f>AH887</f>
        <v>1</v>
      </c>
    </row>
    <row r="888" spans="1:35" s="2121" customFormat="1">
      <c r="A888" s="1887">
        <v>862</v>
      </c>
      <c r="B888" s="1887">
        <v>1</v>
      </c>
      <c r="C888" s="1887">
        <v>859</v>
      </c>
      <c r="E888" s="2653">
        <v>1</v>
      </c>
      <c r="F888" s="104"/>
      <c r="G888" s="104"/>
      <c r="H888" s="104"/>
      <c r="I888" s="2372"/>
      <c r="J888" s="1188"/>
      <c r="K888" s="2241"/>
      <c r="L888" s="1188"/>
      <c r="M888" s="1188"/>
      <c r="N888" s="2357"/>
      <c r="O888" s="2357" t="s">
        <v>125</v>
      </c>
      <c r="P888" s="2241"/>
      <c r="Q888" s="1547"/>
      <c r="R888" s="1547"/>
      <c r="S888" s="1547"/>
      <c r="T888" s="1547"/>
      <c r="U888" s="1547"/>
      <c r="V888" s="1547"/>
      <c r="W888" s="1547"/>
      <c r="X888" s="1547"/>
      <c r="Y888" s="1547"/>
      <c r="Z888" s="1547"/>
      <c r="AA888" s="1547"/>
      <c r="AB888" s="1547"/>
      <c r="AC888" s="1541">
        <f>S888</f>
        <v>0</v>
      </c>
      <c r="AD888" s="1541">
        <f>V888</f>
        <v>0</v>
      </c>
      <c r="AE888" s="1541">
        <f>Y888</f>
        <v>0</v>
      </c>
      <c r="AF888" s="1541">
        <f>AB888</f>
        <v>0</v>
      </c>
      <c r="AG888" s="1541">
        <f>AD888</f>
        <v>0</v>
      </c>
      <c r="AH888" s="1541">
        <f>AF888</f>
        <v>0</v>
      </c>
      <c r="AI888" s="1541">
        <f>AH888</f>
        <v>0</v>
      </c>
    </row>
    <row r="889" spans="1:35" s="2121" customFormat="1">
      <c r="A889" s="1887">
        <v>863</v>
      </c>
      <c r="B889" s="1887">
        <v>1</v>
      </c>
      <c r="C889" s="1887">
        <v>860</v>
      </c>
      <c r="D889" s="2120" t="s">
        <v>1020</v>
      </c>
      <c r="E889" s="2653">
        <v>1</v>
      </c>
      <c r="F889" s="104"/>
      <c r="G889" s="104"/>
      <c r="H889" s="104"/>
      <c r="I889" s="2372"/>
      <c r="J889" s="520" t="s">
        <v>239</v>
      </c>
      <c r="K889" s="81"/>
      <c r="L889" s="520"/>
      <c r="M889" s="520"/>
      <c r="N889" s="81"/>
      <c r="O889" s="81"/>
      <c r="P889" s="2230"/>
      <c r="Q889" s="1538">
        <f>SUM(Q890:Q894)</f>
        <v>12</v>
      </c>
      <c r="R889" s="1538">
        <f t="shared" ref="R889:AI889" si="506">SUM(R890:R894)</f>
        <v>12</v>
      </c>
      <c r="S889" s="1538">
        <f t="shared" si="506"/>
        <v>12</v>
      </c>
      <c r="T889" s="1538">
        <f t="shared" si="506"/>
        <v>12</v>
      </c>
      <c r="U889" s="1538">
        <f t="shared" si="506"/>
        <v>12</v>
      </c>
      <c r="V889" s="1538">
        <f t="shared" si="506"/>
        <v>12</v>
      </c>
      <c r="W889" s="1538">
        <f t="shared" si="506"/>
        <v>12</v>
      </c>
      <c r="X889" s="1538">
        <f t="shared" si="506"/>
        <v>12</v>
      </c>
      <c r="Y889" s="1538">
        <f t="shared" si="506"/>
        <v>12</v>
      </c>
      <c r="Z889" s="1538">
        <f t="shared" si="506"/>
        <v>14</v>
      </c>
      <c r="AA889" s="1538">
        <f t="shared" si="506"/>
        <v>14</v>
      </c>
      <c r="AB889" s="1538">
        <f t="shared" si="506"/>
        <v>14</v>
      </c>
      <c r="AC889" s="1538">
        <f t="shared" si="506"/>
        <v>12</v>
      </c>
      <c r="AD889" s="1538">
        <f t="shared" si="506"/>
        <v>12</v>
      </c>
      <c r="AE889" s="1538">
        <f t="shared" si="506"/>
        <v>12</v>
      </c>
      <c r="AF889" s="1538">
        <f t="shared" si="506"/>
        <v>14</v>
      </c>
      <c r="AG889" s="1538">
        <f t="shared" si="506"/>
        <v>12</v>
      </c>
      <c r="AH889" s="1538">
        <f t="shared" si="506"/>
        <v>14</v>
      </c>
      <c r="AI889" s="1538">
        <f t="shared" si="506"/>
        <v>14</v>
      </c>
    </row>
    <row r="890" spans="1:35" s="2121" customFormat="1">
      <c r="A890" s="1887">
        <v>864</v>
      </c>
      <c r="B890" s="1887">
        <v>1</v>
      </c>
      <c r="C890" s="1887">
        <v>861</v>
      </c>
      <c r="E890" s="2653">
        <v>1</v>
      </c>
      <c r="F890" s="104"/>
      <c r="G890" s="104"/>
      <c r="H890" s="104"/>
      <c r="I890" s="2372"/>
      <c r="J890" s="104"/>
      <c r="K890" s="2182"/>
      <c r="L890" s="104"/>
      <c r="M890" s="104"/>
      <c r="N890" s="2356"/>
      <c r="O890" s="2356" t="s">
        <v>69</v>
      </c>
      <c r="P890" s="2182"/>
      <c r="Q890" s="1388">
        <v>11</v>
      </c>
      <c r="R890" s="1388">
        <v>11</v>
      </c>
      <c r="S890" s="1388">
        <v>11</v>
      </c>
      <c r="T890" s="1388">
        <v>11</v>
      </c>
      <c r="U890" s="1388">
        <v>11</v>
      </c>
      <c r="V890" s="1388">
        <v>11</v>
      </c>
      <c r="W890" s="1388">
        <v>11</v>
      </c>
      <c r="X890" s="1388">
        <v>11</v>
      </c>
      <c r="Y890" s="1388">
        <v>11</v>
      </c>
      <c r="Z890" s="1388">
        <v>13</v>
      </c>
      <c r="AA890" s="1388">
        <v>13</v>
      </c>
      <c r="AB890" s="1388">
        <v>13</v>
      </c>
      <c r="AC890" s="1383">
        <f>S890</f>
        <v>11</v>
      </c>
      <c r="AD890" s="1383">
        <f>V890</f>
        <v>11</v>
      </c>
      <c r="AE890" s="1383">
        <f>Y890</f>
        <v>11</v>
      </c>
      <c r="AF890" s="1383">
        <f>AB890</f>
        <v>13</v>
      </c>
      <c r="AG890" s="1383">
        <f>AD890</f>
        <v>11</v>
      </c>
      <c r="AH890" s="1383">
        <f>AF890</f>
        <v>13</v>
      </c>
      <c r="AI890" s="1383">
        <f>AH890</f>
        <v>13</v>
      </c>
    </row>
    <row r="891" spans="1:35" s="2121" customFormat="1">
      <c r="A891" s="1887">
        <v>865</v>
      </c>
      <c r="B891" s="1887">
        <v>1</v>
      </c>
      <c r="C891" s="1887">
        <v>862</v>
      </c>
      <c r="E891" s="2653">
        <v>1</v>
      </c>
      <c r="F891" s="104"/>
      <c r="G891" s="104"/>
      <c r="H891" s="104"/>
      <c r="I891" s="2372"/>
      <c r="J891" s="104"/>
      <c r="K891" s="2182"/>
      <c r="L891" s="104"/>
      <c r="M891" s="104"/>
      <c r="N891" s="2356"/>
      <c r="O891" s="2356" t="s">
        <v>70</v>
      </c>
      <c r="P891" s="2182"/>
      <c r="Q891" s="1388"/>
      <c r="R891" s="1388"/>
      <c r="S891" s="1388"/>
      <c r="T891" s="1388"/>
      <c r="U891" s="1388"/>
      <c r="V891" s="1388"/>
      <c r="W891" s="1388"/>
      <c r="X891" s="1388"/>
      <c r="Y891" s="1388"/>
      <c r="Z891" s="1388"/>
      <c r="AA891" s="1388"/>
      <c r="AB891" s="1388"/>
      <c r="AC891" s="1383">
        <f>S891</f>
        <v>0</v>
      </c>
      <c r="AD891" s="1383">
        <f>V891</f>
        <v>0</v>
      </c>
      <c r="AE891" s="1383">
        <f>Y891</f>
        <v>0</v>
      </c>
      <c r="AF891" s="1383">
        <f>AB891</f>
        <v>0</v>
      </c>
      <c r="AG891" s="1383">
        <f>AD891</f>
        <v>0</v>
      </c>
      <c r="AH891" s="1383">
        <f>AF891</f>
        <v>0</v>
      </c>
      <c r="AI891" s="1383">
        <f>AH891</f>
        <v>0</v>
      </c>
    </row>
    <row r="892" spans="1:35" s="2121" customFormat="1">
      <c r="A892" s="1887">
        <v>866</v>
      </c>
      <c r="B892" s="1887">
        <v>1</v>
      </c>
      <c r="C892" s="1887">
        <v>863</v>
      </c>
      <c r="E892" s="2653">
        <v>1</v>
      </c>
      <c r="F892" s="104"/>
      <c r="G892" s="104"/>
      <c r="H892" s="104"/>
      <c r="I892" s="2372"/>
      <c r="J892" s="104"/>
      <c r="K892" s="2182"/>
      <c r="L892" s="104"/>
      <c r="M892" s="104"/>
      <c r="N892" s="2356"/>
      <c r="O892" s="2356" t="s">
        <v>127</v>
      </c>
      <c r="P892" s="2182"/>
      <c r="Q892" s="1388">
        <v>1</v>
      </c>
      <c r="R892" s="1388">
        <v>1</v>
      </c>
      <c r="S892" s="1388">
        <v>1</v>
      </c>
      <c r="T892" s="1388">
        <v>1</v>
      </c>
      <c r="U892" s="1388">
        <v>1</v>
      </c>
      <c r="V892" s="1388">
        <v>1</v>
      </c>
      <c r="W892" s="1388">
        <v>1</v>
      </c>
      <c r="X892" s="1388">
        <v>1</v>
      </c>
      <c r="Y892" s="1388">
        <v>1</v>
      </c>
      <c r="Z892" s="1388">
        <v>1</v>
      </c>
      <c r="AA892" s="1388">
        <v>1</v>
      </c>
      <c r="AB892" s="1388">
        <v>1</v>
      </c>
      <c r="AC892" s="1383">
        <f>S892</f>
        <v>1</v>
      </c>
      <c r="AD892" s="1383">
        <f>V892</f>
        <v>1</v>
      </c>
      <c r="AE892" s="1383">
        <f>Y892</f>
        <v>1</v>
      </c>
      <c r="AF892" s="1383">
        <f>AB892</f>
        <v>1</v>
      </c>
      <c r="AG892" s="1383">
        <f>AD892</f>
        <v>1</v>
      </c>
      <c r="AH892" s="1383">
        <f>AF892</f>
        <v>1</v>
      </c>
      <c r="AI892" s="1383">
        <f>AH892</f>
        <v>1</v>
      </c>
    </row>
    <row r="893" spans="1:35" s="2121" customFormat="1">
      <c r="A893" s="1887">
        <v>867</v>
      </c>
      <c r="B893" s="1887">
        <v>1</v>
      </c>
      <c r="C893" s="1887">
        <v>864</v>
      </c>
      <c r="E893" s="2653">
        <v>1</v>
      </c>
      <c r="F893" s="104"/>
      <c r="G893" s="104"/>
      <c r="H893" s="104"/>
      <c r="I893" s="2372"/>
      <c r="J893" s="104"/>
      <c r="K893" s="2182"/>
      <c r="L893" s="104"/>
      <c r="M893" s="104"/>
      <c r="N893" s="2356"/>
      <c r="O893" s="2356" t="s">
        <v>126</v>
      </c>
      <c r="P893" s="2182"/>
      <c r="Q893" s="1388"/>
      <c r="R893" s="1388"/>
      <c r="S893" s="1388"/>
      <c r="T893" s="1388"/>
      <c r="U893" s="1388"/>
      <c r="V893" s="1388"/>
      <c r="W893" s="1388"/>
      <c r="X893" s="1388"/>
      <c r="Y893" s="1388"/>
      <c r="Z893" s="1388"/>
      <c r="AA893" s="1388"/>
      <c r="AB893" s="1388"/>
      <c r="AC893" s="1383">
        <f>S893</f>
        <v>0</v>
      </c>
      <c r="AD893" s="1383">
        <f>V893</f>
        <v>0</v>
      </c>
      <c r="AE893" s="1383">
        <f>Y893</f>
        <v>0</v>
      </c>
      <c r="AF893" s="1383">
        <f>AB893</f>
        <v>0</v>
      </c>
      <c r="AG893" s="1383">
        <f>AD893</f>
        <v>0</v>
      </c>
      <c r="AH893" s="1383">
        <f>AF893</f>
        <v>0</v>
      </c>
      <c r="AI893" s="1383">
        <f>AH893</f>
        <v>0</v>
      </c>
    </row>
    <row r="894" spans="1:35" s="2121" customFormat="1">
      <c r="A894" s="1887">
        <v>868</v>
      </c>
      <c r="B894" s="1887">
        <v>1</v>
      </c>
      <c r="C894" s="1887">
        <v>865</v>
      </c>
      <c r="E894" s="2653">
        <v>1</v>
      </c>
      <c r="F894" s="104"/>
      <c r="G894" s="104"/>
      <c r="H894" s="104"/>
      <c r="I894" s="2372"/>
      <c r="J894" s="104"/>
      <c r="K894" s="2182"/>
      <c r="L894" s="104"/>
      <c r="M894" s="104"/>
      <c r="N894" s="2356"/>
      <c r="O894" s="2356" t="s">
        <v>125</v>
      </c>
      <c r="P894" s="2182"/>
      <c r="Q894" s="1388"/>
      <c r="R894" s="1388"/>
      <c r="S894" s="1388"/>
      <c r="T894" s="1388"/>
      <c r="U894" s="1388"/>
      <c r="V894" s="1388"/>
      <c r="W894" s="1388"/>
      <c r="X894" s="1388"/>
      <c r="Y894" s="1388"/>
      <c r="Z894" s="1388"/>
      <c r="AA894" s="1388"/>
      <c r="AB894" s="1388"/>
      <c r="AC894" s="1383">
        <f>S894</f>
        <v>0</v>
      </c>
      <c r="AD894" s="1383">
        <f>V894</f>
        <v>0</v>
      </c>
      <c r="AE894" s="1383">
        <f>Y894</f>
        <v>0</v>
      </c>
      <c r="AF894" s="1383">
        <f>AB894</f>
        <v>0</v>
      </c>
      <c r="AG894" s="1383">
        <f>AD894</f>
        <v>0</v>
      </c>
      <c r="AH894" s="1383">
        <f>AF894</f>
        <v>0</v>
      </c>
      <c r="AI894" s="1383">
        <f>AH894</f>
        <v>0</v>
      </c>
    </row>
    <row r="895" spans="1:35" s="2121" customFormat="1">
      <c r="A895" s="1887">
        <v>869</v>
      </c>
      <c r="B895" s="1887">
        <v>1</v>
      </c>
      <c r="C895" s="1887">
        <v>866</v>
      </c>
      <c r="D895" s="2120" t="s">
        <v>1020</v>
      </c>
      <c r="E895" s="2653">
        <v>1</v>
      </c>
      <c r="F895" s="104"/>
      <c r="G895" s="104"/>
      <c r="H895" s="104"/>
      <c r="I895" s="2372"/>
      <c r="J895" s="512" t="s">
        <v>295</v>
      </c>
      <c r="K895" s="511"/>
      <c r="L895" s="512"/>
      <c r="M895" s="512"/>
      <c r="N895" s="511"/>
      <c r="O895" s="511"/>
      <c r="P895" s="2358"/>
      <c r="Q895" s="1542">
        <f>SUM(Q896:Q899)</f>
        <v>4</v>
      </c>
      <c r="R895" s="1542">
        <f t="shared" ref="R895:AI895" si="507">SUM(R896:R899)</f>
        <v>4</v>
      </c>
      <c r="S895" s="1542">
        <f t="shared" si="507"/>
        <v>4</v>
      </c>
      <c r="T895" s="1542">
        <f t="shared" si="507"/>
        <v>4</v>
      </c>
      <c r="U895" s="1542">
        <f t="shared" si="507"/>
        <v>4</v>
      </c>
      <c r="V895" s="1542">
        <f t="shared" si="507"/>
        <v>4</v>
      </c>
      <c r="W895" s="1542">
        <f t="shared" si="507"/>
        <v>4</v>
      </c>
      <c r="X895" s="1542">
        <f t="shared" si="507"/>
        <v>4</v>
      </c>
      <c r="Y895" s="1542">
        <f t="shared" si="507"/>
        <v>4</v>
      </c>
      <c r="Z895" s="1542">
        <f t="shared" si="507"/>
        <v>4</v>
      </c>
      <c r="AA895" s="1542">
        <f t="shared" si="507"/>
        <v>4</v>
      </c>
      <c r="AB895" s="1542">
        <f t="shared" si="507"/>
        <v>4</v>
      </c>
      <c r="AC895" s="1542">
        <f t="shared" si="507"/>
        <v>4</v>
      </c>
      <c r="AD895" s="1542">
        <f t="shared" si="507"/>
        <v>4</v>
      </c>
      <c r="AE895" s="1542">
        <f t="shared" si="507"/>
        <v>4</v>
      </c>
      <c r="AF895" s="1542">
        <f t="shared" si="507"/>
        <v>4</v>
      </c>
      <c r="AG895" s="1542">
        <f t="shared" si="507"/>
        <v>4</v>
      </c>
      <c r="AH895" s="1542">
        <f t="shared" si="507"/>
        <v>4</v>
      </c>
      <c r="AI895" s="1542">
        <f t="shared" si="507"/>
        <v>4</v>
      </c>
    </row>
    <row r="896" spans="1:35" s="2121" customFormat="1">
      <c r="A896" s="1887">
        <v>870</v>
      </c>
      <c r="B896" s="1887">
        <v>1</v>
      </c>
      <c r="C896" s="1887">
        <v>867</v>
      </c>
      <c r="E896" s="2653">
        <v>1</v>
      </c>
      <c r="F896" s="104"/>
      <c r="G896" s="104"/>
      <c r="H896" s="104"/>
      <c r="I896" s="2372"/>
      <c r="J896" s="104"/>
      <c r="K896" s="2182"/>
      <c r="L896" s="104"/>
      <c r="M896" s="104"/>
      <c r="N896" s="2356"/>
      <c r="O896" s="2356" t="s">
        <v>346</v>
      </c>
      <c r="P896" s="2182"/>
      <c r="Q896" s="1388">
        <v>2</v>
      </c>
      <c r="R896" s="1388">
        <v>2</v>
      </c>
      <c r="S896" s="1388">
        <v>2</v>
      </c>
      <c r="T896" s="1388">
        <v>2</v>
      </c>
      <c r="U896" s="1388">
        <v>2</v>
      </c>
      <c r="V896" s="1388">
        <v>2</v>
      </c>
      <c r="W896" s="1388">
        <v>2</v>
      </c>
      <c r="X896" s="1388">
        <v>2</v>
      </c>
      <c r="Y896" s="1388">
        <v>2</v>
      </c>
      <c r="Z896" s="1388">
        <v>2</v>
      </c>
      <c r="AA896" s="1388">
        <v>2</v>
      </c>
      <c r="AB896" s="1388">
        <v>2</v>
      </c>
      <c r="AC896" s="1383">
        <f>S896</f>
        <v>2</v>
      </c>
      <c r="AD896" s="1383">
        <f>V896</f>
        <v>2</v>
      </c>
      <c r="AE896" s="1383">
        <f>Y896</f>
        <v>2</v>
      </c>
      <c r="AF896" s="1383">
        <f>AB896</f>
        <v>2</v>
      </c>
      <c r="AG896" s="1383">
        <f>AD896</f>
        <v>2</v>
      </c>
      <c r="AH896" s="1383">
        <f>AF896</f>
        <v>2</v>
      </c>
      <c r="AI896" s="1383">
        <f>AH896</f>
        <v>2</v>
      </c>
    </row>
    <row r="897" spans="1:35" s="2121" customFormat="1">
      <c r="A897" s="1887">
        <v>871</v>
      </c>
      <c r="B897" s="1887">
        <v>1</v>
      </c>
      <c r="C897" s="1887">
        <v>868</v>
      </c>
      <c r="E897" s="2653">
        <v>1</v>
      </c>
      <c r="F897" s="104"/>
      <c r="G897" s="104"/>
      <c r="H897" s="104"/>
      <c r="I897" s="2372"/>
      <c r="J897" s="104"/>
      <c r="K897" s="2182"/>
      <c r="L897" s="104"/>
      <c r="M897" s="104"/>
      <c r="N897" s="2356"/>
      <c r="O897" s="2356" t="s">
        <v>347</v>
      </c>
      <c r="P897" s="2182"/>
      <c r="Q897" s="1388"/>
      <c r="R897" s="1388"/>
      <c r="S897" s="1388"/>
      <c r="T897" s="1388"/>
      <c r="U897" s="1388"/>
      <c r="V897" s="1388"/>
      <c r="W897" s="1388"/>
      <c r="X897" s="1388"/>
      <c r="Y897" s="1388"/>
      <c r="Z897" s="1388"/>
      <c r="AA897" s="1388"/>
      <c r="AB897" s="1388"/>
      <c r="AC897" s="1383">
        <f>S897</f>
        <v>0</v>
      </c>
      <c r="AD897" s="1383">
        <f>V897</f>
        <v>0</v>
      </c>
      <c r="AE897" s="1383">
        <f>Y897</f>
        <v>0</v>
      </c>
      <c r="AF897" s="1383">
        <f>AB897</f>
        <v>0</v>
      </c>
      <c r="AG897" s="1383">
        <f>AD897</f>
        <v>0</v>
      </c>
      <c r="AH897" s="1383">
        <f>AF897</f>
        <v>0</v>
      </c>
      <c r="AI897" s="1383">
        <f>AH897</f>
        <v>0</v>
      </c>
    </row>
    <row r="898" spans="1:35" s="2121" customFormat="1">
      <c r="A898" s="1887">
        <v>872</v>
      </c>
      <c r="B898" s="1887">
        <v>1</v>
      </c>
      <c r="C898" s="1887">
        <v>869</v>
      </c>
      <c r="E898" s="2653">
        <v>1</v>
      </c>
      <c r="F898" s="104"/>
      <c r="G898" s="104"/>
      <c r="H898" s="104"/>
      <c r="I898" s="2372"/>
      <c r="J898" s="104"/>
      <c r="K898" s="2182"/>
      <c r="L898" s="104"/>
      <c r="M898" s="104"/>
      <c r="N898" s="2356"/>
      <c r="O898" s="2356" t="s">
        <v>348</v>
      </c>
      <c r="P898" s="2182"/>
      <c r="Q898" s="1388">
        <v>2</v>
      </c>
      <c r="R898" s="1388">
        <v>2</v>
      </c>
      <c r="S898" s="1388">
        <v>2</v>
      </c>
      <c r="T898" s="1388">
        <v>2</v>
      </c>
      <c r="U898" s="1388">
        <v>2</v>
      </c>
      <c r="V898" s="1388">
        <v>2</v>
      </c>
      <c r="W898" s="1388">
        <v>2</v>
      </c>
      <c r="X898" s="1388">
        <v>2</v>
      </c>
      <c r="Y898" s="1388">
        <v>2</v>
      </c>
      <c r="Z898" s="1388">
        <v>2</v>
      </c>
      <c r="AA898" s="1388">
        <v>2</v>
      </c>
      <c r="AB898" s="1388">
        <v>2</v>
      </c>
      <c r="AC898" s="1383">
        <f>S898</f>
        <v>2</v>
      </c>
      <c r="AD898" s="1383">
        <f>V898</f>
        <v>2</v>
      </c>
      <c r="AE898" s="1383">
        <f>Y898</f>
        <v>2</v>
      </c>
      <c r="AF898" s="1383">
        <f>AB898</f>
        <v>2</v>
      </c>
      <c r="AG898" s="1383">
        <f>AD898</f>
        <v>2</v>
      </c>
      <c r="AH898" s="1383">
        <f>AF898</f>
        <v>2</v>
      </c>
      <c r="AI898" s="1383">
        <f>AH898</f>
        <v>2</v>
      </c>
    </row>
    <row r="899" spans="1:35" s="2121" customFormat="1">
      <c r="A899" s="1887">
        <v>873</v>
      </c>
      <c r="B899" s="1887">
        <v>1</v>
      </c>
      <c r="C899" s="1887">
        <v>870</v>
      </c>
      <c r="E899" s="2653">
        <v>1</v>
      </c>
      <c r="F899" s="104"/>
      <c r="G899" s="104"/>
      <c r="H899" s="104"/>
      <c r="I899" s="2372"/>
      <c r="J899" s="1188"/>
      <c r="K899" s="2241"/>
      <c r="L899" s="1188"/>
      <c r="M899" s="1188"/>
      <c r="N899" s="2357"/>
      <c r="O899" s="2357" t="s">
        <v>349</v>
      </c>
      <c r="P899" s="2241"/>
      <c r="Q899" s="1547"/>
      <c r="R899" s="1547"/>
      <c r="S899" s="1547"/>
      <c r="T899" s="1547"/>
      <c r="U899" s="1547"/>
      <c r="V899" s="1547"/>
      <c r="W899" s="1547"/>
      <c r="X899" s="1547"/>
      <c r="Y899" s="1547"/>
      <c r="Z899" s="1547"/>
      <c r="AA899" s="1547"/>
      <c r="AB899" s="1547"/>
      <c r="AC899" s="1541">
        <f>S899</f>
        <v>0</v>
      </c>
      <c r="AD899" s="1541">
        <f>V899</f>
        <v>0</v>
      </c>
      <c r="AE899" s="1541">
        <f>Y899</f>
        <v>0</v>
      </c>
      <c r="AF899" s="1541">
        <f>AB899</f>
        <v>0</v>
      </c>
      <c r="AG899" s="1541">
        <f>AD899</f>
        <v>0</v>
      </c>
      <c r="AH899" s="1541">
        <f>AF899</f>
        <v>0</v>
      </c>
      <c r="AI899" s="1541">
        <f>AH899</f>
        <v>0</v>
      </c>
    </row>
    <row r="900" spans="1:35" s="2121" customFormat="1">
      <c r="A900" s="1887">
        <v>874</v>
      </c>
      <c r="B900" s="1887">
        <v>1</v>
      </c>
      <c r="C900" s="1887">
        <v>871</v>
      </c>
      <c r="D900" s="2120" t="s">
        <v>1020</v>
      </c>
      <c r="E900" s="2653">
        <v>1</v>
      </c>
      <c r="F900" s="104"/>
      <c r="G900" s="104"/>
      <c r="H900" s="104"/>
      <c r="I900" s="2372"/>
      <c r="J900" s="520" t="s">
        <v>242</v>
      </c>
      <c r="K900" s="81"/>
      <c r="L900" s="520"/>
      <c r="M900" s="520"/>
      <c r="N900" s="81"/>
      <c r="O900" s="81"/>
      <c r="P900" s="2230"/>
      <c r="Q900" s="1538">
        <f>SUM(Q901:Q905)</f>
        <v>0</v>
      </c>
      <c r="R900" s="1538">
        <f t="shared" ref="R900:AI900" si="508">SUM(R901:R905)</f>
        <v>0</v>
      </c>
      <c r="S900" s="1538">
        <f t="shared" si="508"/>
        <v>0</v>
      </c>
      <c r="T900" s="1538">
        <f t="shared" si="508"/>
        <v>0</v>
      </c>
      <c r="U900" s="1538">
        <f t="shared" si="508"/>
        <v>0</v>
      </c>
      <c r="V900" s="1538">
        <f t="shared" si="508"/>
        <v>0</v>
      </c>
      <c r="W900" s="1538">
        <f t="shared" si="508"/>
        <v>0</v>
      </c>
      <c r="X900" s="1538">
        <f t="shared" si="508"/>
        <v>0</v>
      </c>
      <c r="Y900" s="1538">
        <f t="shared" si="508"/>
        <v>0</v>
      </c>
      <c r="Z900" s="1538">
        <f t="shared" si="508"/>
        <v>0</v>
      </c>
      <c r="AA900" s="1538">
        <f t="shared" si="508"/>
        <v>0</v>
      </c>
      <c r="AB900" s="1538">
        <f t="shared" si="508"/>
        <v>0</v>
      </c>
      <c r="AC900" s="1538">
        <f t="shared" si="508"/>
        <v>0</v>
      </c>
      <c r="AD900" s="1538">
        <f t="shared" si="508"/>
        <v>0</v>
      </c>
      <c r="AE900" s="1538">
        <f t="shared" si="508"/>
        <v>0</v>
      </c>
      <c r="AF900" s="1538">
        <f t="shared" si="508"/>
        <v>0</v>
      </c>
      <c r="AG900" s="1538">
        <f t="shared" si="508"/>
        <v>0</v>
      </c>
      <c r="AH900" s="1538">
        <f t="shared" si="508"/>
        <v>0</v>
      </c>
      <c r="AI900" s="1538">
        <f t="shared" si="508"/>
        <v>0</v>
      </c>
    </row>
    <row r="901" spans="1:35" s="2121" customFormat="1">
      <c r="A901" s="1887">
        <v>875</v>
      </c>
      <c r="B901" s="1887">
        <v>1</v>
      </c>
      <c r="C901" s="1887">
        <v>872</v>
      </c>
      <c r="E901" s="2653">
        <v>1</v>
      </c>
      <c r="F901" s="104"/>
      <c r="G901" s="104"/>
      <c r="H901" s="104"/>
      <c r="I901" s="2372"/>
      <c r="J901" s="104"/>
      <c r="K901" s="2182"/>
      <c r="L901" s="104"/>
      <c r="M901" s="2182"/>
      <c r="N901" s="2356"/>
      <c r="O901" s="2356" t="s">
        <v>124</v>
      </c>
      <c r="P901" s="2359"/>
      <c r="Q901" s="1388"/>
      <c r="R901" s="1388"/>
      <c r="S901" s="1388"/>
      <c r="T901" s="1388"/>
      <c r="U901" s="1388"/>
      <c r="V901" s="1388"/>
      <c r="W901" s="1388"/>
      <c r="X901" s="1388"/>
      <c r="Y901" s="1388"/>
      <c r="Z901" s="1388"/>
      <c r="AA901" s="1388"/>
      <c r="AB901" s="1388"/>
      <c r="AC901" s="1383">
        <f>S901</f>
        <v>0</v>
      </c>
      <c r="AD901" s="1383">
        <f>V901</f>
        <v>0</v>
      </c>
      <c r="AE901" s="1383">
        <f>Y901</f>
        <v>0</v>
      </c>
      <c r="AF901" s="1383">
        <f>AB901</f>
        <v>0</v>
      </c>
      <c r="AG901" s="1383">
        <f>AD901</f>
        <v>0</v>
      </c>
      <c r="AH901" s="1383">
        <f>AF901</f>
        <v>0</v>
      </c>
      <c r="AI901" s="1383">
        <f>AH901</f>
        <v>0</v>
      </c>
    </row>
    <row r="902" spans="1:35" s="2121" customFormat="1">
      <c r="A902" s="1887">
        <v>876</v>
      </c>
      <c r="B902" s="1887">
        <v>1</v>
      </c>
      <c r="C902" s="1887">
        <v>873</v>
      </c>
      <c r="E902" s="2653">
        <v>1</v>
      </c>
      <c r="F902" s="104"/>
      <c r="G902" s="104"/>
      <c r="H902" s="104"/>
      <c r="I902" s="2372"/>
      <c r="J902" s="104"/>
      <c r="K902" s="2182"/>
      <c r="L902" s="104"/>
      <c r="M902" s="2182"/>
      <c r="N902" s="2356"/>
      <c r="O902" s="2356" t="s">
        <v>77</v>
      </c>
      <c r="P902" s="2359"/>
      <c r="Q902" s="1388"/>
      <c r="R902" s="1388"/>
      <c r="S902" s="1388"/>
      <c r="T902" s="1388"/>
      <c r="U902" s="1388"/>
      <c r="V902" s="1388"/>
      <c r="W902" s="1388"/>
      <c r="X902" s="1388"/>
      <c r="Y902" s="1388"/>
      <c r="Z902" s="1388"/>
      <c r="AA902" s="1388"/>
      <c r="AB902" s="1388"/>
      <c r="AC902" s="1383">
        <f>S902</f>
        <v>0</v>
      </c>
      <c r="AD902" s="1383">
        <f>V902</f>
        <v>0</v>
      </c>
      <c r="AE902" s="1383">
        <f>Y902</f>
        <v>0</v>
      </c>
      <c r="AF902" s="1383">
        <f>AB902</f>
        <v>0</v>
      </c>
      <c r="AG902" s="1383">
        <f>AD902</f>
        <v>0</v>
      </c>
      <c r="AH902" s="1383">
        <f>AF902</f>
        <v>0</v>
      </c>
      <c r="AI902" s="1383">
        <f>AH902</f>
        <v>0</v>
      </c>
    </row>
    <row r="903" spans="1:35" s="2121" customFormat="1">
      <c r="A903" s="1887">
        <v>877</v>
      </c>
      <c r="B903" s="1887">
        <v>1</v>
      </c>
      <c r="C903" s="1887">
        <v>874</v>
      </c>
      <c r="E903" s="2653">
        <v>1</v>
      </c>
      <c r="F903" s="104"/>
      <c r="G903" s="104"/>
      <c r="H903" s="104"/>
      <c r="I903" s="2372"/>
      <c r="J903" s="104"/>
      <c r="K903" s="2182"/>
      <c r="L903" s="104"/>
      <c r="M903" s="2182"/>
      <c r="N903" s="2356"/>
      <c r="O903" s="2356" t="s">
        <v>78</v>
      </c>
      <c r="P903" s="2359"/>
      <c r="Q903" s="1388"/>
      <c r="R903" s="1388"/>
      <c r="S903" s="1388"/>
      <c r="T903" s="1388"/>
      <c r="U903" s="1388"/>
      <c r="V903" s="1388"/>
      <c r="W903" s="1388"/>
      <c r="X903" s="1388"/>
      <c r="Y903" s="1388"/>
      <c r="Z903" s="1388"/>
      <c r="AA903" s="1388"/>
      <c r="AB903" s="1388"/>
      <c r="AC903" s="1383">
        <f>S903</f>
        <v>0</v>
      </c>
      <c r="AD903" s="1383">
        <f>V903</f>
        <v>0</v>
      </c>
      <c r="AE903" s="1383">
        <f>Y903</f>
        <v>0</v>
      </c>
      <c r="AF903" s="1383">
        <f>AB903</f>
        <v>0</v>
      </c>
      <c r="AG903" s="1383">
        <f>AD903</f>
        <v>0</v>
      </c>
      <c r="AH903" s="1383">
        <f>AF903</f>
        <v>0</v>
      </c>
      <c r="AI903" s="1383">
        <f>AH903</f>
        <v>0</v>
      </c>
    </row>
    <row r="904" spans="1:35" s="2121" customFormat="1">
      <c r="A904" s="1887">
        <v>878</v>
      </c>
      <c r="B904" s="1887">
        <v>1</v>
      </c>
      <c r="C904" s="1887">
        <v>875</v>
      </c>
      <c r="E904" s="2653">
        <v>1</v>
      </c>
      <c r="F904" s="104"/>
      <c r="G904" s="104"/>
      <c r="H904" s="104"/>
      <c r="I904" s="2372"/>
      <c r="J904" s="104"/>
      <c r="K904" s="2182"/>
      <c r="L904" s="104"/>
      <c r="M904" s="2182"/>
      <c r="N904" s="2356"/>
      <c r="O904" s="2356" t="s">
        <v>79</v>
      </c>
      <c r="P904" s="2359"/>
      <c r="Q904" s="1388"/>
      <c r="R904" s="1388"/>
      <c r="S904" s="1388"/>
      <c r="T904" s="1388"/>
      <c r="U904" s="1388"/>
      <c r="V904" s="1388"/>
      <c r="W904" s="1388"/>
      <c r="X904" s="1388"/>
      <c r="Y904" s="1388"/>
      <c r="Z904" s="1388"/>
      <c r="AA904" s="1388"/>
      <c r="AB904" s="1388"/>
      <c r="AC904" s="1383">
        <f>S904</f>
        <v>0</v>
      </c>
      <c r="AD904" s="1383">
        <f>V904</f>
        <v>0</v>
      </c>
      <c r="AE904" s="1383">
        <f>Y904</f>
        <v>0</v>
      </c>
      <c r="AF904" s="1383">
        <f>AB904</f>
        <v>0</v>
      </c>
      <c r="AG904" s="1383">
        <f>AD904</f>
        <v>0</v>
      </c>
      <c r="AH904" s="1383">
        <f>AF904</f>
        <v>0</v>
      </c>
      <c r="AI904" s="1383">
        <f>AH904</f>
        <v>0</v>
      </c>
    </row>
    <row r="905" spans="1:35" s="2121" customFormat="1">
      <c r="A905" s="1887">
        <v>879</v>
      </c>
      <c r="B905" s="1887">
        <v>1</v>
      </c>
      <c r="C905" s="1887">
        <v>876</v>
      </c>
      <c r="E905" s="2653">
        <v>1</v>
      </c>
      <c r="F905" s="104"/>
      <c r="G905" s="104"/>
      <c r="H905" s="104"/>
      <c r="I905" s="2372"/>
      <c r="J905" s="104"/>
      <c r="K905" s="2182"/>
      <c r="L905" s="104"/>
      <c r="M905" s="2182"/>
      <c r="N905" s="2356"/>
      <c r="O905" s="2356" t="s">
        <v>11</v>
      </c>
      <c r="P905" s="2359"/>
      <c r="Q905" s="1388"/>
      <c r="R905" s="1388"/>
      <c r="S905" s="1388"/>
      <c r="T905" s="1388"/>
      <c r="U905" s="1388"/>
      <c r="V905" s="1388"/>
      <c r="W905" s="1388"/>
      <c r="X905" s="1388"/>
      <c r="Y905" s="1388"/>
      <c r="Z905" s="1388"/>
      <c r="AA905" s="1388"/>
      <c r="AB905" s="1388"/>
      <c r="AC905" s="1383">
        <f>S905</f>
        <v>0</v>
      </c>
      <c r="AD905" s="1383">
        <f>V905</f>
        <v>0</v>
      </c>
      <c r="AE905" s="1383">
        <f>Y905</f>
        <v>0</v>
      </c>
      <c r="AF905" s="1383">
        <f>AB905</f>
        <v>0</v>
      </c>
      <c r="AG905" s="1383">
        <f>AD905</f>
        <v>0</v>
      </c>
      <c r="AH905" s="1383">
        <f>AF905</f>
        <v>0</v>
      </c>
      <c r="AI905" s="1383">
        <f>AH905</f>
        <v>0</v>
      </c>
    </row>
    <row r="906" spans="1:35" s="2121" customFormat="1">
      <c r="A906" s="1887">
        <v>880</v>
      </c>
      <c r="B906" s="1887">
        <v>1</v>
      </c>
      <c r="C906" s="1887">
        <v>877</v>
      </c>
      <c r="D906" s="2120" t="s">
        <v>1020</v>
      </c>
      <c r="E906" s="2653">
        <v>1</v>
      </c>
      <c r="F906" s="104"/>
      <c r="G906" s="104"/>
      <c r="H906" s="104"/>
      <c r="I906" s="2372"/>
      <c r="J906" s="512" t="s">
        <v>243</v>
      </c>
      <c r="K906" s="511"/>
      <c r="L906" s="512"/>
      <c r="M906" s="512"/>
      <c r="N906" s="511"/>
      <c r="O906" s="511"/>
      <c r="P906" s="2358"/>
      <c r="Q906" s="1542">
        <f>SUM(Q907:Q909)</f>
        <v>0</v>
      </c>
      <c r="R906" s="1542">
        <f t="shared" ref="R906:AI906" si="509">SUM(R907:R909)</f>
        <v>0</v>
      </c>
      <c r="S906" s="1542">
        <f t="shared" si="509"/>
        <v>0</v>
      </c>
      <c r="T906" s="1542">
        <f t="shared" si="509"/>
        <v>0</v>
      </c>
      <c r="U906" s="1542">
        <f t="shared" si="509"/>
        <v>0</v>
      </c>
      <c r="V906" s="1542">
        <f t="shared" si="509"/>
        <v>0</v>
      </c>
      <c r="W906" s="1542">
        <f t="shared" si="509"/>
        <v>0</v>
      </c>
      <c r="X906" s="1542">
        <f t="shared" si="509"/>
        <v>0</v>
      </c>
      <c r="Y906" s="1542">
        <f t="shared" si="509"/>
        <v>0</v>
      </c>
      <c r="Z906" s="1542">
        <f t="shared" si="509"/>
        <v>0</v>
      </c>
      <c r="AA906" s="1542">
        <f t="shared" si="509"/>
        <v>0</v>
      </c>
      <c r="AB906" s="1542">
        <f t="shared" si="509"/>
        <v>0</v>
      </c>
      <c r="AC906" s="1542">
        <f t="shared" si="509"/>
        <v>0</v>
      </c>
      <c r="AD906" s="1542">
        <f t="shared" si="509"/>
        <v>0</v>
      </c>
      <c r="AE906" s="1542">
        <f t="shared" si="509"/>
        <v>0</v>
      </c>
      <c r="AF906" s="1542">
        <f t="shared" si="509"/>
        <v>0</v>
      </c>
      <c r="AG906" s="1542">
        <f t="shared" si="509"/>
        <v>0</v>
      </c>
      <c r="AH906" s="1542">
        <f t="shared" si="509"/>
        <v>0</v>
      </c>
      <c r="AI906" s="1542">
        <f t="shared" si="509"/>
        <v>0</v>
      </c>
    </row>
    <row r="907" spans="1:35" s="2121" customFormat="1">
      <c r="A907" s="1887">
        <v>881</v>
      </c>
      <c r="B907" s="1887">
        <v>1</v>
      </c>
      <c r="C907" s="1887">
        <v>878</v>
      </c>
      <c r="E907" s="2653">
        <v>1</v>
      </c>
      <c r="F907" s="104"/>
      <c r="G907" s="104"/>
      <c r="H907" s="104"/>
      <c r="I907" s="2372"/>
      <c r="J907" s="104"/>
      <c r="K907" s="2182"/>
      <c r="L907" s="104"/>
      <c r="M907" s="2182"/>
      <c r="N907" s="2356"/>
      <c r="O907" s="2356" t="s">
        <v>81</v>
      </c>
      <c r="P907" s="2359"/>
      <c r="Q907" s="1388"/>
      <c r="R907" s="1388"/>
      <c r="S907" s="1388"/>
      <c r="T907" s="1388"/>
      <c r="U907" s="1388"/>
      <c r="V907" s="1388"/>
      <c r="W907" s="1388"/>
      <c r="X907" s="1388"/>
      <c r="Y907" s="1388"/>
      <c r="Z907" s="1388"/>
      <c r="AA907" s="1388"/>
      <c r="AB907" s="1388"/>
      <c r="AC907" s="1383">
        <f>S907</f>
        <v>0</v>
      </c>
      <c r="AD907" s="1383">
        <f>V907</f>
        <v>0</v>
      </c>
      <c r="AE907" s="1383">
        <f>Y907</f>
        <v>0</v>
      </c>
      <c r="AF907" s="1383">
        <f>AB907</f>
        <v>0</v>
      </c>
      <c r="AG907" s="1383">
        <f>AD907</f>
        <v>0</v>
      </c>
      <c r="AH907" s="1383">
        <f>AF907</f>
        <v>0</v>
      </c>
      <c r="AI907" s="1383">
        <f>AH907</f>
        <v>0</v>
      </c>
    </row>
    <row r="908" spans="1:35" s="2121" customFormat="1">
      <c r="A908" s="1887">
        <v>882</v>
      </c>
      <c r="B908" s="1887">
        <v>1</v>
      </c>
      <c r="C908" s="1887">
        <v>879</v>
      </c>
      <c r="E908" s="2653">
        <v>1</v>
      </c>
      <c r="F908" s="104"/>
      <c r="G908" s="104"/>
      <c r="H908" s="104"/>
      <c r="I908" s="2372"/>
      <c r="J908" s="104"/>
      <c r="K908" s="2182"/>
      <c r="L908" s="104"/>
      <c r="M908" s="2182"/>
      <c r="N908" s="2356"/>
      <c r="O908" s="2356" t="s">
        <v>82</v>
      </c>
      <c r="P908" s="2359"/>
      <c r="Q908" s="1388"/>
      <c r="R908" s="1388"/>
      <c r="S908" s="1388"/>
      <c r="T908" s="1388"/>
      <c r="U908" s="1388"/>
      <c r="V908" s="1388"/>
      <c r="W908" s="1388"/>
      <c r="X908" s="1388"/>
      <c r="Y908" s="1388"/>
      <c r="Z908" s="1388"/>
      <c r="AA908" s="1388"/>
      <c r="AB908" s="1388"/>
      <c r="AC908" s="1383">
        <f>S908</f>
        <v>0</v>
      </c>
      <c r="AD908" s="1383">
        <f>V908</f>
        <v>0</v>
      </c>
      <c r="AE908" s="1383">
        <f>Y908</f>
        <v>0</v>
      </c>
      <c r="AF908" s="1383">
        <f>AB908</f>
        <v>0</v>
      </c>
      <c r="AG908" s="1383">
        <f>AD908</f>
        <v>0</v>
      </c>
      <c r="AH908" s="1383">
        <f>AF908</f>
        <v>0</v>
      </c>
      <c r="AI908" s="1383">
        <f>AH908</f>
        <v>0</v>
      </c>
    </row>
    <row r="909" spans="1:35" s="2121" customFormat="1">
      <c r="A909" s="1887">
        <v>883</v>
      </c>
      <c r="B909" s="1887">
        <v>1</v>
      </c>
      <c r="C909" s="1887">
        <v>880</v>
      </c>
      <c r="E909" s="2653">
        <v>1</v>
      </c>
      <c r="F909" s="104"/>
      <c r="G909" s="104"/>
      <c r="H909" s="104"/>
      <c r="I909" s="2373"/>
      <c r="J909" s="1188"/>
      <c r="K909" s="2241"/>
      <c r="L909" s="1188"/>
      <c r="M909" s="2241"/>
      <c r="N909" s="2357"/>
      <c r="O909" s="2357" t="s">
        <v>83</v>
      </c>
      <c r="P909" s="2361"/>
      <c r="Q909" s="1547"/>
      <c r="R909" s="1547"/>
      <c r="S909" s="1547"/>
      <c r="T909" s="1547"/>
      <c r="U909" s="1547"/>
      <c r="V909" s="1547"/>
      <c r="W909" s="1547"/>
      <c r="X909" s="1547"/>
      <c r="Y909" s="1547"/>
      <c r="Z909" s="1547"/>
      <c r="AA909" s="1547"/>
      <c r="AB909" s="1547"/>
      <c r="AC909" s="1541">
        <f>S909</f>
        <v>0</v>
      </c>
      <c r="AD909" s="1541">
        <f>V909</f>
        <v>0</v>
      </c>
      <c r="AE909" s="1541">
        <f>Y909</f>
        <v>0</v>
      </c>
      <c r="AF909" s="1541">
        <f>AB909</f>
        <v>0</v>
      </c>
      <c r="AG909" s="1541">
        <f>AD909</f>
        <v>0</v>
      </c>
      <c r="AH909" s="1541">
        <f>AF909</f>
        <v>0</v>
      </c>
      <c r="AI909" s="1541">
        <f>AH909</f>
        <v>0</v>
      </c>
    </row>
    <row r="910" spans="1:35" s="2121" customFormat="1">
      <c r="A910" s="1887">
        <v>884</v>
      </c>
      <c r="B910" s="1887">
        <v>1</v>
      </c>
      <c r="C910" s="1887">
        <v>881</v>
      </c>
      <c r="D910" s="2120" t="s">
        <v>1020</v>
      </c>
      <c r="E910" s="2653">
        <v>1</v>
      </c>
      <c r="F910" s="104"/>
      <c r="G910" s="104"/>
      <c r="H910" s="104"/>
      <c r="I910" s="2362" t="s">
        <v>317</v>
      </c>
      <c r="J910" s="2363"/>
      <c r="K910" s="2364"/>
      <c r="L910" s="2364"/>
      <c r="M910" s="2363"/>
      <c r="N910" s="2363"/>
      <c r="O910" s="2363"/>
      <c r="P910" s="2365"/>
      <c r="Q910" s="1548"/>
      <c r="R910" s="1548"/>
      <c r="S910" s="1548"/>
      <c r="T910" s="1548"/>
      <c r="U910" s="1548"/>
      <c r="V910" s="1548"/>
      <c r="W910" s="1548"/>
      <c r="X910" s="1548"/>
      <c r="Y910" s="1548"/>
      <c r="Z910" s="1548"/>
      <c r="AA910" s="1548"/>
      <c r="AB910" s="1548"/>
      <c r="AC910" s="1544">
        <f>S910</f>
        <v>0</v>
      </c>
      <c r="AD910" s="1544">
        <f>V910</f>
        <v>0</v>
      </c>
      <c r="AE910" s="1544">
        <f>Y910</f>
        <v>0</v>
      </c>
      <c r="AF910" s="1544">
        <f>AB910</f>
        <v>0</v>
      </c>
      <c r="AG910" s="1544">
        <f>AD910</f>
        <v>0</v>
      </c>
      <c r="AH910" s="1544">
        <f>AF910</f>
        <v>0</v>
      </c>
      <c r="AI910" s="1544">
        <f>AH910</f>
        <v>0</v>
      </c>
    </row>
    <row r="911" spans="1:35" s="2121" customFormat="1">
      <c r="A911" s="1887">
        <v>885</v>
      </c>
      <c r="B911" s="1887">
        <v>1</v>
      </c>
      <c r="C911" s="1887">
        <v>882</v>
      </c>
      <c r="D911" s="2120" t="s">
        <v>1020</v>
      </c>
      <c r="E911" s="2653">
        <v>1</v>
      </c>
      <c r="F911" s="2183"/>
      <c r="G911" s="2183"/>
      <c r="H911" s="104"/>
      <c r="I911" s="2183"/>
      <c r="J911" s="2184"/>
      <c r="K911" s="2183"/>
      <c r="L911" s="2183"/>
      <c r="M911" s="2183"/>
      <c r="N911" s="2183"/>
      <c r="O911" s="2183"/>
      <c r="P911" s="2183"/>
      <c r="Q911" s="2187"/>
      <c r="R911" s="2187"/>
      <c r="S911" s="2187"/>
      <c r="T911" s="2187"/>
      <c r="U911" s="2187"/>
      <c r="V911" s="2187"/>
      <c r="W911" s="2354"/>
      <c r="X911" s="2354"/>
      <c r="Y911" s="2354"/>
      <c r="Z911" s="2354"/>
    </row>
    <row r="912" spans="1:35" s="2121" customFormat="1">
      <c r="A912" s="1887">
        <v>886</v>
      </c>
      <c r="B912" s="1887">
        <v>1</v>
      </c>
      <c r="C912" s="1887">
        <v>883</v>
      </c>
      <c r="D912" s="2120" t="s">
        <v>1020</v>
      </c>
      <c r="E912" s="2653">
        <v>1</v>
      </c>
      <c r="F912" s="104"/>
      <c r="G912" s="104"/>
      <c r="H912" s="104" t="s">
        <v>517</v>
      </c>
      <c r="I912" s="104"/>
      <c r="J912" s="2182"/>
      <c r="K912" s="104"/>
      <c r="L912" s="104"/>
      <c r="M912" s="2182"/>
      <c r="N912" s="2182"/>
      <c r="O912" s="2182"/>
      <c r="P912" s="2182"/>
      <c r="Q912" s="2187"/>
      <c r="R912" s="2187"/>
      <c r="S912" s="2187"/>
      <c r="T912" s="2187"/>
      <c r="U912" s="2187"/>
      <c r="V912" s="2187"/>
      <c r="W912" s="2187"/>
      <c r="X912" s="2187"/>
      <c r="Y912" s="2187"/>
      <c r="Z912" s="2187"/>
    </row>
    <row r="913" spans="1:35" s="2121" customFormat="1">
      <c r="A913" s="1887">
        <v>887</v>
      </c>
      <c r="B913" s="1887">
        <v>1</v>
      </c>
      <c r="C913" s="1887">
        <v>884</v>
      </c>
      <c r="D913" s="2120" t="s">
        <v>1020</v>
      </c>
      <c r="E913" s="2653">
        <v>1</v>
      </c>
      <c r="F913" s="104"/>
      <c r="G913" s="104"/>
      <c r="H913" s="1533"/>
      <c r="I913" s="2272" t="s">
        <v>353</v>
      </c>
      <c r="J913" s="1555"/>
      <c r="K913" s="2273"/>
      <c r="L913" s="2273"/>
      <c r="M913" s="1555"/>
      <c r="N913" s="1555"/>
      <c r="O913" s="1555"/>
      <c r="P913" s="1555"/>
      <c r="Q913" s="2008">
        <f t="shared" ref="Q913:AI913" si="510">Q914+Q919+Q925+Q930+Q936</f>
        <v>0</v>
      </c>
      <c r="R913" s="2008">
        <f t="shared" si="510"/>
        <v>0</v>
      </c>
      <c r="S913" s="2008">
        <f t="shared" si="510"/>
        <v>0</v>
      </c>
      <c r="T913" s="2008">
        <f t="shared" si="510"/>
        <v>0</v>
      </c>
      <c r="U913" s="2008">
        <f t="shared" si="510"/>
        <v>0</v>
      </c>
      <c r="V913" s="2008">
        <f t="shared" si="510"/>
        <v>0</v>
      </c>
      <c r="W913" s="2008">
        <f t="shared" si="510"/>
        <v>0</v>
      </c>
      <c r="X913" s="2008">
        <f t="shared" si="510"/>
        <v>0</v>
      </c>
      <c r="Y913" s="2008">
        <f t="shared" si="510"/>
        <v>0</v>
      </c>
      <c r="Z913" s="2008">
        <f t="shared" si="510"/>
        <v>0</v>
      </c>
      <c r="AA913" s="2008">
        <f t="shared" si="510"/>
        <v>0</v>
      </c>
      <c r="AB913" s="2008">
        <f t="shared" si="510"/>
        <v>0</v>
      </c>
      <c r="AC913" s="2008">
        <f t="shared" si="510"/>
        <v>0</v>
      </c>
      <c r="AD913" s="2008">
        <f t="shared" si="510"/>
        <v>0</v>
      </c>
      <c r="AE913" s="2008">
        <f t="shared" si="510"/>
        <v>0</v>
      </c>
      <c r="AF913" s="2008">
        <f t="shared" si="510"/>
        <v>0</v>
      </c>
      <c r="AG913" s="2008">
        <f t="shared" si="510"/>
        <v>0</v>
      </c>
      <c r="AH913" s="2008">
        <f t="shared" si="510"/>
        <v>0</v>
      </c>
      <c r="AI913" s="2008">
        <f t="shared" si="510"/>
        <v>0</v>
      </c>
    </row>
    <row r="914" spans="1:35" s="2121" customFormat="1">
      <c r="A914" s="1887">
        <v>888</v>
      </c>
      <c r="B914" s="1887">
        <v>1</v>
      </c>
      <c r="C914" s="1887">
        <v>885</v>
      </c>
      <c r="D914" s="2120" t="s">
        <v>1020</v>
      </c>
      <c r="E914" s="2653">
        <v>1</v>
      </c>
      <c r="F914" s="104"/>
      <c r="G914" s="104"/>
      <c r="H914" s="104"/>
      <c r="I914" s="2374"/>
      <c r="J914" s="520" t="s">
        <v>131</v>
      </c>
      <c r="K914" s="81"/>
      <c r="L914" s="520"/>
      <c r="M914" s="520"/>
      <c r="N914" s="81"/>
      <c r="O914" s="81"/>
      <c r="P914" s="2230"/>
      <c r="Q914" s="1538">
        <f>SUM(Q915:Q918)</f>
        <v>0</v>
      </c>
      <c r="R914" s="1538">
        <f t="shared" ref="R914:AI914" si="511">SUM(R915:R918)</f>
        <v>0</v>
      </c>
      <c r="S914" s="1538">
        <f t="shared" si="511"/>
        <v>0</v>
      </c>
      <c r="T914" s="1538">
        <f t="shared" si="511"/>
        <v>0</v>
      </c>
      <c r="U914" s="1538">
        <f t="shared" si="511"/>
        <v>0</v>
      </c>
      <c r="V914" s="1538">
        <f t="shared" si="511"/>
        <v>0</v>
      </c>
      <c r="W914" s="1538">
        <f t="shared" si="511"/>
        <v>0</v>
      </c>
      <c r="X914" s="1538">
        <f t="shared" si="511"/>
        <v>0</v>
      </c>
      <c r="Y914" s="1538">
        <f t="shared" si="511"/>
        <v>0</v>
      </c>
      <c r="Z914" s="1538">
        <f t="shared" si="511"/>
        <v>0</v>
      </c>
      <c r="AA914" s="1538">
        <f t="shared" si="511"/>
        <v>0</v>
      </c>
      <c r="AB914" s="1538">
        <f t="shared" si="511"/>
        <v>0</v>
      </c>
      <c r="AC914" s="1538">
        <f t="shared" si="511"/>
        <v>0</v>
      </c>
      <c r="AD914" s="1538">
        <f t="shared" si="511"/>
        <v>0</v>
      </c>
      <c r="AE914" s="1538">
        <f t="shared" si="511"/>
        <v>0</v>
      </c>
      <c r="AF914" s="1538">
        <f t="shared" si="511"/>
        <v>0</v>
      </c>
      <c r="AG914" s="1538">
        <f t="shared" si="511"/>
        <v>0</v>
      </c>
      <c r="AH914" s="1538">
        <f t="shared" si="511"/>
        <v>0</v>
      </c>
      <c r="AI914" s="1538">
        <f t="shared" si="511"/>
        <v>0</v>
      </c>
    </row>
    <row r="915" spans="1:35" s="2121" customFormat="1">
      <c r="A915" s="1887">
        <v>889</v>
      </c>
      <c r="B915" s="1887">
        <v>1</v>
      </c>
      <c r="C915" s="1887">
        <v>886</v>
      </c>
      <c r="E915" s="2653">
        <v>1</v>
      </c>
      <c r="F915" s="104"/>
      <c r="G915" s="104"/>
      <c r="H915" s="104"/>
      <c r="I915" s="2374"/>
      <c r="J915" s="104"/>
      <c r="K915" s="2182"/>
      <c r="L915" s="104"/>
      <c r="M915" s="104"/>
      <c r="N915" s="2356"/>
      <c r="O915" s="2356" t="s">
        <v>130</v>
      </c>
      <c r="P915" s="2182"/>
      <c r="Q915" s="1388"/>
      <c r="R915" s="1388"/>
      <c r="S915" s="1388"/>
      <c r="T915" s="1388"/>
      <c r="U915" s="1388"/>
      <c r="V915" s="1388"/>
      <c r="W915" s="1388"/>
      <c r="X915" s="1388"/>
      <c r="Y915" s="1388"/>
      <c r="Z915" s="1388"/>
      <c r="AA915" s="1388"/>
      <c r="AB915" s="1388"/>
      <c r="AC915" s="1383">
        <f>S915</f>
        <v>0</v>
      </c>
      <c r="AD915" s="1383">
        <f>V915</f>
        <v>0</v>
      </c>
      <c r="AE915" s="1383">
        <f>Y915</f>
        <v>0</v>
      </c>
      <c r="AF915" s="1383">
        <f>AB915</f>
        <v>0</v>
      </c>
      <c r="AG915" s="1383">
        <f>AD915</f>
        <v>0</v>
      </c>
      <c r="AH915" s="1383">
        <f>AF915</f>
        <v>0</v>
      </c>
      <c r="AI915" s="1383">
        <f>AH915</f>
        <v>0</v>
      </c>
    </row>
    <row r="916" spans="1:35" s="2121" customFormat="1">
      <c r="A916" s="1887">
        <v>890</v>
      </c>
      <c r="B916" s="1887">
        <v>1</v>
      </c>
      <c r="C916" s="1887">
        <v>887</v>
      </c>
      <c r="E916" s="2653">
        <v>1</v>
      </c>
      <c r="F916" s="104"/>
      <c r="G916" s="104"/>
      <c r="H916" s="104"/>
      <c r="I916" s="2374"/>
      <c r="J916" s="104"/>
      <c r="K916" s="2182"/>
      <c r="L916" s="104"/>
      <c r="M916" s="104"/>
      <c r="N916" s="2356"/>
      <c r="O916" s="2356" t="s">
        <v>129</v>
      </c>
      <c r="P916" s="2182"/>
      <c r="Q916" s="1388"/>
      <c r="R916" s="1388"/>
      <c r="S916" s="1388"/>
      <c r="T916" s="1388"/>
      <c r="U916" s="1388"/>
      <c r="V916" s="1388"/>
      <c r="W916" s="1388"/>
      <c r="X916" s="1388"/>
      <c r="Y916" s="1388"/>
      <c r="Z916" s="1388"/>
      <c r="AA916" s="1388"/>
      <c r="AB916" s="1388"/>
      <c r="AC916" s="1383">
        <f>S916</f>
        <v>0</v>
      </c>
      <c r="AD916" s="1383">
        <f>V916</f>
        <v>0</v>
      </c>
      <c r="AE916" s="1383">
        <f>Y916</f>
        <v>0</v>
      </c>
      <c r="AF916" s="1383">
        <f>AB916</f>
        <v>0</v>
      </c>
      <c r="AG916" s="1383">
        <f>AD916</f>
        <v>0</v>
      </c>
      <c r="AH916" s="1383">
        <f>AF916</f>
        <v>0</v>
      </c>
      <c r="AI916" s="1383">
        <f>AH916</f>
        <v>0</v>
      </c>
    </row>
    <row r="917" spans="1:35" s="2121" customFormat="1">
      <c r="A917" s="1887">
        <v>891</v>
      </c>
      <c r="B917" s="1887">
        <v>1</v>
      </c>
      <c r="C917" s="1887">
        <v>888</v>
      </c>
      <c r="E917" s="2653">
        <v>1</v>
      </c>
      <c r="F917" s="104"/>
      <c r="G917" s="104"/>
      <c r="H917" s="104"/>
      <c r="I917" s="2374"/>
      <c r="J917" s="104"/>
      <c r="K917" s="2182"/>
      <c r="L917" s="104"/>
      <c r="M917" s="104"/>
      <c r="N917" s="2356"/>
      <c r="O917" s="2356" t="s">
        <v>128</v>
      </c>
      <c r="P917" s="2182"/>
      <c r="Q917" s="1388"/>
      <c r="R917" s="1388"/>
      <c r="S917" s="1388"/>
      <c r="T917" s="1388"/>
      <c r="U917" s="1388"/>
      <c r="V917" s="1388"/>
      <c r="W917" s="1388"/>
      <c r="X917" s="1388"/>
      <c r="Y917" s="1388"/>
      <c r="Z917" s="1388"/>
      <c r="AA917" s="1388"/>
      <c r="AB917" s="1388"/>
      <c r="AC917" s="1383">
        <f>S917</f>
        <v>0</v>
      </c>
      <c r="AD917" s="1383">
        <f>V917</f>
        <v>0</v>
      </c>
      <c r="AE917" s="1383">
        <f>Y917</f>
        <v>0</v>
      </c>
      <c r="AF917" s="1383">
        <f>AB917</f>
        <v>0</v>
      </c>
      <c r="AG917" s="1383">
        <f>AD917</f>
        <v>0</v>
      </c>
      <c r="AH917" s="1383">
        <f>AF917</f>
        <v>0</v>
      </c>
      <c r="AI917" s="1383">
        <f>AH917</f>
        <v>0</v>
      </c>
    </row>
    <row r="918" spans="1:35" s="2121" customFormat="1">
      <c r="A918" s="1887">
        <v>892</v>
      </c>
      <c r="B918" s="1887">
        <v>1</v>
      </c>
      <c r="C918" s="1887">
        <v>889</v>
      </c>
      <c r="E918" s="2653">
        <v>1</v>
      </c>
      <c r="F918" s="104"/>
      <c r="G918" s="104"/>
      <c r="H918" s="104"/>
      <c r="I918" s="2374"/>
      <c r="J918" s="1188"/>
      <c r="K918" s="2241"/>
      <c r="L918" s="1188"/>
      <c r="M918" s="1188"/>
      <c r="N918" s="2357"/>
      <c r="O918" s="2357" t="s">
        <v>125</v>
      </c>
      <c r="P918" s="2241"/>
      <c r="Q918" s="1547"/>
      <c r="R918" s="1547"/>
      <c r="S918" s="1547"/>
      <c r="T918" s="1547"/>
      <c r="U918" s="1547"/>
      <c r="V918" s="1547"/>
      <c r="W918" s="1547"/>
      <c r="X918" s="1547"/>
      <c r="Y918" s="1547"/>
      <c r="Z918" s="1547"/>
      <c r="AA918" s="1547"/>
      <c r="AB918" s="1547"/>
      <c r="AC918" s="1541">
        <f>S918</f>
        <v>0</v>
      </c>
      <c r="AD918" s="1541">
        <f>V918</f>
        <v>0</v>
      </c>
      <c r="AE918" s="1541">
        <f>Y918</f>
        <v>0</v>
      </c>
      <c r="AF918" s="1541">
        <f>AB918</f>
        <v>0</v>
      </c>
      <c r="AG918" s="1541">
        <f>AD918</f>
        <v>0</v>
      </c>
      <c r="AH918" s="1541">
        <f>AF918</f>
        <v>0</v>
      </c>
      <c r="AI918" s="1541">
        <f>AH918</f>
        <v>0</v>
      </c>
    </row>
    <row r="919" spans="1:35" s="2121" customFormat="1">
      <c r="A919" s="1887">
        <v>893</v>
      </c>
      <c r="B919" s="1887">
        <v>1</v>
      </c>
      <c r="C919" s="1887">
        <v>890</v>
      </c>
      <c r="D919" s="2120" t="s">
        <v>1020</v>
      </c>
      <c r="E919" s="2653">
        <v>1</v>
      </c>
      <c r="F919" s="104"/>
      <c r="G919" s="104"/>
      <c r="H919" s="104"/>
      <c r="I919" s="2374"/>
      <c r="J919" s="520" t="s">
        <v>239</v>
      </c>
      <c r="K919" s="81"/>
      <c r="L919" s="520"/>
      <c r="M919" s="520"/>
      <c r="N919" s="81"/>
      <c r="O919" s="81"/>
      <c r="P919" s="2230"/>
      <c r="Q919" s="1538">
        <f>SUM(Q920:Q924)</f>
        <v>0</v>
      </c>
      <c r="R919" s="1538">
        <f t="shared" ref="R919:AI919" si="512">SUM(R920:R924)</f>
        <v>0</v>
      </c>
      <c r="S919" s="1538">
        <f t="shared" si="512"/>
        <v>0</v>
      </c>
      <c r="T919" s="1538">
        <f t="shared" si="512"/>
        <v>0</v>
      </c>
      <c r="U919" s="1538">
        <f t="shared" si="512"/>
        <v>0</v>
      </c>
      <c r="V919" s="1538">
        <f t="shared" si="512"/>
        <v>0</v>
      </c>
      <c r="W919" s="1538">
        <f t="shared" si="512"/>
        <v>0</v>
      </c>
      <c r="X919" s="1538">
        <f t="shared" si="512"/>
        <v>0</v>
      </c>
      <c r="Y919" s="1538">
        <f t="shared" si="512"/>
        <v>0</v>
      </c>
      <c r="Z919" s="1538">
        <f t="shared" si="512"/>
        <v>0</v>
      </c>
      <c r="AA919" s="1538">
        <f t="shared" si="512"/>
        <v>0</v>
      </c>
      <c r="AB919" s="1538">
        <f t="shared" si="512"/>
        <v>0</v>
      </c>
      <c r="AC919" s="1538">
        <f t="shared" si="512"/>
        <v>0</v>
      </c>
      <c r="AD919" s="1538">
        <f t="shared" si="512"/>
        <v>0</v>
      </c>
      <c r="AE919" s="1538">
        <f t="shared" si="512"/>
        <v>0</v>
      </c>
      <c r="AF919" s="1538">
        <f t="shared" si="512"/>
        <v>0</v>
      </c>
      <c r="AG919" s="1538">
        <f t="shared" si="512"/>
        <v>0</v>
      </c>
      <c r="AH919" s="1538">
        <f t="shared" si="512"/>
        <v>0</v>
      </c>
      <c r="AI919" s="1538">
        <f t="shared" si="512"/>
        <v>0</v>
      </c>
    </row>
    <row r="920" spans="1:35" s="2121" customFormat="1">
      <c r="A920" s="1887">
        <v>894</v>
      </c>
      <c r="B920" s="1887">
        <v>1</v>
      </c>
      <c r="C920" s="1887">
        <v>891</v>
      </c>
      <c r="E920" s="2653">
        <v>1</v>
      </c>
      <c r="F920" s="104"/>
      <c r="G920" s="104"/>
      <c r="H920" s="104"/>
      <c r="I920" s="2374"/>
      <c r="J920" s="104"/>
      <c r="K920" s="2182"/>
      <c r="L920" s="104"/>
      <c r="M920" s="104"/>
      <c r="N920" s="2356"/>
      <c r="O920" s="2356" t="s">
        <v>69</v>
      </c>
      <c r="P920" s="2182"/>
      <c r="Q920" s="1388"/>
      <c r="R920" s="1388"/>
      <c r="S920" s="1388"/>
      <c r="T920" s="1388"/>
      <c r="U920" s="1388"/>
      <c r="V920" s="1388"/>
      <c r="W920" s="1388"/>
      <c r="X920" s="1388"/>
      <c r="Y920" s="1388"/>
      <c r="Z920" s="1388"/>
      <c r="AA920" s="1388"/>
      <c r="AB920" s="1388"/>
      <c r="AC920" s="1383">
        <f>S920</f>
        <v>0</v>
      </c>
      <c r="AD920" s="1383">
        <f>V920</f>
        <v>0</v>
      </c>
      <c r="AE920" s="1383">
        <f>Y920</f>
        <v>0</v>
      </c>
      <c r="AF920" s="1383">
        <f>AB920</f>
        <v>0</v>
      </c>
      <c r="AG920" s="1383">
        <f>AD920</f>
        <v>0</v>
      </c>
      <c r="AH920" s="1383">
        <f>AF920</f>
        <v>0</v>
      </c>
      <c r="AI920" s="1383">
        <f>AH920</f>
        <v>0</v>
      </c>
    </row>
    <row r="921" spans="1:35" s="2121" customFormat="1">
      <c r="A921" s="1887">
        <v>895</v>
      </c>
      <c r="B921" s="1887">
        <v>1</v>
      </c>
      <c r="C921" s="1887">
        <v>892</v>
      </c>
      <c r="E921" s="2653">
        <v>1</v>
      </c>
      <c r="F921" s="104"/>
      <c r="G921" s="104"/>
      <c r="H921" s="104"/>
      <c r="I921" s="2374"/>
      <c r="J921" s="104"/>
      <c r="K921" s="2182"/>
      <c r="L921" s="104"/>
      <c r="M921" s="104"/>
      <c r="N921" s="2356"/>
      <c r="O921" s="2356" t="s">
        <v>70</v>
      </c>
      <c r="P921" s="2182"/>
      <c r="Q921" s="1388"/>
      <c r="R921" s="1388"/>
      <c r="S921" s="1388"/>
      <c r="T921" s="1388"/>
      <c r="U921" s="1388"/>
      <c r="V921" s="1388"/>
      <c r="W921" s="1388"/>
      <c r="X921" s="1388"/>
      <c r="Y921" s="1388"/>
      <c r="Z921" s="1388"/>
      <c r="AA921" s="1388"/>
      <c r="AB921" s="1388"/>
      <c r="AC921" s="1383">
        <f>S921</f>
        <v>0</v>
      </c>
      <c r="AD921" s="1383">
        <f>V921</f>
        <v>0</v>
      </c>
      <c r="AE921" s="1383">
        <f>Y921</f>
        <v>0</v>
      </c>
      <c r="AF921" s="1383">
        <f>AB921</f>
        <v>0</v>
      </c>
      <c r="AG921" s="1383">
        <f>AD921</f>
        <v>0</v>
      </c>
      <c r="AH921" s="1383">
        <f>AF921</f>
        <v>0</v>
      </c>
      <c r="AI921" s="1383">
        <f>AH921</f>
        <v>0</v>
      </c>
    </row>
    <row r="922" spans="1:35" s="2121" customFormat="1">
      <c r="A922" s="1887">
        <v>896</v>
      </c>
      <c r="B922" s="1887">
        <v>1</v>
      </c>
      <c r="C922" s="1887">
        <v>893</v>
      </c>
      <c r="E922" s="2653">
        <v>1</v>
      </c>
      <c r="F922" s="104"/>
      <c r="G922" s="104"/>
      <c r="H922" s="104"/>
      <c r="I922" s="2374"/>
      <c r="J922" s="104"/>
      <c r="K922" s="2182"/>
      <c r="L922" s="104"/>
      <c r="M922" s="104"/>
      <c r="N922" s="2356"/>
      <c r="O922" s="2356" t="s">
        <v>127</v>
      </c>
      <c r="P922" s="2182"/>
      <c r="Q922" s="1388"/>
      <c r="R922" s="1388"/>
      <c r="S922" s="1388"/>
      <c r="T922" s="1388"/>
      <c r="U922" s="1388"/>
      <c r="V922" s="1388"/>
      <c r="W922" s="1388"/>
      <c r="X922" s="1388"/>
      <c r="Y922" s="1388"/>
      <c r="Z922" s="1388"/>
      <c r="AA922" s="1388"/>
      <c r="AB922" s="1388"/>
      <c r="AC922" s="1383">
        <f>S922</f>
        <v>0</v>
      </c>
      <c r="AD922" s="1383">
        <f>V922</f>
        <v>0</v>
      </c>
      <c r="AE922" s="1383">
        <f>Y922</f>
        <v>0</v>
      </c>
      <c r="AF922" s="1383">
        <f>AB922</f>
        <v>0</v>
      </c>
      <c r="AG922" s="1383">
        <f>AD922</f>
        <v>0</v>
      </c>
      <c r="AH922" s="1383">
        <f>AF922</f>
        <v>0</v>
      </c>
      <c r="AI922" s="1383">
        <f>AH922</f>
        <v>0</v>
      </c>
    </row>
    <row r="923" spans="1:35" s="2121" customFormat="1">
      <c r="A923" s="1887">
        <v>897</v>
      </c>
      <c r="B923" s="1887">
        <v>1</v>
      </c>
      <c r="C923" s="1887">
        <v>894</v>
      </c>
      <c r="E923" s="2653">
        <v>1</v>
      </c>
      <c r="F923" s="104"/>
      <c r="G923" s="104"/>
      <c r="H923" s="104"/>
      <c r="I923" s="2374"/>
      <c r="J923" s="104"/>
      <c r="K923" s="2182"/>
      <c r="L923" s="104"/>
      <c r="M923" s="104"/>
      <c r="N923" s="2356"/>
      <c r="O923" s="2356" t="s">
        <v>126</v>
      </c>
      <c r="P923" s="2182"/>
      <c r="Q923" s="1388"/>
      <c r="R923" s="1388"/>
      <c r="S923" s="1388"/>
      <c r="T923" s="1388"/>
      <c r="U923" s="1388"/>
      <c r="V923" s="1388"/>
      <c r="W923" s="1388"/>
      <c r="X923" s="1388"/>
      <c r="Y923" s="1388"/>
      <c r="Z923" s="1388"/>
      <c r="AA923" s="1388"/>
      <c r="AB923" s="1388"/>
      <c r="AC923" s="1383">
        <f>S923</f>
        <v>0</v>
      </c>
      <c r="AD923" s="1383">
        <f>V923</f>
        <v>0</v>
      </c>
      <c r="AE923" s="1383">
        <f>Y923</f>
        <v>0</v>
      </c>
      <c r="AF923" s="1383">
        <f>AB923</f>
        <v>0</v>
      </c>
      <c r="AG923" s="1383">
        <f>AD923</f>
        <v>0</v>
      </c>
      <c r="AH923" s="1383">
        <f>AF923</f>
        <v>0</v>
      </c>
      <c r="AI923" s="1383">
        <f>AH923</f>
        <v>0</v>
      </c>
    </row>
    <row r="924" spans="1:35" s="2121" customFormat="1">
      <c r="A924" s="1887">
        <v>898</v>
      </c>
      <c r="B924" s="1887">
        <v>1</v>
      </c>
      <c r="C924" s="1887">
        <v>895</v>
      </c>
      <c r="E924" s="2653">
        <v>1</v>
      </c>
      <c r="F924" s="104"/>
      <c r="G924" s="104"/>
      <c r="H924" s="104"/>
      <c r="I924" s="2374"/>
      <c r="J924" s="104"/>
      <c r="K924" s="2182"/>
      <c r="L924" s="104"/>
      <c r="M924" s="104"/>
      <c r="N924" s="2356"/>
      <c r="O924" s="2356" t="s">
        <v>125</v>
      </c>
      <c r="P924" s="2182"/>
      <c r="Q924" s="1388"/>
      <c r="R924" s="1388"/>
      <c r="S924" s="1388"/>
      <c r="T924" s="1388"/>
      <c r="U924" s="1388"/>
      <c r="V924" s="1388"/>
      <c r="W924" s="1388"/>
      <c r="X924" s="1388"/>
      <c r="Y924" s="1388"/>
      <c r="Z924" s="1388"/>
      <c r="AA924" s="1388"/>
      <c r="AB924" s="1388"/>
      <c r="AC924" s="1383">
        <f>S924</f>
        <v>0</v>
      </c>
      <c r="AD924" s="1383">
        <f>V924</f>
        <v>0</v>
      </c>
      <c r="AE924" s="1383">
        <f>Y924</f>
        <v>0</v>
      </c>
      <c r="AF924" s="1383">
        <f>AB924</f>
        <v>0</v>
      </c>
      <c r="AG924" s="1383">
        <f>AD924</f>
        <v>0</v>
      </c>
      <c r="AH924" s="1383">
        <f>AF924</f>
        <v>0</v>
      </c>
      <c r="AI924" s="1383">
        <f>AH924</f>
        <v>0</v>
      </c>
    </row>
    <row r="925" spans="1:35" s="2121" customFormat="1">
      <c r="A925" s="1887">
        <v>899</v>
      </c>
      <c r="B925" s="1887">
        <v>1</v>
      </c>
      <c r="C925" s="1887">
        <v>896</v>
      </c>
      <c r="D925" s="2120" t="s">
        <v>1020</v>
      </c>
      <c r="E925" s="2653">
        <v>1</v>
      </c>
      <c r="F925" s="104"/>
      <c r="G925" s="104"/>
      <c r="H925" s="104"/>
      <c r="I925" s="2374"/>
      <c r="J925" s="512" t="s">
        <v>295</v>
      </c>
      <c r="K925" s="511"/>
      <c r="L925" s="512"/>
      <c r="M925" s="512"/>
      <c r="N925" s="511"/>
      <c r="O925" s="511"/>
      <c r="P925" s="2358"/>
      <c r="Q925" s="1542">
        <f>SUM(Q926:Q929)</f>
        <v>0</v>
      </c>
      <c r="R925" s="1542">
        <f t="shared" ref="R925:AI925" si="513">SUM(R926:R929)</f>
        <v>0</v>
      </c>
      <c r="S925" s="1542">
        <f t="shared" si="513"/>
        <v>0</v>
      </c>
      <c r="T925" s="1542">
        <f t="shared" si="513"/>
        <v>0</v>
      </c>
      <c r="U925" s="1542">
        <f t="shared" si="513"/>
        <v>0</v>
      </c>
      <c r="V925" s="1542">
        <f t="shared" si="513"/>
        <v>0</v>
      </c>
      <c r="W925" s="1542">
        <f t="shared" si="513"/>
        <v>0</v>
      </c>
      <c r="X925" s="1542">
        <f t="shared" si="513"/>
        <v>0</v>
      </c>
      <c r="Y925" s="1542">
        <f t="shared" si="513"/>
        <v>0</v>
      </c>
      <c r="Z925" s="1542">
        <f t="shared" si="513"/>
        <v>0</v>
      </c>
      <c r="AA925" s="1542">
        <f t="shared" si="513"/>
        <v>0</v>
      </c>
      <c r="AB925" s="1542">
        <f t="shared" si="513"/>
        <v>0</v>
      </c>
      <c r="AC925" s="1542">
        <f t="shared" si="513"/>
        <v>0</v>
      </c>
      <c r="AD925" s="1542">
        <f t="shared" si="513"/>
        <v>0</v>
      </c>
      <c r="AE925" s="1542">
        <f t="shared" si="513"/>
        <v>0</v>
      </c>
      <c r="AF925" s="1542">
        <f t="shared" si="513"/>
        <v>0</v>
      </c>
      <c r="AG925" s="1542">
        <f t="shared" si="513"/>
        <v>0</v>
      </c>
      <c r="AH925" s="1542">
        <f t="shared" si="513"/>
        <v>0</v>
      </c>
      <c r="AI925" s="1542">
        <f t="shared" si="513"/>
        <v>0</v>
      </c>
    </row>
    <row r="926" spans="1:35" s="2121" customFormat="1">
      <c r="A926" s="1887">
        <v>900</v>
      </c>
      <c r="B926" s="1887">
        <v>1</v>
      </c>
      <c r="C926" s="1887">
        <v>897</v>
      </c>
      <c r="E926" s="2653">
        <v>1</v>
      </c>
      <c r="F926" s="104"/>
      <c r="G926" s="104"/>
      <c r="H926" s="104"/>
      <c r="I926" s="2374"/>
      <c r="J926" s="104"/>
      <c r="K926" s="2182"/>
      <c r="L926" s="104"/>
      <c r="M926" s="104"/>
      <c r="N926" s="2356"/>
      <c r="O926" s="2356" t="s">
        <v>346</v>
      </c>
      <c r="P926" s="2182"/>
      <c r="Q926" s="1388"/>
      <c r="R926" s="1388"/>
      <c r="S926" s="1388"/>
      <c r="T926" s="1388"/>
      <c r="U926" s="1388"/>
      <c r="V926" s="1388"/>
      <c r="W926" s="1388"/>
      <c r="X926" s="1388"/>
      <c r="Y926" s="1388"/>
      <c r="Z926" s="1388"/>
      <c r="AA926" s="1388"/>
      <c r="AB926" s="1388"/>
      <c r="AC926" s="1383">
        <f>S926</f>
        <v>0</v>
      </c>
      <c r="AD926" s="1383">
        <f>V926</f>
        <v>0</v>
      </c>
      <c r="AE926" s="1383">
        <f>Y926</f>
        <v>0</v>
      </c>
      <c r="AF926" s="1383">
        <f>AB926</f>
        <v>0</v>
      </c>
      <c r="AG926" s="1383">
        <f>AD926</f>
        <v>0</v>
      </c>
      <c r="AH926" s="1383">
        <f>AF926</f>
        <v>0</v>
      </c>
      <c r="AI926" s="1383">
        <f>AH926</f>
        <v>0</v>
      </c>
    </row>
    <row r="927" spans="1:35" s="2121" customFormat="1">
      <c r="A927" s="1887">
        <v>901</v>
      </c>
      <c r="B927" s="1887">
        <v>1</v>
      </c>
      <c r="C927" s="1887">
        <v>898</v>
      </c>
      <c r="E927" s="2653">
        <v>1</v>
      </c>
      <c r="F927" s="104"/>
      <c r="G927" s="104"/>
      <c r="H927" s="104"/>
      <c r="I927" s="2374"/>
      <c r="J927" s="104"/>
      <c r="K927" s="2182"/>
      <c r="L927" s="104"/>
      <c r="M927" s="104"/>
      <c r="N927" s="2356"/>
      <c r="O927" s="2356" t="s">
        <v>347</v>
      </c>
      <c r="P927" s="2182"/>
      <c r="Q927" s="1388"/>
      <c r="R927" s="1388"/>
      <c r="S927" s="1388"/>
      <c r="T927" s="1388"/>
      <c r="U927" s="1388"/>
      <c r="V927" s="1388"/>
      <c r="W927" s="1388"/>
      <c r="X927" s="1388"/>
      <c r="Y927" s="1388"/>
      <c r="Z927" s="1388"/>
      <c r="AA927" s="1388"/>
      <c r="AB927" s="1388"/>
      <c r="AC927" s="1383">
        <f>S927</f>
        <v>0</v>
      </c>
      <c r="AD927" s="1383">
        <f>V927</f>
        <v>0</v>
      </c>
      <c r="AE927" s="1383">
        <f>Y927</f>
        <v>0</v>
      </c>
      <c r="AF927" s="1383">
        <f>AB927</f>
        <v>0</v>
      </c>
      <c r="AG927" s="1383">
        <f>AD927</f>
        <v>0</v>
      </c>
      <c r="AH927" s="1383">
        <f>AF927</f>
        <v>0</v>
      </c>
      <c r="AI927" s="1383">
        <f>AH927</f>
        <v>0</v>
      </c>
    </row>
    <row r="928" spans="1:35" s="2121" customFormat="1">
      <c r="A928" s="1887">
        <v>902</v>
      </c>
      <c r="B928" s="1887">
        <v>1</v>
      </c>
      <c r="C928" s="1887">
        <v>899</v>
      </c>
      <c r="E928" s="2653">
        <v>1</v>
      </c>
      <c r="F928" s="104"/>
      <c r="G928" s="104"/>
      <c r="H928" s="104"/>
      <c r="I928" s="2374"/>
      <c r="J928" s="104"/>
      <c r="K928" s="2182"/>
      <c r="L928" s="104"/>
      <c r="M928" s="104"/>
      <c r="N928" s="2356"/>
      <c r="O928" s="2356" t="s">
        <v>348</v>
      </c>
      <c r="P928" s="2182"/>
      <c r="Q928" s="1388"/>
      <c r="R928" s="1388"/>
      <c r="S928" s="1388"/>
      <c r="T928" s="1388"/>
      <c r="U928" s="1388"/>
      <c r="V928" s="1388"/>
      <c r="W928" s="1388"/>
      <c r="X928" s="1388"/>
      <c r="Y928" s="1388"/>
      <c r="Z928" s="1388"/>
      <c r="AA928" s="1388"/>
      <c r="AB928" s="1388"/>
      <c r="AC928" s="1383">
        <f>S928</f>
        <v>0</v>
      </c>
      <c r="AD928" s="1383">
        <f>V928</f>
        <v>0</v>
      </c>
      <c r="AE928" s="1383">
        <f>Y928</f>
        <v>0</v>
      </c>
      <c r="AF928" s="1383">
        <f>AB928</f>
        <v>0</v>
      </c>
      <c r="AG928" s="1383">
        <f>AD928</f>
        <v>0</v>
      </c>
      <c r="AH928" s="1383">
        <f>AF928</f>
        <v>0</v>
      </c>
      <c r="AI928" s="1383">
        <f>AH928</f>
        <v>0</v>
      </c>
    </row>
    <row r="929" spans="1:35" s="2121" customFormat="1">
      <c r="A929" s="1887">
        <v>903</v>
      </c>
      <c r="B929" s="1887">
        <v>1</v>
      </c>
      <c r="C929" s="1887">
        <v>900</v>
      </c>
      <c r="E929" s="2653">
        <v>1</v>
      </c>
      <c r="F929" s="104"/>
      <c r="G929" s="104"/>
      <c r="H929" s="104"/>
      <c r="I929" s="2374"/>
      <c r="J929" s="1188"/>
      <c r="K929" s="2241"/>
      <c r="L929" s="1188"/>
      <c r="M929" s="1188"/>
      <c r="N929" s="2357"/>
      <c r="O929" s="2357" t="s">
        <v>349</v>
      </c>
      <c r="P929" s="2241"/>
      <c r="Q929" s="1547"/>
      <c r="R929" s="1547"/>
      <c r="S929" s="1547"/>
      <c r="T929" s="1547"/>
      <c r="U929" s="1547"/>
      <c r="V929" s="1547"/>
      <c r="W929" s="1547"/>
      <c r="X929" s="1547"/>
      <c r="Y929" s="1547"/>
      <c r="Z929" s="1547"/>
      <c r="AA929" s="1547"/>
      <c r="AB929" s="1547"/>
      <c r="AC929" s="1541">
        <f>S929</f>
        <v>0</v>
      </c>
      <c r="AD929" s="1541">
        <f>V929</f>
        <v>0</v>
      </c>
      <c r="AE929" s="1541">
        <f>Y929</f>
        <v>0</v>
      </c>
      <c r="AF929" s="1541">
        <f>AB929</f>
        <v>0</v>
      </c>
      <c r="AG929" s="1541">
        <f>AD929</f>
        <v>0</v>
      </c>
      <c r="AH929" s="1541">
        <f>AF929</f>
        <v>0</v>
      </c>
      <c r="AI929" s="1541">
        <f>AH929</f>
        <v>0</v>
      </c>
    </row>
    <row r="930" spans="1:35" s="2121" customFormat="1">
      <c r="A930" s="1887">
        <v>904</v>
      </c>
      <c r="B930" s="1887">
        <v>1</v>
      </c>
      <c r="C930" s="1887">
        <v>901</v>
      </c>
      <c r="D930" s="2120" t="s">
        <v>1020</v>
      </c>
      <c r="E930" s="2653">
        <v>1</v>
      </c>
      <c r="F930" s="104"/>
      <c r="G930" s="104"/>
      <c r="H930" s="104"/>
      <c r="I930" s="2374"/>
      <c r="J930" s="520" t="s">
        <v>242</v>
      </c>
      <c r="K930" s="81"/>
      <c r="L930" s="520"/>
      <c r="M930" s="520"/>
      <c r="N930" s="81"/>
      <c r="O930" s="81"/>
      <c r="P930" s="2230"/>
      <c r="Q930" s="1538">
        <f>SUM(Q931:Q935)</f>
        <v>0</v>
      </c>
      <c r="R930" s="1538">
        <f t="shared" ref="R930:AI930" si="514">SUM(R931:R935)</f>
        <v>0</v>
      </c>
      <c r="S930" s="1538">
        <f t="shared" si="514"/>
        <v>0</v>
      </c>
      <c r="T930" s="1538">
        <f t="shared" si="514"/>
        <v>0</v>
      </c>
      <c r="U930" s="1538">
        <f t="shared" si="514"/>
        <v>0</v>
      </c>
      <c r="V930" s="1538">
        <f t="shared" si="514"/>
        <v>0</v>
      </c>
      <c r="W930" s="1538">
        <f t="shared" si="514"/>
        <v>0</v>
      </c>
      <c r="X930" s="1538">
        <f t="shared" si="514"/>
        <v>0</v>
      </c>
      <c r="Y930" s="1538">
        <f t="shared" si="514"/>
        <v>0</v>
      </c>
      <c r="Z930" s="1538">
        <f t="shared" si="514"/>
        <v>0</v>
      </c>
      <c r="AA930" s="1538">
        <f t="shared" si="514"/>
        <v>0</v>
      </c>
      <c r="AB930" s="1538">
        <f t="shared" si="514"/>
        <v>0</v>
      </c>
      <c r="AC930" s="1538">
        <f t="shared" si="514"/>
        <v>0</v>
      </c>
      <c r="AD930" s="1538">
        <f t="shared" si="514"/>
        <v>0</v>
      </c>
      <c r="AE930" s="1538">
        <f t="shared" si="514"/>
        <v>0</v>
      </c>
      <c r="AF930" s="1538">
        <f t="shared" si="514"/>
        <v>0</v>
      </c>
      <c r="AG930" s="1538">
        <f t="shared" si="514"/>
        <v>0</v>
      </c>
      <c r="AH930" s="1538">
        <f t="shared" si="514"/>
        <v>0</v>
      </c>
      <c r="AI930" s="1538">
        <f t="shared" si="514"/>
        <v>0</v>
      </c>
    </row>
    <row r="931" spans="1:35" s="2121" customFormat="1">
      <c r="A931" s="1887">
        <v>905</v>
      </c>
      <c r="B931" s="1887">
        <v>1</v>
      </c>
      <c r="C931" s="1887">
        <v>902</v>
      </c>
      <c r="E931" s="2653">
        <v>1</v>
      </c>
      <c r="F931" s="104"/>
      <c r="G931" s="104"/>
      <c r="H931" s="104"/>
      <c r="I931" s="2374"/>
      <c r="J931" s="104"/>
      <c r="K931" s="2182"/>
      <c r="L931" s="104"/>
      <c r="M931" s="2182"/>
      <c r="N931" s="2356"/>
      <c r="O931" s="2356" t="s">
        <v>124</v>
      </c>
      <c r="P931" s="2359"/>
      <c r="Q931" s="1388"/>
      <c r="R931" s="1388"/>
      <c r="S931" s="1388"/>
      <c r="T931" s="1388"/>
      <c r="U931" s="1388"/>
      <c r="V931" s="1388"/>
      <c r="W931" s="1388"/>
      <c r="X931" s="1388"/>
      <c r="Y931" s="1388"/>
      <c r="Z931" s="1388"/>
      <c r="AA931" s="1388"/>
      <c r="AB931" s="1388"/>
      <c r="AC931" s="1383">
        <f>S931</f>
        <v>0</v>
      </c>
      <c r="AD931" s="1383">
        <f>V931</f>
        <v>0</v>
      </c>
      <c r="AE931" s="1383">
        <f>Y931</f>
        <v>0</v>
      </c>
      <c r="AF931" s="1383">
        <f>AB931</f>
        <v>0</v>
      </c>
      <c r="AG931" s="1383">
        <f>AD931</f>
        <v>0</v>
      </c>
      <c r="AH931" s="1383">
        <f>AF931</f>
        <v>0</v>
      </c>
      <c r="AI931" s="1383">
        <f>AH931</f>
        <v>0</v>
      </c>
    </row>
    <row r="932" spans="1:35" s="2121" customFormat="1">
      <c r="A932" s="1887">
        <v>906</v>
      </c>
      <c r="B932" s="1887">
        <v>1</v>
      </c>
      <c r="C932" s="1887">
        <v>903</v>
      </c>
      <c r="E932" s="2653">
        <v>1</v>
      </c>
      <c r="F932" s="104"/>
      <c r="G932" s="104"/>
      <c r="H932" s="104"/>
      <c r="I932" s="2374"/>
      <c r="J932" s="104"/>
      <c r="K932" s="2182"/>
      <c r="L932" s="104"/>
      <c r="M932" s="2182"/>
      <c r="N932" s="2356"/>
      <c r="O932" s="2356" t="s">
        <v>77</v>
      </c>
      <c r="P932" s="2359"/>
      <c r="Q932" s="1388"/>
      <c r="R932" s="1388"/>
      <c r="S932" s="1388"/>
      <c r="T932" s="1388"/>
      <c r="U932" s="1388"/>
      <c r="V932" s="1388"/>
      <c r="W932" s="1388"/>
      <c r="X932" s="1388"/>
      <c r="Y932" s="1388"/>
      <c r="Z932" s="1388"/>
      <c r="AA932" s="1388"/>
      <c r="AB932" s="1388"/>
      <c r="AC932" s="1383">
        <f>S932</f>
        <v>0</v>
      </c>
      <c r="AD932" s="1383">
        <f>V932</f>
        <v>0</v>
      </c>
      <c r="AE932" s="1383">
        <f>Y932</f>
        <v>0</v>
      </c>
      <c r="AF932" s="1383">
        <f>AB932</f>
        <v>0</v>
      </c>
      <c r="AG932" s="1383">
        <f>AD932</f>
        <v>0</v>
      </c>
      <c r="AH932" s="1383">
        <f>AF932</f>
        <v>0</v>
      </c>
      <c r="AI932" s="1383">
        <f>AH932</f>
        <v>0</v>
      </c>
    </row>
    <row r="933" spans="1:35" s="2121" customFormat="1">
      <c r="A933" s="1887">
        <v>907</v>
      </c>
      <c r="B933" s="1887">
        <v>1</v>
      </c>
      <c r="C933" s="1887">
        <v>904</v>
      </c>
      <c r="E933" s="2653">
        <v>1</v>
      </c>
      <c r="F933" s="104"/>
      <c r="G933" s="104"/>
      <c r="H933" s="104"/>
      <c r="I933" s="2374"/>
      <c r="J933" s="104"/>
      <c r="K933" s="2182"/>
      <c r="L933" s="104"/>
      <c r="M933" s="2182"/>
      <c r="N933" s="2356"/>
      <c r="O933" s="2356" t="s">
        <v>78</v>
      </c>
      <c r="P933" s="2359"/>
      <c r="Q933" s="1388"/>
      <c r="R933" s="1388"/>
      <c r="S933" s="1388"/>
      <c r="T933" s="1388"/>
      <c r="U933" s="1388"/>
      <c r="V933" s="1388"/>
      <c r="W933" s="1388"/>
      <c r="X933" s="1388"/>
      <c r="Y933" s="1388"/>
      <c r="Z933" s="1388"/>
      <c r="AA933" s="1388"/>
      <c r="AB933" s="1388"/>
      <c r="AC933" s="1383">
        <f>S933</f>
        <v>0</v>
      </c>
      <c r="AD933" s="1383">
        <f>V933</f>
        <v>0</v>
      </c>
      <c r="AE933" s="1383">
        <f>Y933</f>
        <v>0</v>
      </c>
      <c r="AF933" s="1383">
        <f>AB933</f>
        <v>0</v>
      </c>
      <c r="AG933" s="1383">
        <f>AD933</f>
        <v>0</v>
      </c>
      <c r="AH933" s="1383">
        <f>AF933</f>
        <v>0</v>
      </c>
      <c r="AI933" s="1383">
        <f>AH933</f>
        <v>0</v>
      </c>
    </row>
    <row r="934" spans="1:35" s="2121" customFormat="1">
      <c r="A934" s="1887">
        <v>908</v>
      </c>
      <c r="B934" s="1887">
        <v>1</v>
      </c>
      <c r="C934" s="1887">
        <v>905</v>
      </c>
      <c r="E934" s="2653">
        <v>1</v>
      </c>
      <c r="F934" s="104"/>
      <c r="G934" s="104"/>
      <c r="H934" s="104"/>
      <c r="I934" s="2374"/>
      <c r="J934" s="104"/>
      <c r="K934" s="2182"/>
      <c r="L934" s="104"/>
      <c r="M934" s="2182"/>
      <c r="N934" s="2356"/>
      <c r="O934" s="2356" t="s">
        <v>79</v>
      </c>
      <c r="P934" s="2359"/>
      <c r="Q934" s="1388"/>
      <c r="R934" s="1388"/>
      <c r="S934" s="1388"/>
      <c r="T934" s="1388"/>
      <c r="U934" s="1388"/>
      <c r="V934" s="1388"/>
      <c r="W934" s="1388"/>
      <c r="X934" s="1388"/>
      <c r="Y934" s="1388"/>
      <c r="Z934" s="1388"/>
      <c r="AA934" s="1388"/>
      <c r="AB934" s="1388"/>
      <c r="AC934" s="1383">
        <f>S934</f>
        <v>0</v>
      </c>
      <c r="AD934" s="1383">
        <f>V934</f>
        <v>0</v>
      </c>
      <c r="AE934" s="1383">
        <f>Y934</f>
        <v>0</v>
      </c>
      <c r="AF934" s="1383">
        <f>AB934</f>
        <v>0</v>
      </c>
      <c r="AG934" s="1383">
        <f>AD934</f>
        <v>0</v>
      </c>
      <c r="AH934" s="1383">
        <f>AF934</f>
        <v>0</v>
      </c>
      <c r="AI934" s="1383">
        <f>AH934</f>
        <v>0</v>
      </c>
    </row>
    <row r="935" spans="1:35" s="2121" customFormat="1">
      <c r="A935" s="1887">
        <v>909</v>
      </c>
      <c r="B935" s="1887">
        <v>1</v>
      </c>
      <c r="C935" s="1887">
        <v>906</v>
      </c>
      <c r="E935" s="2653">
        <v>1</v>
      </c>
      <c r="F935" s="104"/>
      <c r="G935" s="104"/>
      <c r="H935" s="104"/>
      <c r="I935" s="2374"/>
      <c r="J935" s="104"/>
      <c r="K935" s="2182"/>
      <c r="L935" s="104"/>
      <c r="M935" s="2182"/>
      <c r="N935" s="2356"/>
      <c r="O935" s="2356" t="s">
        <v>11</v>
      </c>
      <c r="P935" s="2359"/>
      <c r="Q935" s="1388"/>
      <c r="R935" s="1388"/>
      <c r="S935" s="1388"/>
      <c r="T935" s="1388"/>
      <c r="U935" s="1388"/>
      <c r="V935" s="1388"/>
      <c r="W935" s="1388"/>
      <c r="X935" s="1388"/>
      <c r="Y935" s="1388"/>
      <c r="Z935" s="1388"/>
      <c r="AA935" s="1388"/>
      <c r="AB935" s="1388"/>
      <c r="AC935" s="1383">
        <f>S935</f>
        <v>0</v>
      </c>
      <c r="AD935" s="1383">
        <f>V935</f>
        <v>0</v>
      </c>
      <c r="AE935" s="1383">
        <f>Y935</f>
        <v>0</v>
      </c>
      <c r="AF935" s="1383">
        <f>AB935</f>
        <v>0</v>
      </c>
      <c r="AG935" s="1383">
        <f>AD935</f>
        <v>0</v>
      </c>
      <c r="AH935" s="1383">
        <f>AF935</f>
        <v>0</v>
      </c>
      <c r="AI935" s="1383">
        <f>AH935</f>
        <v>0</v>
      </c>
    </row>
    <row r="936" spans="1:35" s="2121" customFormat="1">
      <c r="A936" s="1887">
        <v>910</v>
      </c>
      <c r="B936" s="1887">
        <v>1</v>
      </c>
      <c r="C936" s="1887">
        <v>907</v>
      </c>
      <c r="D936" s="2120" t="s">
        <v>1020</v>
      </c>
      <c r="E936" s="2653">
        <v>1</v>
      </c>
      <c r="F936" s="104"/>
      <c r="G936" s="104"/>
      <c r="H936" s="104"/>
      <c r="I936" s="2374"/>
      <c r="J936" s="512" t="s">
        <v>243</v>
      </c>
      <c r="K936" s="511"/>
      <c r="L936" s="512"/>
      <c r="M936" s="512"/>
      <c r="N936" s="511"/>
      <c r="O936" s="511"/>
      <c r="P936" s="2358"/>
      <c r="Q936" s="1542">
        <f>SUM(Q937:Q939)</f>
        <v>0</v>
      </c>
      <c r="R936" s="1542">
        <f t="shared" ref="R936:AI936" si="515">SUM(R937:R939)</f>
        <v>0</v>
      </c>
      <c r="S936" s="1542">
        <f t="shared" si="515"/>
        <v>0</v>
      </c>
      <c r="T936" s="1542">
        <f t="shared" si="515"/>
        <v>0</v>
      </c>
      <c r="U936" s="1542">
        <f t="shared" si="515"/>
        <v>0</v>
      </c>
      <c r="V936" s="1542">
        <f t="shared" si="515"/>
        <v>0</v>
      </c>
      <c r="W936" s="1542">
        <f t="shared" si="515"/>
        <v>0</v>
      </c>
      <c r="X936" s="1542">
        <f t="shared" si="515"/>
        <v>0</v>
      </c>
      <c r="Y936" s="1542">
        <f t="shared" si="515"/>
        <v>0</v>
      </c>
      <c r="Z936" s="1542">
        <f t="shared" si="515"/>
        <v>0</v>
      </c>
      <c r="AA936" s="1542">
        <f t="shared" si="515"/>
        <v>0</v>
      </c>
      <c r="AB936" s="1542">
        <f t="shared" si="515"/>
        <v>0</v>
      </c>
      <c r="AC936" s="1542">
        <f t="shared" si="515"/>
        <v>0</v>
      </c>
      <c r="AD936" s="1542">
        <f t="shared" si="515"/>
        <v>0</v>
      </c>
      <c r="AE936" s="1542">
        <f t="shared" si="515"/>
        <v>0</v>
      </c>
      <c r="AF936" s="1542">
        <f t="shared" si="515"/>
        <v>0</v>
      </c>
      <c r="AG936" s="1542">
        <f t="shared" si="515"/>
        <v>0</v>
      </c>
      <c r="AH936" s="1542">
        <f t="shared" si="515"/>
        <v>0</v>
      </c>
      <c r="AI936" s="1542">
        <f t="shared" si="515"/>
        <v>0</v>
      </c>
    </row>
    <row r="937" spans="1:35" s="2121" customFormat="1">
      <c r="A937" s="1887">
        <v>911</v>
      </c>
      <c r="B937" s="1887">
        <v>1</v>
      </c>
      <c r="C937" s="1887">
        <v>908</v>
      </c>
      <c r="E937" s="2653">
        <v>1</v>
      </c>
      <c r="F937" s="104"/>
      <c r="G937" s="104"/>
      <c r="H937" s="104"/>
      <c r="I937" s="2374"/>
      <c r="J937" s="104"/>
      <c r="K937" s="2182"/>
      <c r="L937" s="104"/>
      <c r="M937" s="2182"/>
      <c r="N937" s="2356"/>
      <c r="O937" s="2356" t="s">
        <v>81</v>
      </c>
      <c r="P937" s="2359"/>
      <c r="Q937" s="1388"/>
      <c r="R937" s="1388"/>
      <c r="S937" s="1388"/>
      <c r="T937" s="1388"/>
      <c r="U937" s="1388"/>
      <c r="V937" s="1388"/>
      <c r="W937" s="1388"/>
      <c r="X937" s="1388"/>
      <c r="Y937" s="1388"/>
      <c r="Z937" s="1388"/>
      <c r="AA937" s="1388"/>
      <c r="AB937" s="1388"/>
      <c r="AC937" s="1383">
        <f>S937</f>
        <v>0</v>
      </c>
      <c r="AD937" s="1383">
        <f>V937</f>
        <v>0</v>
      </c>
      <c r="AE937" s="1383">
        <f>Y937</f>
        <v>0</v>
      </c>
      <c r="AF937" s="1383">
        <f>AB937</f>
        <v>0</v>
      </c>
      <c r="AG937" s="1383">
        <f>AD937</f>
        <v>0</v>
      </c>
      <c r="AH937" s="1383">
        <f>AF937</f>
        <v>0</v>
      </c>
      <c r="AI937" s="1383">
        <f>AH937</f>
        <v>0</v>
      </c>
    </row>
    <row r="938" spans="1:35" s="2121" customFormat="1">
      <c r="A938" s="1887">
        <v>912</v>
      </c>
      <c r="B938" s="1887">
        <v>1</v>
      </c>
      <c r="C938" s="1887">
        <v>909</v>
      </c>
      <c r="E938" s="2653">
        <v>1</v>
      </c>
      <c r="F938" s="104"/>
      <c r="G938" s="104"/>
      <c r="H938" s="104"/>
      <c r="I938" s="2374"/>
      <c r="J938" s="104"/>
      <c r="K938" s="2182"/>
      <c r="L938" s="104"/>
      <c r="M938" s="2182"/>
      <c r="N938" s="2356"/>
      <c r="O938" s="2356" t="s">
        <v>82</v>
      </c>
      <c r="P938" s="2359"/>
      <c r="Q938" s="1388"/>
      <c r="R938" s="1388"/>
      <c r="S938" s="1388"/>
      <c r="T938" s="1388"/>
      <c r="U938" s="1388"/>
      <c r="V938" s="1388"/>
      <c r="W938" s="1388"/>
      <c r="X938" s="1388"/>
      <c r="Y938" s="1388"/>
      <c r="Z938" s="1388"/>
      <c r="AA938" s="1388"/>
      <c r="AB938" s="1388"/>
      <c r="AC938" s="1383">
        <f>S938</f>
        <v>0</v>
      </c>
      <c r="AD938" s="1383">
        <f>V938</f>
        <v>0</v>
      </c>
      <c r="AE938" s="1383">
        <f>Y938</f>
        <v>0</v>
      </c>
      <c r="AF938" s="1383">
        <f>AB938</f>
        <v>0</v>
      </c>
      <c r="AG938" s="1383">
        <f>AD938</f>
        <v>0</v>
      </c>
      <c r="AH938" s="1383">
        <f>AF938</f>
        <v>0</v>
      </c>
      <c r="AI938" s="1383">
        <f>AH938</f>
        <v>0</v>
      </c>
    </row>
    <row r="939" spans="1:35" s="2121" customFormat="1">
      <c r="A939" s="1887">
        <v>913</v>
      </c>
      <c r="B939" s="1887">
        <v>1</v>
      </c>
      <c r="C939" s="1887">
        <v>910</v>
      </c>
      <c r="E939" s="2653">
        <v>1</v>
      </c>
      <c r="F939" s="104"/>
      <c r="G939" s="104"/>
      <c r="H939" s="104"/>
      <c r="I939" s="2375"/>
      <c r="J939" s="1188"/>
      <c r="K939" s="2241"/>
      <c r="L939" s="1188"/>
      <c r="M939" s="2241"/>
      <c r="N939" s="2357"/>
      <c r="O939" s="2357" t="s">
        <v>83</v>
      </c>
      <c r="P939" s="2361"/>
      <c r="Q939" s="1547"/>
      <c r="R939" s="1547"/>
      <c r="S939" s="1547"/>
      <c r="T939" s="1547"/>
      <c r="U939" s="1547"/>
      <c r="V939" s="1547"/>
      <c r="W939" s="1547"/>
      <c r="X939" s="1547"/>
      <c r="Y939" s="1547"/>
      <c r="Z939" s="1547"/>
      <c r="AA939" s="1547"/>
      <c r="AB939" s="1547"/>
      <c r="AC939" s="1541">
        <f>S939</f>
        <v>0</v>
      </c>
      <c r="AD939" s="1541">
        <f>V939</f>
        <v>0</v>
      </c>
      <c r="AE939" s="1541">
        <f>Y939</f>
        <v>0</v>
      </c>
      <c r="AF939" s="1541">
        <f>AB939</f>
        <v>0</v>
      </c>
      <c r="AG939" s="1541">
        <f>AD939</f>
        <v>0</v>
      </c>
      <c r="AH939" s="1541">
        <f>AF939</f>
        <v>0</v>
      </c>
      <c r="AI939" s="1541">
        <f>AH939</f>
        <v>0</v>
      </c>
    </row>
    <row r="940" spans="1:35" s="2121" customFormat="1">
      <c r="A940" s="1887">
        <v>914</v>
      </c>
      <c r="B940" s="1887">
        <v>1</v>
      </c>
      <c r="C940" s="1887">
        <v>911</v>
      </c>
      <c r="D940" s="2120" t="s">
        <v>1020</v>
      </c>
      <c r="E940" s="2653">
        <v>1</v>
      </c>
      <c r="F940" s="104"/>
      <c r="G940" s="104"/>
      <c r="H940" s="104"/>
      <c r="I940" s="2362" t="s">
        <v>317</v>
      </c>
      <c r="J940" s="2363"/>
      <c r="K940" s="2364"/>
      <c r="L940" s="2364"/>
      <c r="M940" s="2363"/>
      <c r="N940" s="2363"/>
      <c r="O940" s="2363"/>
      <c r="P940" s="2365"/>
      <c r="Q940" s="1548"/>
      <c r="R940" s="1548"/>
      <c r="S940" s="1548"/>
      <c r="T940" s="1548"/>
      <c r="U940" s="1548"/>
      <c r="V940" s="1548"/>
      <c r="W940" s="1548"/>
      <c r="X940" s="1548"/>
      <c r="Y940" s="1548"/>
      <c r="Z940" s="1548"/>
      <c r="AA940" s="1548"/>
      <c r="AB940" s="1548"/>
      <c r="AC940" s="1544">
        <f>S940</f>
        <v>0</v>
      </c>
      <c r="AD940" s="1544">
        <f>V940</f>
        <v>0</v>
      </c>
      <c r="AE940" s="1544">
        <f>Y940</f>
        <v>0</v>
      </c>
      <c r="AF940" s="1544">
        <f>AB940</f>
        <v>0</v>
      </c>
      <c r="AG940" s="1544">
        <f>AD940</f>
        <v>0</v>
      </c>
      <c r="AH940" s="1544">
        <f>AF940</f>
        <v>0</v>
      </c>
      <c r="AI940" s="1544">
        <f>AH940</f>
        <v>0</v>
      </c>
    </row>
    <row r="941" spans="1:35" s="2121" customFormat="1">
      <c r="A941" s="1887">
        <v>915</v>
      </c>
      <c r="B941" s="1887">
        <v>1</v>
      </c>
      <c r="C941" s="1887">
        <v>912</v>
      </c>
      <c r="D941" s="2120" t="s">
        <v>1020</v>
      </c>
      <c r="E941" s="2653">
        <v>1</v>
      </c>
      <c r="F941" s="104"/>
      <c r="G941" s="104"/>
      <c r="H941" s="104"/>
      <c r="I941" s="104"/>
      <c r="J941" s="2182"/>
      <c r="K941" s="104"/>
      <c r="L941" s="104"/>
      <c r="M941" s="104"/>
      <c r="N941" s="2182"/>
      <c r="O941" s="2182"/>
      <c r="P941" s="2182"/>
      <c r="Q941" s="2187"/>
      <c r="R941" s="2187"/>
      <c r="S941" s="2187"/>
      <c r="T941" s="2187"/>
      <c r="U941" s="2187"/>
      <c r="V941" s="2187"/>
      <c r="W941" s="2187"/>
      <c r="X941" s="2187"/>
      <c r="Y941" s="2187"/>
      <c r="Z941" s="2187"/>
    </row>
    <row r="942" spans="1:35" s="2121" customFormat="1">
      <c r="A942" s="1887">
        <v>946</v>
      </c>
      <c r="B942" s="1887">
        <v>916</v>
      </c>
      <c r="C942" s="1887">
        <v>943</v>
      </c>
      <c r="D942" s="2120" t="s">
        <v>1020</v>
      </c>
      <c r="E942" s="2671" t="s">
        <v>1040</v>
      </c>
      <c r="F942" s="2672"/>
      <c r="G942" s="2178"/>
      <c r="H942" s="2673" t="s">
        <v>1058</v>
      </c>
      <c r="I942" s="104"/>
      <c r="J942" s="2182"/>
      <c r="K942" s="104"/>
      <c r="L942" s="104"/>
      <c r="M942" s="2182"/>
      <c r="N942" s="2182"/>
      <c r="O942" s="2182"/>
      <c r="P942" s="2182"/>
      <c r="Q942" s="2187"/>
      <c r="R942" s="2187"/>
      <c r="S942" s="2187"/>
      <c r="T942" s="2187"/>
      <c r="U942" s="2187"/>
      <c r="V942" s="2187"/>
      <c r="W942" s="2187"/>
      <c r="X942" s="2187"/>
      <c r="Y942" s="2187"/>
      <c r="Z942" s="2187"/>
    </row>
    <row r="943" spans="1:35" s="1537" customFormat="1">
      <c r="A943" s="1887">
        <v>947</v>
      </c>
      <c r="B943" s="1887">
        <v>917</v>
      </c>
      <c r="C943" s="1887">
        <v>944</v>
      </c>
      <c r="D943" s="2120" t="s">
        <v>1020</v>
      </c>
      <c r="E943" s="2653">
        <v>1</v>
      </c>
      <c r="F943" s="1532"/>
      <c r="G943" s="1532"/>
      <c r="H943" s="1533"/>
      <c r="I943" s="1556" t="s">
        <v>352</v>
      </c>
      <c r="J943" s="1557"/>
      <c r="K943" s="1558"/>
      <c r="L943" s="1558"/>
      <c r="M943" s="1558"/>
      <c r="N943" s="1558"/>
      <c r="O943" s="1558"/>
      <c r="P943" s="2014"/>
      <c r="Q943" s="2014">
        <f>Q944+Q949+Q955+Q960+Q966</f>
        <v>10</v>
      </c>
      <c r="R943" s="2014">
        <f t="shared" ref="R943:AI943" si="516">R944+R949+R955+R960+R966</f>
        <v>10</v>
      </c>
      <c r="S943" s="2014">
        <f t="shared" si="516"/>
        <v>10</v>
      </c>
      <c r="T943" s="2014">
        <f t="shared" si="516"/>
        <v>10</v>
      </c>
      <c r="U943" s="2014">
        <f t="shared" si="516"/>
        <v>10</v>
      </c>
      <c r="V943" s="2014">
        <f t="shared" si="516"/>
        <v>10</v>
      </c>
      <c r="W943" s="2014">
        <f t="shared" si="516"/>
        <v>10</v>
      </c>
      <c r="X943" s="2014">
        <f t="shared" si="516"/>
        <v>10</v>
      </c>
      <c r="Y943" s="2014">
        <f t="shared" si="516"/>
        <v>10</v>
      </c>
      <c r="Z943" s="2014">
        <f t="shared" si="516"/>
        <v>10</v>
      </c>
      <c r="AA943" s="2014">
        <f t="shared" si="516"/>
        <v>10</v>
      </c>
      <c r="AB943" s="2014">
        <f t="shared" si="516"/>
        <v>10</v>
      </c>
      <c r="AC943" s="2014">
        <f t="shared" si="516"/>
        <v>10</v>
      </c>
      <c r="AD943" s="2014">
        <f t="shared" si="516"/>
        <v>10</v>
      </c>
      <c r="AE943" s="2014">
        <f t="shared" si="516"/>
        <v>10</v>
      </c>
      <c r="AF943" s="2014">
        <f t="shared" si="516"/>
        <v>10</v>
      </c>
      <c r="AG943" s="2014">
        <f t="shared" si="516"/>
        <v>10</v>
      </c>
      <c r="AH943" s="2014">
        <f t="shared" si="516"/>
        <v>10</v>
      </c>
      <c r="AI943" s="2014">
        <f t="shared" si="516"/>
        <v>10</v>
      </c>
    </row>
    <row r="944" spans="1:35" s="2121" customFormat="1">
      <c r="A944" s="1887">
        <v>948</v>
      </c>
      <c r="B944" s="1887">
        <v>918</v>
      </c>
      <c r="C944" s="1887">
        <v>945</v>
      </c>
      <c r="D944" s="2120" t="s">
        <v>1020</v>
      </c>
      <c r="E944" s="2653">
        <v>1</v>
      </c>
      <c r="F944" s="104"/>
      <c r="G944" s="104"/>
      <c r="H944" s="104"/>
      <c r="I944" s="2378"/>
      <c r="J944" s="520" t="s">
        <v>131</v>
      </c>
      <c r="K944" s="81"/>
      <c r="L944" s="520"/>
      <c r="M944" s="520"/>
      <c r="N944" s="81"/>
      <c r="O944" s="81"/>
      <c r="P944" s="2230"/>
      <c r="Q944" s="1538">
        <f>SUM(Q945:Q948)</f>
        <v>5</v>
      </c>
      <c r="R944" s="1538">
        <f t="shared" ref="R944:AI944" si="517">SUM(R945:R948)</f>
        <v>5</v>
      </c>
      <c r="S944" s="1538">
        <f t="shared" si="517"/>
        <v>5</v>
      </c>
      <c r="T944" s="1538">
        <f t="shared" si="517"/>
        <v>5</v>
      </c>
      <c r="U944" s="1538">
        <f t="shared" si="517"/>
        <v>5</v>
      </c>
      <c r="V944" s="1538">
        <f t="shared" si="517"/>
        <v>5</v>
      </c>
      <c r="W944" s="1538">
        <f t="shared" si="517"/>
        <v>5</v>
      </c>
      <c r="X944" s="1538">
        <f t="shared" si="517"/>
        <v>5</v>
      </c>
      <c r="Y944" s="1538">
        <f t="shared" si="517"/>
        <v>5</v>
      </c>
      <c r="Z944" s="1538">
        <f t="shared" si="517"/>
        <v>5</v>
      </c>
      <c r="AA944" s="1538">
        <f t="shared" si="517"/>
        <v>5</v>
      </c>
      <c r="AB944" s="1538">
        <f t="shared" si="517"/>
        <v>5</v>
      </c>
      <c r="AC944" s="1538">
        <f t="shared" si="517"/>
        <v>5</v>
      </c>
      <c r="AD944" s="1538">
        <f t="shared" si="517"/>
        <v>5</v>
      </c>
      <c r="AE944" s="1538">
        <f t="shared" si="517"/>
        <v>5</v>
      </c>
      <c r="AF944" s="1538">
        <f t="shared" si="517"/>
        <v>5</v>
      </c>
      <c r="AG944" s="1538">
        <f t="shared" si="517"/>
        <v>5</v>
      </c>
      <c r="AH944" s="1538">
        <f t="shared" si="517"/>
        <v>5</v>
      </c>
      <c r="AI944" s="1538">
        <f t="shared" si="517"/>
        <v>5</v>
      </c>
    </row>
    <row r="945" spans="1:35" s="2121" customFormat="1">
      <c r="A945" s="1887">
        <v>949</v>
      </c>
      <c r="B945" s="1887">
        <v>919</v>
      </c>
      <c r="C945" s="1887">
        <v>946</v>
      </c>
      <c r="E945" s="2653">
        <v>1</v>
      </c>
      <c r="F945" s="104"/>
      <c r="G945" s="104"/>
      <c r="H945" s="104"/>
      <c r="I945" s="2378"/>
      <c r="J945" s="104"/>
      <c r="K945" s="2182"/>
      <c r="L945" s="104"/>
      <c r="M945" s="104"/>
      <c r="N945" s="2356"/>
      <c r="O945" s="2356" t="s">
        <v>130</v>
      </c>
      <c r="P945" s="2182"/>
      <c r="Q945" s="1388"/>
      <c r="R945" s="1388"/>
      <c r="S945" s="1388"/>
      <c r="T945" s="1388"/>
      <c r="U945" s="1388"/>
      <c r="V945" s="1388"/>
      <c r="W945" s="1388"/>
      <c r="X945" s="1388"/>
      <c r="Y945" s="1388"/>
      <c r="Z945" s="1388"/>
      <c r="AA945" s="1388"/>
      <c r="AB945" s="1388"/>
      <c r="AC945" s="1383">
        <f>S945</f>
        <v>0</v>
      </c>
      <c r="AD945" s="1383">
        <f>V945</f>
        <v>0</v>
      </c>
      <c r="AE945" s="1383">
        <f>Y945</f>
        <v>0</v>
      </c>
      <c r="AF945" s="1383">
        <f>AB945</f>
        <v>0</v>
      </c>
      <c r="AG945" s="1383">
        <f>AD945</f>
        <v>0</v>
      </c>
      <c r="AH945" s="1383">
        <f>AF945</f>
        <v>0</v>
      </c>
      <c r="AI945" s="1383">
        <f>AH945</f>
        <v>0</v>
      </c>
    </row>
    <row r="946" spans="1:35" s="2121" customFormat="1">
      <c r="A946" s="1887">
        <v>950</v>
      </c>
      <c r="B946" s="1887">
        <v>920</v>
      </c>
      <c r="C946" s="1887">
        <v>947</v>
      </c>
      <c r="E946" s="2671" t="s">
        <v>1040</v>
      </c>
      <c r="F946" s="2672"/>
      <c r="G946" s="104"/>
      <c r="H946" s="104"/>
      <c r="I946" s="2378"/>
      <c r="J946" s="104"/>
      <c r="K946" s="2182"/>
      <c r="L946" s="104"/>
      <c r="M946" s="104"/>
      <c r="N946" s="2356"/>
      <c r="O946" s="2706" t="s">
        <v>1083</v>
      </c>
      <c r="P946" s="2163"/>
      <c r="Q946" s="1388">
        <v>4</v>
      </c>
      <c r="R946" s="1388">
        <v>4</v>
      </c>
      <c r="S946" s="1388">
        <v>4</v>
      </c>
      <c r="T946" s="1388">
        <v>4</v>
      </c>
      <c r="U946" s="1388">
        <v>4</v>
      </c>
      <c r="V946" s="1388">
        <v>4</v>
      </c>
      <c r="W946" s="1388">
        <v>4</v>
      </c>
      <c r="X946" s="1388">
        <v>4</v>
      </c>
      <c r="Y946" s="1388">
        <v>4</v>
      </c>
      <c r="Z946" s="1388">
        <v>4</v>
      </c>
      <c r="AA946" s="1388">
        <v>4</v>
      </c>
      <c r="AB946" s="1388">
        <v>4</v>
      </c>
      <c r="AC946" s="1383">
        <f>S946</f>
        <v>4</v>
      </c>
      <c r="AD946" s="1383">
        <f>V946</f>
        <v>4</v>
      </c>
      <c r="AE946" s="1383">
        <f>Y946</f>
        <v>4</v>
      </c>
      <c r="AF946" s="1383">
        <f>AB946</f>
        <v>4</v>
      </c>
      <c r="AG946" s="1383">
        <f>AD946</f>
        <v>4</v>
      </c>
      <c r="AH946" s="1383">
        <f>AF946</f>
        <v>4</v>
      </c>
      <c r="AI946" s="1383">
        <f>AH946</f>
        <v>4</v>
      </c>
    </row>
    <row r="947" spans="1:35" s="2121" customFormat="1">
      <c r="A947" s="1887">
        <v>951</v>
      </c>
      <c r="B947" s="1887">
        <v>921</v>
      </c>
      <c r="C947" s="1887">
        <v>948</v>
      </c>
      <c r="E947" s="2653">
        <v>1</v>
      </c>
      <c r="F947" s="104"/>
      <c r="G947" s="104"/>
      <c r="H947" s="104"/>
      <c r="I947" s="2378"/>
      <c r="J947" s="104"/>
      <c r="K947" s="2182"/>
      <c r="L947" s="104"/>
      <c r="M947" s="104"/>
      <c r="N947" s="2356"/>
      <c r="O947" s="2356" t="s">
        <v>128</v>
      </c>
      <c r="P947" s="2182"/>
      <c r="Q947" s="1388">
        <v>1</v>
      </c>
      <c r="R947" s="1388">
        <v>1</v>
      </c>
      <c r="S947" s="1388">
        <v>1</v>
      </c>
      <c r="T947" s="1388">
        <v>1</v>
      </c>
      <c r="U947" s="1388">
        <v>1</v>
      </c>
      <c r="V947" s="1388">
        <v>1</v>
      </c>
      <c r="W947" s="1388">
        <v>1</v>
      </c>
      <c r="X947" s="1388">
        <v>1</v>
      </c>
      <c r="Y947" s="1388">
        <v>1</v>
      </c>
      <c r="Z947" s="1388">
        <v>1</v>
      </c>
      <c r="AA947" s="1388">
        <v>1</v>
      </c>
      <c r="AB947" s="1388">
        <v>1</v>
      </c>
      <c r="AC947" s="1383">
        <f>S947</f>
        <v>1</v>
      </c>
      <c r="AD947" s="1383">
        <f>V947</f>
        <v>1</v>
      </c>
      <c r="AE947" s="1383">
        <f>Y947</f>
        <v>1</v>
      </c>
      <c r="AF947" s="1383">
        <f>AB947</f>
        <v>1</v>
      </c>
      <c r="AG947" s="1383">
        <f>AD947</f>
        <v>1</v>
      </c>
      <c r="AH947" s="1383">
        <f>AF947</f>
        <v>1</v>
      </c>
      <c r="AI947" s="1383">
        <f>AH947</f>
        <v>1</v>
      </c>
    </row>
    <row r="948" spans="1:35" s="2121" customFormat="1">
      <c r="A948" s="1887">
        <v>952</v>
      </c>
      <c r="B948" s="1887">
        <v>922</v>
      </c>
      <c r="C948" s="1887">
        <v>949</v>
      </c>
      <c r="E948" s="2653">
        <v>1</v>
      </c>
      <c r="F948" s="104"/>
      <c r="G948" s="104"/>
      <c r="H948" s="104"/>
      <c r="I948" s="2378"/>
      <c r="J948" s="1188"/>
      <c r="K948" s="2241"/>
      <c r="L948" s="1188"/>
      <c r="M948" s="1188"/>
      <c r="N948" s="2357"/>
      <c r="O948" s="2357" t="s">
        <v>125</v>
      </c>
      <c r="P948" s="2241"/>
      <c r="Q948" s="1547"/>
      <c r="R948" s="1547"/>
      <c r="S948" s="1547"/>
      <c r="T948" s="1547"/>
      <c r="U948" s="1547"/>
      <c r="V948" s="1547"/>
      <c r="W948" s="1547"/>
      <c r="X948" s="1547"/>
      <c r="Y948" s="1547"/>
      <c r="Z948" s="1547"/>
      <c r="AA948" s="1547"/>
      <c r="AB948" s="1547"/>
      <c r="AC948" s="1541">
        <f>S948</f>
        <v>0</v>
      </c>
      <c r="AD948" s="1541">
        <f>V948</f>
        <v>0</v>
      </c>
      <c r="AE948" s="1541">
        <f>Y948</f>
        <v>0</v>
      </c>
      <c r="AF948" s="1541">
        <f>AB948</f>
        <v>0</v>
      </c>
      <c r="AG948" s="1541">
        <f>AD948</f>
        <v>0</v>
      </c>
      <c r="AH948" s="1541">
        <f>AF948</f>
        <v>0</v>
      </c>
      <c r="AI948" s="1541">
        <f>AH948</f>
        <v>0</v>
      </c>
    </row>
    <row r="949" spans="1:35" s="2121" customFormat="1">
      <c r="A949" s="1887">
        <v>953</v>
      </c>
      <c r="B949" s="1887">
        <v>923</v>
      </c>
      <c r="C949" s="1887">
        <v>950</v>
      </c>
      <c r="D949" s="2120" t="s">
        <v>1020</v>
      </c>
      <c r="E949" s="2653">
        <v>1</v>
      </c>
      <c r="F949" s="104"/>
      <c r="G949" s="104"/>
      <c r="H949" s="104"/>
      <c r="I949" s="2378"/>
      <c r="J949" s="520" t="s">
        <v>239</v>
      </c>
      <c r="K949" s="81"/>
      <c r="L949" s="520"/>
      <c r="M949" s="520"/>
      <c r="N949" s="81"/>
      <c r="O949" s="81"/>
      <c r="P949" s="2230"/>
      <c r="Q949" s="1538">
        <f>SUM(Q950:Q954)</f>
        <v>2</v>
      </c>
      <c r="R949" s="1538">
        <f t="shared" ref="R949:AI949" si="518">SUM(R950:R954)</f>
        <v>2</v>
      </c>
      <c r="S949" s="1538">
        <f t="shared" si="518"/>
        <v>2</v>
      </c>
      <c r="T949" s="1538">
        <f t="shared" si="518"/>
        <v>2</v>
      </c>
      <c r="U949" s="1538">
        <f t="shared" si="518"/>
        <v>2</v>
      </c>
      <c r="V949" s="1538">
        <f t="shared" si="518"/>
        <v>2</v>
      </c>
      <c r="W949" s="1538">
        <f t="shared" si="518"/>
        <v>2</v>
      </c>
      <c r="X949" s="1538">
        <f t="shared" si="518"/>
        <v>2</v>
      </c>
      <c r="Y949" s="1538">
        <f t="shared" si="518"/>
        <v>2</v>
      </c>
      <c r="Z949" s="1538">
        <f t="shared" si="518"/>
        <v>2</v>
      </c>
      <c r="AA949" s="1538">
        <f t="shared" si="518"/>
        <v>2</v>
      </c>
      <c r="AB949" s="1538">
        <f t="shared" si="518"/>
        <v>2</v>
      </c>
      <c r="AC949" s="1538">
        <f t="shared" si="518"/>
        <v>2</v>
      </c>
      <c r="AD949" s="1538">
        <f t="shared" si="518"/>
        <v>2</v>
      </c>
      <c r="AE949" s="1538">
        <f t="shared" si="518"/>
        <v>2</v>
      </c>
      <c r="AF949" s="1538">
        <f t="shared" si="518"/>
        <v>2</v>
      </c>
      <c r="AG949" s="1538">
        <f t="shared" si="518"/>
        <v>2</v>
      </c>
      <c r="AH949" s="1538">
        <f t="shared" si="518"/>
        <v>2</v>
      </c>
      <c r="AI949" s="1538">
        <f t="shared" si="518"/>
        <v>2</v>
      </c>
    </row>
    <row r="950" spans="1:35" s="2121" customFormat="1">
      <c r="A950" s="1887">
        <v>954</v>
      </c>
      <c r="B950" s="1887">
        <v>924</v>
      </c>
      <c r="C950" s="1887">
        <v>951</v>
      </c>
      <c r="E950" s="2653">
        <v>1</v>
      </c>
      <c r="F950" s="104"/>
      <c r="G950" s="104"/>
      <c r="H950" s="104"/>
      <c r="I950" s="2378"/>
      <c r="J950" s="104"/>
      <c r="K950" s="2182"/>
      <c r="L950" s="104"/>
      <c r="M950" s="104"/>
      <c r="N950" s="2356"/>
      <c r="O950" s="2356" t="s">
        <v>69</v>
      </c>
      <c r="P950" s="2182"/>
      <c r="Q950" s="1388">
        <v>2</v>
      </c>
      <c r="R950" s="1388">
        <v>2</v>
      </c>
      <c r="S950" s="1388">
        <v>2</v>
      </c>
      <c r="T950" s="1388">
        <v>2</v>
      </c>
      <c r="U950" s="1388">
        <v>2</v>
      </c>
      <c r="V950" s="1388">
        <v>2</v>
      </c>
      <c r="W950" s="1388">
        <v>2</v>
      </c>
      <c r="X950" s="1388">
        <v>2</v>
      </c>
      <c r="Y950" s="1388">
        <v>2</v>
      </c>
      <c r="Z950" s="1388">
        <v>2</v>
      </c>
      <c r="AA950" s="1388">
        <v>2</v>
      </c>
      <c r="AB950" s="1388">
        <v>2</v>
      </c>
      <c r="AC950" s="1383">
        <f>S950</f>
        <v>2</v>
      </c>
      <c r="AD950" s="1383">
        <f>V950</f>
        <v>2</v>
      </c>
      <c r="AE950" s="1383">
        <f>Y950</f>
        <v>2</v>
      </c>
      <c r="AF950" s="1383">
        <f>AB950</f>
        <v>2</v>
      </c>
      <c r="AG950" s="1383">
        <f>AD950</f>
        <v>2</v>
      </c>
      <c r="AH950" s="1383">
        <f>AF950</f>
        <v>2</v>
      </c>
      <c r="AI950" s="1383">
        <f>AH950</f>
        <v>2</v>
      </c>
    </row>
    <row r="951" spans="1:35" s="2121" customFormat="1">
      <c r="A951" s="1887">
        <v>955</v>
      </c>
      <c r="B951" s="1887">
        <v>925</v>
      </c>
      <c r="C951" s="1887">
        <v>952</v>
      </c>
      <c r="E951" s="2671" t="s">
        <v>1040</v>
      </c>
      <c r="F951" s="2702"/>
      <c r="G951" s="104"/>
      <c r="H951" s="104"/>
      <c r="I951" s="2378"/>
      <c r="J951" s="104"/>
      <c r="K951" s="2182"/>
      <c r="L951" s="104"/>
      <c r="M951" s="104"/>
      <c r="N951" s="2356"/>
      <c r="O951" s="2706" t="s">
        <v>1084</v>
      </c>
      <c r="P951" s="2163"/>
      <c r="Q951" s="1388"/>
      <c r="R951" s="1388"/>
      <c r="S951" s="1388"/>
      <c r="T951" s="1388"/>
      <c r="U951" s="1388"/>
      <c r="V951" s="1388"/>
      <c r="W951" s="1388"/>
      <c r="X951" s="1388"/>
      <c r="Y951" s="1388"/>
      <c r="Z951" s="1388"/>
      <c r="AA951" s="1388"/>
      <c r="AB951" s="1388"/>
      <c r="AC951" s="1383">
        <f>S951</f>
        <v>0</v>
      </c>
      <c r="AD951" s="1383">
        <f>V951</f>
        <v>0</v>
      </c>
      <c r="AE951" s="1383">
        <f>Y951</f>
        <v>0</v>
      </c>
      <c r="AF951" s="1383">
        <f>AB951</f>
        <v>0</v>
      </c>
      <c r="AG951" s="1383">
        <f>AD951</f>
        <v>0</v>
      </c>
      <c r="AH951" s="1383">
        <f>AF951</f>
        <v>0</v>
      </c>
      <c r="AI951" s="1383">
        <f>AH951</f>
        <v>0</v>
      </c>
    </row>
    <row r="952" spans="1:35" s="2121" customFormat="1">
      <c r="A952" s="1887">
        <v>956</v>
      </c>
      <c r="B952" s="1887">
        <v>926</v>
      </c>
      <c r="C952" s="1887">
        <v>953</v>
      </c>
      <c r="E952" s="2653">
        <v>1</v>
      </c>
      <c r="F952" s="104"/>
      <c r="G952" s="104"/>
      <c r="H952" s="104"/>
      <c r="I952" s="2378"/>
      <c r="J952" s="104"/>
      <c r="K952" s="2182"/>
      <c r="L952" s="104"/>
      <c r="M952" s="104"/>
      <c r="N952" s="2356"/>
      <c r="O952" s="2356" t="s">
        <v>127</v>
      </c>
      <c r="P952" s="2182"/>
      <c r="Q952" s="1388"/>
      <c r="R952" s="1388"/>
      <c r="S952" s="1388"/>
      <c r="T952" s="1388"/>
      <c r="U952" s="1388"/>
      <c r="V952" s="1388"/>
      <c r="W952" s="1388"/>
      <c r="X952" s="1388"/>
      <c r="Y952" s="1388"/>
      <c r="Z952" s="1388"/>
      <c r="AA952" s="1388"/>
      <c r="AB952" s="1388"/>
      <c r="AC952" s="1383">
        <f>S952</f>
        <v>0</v>
      </c>
      <c r="AD952" s="1383">
        <f>V952</f>
        <v>0</v>
      </c>
      <c r="AE952" s="1383">
        <f>Y952</f>
        <v>0</v>
      </c>
      <c r="AF952" s="1383">
        <f>AB952</f>
        <v>0</v>
      </c>
      <c r="AG952" s="1383">
        <f>AD952</f>
        <v>0</v>
      </c>
      <c r="AH952" s="1383">
        <f>AF952</f>
        <v>0</v>
      </c>
      <c r="AI952" s="1383">
        <f>AH952</f>
        <v>0</v>
      </c>
    </row>
    <row r="953" spans="1:35" s="2121" customFormat="1">
      <c r="A953" s="1887">
        <v>957</v>
      </c>
      <c r="B953" s="1887">
        <v>927</v>
      </c>
      <c r="C953" s="1887">
        <v>954</v>
      </c>
      <c r="E953" s="2653">
        <v>1</v>
      </c>
      <c r="F953" s="104"/>
      <c r="G953" s="104"/>
      <c r="H953" s="104"/>
      <c r="I953" s="2378"/>
      <c r="J953" s="104"/>
      <c r="K953" s="2182"/>
      <c r="L953" s="104"/>
      <c r="M953" s="104"/>
      <c r="N953" s="2356"/>
      <c r="O953" s="2356" t="s">
        <v>126</v>
      </c>
      <c r="P953" s="2182"/>
      <c r="Q953" s="1388"/>
      <c r="R953" s="1388"/>
      <c r="S953" s="1388"/>
      <c r="T953" s="1388"/>
      <c r="U953" s="1388"/>
      <c r="V953" s="1388"/>
      <c r="W953" s="1388"/>
      <c r="X953" s="1388"/>
      <c r="Y953" s="1388"/>
      <c r="Z953" s="1388"/>
      <c r="AA953" s="1388"/>
      <c r="AB953" s="1388"/>
      <c r="AC953" s="1383">
        <f>S953</f>
        <v>0</v>
      </c>
      <c r="AD953" s="1383">
        <f>V953</f>
        <v>0</v>
      </c>
      <c r="AE953" s="1383">
        <f>Y953</f>
        <v>0</v>
      </c>
      <c r="AF953" s="1383">
        <f>AB953</f>
        <v>0</v>
      </c>
      <c r="AG953" s="1383">
        <f>AD953</f>
        <v>0</v>
      </c>
      <c r="AH953" s="1383">
        <f>AF953</f>
        <v>0</v>
      </c>
      <c r="AI953" s="1383">
        <f>AH953</f>
        <v>0</v>
      </c>
    </row>
    <row r="954" spans="1:35" s="2121" customFormat="1">
      <c r="A954" s="1887">
        <v>958</v>
      </c>
      <c r="B954" s="1887">
        <v>928</v>
      </c>
      <c r="C954" s="1887">
        <v>955</v>
      </c>
      <c r="E954" s="2653">
        <v>1</v>
      </c>
      <c r="F954" s="104"/>
      <c r="G954" s="104"/>
      <c r="H954" s="104"/>
      <c r="I954" s="2378"/>
      <c r="J954" s="104"/>
      <c r="K954" s="2182"/>
      <c r="L954" s="104"/>
      <c r="M954" s="104"/>
      <c r="N954" s="2356"/>
      <c r="O954" s="2356" t="s">
        <v>125</v>
      </c>
      <c r="P954" s="2182"/>
      <c r="Q954" s="1388"/>
      <c r="R954" s="1388"/>
      <c r="S954" s="1388"/>
      <c r="T954" s="1388"/>
      <c r="U954" s="1388"/>
      <c r="V954" s="1388"/>
      <c r="W954" s="1388"/>
      <c r="X954" s="1388"/>
      <c r="Y954" s="1388"/>
      <c r="Z954" s="1388"/>
      <c r="AA954" s="1388"/>
      <c r="AB954" s="1388"/>
      <c r="AC954" s="1383">
        <f>S954</f>
        <v>0</v>
      </c>
      <c r="AD954" s="1383">
        <f>V954</f>
        <v>0</v>
      </c>
      <c r="AE954" s="1383">
        <f>Y954</f>
        <v>0</v>
      </c>
      <c r="AF954" s="1383">
        <f>AB954</f>
        <v>0</v>
      </c>
      <c r="AG954" s="1383">
        <f>AD954</f>
        <v>0</v>
      </c>
      <c r="AH954" s="1383">
        <f>AF954</f>
        <v>0</v>
      </c>
      <c r="AI954" s="1383">
        <f>AH954</f>
        <v>0</v>
      </c>
    </row>
    <row r="955" spans="1:35" s="2121" customFormat="1">
      <c r="A955" s="1887">
        <v>959</v>
      </c>
      <c r="B955" s="1887">
        <v>929</v>
      </c>
      <c r="C955" s="1887">
        <v>956</v>
      </c>
      <c r="D955" s="2120" t="s">
        <v>1020</v>
      </c>
      <c r="E955" s="2653">
        <v>1</v>
      </c>
      <c r="F955" s="104"/>
      <c r="G955" s="104"/>
      <c r="H955" s="104"/>
      <c r="I955" s="2378"/>
      <c r="J955" s="512" t="s">
        <v>295</v>
      </c>
      <c r="K955" s="512"/>
      <c r="L955" s="512"/>
      <c r="M955" s="511"/>
      <c r="N955" s="511"/>
      <c r="O955" s="511"/>
      <c r="P955" s="2358"/>
      <c r="Q955" s="1542">
        <f>SUM(Q956:Q959)</f>
        <v>1</v>
      </c>
      <c r="R955" s="1542">
        <f t="shared" ref="R955:AI955" si="519">SUM(R956:R959)</f>
        <v>1</v>
      </c>
      <c r="S955" s="1542">
        <f t="shared" si="519"/>
        <v>1</v>
      </c>
      <c r="T955" s="1542">
        <f t="shared" si="519"/>
        <v>1</v>
      </c>
      <c r="U955" s="1542">
        <f t="shared" si="519"/>
        <v>1</v>
      </c>
      <c r="V955" s="1542">
        <f t="shared" si="519"/>
        <v>1</v>
      </c>
      <c r="W955" s="1542">
        <f t="shared" si="519"/>
        <v>1</v>
      </c>
      <c r="X955" s="1542">
        <f t="shared" si="519"/>
        <v>1</v>
      </c>
      <c r="Y955" s="1542">
        <f t="shared" si="519"/>
        <v>1</v>
      </c>
      <c r="Z955" s="1542">
        <f t="shared" si="519"/>
        <v>1</v>
      </c>
      <c r="AA955" s="1542">
        <f t="shared" si="519"/>
        <v>1</v>
      </c>
      <c r="AB955" s="1542">
        <f t="shared" si="519"/>
        <v>1</v>
      </c>
      <c r="AC955" s="1542">
        <f t="shared" si="519"/>
        <v>1</v>
      </c>
      <c r="AD955" s="1542">
        <f t="shared" si="519"/>
        <v>1</v>
      </c>
      <c r="AE955" s="1542">
        <f t="shared" si="519"/>
        <v>1</v>
      </c>
      <c r="AF955" s="1542">
        <f t="shared" si="519"/>
        <v>1</v>
      </c>
      <c r="AG955" s="1542">
        <f t="shared" si="519"/>
        <v>1</v>
      </c>
      <c r="AH955" s="1542">
        <f t="shared" si="519"/>
        <v>1</v>
      </c>
      <c r="AI955" s="1542">
        <f t="shared" si="519"/>
        <v>1</v>
      </c>
    </row>
    <row r="956" spans="1:35" s="2121" customFormat="1">
      <c r="A956" s="1887">
        <v>960</v>
      </c>
      <c r="B956" s="1887">
        <v>930</v>
      </c>
      <c r="C956" s="1887">
        <v>957</v>
      </c>
      <c r="E956" s="2653">
        <v>1</v>
      </c>
      <c r="F956" s="104"/>
      <c r="G956" s="104"/>
      <c r="H956" s="104"/>
      <c r="I956" s="2378"/>
      <c r="J956" s="104"/>
      <c r="K956" s="104"/>
      <c r="L956" s="104"/>
      <c r="M956" s="2182"/>
      <c r="N956" s="2356"/>
      <c r="O956" s="2356" t="s">
        <v>346</v>
      </c>
      <c r="P956" s="2182"/>
      <c r="Q956" s="1388"/>
      <c r="R956" s="1388"/>
      <c r="S956" s="1388"/>
      <c r="T956" s="1388"/>
      <c r="U956" s="1388"/>
      <c r="V956" s="1388"/>
      <c r="W956" s="1388"/>
      <c r="X956" s="1388"/>
      <c r="Y956" s="1388"/>
      <c r="Z956" s="1388"/>
      <c r="AA956" s="1388"/>
      <c r="AB956" s="1388"/>
      <c r="AC956" s="1383">
        <f>S956</f>
        <v>0</v>
      </c>
      <c r="AD956" s="1383">
        <f>V956</f>
        <v>0</v>
      </c>
      <c r="AE956" s="1383">
        <f>Y956</f>
        <v>0</v>
      </c>
      <c r="AF956" s="1383">
        <f>AB956</f>
        <v>0</v>
      </c>
      <c r="AG956" s="1383">
        <f>AD956</f>
        <v>0</v>
      </c>
      <c r="AH956" s="1383">
        <f>AF956</f>
        <v>0</v>
      </c>
      <c r="AI956" s="1383">
        <f>AH956</f>
        <v>0</v>
      </c>
    </row>
    <row r="957" spans="1:35" s="2121" customFormat="1">
      <c r="A957" s="1887">
        <v>961</v>
      </c>
      <c r="B957" s="1887">
        <v>931</v>
      </c>
      <c r="C957" s="1887">
        <v>958</v>
      </c>
      <c r="E957" s="2653">
        <v>1</v>
      </c>
      <c r="F957" s="104"/>
      <c r="G957" s="104"/>
      <c r="H957" s="104"/>
      <c r="I957" s="2378"/>
      <c r="J957" s="104"/>
      <c r="K957" s="104"/>
      <c r="L957" s="104"/>
      <c r="M957" s="2182"/>
      <c r="N957" s="2356"/>
      <c r="O957" s="2356" t="s">
        <v>347</v>
      </c>
      <c r="P957" s="2182"/>
      <c r="Q957" s="1388"/>
      <c r="R957" s="1388"/>
      <c r="S957" s="1388"/>
      <c r="T957" s="1388"/>
      <c r="U957" s="1388"/>
      <c r="V957" s="1388"/>
      <c r="W957" s="1388"/>
      <c r="X957" s="1388"/>
      <c r="Y957" s="1388"/>
      <c r="Z957" s="1388"/>
      <c r="AA957" s="1388"/>
      <c r="AB957" s="1388"/>
      <c r="AC957" s="1383">
        <f>S957</f>
        <v>0</v>
      </c>
      <c r="AD957" s="1383">
        <f>V957</f>
        <v>0</v>
      </c>
      <c r="AE957" s="1383">
        <f>Y957</f>
        <v>0</v>
      </c>
      <c r="AF957" s="1383">
        <f>AB957</f>
        <v>0</v>
      </c>
      <c r="AG957" s="1383">
        <f>AD957</f>
        <v>0</v>
      </c>
      <c r="AH957" s="1383">
        <f>AF957</f>
        <v>0</v>
      </c>
      <c r="AI957" s="1383">
        <f>AH957</f>
        <v>0</v>
      </c>
    </row>
    <row r="958" spans="1:35" s="2121" customFormat="1">
      <c r="A958" s="1887">
        <v>962</v>
      </c>
      <c r="B958" s="1887">
        <v>932</v>
      </c>
      <c r="C958" s="1887">
        <v>959</v>
      </c>
      <c r="E958" s="2653">
        <v>1</v>
      </c>
      <c r="F958" s="104"/>
      <c r="G958" s="104"/>
      <c r="H958" s="104"/>
      <c r="I958" s="2378"/>
      <c r="J958" s="104"/>
      <c r="K958" s="104"/>
      <c r="L958" s="104"/>
      <c r="M958" s="2182"/>
      <c r="N958" s="2356"/>
      <c r="O958" s="2356" t="s">
        <v>348</v>
      </c>
      <c r="P958" s="2182"/>
      <c r="Q958" s="1388">
        <v>1</v>
      </c>
      <c r="R958" s="1388">
        <v>1</v>
      </c>
      <c r="S958" s="1388">
        <v>1</v>
      </c>
      <c r="T958" s="1388">
        <v>1</v>
      </c>
      <c r="U958" s="1388">
        <v>1</v>
      </c>
      <c r="V958" s="1388">
        <v>1</v>
      </c>
      <c r="W958" s="1388">
        <v>1</v>
      </c>
      <c r="X958" s="1388">
        <v>1</v>
      </c>
      <c r="Y958" s="1388">
        <v>1</v>
      </c>
      <c r="Z958" s="1388">
        <v>1</v>
      </c>
      <c r="AA958" s="1388">
        <v>1</v>
      </c>
      <c r="AB958" s="1388">
        <v>1</v>
      </c>
      <c r="AC958" s="1383">
        <f>S958</f>
        <v>1</v>
      </c>
      <c r="AD958" s="1383">
        <f>V958</f>
        <v>1</v>
      </c>
      <c r="AE958" s="1383">
        <f>Y958</f>
        <v>1</v>
      </c>
      <c r="AF958" s="1383">
        <f>AB958</f>
        <v>1</v>
      </c>
      <c r="AG958" s="1383">
        <f>AD958</f>
        <v>1</v>
      </c>
      <c r="AH958" s="1383">
        <f>AF958</f>
        <v>1</v>
      </c>
      <c r="AI958" s="1383">
        <f>AH958</f>
        <v>1</v>
      </c>
    </row>
    <row r="959" spans="1:35" s="2121" customFormat="1">
      <c r="A959" s="1887">
        <v>963</v>
      </c>
      <c r="B959" s="1887">
        <v>933</v>
      </c>
      <c r="C959" s="1887">
        <v>960</v>
      </c>
      <c r="E959" s="2653">
        <v>1</v>
      </c>
      <c r="F959" s="104"/>
      <c r="G959" s="104"/>
      <c r="H959" s="104"/>
      <c r="I959" s="2378"/>
      <c r="J959" s="1188"/>
      <c r="K959" s="1188"/>
      <c r="L959" s="1188"/>
      <c r="M959" s="2241"/>
      <c r="N959" s="2357"/>
      <c r="O959" s="2357" t="s">
        <v>349</v>
      </c>
      <c r="P959" s="2241"/>
      <c r="Q959" s="1547"/>
      <c r="R959" s="1547"/>
      <c r="S959" s="1547"/>
      <c r="T959" s="1547"/>
      <c r="U959" s="1547"/>
      <c r="V959" s="1547"/>
      <c r="W959" s="1547"/>
      <c r="X959" s="1547"/>
      <c r="Y959" s="1547"/>
      <c r="Z959" s="1547"/>
      <c r="AA959" s="1547"/>
      <c r="AB959" s="1547"/>
      <c r="AC959" s="1541">
        <f>S959</f>
        <v>0</v>
      </c>
      <c r="AD959" s="1541">
        <f>V959</f>
        <v>0</v>
      </c>
      <c r="AE959" s="1541">
        <f>Y959</f>
        <v>0</v>
      </c>
      <c r="AF959" s="1541">
        <f>AB959</f>
        <v>0</v>
      </c>
      <c r="AG959" s="1541">
        <f>AD959</f>
        <v>0</v>
      </c>
      <c r="AH959" s="1541">
        <f>AF959</f>
        <v>0</v>
      </c>
      <c r="AI959" s="1541">
        <f>AH959</f>
        <v>0</v>
      </c>
    </row>
    <row r="960" spans="1:35" s="2121" customFormat="1">
      <c r="A960" s="1887">
        <v>964</v>
      </c>
      <c r="B960" s="1887">
        <v>934</v>
      </c>
      <c r="C960" s="1887">
        <v>961</v>
      </c>
      <c r="D960" s="2120" t="s">
        <v>1020</v>
      </c>
      <c r="E960" s="2653">
        <v>1</v>
      </c>
      <c r="F960" s="104"/>
      <c r="G960" s="104"/>
      <c r="H960" s="104"/>
      <c r="I960" s="2378"/>
      <c r="J960" s="520" t="s">
        <v>242</v>
      </c>
      <c r="K960" s="520"/>
      <c r="L960" s="520"/>
      <c r="M960" s="81"/>
      <c r="N960" s="81"/>
      <c r="O960" s="81"/>
      <c r="P960" s="2230"/>
      <c r="Q960" s="1538">
        <f>SUM(Q961:Q965)</f>
        <v>2</v>
      </c>
      <c r="R960" s="1538">
        <f t="shared" ref="R960:AI960" si="520">SUM(R961:R965)</f>
        <v>2</v>
      </c>
      <c r="S960" s="1538">
        <f t="shared" si="520"/>
        <v>2</v>
      </c>
      <c r="T960" s="1538">
        <f t="shared" si="520"/>
        <v>2</v>
      </c>
      <c r="U960" s="1538">
        <f t="shared" si="520"/>
        <v>2</v>
      </c>
      <c r="V960" s="1538">
        <f t="shared" si="520"/>
        <v>2</v>
      </c>
      <c r="W960" s="1538">
        <f t="shared" si="520"/>
        <v>2</v>
      </c>
      <c r="X960" s="1538">
        <f t="shared" si="520"/>
        <v>2</v>
      </c>
      <c r="Y960" s="1538">
        <f t="shared" si="520"/>
        <v>2</v>
      </c>
      <c r="Z960" s="1538">
        <f t="shared" si="520"/>
        <v>2</v>
      </c>
      <c r="AA960" s="1538">
        <f t="shared" si="520"/>
        <v>2</v>
      </c>
      <c r="AB960" s="1538">
        <f t="shared" si="520"/>
        <v>2</v>
      </c>
      <c r="AC960" s="1538">
        <f t="shared" si="520"/>
        <v>2</v>
      </c>
      <c r="AD960" s="1538">
        <f t="shared" si="520"/>
        <v>2</v>
      </c>
      <c r="AE960" s="1538">
        <f t="shared" si="520"/>
        <v>2</v>
      </c>
      <c r="AF960" s="1538">
        <f t="shared" si="520"/>
        <v>2</v>
      </c>
      <c r="AG960" s="1538">
        <f t="shared" si="520"/>
        <v>2</v>
      </c>
      <c r="AH960" s="1538">
        <f t="shared" si="520"/>
        <v>2</v>
      </c>
      <c r="AI960" s="1538">
        <f t="shared" si="520"/>
        <v>2</v>
      </c>
    </row>
    <row r="961" spans="1:35" s="2121" customFormat="1">
      <c r="A961" s="1887">
        <v>965</v>
      </c>
      <c r="B961" s="1887">
        <v>935</v>
      </c>
      <c r="C961" s="1887">
        <v>962</v>
      </c>
      <c r="E961" s="2653">
        <v>1</v>
      </c>
      <c r="F961" s="104"/>
      <c r="G961" s="104"/>
      <c r="H961" s="104"/>
      <c r="I961" s="2378"/>
      <c r="J961" s="104"/>
      <c r="K961" s="104"/>
      <c r="L961" s="2182"/>
      <c r="M961" s="2182"/>
      <c r="N961" s="2356"/>
      <c r="O961" s="2356" t="s">
        <v>124</v>
      </c>
      <c r="P961" s="2359"/>
      <c r="Q961" s="1388"/>
      <c r="R961" s="1388"/>
      <c r="S961" s="1388"/>
      <c r="T961" s="1388"/>
      <c r="U961" s="1388"/>
      <c r="V961" s="1388"/>
      <c r="W961" s="1388"/>
      <c r="X961" s="1388"/>
      <c r="Y961" s="1388"/>
      <c r="Z961" s="1388"/>
      <c r="AA961" s="1388"/>
      <c r="AB961" s="1388"/>
      <c r="AC961" s="1383">
        <f>S961</f>
        <v>0</v>
      </c>
      <c r="AD961" s="1383">
        <f>V961</f>
        <v>0</v>
      </c>
      <c r="AE961" s="1383">
        <f>Y961</f>
        <v>0</v>
      </c>
      <c r="AF961" s="1383">
        <f>AB961</f>
        <v>0</v>
      </c>
      <c r="AG961" s="1383">
        <f>AD961</f>
        <v>0</v>
      </c>
      <c r="AH961" s="1383">
        <f>AF961</f>
        <v>0</v>
      </c>
      <c r="AI961" s="1383">
        <f>AH961</f>
        <v>0</v>
      </c>
    </row>
    <row r="962" spans="1:35" s="2121" customFormat="1">
      <c r="A962" s="1887">
        <v>966</v>
      </c>
      <c r="B962" s="1887">
        <v>936</v>
      </c>
      <c r="C962" s="1887">
        <v>963</v>
      </c>
      <c r="E962" s="2653">
        <v>1</v>
      </c>
      <c r="F962" s="104"/>
      <c r="G962" s="104"/>
      <c r="H962" s="104"/>
      <c r="I962" s="2378"/>
      <c r="J962" s="104"/>
      <c r="K962" s="104"/>
      <c r="L962" s="2182"/>
      <c r="M962" s="2182"/>
      <c r="N962" s="2356"/>
      <c r="O962" s="2356" t="s">
        <v>77</v>
      </c>
      <c r="P962" s="2359"/>
      <c r="Q962" s="1388"/>
      <c r="R962" s="1388"/>
      <c r="S962" s="1388"/>
      <c r="T962" s="1388"/>
      <c r="U962" s="1388"/>
      <c r="V962" s="1388"/>
      <c r="W962" s="1388"/>
      <c r="X962" s="1388"/>
      <c r="Y962" s="1388"/>
      <c r="Z962" s="1388"/>
      <c r="AA962" s="1388"/>
      <c r="AB962" s="1388"/>
      <c r="AC962" s="1383">
        <f>S962</f>
        <v>0</v>
      </c>
      <c r="AD962" s="1383">
        <f>V962</f>
        <v>0</v>
      </c>
      <c r="AE962" s="1383">
        <f>Y962</f>
        <v>0</v>
      </c>
      <c r="AF962" s="1383">
        <f>AB962</f>
        <v>0</v>
      </c>
      <c r="AG962" s="1383">
        <f>AD962</f>
        <v>0</v>
      </c>
      <c r="AH962" s="1383">
        <f>AF962</f>
        <v>0</v>
      </c>
      <c r="AI962" s="1383">
        <f>AH962</f>
        <v>0</v>
      </c>
    </row>
    <row r="963" spans="1:35" s="2121" customFormat="1">
      <c r="A963" s="1887">
        <v>967</v>
      </c>
      <c r="B963" s="1887">
        <v>937</v>
      </c>
      <c r="C963" s="1887">
        <v>964</v>
      </c>
      <c r="E963" s="2653">
        <v>1</v>
      </c>
      <c r="F963" s="104"/>
      <c r="G963" s="104"/>
      <c r="H963" s="104"/>
      <c r="I963" s="2378"/>
      <c r="J963" s="104"/>
      <c r="K963" s="104"/>
      <c r="L963" s="2182"/>
      <c r="M963" s="2182"/>
      <c r="N963" s="2356"/>
      <c r="O963" s="2356" t="s">
        <v>78</v>
      </c>
      <c r="P963" s="2359"/>
      <c r="Q963" s="1388"/>
      <c r="R963" s="1388"/>
      <c r="S963" s="1388"/>
      <c r="T963" s="1388"/>
      <c r="U963" s="1388"/>
      <c r="V963" s="1388"/>
      <c r="W963" s="1388"/>
      <c r="X963" s="1388"/>
      <c r="Y963" s="1388"/>
      <c r="Z963" s="1388"/>
      <c r="AA963" s="1388"/>
      <c r="AB963" s="1388"/>
      <c r="AC963" s="1383">
        <f>S963</f>
        <v>0</v>
      </c>
      <c r="AD963" s="1383">
        <f>V963</f>
        <v>0</v>
      </c>
      <c r="AE963" s="1383">
        <f>Y963</f>
        <v>0</v>
      </c>
      <c r="AF963" s="1383">
        <f>AB963</f>
        <v>0</v>
      </c>
      <c r="AG963" s="1383">
        <f>AD963</f>
        <v>0</v>
      </c>
      <c r="AH963" s="1383">
        <f>AF963</f>
        <v>0</v>
      </c>
      <c r="AI963" s="1383">
        <f>AH963</f>
        <v>0</v>
      </c>
    </row>
    <row r="964" spans="1:35" s="2121" customFormat="1">
      <c r="A964" s="1887">
        <v>968</v>
      </c>
      <c r="B964" s="1887">
        <v>938</v>
      </c>
      <c r="C964" s="1887">
        <v>965</v>
      </c>
      <c r="E964" s="2653">
        <v>1</v>
      </c>
      <c r="F964" s="104"/>
      <c r="G964" s="104"/>
      <c r="H964" s="104"/>
      <c r="I964" s="2378"/>
      <c r="J964" s="104"/>
      <c r="K964" s="104"/>
      <c r="L964" s="2182"/>
      <c r="M964" s="2182"/>
      <c r="N964" s="2356"/>
      <c r="O964" s="2356" t="s">
        <v>79</v>
      </c>
      <c r="P964" s="2359"/>
      <c r="Q964" s="1388"/>
      <c r="R964" s="1388"/>
      <c r="S964" s="1388"/>
      <c r="T964" s="1388"/>
      <c r="U964" s="1388"/>
      <c r="V964" s="1388"/>
      <c r="W964" s="1388"/>
      <c r="X964" s="1388"/>
      <c r="Y964" s="1388"/>
      <c r="Z964" s="1388"/>
      <c r="AA964" s="1388"/>
      <c r="AB964" s="1388"/>
      <c r="AC964" s="1383">
        <f>S964</f>
        <v>0</v>
      </c>
      <c r="AD964" s="1383">
        <f>V964</f>
        <v>0</v>
      </c>
      <c r="AE964" s="1383">
        <f>Y964</f>
        <v>0</v>
      </c>
      <c r="AF964" s="1383">
        <f>AB964</f>
        <v>0</v>
      </c>
      <c r="AG964" s="1383">
        <f>AD964</f>
        <v>0</v>
      </c>
      <c r="AH964" s="1383">
        <f>AF964</f>
        <v>0</v>
      </c>
      <c r="AI964" s="1383">
        <f>AH964</f>
        <v>0</v>
      </c>
    </row>
    <row r="965" spans="1:35" s="2121" customFormat="1">
      <c r="A965" s="1887">
        <v>969</v>
      </c>
      <c r="B965" s="1887">
        <v>939</v>
      </c>
      <c r="C965" s="1887">
        <v>966</v>
      </c>
      <c r="E965" s="2653">
        <v>1</v>
      </c>
      <c r="F965" s="104"/>
      <c r="G965" s="104"/>
      <c r="H965" s="104"/>
      <c r="I965" s="2378"/>
      <c r="J965" s="104"/>
      <c r="K965" s="104"/>
      <c r="L965" s="2182"/>
      <c r="M965" s="2182"/>
      <c r="N965" s="2356"/>
      <c r="O965" s="2356" t="s">
        <v>11</v>
      </c>
      <c r="P965" s="2359"/>
      <c r="Q965" s="1388">
        <v>2</v>
      </c>
      <c r="R965" s="1388">
        <v>2</v>
      </c>
      <c r="S965" s="1388">
        <v>2</v>
      </c>
      <c r="T965" s="1388">
        <v>2</v>
      </c>
      <c r="U965" s="1388">
        <v>2</v>
      </c>
      <c r="V965" s="1388">
        <v>2</v>
      </c>
      <c r="W965" s="1388">
        <v>2</v>
      </c>
      <c r="X965" s="1388">
        <v>2</v>
      </c>
      <c r="Y965" s="1388">
        <v>2</v>
      </c>
      <c r="Z965" s="1388">
        <v>2</v>
      </c>
      <c r="AA965" s="1388">
        <v>2</v>
      </c>
      <c r="AB965" s="1388">
        <v>2</v>
      </c>
      <c r="AC965" s="1383">
        <f>S965</f>
        <v>2</v>
      </c>
      <c r="AD965" s="1383">
        <f>V965</f>
        <v>2</v>
      </c>
      <c r="AE965" s="1383">
        <f>Y965</f>
        <v>2</v>
      </c>
      <c r="AF965" s="1383">
        <f>AB965</f>
        <v>2</v>
      </c>
      <c r="AG965" s="1383">
        <f>AD965</f>
        <v>2</v>
      </c>
      <c r="AH965" s="1383">
        <f>AF965</f>
        <v>2</v>
      </c>
      <c r="AI965" s="1383">
        <f>AH965</f>
        <v>2</v>
      </c>
    </row>
    <row r="966" spans="1:35" s="2121" customFormat="1">
      <c r="A966" s="1887">
        <v>970</v>
      </c>
      <c r="B966" s="1887">
        <v>940</v>
      </c>
      <c r="C966" s="1887">
        <v>967</v>
      </c>
      <c r="D966" s="2120" t="s">
        <v>1020</v>
      </c>
      <c r="E966" s="2653">
        <v>1</v>
      </c>
      <c r="F966" s="104"/>
      <c r="G966" s="104"/>
      <c r="H966" s="104"/>
      <c r="I966" s="2378"/>
      <c r="J966" s="512" t="s">
        <v>243</v>
      </c>
      <c r="K966" s="512"/>
      <c r="L966" s="512"/>
      <c r="M966" s="511"/>
      <c r="N966" s="511"/>
      <c r="O966" s="511"/>
      <c r="P966" s="2358"/>
      <c r="Q966" s="1542">
        <f>SUM(Q967:Q969)</f>
        <v>0</v>
      </c>
      <c r="R966" s="1542">
        <f t="shared" ref="R966:AI966" si="521">SUM(R967:R969)</f>
        <v>0</v>
      </c>
      <c r="S966" s="1542">
        <f t="shared" si="521"/>
        <v>0</v>
      </c>
      <c r="T966" s="1542">
        <f t="shared" si="521"/>
        <v>0</v>
      </c>
      <c r="U966" s="1542">
        <f t="shared" si="521"/>
        <v>0</v>
      </c>
      <c r="V966" s="1542">
        <f t="shared" si="521"/>
        <v>0</v>
      </c>
      <c r="W966" s="1542">
        <f t="shared" si="521"/>
        <v>0</v>
      </c>
      <c r="X966" s="1542">
        <f t="shared" si="521"/>
        <v>0</v>
      </c>
      <c r="Y966" s="1542">
        <f t="shared" si="521"/>
        <v>0</v>
      </c>
      <c r="Z966" s="1542">
        <f t="shared" si="521"/>
        <v>0</v>
      </c>
      <c r="AA966" s="1542">
        <f t="shared" si="521"/>
        <v>0</v>
      </c>
      <c r="AB966" s="1542">
        <f t="shared" si="521"/>
        <v>0</v>
      </c>
      <c r="AC966" s="1542">
        <f t="shared" si="521"/>
        <v>0</v>
      </c>
      <c r="AD966" s="1542">
        <f t="shared" si="521"/>
        <v>0</v>
      </c>
      <c r="AE966" s="1542">
        <f t="shared" si="521"/>
        <v>0</v>
      </c>
      <c r="AF966" s="1542">
        <f t="shared" si="521"/>
        <v>0</v>
      </c>
      <c r="AG966" s="1542">
        <f t="shared" si="521"/>
        <v>0</v>
      </c>
      <c r="AH966" s="1542">
        <f t="shared" si="521"/>
        <v>0</v>
      </c>
      <c r="AI966" s="1542">
        <f t="shared" si="521"/>
        <v>0</v>
      </c>
    </row>
    <row r="967" spans="1:35" s="2121" customFormat="1">
      <c r="A967" s="1887">
        <v>971</v>
      </c>
      <c r="B967" s="1887">
        <v>941</v>
      </c>
      <c r="C967" s="1887">
        <v>968</v>
      </c>
      <c r="E967" s="2653">
        <v>1</v>
      </c>
      <c r="F967" s="104"/>
      <c r="G967" s="104"/>
      <c r="H967" s="104"/>
      <c r="I967" s="2378"/>
      <c r="J967" s="104"/>
      <c r="K967" s="104"/>
      <c r="L967" s="2182"/>
      <c r="M967" s="2182"/>
      <c r="N967" s="2356"/>
      <c r="O967" s="2356" t="s">
        <v>81</v>
      </c>
      <c r="P967" s="2359"/>
      <c r="Q967" s="1388"/>
      <c r="R967" s="1388"/>
      <c r="S967" s="1388"/>
      <c r="T967" s="1388"/>
      <c r="U967" s="1388"/>
      <c r="V967" s="1388"/>
      <c r="W967" s="1388"/>
      <c r="X967" s="1388"/>
      <c r="Y967" s="1388"/>
      <c r="Z967" s="1388"/>
      <c r="AA967" s="1388"/>
      <c r="AB967" s="1388"/>
      <c r="AC967" s="1383">
        <f>S967</f>
        <v>0</v>
      </c>
      <c r="AD967" s="1383">
        <f>V967</f>
        <v>0</v>
      </c>
      <c r="AE967" s="1383">
        <f>Y967</f>
        <v>0</v>
      </c>
      <c r="AF967" s="1383">
        <f>AB967</f>
        <v>0</v>
      </c>
      <c r="AG967" s="1383">
        <f>AD967</f>
        <v>0</v>
      </c>
      <c r="AH967" s="1383">
        <f>AF967</f>
        <v>0</v>
      </c>
      <c r="AI967" s="1383">
        <f>AH967</f>
        <v>0</v>
      </c>
    </row>
    <row r="968" spans="1:35" s="2121" customFormat="1">
      <c r="A968" s="1887">
        <v>972</v>
      </c>
      <c r="B968" s="1887">
        <v>942</v>
      </c>
      <c r="C968" s="1887">
        <v>969</v>
      </c>
      <c r="E968" s="2653">
        <v>1</v>
      </c>
      <c r="F968" s="104"/>
      <c r="G968" s="104"/>
      <c r="H968" s="104"/>
      <c r="I968" s="2378"/>
      <c r="J968" s="104"/>
      <c r="K968" s="104"/>
      <c r="L968" s="2182"/>
      <c r="M968" s="2182"/>
      <c r="N968" s="2356"/>
      <c r="O968" s="2356" t="s">
        <v>82</v>
      </c>
      <c r="P968" s="2359"/>
      <c r="Q968" s="1388"/>
      <c r="R968" s="1388"/>
      <c r="S968" s="1388"/>
      <c r="T968" s="1388"/>
      <c r="U968" s="1388"/>
      <c r="V968" s="1388"/>
      <c r="W968" s="1388"/>
      <c r="X968" s="1388"/>
      <c r="Y968" s="1388"/>
      <c r="Z968" s="1388"/>
      <c r="AA968" s="1388"/>
      <c r="AB968" s="1388"/>
      <c r="AC968" s="1383">
        <f>S968</f>
        <v>0</v>
      </c>
      <c r="AD968" s="1383">
        <f>V968</f>
        <v>0</v>
      </c>
      <c r="AE968" s="1383">
        <f>Y968</f>
        <v>0</v>
      </c>
      <c r="AF968" s="1383">
        <f>AB968</f>
        <v>0</v>
      </c>
      <c r="AG968" s="1383">
        <f>AD968</f>
        <v>0</v>
      </c>
      <c r="AH968" s="1383">
        <f>AF968</f>
        <v>0</v>
      </c>
      <c r="AI968" s="1383">
        <f>AH968</f>
        <v>0</v>
      </c>
    </row>
    <row r="969" spans="1:35" s="2121" customFormat="1">
      <c r="A969" s="1887">
        <v>973</v>
      </c>
      <c r="B969" s="1887">
        <v>943</v>
      </c>
      <c r="C969" s="1887">
        <v>970</v>
      </c>
      <c r="E969" s="2653">
        <v>1</v>
      </c>
      <c r="F969" s="104"/>
      <c r="G969" s="104"/>
      <c r="H969" s="104"/>
      <c r="I969" s="2379"/>
      <c r="J969" s="1188"/>
      <c r="K969" s="1188"/>
      <c r="L969" s="2241"/>
      <c r="M969" s="2241"/>
      <c r="N969" s="2357"/>
      <c r="O969" s="2357" t="s">
        <v>83</v>
      </c>
      <c r="P969" s="2361"/>
      <c r="Q969" s="1547"/>
      <c r="R969" s="1547"/>
      <c r="S969" s="1547"/>
      <c r="T969" s="1547"/>
      <c r="U969" s="1547"/>
      <c r="V969" s="1547"/>
      <c r="W969" s="1547"/>
      <c r="X969" s="1547"/>
      <c r="Y969" s="1547"/>
      <c r="Z969" s="1547"/>
      <c r="AA969" s="1547"/>
      <c r="AB969" s="1547"/>
      <c r="AC969" s="1541">
        <f>S969</f>
        <v>0</v>
      </c>
      <c r="AD969" s="1541">
        <f>V969</f>
        <v>0</v>
      </c>
      <c r="AE969" s="1541">
        <f>Y969</f>
        <v>0</v>
      </c>
      <c r="AF969" s="1541">
        <f>AB969</f>
        <v>0</v>
      </c>
      <c r="AG969" s="1541">
        <f>AD969</f>
        <v>0</v>
      </c>
      <c r="AH969" s="1541">
        <f>AF969</f>
        <v>0</v>
      </c>
      <c r="AI969" s="1541">
        <f>AH969</f>
        <v>0</v>
      </c>
    </row>
    <row r="970" spans="1:35" s="2121" customFormat="1">
      <c r="A970" s="1887">
        <v>974</v>
      </c>
      <c r="B970" s="1887">
        <v>944</v>
      </c>
      <c r="C970" s="1887">
        <v>971</v>
      </c>
      <c r="D970" s="2120" t="s">
        <v>1020</v>
      </c>
      <c r="E970" s="2653">
        <v>1</v>
      </c>
      <c r="F970" s="104"/>
      <c r="G970" s="104"/>
      <c r="H970" s="104"/>
      <c r="I970" s="2362" t="s">
        <v>317</v>
      </c>
      <c r="J970" s="2363"/>
      <c r="K970" s="2364"/>
      <c r="L970" s="2364"/>
      <c r="M970" s="2363"/>
      <c r="N970" s="2363"/>
      <c r="O970" s="2363"/>
      <c r="P970" s="2365"/>
      <c r="Q970" s="1548"/>
      <c r="R970" s="1548"/>
      <c r="S970" s="1548"/>
      <c r="T970" s="1548"/>
      <c r="U970" s="1548"/>
      <c r="V970" s="1548"/>
      <c r="W970" s="1548"/>
      <c r="X970" s="1548"/>
      <c r="Y970" s="1548"/>
      <c r="Z970" s="1548"/>
      <c r="AA970" s="1548"/>
      <c r="AB970" s="1548"/>
      <c r="AC970" s="1544">
        <f>S970</f>
        <v>0</v>
      </c>
      <c r="AD970" s="1544">
        <f>V970</f>
        <v>0</v>
      </c>
      <c r="AE970" s="1544">
        <f>Y970</f>
        <v>0</v>
      </c>
      <c r="AF970" s="1544">
        <f>AB970</f>
        <v>0</v>
      </c>
      <c r="AG970" s="1544">
        <f>AD970</f>
        <v>0</v>
      </c>
      <c r="AH970" s="1544">
        <f>AF970</f>
        <v>0</v>
      </c>
      <c r="AI970" s="1544">
        <f>AH970</f>
        <v>0</v>
      </c>
    </row>
    <row r="971" spans="1:35" s="2121" customFormat="1">
      <c r="A971" s="1887">
        <v>975</v>
      </c>
      <c r="B971" s="1887">
        <v>1</v>
      </c>
      <c r="C971" s="1887">
        <v>972</v>
      </c>
      <c r="D971" s="2120" t="s">
        <v>1020</v>
      </c>
      <c r="E971" s="2653">
        <v>1</v>
      </c>
      <c r="F971" s="104"/>
      <c r="G971" s="104"/>
      <c r="H971" s="104"/>
      <c r="I971" s="104"/>
      <c r="J971" s="2182"/>
      <c r="K971" s="104"/>
      <c r="L971" s="104"/>
      <c r="M971" s="2182"/>
      <c r="N971" s="2182"/>
      <c r="O971" s="2182"/>
      <c r="P971" s="2182"/>
      <c r="Q971" s="2187"/>
      <c r="R971" s="2187"/>
      <c r="S971" s="2187"/>
      <c r="T971" s="2187"/>
      <c r="U971" s="2187"/>
      <c r="V971" s="2187"/>
      <c r="W971" s="2187"/>
      <c r="X971" s="2187"/>
      <c r="Y971" s="2187"/>
      <c r="Z971" s="2187"/>
    </row>
    <row r="972" spans="1:35" ht="18">
      <c r="A972" s="1887">
        <v>976</v>
      </c>
      <c r="B972" s="1887">
        <v>1</v>
      </c>
      <c r="C972" s="1887">
        <v>973</v>
      </c>
      <c r="D972" s="2120" t="s">
        <v>1020</v>
      </c>
      <c r="E972" s="2653">
        <v>1</v>
      </c>
      <c r="F972" s="2380" t="s">
        <v>429</v>
      </c>
      <c r="G972" s="2380"/>
      <c r="I972" s="104"/>
      <c r="J972" s="2182"/>
      <c r="K972" s="104"/>
      <c r="L972" s="104"/>
      <c r="M972" s="2182"/>
      <c r="N972" s="2182"/>
      <c r="O972" s="2182"/>
      <c r="P972" s="447"/>
      <c r="Q972" s="2187"/>
      <c r="R972" s="2187"/>
      <c r="S972" s="2187"/>
      <c r="T972" s="2187"/>
      <c r="U972" s="2187"/>
      <c r="V972" s="2187"/>
    </row>
    <row r="973" spans="1:35" ht="15.75">
      <c r="A973" s="1887">
        <v>977</v>
      </c>
      <c r="B973" s="1887">
        <v>1</v>
      </c>
      <c r="C973" s="1887">
        <v>974</v>
      </c>
      <c r="D973" s="2120" t="s">
        <v>1020</v>
      </c>
      <c r="E973" s="2653">
        <v>1</v>
      </c>
      <c r="F973" s="371"/>
      <c r="G973" s="2207" t="s">
        <v>482</v>
      </c>
      <c r="I973" s="104"/>
      <c r="J973" s="2182"/>
      <c r="K973" s="104"/>
      <c r="L973" s="104"/>
      <c r="M973" s="2182"/>
      <c r="N973" s="2182"/>
      <c r="O973" s="2182"/>
      <c r="P973" s="2182"/>
      <c r="Q973" s="2187"/>
      <c r="R973" s="2187"/>
      <c r="S973" s="2187"/>
      <c r="T973" s="2187"/>
      <c r="U973" s="2187"/>
      <c r="V973" s="2187"/>
    </row>
    <row r="974" spans="1:35">
      <c r="A974" s="1887">
        <v>978</v>
      </c>
      <c r="B974" s="1887">
        <v>1</v>
      </c>
      <c r="C974" s="1887">
        <v>975</v>
      </c>
      <c r="D974" s="2120" t="s">
        <v>1020</v>
      </c>
      <c r="E974" s="2653">
        <v>1</v>
      </c>
      <c r="F974" s="104"/>
      <c r="G974" s="104"/>
      <c r="H974" s="326"/>
      <c r="I974" s="2190"/>
      <c r="J974" s="2191"/>
      <c r="K974" s="2192"/>
      <c r="L974" s="2192"/>
      <c r="M974" s="2191"/>
      <c r="N974" s="2191"/>
      <c r="O974" s="2191"/>
      <c r="P974" s="2193"/>
      <c r="Q974" s="2194">
        <f>Q$10</f>
        <v>43922</v>
      </c>
      <c r="R974" s="2194">
        <f t="shared" ref="R974:AI974" si="522">R$10</f>
        <v>43952</v>
      </c>
      <c r="S974" s="2194">
        <f t="shared" si="522"/>
        <v>43983</v>
      </c>
      <c r="T974" s="2194">
        <f t="shared" si="522"/>
        <v>44013</v>
      </c>
      <c r="U974" s="2194">
        <f t="shared" si="522"/>
        <v>44044</v>
      </c>
      <c r="V974" s="2194">
        <f t="shared" si="522"/>
        <v>44075</v>
      </c>
      <c r="W974" s="2194">
        <f t="shared" si="522"/>
        <v>44105</v>
      </c>
      <c r="X974" s="2194">
        <f t="shared" si="522"/>
        <v>44136</v>
      </c>
      <c r="Y974" s="2194">
        <f t="shared" si="522"/>
        <v>44166</v>
      </c>
      <c r="Z974" s="2194">
        <f t="shared" si="522"/>
        <v>44197</v>
      </c>
      <c r="AA974" s="2194">
        <f t="shared" si="522"/>
        <v>44228</v>
      </c>
      <c r="AB974" s="2194">
        <f t="shared" si="522"/>
        <v>44256</v>
      </c>
      <c r="AC974" s="1374" t="str">
        <f t="shared" si="522"/>
        <v>Q1</v>
      </c>
      <c r="AD974" s="1374" t="str">
        <f t="shared" si="522"/>
        <v>Q2</v>
      </c>
      <c r="AE974" s="1374" t="str">
        <f t="shared" si="522"/>
        <v>Q3</v>
      </c>
      <c r="AF974" s="1374" t="str">
        <f t="shared" si="522"/>
        <v>Q4</v>
      </c>
      <c r="AG974" s="1374" t="str">
        <f t="shared" si="522"/>
        <v>1st H</v>
      </c>
      <c r="AH974" s="1374" t="str">
        <f t="shared" si="522"/>
        <v>2nd H</v>
      </c>
      <c r="AI974" s="1374" t="str">
        <f t="shared" si="522"/>
        <v>Yr.</v>
      </c>
    </row>
    <row r="975" spans="1:35">
      <c r="A975" s="1887">
        <v>979</v>
      </c>
      <c r="B975" s="1887">
        <v>1</v>
      </c>
      <c r="C975" s="1887">
        <v>976</v>
      </c>
      <c r="D975" s="2120" t="s">
        <v>1020</v>
      </c>
      <c r="E975" s="2653">
        <v>1</v>
      </c>
      <c r="F975" s="104"/>
      <c r="G975" s="104"/>
      <c r="H975" s="326"/>
      <c r="I975" s="2362" t="s">
        <v>248</v>
      </c>
      <c r="J975" s="2364"/>
      <c r="K975" s="2364"/>
      <c r="L975" s="2364"/>
      <c r="M975" s="2363"/>
      <c r="N975" s="2363"/>
      <c r="O975" s="2363"/>
      <c r="P975" s="2365"/>
      <c r="Q975" s="1562">
        <f>Q976+Q977+Q978</f>
        <v>991046</v>
      </c>
      <c r="R975" s="1562">
        <f t="shared" ref="R975:AI975" si="523">R976+R977+R978</f>
        <v>992149</v>
      </c>
      <c r="S975" s="1562">
        <f t="shared" si="523"/>
        <v>960823</v>
      </c>
      <c r="T975" s="1562">
        <f t="shared" si="523"/>
        <v>1044619</v>
      </c>
      <c r="U975" s="1562">
        <f t="shared" si="523"/>
        <v>1110700</v>
      </c>
      <c r="V975" s="1562">
        <f t="shared" si="523"/>
        <v>1072296</v>
      </c>
      <c r="W975" s="1562">
        <f t="shared" si="523"/>
        <v>1163133</v>
      </c>
      <c r="X975" s="1562">
        <f t="shared" si="523"/>
        <v>1266704</v>
      </c>
      <c r="Y975" s="1562">
        <f t="shared" si="523"/>
        <v>1269781</v>
      </c>
      <c r="Z975" s="1562">
        <f t="shared" si="523"/>
        <v>1382738</v>
      </c>
      <c r="AA975" s="1562">
        <f t="shared" si="523"/>
        <v>1441941</v>
      </c>
      <c r="AB975" s="1562">
        <f t="shared" si="523"/>
        <v>1409808</v>
      </c>
      <c r="AC975" s="1562">
        <f t="shared" si="523"/>
        <v>960823</v>
      </c>
      <c r="AD975" s="1562">
        <f t="shared" si="523"/>
        <v>1072296</v>
      </c>
      <c r="AE975" s="1562">
        <f t="shared" si="523"/>
        <v>1269781</v>
      </c>
      <c r="AF975" s="1562">
        <f t="shared" si="523"/>
        <v>1409808</v>
      </c>
      <c r="AG975" s="1562">
        <f t="shared" si="523"/>
        <v>1072296</v>
      </c>
      <c r="AH975" s="1562">
        <f t="shared" si="523"/>
        <v>1409808</v>
      </c>
      <c r="AI975" s="1562">
        <f t="shared" si="523"/>
        <v>1409808</v>
      </c>
    </row>
    <row r="976" spans="1:35">
      <c r="A976" s="1887">
        <v>980</v>
      </c>
      <c r="B976" s="1887">
        <v>1</v>
      </c>
      <c r="C976" s="1887">
        <v>977</v>
      </c>
      <c r="D976" s="2120" t="s">
        <v>1020</v>
      </c>
      <c r="E976" s="2653">
        <v>1</v>
      </c>
      <c r="F976" s="104"/>
      <c r="G976" s="104"/>
      <c r="H976" s="326"/>
      <c r="I976" s="89"/>
      <c r="J976" s="104"/>
      <c r="K976" s="104"/>
      <c r="L976" s="104"/>
      <c r="M976" s="104"/>
      <c r="N976" s="2182" t="s">
        <v>476</v>
      </c>
      <c r="O976" s="2182"/>
      <c r="P976" s="2225"/>
      <c r="Q976" s="1563">
        <f t="shared" ref="Q976:AI976" si="524">Q980+Q993+Q983+Q986+Q990</f>
        <v>965270</v>
      </c>
      <c r="R976" s="1563">
        <f t="shared" si="524"/>
        <v>966344</v>
      </c>
      <c r="S976" s="1563">
        <f t="shared" si="524"/>
        <v>935832</v>
      </c>
      <c r="T976" s="1563">
        <f t="shared" si="524"/>
        <v>1017448</v>
      </c>
      <c r="U976" s="1563">
        <f t="shared" si="524"/>
        <v>1081812</v>
      </c>
      <c r="V976" s="1563">
        <f t="shared" si="524"/>
        <v>1044406</v>
      </c>
      <c r="W976" s="1563">
        <f t="shared" si="524"/>
        <v>1132880</v>
      </c>
      <c r="X976" s="1563">
        <f t="shared" si="524"/>
        <v>1233758</v>
      </c>
      <c r="Y976" s="1563">
        <f t="shared" si="524"/>
        <v>1236755</v>
      </c>
      <c r="Z976" s="1563">
        <f t="shared" si="524"/>
        <v>1346775</v>
      </c>
      <c r="AA976" s="1397">
        <f t="shared" si="524"/>
        <v>1404438</v>
      </c>
      <c r="AB976" s="1397">
        <f t="shared" si="524"/>
        <v>1373140</v>
      </c>
      <c r="AC976" s="1398">
        <f t="shared" si="524"/>
        <v>935832</v>
      </c>
      <c r="AD976" s="1398">
        <f t="shared" si="524"/>
        <v>1044406</v>
      </c>
      <c r="AE976" s="1398">
        <f t="shared" si="524"/>
        <v>1236755</v>
      </c>
      <c r="AF976" s="1398">
        <f t="shared" si="524"/>
        <v>1373140</v>
      </c>
      <c r="AG976" s="1398">
        <f t="shared" si="524"/>
        <v>1044406</v>
      </c>
      <c r="AH976" s="1398">
        <f t="shared" si="524"/>
        <v>1373140</v>
      </c>
      <c r="AI976" s="1398">
        <f t="shared" si="524"/>
        <v>1373140</v>
      </c>
    </row>
    <row r="977" spans="1:35">
      <c r="A977" s="1887">
        <v>981</v>
      </c>
      <c r="B977" s="1887">
        <v>1</v>
      </c>
      <c r="C977" s="1887">
        <v>978</v>
      </c>
      <c r="D977" s="2120" t="s">
        <v>1020</v>
      </c>
      <c r="E977" s="2653">
        <v>1</v>
      </c>
      <c r="F977" s="371"/>
      <c r="G977" s="371"/>
      <c r="H977" s="326"/>
      <c r="I977" s="89"/>
      <c r="J977" s="104"/>
      <c r="K977" s="104"/>
      <c r="L977" s="104"/>
      <c r="M977" s="104"/>
      <c r="N977" s="2182" t="s">
        <v>477</v>
      </c>
      <c r="O977" s="2182"/>
      <c r="P977" s="2225"/>
      <c r="Q977" s="1564">
        <f t="shared" ref="Q977:AI977" si="525">Q987</f>
        <v>11892</v>
      </c>
      <c r="R977" s="1564">
        <f t="shared" si="525"/>
        <v>11905</v>
      </c>
      <c r="S977" s="1564">
        <f t="shared" si="525"/>
        <v>11530</v>
      </c>
      <c r="T977" s="1564">
        <f t="shared" si="525"/>
        <v>12535</v>
      </c>
      <c r="U977" s="1564">
        <f t="shared" si="525"/>
        <v>13328</v>
      </c>
      <c r="V977" s="1564">
        <f t="shared" si="525"/>
        <v>12867</v>
      </c>
      <c r="W977" s="1564">
        <f t="shared" si="525"/>
        <v>13957</v>
      </c>
      <c r="X977" s="1564">
        <f t="shared" si="525"/>
        <v>15200</v>
      </c>
      <c r="Y977" s="1564">
        <f t="shared" si="525"/>
        <v>15237</v>
      </c>
      <c r="Z977" s="1564">
        <f t="shared" si="525"/>
        <v>16592</v>
      </c>
      <c r="AA977" s="1398">
        <f t="shared" si="525"/>
        <v>17303</v>
      </c>
      <c r="AB977" s="1398">
        <f t="shared" si="525"/>
        <v>16917</v>
      </c>
      <c r="AC977" s="1398">
        <f t="shared" si="525"/>
        <v>11530</v>
      </c>
      <c r="AD977" s="1398">
        <f t="shared" si="525"/>
        <v>12867</v>
      </c>
      <c r="AE977" s="1398">
        <f t="shared" si="525"/>
        <v>15237</v>
      </c>
      <c r="AF977" s="1398">
        <f t="shared" si="525"/>
        <v>16917</v>
      </c>
      <c r="AG977" s="1398">
        <f t="shared" si="525"/>
        <v>12867</v>
      </c>
      <c r="AH977" s="1398">
        <f t="shared" si="525"/>
        <v>16917</v>
      </c>
      <c r="AI977" s="1398">
        <f t="shared" si="525"/>
        <v>16917</v>
      </c>
    </row>
    <row r="978" spans="1:35">
      <c r="A978" s="1887">
        <v>982</v>
      </c>
      <c r="B978" s="1887">
        <v>1</v>
      </c>
      <c r="C978" s="1887">
        <v>979</v>
      </c>
      <c r="D978" s="2120" t="s">
        <v>1020</v>
      </c>
      <c r="E978" s="2653">
        <v>1</v>
      </c>
      <c r="F978" s="104"/>
      <c r="G978" s="104"/>
      <c r="H978" s="326"/>
      <c r="I978" s="2239"/>
      <c r="J978" s="104"/>
      <c r="K978" s="104"/>
      <c r="L978" s="104"/>
      <c r="M978" s="104"/>
      <c r="N978" s="2182" t="s">
        <v>226</v>
      </c>
      <c r="O978" s="2182"/>
      <c r="P978" s="2225"/>
      <c r="Q978" s="1565">
        <f t="shared" ref="Q978:AI978" si="526">Q981+Q994+Q984+Q988+Q991</f>
        <v>13884</v>
      </c>
      <c r="R978" s="1565">
        <f t="shared" si="526"/>
        <v>13900</v>
      </c>
      <c r="S978" s="1565">
        <f t="shared" si="526"/>
        <v>13461</v>
      </c>
      <c r="T978" s="1565">
        <f t="shared" si="526"/>
        <v>14636</v>
      </c>
      <c r="U978" s="1565">
        <f t="shared" si="526"/>
        <v>15560</v>
      </c>
      <c r="V978" s="1565">
        <f t="shared" si="526"/>
        <v>15023</v>
      </c>
      <c r="W978" s="1565">
        <f t="shared" si="526"/>
        <v>16296</v>
      </c>
      <c r="X978" s="1565">
        <f t="shared" si="526"/>
        <v>17746</v>
      </c>
      <c r="Y978" s="1565">
        <f t="shared" si="526"/>
        <v>17789</v>
      </c>
      <c r="Z978" s="1565">
        <f t="shared" si="526"/>
        <v>19371</v>
      </c>
      <c r="AA978" s="1399">
        <f t="shared" si="526"/>
        <v>20200</v>
      </c>
      <c r="AB978" s="1399">
        <f t="shared" si="526"/>
        <v>19751</v>
      </c>
      <c r="AC978" s="1398">
        <f t="shared" si="526"/>
        <v>13461</v>
      </c>
      <c r="AD978" s="1398">
        <f t="shared" si="526"/>
        <v>15023</v>
      </c>
      <c r="AE978" s="1398">
        <f t="shared" si="526"/>
        <v>17789</v>
      </c>
      <c r="AF978" s="1398">
        <f t="shared" si="526"/>
        <v>19751</v>
      </c>
      <c r="AG978" s="1398">
        <f t="shared" si="526"/>
        <v>15023</v>
      </c>
      <c r="AH978" s="1398">
        <f t="shared" si="526"/>
        <v>19751</v>
      </c>
      <c r="AI978" s="1398">
        <f t="shared" si="526"/>
        <v>19751</v>
      </c>
    </row>
    <row r="979" spans="1:35">
      <c r="A979" s="1887">
        <v>983</v>
      </c>
      <c r="B979" s="1887">
        <v>1</v>
      </c>
      <c r="C979" s="1887">
        <v>980</v>
      </c>
      <c r="D979" s="2120" t="s">
        <v>1020</v>
      </c>
      <c r="E979" s="2653">
        <v>1</v>
      </c>
      <c r="F979" s="104"/>
      <c r="G979" s="104"/>
      <c r="H979" s="326"/>
      <c r="I979" s="2382" t="s">
        <v>100</v>
      </c>
      <c r="J979" s="2383"/>
      <c r="K979" s="2383"/>
      <c r="L979" s="2383"/>
      <c r="M979" s="2383"/>
      <c r="N979" s="2384"/>
      <c r="O979" s="2384"/>
      <c r="P979" s="2385"/>
      <c r="Q979" s="1566">
        <f>SUM(Q980:Q981)</f>
        <v>320395</v>
      </c>
      <c r="R979" s="1566">
        <f t="shared" ref="R979:AI979" si="527">SUM(R980:R981)</f>
        <v>320752</v>
      </c>
      <c r="S979" s="1566">
        <f t="shared" si="527"/>
        <v>310625</v>
      </c>
      <c r="T979" s="1566">
        <f t="shared" si="527"/>
        <v>337715</v>
      </c>
      <c r="U979" s="1566">
        <f t="shared" si="527"/>
        <v>359079</v>
      </c>
      <c r="V979" s="1566">
        <f t="shared" si="527"/>
        <v>346663</v>
      </c>
      <c r="W979" s="1566">
        <f t="shared" si="527"/>
        <v>376030</v>
      </c>
      <c r="X979" s="1566">
        <f t="shared" si="527"/>
        <v>409513</v>
      </c>
      <c r="Y979" s="1566">
        <f t="shared" si="527"/>
        <v>410508</v>
      </c>
      <c r="Z979" s="1566">
        <f t="shared" si="527"/>
        <v>447026</v>
      </c>
      <c r="AA979" s="1566">
        <f t="shared" si="527"/>
        <v>466165</v>
      </c>
      <c r="AB979" s="1566">
        <f t="shared" si="527"/>
        <v>455777</v>
      </c>
      <c r="AC979" s="1566">
        <f t="shared" si="527"/>
        <v>310625</v>
      </c>
      <c r="AD979" s="1566">
        <f t="shared" si="527"/>
        <v>346663</v>
      </c>
      <c r="AE979" s="1566">
        <f t="shared" si="527"/>
        <v>410508</v>
      </c>
      <c r="AF979" s="1566">
        <f t="shared" si="527"/>
        <v>455777</v>
      </c>
      <c r="AG979" s="1566">
        <f t="shared" si="527"/>
        <v>346663</v>
      </c>
      <c r="AH979" s="1566">
        <f t="shared" si="527"/>
        <v>455777</v>
      </c>
      <c r="AI979" s="1566">
        <f t="shared" si="527"/>
        <v>455777</v>
      </c>
    </row>
    <row r="980" spans="1:35">
      <c r="A980" s="1887">
        <v>984</v>
      </c>
      <c r="B980" s="1887">
        <v>1</v>
      </c>
      <c r="C980" s="1887">
        <v>981</v>
      </c>
      <c r="D980" s="2120" t="s">
        <v>1020</v>
      </c>
      <c r="E980" s="2653">
        <v>1</v>
      </c>
      <c r="F980" s="104"/>
      <c r="G980" s="104"/>
      <c r="H980" s="326"/>
      <c r="I980" s="89"/>
      <c r="J980" s="104"/>
      <c r="K980" s="104"/>
      <c r="L980" s="104"/>
      <c r="M980" s="104"/>
      <c r="N980" s="2182" t="s">
        <v>122</v>
      </c>
      <c r="O980" s="2182"/>
      <c r="P980" s="2225"/>
      <c r="Q980" s="1567">
        <v>317026</v>
      </c>
      <c r="R980" s="1567">
        <v>317379</v>
      </c>
      <c r="S980" s="1567">
        <v>307358</v>
      </c>
      <c r="T980" s="1567">
        <v>334163</v>
      </c>
      <c r="U980" s="1567">
        <v>355303</v>
      </c>
      <c r="V980" s="1567">
        <v>343017</v>
      </c>
      <c r="W980" s="1567">
        <v>372075</v>
      </c>
      <c r="X980" s="1567">
        <v>405206</v>
      </c>
      <c r="Y980" s="1567">
        <v>406191</v>
      </c>
      <c r="Z980" s="1567">
        <v>442325</v>
      </c>
      <c r="AA980" s="1567">
        <v>461263</v>
      </c>
      <c r="AB980" s="1567">
        <v>450984</v>
      </c>
      <c r="AC980" s="1568">
        <f>S980</f>
        <v>307358</v>
      </c>
      <c r="AD980" s="1568">
        <f>V980</f>
        <v>343017</v>
      </c>
      <c r="AE980" s="1568">
        <f>Y980</f>
        <v>406191</v>
      </c>
      <c r="AF980" s="1568">
        <f>AB980</f>
        <v>450984</v>
      </c>
      <c r="AG980" s="1568">
        <f>AD980</f>
        <v>343017</v>
      </c>
      <c r="AH980" s="1568">
        <f>AF980</f>
        <v>450984</v>
      </c>
      <c r="AI980" s="1568">
        <f>AH980</f>
        <v>450984</v>
      </c>
    </row>
    <row r="981" spans="1:35">
      <c r="A981" s="1887">
        <v>985</v>
      </c>
      <c r="B981" s="1887">
        <v>1</v>
      </c>
      <c r="C981" s="1887">
        <v>982</v>
      </c>
      <c r="D981" s="2120" t="s">
        <v>1020</v>
      </c>
      <c r="E981" s="2653">
        <v>1</v>
      </c>
      <c r="F981" s="104"/>
      <c r="G981" s="104"/>
      <c r="H981" s="326"/>
      <c r="I981" s="2239"/>
      <c r="J981" s="104"/>
      <c r="K981" s="104"/>
      <c r="L981" s="104"/>
      <c r="M981" s="104"/>
      <c r="N981" s="2182" t="s">
        <v>226</v>
      </c>
      <c r="O981" s="2182"/>
      <c r="P981" s="2225"/>
      <c r="Q981" s="1567">
        <v>3369</v>
      </c>
      <c r="R981" s="1567">
        <v>3373</v>
      </c>
      <c r="S981" s="1567">
        <v>3267</v>
      </c>
      <c r="T981" s="1567">
        <v>3552</v>
      </c>
      <c r="U981" s="1567">
        <v>3776</v>
      </c>
      <c r="V981" s="1567">
        <v>3646</v>
      </c>
      <c r="W981" s="1567">
        <v>3955</v>
      </c>
      <c r="X981" s="1567">
        <v>4307</v>
      </c>
      <c r="Y981" s="1567">
        <v>4317</v>
      </c>
      <c r="Z981" s="1567">
        <v>4701</v>
      </c>
      <c r="AA981" s="1567">
        <v>4902</v>
      </c>
      <c r="AB981" s="1567">
        <v>4793</v>
      </c>
      <c r="AC981" s="1568">
        <f>S981</f>
        <v>3267</v>
      </c>
      <c r="AD981" s="1568">
        <f>V981</f>
        <v>3646</v>
      </c>
      <c r="AE981" s="1568">
        <f>Y981</f>
        <v>4317</v>
      </c>
      <c r="AF981" s="1568">
        <f>AB981</f>
        <v>4793</v>
      </c>
      <c r="AG981" s="1568">
        <f>AD981</f>
        <v>3646</v>
      </c>
      <c r="AH981" s="1568">
        <f>AF981</f>
        <v>4793</v>
      </c>
      <c r="AI981" s="1568">
        <f>AH981</f>
        <v>4793</v>
      </c>
    </row>
    <row r="982" spans="1:35">
      <c r="A982" s="1887">
        <v>986</v>
      </c>
      <c r="B982" s="1887">
        <v>1</v>
      </c>
      <c r="C982" s="1887">
        <v>983</v>
      </c>
      <c r="D982" s="2120" t="s">
        <v>1020</v>
      </c>
      <c r="E982" s="2653">
        <v>1</v>
      </c>
      <c r="F982" s="104"/>
      <c r="G982" s="104"/>
      <c r="H982" s="326"/>
      <c r="I982" s="2387" t="s">
        <v>515</v>
      </c>
      <c r="J982" s="2388"/>
      <c r="K982" s="2388"/>
      <c r="L982" s="2388"/>
      <c r="M982" s="2388"/>
      <c r="N982" s="2106"/>
      <c r="O982" s="2106"/>
      <c r="P982" s="2389"/>
      <c r="Q982" s="1569">
        <f>SUM(Q983:Q984)</f>
        <v>593094</v>
      </c>
      <c r="R982" s="1569">
        <f t="shared" ref="R982:AI982" si="528">SUM(R983:R984)</f>
        <v>593754</v>
      </c>
      <c r="S982" s="1569">
        <f t="shared" si="528"/>
        <v>575006</v>
      </c>
      <c r="T982" s="1569">
        <f t="shared" si="528"/>
        <v>625154</v>
      </c>
      <c r="U982" s="1569">
        <f t="shared" si="528"/>
        <v>664701</v>
      </c>
      <c r="V982" s="1569">
        <f t="shared" si="528"/>
        <v>641718</v>
      </c>
      <c r="W982" s="1569">
        <f t="shared" si="528"/>
        <v>696079</v>
      </c>
      <c r="X982" s="1569">
        <f t="shared" si="528"/>
        <v>758061</v>
      </c>
      <c r="Y982" s="1569">
        <f t="shared" si="528"/>
        <v>759903</v>
      </c>
      <c r="Z982" s="1569">
        <f t="shared" si="528"/>
        <v>827503</v>
      </c>
      <c r="AA982" s="1569">
        <f t="shared" si="528"/>
        <v>862933</v>
      </c>
      <c r="AB982" s="1569">
        <f t="shared" si="528"/>
        <v>843703</v>
      </c>
      <c r="AC982" s="1569">
        <f t="shared" si="528"/>
        <v>575006</v>
      </c>
      <c r="AD982" s="1569">
        <f t="shared" si="528"/>
        <v>641718</v>
      </c>
      <c r="AE982" s="1569">
        <f t="shared" si="528"/>
        <v>759903</v>
      </c>
      <c r="AF982" s="1569">
        <f t="shared" si="528"/>
        <v>843703</v>
      </c>
      <c r="AG982" s="1569">
        <f t="shared" si="528"/>
        <v>641718</v>
      </c>
      <c r="AH982" s="1569">
        <f t="shared" si="528"/>
        <v>843703</v>
      </c>
      <c r="AI982" s="1569">
        <f t="shared" si="528"/>
        <v>843703</v>
      </c>
    </row>
    <row r="983" spans="1:35">
      <c r="A983" s="1887">
        <v>987</v>
      </c>
      <c r="B983" s="1887">
        <v>1</v>
      </c>
      <c r="C983" s="1887">
        <v>984</v>
      </c>
      <c r="D983" s="2120" t="s">
        <v>1020</v>
      </c>
      <c r="E983" s="2653">
        <v>1</v>
      </c>
      <c r="F983" s="104"/>
      <c r="G983" s="104"/>
      <c r="H983" s="326"/>
      <c r="I983" s="89"/>
      <c r="J983" s="104"/>
      <c r="K983" s="104"/>
      <c r="L983" s="104"/>
      <c r="M983" s="104"/>
      <c r="N983" s="2182" t="s">
        <v>122</v>
      </c>
      <c r="O983" s="2182"/>
      <c r="P983" s="2225"/>
      <c r="Q983" s="1567">
        <v>589655</v>
      </c>
      <c r="R983" s="1567">
        <v>590311</v>
      </c>
      <c r="S983" s="1567">
        <v>571672</v>
      </c>
      <c r="T983" s="1567">
        <v>621529</v>
      </c>
      <c r="U983" s="1567">
        <v>660847</v>
      </c>
      <c r="V983" s="1567">
        <v>637997</v>
      </c>
      <c r="W983" s="1567">
        <v>692043</v>
      </c>
      <c r="X983" s="1567">
        <v>753666</v>
      </c>
      <c r="Y983" s="1567">
        <v>755497</v>
      </c>
      <c r="Z983" s="1567">
        <v>822705</v>
      </c>
      <c r="AA983" s="1567">
        <v>857930</v>
      </c>
      <c r="AB983" s="1567">
        <v>838811</v>
      </c>
      <c r="AC983" s="1568">
        <f>S983</f>
        <v>571672</v>
      </c>
      <c r="AD983" s="1568">
        <f>V983</f>
        <v>637997</v>
      </c>
      <c r="AE983" s="1568">
        <f>Y983</f>
        <v>755497</v>
      </c>
      <c r="AF983" s="1568">
        <f>AB983</f>
        <v>838811</v>
      </c>
      <c r="AG983" s="1568">
        <f>AD983</f>
        <v>637997</v>
      </c>
      <c r="AH983" s="1568">
        <f>AF983</f>
        <v>838811</v>
      </c>
      <c r="AI983" s="1568">
        <f>AH983</f>
        <v>838811</v>
      </c>
    </row>
    <row r="984" spans="1:35">
      <c r="A984" s="1887">
        <v>988</v>
      </c>
      <c r="B984" s="1887">
        <v>1</v>
      </c>
      <c r="C984" s="1887">
        <v>985</v>
      </c>
      <c r="D984" s="2120" t="s">
        <v>1020</v>
      </c>
      <c r="E984" s="2653">
        <v>1</v>
      </c>
      <c r="F984" s="104"/>
      <c r="G984" s="104"/>
      <c r="H984" s="326"/>
      <c r="I984" s="2239"/>
      <c r="J984" s="104"/>
      <c r="K984" s="104"/>
      <c r="L984" s="104"/>
      <c r="M984" s="104"/>
      <c r="N984" s="2182" t="s">
        <v>226</v>
      </c>
      <c r="O984" s="2182"/>
      <c r="P984" s="2225"/>
      <c r="Q984" s="1567">
        <v>3439</v>
      </c>
      <c r="R984" s="1567">
        <v>3443</v>
      </c>
      <c r="S984" s="1567">
        <v>3334</v>
      </c>
      <c r="T984" s="1567">
        <v>3625</v>
      </c>
      <c r="U984" s="1567">
        <v>3854</v>
      </c>
      <c r="V984" s="1567">
        <v>3721</v>
      </c>
      <c r="W984" s="1567">
        <v>4036</v>
      </c>
      <c r="X984" s="1567">
        <v>4395</v>
      </c>
      <c r="Y984" s="1567">
        <v>4406</v>
      </c>
      <c r="Z984" s="1567">
        <v>4798</v>
      </c>
      <c r="AA984" s="1567">
        <v>5003</v>
      </c>
      <c r="AB984" s="1567">
        <v>4892</v>
      </c>
      <c r="AC984" s="1568">
        <f>S984</f>
        <v>3334</v>
      </c>
      <c r="AD984" s="1568">
        <f>V984</f>
        <v>3721</v>
      </c>
      <c r="AE984" s="1568">
        <f>Y984</f>
        <v>4406</v>
      </c>
      <c r="AF984" s="1568">
        <f>AB984</f>
        <v>4892</v>
      </c>
      <c r="AG984" s="1568">
        <f>AD984</f>
        <v>3721</v>
      </c>
      <c r="AH984" s="1568">
        <f>AF984</f>
        <v>4892</v>
      </c>
      <c r="AI984" s="1568">
        <f>AH984</f>
        <v>4892</v>
      </c>
    </row>
    <row r="985" spans="1:35">
      <c r="A985" s="1887">
        <v>989</v>
      </c>
      <c r="B985" s="1887">
        <v>1</v>
      </c>
      <c r="C985" s="1887">
        <v>986</v>
      </c>
      <c r="D985" s="2120" t="s">
        <v>1020</v>
      </c>
      <c r="E985" s="2653">
        <v>1</v>
      </c>
      <c r="F985" s="104"/>
      <c r="G985" s="104"/>
      <c r="H985" s="326"/>
      <c r="I985" s="2250" t="s">
        <v>516</v>
      </c>
      <c r="J985" s="2251"/>
      <c r="K985" s="2251"/>
      <c r="L985" s="2251"/>
      <c r="M985" s="2251"/>
      <c r="N985" s="2107"/>
      <c r="O985" s="2107"/>
      <c r="P985" s="2253"/>
      <c r="Q985" s="1483">
        <f>SUM(Q986:Q988)</f>
        <v>76209</v>
      </c>
      <c r="R985" s="1483">
        <f t="shared" ref="R985:AI985" si="529">SUM(R986:R988)</f>
        <v>76294</v>
      </c>
      <c r="S985" s="1483">
        <f t="shared" si="529"/>
        <v>73886</v>
      </c>
      <c r="T985" s="1483">
        <f t="shared" si="529"/>
        <v>80329</v>
      </c>
      <c r="U985" s="1483">
        <f t="shared" si="529"/>
        <v>85410</v>
      </c>
      <c r="V985" s="1483">
        <f t="shared" si="529"/>
        <v>82457</v>
      </c>
      <c r="W985" s="1483">
        <f t="shared" si="529"/>
        <v>89442</v>
      </c>
      <c r="X985" s="1483">
        <f t="shared" si="529"/>
        <v>97407</v>
      </c>
      <c r="Y985" s="1483">
        <f t="shared" si="529"/>
        <v>97643</v>
      </c>
      <c r="Z985" s="1483">
        <f t="shared" si="529"/>
        <v>106329</v>
      </c>
      <c r="AA985" s="1483">
        <f t="shared" si="529"/>
        <v>110882</v>
      </c>
      <c r="AB985" s="1483">
        <f t="shared" si="529"/>
        <v>108411</v>
      </c>
      <c r="AC985" s="1483">
        <f t="shared" si="529"/>
        <v>73886</v>
      </c>
      <c r="AD985" s="1483">
        <f t="shared" si="529"/>
        <v>82457</v>
      </c>
      <c r="AE985" s="1483">
        <f t="shared" si="529"/>
        <v>97643</v>
      </c>
      <c r="AF985" s="1483">
        <f t="shared" si="529"/>
        <v>108411</v>
      </c>
      <c r="AG985" s="1483">
        <f t="shared" si="529"/>
        <v>82457</v>
      </c>
      <c r="AH985" s="1483">
        <f t="shared" si="529"/>
        <v>108411</v>
      </c>
      <c r="AI985" s="1483">
        <f t="shared" si="529"/>
        <v>108411</v>
      </c>
    </row>
    <row r="986" spans="1:35">
      <c r="A986" s="1887">
        <v>990</v>
      </c>
      <c r="B986" s="1887">
        <v>1</v>
      </c>
      <c r="C986" s="1887">
        <v>987</v>
      </c>
      <c r="D986" s="2120" t="s">
        <v>1020</v>
      </c>
      <c r="E986" s="2653">
        <v>1</v>
      </c>
      <c r="F986" s="104"/>
      <c r="G986" s="104"/>
      <c r="H986" s="326"/>
      <c r="I986" s="89"/>
      <c r="J986" s="104"/>
      <c r="K986" s="104"/>
      <c r="L986" s="104"/>
      <c r="M986" s="104"/>
      <c r="N986" s="2182" t="s">
        <v>476</v>
      </c>
      <c r="O986" s="2182"/>
      <c r="P986" s="2225"/>
      <c r="Q986" s="1567">
        <v>58371</v>
      </c>
      <c r="R986" s="1567">
        <v>58436</v>
      </c>
      <c r="S986" s="1567">
        <v>56591</v>
      </c>
      <c r="T986" s="1567">
        <v>61526</v>
      </c>
      <c r="U986" s="1567">
        <v>65418</v>
      </c>
      <c r="V986" s="1567">
        <v>63156</v>
      </c>
      <c r="W986" s="1567">
        <v>68506</v>
      </c>
      <c r="X986" s="1567">
        <v>74607</v>
      </c>
      <c r="Y986" s="1567">
        <v>74788</v>
      </c>
      <c r="Z986" s="1567">
        <v>81441</v>
      </c>
      <c r="AA986" s="1567">
        <v>84928</v>
      </c>
      <c r="AB986" s="1567">
        <v>83035</v>
      </c>
      <c r="AC986" s="1568">
        <f>S986</f>
        <v>56591</v>
      </c>
      <c r="AD986" s="1568">
        <f>V986</f>
        <v>63156</v>
      </c>
      <c r="AE986" s="1568">
        <f>Y986</f>
        <v>74788</v>
      </c>
      <c r="AF986" s="1568">
        <f>AB986</f>
        <v>83035</v>
      </c>
      <c r="AG986" s="1568">
        <f>AD986</f>
        <v>63156</v>
      </c>
      <c r="AH986" s="1568">
        <f>AF986</f>
        <v>83035</v>
      </c>
      <c r="AI986" s="1568">
        <f>AH986</f>
        <v>83035</v>
      </c>
    </row>
    <row r="987" spans="1:35">
      <c r="A987" s="1887">
        <v>991</v>
      </c>
      <c r="B987" s="1887">
        <v>1</v>
      </c>
      <c r="C987" s="1887">
        <v>988</v>
      </c>
      <c r="D987" s="2120" t="s">
        <v>1020</v>
      </c>
      <c r="E987" s="2653">
        <v>1</v>
      </c>
      <c r="F987" s="371"/>
      <c r="G987" s="371"/>
      <c r="H987" s="326"/>
      <c r="I987" s="89"/>
      <c r="J987" s="104"/>
      <c r="K987" s="104"/>
      <c r="L987" s="104"/>
      <c r="M987" s="104"/>
      <c r="N987" s="2182" t="s">
        <v>477</v>
      </c>
      <c r="O987" s="2182"/>
      <c r="P987" s="2225"/>
      <c r="Q987" s="1567">
        <v>11892</v>
      </c>
      <c r="R987" s="1567">
        <v>11905</v>
      </c>
      <c r="S987" s="1567">
        <v>11530</v>
      </c>
      <c r="T987" s="1567">
        <v>12535</v>
      </c>
      <c r="U987" s="1567">
        <v>13328</v>
      </c>
      <c r="V987" s="1567">
        <v>12867</v>
      </c>
      <c r="W987" s="1567">
        <v>13957</v>
      </c>
      <c r="X987" s="1567">
        <v>15200</v>
      </c>
      <c r="Y987" s="1567">
        <v>15237</v>
      </c>
      <c r="Z987" s="1567">
        <v>16592</v>
      </c>
      <c r="AA987" s="1567">
        <v>17303</v>
      </c>
      <c r="AB987" s="1567">
        <v>16917</v>
      </c>
      <c r="AC987" s="1568">
        <f>S987</f>
        <v>11530</v>
      </c>
      <c r="AD987" s="1568">
        <f>V987</f>
        <v>12867</v>
      </c>
      <c r="AE987" s="1568">
        <f>Y987</f>
        <v>15237</v>
      </c>
      <c r="AF987" s="1568">
        <f>AB987</f>
        <v>16917</v>
      </c>
      <c r="AG987" s="1568">
        <f>AD987</f>
        <v>12867</v>
      </c>
      <c r="AH987" s="1568">
        <f>AF987</f>
        <v>16917</v>
      </c>
      <c r="AI987" s="1568">
        <f>AH987</f>
        <v>16917</v>
      </c>
    </row>
    <row r="988" spans="1:35">
      <c r="A988" s="1887">
        <v>992</v>
      </c>
      <c r="B988" s="1887">
        <v>1</v>
      </c>
      <c r="C988" s="1887">
        <v>989</v>
      </c>
      <c r="D988" s="2120" t="s">
        <v>1020</v>
      </c>
      <c r="E988" s="2653">
        <v>1</v>
      </c>
      <c r="F988" s="104"/>
      <c r="G988" s="104"/>
      <c r="H988" s="326"/>
      <c r="I988" s="2239"/>
      <c r="J988" s="1188"/>
      <c r="K988" s="1188"/>
      <c r="L988" s="1188"/>
      <c r="M988" s="1188"/>
      <c r="N988" s="2241" t="s">
        <v>226</v>
      </c>
      <c r="O988" s="2241"/>
      <c r="P988" s="2242"/>
      <c r="Q988" s="1567">
        <v>5946</v>
      </c>
      <c r="R988" s="1567">
        <v>5953</v>
      </c>
      <c r="S988" s="1567">
        <v>5765</v>
      </c>
      <c r="T988" s="1567">
        <v>6268</v>
      </c>
      <c r="U988" s="1567">
        <v>6664</v>
      </c>
      <c r="V988" s="1567">
        <v>6434</v>
      </c>
      <c r="W988" s="1567">
        <v>6979</v>
      </c>
      <c r="X988" s="1567">
        <v>7600</v>
      </c>
      <c r="Y988" s="1567">
        <v>7618</v>
      </c>
      <c r="Z988" s="1567">
        <v>8296</v>
      </c>
      <c r="AA988" s="1567">
        <v>8651</v>
      </c>
      <c r="AB988" s="1567">
        <v>8459</v>
      </c>
      <c r="AC988" s="1568">
        <f>S988</f>
        <v>5765</v>
      </c>
      <c r="AD988" s="1568">
        <f>V988</f>
        <v>6434</v>
      </c>
      <c r="AE988" s="1568">
        <f>Y988</f>
        <v>7618</v>
      </c>
      <c r="AF988" s="1568">
        <f>AB988</f>
        <v>8459</v>
      </c>
      <c r="AG988" s="1568">
        <f>AD988</f>
        <v>6434</v>
      </c>
      <c r="AH988" s="1568">
        <f>AF988</f>
        <v>8459</v>
      </c>
      <c r="AI988" s="1568">
        <f>AH988</f>
        <v>8459</v>
      </c>
    </row>
    <row r="989" spans="1:35">
      <c r="A989" s="1887">
        <v>993</v>
      </c>
      <c r="B989" s="1887">
        <v>1</v>
      </c>
      <c r="C989" s="1887">
        <v>990</v>
      </c>
      <c r="D989" s="2120" t="s">
        <v>1020</v>
      </c>
      <c r="E989" s="2653">
        <v>1</v>
      </c>
      <c r="F989" s="104"/>
      <c r="G989" s="104"/>
      <c r="H989" s="326"/>
      <c r="I989" s="2110" t="s">
        <v>520</v>
      </c>
      <c r="J989" s="2273"/>
      <c r="K989" s="2273"/>
      <c r="L989" s="2273"/>
      <c r="M989" s="2273"/>
      <c r="N989" s="1555"/>
      <c r="O989" s="1555"/>
      <c r="P989" s="2275"/>
      <c r="Q989" s="1570">
        <f>SUM(Q990:Q991)</f>
        <v>0</v>
      </c>
      <c r="R989" s="1570">
        <f t="shared" ref="R989:AI989" si="530">SUM(R990:R991)</f>
        <v>0</v>
      </c>
      <c r="S989" s="1570">
        <f t="shared" si="530"/>
        <v>0</v>
      </c>
      <c r="T989" s="1570">
        <f t="shared" si="530"/>
        <v>0</v>
      </c>
      <c r="U989" s="1570">
        <f t="shared" si="530"/>
        <v>0</v>
      </c>
      <c r="V989" s="1570">
        <f t="shared" si="530"/>
        <v>0</v>
      </c>
      <c r="W989" s="1570">
        <f t="shared" si="530"/>
        <v>0</v>
      </c>
      <c r="X989" s="1570">
        <f t="shared" si="530"/>
        <v>0</v>
      </c>
      <c r="Y989" s="1570">
        <f t="shared" si="530"/>
        <v>0</v>
      </c>
      <c r="Z989" s="1570">
        <f t="shared" si="530"/>
        <v>0</v>
      </c>
      <c r="AA989" s="1570">
        <f t="shared" si="530"/>
        <v>0</v>
      </c>
      <c r="AB989" s="1570">
        <f t="shared" si="530"/>
        <v>0</v>
      </c>
      <c r="AC989" s="1570">
        <f t="shared" si="530"/>
        <v>0</v>
      </c>
      <c r="AD989" s="1570">
        <f t="shared" si="530"/>
        <v>0</v>
      </c>
      <c r="AE989" s="1570">
        <f t="shared" si="530"/>
        <v>0</v>
      </c>
      <c r="AF989" s="1570">
        <f t="shared" si="530"/>
        <v>0</v>
      </c>
      <c r="AG989" s="1570">
        <f t="shared" si="530"/>
        <v>0</v>
      </c>
      <c r="AH989" s="1570">
        <f t="shared" si="530"/>
        <v>0</v>
      </c>
      <c r="AI989" s="1570">
        <f t="shared" si="530"/>
        <v>0</v>
      </c>
    </row>
    <row r="990" spans="1:35">
      <c r="A990" s="1887">
        <v>994</v>
      </c>
      <c r="B990" s="1887">
        <v>1</v>
      </c>
      <c r="C990" s="1887">
        <v>991</v>
      </c>
      <c r="D990" s="2120" t="s">
        <v>1020</v>
      </c>
      <c r="E990" s="2653">
        <v>1</v>
      </c>
      <c r="F990" s="104"/>
      <c r="G990" s="104"/>
      <c r="H990" s="326"/>
      <c r="I990" s="89"/>
      <c r="J990" s="104"/>
      <c r="K990" s="104"/>
      <c r="L990" s="104"/>
      <c r="M990" s="104"/>
      <c r="N990" s="2182" t="s">
        <v>122</v>
      </c>
      <c r="O990" s="2182"/>
      <c r="P990" s="2225"/>
      <c r="Q990" s="1567"/>
      <c r="R990" s="1567"/>
      <c r="S990" s="1567"/>
      <c r="T990" s="1567"/>
      <c r="U990" s="1567"/>
      <c r="V990" s="1567"/>
      <c r="W990" s="1567"/>
      <c r="X990" s="1567"/>
      <c r="Y990" s="1567"/>
      <c r="Z990" s="1567"/>
      <c r="AA990" s="1567"/>
      <c r="AB990" s="1567"/>
      <c r="AC990" s="1568">
        <f>S990</f>
        <v>0</v>
      </c>
      <c r="AD990" s="1568">
        <f>V990</f>
        <v>0</v>
      </c>
      <c r="AE990" s="1568">
        <f>Y990</f>
        <v>0</v>
      </c>
      <c r="AF990" s="1568">
        <f>AB990</f>
        <v>0</v>
      </c>
      <c r="AG990" s="1568">
        <f>AD990</f>
        <v>0</v>
      </c>
      <c r="AH990" s="1568">
        <f>AF990</f>
        <v>0</v>
      </c>
      <c r="AI990" s="1568">
        <f>AH990</f>
        <v>0</v>
      </c>
    </row>
    <row r="991" spans="1:35">
      <c r="A991" s="1887">
        <v>995</v>
      </c>
      <c r="B991" s="1887">
        <v>1</v>
      </c>
      <c r="C991" s="1887">
        <v>992</v>
      </c>
      <c r="D991" s="2120" t="s">
        <v>1020</v>
      </c>
      <c r="E991" s="2653">
        <v>1</v>
      </c>
      <c r="F991" s="104"/>
      <c r="G991" s="104"/>
      <c r="H991" s="326"/>
      <c r="I991" s="2239"/>
      <c r="J991" s="1188"/>
      <c r="K991" s="1188"/>
      <c r="L991" s="1188"/>
      <c r="M991" s="1188"/>
      <c r="N991" s="2241" t="s">
        <v>226</v>
      </c>
      <c r="O991" s="2241"/>
      <c r="P991" s="2242"/>
      <c r="Q991" s="1500"/>
      <c r="R991" s="1500"/>
      <c r="S991" s="1500"/>
      <c r="T991" s="1500"/>
      <c r="U991" s="1500"/>
      <c r="V991" s="1500"/>
      <c r="W991" s="1500"/>
      <c r="X991" s="1500"/>
      <c r="Y991" s="1500"/>
      <c r="Z991" s="1500"/>
      <c r="AA991" s="1500"/>
      <c r="AB991" s="1500"/>
      <c r="AC991" s="1501">
        <f>S991</f>
        <v>0</v>
      </c>
      <c r="AD991" s="1501">
        <f>V991</f>
        <v>0</v>
      </c>
      <c r="AE991" s="1501">
        <f>Y991</f>
        <v>0</v>
      </c>
      <c r="AF991" s="1501">
        <f>AB991</f>
        <v>0</v>
      </c>
      <c r="AG991" s="1501">
        <f>AD991</f>
        <v>0</v>
      </c>
      <c r="AH991" s="1501">
        <f>AF991</f>
        <v>0</v>
      </c>
      <c r="AI991" s="1501">
        <f>AH991</f>
        <v>0</v>
      </c>
    </row>
    <row r="992" spans="1:35">
      <c r="A992" s="1887">
        <v>999</v>
      </c>
      <c r="B992" s="1887">
        <v>996</v>
      </c>
      <c r="C992" s="1887">
        <v>996</v>
      </c>
      <c r="D992" s="2120" t="s">
        <v>1020</v>
      </c>
      <c r="E992" s="2671" t="s">
        <v>1040</v>
      </c>
      <c r="F992" s="2672"/>
      <c r="G992" s="104"/>
      <c r="H992" s="326"/>
      <c r="I992" s="2513" t="s">
        <v>1058</v>
      </c>
      <c r="J992" s="995"/>
      <c r="K992" s="995"/>
      <c r="L992" s="995"/>
      <c r="M992" s="995"/>
      <c r="N992" s="995"/>
      <c r="O992" s="995"/>
      <c r="P992" s="2012"/>
      <c r="Q992" s="1571">
        <f>SUM(Q993:Q994)</f>
        <v>1348</v>
      </c>
      <c r="R992" s="1571">
        <f t="shared" ref="R992:AI992" si="531">SUM(R993:R994)</f>
        <v>1349</v>
      </c>
      <c r="S992" s="1571">
        <f t="shared" si="531"/>
        <v>1306</v>
      </c>
      <c r="T992" s="1571">
        <f t="shared" si="531"/>
        <v>1421</v>
      </c>
      <c r="U992" s="1571">
        <f t="shared" si="531"/>
        <v>1510</v>
      </c>
      <c r="V992" s="1571">
        <f t="shared" si="531"/>
        <v>1458</v>
      </c>
      <c r="W992" s="1571">
        <f t="shared" si="531"/>
        <v>1582</v>
      </c>
      <c r="X992" s="1571">
        <f t="shared" si="531"/>
        <v>1723</v>
      </c>
      <c r="Y992" s="1571">
        <f t="shared" si="531"/>
        <v>1727</v>
      </c>
      <c r="Z992" s="1571">
        <f t="shared" si="531"/>
        <v>1880</v>
      </c>
      <c r="AA992" s="1571">
        <f t="shared" si="531"/>
        <v>1961</v>
      </c>
      <c r="AB992" s="1571">
        <f t="shared" si="531"/>
        <v>1917</v>
      </c>
      <c r="AC992" s="1571">
        <f t="shared" si="531"/>
        <v>1306</v>
      </c>
      <c r="AD992" s="1571">
        <f t="shared" si="531"/>
        <v>1458</v>
      </c>
      <c r="AE992" s="1571">
        <f t="shared" si="531"/>
        <v>1727</v>
      </c>
      <c r="AF992" s="1571">
        <f t="shared" si="531"/>
        <v>1917</v>
      </c>
      <c r="AG992" s="1571">
        <f t="shared" si="531"/>
        <v>1458</v>
      </c>
      <c r="AH992" s="1571">
        <f t="shared" si="531"/>
        <v>1917</v>
      </c>
      <c r="AI992" s="1571">
        <f t="shared" si="531"/>
        <v>1917</v>
      </c>
    </row>
    <row r="993" spans="1:35">
      <c r="A993" s="1887">
        <v>1000</v>
      </c>
      <c r="B993" s="1887">
        <v>997</v>
      </c>
      <c r="C993" s="1887">
        <v>997</v>
      </c>
      <c r="D993" s="2120" t="s">
        <v>1020</v>
      </c>
      <c r="E993" s="2653">
        <v>1</v>
      </c>
      <c r="F993" s="104"/>
      <c r="G993" s="104"/>
      <c r="H993" s="326"/>
      <c r="I993" s="2391"/>
      <c r="J993" s="104"/>
      <c r="K993" s="104"/>
      <c r="L993" s="104"/>
      <c r="M993" s="104"/>
      <c r="N993" s="2182" t="s">
        <v>122</v>
      </c>
      <c r="O993" s="2182"/>
      <c r="P993" s="2225"/>
      <c r="Q993" s="1567">
        <v>218</v>
      </c>
      <c r="R993" s="1567">
        <v>218</v>
      </c>
      <c r="S993" s="1567">
        <v>211</v>
      </c>
      <c r="T993" s="1567">
        <v>230</v>
      </c>
      <c r="U993" s="1567">
        <v>244</v>
      </c>
      <c r="V993" s="1567">
        <v>236</v>
      </c>
      <c r="W993" s="1567">
        <v>256</v>
      </c>
      <c r="X993" s="1567">
        <v>279</v>
      </c>
      <c r="Y993" s="1567">
        <v>279</v>
      </c>
      <c r="Z993" s="1567">
        <v>304</v>
      </c>
      <c r="AA993" s="1567">
        <v>317</v>
      </c>
      <c r="AB993" s="1567">
        <v>310</v>
      </c>
      <c r="AC993" s="1568">
        <f>S993</f>
        <v>211</v>
      </c>
      <c r="AD993" s="1568">
        <f>V993</f>
        <v>236</v>
      </c>
      <c r="AE993" s="1568">
        <f>Y993</f>
        <v>279</v>
      </c>
      <c r="AF993" s="1568">
        <f>AB993</f>
        <v>310</v>
      </c>
      <c r="AG993" s="1568">
        <f>AD993</f>
        <v>236</v>
      </c>
      <c r="AH993" s="1568">
        <f>AF993</f>
        <v>310</v>
      </c>
      <c r="AI993" s="1568">
        <f>AH993</f>
        <v>310</v>
      </c>
    </row>
    <row r="994" spans="1:35">
      <c r="A994" s="1887">
        <v>1001</v>
      </c>
      <c r="B994" s="1887">
        <v>998</v>
      </c>
      <c r="C994" s="1887">
        <v>998</v>
      </c>
      <c r="D994" s="2120" t="s">
        <v>1020</v>
      </c>
      <c r="E994" s="2653">
        <v>1</v>
      </c>
      <c r="F994" s="104"/>
      <c r="G994" s="104"/>
      <c r="H994" s="326"/>
      <c r="I994" s="2392"/>
      <c r="J994" s="1188"/>
      <c r="K994" s="1188"/>
      <c r="L994" s="1188"/>
      <c r="M994" s="1188"/>
      <c r="N994" s="2241" t="s">
        <v>226</v>
      </c>
      <c r="O994" s="2241"/>
      <c r="P994" s="2242"/>
      <c r="Q994" s="1500">
        <v>1130</v>
      </c>
      <c r="R994" s="1500">
        <v>1131</v>
      </c>
      <c r="S994" s="1500">
        <v>1095</v>
      </c>
      <c r="T994" s="1500">
        <v>1191</v>
      </c>
      <c r="U994" s="1500">
        <v>1266</v>
      </c>
      <c r="V994" s="1500">
        <v>1222</v>
      </c>
      <c r="W994" s="1500">
        <v>1326</v>
      </c>
      <c r="X994" s="1500">
        <v>1444</v>
      </c>
      <c r="Y994" s="1500">
        <v>1448</v>
      </c>
      <c r="Z994" s="1500">
        <v>1576</v>
      </c>
      <c r="AA994" s="1500">
        <v>1644</v>
      </c>
      <c r="AB994" s="1500">
        <v>1607</v>
      </c>
      <c r="AC994" s="1501">
        <f>S994</f>
        <v>1095</v>
      </c>
      <c r="AD994" s="1501">
        <f>V994</f>
        <v>1222</v>
      </c>
      <c r="AE994" s="1501">
        <f>Y994</f>
        <v>1448</v>
      </c>
      <c r="AF994" s="1501">
        <f>AB994</f>
        <v>1607</v>
      </c>
      <c r="AG994" s="1501">
        <f>AD994</f>
        <v>1222</v>
      </c>
      <c r="AH994" s="1501">
        <f>AF994</f>
        <v>1607</v>
      </c>
      <c r="AI994" s="1501">
        <f>AH994</f>
        <v>1607</v>
      </c>
    </row>
    <row r="995" spans="1:35">
      <c r="A995" s="1887">
        <v>1002</v>
      </c>
      <c r="C995" s="1887">
        <v>999</v>
      </c>
      <c r="E995" s="2653">
        <v>1</v>
      </c>
      <c r="H995" s="104"/>
      <c r="I995" s="104"/>
      <c r="J995" s="2182"/>
      <c r="K995" s="2182"/>
      <c r="L995" s="2182"/>
      <c r="M995" s="2182"/>
      <c r="N995" s="2182"/>
      <c r="O995" s="2182"/>
      <c r="P995" s="2182"/>
      <c r="Q995" s="2187"/>
      <c r="R995" s="2187"/>
      <c r="S995" s="2187"/>
      <c r="T995" s="2187"/>
      <c r="U995" s="2187"/>
      <c r="V995" s="2187"/>
    </row>
    <row r="996" spans="1:35" ht="15.75">
      <c r="A996" s="1887">
        <v>1</v>
      </c>
      <c r="B996" s="1887">
        <v>1</v>
      </c>
      <c r="C996" s="1887">
        <v>1</v>
      </c>
      <c r="E996" s="2654" t="s">
        <v>492</v>
      </c>
      <c r="F996" s="2707"/>
      <c r="G996" s="2207" t="s">
        <v>1092</v>
      </c>
      <c r="H996" s="104"/>
      <c r="I996" s="104"/>
      <c r="J996" s="2182"/>
      <c r="K996" s="2182"/>
      <c r="L996" s="2182"/>
      <c r="M996" s="2182"/>
      <c r="N996" s="2182"/>
      <c r="O996" s="2182"/>
      <c r="P996" s="2182"/>
      <c r="Q996" s="2187"/>
      <c r="R996" s="2187"/>
      <c r="S996" s="2187"/>
      <c r="T996" s="2187"/>
      <c r="U996" s="2187"/>
      <c r="V996" s="2187"/>
    </row>
    <row r="997" spans="1:35">
      <c r="A997" s="1887">
        <v>1</v>
      </c>
      <c r="B997" s="1887">
        <v>1</v>
      </c>
      <c r="C997" s="1887">
        <v>1</v>
      </c>
      <c r="E997" s="2654" t="s">
        <v>492</v>
      </c>
      <c r="F997" s="2707"/>
      <c r="H997" s="104"/>
      <c r="I997" s="2250" t="s">
        <v>516</v>
      </c>
      <c r="J997" s="2251"/>
      <c r="K997" s="2251"/>
      <c r="L997" s="2251"/>
      <c r="M997" s="2251"/>
      <c r="N997" s="2107"/>
      <c r="O997" s="2107"/>
      <c r="P997" s="2107"/>
      <c r="Q997" s="2696">
        <f>Q998+Q1003</f>
        <v>76209</v>
      </c>
      <c r="R997" s="2696">
        <f t="shared" ref="R997:AI997" si="532">R998+R1003</f>
        <v>76294</v>
      </c>
      <c r="S997" s="2696">
        <f t="shared" si="532"/>
        <v>73886</v>
      </c>
      <c r="T997" s="2696">
        <f t="shared" si="532"/>
        <v>80329</v>
      </c>
      <c r="U997" s="2696">
        <f t="shared" si="532"/>
        <v>85410</v>
      </c>
      <c r="V997" s="2696">
        <f t="shared" si="532"/>
        <v>82457</v>
      </c>
      <c r="W997" s="2697">
        <f t="shared" si="532"/>
        <v>89442</v>
      </c>
      <c r="X997" s="2697">
        <f t="shared" si="532"/>
        <v>97407</v>
      </c>
      <c r="Y997" s="2697">
        <f t="shared" si="532"/>
        <v>97643</v>
      </c>
      <c r="Z997" s="2697">
        <f t="shared" si="532"/>
        <v>106329</v>
      </c>
      <c r="AA997" s="2697">
        <f t="shared" si="532"/>
        <v>110882</v>
      </c>
      <c r="AB997" s="2697">
        <f t="shared" si="532"/>
        <v>108411</v>
      </c>
      <c r="AC997" s="2697">
        <f t="shared" si="532"/>
        <v>73886</v>
      </c>
      <c r="AD997" s="2697">
        <f t="shared" si="532"/>
        <v>82457</v>
      </c>
      <c r="AE997" s="2697">
        <f t="shared" si="532"/>
        <v>97643</v>
      </c>
      <c r="AF997" s="2697">
        <f t="shared" si="532"/>
        <v>108411</v>
      </c>
      <c r="AG997" s="2697">
        <f t="shared" si="532"/>
        <v>82457</v>
      </c>
      <c r="AH997" s="2697">
        <f t="shared" si="532"/>
        <v>108411</v>
      </c>
      <c r="AI997" s="2697">
        <f t="shared" si="532"/>
        <v>108411</v>
      </c>
    </row>
    <row r="998" spans="1:35">
      <c r="A998" s="1887">
        <v>1</v>
      </c>
      <c r="B998" s="1887">
        <v>1</v>
      </c>
      <c r="C998" s="1887">
        <v>1</v>
      </c>
      <c r="E998" s="2654" t="s">
        <v>492</v>
      </c>
      <c r="F998" s="2707"/>
      <c r="H998" s="104"/>
      <c r="I998" s="89"/>
      <c r="J998" s="2182"/>
      <c r="K998" s="2182"/>
      <c r="L998" s="2182"/>
      <c r="M998" s="2182"/>
      <c r="N998" s="2182" t="s">
        <v>1093</v>
      </c>
      <c r="O998" s="81"/>
      <c r="P998" s="81"/>
      <c r="Q998" s="1538">
        <f>Q986+Q987</f>
        <v>70263</v>
      </c>
      <c r="R998" s="1538">
        <f t="shared" ref="R998:AI998" si="533">R986+R987</f>
        <v>70341</v>
      </c>
      <c r="S998" s="1538">
        <f t="shared" si="533"/>
        <v>68121</v>
      </c>
      <c r="T998" s="1538">
        <f t="shared" si="533"/>
        <v>74061</v>
      </c>
      <c r="U998" s="1538">
        <f t="shared" si="533"/>
        <v>78746</v>
      </c>
      <c r="V998" s="1538">
        <f t="shared" si="533"/>
        <v>76023</v>
      </c>
      <c r="W998" s="1538">
        <f t="shared" si="533"/>
        <v>82463</v>
      </c>
      <c r="X998" s="1538">
        <f t="shared" si="533"/>
        <v>89807</v>
      </c>
      <c r="Y998" s="1538">
        <f t="shared" si="533"/>
        <v>90025</v>
      </c>
      <c r="Z998" s="1538">
        <f t="shared" si="533"/>
        <v>98033</v>
      </c>
      <c r="AA998" s="1538">
        <f t="shared" si="533"/>
        <v>102231</v>
      </c>
      <c r="AB998" s="1538">
        <f t="shared" si="533"/>
        <v>99952</v>
      </c>
      <c r="AC998" s="1538">
        <f t="shared" si="533"/>
        <v>68121</v>
      </c>
      <c r="AD998" s="1538">
        <f t="shared" si="533"/>
        <v>76023</v>
      </c>
      <c r="AE998" s="1538">
        <f t="shared" si="533"/>
        <v>90025</v>
      </c>
      <c r="AF998" s="1538">
        <f t="shared" si="533"/>
        <v>99952</v>
      </c>
      <c r="AG998" s="1538">
        <f t="shared" si="533"/>
        <v>76023</v>
      </c>
      <c r="AH998" s="1538">
        <f t="shared" si="533"/>
        <v>99952</v>
      </c>
      <c r="AI998" s="1538">
        <f t="shared" si="533"/>
        <v>99952</v>
      </c>
    </row>
    <row r="999" spans="1:35">
      <c r="A999" s="1887">
        <v>1</v>
      </c>
      <c r="B999" s="1887">
        <v>1</v>
      </c>
      <c r="C999" s="1887">
        <v>1</v>
      </c>
      <c r="E999" s="2654" t="s">
        <v>492</v>
      </c>
      <c r="F999" s="2707"/>
      <c r="H999" s="104"/>
      <c r="I999" s="89"/>
      <c r="J999" s="2182"/>
      <c r="K999" s="2182"/>
      <c r="L999" s="2182"/>
      <c r="M999" s="2182"/>
      <c r="N999" s="2182"/>
      <c r="O999" s="2708" t="s">
        <v>1094</v>
      </c>
      <c r="P999" s="2182"/>
      <c r="Q999" s="2665"/>
      <c r="R999" s="2665"/>
      <c r="S999" s="2665"/>
      <c r="T999" s="2665"/>
      <c r="U999" s="2665"/>
      <c r="V999" s="2665"/>
      <c r="W999" s="1530"/>
      <c r="X999" s="1530"/>
      <c r="Y999" s="1530"/>
      <c r="Z999" s="1530"/>
      <c r="AA999" s="1530"/>
      <c r="AB999" s="1530"/>
      <c r="AC999" s="1398">
        <f>S999</f>
        <v>0</v>
      </c>
      <c r="AD999" s="1398">
        <f>V999</f>
        <v>0</v>
      </c>
      <c r="AE999" s="1398">
        <f>Y999</f>
        <v>0</v>
      </c>
      <c r="AF999" s="1398">
        <f>AB999</f>
        <v>0</v>
      </c>
      <c r="AG999" s="1398">
        <f>AD999</f>
        <v>0</v>
      </c>
      <c r="AH999" s="1398">
        <f>AF999</f>
        <v>0</v>
      </c>
      <c r="AI999" s="1398">
        <f>AH999</f>
        <v>0</v>
      </c>
    </row>
    <row r="1000" spans="1:35">
      <c r="A1000" s="1887">
        <v>1</v>
      </c>
      <c r="B1000" s="1887">
        <v>1</v>
      </c>
      <c r="C1000" s="1887">
        <v>1</v>
      </c>
      <c r="E1000" s="2654" t="s">
        <v>492</v>
      </c>
      <c r="F1000" s="2707"/>
      <c r="H1000" s="104"/>
      <c r="I1000" s="89"/>
      <c r="J1000" s="2182"/>
      <c r="K1000" s="2182"/>
      <c r="L1000" s="2182"/>
      <c r="M1000" s="2182"/>
      <c r="N1000" s="2182"/>
      <c r="O1000" s="2708" t="s">
        <v>1095</v>
      </c>
      <c r="P1000" s="2182"/>
      <c r="Q1000" s="2665"/>
      <c r="R1000" s="2665"/>
      <c r="S1000" s="2665"/>
      <c r="T1000" s="2665"/>
      <c r="U1000" s="2665"/>
      <c r="V1000" s="2665"/>
      <c r="W1000" s="1530"/>
      <c r="X1000" s="1530"/>
      <c r="Y1000" s="1530"/>
      <c r="Z1000" s="1530"/>
      <c r="AA1000" s="1530"/>
      <c r="AB1000" s="1530"/>
      <c r="AC1000" s="1398">
        <f>S1000</f>
        <v>0</v>
      </c>
      <c r="AD1000" s="1398">
        <f>V1000</f>
        <v>0</v>
      </c>
      <c r="AE1000" s="1398">
        <f>Y1000</f>
        <v>0</v>
      </c>
      <c r="AF1000" s="1398">
        <f>AB1000</f>
        <v>0</v>
      </c>
      <c r="AG1000" s="1398">
        <f>AD1000</f>
        <v>0</v>
      </c>
      <c r="AH1000" s="1398">
        <f>AF1000</f>
        <v>0</v>
      </c>
      <c r="AI1000" s="1398">
        <f>AH1000</f>
        <v>0</v>
      </c>
    </row>
    <row r="1001" spans="1:35">
      <c r="A1001" s="1887">
        <v>1</v>
      </c>
      <c r="B1001" s="1887">
        <v>1</v>
      </c>
      <c r="C1001" s="1887">
        <v>1</v>
      </c>
      <c r="E1001" s="2654" t="s">
        <v>492</v>
      </c>
      <c r="F1001" s="2707"/>
      <c r="H1001" s="104"/>
      <c r="I1001" s="89"/>
      <c r="J1001" s="2182"/>
      <c r="K1001" s="2182"/>
      <c r="L1001" s="2182"/>
      <c r="M1001" s="2182"/>
      <c r="N1001" s="2182"/>
      <c r="O1001" s="2708" t="s">
        <v>1096</v>
      </c>
      <c r="P1001" s="2182"/>
      <c r="Q1001" s="2667">
        <f>Q987</f>
        <v>11892</v>
      </c>
      <c r="R1001" s="2667">
        <f t="shared" ref="R1001:AB1001" si="534">R987</f>
        <v>11905</v>
      </c>
      <c r="S1001" s="2667">
        <f t="shared" si="534"/>
        <v>11530</v>
      </c>
      <c r="T1001" s="2667">
        <f t="shared" si="534"/>
        <v>12535</v>
      </c>
      <c r="U1001" s="2667">
        <f t="shared" si="534"/>
        <v>13328</v>
      </c>
      <c r="V1001" s="2667">
        <f t="shared" si="534"/>
        <v>12867</v>
      </c>
      <c r="W1001" s="1398">
        <f t="shared" si="534"/>
        <v>13957</v>
      </c>
      <c r="X1001" s="1398">
        <f t="shared" si="534"/>
        <v>15200</v>
      </c>
      <c r="Y1001" s="1398">
        <f t="shared" si="534"/>
        <v>15237</v>
      </c>
      <c r="Z1001" s="1398">
        <f t="shared" si="534"/>
        <v>16592</v>
      </c>
      <c r="AA1001" s="1398">
        <f t="shared" si="534"/>
        <v>17303</v>
      </c>
      <c r="AB1001" s="1398">
        <f t="shared" si="534"/>
        <v>16917</v>
      </c>
      <c r="AC1001" s="1398">
        <f>S1001</f>
        <v>11530</v>
      </c>
      <c r="AD1001" s="1398">
        <f>V1001</f>
        <v>12867</v>
      </c>
      <c r="AE1001" s="1398">
        <f>Y1001</f>
        <v>15237</v>
      </c>
      <c r="AF1001" s="1398">
        <f>AB1001</f>
        <v>16917</v>
      </c>
      <c r="AG1001" s="1398">
        <f>AD1001</f>
        <v>12867</v>
      </c>
      <c r="AH1001" s="1398">
        <f>AF1001</f>
        <v>16917</v>
      </c>
      <c r="AI1001" s="1398">
        <f>AH1001</f>
        <v>16917</v>
      </c>
    </row>
    <row r="1002" spans="1:35">
      <c r="A1002" s="1887">
        <v>1</v>
      </c>
      <c r="B1002" s="1887">
        <v>1</v>
      </c>
      <c r="C1002" s="1887">
        <v>1</v>
      </c>
      <c r="E1002" s="2654" t="s">
        <v>492</v>
      </c>
      <c r="F1002" s="2707"/>
      <c r="H1002" s="104"/>
      <c r="I1002" s="89"/>
      <c r="J1002" s="2182"/>
      <c r="K1002" s="2182"/>
      <c r="L1002" s="2182"/>
      <c r="M1002" s="2182"/>
      <c r="N1002" s="2241"/>
      <c r="O1002" s="2546" t="s">
        <v>1097</v>
      </c>
      <c r="P1002" s="2241"/>
      <c r="Q1002" s="2657">
        <f>Q998-SUM(Q999:Q1001)</f>
        <v>58371</v>
      </c>
      <c r="R1002" s="2657">
        <f t="shared" ref="R1002:AB1002" si="535">R998-SUM(R999:R1001)</f>
        <v>58436</v>
      </c>
      <c r="S1002" s="2657">
        <f t="shared" si="535"/>
        <v>56591</v>
      </c>
      <c r="T1002" s="2657">
        <f t="shared" si="535"/>
        <v>61526</v>
      </c>
      <c r="U1002" s="2657">
        <f t="shared" si="535"/>
        <v>65418</v>
      </c>
      <c r="V1002" s="2657">
        <f t="shared" si="535"/>
        <v>63156</v>
      </c>
      <c r="W1002" s="1399">
        <f t="shared" si="535"/>
        <v>68506</v>
      </c>
      <c r="X1002" s="1399">
        <f t="shared" si="535"/>
        <v>74607</v>
      </c>
      <c r="Y1002" s="1399">
        <f t="shared" si="535"/>
        <v>74788</v>
      </c>
      <c r="Z1002" s="1399">
        <f t="shared" si="535"/>
        <v>81441</v>
      </c>
      <c r="AA1002" s="1399">
        <f t="shared" si="535"/>
        <v>84928</v>
      </c>
      <c r="AB1002" s="1399">
        <f t="shared" si="535"/>
        <v>83035</v>
      </c>
      <c r="AC1002" s="1399">
        <f>S1002</f>
        <v>56591</v>
      </c>
      <c r="AD1002" s="1399">
        <f>V1002</f>
        <v>63156</v>
      </c>
      <c r="AE1002" s="1399">
        <f>Y1002</f>
        <v>74788</v>
      </c>
      <c r="AF1002" s="1399">
        <f>AB1002</f>
        <v>83035</v>
      </c>
      <c r="AG1002" s="1399">
        <f>AD1002</f>
        <v>63156</v>
      </c>
      <c r="AH1002" s="1399">
        <f>AF1002</f>
        <v>83035</v>
      </c>
      <c r="AI1002" s="1399">
        <f>AH1002</f>
        <v>83035</v>
      </c>
    </row>
    <row r="1003" spans="1:35">
      <c r="A1003" s="1887">
        <v>1</v>
      </c>
      <c r="B1003" s="1887">
        <v>1</v>
      </c>
      <c r="C1003" s="1887">
        <v>1</v>
      </c>
      <c r="E1003" s="2654" t="s">
        <v>492</v>
      </c>
      <c r="F1003" s="2707"/>
      <c r="H1003" s="104"/>
      <c r="I1003" s="89"/>
      <c r="J1003" s="2182"/>
      <c r="K1003" s="2182"/>
      <c r="L1003" s="2182"/>
      <c r="M1003" s="2182"/>
      <c r="N1003" s="2182" t="s">
        <v>1098</v>
      </c>
      <c r="O1003" s="81"/>
      <c r="P1003" s="81"/>
      <c r="Q1003" s="1538">
        <f>Q988</f>
        <v>5946</v>
      </c>
      <c r="R1003" s="1538">
        <f t="shared" ref="R1003:AI1003" si="536">R988</f>
        <v>5953</v>
      </c>
      <c r="S1003" s="1538">
        <f t="shared" si="536"/>
        <v>5765</v>
      </c>
      <c r="T1003" s="1538">
        <f t="shared" si="536"/>
        <v>6268</v>
      </c>
      <c r="U1003" s="1538">
        <f t="shared" si="536"/>
        <v>6664</v>
      </c>
      <c r="V1003" s="1538">
        <f t="shared" si="536"/>
        <v>6434</v>
      </c>
      <c r="W1003" s="1538">
        <f t="shared" si="536"/>
        <v>6979</v>
      </c>
      <c r="X1003" s="1538">
        <f t="shared" si="536"/>
        <v>7600</v>
      </c>
      <c r="Y1003" s="1538">
        <f t="shared" si="536"/>
        <v>7618</v>
      </c>
      <c r="Z1003" s="1538">
        <f t="shared" si="536"/>
        <v>8296</v>
      </c>
      <c r="AA1003" s="1538">
        <f t="shared" si="536"/>
        <v>8651</v>
      </c>
      <c r="AB1003" s="1538">
        <f t="shared" si="536"/>
        <v>8459</v>
      </c>
      <c r="AC1003" s="1538">
        <f t="shared" si="536"/>
        <v>5765</v>
      </c>
      <c r="AD1003" s="1538">
        <f t="shared" si="536"/>
        <v>6434</v>
      </c>
      <c r="AE1003" s="1538">
        <f t="shared" si="536"/>
        <v>7618</v>
      </c>
      <c r="AF1003" s="1538">
        <f t="shared" si="536"/>
        <v>8459</v>
      </c>
      <c r="AG1003" s="1538">
        <f t="shared" si="536"/>
        <v>6434</v>
      </c>
      <c r="AH1003" s="1538">
        <f t="shared" si="536"/>
        <v>8459</v>
      </c>
      <c r="AI1003" s="1538">
        <f t="shared" si="536"/>
        <v>8459</v>
      </c>
    </row>
    <row r="1004" spans="1:35">
      <c r="A1004" s="1887">
        <v>1</v>
      </c>
      <c r="B1004" s="1887">
        <v>1</v>
      </c>
      <c r="C1004" s="1887">
        <v>1</v>
      </c>
      <c r="E1004" s="2654" t="s">
        <v>492</v>
      </c>
      <c r="F1004" s="2707"/>
      <c r="H1004" s="104"/>
      <c r="I1004" s="89"/>
      <c r="J1004" s="2182"/>
      <c r="K1004" s="2182"/>
      <c r="L1004" s="2182"/>
      <c r="M1004" s="2182"/>
      <c r="N1004" s="2182"/>
      <c r="O1004" s="2708" t="s">
        <v>1094</v>
      </c>
      <c r="P1004" s="2182"/>
      <c r="Q1004" s="2665"/>
      <c r="R1004" s="2665"/>
      <c r="S1004" s="2665"/>
      <c r="T1004" s="2665"/>
      <c r="U1004" s="2665"/>
      <c r="V1004" s="2665"/>
      <c r="W1004" s="1530"/>
      <c r="X1004" s="1530"/>
      <c r="Y1004" s="1530"/>
      <c r="Z1004" s="1530"/>
      <c r="AA1004" s="1530"/>
      <c r="AB1004" s="1530"/>
      <c r="AC1004" s="1398">
        <f>S1004</f>
        <v>0</v>
      </c>
      <c r="AD1004" s="1398">
        <f>V1004</f>
        <v>0</v>
      </c>
      <c r="AE1004" s="1398">
        <f>Y1004</f>
        <v>0</v>
      </c>
      <c r="AF1004" s="1398">
        <f>AB1004</f>
        <v>0</v>
      </c>
      <c r="AG1004" s="1398">
        <f>AD1004</f>
        <v>0</v>
      </c>
      <c r="AH1004" s="1398">
        <f>AF1004</f>
        <v>0</v>
      </c>
      <c r="AI1004" s="1398">
        <f>AH1004</f>
        <v>0</v>
      </c>
    </row>
    <row r="1005" spans="1:35">
      <c r="A1005" s="1887">
        <v>1</v>
      </c>
      <c r="B1005" s="1887">
        <v>1</v>
      </c>
      <c r="C1005" s="1887">
        <v>1</v>
      </c>
      <c r="E1005" s="2654" t="s">
        <v>492</v>
      </c>
      <c r="F1005" s="2707"/>
      <c r="H1005" s="104"/>
      <c r="I1005" s="89"/>
      <c r="J1005" s="2182"/>
      <c r="K1005" s="2182"/>
      <c r="L1005" s="2182"/>
      <c r="M1005" s="2182"/>
      <c r="N1005" s="2182"/>
      <c r="O1005" s="2708" t="s">
        <v>1095</v>
      </c>
      <c r="P1005" s="2182"/>
      <c r="Q1005" s="2665"/>
      <c r="R1005" s="2665"/>
      <c r="S1005" s="2665"/>
      <c r="T1005" s="2665"/>
      <c r="U1005" s="2665"/>
      <c r="V1005" s="2665"/>
      <c r="W1005" s="1530"/>
      <c r="X1005" s="1530"/>
      <c r="Y1005" s="1530"/>
      <c r="Z1005" s="1530"/>
      <c r="AA1005" s="1530"/>
      <c r="AB1005" s="1530"/>
      <c r="AC1005" s="1398">
        <f>S1005</f>
        <v>0</v>
      </c>
      <c r="AD1005" s="1398">
        <f>V1005</f>
        <v>0</v>
      </c>
      <c r="AE1005" s="1398">
        <f>Y1005</f>
        <v>0</v>
      </c>
      <c r="AF1005" s="1398">
        <f>AB1005</f>
        <v>0</v>
      </c>
      <c r="AG1005" s="1398">
        <f>AD1005</f>
        <v>0</v>
      </c>
      <c r="AH1005" s="1398">
        <f>AF1005</f>
        <v>0</v>
      </c>
      <c r="AI1005" s="1398">
        <f>AH1005</f>
        <v>0</v>
      </c>
    </row>
    <row r="1006" spans="1:35">
      <c r="A1006" s="1887">
        <v>1</v>
      </c>
      <c r="B1006" s="1887">
        <v>1</v>
      </c>
      <c r="C1006" s="1887">
        <v>1</v>
      </c>
      <c r="E1006" s="2654" t="s">
        <v>492</v>
      </c>
      <c r="F1006" s="2707"/>
      <c r="H1006" s="104"/>
      <c r="I1006" s="2239"/>
      <c r="J1006" s="2241"/>
      <c r="K1006" s="2241"/>
      <c r="L1006" s="2241"/>
      <c r="M1006" s="2241"/>
      <c r="N1006" s="2241"/>
      <c r="O1006" s="2546" t="s">
        <v>1097</v>
      </c>
      <c r="P1006" s="2241"/>
      <c r="Q1006" s="2657">
        <f t="shared" ref="Q1006:AB1006" si="537">Q1003-SUM(Q1004:Q1005)</f>
        <v>5946</v>
      </c>
      <c r="R1006" s="2657">
        <f t="shared" si="537"/>
        <v>5953</v>
      </c>
      <c r="S1006" s="2657">
        <f t="shared" si="537"/>
        <v>5765</v>
      </c>
      <c r="T1006" s="2657">
        <f t="shared" si="537"/>
        <v>6268</v>
      </c>
      <c r="U1006" s="2657">
        <f t="shared" si="537"/>
        <v>6664</v>
      </c>
      <c r="V1006" s="2657">
        <f t="shared" si="537"/>
        <v>6434</v>
      </c>
      <c r="W1006" s="1399">
        <f t="shared" si="537"/>
        <v>6979</v>
      </c>
      <c r="X1006" s="1399">
        <f t="shared" si="537"/>
        <v>7600</v>
      </c>
      <c r="Y1006" s="1399">
        <f t="shared" si="537"/>
        <v>7618</v>
      </c>
      <c r="Z1006" s="1399">
        <f t="shared" si="537"/>
        <v>8296</v>
      </c>
      <c r="AA1006" s="1399">
        <f t="shared" si="537"/>
        <v>8651</v>
      </c>
      <c r="AB1006" s="1399">
        <f t="shared" si="537"/>
        <v>8459</v>
      </c>
      <c r="AC1006" s="1399">
        <f>S1006</f>
        <v>5765</v>
      </c>
      <c r="AD1006" s="1399">
        <f>V1006</f>
        <v>6434</v>
      </c>
      <c r="AE1006" s="1399">
        <f>Y1006</f>
        <v>7618</v>
      </c>
      <c r="AF1006" s="1399">
        <f>AB1006</f>
        <v>8459</v>
      </c>
      <c r="AG1006" s="1399">
        <f>AD1006</f>
        <v>6434</v>
      </c>
      <c r="AH1006" s="1399">
        <f>AF1006</f>
        <v>8459</v>
      </c>
      <c r="AI1006" s="1399">
        <f>AH1006</f>
        <v>8459</v>
      </c>
    </row>
    <row r="1007" spans="1:35">
      <c r="A1007" s="1887">
        <v>1</v>
      </c>
      <c r="B1007" s="1887">
        <v>1</v>
      </c>
      <c r="C1007" s="1887">
        <v>1</v>
      </c>
      <c r="E1007" s="2653">
        <v>1</v>
      </c>
      <c r="H1007" s="104"/>
      <c r="I1007" s="104"/>
      <c r="J1007" s="2182"/>
      <c r="K1007" s="2182"/>
      <c r="L1007" s="2182"/>
      <c r="M1007" s="2182"/>
      <c r="N1007" s="2544"/>
      <c r="O1007" s="2182"/>
      <c r="P1007" s="2182"/>
      <c r="Q1007" s="2187"/>
      <c r="R1007" s="2187"/>
      <c r="S1007" s="2187"/>
      <c r="T1007" s="2187"/>
      <c r="U1007" s="2187"/>
      <c r="V1007" s="2187"/>
    </row>
    <row r="1008" spans="1:35" ht="18">
      <c r="A1008" s="1887">
        <v>1003</v>
      </c>
      <c r="B1008" s="1887">
        <v>1</v>
      </c>
      <c r="C1008" s="1887">
        <v>1000</v>
      </c>
      <c r="E1008" s="2653">
        <v>1</v>
      </c>
      <c r="F1008" s="2380" t="s">
        <v>869</v>
      </c>
      <c r="G1008" s="2380"/>
    </row>
    <row r="1009" spans="1:35" ht="15.75">
      <c r="A1009" s="1887">
        <v>1004</v>
      </c>
      <c r="B1009" s="1887">
        <v>1</v>
      </c>
      <c r="C1009" s="1887">
        <v>1001</v>
      </c>
      <c r="E1009" s="2653">
        <v>1</v>
      </c>
      <c r="F1009" s="2279"/>
      <c r="G1009" s="2207" t="s">
        <v>825</v>
      </c>
      <c r="P1009" s="1365" t="s">
        <v>884</v>
      </c>
    </row>
    <row r="1010" spans="1:35">
      <c r="A1010" s="1887">
        <v>1005</v>
      </c>
      <c r="B1010" s="1887">
        <v>1</v>
      </c>
      <c r="C1010" s="1887">
        <v>1002</v>
      </c>
      <c r="E1010" s="2653">
        <v>1</v>
      </c>
      <c r="F1010" s="2279"/>
      <c r="I1010" s="2393" t="s">
        <v>828</v>
      </c>
      <c r="J1010" s="2394"/>
      <c r="K1010" s="2394"/>
      <c r="L1010" s="2394"/>
      <c r="M1010" s="2394"/>
      <c r="N1010" s="2394"/>
      <c r="O1010" s="2394"/>
      <c r="P1010" s="2395" t="s">
        <v>827</v>
      </c>
      <c r="Q1010" s="1598"/>
      <c r="R1010" s="1598"/>
      <c r="S1010" s="1598"/>
      <c r="T1010" s="1598"/>
      <c r="U1010" s="1598"/>
      <c r="V1010" s="1598"/>
      <c r="W1010" s="1598"/>
      <c r="X1010" s="1598"/>
      <c r="Y1010" s="1598"/>
      <c r="Z1010" s="1598"/>
      <c r="AA1010" s="1598"/>
      <c r="AB1010" s="1598"/>
      <c r="AC1010" s="1575">
        <f>SUM(Q1010:S1010)</f>
        <v>0</v>
      </c>
      <c r="AD1010" s="1575">
        <f>SUM(T1010:V1010)</f>
        <v>0</v>
      </c>
      <c r="AE1010" s="1575">
        <f>SUM(W1010:Y1010)</f>
        <v>0</v>
      </c>
      <c r="AF1010" s="1575">
        <f>SUM(Z1010:AB1010)</f>
        <v>0</v>
      </c>
      <c r="AG1010" s="1575">
        <f>AC1010+AD1010</f>
        <v>0</v>
      </c>
      <c r="AH1010" s="1575">
        <f>AF1010+AE1010</f>
        <v>0</v>
      </c>
      <c r="AI1010" s="1575">
        <f>AG1010+AH1010</f>
        <v>0</v>
      </c>
    </row>
    <row r="1011" spans="1:35">
      <c r="A1011" s="1887">
        <v>1006</v>
      </c>
      <c r="B1011" s="1887">
        <v>1</v>
      </c>
      <c r="C1011" s="1887">
        <v>1003</v>
      </c>
      <c r="E1011" s="2653">
        <v>1</v>
      </c>
      <c r="F1011" s="2279"/>
      <c r="I1011" s="2396" t="s">
        <v>829</v>
      </c>
      <c r="J1011" s="2397"/>
      <c r="K1011" s="2397"/>
      <c r="L1011" s="2397"/>
      <c r="M1011" s="2397"/>
      <c r="N1011" s="2397"/>
      <c r="O1011" s="2397"/>
      <c r="P1011" s="2398"/>
      <c r="Q1011" s="1599">
        <f>Q1012+Q1013</f>
        <v>0</v>
      </c>
      <c r="R1011" s="1599">
        <f t="shared" ref="R1011:AB1011" si="538">R1012+R1013</f>
        <v>0</v>
      </c>
      <c r="S1011" s="1599">
        <f t="shared" si="538"/>
        <v>0</v>
      </c>
      <c r="T1011" s="1599">
        <f t="shared" si="538"/>
        <v>0</v>
      </c>
      <c r="U1011" s="1599">
        <f t="shared" si="538"/>
        <v>0</v>
      </c>
      <c r="V1011" s="1599">
        <f t="shared" si="538"/>
        <v>0</v>
      </c>
      <c r="W1011" s="1599">
        <f t="shared" si="538"/>
        <v>0</v>
      </c>
      <c r="X1011" s="1599">
        <f t="shared" si="538"/>
        <v>0</v>
      </c>
      <c r="Y1011" s="1599">
        <f t="shared" si="538"/>
        <v>0</v>
      </c>
      <c r="Z1011" s="1599">
        <f t="shared" si="538"/>
        <v>0</v>
      </c>
      <c r="AA1011" s="1599">
        <f t="shared" si="538"/>
        <v>0</v>
      </c>
      <c r="AB1011" s="1599">
        <f t="shared" si="538"/>
        <v>0</v>
      </c>
      <c r="AC1011" s="1599">
        <f>SUM(Q1011:S1011)</f>
        <v>0</v>
      </c>
      <c r="AD1011" s="1599">
        <f>SUM(T1011:V1011)</f>
        <v>0</v>
      </c>
      <c r="AE1011" s="1599">
        <f>SUM(W1011:Y1011)</f>
        <v>0</v>
      </c>
      <c r="AF1011" s="1599">
        <f>SUM(Z1011:AB1011)</f>
        <v>0</v>
      </c>
      <c r="AG1011" s="1599">
        <f>AC1011+AD1011</f>
        <v>0</v>
      </c>
      <c r="AH1011" s="1599">
        <f>AF1011+AE1011</f>
        <v>0</v>
      </c>
      <c r="AI1011" s="1599">
        <f>AG1011+AH1011</f>
        <v>0</v>
      </c>
    </row>
    <row r="1012" spans="1:35">
      <c r="A1012" s="1887">
        <v>1007</v>
      </c>
      <c r="B1012" s="1887">
        <v>1</v>
      </c>
      <c r="C1012" s="1887">
        <v>1004</v>
      </c>
      <c r="E1012" s="2653">
        <v>1</v>
      </c>
      <c r="F1012" s="2279"/>
      <c r="I1012" s="2399"/>
      <c r="J1012" s="2400" t="s">
        <v>821</v>
      </c>
      <c r="K1012" s="2400"/>
      <c r="L1012" s="2400"/>
      <c r="M1012" s="2400"/>
      <c r="N1012" s="2400"/>
      <c r="O1012" s="2400"/>
      <c r="P1012" s="2401"/>
      <c r="Q1012" s="1600"/>
      <c r="R1012" s="1600"/>
      <c r="S1012" s="1600"/>
      <c r="T1012" s="1600"/>
      <c r="U1012" s="1600"/>
      <c r="V1012" s="1600"/>
      <c r="W1012" s="1600"/>
      <c r="X1012" s="1600"/>
      <c r="Y1012" s="1600"/>
      <c r="Z1012" s="1600"/>
      <c r="AA1012" s="1600"/>
      <c r="AB1012" s="1600"/>
      <c r="AC1012" s="1601">
        <f>SUM(Q1012:S1012)</f>
        <v>0</v>
      </c>
      <c r="AD1012" s="1601">
        <f>SUM(T1012:V1012)</f>
        <v>0</v>
      </c>
      <c r="AE1012" s="1601">
        <f>SUM(W1012:Y1012)</f>
        <v>0</v>
      </c>
      <c r="AF1012" s="1601">
        <f>SUM(Z1012:AB1012)</f>
        <v>0</v>
      </c>
      <c r="AG1012" s="1601">
        <f>AC1012+AD1012</f>
        <v>0</v>
      </c>
      <c r="AH1012" s="1601">
        <f>AF1012+AE1012</f>
        <v>0</v>
      </c>
      <c r="AI1012" s="1601">
        <f>AG1012+AH1012</f>
        <v>0</v>
      </c>
    </row>
    <row r="1013" spans="1:35">
      <c r="A1013" s="1887">
        <v>1008</v>
      </c>
      <c r="B1013" s="1887">
        <v>1</v>
      </c>
      <c r="C1013" s="1887">
        <v>1005</v>
      </c>
      <c r="E1013" s="2653">
        <v>1</v>
      </c>
      <c r="F1013" s="2279"/>
      <c r="I1013" s="2402"/>
      <c r="J1013" s="2403" t="s">
        <v>822</v>
      </c>
      <c r="K1013" s="2403"/>
      <c r="L1013" s="2403"/>
      <c r="M1013" s="2403"/>
      <c r="N1013" s="2403"/>
      <c r="O1013" s="2403"/>
      <c r="P1013" s="2404"/>
      <c r="Q1013" s="1602"/>
      <c r="R1013" s="1602"/>
      <c r="S1013" s="1602"/>
      <c r="T1013" s="1602"/>
      <c r="U1013" s="1602"/>
      <c r="V1013" s="1602"/>
      <c r="W1013" s="1602"/>
      <c r="X1013" s="1602"/>
      <c r="Y1013" s="1602"/>
      <c r="Z1013" s="1602"/>
      <c r="AA1013" s="1602"/>
      <c r="AB1013" s="1602"/>
      <c r="AC1013" s="1603">
        <f>SUM(Q1013:S1013)</f>
        <v>0</v>
      </c>
      <c r="AD1013" s="1603">
        <f>SUM(T1013:V1013)</f>
        <v>0</v>
      </c>
      <c r="AE1013" s="1603">
        <f>SUM(W1013:Y1013)</f>
        <v>0</v>
      </c>
      <c r="AF1013" s="1603">
        <f>SUM(Z1013:AB1013)</f>
        <v>0</v>
      </c>
      <c r="AG1013" s="1603">
        <f>AC1013+AD1013</f>
        <v>0</v>
      </c>
      <c r="AH1013" s="1603">
        <f>AF1013+AE1013</f>
        <v>0</v>
      </c>
      <c r="AI1013" s="1603">
        <f>AG1013+AH1013</f>
        <v>0</v>
      </c>
    </row>
    <row r="1014" spans="1:35">
      <c r="A1014" s="1887">
        <v>1009</v>
      </c>
      <c r="B1014" s="1887">
        <v>1</v>
      </c>
      <c r="C1014" s="1887">
        <v>1006</v>
      </c>
      <c r="E1014" s="2653">
        <v>1</v>
      </c>
      <c r="F1014" s="2279"/>
      <c r="I1014" s="2178"/>
      <c r="J1014" s="326"/>
      <c r="K1014" s="2178"/>
      <c r="L1014" s="2178"/>
      <c r="M1014" s="326"/>
      <c r="N1014" s="326"/>
      <c r="O1014" s="326"/>
      <c r="P1014" s="326"/>
    </row>
    <row r="1015" spans="1:35" ht="15.75">
      <c r="A1015" s="1887">
        <v>1010</v>
      </c>
      <c r="B1015" s="1887">
        <v>1</v>
      </c>
      <c r="C1015" s="1887">
        <v>1007</v>
      </c>
      <c r="E1015" s="2653">
        <v>1</v>
      </c>
      <c r="F1015" s="2279"/>
      <c r="G1015" s="2207" t="s">
        <v>826</v>
      </c>
      <c r="I1015" s="2178"/>
      <c r="J1015" s="326"/>
      <c r="K1015" s="2178"/>
      <c r="L1015" s="2178"/>
      <c r="M1015" s="326"/>
      <c r="N1015" s="326"/>
      <c r="O1015" s="326"/>
      <c r="P1015" s="1365" t="s">
        <v>884</v>
      </c>
    </row>
    <row r="1016" spans="1:35">
      <c r="A1016" s="1887">
        <v>1011</v>
      </c>
      <c r="B1016" s="1887">
        <v>1</v>
      </c>
      <c r="C1016" s="1887">
        <v>1008</v>
      </c>
      <c r="E1016" s="2653">
        <v>1</v>
      </c>
      <c r="F1016" s="2279"/>
      <c r="I1016" s="2405" t="s">
        <v>831</v>
      </c>
      <c r="J1016" s="2406"/>
      <c r="K1016" s="2406"/>
      <c r="L1016" s="2406"/>
      <c r="M1016" s="2406"/>
      <c r="N1016" s="2406"/>
      <c r="O1016" s="2406"/>
      <c r="P1016" s="2406"/>
      <c r="Q1016" s="1598"/>
      <c r="R1016" s="1598"/>
      <c r="S1016" s="1598"/>
      <c r="T1016" s="1598"/>
      <c r="U1016" s="1598"/>
      <c r="V1016" s="1598"/>
      <c r="W1016" s="1598"/>
      <c r="X1016" s="1598"/>
      <c r="Y1016" s="1598"/>
      <c r="Z1016" s="1598"/>
      <c r="AA1016" s="1598"/>
      <c r="AB1016" s="1598"/>
      <c r="AC1016" s="1330">
        <f>SUM(Q1016:S1016)</f>
        <v>0</v>
      </c>
      <c r="AD1016" s="1330">
        <f>SUM(T1016:V1016)</f>
        <v>0</v>
      </c>
      <c r="AE1016" s="1330">
        <f>SUM(W1016:Y1016)</f>
        <v>0</v>
      </c>
      <c r="AF1016" s="1330">
        <f>SUM(Z1016:AB1016)</f>
        <v>0</v>
      </c>
      <c r="AG1016" s="1330">
        <f>AC1016+AD1016</f>
        <v>0</v>
      </c>
      <c r="AH1016" s="1330">
        <f>AF1016+AE1016</f>
        <v>0</v>
      </c>
      <c r="AI1016" s="1330">
        <f>AG1016+AH1016</f>
        <v>0</v>
      </c>
    </row>
    <row r="1017" spans="1:35" s="326" customFormat="1">
      <c r="A1017" s="1887" t="s">
        <v>989</v>
      </c>
      <c r="B1017" s="1887"/>
      <c r="C1017" s="1887" t="s">
        <v>989</v>
      </c>
      <c r="D1017" s="2120" t="s">
        <v>1020</v>
      </c>
      <c r="E1017" s="2653">
        <v>1</v>
      </c>
      <c r="F1017" s="2279"/>
      <c r="G1017" s="2279"/>
      <c r="H1017" s="2421"/>
      <c r="I1017" s="2422"/>
      <c r="J1017" s="2422"/>
      <c r="K1017" s="2422"/>
      <c r="L1017" s="2423"/>
      <c r="M1017" s="2178"/>
      <c r="Q1017" s="1577"/>
      <c r="R1017" s="1577"/>
      <c r="S1017" s="1577"/>
      <c r="T1017" s="1577"/>
      <c r="U1017" s="1577"/>
      <c r="V1017" s="1577"/>
      <c r="W1017" s="1577"/>
      <c r="X1017" s="1577"/>
      <c r="Y1017" s="1577"/>
      <c r="Z1017" s="1577"/>
      <c r="AA1017" s="1577"/>
      <c r="AB1017" s="1577"/>
      <c r="AC1017" s="2424"/>
      <c r="AD1017" s="2424"/>
      <c r="AE1017" s="2424"/>
      <c r="AF1017" s="2424"/>
      <c r="AG1017" s="2424"/>
      <c r="AH1017" s="2424"/>
      <c r="AI1017" s="2424"/>
    </row>
    <row r="1018" spans="1:35" s="1897" customFormat="1" ht="18" hidden="1" outlineLevel="1">
      <c r="A1018" s="2021" t="s">
        <v>989</v>
      </c>
      <c r="B1018" s="2021"/>
      <c r="C1018" s="2021" t="s">
        <v>989</v>
      </c>
      <c r="D1018" s="2120" t="s">
        <v>1020</v>
      </c>
      <c r="E1018" s="2653">
        <v>1</v>
      </c>
      <c r="F1018" s="2426" t="s">
        <v>1085</v>
      </c>
      <c r="G1018" s="2426"/>
      <c r="H1018" s="2427"/>
      <c r="I1018" s="2023"/>
      <c r="K1018" s="2023"/>
      <c r="L1018" s="2023"/>
      <c r="Q1018" s="2024"/>
      <c r="R1018" s="2024"/>
      <c r="S1018" s="2024"/>
      <c r="T1018" s="2024"/>
      <c r="U1018" s="2024"/>
      <c r="V1018" s="2024"/>
      <c r="W1018" s="2024"/>
      <c r="X1018" s="2024"/>
      <c r="Y1018" s="2024"/>
      <c r="Z1018" s="2024"/>
    </row>
    <row r="1019" spans="1:35" s="1897" customFormat="1" hidden="1" outlineLevel="1">
      <c r="A1019" s="2021" t="s">
        <v>989</v>
      </c>
      <c r="B1019" s="2021"/>
      <c r="C1019" s="2021" t="s">
        <v>989</v>
      </c>
      <c r="D1019" s="2120" t="s">
        <v>1020</v>
      </c>
      <c r="E1019" s="2653">
        <v>1</v>
      </c>
      <c r="F1019" s="2023"/>
      <c r="G1019" s="2427" t="s">
        <v>1086</v>
      </c>
      <c r="H1019" s="2023"/>
      <c r="I1019" s="2023"/>
      <c r="K1019" s="2023"/>
      <c r="L1019" s="2023"/>
      <c r="P1019" s="2023"/>
      <c r="Q1019" s="2024"/>
      <c r="R1019" s="2024"/>
      <c r="S1019" s="2024"/>
      <c r="T1019" s="2024"/>
      <c r="U1019" s="2024"/>
      <c r="V1019" s="2024"/>
      <c r="W1019" s="2024"/>
      <c r="X1019" s="2024"/>
      <c r="Y1019" s="2024"/>
      <c r="Z1019" s="2024"/>
    </row>
    <row r="1020" spans="1:35" s="1897" customFormat="1" hidden="1" outlineLevel="1">
      <c r="A1020" s="2021" t="s">
        <v>989</v>
      </c>
      <c r="B1020" s="2021"/>
      <c r="C1020" s="2021" t="s">
        <v>989</v>
      </c>
      <c r="D1020" s="2120" t="s">
        <v>1020</v>
      </c>
      <c r="E1020" s="2653">
        <v>1</v>
      </c>
      <c r="F1020" s="2023"/>
      <c r="G1020" s="2427"/>
      <c r="H1020" s="2023"/>
      <c r="I1020" s="2428" t="s">
        <v>939</v>
      </c>
      <c r="J1020" s="2429"/>
      <c r="K1020" s="2430"/>
      <c r="L1020" s="2430"/>
      <c r="M1020" s="2429"/>
      <c r="N1020" s="2429"/>
      <c r="O1020" s="2429"/>
      <c r="P1020" s="2431"/>
      <c r="Q1020" s="2709"/>
      <c r="R1020" s="2709"/>
      <c r="S1020" s="2709"/>
      <c r="T1020" s="2709"/>
      <c r="U1020" s="2709"/>
      <c r="V1020" s="2709"/>
      <c r="W1020" s="2709"/>
      <c r="X1020" s="2709"/>
      <c r="Y1020" s="2709"/>
      <c r="Z1020" s="2709"/>
      <c r="AA1020" s="2709"/>
      <c r="AB1020" s="2709"/>
      <c r="AC1020" s="2710">
        <f>SUM(Q1020:S1020)</f>
        <v>0</v>
      </c>
      <c r="AD1020" s="2710">
        <f>SUM(T1020:V1020)</f>
        <v>0</v>
      </c>
      <c r="AE1020" s="2710">
        <f>SUM(W1020:Y1020)</f>
        <v>0</v>
      </c>
      <c r="AF1020" s="2710">
        <f>SUM(Z1020:AB1020)</f>
        <v>0</v>
      </c>
      <c r="AG1020" s="2710">
        <f>AC1020+AD1020</f>
        <v>0</v>
      </c>
      <c r="AH1020" s="2710">
        <f>AF1020+AE1020</f>
        <v>0</v>
      </c>
      <c r="AI1020" s="2710">
        <f>AG1020+AH1020</f>
        <v>0</v>
      </c>
    </row>
    <row r="1021" spans="1:35" s="1897" customFormat="1" hidden="1" outlineLevel="1">
      <c r="A1021" s="2021" t="s">
        <v>989</v>
      </c>
      <c r="B1021" s="2021"/>
      <c r="C1021" s="2021" t="s">
        <v>989</v>
      </c>
      <c r="D1021" s="2120" t="s">
        <v>1020</v>
      </c>
      <c r="E1021" s="2653">
        <v>1</v>
      </c>
      <c r="F1021" s="2023"/>
      <c r="G1021" s="2427"/>
      <c r="H1021" s="2023"/>
      <c r="I1021" s="2031"/>
      <c r="J1021" s="2032" t="s">
        <v>940</v>
      </c>
      <c r="K1021" s="2033"/>
      <c r="L1021" s="2033"/>
      <c r="M1021" s="2034"/>
      <c r="N1021" s="2034"/>
      <c r="O1021" s="2034"/>
      <c r="P1021" s="2035"/>
      <c r="Q1021" s="2711">
        <f t="shared" ref="Q1021:AB1021" si="539">Q761</f>
        <v>0</v>
      </c>
      <c r="R1021" s="2711">
        <f t="shared" si="539"/>
        <v>0</v>
      </c>
      <c r="S1021" s="2711">
        <f t="shared" si="539"/>
        <v>0</v>
      </c>
      <c r="T1021" s="2711">
        <f t="shared" si="539"/>
        <v>0</v>
      </c>
      <c r="U1021" s="2711">
        <f t="shared" si="539"/>
        <v>0</v>
      </c>
      <c r="V1021" s="2711">
        <f t="shared" si="539"/>
        <v>0</v>
      </c>
      <c r="W1021" s="2711">
        <f t="shared" si="539"/>
        <v>0</v>
      </c>
      <c r="X1021" s="2711">
        <f t="shared" si="539"/>
        <v>0</v>
      </c>
      <c r="Y1021" s="2711">
        <f t="shared" si="539"/>
        <v>0</v>
      </c>
      <c r="Z1021" s="2711">
        <f t="shared" si="539"/>
        <v>0</v>
      </c>
      <c r="AA1021" s="2711">
        <f t="shared" si="539"/>
        <v>0</v>
      </c>
      <c r="AB1021" s="2711">
        <f t="shared" si="539"/>
        <v>0</v>
      </c>
      <c r="AC1021" s="2432">
        <f>SUM(Q1021:S1021)</f>
        <v>0</v>
      </c>
      <c r="AD1021" s="2432">
        <f>SUM(T1021:V1021)</f>
        <v>0</v>
      </c>
      <c r="AE1021" s="2432">
        <f>SUM(W1021:Y1021)</f>
        <v>0</v>
      </c>
      <c r="AF1021" s="2432">
        <f>SUM(Z1021:AB1021)</f>
        <v>0</v>
      </c>
      <c r="AG1021" s="2432">
        <f>AC1021+AD1021</f>
        <v>0</v>
      </c>
      <c r="AH1021" s="2432">
        <f>AF1021+AE1021</f>
        <v>0</v>
      </c>
      <c r="AI1021" s="2432">
        <f>AG1021+AH1021</f>
        <v>0</v>
      </c>
    </row>
    <row r="1022" spans="1:35" s="1897" customFormat="1" hidden="1" outlineLevel="1">
      <c r="A1022" s="2021" t="s">
        <v>989</v>
      </c>
      <c r="B1022" s="2021"/>
      <c r="C1022" s="2021" t="s">
        <v>989</v>
      </c>
      <c r="D1022" s="2120" t="s">
        <v>1020</v>
      </c>
      <c r="E1022" s="2653">
        <v>1</v>
      </c>
      <c r="F1022" s="2023"/>
      <c r="G1022" s="2427"/>
      <c r="H1022" s="2427"/>
      <c r="I1022" s="2038"/>
      <c r="J1022" s="2039" t="s">
        <v>941</v>
      </c>
      <c r="K1022" s="2040"/>
      <c r="L1022" s="2040"/>
      <c r="M1022" s="2041"/>
      <c r="N1022" s="2041"/>
      <c r="O1022" s="2041"/>
      <c r="P1022" s="2042"/>
      <c r="Q1022" s="2712">
        <f>Q1020-Q1021</f>
        <v>0</v>
      </c>
      <c r="R1022" s="2712">
        <f t="shared" ref="R1022:AB1022" si="540">R1020-R1021</f>
        <v>0</v>
      </c>
      <c r="S1022" s="2712">
        <f t="shared" si="540"/>
        <v>0</v>
      </c>
      <c r="T1022" s="2712">
        <f t="shared" si="540"/>
        <v>0</v>
      </c>
      <c r="U1022" s="2712">
        <f t="shared" si="540"/>
        <v>0</v>
      </c>
      <c r="V1022" s="2712">
        <f t="shared" si="540"/>
        <v>0</v>
      </c>
      <c r="W1022" s="2712">
        <f t="shared" si="540"/>
        <v>0</v>
      </c>
      <c r="X1022" s="2712">
        <f t="shared" si="540"/>
        <v>0</v>
      </c>
      <c r="Y1022" s="2712">
        <f t="shared" si="540"/>
        <v>0</v>
      </c>
      <c r="Z1022" s="2712">
        <f t="shared" si="540"/>
        <v>0</v>
      </c>
      <c r="AA1022" s="2712">
        <f t="shared" si="540"/>
        <v>0</v>
      </c>
      <c r="AB1022" s="2712">
        <f t="shared" si="540"/>
        <v>0</v>
      </c>
      <c r="AC1022" s="2433">
        <f>SUM(Q1022:S1022)</f>
        <v>0</v>
      </c>
      <c r="AD1022" s="2433">
        <f>SUM(T1022:V1022)</f>
        <v>0</v>
      </c>
      <c r="AE1022" s="2433">
        <f>SUM(W1022:Y1022)</f>
        <v>0</v>
      </c>
      <c r="AF1022" s="2433">
        <f>SUM(Z1022:AB1022)</f>
        <v>0</v>
      </c>
      <c r="AG1022" s="2433">
        <f>AC1022+AD1022</f>
        <v>0</v>
      </c>
      <c r="AH1022" s="2433">
        <f>AF1022+AE1022</f>
        <v>0</v>
      </c>
      <c r="AI1022" s="2433">
        <f>AG1022+AH1022</f>
        <v>0</v>
      </c>
    </row>
    <row r="1023" spans="1:35" s="1897" customFormat="1" hidden="1" outlineLevel="1">
      <c r="A1023" s="2021" t="s">
        <v>989</v>
      </c>
      <c r="B1023" s="2021"/>
      <c r="C1023" s="2021" t="s">
        <v>989</v>
      </c>
      <c r="D1023" s="2120" t="s">
        <v>1020</v>
      </c>
      <c r="E1023" s="2653">
        <v>1</v>
      </c>
      <c r="F1023" s="2023"/>
      <c r="G1023" s="2023"/>
      <c r="H1023" s="2427"/>
      <c r="I1023" s="2023"/>
      <c r="K1023" s="2023"/>
      <c r="L1023" s="2023"/>
      <c r="Q1023" s="2024"/>
      <c r="R1023" s="2024"/>
      <c r="S1023" s="2024"/>
      <c r="T1023" s="2024"/>
      <c r="U1023" s="2024"/>
      <c r="V1023" s="2024"/>
      <c r="W1023" s="2024"/>
      <c r="X1023" s="2024"/>
      <c r="Y1023" s="2024"/>
      <c r="Z1023" s="2024"/>
    </row>
    <row r="1024" spans="1:35" s="1897" customFormat="1" ht="15.75" hidden="1" outlineLevel="1">
      <c r="A1024" s="2021" t="s">
        <v>989</v>
      </c>
      <c r="B1024" s="2021"/>
      <c r="C1024" s="2021" t="s">
        <v>989</v>
      </c>
      <c r="D1024" s="2120" t="s">
        <v>1020</v>
      </c>
      <c r="E1024" s="2653">
        <v>1</v>
      </c>
      <c r="F1024" s="2023"/>
      <c r="G1024" s="2434" t="s">
        <v>1087</v>
      </c>
      <c r="H1024" s="2427"/>
      <c r="I1024" s="2023"/>
      <c r="J1024" s="2435"/>
      <c r="K1024" s="2436"/>
      <c r="L1024" s="2435"/>
      <c r="M1024" s="2435"/>
      <c r="N1024" s="2436"/>
      <c r="O1024" s="2436"/>
      <c r="P1024" s="2436"/>
      <c r="Q1024" s="2437"/>
      <c r="R1024" s="2437"/>
      <c r="S1024" s="2437"/>
      <c r="T1024" s="2437"/>
      <c r="U1024" s="2437"/>
      <c r="V1024" s="2437"/>
      <c r="W1024" s="2049"/>
      <c r="X1024" s="2049"/>
      <c r="Y1024" s="2049"/>
      <c r="Z1024" s="2049"/>
      <c r="AA1024" s="2049"/>
      <c r="AB1024" s="2049"/>
      <c r="AC1024" s="2049"/>
      <c r="AD1024" s="2049"/>
      <c r="AE1024" s="2049"/>
      <c r="AF1024" s="2049"/>
      <c r="AG1024" s="2049"/>
      <c r="AH1024" s="2049"/>
      <c r="AI1024" s="2049"/>
    </row>
    <row r="1025" spans="1:35" s="1897" customFormat="1" hidden="1" outlineLevel="1">
      <c r="A1025" s="2021" t="s">
        <v>989</v>
      </c>
      <c r="B1025" s="2021"/>
      <c r="C1025" s="2021" t="s">
        <v>989</v>
      </c>
      <c r="D1025" s="2120" t="s">
        <v>1020</v>
      </c>
      <c r="E1025" s="2653">
        <v>1</v>
      </c>
      <c r="F1025" s="2023"/>
      <c r="G1025" s="2427"/>
      <c r="H1025" s="2427"/>
      <c r="I1025" s="2438" t="s">
        <v>939</v>
      </c>
      <c r="J1025" s="2439"/>
      <c r="K1025" s="2440"/>
      <c r="L1025" s="2441"/>
      <c r="M1025" s="2441"/>
      <c r="N1025" s="2440"/>
      <c r="O1025" s="2440"/>
      <c r="P1025" s="2440"/>
      <c r="Q1025" s="2713">
        <f>SUM(Q1026:Q1027)</f>
        <v>0</v>
      </c>
      <c r="R1025" s="2713">
        <f t="shared" ref="R1025:AB1025" si="541">SUM(R1026:R1027)</f>
        <v>0</v>
      </c>
      <c r="S1025" s="2713">
        <f t="shared" si="541"/>
        <v>0</v>
      </c>
      <c r="T1025" s="2713">
        <f t="shared" si="541"/>
        <v>0</v>
      </c>
      <c r="U1025" s="2713">
        <f t="shared" si="541"/>
        <v>0</v>
      </c>
      <c r="V1025" s="2713">
        <f t="shared" si="541"/>
        <v>0</v>
      </c>
      <c r="W1025" s="2713">
        <f t="shared" si="541"/>
        <v>0</v>
      </c>
      <c r="X1025" s="2713">
        <f t="shared" si="541"/>
        <v>0</v>
      </c>
      <c r="Y1025" s="2713">
        <f t="shared" si="541"/>
        <v>0</v>
      </c>
      <c r="Z1025" s="2713">
        <f t="shared" si="541"/>
        <v>0</v>
      </c>
      <c r="AA1025" s="2713">
        <f t="shared" si="541"/>
        <v>0</v>
      </c>
      <c r="AB1025" s="2713">
        <f t="shared" si="541"/>
        <v>0</v>
      </c>
      <c r="AC1025" s="2713">
        <f>S1025</f>
        <v>0</v>
      </c>
      <c r="AD1025" s="2713">
        <f>V1025</f>
        <v>0</v>
      </c>
      <c r="AE1025" s="2713">
        <f>Y1025</f>
        <v>0</v>
      </c>
      <c r="AF1025" s="2713">
        <f>AB1025</f>
        <v>0</v>
      </c>
      <c r="AG1025" s="2713">
        <f>AD1025</f>
        <v>0</v>
      </c>
      <c r="AH1025" s="2713">
        <f>AF1025</f>
        <v>0</v>
      </c>
      <c r="AI1025" s="2713">
        <f>AH1025</f>
        <v>0</v>
      </c>
    </row>
    <row r="1026" spans="1:35" s="1897" customFormat="1" hidden="1" outlineLevel="1">
      <c r="A1026" s="2021" t="s">
        <v>989</v>
      </c>
      <c r="B1026" s="2021"/>
      <c r="C1026" s="2021" t="s">
        <v>989</v>
      </c>
      <c r="D1026" s="2120" t="s">
        <v>1020</v>
      </c>
      <c r="E1026" s="2653">
        <v>1</v>
      </c>
      <c r="F1026" s="2023"/>
      <c r="G1026" s="2427"/>
      <c r="H1026" s="2427"/>
      <c r="I1026" s="2442"/>
      <c r="J1026" s="2442"/>
      <c r="K1026" s="2436"/>
      <c r="L1026" s="2435"/>
      <c r="M1026" s="2436" t="s">
        <v>943</v>
      </c>
      <c r="N1026" s="2436"/>
      <c r="O1026" s="2436"/>
      <c r="P1026" s="2436"/>
      <c r="Q1026" s="2714"/>
      <c r="R1026" s="2714"/>
      <c r="S1026" s="2714"/>
      <c r="T1026" s="2714"/>
      <c r="U1026" s="2714"/>
      <c r="V1026" s="2714"/>
      <c r="W1026" s="2714"/>
      <c r="X1026" s="2714"/>
      <c r="Y1026" s="2714"/>
      <c r="Z1026" s="2714"/>
      <c r="AA1026" s="2715"/>
      <c r="AB1026" s="2715"/>
      <c r="AC1026" s="2716">
        <f>S1026</f>
        <v>0</v>
      </c>
      <c r="AD1026" s="2716">
        <f>V1026</f>
        <v>0</v>
      </c>
      <c r="AE1026" s="2716">
        <f>Y1026</f>
        <v>0</v>
      </c>
      <c r="AF1026" s="2716">
        <f>AB1026</f>
        <v>0</v>
      </c>
      <c r="AG1026" s="2716">
        <f>AD1026</f>
        <v>0</v>
      </c>
      <c r="AH1026" s="2716">
        <f>AF1026</f>
        <v>0</v>
      </c>
      <c r="AI1026" s="2716">
        <f>AH1026</f>
        <v>0</v>
      </c>
    </row>
    <row r="1027" spans="1:35" s="1897" customFormat="1" hidden="1" outlineLevel="1">
      <c r="A1027" s="2021" t="s">
        <v>989</v>
      </c>
      <c r="B1027" s="2021"/>
      <c r="C1027" s="2021" t="s">
        <v>989</v>
      </c>
      <c r="D1027" s="2120" t="s">
        <v>1020</v>
      </c>
      <c r="E1027" s="2653">
        <v>1</v>
      </c>
      <c r="F1027" s="2023"/>
      <c r="G1027" s="2427"/>
      <c r="H1027" s="2427"/>
      <c r="I1027" s="2444"/>
      <c r="J1027" s="2445"/>
      <c r="K1027" s="2446"/>
      <c r="L1027" s="2447"/>
      <c r="M1027" s="2446" t="s">
        <v>944</v>
      </c>
      <c r="N1027" s="2446"/>
      <c r="O1027" s="2446"/>
      <c r="P1027" s="2446"/>
      <c r="Q1027" s="2717"/>
      <c r="R1027" s="2717"/>
      <c r="S1027" s="2717"/>
      <c r="T1027" s="2717"/>
      <c r="U1027" s="2717"/>
      <c r="V1027" s="2717"/>
      <c r="W1027" s="2717"/>
      <c r="X1027" s="2717"/>
      <c r="Y1027" s="2717"/>
      <c r="Z1027" s="2717"/>
      <c r="AA1027" s="2717"/>
      <c r="AB1027" s="2717"/>
      <c r="AC1027" s="2718">
        <f>S1027</f>
        <v>0</v>
      </c>
      <c r="AD1027" s="2718">
        <f>V1027</f>
        <v>0</v>
      </c>
      <c r="AE1027" s="2718">
        <f>Y1027</f>
        <v>0</v>
      </c>
      <c r="AF1027" s="2718">
        <f>AB1027</f>
        <v>0</v>
      </c>
      <c r="AG1027" s="2718">
        <f>AD1027</f>
        <v>0</v>
      </c>
      <c r="AH1027" s="2718">
        <f>AF1027</f>
        <v>0</v>
      </c>
      <c r="AI1027" s="2718">
        <f>AH1027</f>
        <v>0</v>
      </c>
    </row>
    <row r="1028" spans="1:35" s="1897" customFormat="1" hidden="1" outlineLevel="1">
      <c r="A1028" s="2021" t="s">
        <v>989</v>
      </c>
      <c r="B1028" s="2021"/>
      <c r="C1028" s="2021" t="s">
        <v>989</v>
      </c>
      <c r="D1028" s="2120" t="s">
        <v>1020</v>
      </c>
      <c r="E1028" s="2653">
        <v>1</v>
      </c>
      <c r="F1028" s="2023"/>
      <c r="G1028" s="2427"/>
      <c r="H1028" s="2427"/>
      <c r="I1028" s="2435"/>
      <c r="J1028" s="2435"/>
      <c r="K1028" s="2436"/>
      <c r="L1028" s="2435"/>
      <c r="M1028" s="2436"/>
      <c r="N1028" s="2436"/>
      <c r="O1028" s="2436"/>
      <c r="P1028" s="2436"/>
      <c r="Q1028" s="2719"/>
      <c r="R1028" s="2719"/>
      <c r="S1028" s="2719"/>
      <c r="T1028" s="2719"/>
      <c r="U1028" s="2719"/>
      <c r="V1028" s="2719"/>
      <c r="W1028" s="2720"/>
      <c r="X1028" s="2720"/>
      <c r="Y1028" s="2720"/>
      <c r="Z1028" s="2720"/>
      <c r="AA1028" s="2720"/>
      <c r="AB1028" s="2720"/>
      <c r="AC1028" s="2720"/>
      <c r="AD1028" s="2720"/>
      <c r="AE1028" s="2720"/>
      <c r="AF1028" s="2720"/>
      <c r="AG1028" s="2720"/>
      <c r="AH1028" s="2720"/>
      <c r="AI1028" s="2720"/>
    </row>
    <row r="1029" spans="1:35" s="1897" customFormat="1" ht="15.75" hidden="1" outlineLevel="1">
      <c r="A1029" s="2021" t="s">
        <v>989</v>
      </c>
      <c r="B1029" s="2021"/>
      <c r="C1029" s="2021" t="s">
        <v>989</v>
      </c>
      <c r="D1029" s="2120" t="s">
        <v>1020</v>
      </c>
      <c r="E1029" s="2653">
        <v>1</v>
      </c>
      <c r="F1029" s="2023"/>
      <c r="G1029" s="2434" t="s">
        <v>1088</v>
      </c>
      <c r="H1029" s="2448"/>
      <c r="I1029" s="2023"/>
      <c r="J1029" s="2435"/>
      <c r="K1029" s="2436"/>
      <c r="L1029" s="2435"/>
      <c r="M1029" s="2436"/>
      <c r="N1029" s="2436"/>
      <c r="O1029" s="2436"/>
      <c r="P1029" s="2436"/>
      <c r="Q1029" s="2719"/>
      <c r="R1029" s="2719"/>
      <c r="S1029" s="2719"/>
      <c r="T1029" s="2719"/>
      <c r="U1029" s="2719"/>
      <c r="V1029" s="2719"/>
      <c r="W1029" s="2720"/>
      <c r="X1029" s="2720"/>
      <c r="Y1029" s="2720"/>
      <c r="Z1029" s="2720"/>
      <c r="AA1029" s="2720"/>
      <c r="AB1029" s="2720"/>
      <c r="AC1029" s="2720"/>
      <c r="AD1029" s="2720"/>
      <c r="AE1029" s="2720"/>
      <c r="AF1029" s="2720"/>
      <c r="AG1029" s="2720"/>
      <c r="AH1029" s="2720"/>
      <c r="AI1029" s="2720"/>
    </row>
    <row r="1030" spans="1:35" s="1897" customFormat="1" hidden="1" outlineLevel="1">
      <c r="A1030" s="2021" t="s">
        <v>989</v>
      </c>
      <c r="B1030" s="2021"/>
      <c r="C1030" s="2021" t="s">
        <v>989</v>
      </c>
      <c r="D1030" s="2120" t="s">
        <v>1020</v>
      </c>
      <c r="E1030" s="2653">
        <v>1</v>
      </c>
      <c r="F1030" s="2023"/>
      <c r="G1030" s="2427"/>
      <c r="H1030" s="2427"/>
      <c r="I1030" s="2438" t="s">
        <v>939</v>
      </c>
      <c r="J1030" s="2439"/>
      <c r="K1030" s="2440"/>
      <c r="L1030" s="2441"/>
      <c r="M1030" s="2441"/>
      <c r="N1030" s="2440"/>
      <c r="O1030" s="2440"/>
      <c r="P1030" s="2440"/>
      <c r="Q1030" s="2713">
        <f t="shared" ref="Q1030:AB1030" si="542">SUM(Q1031:Q1032)</f>
        <v>0</v>
      </c>
      <c r="R1030" s="2713">
        <f t="shared" si="542"/>
        <v>0</v>
      </c>
      <c r="S1030" s="2713">
        <f t="shared" si="542"/>
        <v>0</v>
      </c>
      <c r="T1030" s="2713">
        <f t="shared" si="542"/>
        <v>0</v>
      </c>
      <c r="U1030" s="2713">
        <f t="shared" si="542"/>
        <v>0</v>
      </c>
      <c r="V1030" s="2713">
        <f t="shared" si="542"/>
        <v>0</v>
      </c>
      <c r="W1030" s="2713">
        <f t="shared" si="542"/>
        <v>0</v>
      </c>
      <c r="X1030" s="2713">
        <f t="shared" si="542"/>
        <v>0</v>
      </c>
      <c r="Y1030" s="2713">
        <f t="shared" si="542"/>
        <v>0</v>
      </c>
      <c r="Z1030" s="2713">
        <f t="shared" si="542"/>
        <v>0</v>
      </c>
      <c r="AA1030" s="2713">
        <f t="shared" si="542"/>
        <v>0</v>
      </c>
      <c r="AB1030" s="2713">
        <f t="shared" si="542"/>
        <v>0</v>
      </c>
      <c r="AC1030" s="2713">
        <f>S1030</f>
        <v>0</v>
      </c>
      <c r="AD1030" s="2713">
        <f>V1030</f>
        <v>0</v>
      </c>
      <c r="AE1030" s="2713">
        <f>Y1030</f>
        <v>0</v>
      </c>
      <c r="AF1030" s="2713">
        <f>AB1030</f>
        <v>0</v>
      </c>
      <c r="AG1030" s="2713">
        <f>AD1030</f>
        <v>0</v>
      </c>
      <c r="AH1030" s="2713">
        <f>AF1030</f>
        <v>0</v>
      </c>
      <c r="AI1030" s="2713">
        <f>AH1030</f>
        <v>0</v>
      </c>
    </row>
    <row r="1031" spans="1:35" s="1897" customFormat="1" hidden="1" outlineLevel="1">
      <c r="A1031" s="2021" t="s">
        <v>989</v>
      </c>
      <c r="B1031" s="2021"/>
      <c r="C1031" s="2021" t="s">
        <v>989</v>
      </c>
      <c r="D1031" s="2120" t="s">
        <v>1020</v>
      </c>
      <c r="E1031" s="2653">
        <v>1</v>
      </c>
      <c r="F1031" s="2023"/>
      <c r="G1031" s="2427"/>
      <c r="H1031" s="2427"/>
      <c r="I1031" s="2442"/>
      <c r="J1031" s="2442"/>
      <c r="K1031" s="2436"/>
      <c r="L1031" s="2435"/>
      <c r="M1031" s="2436" t="s">
        <v>943</v>
      </c>
      <c r="N1031" s="2436"/>
      <c r="O1031" s="2436"/>
      <c r="P1031" s="2436"/>
      <c r="Q1031" s="2714"/>
      <c r="R1031" s="2714"/>
      <c r="S1031" s="2714"/>
      <c r="T1031" s="2714"/>
      <c r="U1031" s="2714"/>
      <c r="V1031" s="2714"/>
      <c r="W1031" s="2714"/>
      <c r="X1031" s="2714"/>
      <c r="Y1031" s="2714"/>
      <c r="Z1031" s="2714"/>
      <c r="AA1031" s="2721"/>
      <c r="AB1031" s="2721"/>
      <c r="AC1031" s="2722">
        <f>S1031</f>
        <v>0</v>
      </c>
      <c r="AD1031" s="2722">
        <f>V1031</f>
        <v>0</v>
      </c>
      <c r="AE1031" s="2722">
        <f>Y1031</f>
        <v>0</v>
      </c>
      <c r="AF1031" s="2722">
        <f>AB1031</f>
        <v>0</v>
      </c>
      <c r="AG1031" s="2722">
        <f>AD1031</f>
        <v>0</v>
      </c>
      <c r="AH1031" s="2722">
        <f>AF1031</f>
        <v>0</v>
      </c>
      <c r="AI1031" s="2722">
        <f>AH1031</f>
        <v>0</v>
      </c>
    </row>
    <row r="1032" spans="1:35" s="1897" customFormat="1" hidden="1" outlineLevel="1">
      <c r="A1032" s="2021" t="s">
        <v>989</v>
      </c>
      <c r="B1032" s="2021"/>
      <c r="C1032" s="2021" t="s">
        <v>989</v>
      </c>
      <c r="D1032" s="2120" t="s">
        <v>1020</v>
      </c>
      <c r="E1032" s="2653">
        <v>1</v>
      </c>
      <c r="F1032" s="2023"/>
      <c r="G1032" s="2427"/>
      <c r="H1032" s="2427"/>
      <c r="I1032" s="2444"/>
      <c r="J1032" s="2445"/>
      <c r="K1032" s="2446"/>
      <c r="L1032" s="2447"/>
      <c r="M1032" s="2446" t="s">
        <v>944</v>
      </c>
      <c r="N1032" s="2446"/>
      <c r="O1032" s="2446"/>
      <c r="P1032" s="2446"/>
      <c r="Q1032" s="2717"/>
      <c r="R1032" s="2717"/>
      <c r="S1032" s="2717"/>
      <c r="T1032" s="2717"/>
      <c r="U1032" s="2717"/>
      <c r="V1032" s="2717"/>
      <c r="W1032" s="2717"/>
      <c r="X1032" s="2717"/>
      <c r="Y1032" s="2717"/>
      <c r="Z1032" s="2717"/>
      <c r="AA1032" s="2723"/>
      <c r="AB1032" s="2723"/>
      <c r="AC1032" s="2718">
        <f>S1032</f>
        <v>0</v>
      </c>
      <c r="AD1032" s="2718">
        <f>V1032</f>
        <v>0</v>
      </c>
      <c r="AE1032" s="2718">
        <f>Y1032</f>
        <v>0</v>
      </c>
      <c r="AF1032" s="2718">
        <f>AB1032</f>
        <v>0</v>
      </c>
      <c r="AG1032" s="2718">
        <f>AD1032</f>
        <v>0</v>
      </c>
      <c r="AH1032" s="2718">
        <f>AF1032</f>
        <v>0</v>
      </c>
      <c r="AI1032" s="2718">
        <f>AH1032</f>
        <v>0</v>
      </c>
    </row>
    <row r="1033" spans="1:35" s="1897" customFormat="1" hidden="1" outlineLevel="1">
      <c r="A1033" s="2021" t="s">
        <v>989</v>
      </c>
      <c r="B1033" s="2021"/>
      <c r="C1033" s="2021" t="s">
        <v>989</v>
      </c>
      <c r="D1033" s="2120" t="s">
        <v>1020</v>
      </c>
      <c r="E1033" s="2653">
        <v>1</v>
      </c>
      <c r="F1033" s="2023"/>
      <c r="G1033" s="2427"/>
      <c r="H1033" s="2427"/>
      <c r="I1033" s="2023"/>
      <c r="K1033" s="2023"/>
      <c r="L1033" s="2023"/>
      <c r="Q1033" s="2024"/>
      <c r="R1033" s="2024"/>
      <c r="S1033" s="2024"/>
      <c r="T1033" s="2024"/>
      <c r="U1033" s="2024"/>
      <c r="V1033" s="2024"/>
      <c r="W1033" s="2024"/>
      <c r="X1033" s="2024"/>
      <c r="Y1033" s="2024"/>
      <c r="Z1033" s="2024"/>
    </row>
    <row r="1034" spans="1:35" s="1897" customFormat="1" ht="15.75" hidden="1" outlineLevel="1">
      <c r="A1034" s="2021" t="s">
        <v>989</v>
      </c>
      <c r="B1034" s="2021"/>
      <c r="C1034" s="2021" t="s">
        <v>989</v>
      </c>
      <c r="D1034" s="2120" t="s">
        <v>1020</v>
      </c>
      <c r="E1034" s="2653">
        <v>1</v>
      </c>
      <c r="F1034" s="2023"/>
      <c r="G1034" s="2434" t="s">
        <v>1089</v>
      </c>
      <c r="H1034" s="2427"/>
      <c r="I1034" s="2023"/>
      <c r="K1034" s="2023"/>
      <c r="L1034" s="2023"/>
      <c r="M1034" s="2023"/>
      <c r="Q1034" s="2024"/>
      <c r="R1034" s="2024"/>
      <c r="S1034" s="2024"/>
      <c r="T1034" s="2024"/>
      <c r="U1034" s="2024"/>
      <c r="V1034" s="2024"/>
      <c r="W1034" s="2024"/>
      <c r="X1034" s="2024"/>
      <c r="Y1034" s="2024"/>
      <c r="Z1034" s="2450"/>
      <c r="AA1034" s="2448"/>
      <c r="AB1034" s="2448"/>
    </row>
    <row r="1035" spans="1:35" s="1897" customFormat="1" hidden="1" outlineLevel="1">
      <c r="A1035" s="2021" t="s">
        <v>989</v>
      </c>
      <c r="B1035" s="2021"/>
      <c r="C1035" s="2021" t="s">
        <v>989</v>
      </c>
      <c r="D1035" s="2120" t="s">
        <v>1020</v>
      </c>
      <c r="E1035" s="2653">
        <v>1</v>
      </c>
      <c r="F1035" s="2023"/>
      <c r="G1035" s="2427"/>
      <c r="H1035" s="2427"/>
      <c r="I1035" s="2451" t="s">
        <v>461</v>
      </c>
      <c r="J1035" s="2452"/>
      <c r="K1035" s="2452"/>
      <c r="L1035" s="2452"/>
      <c r="M1035" s="2453" t="s">
        <v>945</v>
      </c>
      <c r="N1035" s="2454"/>
      <c r="O1035" s="2454"/>
      <c r="P1035" s="2453" t="s">
        <v>946</v>
      </c>
      <c r="Q1035" s="2455">
        <f>Q$10</f>
        <v>43922</v>
      </c>
      <c r="R1035" s="2455">
        <f t="shared" ref="R1035:AI1035" si="543">R$10</f>
        <v>43952</v>
      </c>
      <c r="S1035" s="2455">
        <f t="shared" si="543"/>
        <v>43983</v>
      </c>
      <c r="T1035" s="2455">
        <f t="shared" si="543"/>
        <v>44013</v>
      </c>
      <c r="U1035" s="2455">
        <f t="shared" si="543"/>
        <v>44044</v>
      </c>
      <c r="V1035" s="2455">
        <f t="shared" si="543"/>
        <v>44075</v>
      </c>
      <c r="W1035" s="2455">
        <f t="shared" si="543"/>
        <v>44105</v>
      </c>
      <c r="X1035" s="2455">
        <f t="shared" si="543"/>
        <v>44136</v>
      </c>
      <c r="Y1035" s="2455">
        <f t="shared" si="543"/>
        <v>44166</v>
      </c>
      <c r="Z1035" s="2455">
        <f t="shared" si="543"/>
        <v>44197</v>
      </c>
      <c r="AA1035" s="2455">
        <f t="shared" si="543"/>
        <v>44228</v>
      </c>
      <c r="AB1035" s="2455">
        <f t="shared" si="543"/>
        <v>44256</v>
      </c>
      <c r="AC1035" s="2455" t="str">
        <f t="shared" si="543"/>
        <v>Q1</v>
      </c>
      <c r="AD1035" s="2455" t="str">
        <f t="shared" si="543"/>
        <v>Q2</v>
      </c>
      <c r="AE1035" s="2455" t="str">
        <f t="shared" si="543"/>
        <v>Q3</v>
      </c>
      <c r="AF1035" s="2455" t="str">
        <f t="shared" si="543"/>
        <v>Q4</v>
      </c>
      <c r="AG1035" s="2455" t="str">
        <f t="shared" si="543"/>
        <v>1st H</v>
      </c>
      <c r="AH1035" s="2455" t="str">
        <f t="shared" si="543"/>
        <v>2nd H</v>
      </c>
      <c r="AI1035" s="2455" t="str">
        <f t="shared" si="543"/>
        <v>Yr.</v>
      </c>
    </row>
    <row r="1036" spans="1:35" s="1897" customFormat="1" hidden="1" outlineLevel="1">
      <c r="A1036" s="2021" t="s">
        <v>989</v>
      </c>
      <c r="B1036" s="2021"/>
      <c r="C1036" s="2021" t="s">
        <v>989</v>
      </c>
      <c r="D1036" s="2120" t="s">
        <v>1020</v>
      </c>
      <c r="E1036" s="2653">
        <v>1</v>
      </c>
      <c r="F1036" s="2023"/>
      <c r="G1036" s="2427"/>
      <c r="H1036" s="2427"/>
      <c r="I1036" s="2456"/>
      <c r="J1036" s="2033" t="s">
        <v>57</v>
      </c>
      <c r="K1036" s="2034"/>
      <c r="L1036" s="2034"/>
      <c r="M1036" s="2034" t="s">
        <v>947</v>
      </c>
      <c r="N1036" s="2034"/>
      <c r="O1036" s="2034"/>
      <c r="P1036" s="2034" t="s">
        <v>57</v>
      </c>
      <c r="Q1036" s="2449"/>
      <c r="R1036" s="2449"/>
      <c r="S1036" s="2449"/>
      <c r="T1036" s="2449"/>
      <c r="U1036" s="2449"/>
      <c r="V1036" s="2449"/>
      <c r="W1036" s="2449"/>
      <c r="X1036" s="2449"/>
      <c r="Y1036" s="2449"/>
      <c r="Z1036" s="2449"/>
      <c r="AA1036" s="2449"/>
      <c r="AB1036" s="2449"/>
      <c r="AC1036" s="2724">
        <f>SUM(Q1036:S1036)</f>
        <v>0</v>
      </c>
      <c r="AD1036" s="2724">
        <f t="shared" ref="AD1036:AD1057" si="544">SUM(T1036:V1036)</f>
        <v>0</v>
      </c>
      <c r="AE1036" s="2724">
        <f t="shared" ref="AE1036:AE1057" si="545">SUM(W1036:Y1036)</f>
        <v>0</v>
      </c>
      <c r="AF1036" s="2724">
        <f t="shared" ref="AF1036:AF1057" si="546">SUM(Z1036:AB1036)</f>
        <v>0</v>
      </c>
      <c r="AG1036" s="2724">
        <f t="shared" ref="AG1036:AG1056" si="547">AC1036+AD1036</f>
        <v>0</v>
      </c>
      <c r="AH1036" s="2724">
        <f t="shared" ref="AH1036:AH1056" si="548">AF1036+AE1036</f>
        <v>0</v>
      </c>
      <c r="AI1036" s="2724">
        <f t="shared" ref="AI1036:AI1057" si="549">AG1036+AH1036</f>
        <v>0</v>
      </c>
    </row>
    <row r="1037" spans="1:35" s="1897" customFormat="1" hidden="1" outlineLevel="1">
      <c r="A1037" s="2021" t="s">
        <v>989</v>
      </c>
      <c r="B1037" s="2021"/>
      <c r="C1037" s="2021" t="s">
        <v>989</v>
      </c>
      <c r="D1037" s="2120" t="s">
        <v>1020</v>
      </c>
      <c r="E1037" s="2653">
        <v>1</v>
      </c>
      <c r="F1037" s="2023"/>
      <c r="G1037" s="2427"/>
      <c r="H1037" s="2023"/>
      <c r="I1037" s="2457"/>
      <c r="J1037" s="2083"/>
      <c r="K1037" s="2083"/>
      <c r="L1037" s="2083"/>
      <c r="M1037" s="2083" t="s">
        <v>948</v>
      </c>
      <c r="N1037" s="2083"/>
      <c r="O1037" s="2083"/>
      <c r="P1037" s="2084" t="s">
        <v>949</v>
      </c>
      <c r="Q1037" s="2458"/>
      <c r="R1037" s="2458"/>
      <c r="S1037" s="2458"/>
      <c r="T1037" s="2458"/>
      <c r="U1037" s="2458"/>
      <c r="V1037" s="2458"/>
      <c r="W1037" s="2458"/>
      <c r="X1037" s="2458"/>
      <c r="Y1037" s="2458"/>
      <c r="Z1037" s="2458"/>
      <c r="AA1037" s="2458"/>
      <c r="AB1037" s="2458"/>
      <c r="AC1037" s="2725">
        <f>SUM(Q1037:S1037)</f>
        <v>0</v>
      </c>
      <c r="AD1037" s="2725">
        <f t="shared" si="544"/>
        <v>0</v>
      </c>
      <c r="AE1037" s="2725">
        <f t="shared" si="545"/>
        <v>0</v>
      </c>
      <c r="AF1037" s="2725">
        <f t="shared" si="546"/>
        <v>0</v>
      </c>
      <c r="AG1037" s="2725">
        <f t="shared" si="547"/>
        <v>0</v>
      </c>
      <c r="AH1037" s="2725">
        <f t="shared" si="548"/>
        <v>0</v>
      </c>
      <c r="AI1037" s="2725">
        <f t="shared" si="549"/>
        <v>0</v>
      </c>
    </row>
    <row r="1038" spans="1:35" s="1897" customFormat="1" hidden="1" outlineLevel="1">
      <c r="A1038" s="2021" t="s">
        <v>989</v>
      </c>
      <c r="B1038" s="2021"/>
      <c r="C1038" s="2021" t="s">
        <v>989</v>
      </c>
      <c r="D1038" s="2120" t="s">
        <v>1020</v>
      </c>
      <c r="E1038" s="2653">
        <v>1</v>
      </c>
      <c r="F1038" s="2023"/>
      <c r="G1038" s="2427"/>
      <c r="H1038" s="2023"/>
      <c r="I1038" s="2456"/>
      <c r="J1038" s="2087" t="s">
        <v>218</v>
      </c>
      <c r="K1038" s="2088"/>
      <c r="L1038" s="2088"/>
      <c r="M1038" s="2089" t="s">
        <v>950</v>
      </c>
      <c r="N1038" s="2088"/>
      <c r="O1038" s="2088"/>
      <c r="P1038" s="2088" t="s">
        <v>951</v>
      </c>
      <c r="Q1038" s="2459"/>
      <c r="R1038" s="2459"/>
      <c r="S1038" s="2459"/>
      <c r="T1038" s="2459"/>
      <c r="U1038" s="2459"/>
      <c r="V1038" s="2459"/>
      <c r="W1038" s="2459"/>
      <c r="X1038" s="2459"/>
      <c r="Y1038" s="2459"/>
      <c r="Z1038" s="2459"/>
      <c r="AA1038" s="2459"/>
      <c r="AB1038" s="2459"/>
      <c r="AC1038" s="2726">
        <f>SUM(Q1038:T1038)</f>
        <v>0</v>
      </c>
      <c r="AD1038" s="2726">
        <f t="shared" si="544"/>
        <v>0</v>
      </c>
      <c r="AE1038" s="2726">
        <f t="shared" si="545"/>
        <v>0</v>
      </c>
      <c r="AF1038" s="2726">
        <f t="shared" si="546"/>
        <v>0</v>
      </c>
      <c r="AG1038" s="2726">
        <f t="shared" si="547"/>
        <v>0</v>
      </c>
      <c r="AH1038" s="2726">
        <f t="shared" si="548"/>
        <v>0</v>
      </c>
      <c r="AI1038" s="2726">
        <f t="shared" si="549"/>
        <v>0</v>
      </c>
    </row>
    <row r="1039" spans="1:35" s="1897" customFormat="1" hidden="1" outlineLevel="1">
      <c r="A1039" s="2021" t="s">
        <v>989</v>
      </c>
      <c r="B1039" s="2021"/>
      <c r="C1039" s="2021" t="s">
        <v>989</v>
      </c>
      <c r="D1039" s="2120" t="s">
        <v>1020</v>
      </c>
      <c r="E1039" s="2653">
        <v>1</v>
      </c>
      <c r="F1039" s="2023"/>
      <c r="G1039" s="2427"/>
      <c r="H1039" s="2023"/>
      <c r="I1039" s="2457"/>
      <c r="J1039" s="2083"/>
      <c r="K1039" s="2083"/>
      <c r="L1039" s="2083"/>
      <c r="M1039" s="2083" t="s">
        <v>952</v>
      </c>
      <c r="N1039" s="2083"/>
      <c r="O1039" s="2083"/>
      <c r="P1039" s="2083" t="s">
        <v>953</v>
      </c>
      <c r="Q1039" s="2458"/>
      <c r="R1039" s="2458"/>
      <c r="S1039" s="2458"/>
      <c r="T1039" s="2458"/>
      <c r="U1039" s="2460"/>
      <c r="V1039" s="2458"/>
      <c r="W1039" s="2458"/>
      <c r="X1039" s="2458"/>
      <c r="Y1039" s="2458"/>
      <c r="Z1039" s="2458"/>
      <c r="AA1039" s="2458"/>
      <c r="AB1039" s="2458"/>
      <c r="AC1039" s="2725">
        <f t="shared" ref="AC1039:AC1057" si="550">SUM(Q1039:S1039)</f>
        <v>0</v>
      </c>
      <c r="AD1039" s="2725">
        <f t="shared" si="544"/>
        <v>0</v>
      </c>
      <c r="AE1039" s="2725">
        <f t="shared" si="545"/>
        <v>0</v>
      </c>
      <c r="AF1039" s="2725">
        <f t="shared" si="546"/>
        <v>0</v>
      </c>
      <c r="AG1039" s="2725">
        <f t="shared" si="547"/>
        <v>0</v>
      </c>
      <c r="AH1039" s="2725">
        <f t="shared" si="548"/>
        <v>0</v>
      </c>
      <c r="AI1039" s="2725">
        <f t="shared" si="549"/>
        <v>0</v>
      </c>
    </row>
    <row r="1040" spans="1:35" s="1897" customFormat="1" hidden="1" outlineLevel="1">
      <c r="A1040" s="2021" t="s">
        <v>989</v>
      </c>
      <c r="B1040" s="2021"/>
      <c r="C1040" s="2021" t="s">
        <v>989</v>
      </c>
      <c r="D1040" s="2120" t="s">
        <v>1020</v>
      </c>
      <c r="E1040" s="2653">
        <v>1</v>
      </c>
      <c r="F1040" s="2023"/>
      <c r="G1040" s="2427"/>
      <c r="H1040" s="2023"/>
      <c r="I1040" s="2456"/>
      <c r="J1040" s="2087" t="s">
        <v>137</v>
      </c>
      <c r="K1040" s="2088"/>
      <c r="L1040" s="2088"/>
      <c r="M1040" s="2088" t="s">
        <v>954</v>
      </c>
      <c r="N1040" s="2088"/>
      <c r="O1040" s="2088"/>
      <c r="P1040" s="2093" t="s">
        <v>955</v>
      </c>
      <c r="Q1040" s="2459"/>
      <c r="R1040" s="2459"/>
      <c r="S1040" s="2459"/>
      <c r="T1040" s="2459"/>
      <c r="U1040" s="2459"/>
      <c r="V1040" s="2459"/>
      <c r="W1040" s="2459"/>
      <c r="X1040" s="2459"/>
      <c r="Y1040" s="2459"/>
      <c r="Z1040" s="2459"/>
      <c r="AA1040" s="2459"/>
      <c r="AB1040" s="2459"/>
      <c r="AC1040" s="2726">
        <f t="shared" si="550"/>
        <v>0</v>
      </c>
      <c r="AD1040" s="2726">
        <f t="shared" si="544"/>
        <v>0</v>
      </c>
      <c r="AE1040" s="2726">
        <f t="shared" si="545"/>
        <v>0</v>
      </c>
      <c r="AF1040" s="2726">
        <f t="shared" si="546"/>
        <v>0</v>
      </c>
      <c r="AG1040" s="2726">
        <f t="shared" si="547"/>
        <v>0</v>
      </c>
      <c r="AH1040" s="2726">
        <f t="shared" si="548"/>
        <v>0</v>
      </c>
      <c r="AI1040" s="2726">
        <f t="shared" si="549"/>
        <v>0</v>
      </c>
    </row>
    <row r="1041" spans="1:35" s="1897" customFormat="1" hidden="1" outlineLevel="1">
      <c r="A1041" s="2021" t="s">
        <v>989</v>
      </c>
      <c r="B1041" s="2021"/>
      <c r="C1041" s="2021" t="s">
        <v>989</v>
      </c>
      <c r="D1041" s="2120" t="s">
        <v>1020</v>
      </c>
      <c r="E1041" s="2653">
        <v>1</v>
      </c>
      <c r="F1041" s="2023"/>
      <c r="G1041" s="2427"/>
      <c r="H1041" s="2023"/>
      <c r="I1041" s="2456"/>
      <c r="M1041" s="1897" t="s">
        <v>956</v>
      </c>
      <c r="P1041" s="2094" t="s">
        <v>957</v>
      </c>
      <c r="Q1041" s="2443"/>
      <c r="R1041" s="2443"/>
      <c r="S1041" s="2443"/>
      <c r="T1041" s="2443"/>
      <c r="U1041" s="2443"/>
      <c r="V1041" s="2443"/>
      <c r="W1041" s="2443"/>
      <c r="X1041" s="2443"/>
      <c r="Y1041" s="2443"/>
      <c r="Z1041" s="2443"/>
      <c r="AA1041" s="2443"/>
      <c r="AB1041" s="2443"/>
      <c r="AC1041" s="2727">
        <f t="shared" si="550"/>
        <v>0</v>
      </c>
      <c r="AD1041" s="2727">
        <f t="shared" si="544"/>
        <v>0</v>
      </c>
      <c r="AE1041" s="2727">
        <f t="shared" si="545"/>
        <v>0</v>
      </c>
      <c r="AF1041" s="2727">
        <f t="shared" si="546"/>
        <v>0</v>
      </c>
      <c r="AG1041" s="2727">
        <f t="shared" si="547"/>
        <v>0</v>
      </c>
      <c r="AH1041" s="2727">
        <f t="shared" si="548"/>
        <v>0</v>
      </c>
      <c r="AI1041" s="2727">
        <f t="shared" si="549"/>
        <v>0</v>
      </c>
    </row>
    <row r="1042" spans="1:35" s="1897" customFormat="1" hidden="1" outlineLevel="1">
      <c r="A1042" s="2021" t="s">
        <v>989</v>
      </c>
      <c r="B1042" s="2021"/>
      <c r="C1042" s="2021" t="s">
        <v>989</v>
      </c>
      <c r="D1042" s="2120" t="s">
        <v>1020</v>
      </c>
      <c r="E1042" s="2653">
        <v>1</v>
      </c>
      <c r="F1042" s="2023"/>
      <c r="G1042" s="2427"/>
      <c r="H1042" s="2023"/>
      <c r="I1042" s="2457"/>
      <c r="M1042" s="1897" t="s">
        <v>958</v>
      </c>
      <c r="P1042" s="2094" t="s">
        <v>959</v>
      </c>
      <c r="Q1042" s="2443"/>
      <c r="R1042" s="2443"/>
      <c r="S1042" s="2443"/>
      <c r="T1042" s="2443"/>
      <c r="U1042" s="2443"/>
      <c r="V1042" s="2443"/>
      <c r="W1042" s="2443"/>
      <c r="X1042" s="2443"/>
      <c r="Y1042" s="2443"/>
      <c r="Z1042" s="2443"/>
      <c r="AA1042" s="2443"/>
      <c r="AB1042" s="2443"/>
      <c r="AC1042" s="2727">
        <f t="shared" si="550"/>
        <v>0</v>
      </c>
      <c r="AD1042" s="2727">
        <f t="shared" si="544"/>
        <v>0</v>
      </c>
      <c r="AE1042" s="2727">
        <f t="shared" si="545"/>
        <v>0</v>
      </c>
      <c r="AF1042" s="2727">
        <f t="shared" si="546"/>
        <v>0</v>
      </c>
      <c r="AG1042" s="2727">
        <f t="shared" si="547"/>
        <v>0</v>
      </c>
      <c r="AH1042" s="2727">
        <f t="shared" si="548"/>
        <v>0</v>
      </c>
      <c r="AI1042" s="2727">
        <f t="shared" si="549"/>
        <v>0</v>
      </c>
    </row>
    <row r="1043" spans="1:35" s="1897" customFormat="1" hidden="1" outlineLevel="1">
      <c r="A1043" s="2021" t="s">
        <v>989</v>
      </c>
      <c r="B1043" s="2021"/>
      <c r="C1043" s="2021" t="s">
        <v>989</v>
      </c>
      <c r="D1043" s="2120" t="s">
        <v>1020</v>
      </c>
      <c r="E1043" s="2653">
        <v>1</v>
      </c>
      <c r="F1043" s="2023"/>
      <c r="G1043" s="2427"/>
      <c r="H1043" s="2023"/>
      <c r="I1043" s="2457"/>
      <c r="M1043" s="1897" t="s">
        <v>960</v>
      </c>
      <c r="P1043" s="2094" t="s">
        <v>961</v>
      </c>
      <c r="Q1043" s="2443"/>
      <c r="R1043" s="2443"/>
      <c r="S1043" s="2443"/>
      <c r="T1043" s="2443"/>
      <c r="U1043" s="2443"/>
      <c r="V1043" s="2443"/>
      <c r="W1043" s="2443"/>
      <c r="X1043" s="2443"/>
      <c r="Y1043" s="2443"/>
      <c r="Z1043" s="2443"/>
      <c r="AA1043" s="2443"/>
      <c r="AB1043" s="2443"/>
      <c r="AC1043" s="2727">
        <f t="shared" si="550"/>
        <v>0</v>
      </c>
      <c r="AD1043" s="2727">
        <f t="shared" si="544"/>
        <v>0</v>
      </c>
      <c r="AE1043" s="2727">
        <f t="shared" si="545"/>
        <v>0</v>
      </c>
      <c r="AF1043" s="2727">
        <f t="shared" si="546"/>
        <v>0</v>
      </c>
      <c r="AG1043" s="2727">
        <f t="shared" si="547"/>
        <v>0</v>
      </c>
      <c r="AH1043" s="2727">
        <f t="shared" si="548"/>
        <v>0</v>
      </c>
      <c r="AI1043" s="2727">
        <f t="shared" si="549"/>
        <v>0</v>
      </c>
    </row>
    <row r="1044" spans="1:35" s="1897" customFormat="1" hidden="1" outlineLevel="1">
      <c r="A1044" s="2021" t="s">
        <v>989</v>
      </c>
      <c r="B1044" s="2021"/>
      <c r="C1044" s="2021" t="s">
        <v>989</v>
      </c>
      <c r="D1044" s="2120" t="s">
        <v>1020</v>
      </c>
      <c r="E1044" s="2653">
        <v>1</v>
      </c>
      <c r="F1044" s="2023"/>
      <c r="G1044" s="2427"/>
      <c r="H1044" s="2023"/>
      <c r="I1044" s="2457"/>
      <c r="M1044" s="1897" t="s">
        <v>962</v>
      </c>
      <c r="P1044" s="2094" t="s">
        <v>963</v>
      </c>
      <c r="Q1044" s="2443"/>
      <c r="R1044" s="2443"/>
      <c r="S1044" s="2443"/>
      <c r="T1044" s="2443"/>
      <c r="U1044" s="2443"/>
      <c r="V1044" s="2443"/>
      <c r="W1044" s="2443"/>
      <c r="X1044" s="2443"/>
      <c r="Y1044" s="2443"/>
      <c r="Z1044" s="2443"/>
      <c r="AA1044" s="2443"/>
      <c r="AB1044" s="2443"/>
      <c r="AC1044" s="2727">
        <f t="shared" si="550"/>
        <v>0</v>
      </c>
      <c r="AD1044" s="2727">
        <f t="shared" si="544"/>
        <v>0</v>
      </c>
      <c r="AE1044" s="2727">
        <f t="shared" si="545"/>
        <v>0</v>
      </c>
      <c r="AF1044" s="2727">
        <f t="shared" si="546"/>
        <v>0</v>
      </c>
      <c r="AG1044" s="2727">
        <f t="shared" si="547"/>
        <v>0</v>
      </c>
      <c r="AH1044" s="2727">
        <f t="shared" si="548"/>
        <v>0</v>
      </c>
      <c r="AI1044" s="2727">
        <f t="shared" si="549"/>
        <v>0</v>
      </c>
    </row>
    <row r="1045" spans="1:35" s="1897" customFormat="1" hidden="1" outlineLevel="1">
      <c r="A1045" s="2021" t="s">
        <v>989</v>
      </c>
      <c r="B1045" s="2021"/>
      <c r="C1045" s="2021" t="s">
        <v>989</v>
      </c>
      <c r="D1045" s="2120" t="s">
        <v>1020</v>
      </c>
      <c r="E1045" s="2653">
        <v>1</v>
      </c>
      <c r="F1045" s="2023"/>
      <c r="G1045" s="2427"/>
      <c r="H1045" s="2023"/>
      <c r="I1045" s="2457"/>
      <c r="M1045" s="1897" t="s">
        <v>964</v>
      </c>
      <c r="P1045" s="2094" t="s">
        <v>965</v>
      </c>
      <c r="Q1045" s="2443"/>
      <c r="R1045" s="2443"/>
      <c r="S1045" s="2443"/>
      <c r="T1045" s="2443"/>
      <c r="U1045" s="2443"/>
      <c r="V1045" s="2443"/>
      <c r="W1045" s="2443"/>
      <c r="X1045" s="2443"/>
      <c r="Y1045" s="2443"/>
      <c r="Z1045" s="2443"/>
      <c r="AA1045" s="2443"/>
      <c r="AB1045" s="2443"/>
      <c r="AC1045" s="2727">
        <f t="shared" si="550"/>
        <v>0</v>
      </c>
      <c r="AD1045" s="2727">
        <f t="shared" si="544"/>
        <v>0</v>
      </c>
      <c r="AE1045" s="2727">
        <f t="shared" si="545"/>
        <v>0</v>
      </c>
      <c r="AF1045" s="2727">
        <f t="shared" si="546"/>
        <v>0</v>
      </c>
      <c r="AG1045" s="2727">
        <f t="shared" si="547"/>
        <v>0</v>
      </c>
      <c r="AH1045" s="2727">
        <f t="shared" si="548"/>
        <v>0</v>
      </c>
      <c r="AI1045" s="2727">
        <f t="shared" si="549"/>
        <v>0</v>
      </c>
    </row>
    <row r="1046" spans="1:35" s="1897" customFormat="1" hidden="1" outlineLevel="1">
      <c r="A1046" s="2021" t="s">
        <v>989</v>
      </c>
      <c r="B1046" s="2021"/>
      <c r="C1046" s="2021" t="s">
        <v>989</v>
      </c>
      <c r="D1046" s="2120" t="s">
        <v>1020</v>
      </c>
      <c r="E1046" s="2653">
        <v>1</v>
      </c>
      <c r="F1046" s="2023"/>
      <c r="G1046" s="2427"/>
      <c r="H1046" s="2023"/>
      <c r="I1046" s="2456"/>
      <c r="M1046" s="1897" t="s">
        <v>966</v>
      </c>
      <c r="P1046" s="2094" t="s">
        <v>967</v>
      </c>
      <c r="Q1046" s="2443"/>
      <c r="R1046" s="2443"/>
      <c r="S1046" s="2443"/>
      <c r="T1046" s="2443"/>
      <c r="U1046" s="2443"/>
      <c r="V1046" s="2443"/>
      <c r="W1046" s="2443"/>
      <c r="X1046" s="2443"/>
      <c r="Y1046" s="2443"/>
      <c r="Z1046" s="2443"/>
      <c r="AA1046" s="2443"/>
      <c r="AB1046" s="2443"/>
      <c r="AC1046" s="2727">
        <f t="shared" si="550"/>
        <v>0</v>
      </c>
      <c r="AD1046" s="2727">
        <f t="shared" si="544"/>
        <v>0</v>
      </c>
      <c r="AE1046" s="2727">
        <f t="shared" si="545"/>
        <v>0</v>
      </c>
      <c r="AF1046" s="2727">
        <f t="shared" si="546"/>
        <v>0</v>
      </c>
      <c r="AG1046" s="2727">
        <f t="shared" si="547"/>
        <v>0</v>
      </c>
      <c r="AH1046" s="2727">
        <f t="shared" si="548"/>
        <v>0</v>
      </c>
      <c r="AI1046" s="2727">
        <f t="shared" si="549"/>
        <v>0</v>
      </c>
    </row>
    <row r="1047" spans="1:35" s="1897" customFormat="1" hidden="1" outlineLevel="1">
      <c r="A1047" s="2021" t="s">
        <v>989</v>
      </c>
      <c r="B1047" s="2021"/>
      <c r="C1047" s="2021" t="s">
        <v>989</v>
      </c>
      <c r="D1047" s="2120" t="s">
        <v>1020</v>
      </c>
      <c r="E1047" s="2653">
        <v>1</v>
      </c>
      <c r="F1047" s="2023"/>
      <c r="G1047" s="2427"/>
      <c r="H1047" s="2023"/>
      <c r="I1047" s="2456"/>
      <c r="M1047" s="1897" t="s">
        <v>968</v>
      </c>
      <c r="P1047" s="2094" t="s">
        <v>969</v>
      </c>
      <c r="Q1047" s="2443"/>
      <c r="R1047" s="2443"/>
      <c r="S1047" s="2443"/>
      <c r="T1047" s="2443"/>
      <c r="U1047" s="2443"/>
      <c r="V1047" s="2443"/>
      <c r="W1047" s="2443"/>
      <c r="X1047" s="2443"/>
      <c r="Y1047" s="2443"/>
      <c r="Z1047" s="2443"/>
      <c r="AA1047" s="2443"/>
      <c r="AB1047" s="2443"/>
      <c r="AC1047" s="2727">
        <f t="shared" si="550"/>
        <v>0</v>
      </c>
      <c r="AD1047" s="2727">
        <f t="shared" si="544"/>
        <v>0</v>
      </c>
      <c r="AE1047" s="2727">
        <f t="shared" si="545"/>
        <v>0</v>
      </c>
      <c r="AF1047" s="2727">
        <f t="shared" si="546"/>
        <v>0</v>
      </c>
      <c r="AG1047" s="2727">
        <f t="shared" si="547"/>
        <v>0</v>
      </c>
      <c r="AH1047" s="2727">
        <f t="shared" si="548"/>
        <v>0</v>
      </c>
      <c r="AI1047" s="2727">
        <f t="shared" si="549"/>
        <v>0</v>
      </c>
    </row>
    <row r="1048" spans="1:35" s="1897" customFormat="1" hidden="1" outlineLevel="1">
      <c r="A1048" s="2021" t="s">
        <v>989</v>
      </c>
      <c r="B1048" s="2021"/>
      <c r="C1048" s="2021" t="s">
        <v>989</v>
      </c>
      <c r="D1048" s="2120" t="s">
        <v>1020</v>
      </c>
      <c r="E1048" s="2653">
        <v>1</v>
      </c>
      <c r="F1048" s="2023"/>
      <c r="G1048" s="2427"/>
      <c r="H1048" s="2023"/>
      <c r="I1048" s="2456"/>
      <c r="J1048" s="2087" t="s">
        <v>219</v>
      </c>
      <c r="K1048" s="2088"/>
      <c r="L1048" s="2088"/>
      <c r="M1048" s="2088" t="s">
        <v>970</v>
      </c>
      <c r="N1048" s="2088"/>
      <c r="O1048" s="2088"/>
      <c r="P1048" s="2088" t="s">
        <v>970</v>
      </c>
      <c r="Q1048" s="2459"/>
      <c r="R1048" s="2459"/>
      <c r="S1048" s="2459"/>
      <c r="T1048" s="2459"/>
      <c r="U1048" s="2459"/>
      <c r="V1048" s="2459"/>
      <c r="W1048" s="2459"/>
      <c r="X1048" s="2459"/>
      <c r="Y1048" s="2459"/>
      <c r="Z1048" s="2459"/>
      <c r="AA1048" s="2459"/>
      <c r="AB1048" s="2459"/>
      <c r="AC1048" s="2726">
        <f t="shared" si="550"/>
        <v>0</v>
      </c>
      <c r="AD1048" s="2726">
        <f t="shared" si="544"/>
        <v>0</v>
      </c>
      <c r="AE1048" s="2726">
        <f t="shared" si="545"/>
        <v>0</v>
      </c>
      <c r="AF1048" s="2726">
        <f t="shared" si="546"/>
        <v>0</v>
      </c>
      <c r="AG1048" s="2726">
        <f t="shared" si="547"/>
        <v>0</v>
      </c>
      <c r="AH1048" s="2726">
        <f t="shared" si="548"/>
        <v>0</v>
      </c>
      <c r="AI1048" s="2726">
        <f t="shared" si="549"/>
        <v>0</v>
      </c>
    </row>
    <row r="1049" spans="1:35" s="1897" customFormat="1" hidden="1" outlineLevel="1">
      <c r="A1049" s="2021" t="s">
        <v>989</v>
      </c>
      <c r="B1049" s="2021"/>
      <c r="C1049" s="2021" t="s">
        <v>989</v>
      </c>
      <c r="D1049" s="2120" t="s">
        <v>1020</v>
      </c>
      <c r="E1049" s="2653">
        <v>1</v>
      </c>
      <c r="F1049" s="2023"/>
      <c r="G1049" s="2427"/>
      <c r="H1049" s="2023"/>
      <c r="I1049" s="2457"/>
      <c r="M1049" s="1897" t="s">
        <v>971</v>
      </c>
      <c r="P1049" s="2094" t="s">
        <v>972</v>
      </c>
      <c r="Q1049" s="2443"/>
      <c r="R1049" s="2443"/>
      <c r="S1049" s="2443"/>
      <c r="T1049" s="2443"/>
      <c r="U1049" s="2443"/>
      <c r="V1049" s="2443"/>
      <c r="W1049" s="2443"/>
      <c r="X1049" s="2443"/>
      <c r="Y1049" s="2443"/>
      <c r="Z1049" s="2443"/>
      <c r="AA1049" s="2443"/>
      <c r="AB1049" s="2443"/>
      <c r="AC1049" s="2727">
        <f t="shared" si="550"/>
        <v>0</v>
      </c>
      <c r="AD1049" s="2727">
        <f t="shared" si="544"/>
        <v>0</v>
      </c>
      <c r="AE1049" s="2727">
        <f t="shared" si="545"/>
        <v>0</v>
      </c>
      <c r="AF1049" s="2727">
        <f t="shared" si="546"/>
        <v>0</v>
      </c>
      <c r="AG1049" s="2727">
        <f t="shared" si="547"/>
        <v>0</v>
      </c>
      <c r="AH1049" s="2727">
        <f t="shared" si="548"/>
        <v>0</v>
      </c>
      <c r="AI1049" s="2727">
        <f t="shared" si="549"/>
        <v>0</v>
      </c>
    </row>
    <row r="1050" spans="1:35" s="1897" customFormat="1" hidden="1" outlineLevel="1">
      <c r="A1050" s="2021" t="s">
        <v>989</v>
      </c>
      <c r="B1050" s="2021"/>
      <c r="C1050" s="2021" t="s">
        <v>989</v>
      </c>
      <c r="D1050" s="2120" t="s">
        <v>1020</v>
      </c>
      <c r="E1050" s="2653">
        <v>1</v>
      </c>
      <c r="F1050" s="2023"/>
      <c r="G1050" s="2427"/>
      <c r="H1050" s="2023"/>
      <c r="I1050" s="2457"/>
      <c r="J1050" s="2083"/>
      <c r="K1050" s="2083"/>
      <c r="L1050" s="2083"/>
      <c r="M1050" s="2083" t="s">
        <v>973</v>
      </c>
      <c r="N1050" s="2083"/>
      <c r="O1050" s="2083"/>
      <c r="P1050" s="2084" t="s">
        <v>974</v>
      </c>
      <c r="Q1050" s="2458"/>
      <c r="R1050" s="2458"/>
      <c r="S1050" s="2458"/>
      <c r="T1050" s="2458"/>
      <c r="U1050" s="2458"/>
      <c r="V1050" s="2458"/>
      <c r="W1050" s="2458"/>
      <c r="X1050" s="2458"/>
      <c r="Y1050" s="2458"/>
      <c r="Z1050" s="2458"/>
      <c r="AA1050" s="2458"/>
      <c r="AB1050" s="2458"/>
      <c r="AC1050" s="2725">
        <f t="shared" si="550"/>
        <v>0</v>
      </c>
      <c r="AD1050" s="2725">
        <f t="shared" si="544"/>
        <v>0</v>
      </c>
      <c r="AE1050" s="2725">
        <f t="shared" si="545"/>
        <v>0</v>
      </c>
      <c r="AF1050" s="2725">
        <f t="shared" si="546"/>
        <v>0</v>
      </c>
      <c r="AG1050" s="2725">
        <f t="shared" si="547"/>
        <v>0</v>
      </c>
      <c r="AH1050" s="2725">
        <f t="shared" si="548"/>
        <v>0</v>
      </c>
      <c r="AI1050" s="2725">
        <f t="shared" si="549"/>
        <v>0</v>
      </c>
    </row>
    <row r="1051" spans="1:35" s="1897" customFormat="1" hidden="1" outlineLevel="1">
      <c r="A1051" s="2021" t="s">
        <v>989</v>
      </c>
      <c r="B1051" s="2021"/>
      <c r="C1051" s="2021" t="s">
        <v>989</v>
      </c>
      <c r="D1051" s="2120" t="s">
        <v>1020</v>
      </c>
      <c r="E1051" s="2653">
        <v>1</v>
      </c>
      <c r="F1051" s="2023"/>
      <c r="G1051" s="2427"/>
      <c r="H1051" s="2023"/>
      <c r="I1051" s="2456"/>
      <c r="J1051" s="2023" t="s">
        <v>975</v>
      </c>
      <c r="M1051" s="2094" t="s">
        <v>976</v>
      </c>
      <c r="P1051" s="2094" t="s">
        <v>977</v>
      </c>
      <c r="Q1051" s="2443"/>
      <c r="R1051" s="2443"/>
      <c r="S1051" s="2443"/>
      <c r="T1051" s="2443"/>
      <c r="U1051" s="2443"/>
      <c r="V1051" s="2443"/>
      <c r="W1051" s="2443"/>
      <c r="X1051" s="2443"/>
      <c r="Y1051" s="2443"/>
      <c r="Z1051" s="2443"/>
      <c r="AA1051" s="2443"/>
      <c r="AB1051" s="2443"/>
      <c r="AC1051" s="2727">
        <f t="shared" si="550"/>
        <v>0</v>
      </c>
      <c r="AD1051" s="2727">
        <f t="shared" si="544"/>
        <v>0</v>
      </c>
      <c r="AE1051" s="2727">
        <f t="shared" si="545"/>
        <v>0</v>
      </c>
      <c r="AF1051" s="2727">
        <f t="shared" si="546"/>
        <v>0</v>
      </c>
      <c r="AG1051" s="2727">
        <f t="shared" si="547"/>
        <v>0</v>
      </c>
      <c r="AH1051" s="2727">
        <f t="shared" si="548"/>
        <v>0</v>
      </c>
      <c r="AI1051" s="2727">
        <f t="shared" si="549"/>
        <v>0</v>
      </c>
    </row>
    <row r="1052" spans="1:35" s="1897" customFormat="1" hidden="1" outlineLevel="1">
      <c r="A1052" s="2021" t="s">
        <v>989</v>
      </c>
      <c r="B1052" s="2021"/>
      <c r="C1052" s="2021" t="s">
        <v>989</v>
      </c>
      <c r="D1052" s="2120" t="s">
        <v>1020</v>
      </c>
      <c r="E1052" s="2653">
        <v>1</v>
      </c>
      <c r="F1052" s="2023"/>
      <c r="G1052" s="2427"/>
      <c r="H1052" s="2023"/>
      <c r="I1052" s="2456"/>
      <c r="M1052" s="2094" t="s">
        <v>978</v>
      </c>
      <c r="P1052" s="2094" t="s">
        <v>979</v>
      </c>
      <c r="Q1052" s="2443"/>
      <c r="R1052" s="2443"/>
      <c r="S1052" s="2443"/>
      <c r="T1052" s="2443"/>
      <c r="U1052" s="2443"/>
      <c r="V1052" s="2443"/>
      <c r="W1052" s="2443"/>
      <c r="X1052" s="2443"/>
      <c r="Y1052" s="2443"/>
      <c r="Z1052" s="2443"/>
      <c r="AA1052" s="2443"/>
      <c r="AB1052" s="2443"/>
      <c r="AC1052" s="2727">
        <f t="shared" si="550"/>
        <v>0</v>
      </c>
      <c r="AD1052" s="2727">
        <f t="shared" si="544"/>
        <v>0</v>
      </c>
      <c r="AE1052" s="2727">
        <f t="shared" si="545"/>
        <v>0</v>
      </c>
      <c r="AF1052" s="2727">
        <f t="shared" si="546"/>
        <v>0</v>
      </c>
      <c r="AG1052" s="2727">
        <f t="shared" si="547"/>
        <v>0</v>
      </c>
      <c r="AH1052" s="2727">
        <f t="shared" si="548"/>
        <v>0</v>
      </c>
      <c r="AI1052" s="2727">
        <f t="shared" si="549"/>
        <v>0</v>
      </c>
    </row>
    <row r="1053" spans="1:35" s="1897" customFormat="1" hidden="1" outlineLevel="1">
      <c r="A1053" s="2021" t="s">
        <v>989</v>
      </c>
      <c r="B1053" s="2021"/>
      <c r="C1053" s="2021" t="s">
        <v>989</v>
      </c>
      <c r="D1053" s="2120" t="s">
        <v>1020</v>
      </c>
      <c r="E1053" s="2653">
        <v>1</v>
      </c>
      <c r="F1053" s="2023"/>
      <c r="G1053" s="2427"/>
      <c r="H1053" s="2023"/>
      <c r="I1053" s="2456"/>
      <c r="M1053" s="2094" t="s">
        <v>980</v>
      </c>
      <c r="P1053" s="2094" t="s">
        <v>981</v>
      </c>
      <c r="Q1053" s="2443"/>
      <c r="R1053" s="2443"/>
      <c r="S1053" s="2443"/>
      <c r="T1053" s="2443"/>
      <c r="U1053" s="2443"/>
      <c r="V1053" s="2443"/>
      <c r="W1053" s="2443"/>
      <c r="X1053" s="2443"/>
      <c r="Y1053" s="2443"/>
      <c r="Z1053" s="2443"/>
      <c r="AA1053" s="2443"/>
      <c r="AB1053" s="2443"/>
      <c r="AC1053" s="2727">
        <f t="shared" si="550"/>
        <v>0</v>
      </c>
      <c r="AD1053" s="2727">
        <f t="shared" si="544"/>
        <v>0</v>
      </c>
      <c r="AE1053" s="2727">
        <f t="shared" si="545"/>
        <v>0</v>
      </c>
      <c r="AF1053" s="2727">
        <f t="shared" si="546"/>
        <v>0</v>
      </c>
      <c r="AG1053" s="2727">
        <f t="shared" si="547"/>
        <v>0</v>
      </c>
      <c r="AH1053" s="2727">
        <f t="shared" si="548"/>
        <v>0</v>
      </c>
      <c r="AI1053" s="2727">
        <f t="shared" si="549"/>
        <v>0</v>
      </c>
    </row>
    <row r="1054" spans="1:35" s="1897" customFormat="1" hidden="1" outlineLevel="1">
      <c r="A1054" s="2021" t="s">
        <v>989</v>
      </c>
      <c r="B1054" s="2021"/>
      <c r="C1054" s="2021" t="s">
        <v>989</v>
      </c>
      <c r="D1054" s="2120" t="s">
        <v>1020</v>
      </c>
      <c r="E1054" s="2653">
        <v>1</v>
      </c>
      <c r="F1054" s="2023"/>
      <c r="G1054" s="2427"/>
      <c r="H1054" s="2023"/>
      <c r="I1054" s="2456"/>
      <c r="M1054" s="2094" t="s">
        <v>982</v>
      </c>
      <c r="P1054" s="2094" t="s">
        <v>983</v>
      </c>
      <c r="Q1054" s="2443"/>
      <c r="R1054" s="2443"/>
      <c r="S1054" s="2443"/>
      <c r="T1054" s="2443"/>
      <c r="U1054" s="2443"/>
      <c r="V1054" s="2443"/>
      <c r="W1054" s="2443"/>
      <c r="X1054" s="2443"/>
      <c r="Y1054" s="2443"/>
      <c r="Z1054" s="2443"/>
      <c r="AA1054" s="2443"/>
      <c r="AB1054" s="2443"/>
      <c r="AC1054" s="2727">
        <f>SUM(Q1054:T1054)</f>
        <v>0</v>
      </c>
      <c r="AD1054" s="2727">
        <f t="shared" si="544"/>
        <v>0</v>
      </c>
      <c r="AE1054" s="2727">
        <f t="shared" si="545"/>
        <v>0</v>
      </c>
      <c r="AF1054" s="2727">
        <f t="shared" si="546"/>
        <v>0</v>
      </c>
      <c r="AG1054" s="2727">
        <f t="shared" si="547"/>
        <v>0</v>
      </c>
      <c r="AH1054" s="2727">
        <f t="shared" si="548"/>
        <v>0</v>
      </c>
      <c r="AI1054" s="2727">
        <f t="shared" si="549"/>
        <v>0</v>
      </c>
    </row>
    <row r="1055" spans="1:35" s="1897" customFormat="1" hidden="1" outlineLevel="1">
      <c r="A1055" s="2021" t="s">
        <v>989</v>
      </c>
      <c r="B1055" s="2021"/>
      <c r="C1055" s="2021" t="s">
        <v>989</v>
      </c>
      <c r="D1055" s="2120" t="s">
        <v>1020</v>
      </c>
      <c r="E1055" s="2653">
        <v>1</v>
      </c>
      <c r="F1055" s="2023"/>
      <c r="G1055" s="2427"/>
      <c r="H1055" s="2023"/>
      <c r="I1055" s="2456"/>
      <c r="M1055" s="2094" t="s">
        <v>984</v>
      </c>
      <c r="P1055" s="2094" t="s">
        <v>985</v>
      </c>
      <c r="Q1055" s="2443"/>
      <c r="R1055" s="2443"/>
      <c r="S1055" s="2443"/>
      <c r="T1055" s="2443"/>
      <c r="U1055" s="2443"/>
      <c r="V1055" s="2443"/>
      <c r="W1055" s="2443"/>
      <c r="X1055" s="2443"/>
      <c r="Y1055" s="2443"/>
      <c r="Z1055" s="2443"/>
      <c r="AA1055" s="2443"/>
      <c r="AB1055" s="2443"/>
      <c r="AC1055" s="2727">
        <f t="shared" si="550"/>
        <v>0</v>
      </c>
      <c r="AD1055" s="2727">
        <f t="shared" si="544"/>
        <v>0</v>
      </c>
      <c r="AE1055" s="2727">
        <f t="shared" si="545"/>
        <v>0</v>
      </c>
      <c r="AF1055" s="2727">
        <f t="shared" si="546"/>
        <v>0</v>
      </c>
      <c r="AG1055" s="2727">
        <f t="shared" si="547"/>
        <v>0</v>
      </c>
      <c r="AH1055" s="2727">
        <f t="shared" si="548"/>
        <v>0</v>
      </c>
      <c r="AI1055" s="2727">
        <f t="shared" si="549"/>
        <v>0</v>
      </c>
    </row>
    <row r="1056" spans="1:35" s="1897" customFormat="1" hidden="1" outlineLevel="1">
      <c r="A1056" s="2021" t="s">
        <v>989</v>
      </c>
      <c r="B1056" s="2021"/>
      <c r="C1056" s="2021" t="s">
        <v>989</v>
      </c>
      <c r="D1056" s="2120" t="s">
        <v>1020</v>
      </c>
      <c r="E1056" s="2653">
        <v>1</v>
      </c>
      <c r="F1056" s="2023"/>
      <c r="G1056" s="2427"/>
      <c r="H1056" s="2023"/>
      <c r="I1056" s="2456"/>
      <c r="J1056" s="2083"/>
      <c r="K1056" s="2083"/>
      <c r="L1056" s="2083"/>
      <c r="M1056" s="2083" t="s">
        <v>11</v>
      </c>
      <c r="N1056" s="2083"/>
      <c r="O1056" s="2083"/>
      <c r="P1056" s="2084"/>
      <c r="Q1056" s="2458"/>
      <c r="R1056" s="2458"/>
      <c r="S1056" s="2458"/>
      <c r="T1056" s="2458"/>
      <c r="U1056" s="2458"/>
      <c r="V1056" s="2458"/>
      <c r="W1056" s="2458"/>
      <c r="X1056" s="2458"/>
      <c r="Y1056" s="2458"/>
      <c r="Z1056" s="2458"/>
      <c r="AA1056" s="2458"/>
      <c r="AB1056" s="2458"/>
      <c r="AC1056" s="2725">
        <f t="shared" si="550"/>
        <v>0</v>
      </c>
      <c r="AD1056" s="2725">
        <f t="shared" si="544"/>
        <v>0</v>
      </c>
      <c r="AE1056" s="2725">
        <f t="shared" si="545"/>
        <v>0</v>
      </c>
      <c r="AF1056" s="2725">
        <f t="shared" si="546"/>
        <v>0</v>
      </c>
      <c r="AG1056" s="2725">
        <f t="shared" si="547"/>
        <v>0</v>
      </c>
      <c r="AH1056" s="2725">
        <f t="shared" si="548"/>
        <v>0</v>
      </c>
      <c r="AI1056" s="2725">
        <f>AG1056+AH1056</f>
        <v>0</v>
      </c>
    </row>
    <row r="1057" spans="1:35" s="1897" customFormat="1" hidden="1" outlineLevel="1">
      <c r="A1057" s="2021" t="s">
        <v>989</v>
      </c>
      <c r="B1057" s="2021"/>
      <c r="C1057" s="2021" t="s">
        <v>989</v>
      </c>
      <c r="D1057" s="2120" t="s">
        <v>1020</v>
      </c>
      <c r="E1057" s="2653">
        <v>1</v>
      </c>
      <c r="F1057" s="2023"/>
      <c r="G1057" s="2427"/>
      <c r="H1057" s="2023"/>
      <c r="I1057" s="2461"/>
      <c r="J1057" s="2097" t="s">
        <v>136</v>
      </c>
      <c r="K1057" s="2097"/>
      <c r="L1057" s="2097"/>
      <c r="M1057" s="2097"/>
      <c r="N1057" s="2097"/>
      <c r="O1057" s="2097"/>
      <c r="P1057" s="2462"/>
      <c r="Q1057" s="2463"/>
      <c r="R1057" s="2463"/>
      <c r="S1057" s="2463"/>
      <c r="T1057" s="2463"/>
      <c r="U1057" s="2463"/>
      <c r="V1057" s="2463"/>
      <c r="W1057" s="2463"/>
      <c r="X1057" s="2463"/>
      <c r="Y1057" s="2463"/>
      <c r="Z1057" s="2463"/>
      <c r="AA1057" s="2463"/>
      <c r="AB1057" s="2463"/>
      <c r="AC1057" s="2728">
        <f t="shared" si="550"/>
        <v>0</v>
      </c>
      <c r="AD1057" s="2728">
        <f t="shared" si="544"/>
        <v>0</v>
      </c>
      <c r="AE1057" s="2728">
        <f t="shared" si="545"/>
        <v>0</v>
      </c>
      <c r="AF1057" s="2728">
        <f t="shared" si="546"/>
        <v>0</v>
      </c>
      <c r="AG1057" s="2728">
        <f>AC1057+AD1057</f>
        <v>0</v>
      </c>
      <c r="AH1057" s="2728">
        <f>AF1057+AE1057</f>
        <v>0</v>
      </c>
      <c r="AI1057" s="2728">
        <f t="shared" si="549"/>
        <v>0</v>
      </c>
    </row>
    <row r="1058" spans="1:35" hidden="1" outlineLevel="1">
      <c r="A1058" s="1887" t="s">
        <v>989</v>
      </c>
      <c r="C1058" s="1887" t="s">
        <v>989</v>
      </c>
      <c r="D1058" s="2120" t="s">
        <v>1020</v>
      </c>
      <c r="E1058" s="2653">
        <v>1</v>
      </c>
    </row>
    <row r="1059" spans="1:35" ht="18" collapsed="1">
      <c r="A1059" s="1887" t="s">
        <v>989</v>
      </c>
      <c r="C1059" s="1887" t="s">
        <v>989</v>
      </c>
      <c r="D1059" s="2120" t="s">
        <v>1020</v>
      </c>
      <c r="E1059" s="2653">
        <v>1</v>
      </c>
      <c r="F1059" s="2380" t="s">
        <v>1090</v>
      </c>
      <c r="G1059" s="2380"/>
    </row>
    <row r="1060" spans="1:35">
      <c r="A1060" s="1887" t="s">
        <v>989</v>
      </c>
      <c r="C1060" s="1887" t="s">
        <v>989</v>
      </c>
      <c r="D1060" s="2120" t="s">
        <v>1020</v>
      </c>
      <c r="E1060" s="2653">
        <v>1</v>
      </c>
      <c r="H1060" s="2178" t="s">
        <v>1117</v>
      </c>
    </row>
    <row r="1061" spans="1:35">
      <c r="A1061" s="1887" t="s">
        <v>989</v>
      </c>
      <c r="C1061" s="1887" t="s">
        <v>989</v>
      </c>
      <c r="D1061" s="2120" t="s">
        <v>1020</v>
      </c>
      <c r="E1061" s="2653">
        <v>1</v>
      </c>
      <c r="I1061" s="2464"/>
      <c r="J1061" s="2465"/>
      <c r="K1061" s="2466"/>
      <c r="L1061" s="2466"/>
      <c r="M1061" s="2465"/>
      <c r="N1061" s="2465"/>
      <c r="O1061" s="2465"/>
      <c r="P1061" s="2467"/>
      <c r="Q1061" s="2468">
        <f>Q$10</f>
        <v>43922</v>
      </c>
      <c r="R1061" s="2468">
        <f t="shared" ref="R1061:AI1061" si="551">R$10</f>
        <v>43952</v>
      </c>
      <c r="S1061" s="2468">
        <f t="shared" si="551"/>
        <v>43983</v>
      </c>
      <c r="T1061" s="2468">
        <f t="shared" si="551"/>
        <v>44013</v>
      </c>
      <c r="U1061" s="2468">
        <f t="shared" si="551"/>
        <v>44044</v>
      </c>
      <c r="V1061" s="2468">
        <f t="shared" si="551"/>
        <v>44075</v>
      </c>
      <c r="W1061" s="2468">
        <f t="shared" si="551"/>
        <v>44105</v>
      </c>
      <c r="X1061" s="2468">
        <f t="shared" si="551"/>
        <v>44136</v>
      </c>
      <c r="Y1061" s="2468">
        <f t="shared" si="551"/>
        <v>44166</v>
      </c>
      <c r="Z1061" s="2468">
        <f t="shared" si="551"/>
        <v>44197</v>
      </c>
      <c r="AA1061" s="2468">
        <f t="shared" si="551"/>
        <v>44228</v>
      </c>
      <c r="AB1061" s="2468">
        <f t="shared" si="551"/>
        <v>44256</v>
      </c>
      <c r="AC1061" s="1881" t="str">
        <f t="shared" si="551"/>
        <v>Q1</v>
      </c>
      <c r="AD1061" s="1881" t="str">
        <f t="shared" si="551"/>
        <v>Q2</v>
      </c>
      <c r="AE1061" s="1881" t="str">
        <f t="shared" si="551"/>
        <v>Q3</v>
      </c>
      <c r="AF1061" s="1881" t="str">
        <f t="shared" si="551"/>
        <v>Q4</v>
      </c>
      <c r="AG1061" s="1881" t="str">
        <f t="shared" si="551"/>
        <v>1st H</v>
      </c>
      <c r="AH1061" s="1881" t="str">
        <f t="shared" si="551"/>
        <v>2nd H</v>
      </c>
      <c r="AI1061" s="1881" t="str">
        <f t="shared" si="551"/>
        <v>Yr.</v>
      </c>
    </row>
    <row r="1062" spans="1:35" s="1897" customFormat="1">
      <c r="A1062" s="1887" t="s">
        <v>989</v>
      </c>
      <c r="B1062" s="1887"/>
      <c r="C1062" s="1887" t="s">
        <v>989</v>
      </c>
      <c r="D1062" s="2120" t="s">
        <v>1020</v>
      </c>
      <c r="E1062" s="2653">
        <v>1</v>
      </c>
      <c r="F1062" s="2023"/>
      <c r="G1062" s="2023"/>
      <c r="H1062" s="2427"/>
      <c r="I1062" s="2729" t="s">
        <v>9</v>
      </c>
      <c r="J1062" s="2730"/>
      <c r="K1062" s="2730"/>
      <c r="L1062" s="2730"/>
      <c r="M1062" s="2730"/>
      <c r="N1062" s="2730"/>
      <c r="O1062" s="2730"/>
      <c r="P1062" s="2731"/>
      <c r="Q1062" s="2732">
        <f t="shared" ref="Q1062:AB1062" si="552">Q76+Q326</f>
        <v>130129.69411362702</v>
      </c>
      <c r="R1062" s="2732">
        <f t="shared" si="552"/>
        <v>154424.35991698358</v>
      </c>
      <c r="S1062" s="2732">
        <f t="shared" si="552"/>
        <v>206687.84691256576</v>
      </c>
      <c r="T1062" s="2732">
        <f t="shared" si="552"/>
        <v>152132.28388567228</v>
      </c>
      <c r="U1062" s="2732">
        <f t="shared" si="552"/>
        <v>177844.49551920628</v>
      </c>
      <c r="V1062" s="2732">
        <f t="shared" si="552"/>
        <v>236049.00367824425</v>
      </c>
      <c r="W1062" s="2732">
        <f t="shared" si="552"/>
        <v>129701.02415313946</v>
      </c>
      <c r="X1062" s="2732">
        <f t="shared" si="552"/>
        <v>159132.48026381666</v>
      </c>
      <c r="Y1062" s="2732">
        <f t="shared" si="552"/>
        <v>215261.99193870928</v>
      </c>
      <c r="Z1062" s="2732">
        <f t="shared" si="552"/>
        <v>172963.25974349503</v>
      </c>
      <c r="AA1062" s="2732">
        <f t="shared" si="552"/>
        <v>189675.03402629701</v>
      </c>
      <c r="AB1062" s="2732">
        <f t="shared" si="552"/>
        <v>244844.18881017153</v>
      </c>
      <c r="AC1062" s="2732">
        <f>SUM(Q1062:S1062)</f>
        <v>491241.90094317636</v>
      </c>
      <c r="AD1062" s="2732">
        <f>SUM(T1062:V1062)</f>
        <v>566025.78308312281</v>
      </c>
      <c r="AE1062" s="2732">
        <f>SUM(W1062:Y1062)</f>
        <v>504095.49635566538</v>
      </c>
      <c r="AF1062" s="2732">
        <f>SUM(Z1062:AB1062)</f>
        <v>607482.48257996363</v>
      </c>
      <c r="AG1062" s="2732">
        <f>AC1062+AD1062</f>
        <v>1057267.684026299</v>
      </c>
      <c r="AH1062" s="2732">
        <f>AF1062+AE1062</f>
        <v>1111577.9789356291</v>
      </c>
      <c r="AI1062" s="2732">
        <f>AG1062+AH1062</f>
        <v>2168845.6629619282</v>
      </c>
    </row>
    <row r="1063" spans="1:35" s="1897" customFormat="1">
      <c r="A1063" s="1887" t="s">
        <v>989</v>
      </c>
      <c r="B1063" s="1887"/>
      <c r="C1063" s="1887" t="s">
        <v>989</v>
      </c>
      <c r="D1063" s="2120" t="s">
        <v>1020</v>
      </c>
      <c r="E1063" s="2653">
        <v>1</v>
      </c>
      <c r="F1063" s="2023"/>
      <c r="G1063" s="2023"/>
      <c r="H1063" s="2427"/>
      <c r="I1063" s="2732" t="s">
        <v>134</v>
      </c>
      <c r="J1063" s="2733"/>
      <c r="K1063" s="2733"/>
      <c r="L1063" s="2734"/>
      <c r="M1063" s="2730"/>
      <c r="N1063" s="2730"/>
      <c r="O1063" s="2730"/>
      <c r="P1063" s="2731"/>
      <c r="Q1063" s="2731">
        <f t="shared" ref="Q1063:AB1063" si="553">Q80+Q332</f>
        <v>130129.69411362702</v>
      </c>
      <c r="R1063" s="2731">
        <f t="shared" si="553"/>
        <v>154424.35991698358</v>
      </c>
      <c r="S1063" s="2731">
        <f t="shared" si="553"/>
        <v>206687.84691256576</v>
      </c>
      <c r="T1063" s="2731">
        <f t="shared" si="553"/>
        <v>152132.28388567228</v>
      </c>
      <c r="U1063" s="2731">
        <f t="shared" si="553"/>
        <v>177844.49551920628</v>
      </c>
      <c r="V1063" s="2731">
        <f t="shared" si="553"/>
        <v>236049.00367824425</v>
      </c>
      <c r="W1063" s="2731">
        <f t="shared" si="553"/>
        <v>129701.02415313947</v>
      </c>
      <c r="X1063" s="2731">
        <f t="shared" si="553"/>
        <v>159132.48026381666</v>
      </c>
      <c r="Y1063" s="2731">
        <f t="shared" si="553"/>
        <v>215261.99193870928</v>
      </c>
      <c r="Z1063" s="2731">
        <f t="shared" si="553"/>
        <v>172963.25974349506</v>
      </c>
      <c r="AA1063" s="2731">
        <f t="shared" si="553"/>
        <v>189675.03402629701</v>
      </c>
      <c r="AB1063" s="2731">
        <f t="shared" si="553"/>
        <v>244844.1888101715</v>
      </c>
      <c r="AC1063" s="2731">
        <f>SUM(Q1063:S1063)</f>
        <v>491241.90094317636</v>
      </c>
      <c r="AD1063" s="2731">
        <f>SUM(T1063:V1063)</f>
        <v>566025.78308312281</v>
      </c>
      <c r="AE1063" s="2731">
        <f>SUM(W1063:Y1063)</f>
        <v>504095.49635566538</v>
      </c>
      <c r="AF1063" s="2731">
        <f>SUM(Z1063:AB1063)</f>
        <v>607482.48257996351</v>
      </c>
      <c r="AG1063" s="2731">
        <f>AC1063+AD1063</f>
        <v>1057267.684026299</v>
      </c>
      <c r="AH1063" s="2731">
        <f>AF1063+AE1063</f>
        <v>1111577.9789356289</v>
      </c>
      <c r="AI1063" s="2731">
        <f>AG1063+AH1063</f>
        <v>2168845.6629619282</v>
      </c>
    </row>
    <row r="1064" spans="1:35" s="1897" customFormat="1">
      <c r="A1064" s="1887" t="s">
        <v>989</v>
      </c>
      <c r="B1064" s="1887"/>
      <c r="C1064" s="1887" t="s">
        <v>989</v>
      </c>
      <c r="D1064" s="2120" t="s">
        <v>1020</v>
      </c>
      <c r="E1064" s="2653">
        <v>1</v>
      </c>
      <c r="F1064" s="2023"/>
      <c r="G1064" s="2023"/>
      <c r="H1064" s="2427"/>
      <c r="I1064" s="2735" t="s">
        <v>139</v>
      </c>
      <c r="J1064" s="2736"/>
      <c r="K1064" s="2736"/>
      <c r="L1064" s="2736"/>
      <c r="M1064" s="2736"/>
      <c r="N1064" s="2736"/>
      <c r="O1064" s="2736"/>
      <c r="P1064" s="2737"/>
      <c r="Q1064" s="2738">
        <f t="shared" ref="Q1064:AB1064" si="554">Q97+Q338</f>
        <v>48202.926850921598</v>
      </c>
      <c r="R1064" s="2738">
        <f t="shared" si="554"/>
        <v>55440.442016678557</v>
      </c>
      <c r="S1064" s="2738">
        <f t="shared" si="554"/>
        <v>73141.443672328431</v>
      </c>
      <c r="T1064" s="2738">
        <f t="shared" si="554"/>
        <v>55138.840425985065</v>
      </c>
      <c r="U1064" s="2738">
        <f t="shared" si="554"/>
        <v>63067.513075006595</v>
      </c>
      <c r="V1064" s="2738">
        <f t="shared" si="554"/>
        <v>83043.915495285662</v>
      </c>
      <c r="W1064" s="2738">
        <f t="shared" si="554"/>
        <v>47760.859887351136</v>
      </c>
      <c r="X1064" s="2738">
        <f t="shared" si="554"/>
        <v>56991.499698118634</v>
      </c>
      <c r="Y1064" s="2738">
        <f t="shared" si="554"/>
        <v>76034.58563353002</v>
      </c>
      <c r="Z1064" s="2738">
        <f t="shared" si="554"/>
        <v>61436.481105002771</v>
      </c>
      <c r="AA1064" s="2738">
        <f t="shared" si="554"/>
        <v>66740.239651836295</v>
      </c>
      <c r="AB1064" s="2738">
        <f t="shared" si="554"/>
        <v>86282.017784843221</v>
      </c>
      <c r="AC1064" s="2738">
        <f>SUM(Q1064:S1064)</f>
        <v>176784.81253992859</v>
      </c>
      <c r="AD1064" s="2738">
        <f>SUM(T1064:V1064)</f>
        <v>201250.2689962773</v>
      </c>
      <c r="AE1064" s="2738">
        <f>SUM(W1064:Y1064)</f>
        <v>180786.94521899978</v>
      </c>
      <c r="AF1064" s="2738">
        <f>SUM(Z1064:AB1064)</f>
        <v>214458.73854168228</v>
      </c>
      <c r="AG1064" s="2738">
        <f>AC1064+AD1064</f>
        <v>378035.08153620589</v>
      </c>
      <c r="AH1064" s="2738">
        <f>AF1064+AE1064</f>
        <v>395245.68376068206</v>
      </c>
      <c r="AI1064" s="2738">
        <f>AG1064+AH1064</f>
        <v>773280.76529688796</v>
      </c>
    </row>
    <row r="1065" spans="1:35" s="1108" customFormat="1">
      <c r="A1065" s="1961" t="s">
        <v>989</v>
      </c>
      <c r="B1065" s="1961"/>
      <c r="C1065" s="1961" t="s">
        <v>989</v>
      </c>
      <c r="D1065" s="2120" t="s">
        <v>1020</v>
      </c>
      <c r="E1065" s="2653">
        <v>1</v>
      </c>
      <c r="F1065" s="2470"/>
      <c r="G1065" s="2470"/>
      <c r="H1065" s="2471"/>
      <c r="I1065" s="2472"/>
      <c r="J1065" s="2473"/>
      <c r="K1065" s="2474"/>
      <c r="L1065" s="2474"/>
      <c r="M1065" s="2473"/>
      <c r="N1065" s="2473"/>
      <c r="O1065" s="2473"/>
      <c r="P1065" s="2475" t="s">
        <v>140</v>
      </c>
      <c r="Q1065" s="1665">
        <f>IFERROR(Q1064/Q1062,0)</f>
        <v>0.37042219440577207</v>
      </c>
      <c r="R1065" s="1665">
        <f t="shared" ref="R1065:AI1065" si="555">IFERROR(R1064/R1062,0)</f>
        <v>0.3590135782106047</v>
      </c>
      <c r="S1065" s="1665">
        <f t="shared" si="555"/>
        <v>0.35387394452499732</v>
      </c>
      <c r="T1065" s="1665">
        <f t="shared" si="555"/>
        <v>0.36244010158568324</v>
      </c>
      <c r="U1065" s="1665">
        <f t="shared" si="555"/>
        <v>0.35462167603717393</v>
      </c>
      <c r="V1065" s="1665">
        <f t="shared" si="555"/>
        <v>0.35180794750772132</v>
      </c>
      <c r="W1065" s="1665">
        <f t="shared" si="555"/>
        <v>0.3682381091375142</v>
      </c>
      <c r="X1065" s="1665">
        <f t="shared" si="555"/>
        <v>0.35813870055714381</v>
      </c>
      <c r="Y1065" s="1665">
        <f t="shared" si="555"/>
        <v>0.35321881465808908</v>
      </c>
      <c r="Z1065" s="1665">
        <f t="shared" si="555"/>
        <v>0.35519960248270782</v>
      </c>
      <c r="AA1065" s="1665">
        <f t="shared" si="555"/>
        <v>0.3518662326565512</v>
      </c>
      <c r="AB1065" s="1665">
        <f t="shared" si="555"/>
        <v>0.35239561209981562</v>
      </c>
      <c r="AC1065" s="1665">
        <f t="shared" si="555"/>
        <v>0.35987323597703019</v>
      </c>
      <c r="AD1065" s="1665">
        <f t="shared" si="555"/>
        <v>0.35554964987650223</v>
      </c>
      <c r="AE1065" s="1665">
        <f t="shared" si="555"/>
        <v>0.35863630309334338</v>
      </c>
      <c r="AF1065" s="1665">
        <f t="shared" si="555"/>
        <v>0.35302867933060578</v>
      </c>
      <c r="AG1065" s="1665">
        <f t="shared" si="555"/>
        <v>0.35755853247738389</v>
      </c>
      <c r="AH1065" s="1665">
        <f t="shared" si="555"/>
        <v>0.35557171089260176</v>
      </c>
      <c r="AI1065" s="1665">
        <f t="shared" si="555"/>
        <v>0.35654024557968839</v>
      </c>
    </row>
    <row r="1066" spans="1:35" s="1897" customFormat="1">
      <c r="A1066" s="1887" t="s">
        <v>989</v>
      </c>
      <c r="B1066" s="1887"/>
      <c r="C1066" s="1887" t="s">
        <v>989</v>
      </c>
      <c r="D1066" s="2120" t="s">
        <v>1020</v>
      </c>
      <c r="E1066" s="2653">
        <v>1</v>
      </c>
      <c r="F1066" s="2023"/>
      <c r="G1066" s="2023"/>
      <c r="H1066" s="2427"/>
      <c r="I1066" s="2735" t="s">
        <v>99</v>
      </c>
      <c r="J1066" s="2736"/>
      <c r="K1066" s="2736"/>
      <c r="L1066" s="2736"/>
      <c r="M1066" s="2736"/>
      <c r="N1066" s="2736"/>
      <c r="O1066" s="2736"/>
      <c r="P1066" s="2737"/>
      <c r="Q1066" s="2738">
        <f>Q1068+Q1069+Q1070</f>
        <v>47955.684577947191</v>
      </c>
      <c r="R1066" s="2738">
        <f t="shared" ref="R1066:AB1066" si="556">R1068+R1069+R1070</f>
        <v>50821.136060076336</v>
      </c>
      <c r="S1066" s="2738">
        <f t="shared" si="556"/>
        <v>58025.829962137519</v>
      </c>
      <c r="T1066" s="2738">
        <f t="shared" si="556"/>
        <v>51184.552971891724</v>
      </c>
      <c r="U1066" s="2738">
        <f t="shared" si="556"/>
        <v>55371.671548310173</v>
      </c>
      <c r="V1066" s="2738">
        <f t="shared" si="556"/>
        <v>61615.241246375881</v>
      </c>
      <c r="W1066" s="2738">
        <f t="shared" si="556"/>
        <v>51351.416294496892</v>
      </c>
      <c r="X1066" s="2738">
        <f t="shared" si="556"/>
        <v>52320.38122465698</v>
      </c>
      <c r="Y1066" s="2738">
        <f t="shared" si="556"/>
        <v>61904.954819347593</v>
      </c>
      <c r="Z1066" s="2738">
        <f t="shared" si="556"/>
        <v>55882.671004271928</v>
      </c>
      <c r="AA1066" s="2738">
        <f t="shared" si="556"/>
        <v>62617.735427579726</v>
      </c>
      <c r="AB1066" s="2738">
        <f t="shared" si="556"/>
        <v>65033.102954067297</v>
      </c>
      <c r="AC1066" s="2738">
        <f>SUM(Q1066:S1066)</f>
        <v>156802.65060016105</v>
      </c>
      <c r="AD1066" s="2738">
        <f>SUM(T1066:V1066)</f>
        <v>168171.46576657778</v>
      </c>
      <c r="AE1066" s="2738">
        <f>SUM(W1066:Y1066)</f>
        <v>165576.75233850145</v>
      </c>
      <c r="AF1066" s="2738">
        <f>SUM(Z1066:AB1066)</f>
        <v>183533.50938591894</v>
      </c>
      <c r="AG1066" s="2738">
        <f>AC1066+AD1066</f>
        <v>324974.1163667388</v>
      </c>
      <c r="AH1066" s="2738">
        <f>AF1066+AE1066</f>
        <v>349110.26172442036</v>
      </c>
      <c r="AI1066" s="2738">
        <f>AG1066+AH1066</f>
        <v>674084.37809115916</v>
      </c>
    </row>
    <row r="1067" spans="1:35" s="1108" customFormat="1">
      <c r="A1067" s="1961" t="s">
        <v>989</v>
      </c>
      <c r="B1067" s="1961"/>
      <c r="C1067" s="1961" t="s">
        <v>989</v>
      </c>
      <c r="D1067" s="2120" t="s">
        <v>1020</v>
      </c>
      <c r="E1067" s="2653">
        <v>1</v>
      </c>
      <c r="F1067" s="2470"/>
      <c r="G1067" s="2470"/>
      <c r="H1067" s="2471"/>
      <c r="I1067" s="2476"/>
      <c r="J1067" s="2477"/>
      <c r="K1067" s="2478"/>
      <c r="L1067" s="2478"/>
      <c r="M1067" s="2477"/>
      <c r="N1067" s="2477"/>
      <c r="O1067" s="2477"/>
      <c r="P1067" s="2479" t="s">
        <v>206</v>
      </c>
      <c r="Q1067" s="1666">
        <f>IFERROR(Q1066/Q1062,0)</f>
        <v>0.36852222626507608</v>
      </c>
      <c r="R1067" s="1666">
        <f t="shared" ref="R1067:AI1067" si="557">IFERROR(R1066/R1062,0)</f>
        <v>0.32910051294625459</v>
      </c>
      <c r="S1067" s="1666">
        <f t="shared" si="557"/>
        <v>0.28074137318138465</v>
      </c>
      <c r="T1067" s="1666">
        <f t="shared" si="557"/>
        <v>0.3364476734626361</v>
      </c>
      <c r="U1067" s="1666">
        <f t="shared" si="557"/>
        <v>0.3113488072074197</v>
      </c>
      <c r="V1067" s="1666">
        <f t="shared" si="557"/>
        <v>0.26102733028419356</v>
      </c>
      <c r="W1067" s="1666">
        <f t="shared" si="557"/>
        <v>0.39592144032622056</v>
      </c>
      <c r="X1067" s="1666">
        <f t="shared" si="557"/>
        <v>0.32878505467845409</v>
      </c>
      <c r="Y1067" s="1666">
        <f t="shared" si="557"/>
        <v>0.28757958737543204</v>
      </c>
      <c r="Z1067" s="1666">
        <f t="shared" si="557"/>
        <v>0.32308983472643887</v>
      </c>
      <c r="AA1067" s="1666">
        <f t="shared" si="557"/>
        <v>0.33013166835071317</v>
      </c>
      <c r="AB1067" s="1666">
        <f t="shared" si="557"/>
        <v>0.26561015505451779</v>
      </c>
      <c r="AC1067" s="1666">
        <f t="shared" si="557"/>
        <v>0.31919640873285149</v>
      </c>
      <c r="AD1067" s="1666">
        <f t="shared" si="557"/>
        <v>0.29710919677643238</v>
      </c>
      <c r="AE1067" s="1666">
        <f t="shared" si="557"/>
        <v>0.32846306609666376</v>
      </c>
      <c r="AF1067" s="1666">
        <f t="shared" si="557"/>
        <v>0.30212148440306708</v>
      </c>
      <c r="AG1067" s="1666">
        <f t="shared" si="557"/>
        <v>0.30737165362812247</v>
      </c>
      <c r="AH1067" s="1666">
        <f t="shared" si="557"/>
        <v>0.31406727043900634</v>
      </c>
      <c r="AI1067" s="1666">
        <f t="shared" si="557"/>
        <v>0.31080329485989433</v>
      </c>
    </row>
    <row r="1068" spans="1:35" s="1897" customFormat="1">
      <c r="A1068" s="1887" t="s">
        <v>989</v>
      </c>
      <c r="B1068" s="1887"/>
      <c r="C1068" s="1887" t="s">
        <v>989</v>
      </c>
      <c r="D1068" s="2120" t="s">
        <v>1020</v>
      </c>
      <c r="E1068" s="2653">
        <v>1</v>
      </c>
      <c r="F1068" s="2023"/>
      <c r="G1068" s="2023"/>
      <c r="H1068" s="2427"/>
      <c r="I1068" s="2480"/>
      <c r="J1068" s="2481" t="s">
        <v>178</v>
      </c>
      <c r="K1068" s="2481"/>
      <c r="L1068" s="2482"/>
      <c r="M1068" s="2481"/>
      <c r="N1068" s="2481"/>
      <c r="O1068" s="2481"/>
      <c r="P1068" s="2483"/>
      <c r="Q1068" s="2739">
        <f t="shared" ref="Q1068:AB1069" si="558">Q106+Q351</f>
        <v>10833.641300111349</v>
      </c>
      <c r="R1068" s="2739">
        <f t="shared" si="558"/>
        <v>11759.16450525153</v>
      </c>
      <c r="S1068" s="2739">
        <f t="shared" si="558"/>
        <v>14086.236324082298</v>
      </c>
      <c r="T1068" s="2739">
        <f t="shared" si="558"/>
        <v>11876.54593261934</v>
      </c>
      <c r="U1068" s="2739">
        <f t="shared" si="558"/>
        <v>13228.959480472999</v>
      </c>
      <c r="V1068" s="2739">
        <f t="shared" si="558"/>
        <v>15245.594092682933</v>
      </c>
      <c r="W1068" s="2739">
        <f t="shared" si="558"/>
        <v>11930.441759549594</v>
      </c>
      <c r="X1068" s="2739">
        <f t="shared" si="558"/>
        <v>12243.41147249823</v>
      </c>
      <c r="Y1068" s="2739">
        <f t="shared" si="558"/>
        <v>15339.169794907057</v>
      </c>
      <c r="Z1068" s="2739">
        <f t="shared" si="558"/>
        <v>13394.009161912796</v>
      </c>
      <c r="AA1068" s="2739">
        <f t="shared" si="558"/>
        <v>15569.393547501393</v>
      </c>
      <c r="AB1068" s="2739">
        <f t="shared" si="558"/>
        <v>16349.542403152314</v>
      </c>
      <c r="AC1068" s="2740">
        <f>SUM(Q1068:S1068)</f>
        <v>36679.042129445173</v>
      </c>
      <c r="AD1068" s="2740">
        <f>SUM(T1068:V1068)</f>
        <v>40351.099505775273</v>
      </c>
      <c r="AE1068" s="2740">
        <f>SUM(W1068:Y1068)</f>
        <v>39513.023026954885</v>
      </c>
      <c r="AF1068" s="2740">
        <f>SUM(Z1068:AB1068)</f>
        <v>45312.945112566507</v>
      </c>
      <c r="AG1068" s="2740">
        <f>AC1068+AD1068</f>
        <v>77030.14163522044</v>
      </c>
      <c r="AH1068" s="2740">
        <f>AF1068+AE1068</f>
        <v>84825.968139521399</v>
      </c>
      <c r="AI1068" s="2740">
        <f>AG1068+AH1068</f>
        <v>161856.10977474184</v>
      </c>
    </row>
    <row r="1069" spans="1:35" s="1897" customFormat="1">
      <c r="A1069" s="1887" t="s">
        <v>989</v>
      </c>
      <c r="B1069" s="1887"/>
      <c r="C1069" s="1887" t="s">
        <v>989</v>
      </c>
      <c r="D1069" s="2120" t="s">
        <v>1020</v>
      </c>
      <c r="E1069" s="2653">
        <v>1</v>
      </c>
      <c r="F1069" s="2023"/>
      <c r="G1069" s="2023"/>
      <c r="H1069" s="2427"/>
      <c r="I1069" s="2480"/>
      <c r="J1069" s="2484" t="s">
        <v>179</v>
      </c>
      <c r="K1069" s="2484"/>
      <c r="L1069" s="2485"/>
      <c r="M1069" s="2484"/>
      <c r="N1069" s="2484"/>
      <c r="O1069" s="2484"/>
      <c r="P1069" s="2486"/>
      <c r="Q1069" s="2739">
        <f t="shared" si="558"/>
        <v>22100.186050312841</v>
      </c>
      <c r="R1069" s="2739">
        <f t="shared" si="558"/>
        <v>23988.215611275838</v>
      </c>
      <c r="S1069" s="2739">
        <f t="shared" si="558"/>
        <v>28735.347136488079</v>
      </c>
      <c r="T1069" s="2739">
        <f t="shared" si="558"/>
        <v>24227.668931892353</v>
      </c>
      <c r="U1069" s="2739">
        <f t="shared" si="558"/>
        <v>26986.537367403722</v>
      </c>
      <c r="V1069" s="2739">
        <f t="shared" si="558"/>
        <v>31100.389662373276</v>
      </c>
      <c r="W1069" s="2739">
        <f t="shared" si="558"/>
        <v>24337.614218938346</v>
      </c>
      <c r="X1069" s="2739">
        <f t="shared" si="558"/>
        <v>24976.059658719219</v>
      </c>
      <c r="Y1069" s="2739">
        <f t="shared" si="558"/>
        <v>31291.280275386333</v>
      </c>
      <c r="Z1069" s="2739">
        <f t="shared" si="558"/>
        <v>27323.231980629182</v>
      </c>
      <c r="AA1069" s="2739">
        <f t="shared" si="558"/>
        <v>31760.927333525848</v>
      </c>
      <c r="AB1069" s="2739">
        <f t="shared" si="558"/>
        <v>33352.399155345054</v>
      </c>
      <c r="AC1069" s="2739">
        <f>SUM(Q1069:S1069)</f>
        <v>74823.748798076762</v>
      </c>
      <c r="AD1069" s="2739">
        <f>SUM(T1069:V1069)</f>
        <v>82314.595961669344</v>
      </c>
      <c r="AE1069" s="2739">
        <f>SUM(W1069:Y1069)</f>
        <v>80604.954153043902</v>
      </c>
      <c r="AF1069" s="2739">
        <f>SUM(Z1069:AB1069)</f>
        <v>92436.558469500073</v>
      </c>
      <c r="AG1069" s="2739">
        <f>AC1069+AD1069</f>
        <v>157138.34475974611</v>
      </c>
      <c r="AH1069" s="2739">
        <f>AF1069+AE1069</f>
        <v>173041.51262254396</v>
      </c>
      <c r="AI1069" s="2739">
        <f>AG1069+AH1069</f>
        <v>330179.85738229007</v>
      </c>
    </row>
    <row r="1070" spans="1:35" s="1897" customFormat="1">
      <c r="A1070" s="1887" t="s">
        <v>989</v>
      </c>
      <c r="B1070" s="1887"/>
      <c r="C1070" s="1887" t="s">
        <v>989</v>
      </c>
      <c r="D1070" s="2120" t="s">
        <v>1020</v>
      </c>
      <c r="E1070" s="2653">
        <v>1</v>
      </c>
      <c r="F1070" s="2023"/>
      <c r="G1070" s="2023"/>
      <c r="H1070" s="2427"/>
      <c r="I1070" s="2480"/>
      <c r="J1070" s="2484" t="s">
        <v>180</v>
      </c>
      <c r="K1070" s="2484"/>
      <c r="L1070" s="2485"/>
      <c r="M1070" s="2484"/>
      <c r="N1070" s="2484"/>
      <c r="O1070" s="2484"/>
      <c r="P1070" s="2486"/>
      <c r="Q1070" s="2739">
        <f t="shared" ref="Q1070:AB1070" si="559">Q108+Q357</f>
        <v>15021.857227523007</v>
      </c>
      <c r="R1070" s="2739">
        <f t="shared" si="559"/>
        <v>15073.755943548969</v>
      </c>
      <c r="S1070" s="2739">
        <f t="shared" si="559"/>
        <v>15204.246501567144</v>
      </c>
      <c r="T1070" s="2739">
        <f t="shared" si="559"/>
        <v>15080.338107380034</v>
      </c>
      <c r="U1070" s="2739">
        <f t="shared" si="559"/>
        <v>15156.174700433457</v>
      </c>
      <c r="V1070" s="2739">
        <f t="shared" si="559"/>
        <v>15269.257491319673</v>
      </c>
      <c r="W1070" s="2739">
        <f t="shared" si="559"/>
        <v>15083.36031600895</v>
      </c>
      <c r="X1070" s="2739">
        <f t="shared" si="559"/>
        <v>15100.91009343953</v>
      </c>
      <c r="Y1070" s="2739">
        <f t="shared" si="559"/>
        <v>15274.504749054204</v>
      </c>
      <c r="Z1070" s="2739">
        <f t="shared" si="559"/>
        <v>15165.42986172995</v>
      </c>
      <c r="AA1070" s="2739">
        <f t="shared" si="559"/>
        <v>15287.414546552489</v>
      </c>
      <c r="AB1070" s="2739">
        <f t="shared" si="559"/>
        <v>15331.16139556993</v>
      </c>
      <c r="AC1070" s="2739">
        <f>SUM(Q1070:S1070)</f>
        <v>45299.859672639126</v>
      </c>
      <c r="AD1070" s="2739">
        <f>SUM(T1070:V1070)</f>
        <v>45505.770299133161</v>
      </c>
      <c r="AE1070" s="2739">
        <f>SUM(W1070:Y1070)</f>
        <v>45458.775158502685</v>
      </c>
      <c r="AF1070" s="2739">
        <f>SUM(Z1070:AB1070)</f>
        <v>45784.005803852371</v>
      </c>
      <c r="AG1070" s="2739">
        <f>AC1070+AD1070</f>
        <v>90805.629971772287</v>
      </c>
      <c r="AH1070" s="2739">
        <f>AF1070+AE1070</f>
        <v>91242.780962355057</v>
      </c>
      <c r="AI1070" s="2739">
        <f>AG1070+AH1070</f>
        <v>182048.41093412734</v>
      </c>
    </row>
    <row r="1071" spans="1:35" s="1897" customFormat="1">
      <c r="A1071" s="1887" t="s">
        <v>989</v>
      </c>
      <c r="B1071" s="1887"/>
      <c r="C1071" s="1887" t="s">
        <v>989</v>
      </c>
      <c r="D1071" s="2120" t="s">
        <v>1020</v>
      </c>
      <c r="E1071" s="2653">
        <v>1</v>
      </c>
      <c r="F1071" s="2023"/>
      <c r="G1071" s="2023"/>
      <c r="H1071" s="2427"/>
      <c r="I1071" s="2735" t="s">
        <v>181</v>
      </c>
      <c r="J1071" s="2736"/>
      <c r="K1071" s="2736"/>
      <c r="L1071" s="2736"/>
      <c r="M1071" s="2736"/>
      <c r="N1071" s="2736"/>
      <c r="O1071" s="2736"/>
      <c r="P1071" s="2737"/>
      <c r="Q1071" s="2738">
        <f>Q1064-Q1066</f>
        <v>247.24227297440666</v>
      </c>
      <c r="R1071" s="2738">
        <f t="shared" ref="R1071:AB1071" si="560">R1064-R1066</f>
        <v>4619.3059566022202</v>
      </c>
      <c r="S1071" s="2738">
        <f t="shared" si="560"/>
        <v>15115.613710190912</v>
      </c>
      <c r="T1071" s="2738">
        <f t="shared" si="560"/>
        <v>3954.2874540933408</v>
      </c>
      <c r="U1071" s="2738">
        <f t="shared" si="560"/>
        <v>7695.8415266964221</v>
      </c>
      <c r="V1071" s="2738">
        <f t="shared" si="560"/>
        <v>21428.674248909781</v>
      </c>
      <c r="W1071" s="2738">
        <f t="shared" si="560"/>
        <v>-3590.5564071457557</v>
      </c>
      <c r="X1071" s="2738">
        <f t="shared" si="560"/>
        <v>4671.1184734616545</v>
      </c>
      <c r="Y1071" s="2738">
        <f t="shared" si="560"/>
        <v>14129.630814182427</v>
      </c>
      <c r="Z1071" s="2738">
        <f t="shared" si="560"/>
        <v>5553.8101007308433</v>
      </c>
      <c r="AA1071" s="2738">
        <f t="shared" si="560"/>
        <v>4122.5042242565687</v>
      </c>
      <c r="AB1071" s="2738">
        <f t="shared" si="560"/>
        <v>21248.914830775924</v>
      </c>
      <c r="AC1071" s="2738">
        <f>SUM(Q1071:S1071)</f>
        <v>19982.161939767539</v>
      </c>
      <c r="AD1071" s="2738">
        <f>SUM(T1071:V1071)</f>
        <v>33078.803229699544</v>
      </c>
      <c r="AE1071" s="2738">
        <f>SUM(W1071:Y1071)</f>
        <v>15210.192880498325</v>
      </c>
      <c r="AF1071" s="2738">
        <f>SUM(Z1071:AB1071)</f>
        <v>30925.229155763336</v>
      </c>
      <c r="AG1071" s="2738">
        <f>AC1071+AD1071</f>
        <v>53060.965169467083</v>
      </c>
      <c r="AH1071" s="2738">
        <f>AF1071+AE1071</f>
        <v>46135.422036261662</v>
      </c>
      <c r="AI1071" s="2738">
        <f>AG1071+AH1071</f>
        <v>99196.387205728737</v>
      </c>
    </row>
    <row r="1072" spans="1:35" s="1108" customFormat="1">
      <c r="A1072" s="1961" t="s">
        <v>989</v>
      </c>
      <c r="B1072" s="1961"/>
      <c r="C1072" s="1961" t="s">
        <v>989</v>
      </c>
      <c r="D1072" s="2120" t="s">
        <v>1020</v>
      </c>
      <c r="E1072" s="2653">
        <v>1</v>
      </c>
      <c r="F1072" s="2470"/>
      <c r="G1072" s="2470"/>
      <c r="H1072" s="2471"/>
      <c r="I1072" s="2476"/>
      <c r="J1072" s="2477"/>
      <c r="K1072" s="2478"/>
      <c r="L1072" s="2478"/>
      <c r="M1072" s="2477"/>
      <c r="N1072" s="2477"/>
      <c r="O1072" s="2477"/>
      <c r="P1072" s="2479" t="s">
        <v>140</v>
      </c>
      <c r="Q1072" s="1667">
        <f>IFERROR(Q1071/Q1062,0)</f>
        <v>1.8999681406959962E-3</v>
      </c>
      <c r="R1072" s="1667">
        <f t="shared" ref="R1072:AI1072" si="561">IFERROR(R1071/R1062,0)</f>
        <v>2.9913065264350107E-2</v>
      </c>
      <c r="S1072" s="1667">
        <f t="shared" si="561"/>
        <v>7.3132571343612687E-2</v>
      </c>
      <c r="T1072" s="1667">
        <f t="shared" si="561"/>
        <v>2.599242812304715E-2</v>
      </c>
      <c r="U1072" s="1667">
        <f t="shared" si="561"/>
        <v>4.3272868829754202E-2</v>
      </c>
      <c r="V1072" s="1667">
        <f t="shared" si="561"/>
        <v>9.0780617223527732E-2</v>
      </c>
      <c r="W1072" s="1667">
        <f t="shared" si="561"/>
        <v>-2.768333118870631E-2</v>
      </c>
      <c r="X1072" s="1667">
        <f t="shared" si="561"/>
        <v>2.9353645878689716E-2</v>
      </c>
      <c r="Y1072" s="1667">
        <f t="shared" si="561"/>
        <v>6.5639227282657045E-2</v>
      </c>
      <c r="Z1072" s="1667">
        <f t="shared" si="561"/>
        <v>3.210976775626892E-2</v>
      </c>
      <c r="AA1072" s="1667">
        <f t="shared" si="561"/>
        <v>2.173456430583803E-2</v>
      </c>
      <c r="AB1072" s="1667">
        <f t="shared" si="561"/>
        <v>8.678545704529779E-2</v>
      </c>
      <c r="AC1072" s="1667">
        <f t="shared" si="561"/>
        <v>4.0676827244178718E-2</v>
      </c>
      <c r="AD1072" s="1667">
        <f t="shared" si="561"/>
        <v>5.8440453100069845E-2</v>
      </c>
      <c r="AE1072" s="1667">
        <f t="shared" si="561"/>
        <v>3.0173236996679592E-2</v>
      </c>
      <c r="AF1072" s="1667">
        <f t="shared" si="561"/>
        <v>5.0907194927538695E-2</v>
      </c>
      <c r="AG1072" s="1667">
        <f t="shared" si="561"/>
        <v>5.0186878849261429E-2</v>
      </c>
      <c r="AH1072" s="1667">
        <f t="shared" si="561"/>
        <v>4.1504440453595332E-2</v>
      </c>
      <c r="AI1072" s="1667">
        <f t="shared" si="561"/>
        <v>4.5736950719794035E-2</v>
      </c>
    </row>
    <row r="1073" spans="1:35" s="1897" customFormat="1">
      <c r="A1073" s="1887" t="s">
        <v>989</v>
      </c>
      <c r="B1073" s="1887"/>
      <c r="C1073" s="1887" t="s">
        <v>989</v>
      </c>
      <c r="D1073" s="2120" t="s">
        <v>1020</v>
      </c>
      <c r="E1073" s="2653">
        <v>1</v>
      </c>
      <c r="F1073" s="2023"/>
      <c r="G1073" s="2023"/>
      <c r="H1073" s="2427"/>
      <c r="I1073" s="2480" t="s">
        <v>182</v>
      </c>
      <c r="J1073" s="2484"/>
      <c r="K1073" s="2485"/>
      <c r="L1073" s="2485"/>
      <c r="M1073" s="2484"/>
      <c r="N1073" s="2484"/>
      <c r="O1073" s="2484"/>
      <c r="P1073" s="2487"/>
      <c r="Q1073" s="2727">
        <f t="shared" ref="Q1073:AB1074" si="562">Q111+Q360</f>
        <v>0</v>
      </c>
      <c r="R1073" s="2727">
        <f t="shared" si="562"/>
        <v>0</v>
      </c>
      <c r="S1073" s="2727">
        <f t="shared" si="562"/>
        <v>0</v>
      </c>
      <c r="T1073" s="2727">
        <f t="shared" si="562"/>
        <v>0</v>
      </c>
      <c r="U1073" s="2727">
        <f t="shared" si="562"/>
        <v>0</v>
      </c>
      <c r="V1073" s="2727">
        <f t="shared" si="562"/>
        <v>0</v>
      </c>
      <c r="W1073" s="2727">
        <f t="shared" si="562"/>
        <v>0</v>
      </c>
      <c r="X1073" s="2727">
        <f t="shared" si="562"/>
        <v>0</v>
      </c>
      <c r="Y1073" s="2727">
        <f t="shared" si="562"/>
        <v>0</v>
      </c>
      <c r="Z1073" s="2727">
        <f t="shared" si="562"/>
        <v>0</v>
      </c>
      <c r="AA1073" s="2727">
        <f t="shared" si="562"/>
        <v>0</v>
      </c>
      <c r="AB1073" s="2727">
        <f t="shared" si="562"/>
        <v>0</v>
      </c>
      <c r="AC1073" s="2727">
        <f>SUM(Q1073:S1073)</f>
        <v>0</v>
      </c>
      <c r="AD1073" s="2727">
        <f>SUM(T1073:V1073)</f>
        <v>0</v>
      </c>
      <c r="AE1073" s="2727">
        <f>SUM(W1073:Y1073)</f>
        <v>0</v>
      </c>
      <c r="AF1073" s="2727">
        <f>SUM(Z1073:AB1073)</f>
        <v>0</v>
      </c>
      <c r="AG1073" s="2727">
        <f>AC1073+AD1073</f>
        <v>0</v>
      </c>
      <c r="AH1073" s="2727">
        <f>AF1073+AE1073</f>
        <v>0</v>
      </c>
      <c r="AI1073" s="2727">
        <f>AG1073+AH1073</f>
        <v>0</v>
      </c>
    </row>
    <row r="1074" spans="1:35" s="1897" customFormat="1">
      <c r="A1074" s="1887" t="s">
        <v>989</v>
      </c>
      <c r="B1074" s="1887"/>
      <c r="C1074" s="1887" t="s">
        <v>989</v>
      </c>
      <c r="D1074" s="2120" t="s">
        <v>1020</v>
      </c>
      <c r="E1074" s="2653">
        <v>1</v>
      </c>
      <c r="F1074" s="2023"/>
      <c r="G1074" s="2023"/>
      <c r="H1074" s="2427"/>
      <c r="I1074" s="2488" t="s">
        <v>161</v>
      </c>
      <c r="J1074" s="2489"/>
      <c r="K1074" s="2490"/>
      <c r="L1074" s="2490"/>
      <c r="M1074" s="2489"/>
      <c r="N1074" s="2489"/>
      <c r="O1074" s="2489"/>
      <c r="P1074" s="2491"/>
      <c r="Q1074" s="2741">
        <f t="shared" si="562"/>
        <v>0</v>
      </c>
      <c r="R1074" s="2741">
        <f t="shared" si="562"/>
        <v>0</v>
      </c>
      <c r="S1074" s="2741">
        <f t="shared" si="562"/>
        <v>0</v>
      </c>
      <c r="T1074" s="2741">
        <f t="shared" si="562"/>
        <v>0</v>
      </c>
      <c r="U1074" s="2741">
        <f t="shared" si="562"/>
        <v>0</v>
      </c>
      <c r="V1074" s="2741">
        <f t="shared" si="562"/>
        <v>0</v>
      </c>
      <c r="W1074" s="2741">
        <f t="shared" si="562"/>
        <v>0</v>
      </c>
      <c r="X1074" s="2741">
        <f t="shared" si="562"/>
        <v>0</v>
      </c>
      <c r="Y1074" s="2741">
        <f t="shared" si="562"/>
        <v>0</v>
      </c>
      <c r="Z1074" s="2741">
        <f t="shared" si="562"/>
        <v>0</v>
      </c>
      <c r="AA1074" s="2741">
        <f t="shared" si="562"/>
        <v>0</v>
      </c>
      <c r="AB1074" s="2741">
        <f t="shared" si="562"/>
        <v>0</v>
      </c>
      <c r="AC1074" s="2741">
        <f>SUM(Q1074:S1074)</f>
        <v>0</v>
      </c>
      <c r="AD1074" s="2741">
        <f>SUM(T1074:V1074)</f>
        <v>0</v>
      </c>
      <c r="AE1074" s="2741">
        <f>SUM(W1074:Y1074)</f>
        <v>0</v>
      </c>
      <c r="AF1074" s="2741">
        <f>SUM(Z1074:AB1074)</f>
        <v>0</v>
      </c>
      <c r="AG1074" s="2741">
        <f>AC1074+AD1074</f>
        <v>0</v>
      </c>
      <c r="AH1074" s="2741">
        <f>AF1074+AE1074</f>
        <v>0</v>
      </c>
      <c r="AI1074" s="2741">
        <f>AG1074+AH1074</f>
        <v>0</v>
      </c>
    </row>
    <row r="1075" spans="1:35" s="1897" customFormat="1">
      <c r="A1075" s="1887" t="s">
        <v>989</v>
      </c>
      <c r="B1075" s="1887"/>
      <c r="C1075" s="1887" t="s">
        <v>989</v>
      </c>
      <c r="D1075" s="2120" t="s">
        <v>1020</v>
      </c>
      <c r="E1075" s="2653">
        <v>1</v>
      </c>
      <c r="F1075" s="2023"/>
      <c r="G1075" s="2023"/>
      <c r="H1075" s="2427"/>
      <c r="I1075" s="2729" t="s">
        <v>184</v>
      </c>
      <c r="J1075" s="2730"/>
      <c r="K1075" s="2730"/>
      <c r="L1075" s="2730"/>
      <c r="M1075" s="2730"/>
      <c r="N1075" s="2730"/>
      <c r="O1075" s="2730"/>
      <c r="P1075" s="2731"/>
      <c r="Q1075" s="2732">
        <f>Q1071+Q1073-Q1074</f>
        <v>247.24227297440666</v>
      </c>
      <c r="R1075" s="2732">
        <f t="shared" ref="R1075:AB1075" si="563">R1071+R1073-R1074</f>
        <v>4619.3059566022202</v>
      </c>
      <c r="S1075" s="2732">
        <f t="shared" si="563"/>
        <v>15115.613710190912</v>
      </c>
      <c r="T1075" s="2732">
        <f t="shared" si="563"/>
        <v>3954.2874540933408</v>
      </c>
      <c r="U1075" s="2732">
        <f t="shared" si="563"/>
        <v>7695.8415266964221</v>
      </c>
      <c r="V1075" s="2732">
        <f t="shared" si="563"/>
        <v>21428.674248909781</v>
      </c>
      <c r="W1075" s="2732">
        <f t="shared" si="563"/>
        <v>-3590.5564071457557</v>
      </c>
      <c r="X1075" s="2732">
        <f t="shared" si="563"/>
        <v>4671.1184734616545</v>
      </c>
      <c r="Y1075" s="2732">
        <f t="shared" si="563"/>
        <v>14129.630814182427</v>
      </c>
      <c r="Z1075" s="2732">
        <f t="shared" si="563"/>
        <v>5553.8101007308433</v>
      </c>
      <c r="AA1075" s="2732">
        <f t="shared" si="563"/>
        <v>4122.5042242565687</v>
      </c>
      <c r="AB1075" s="2732">
        <f t="shared" si="563"/>
        <v>21248.914830775924</v>
      </c>
      <c r="AC1075" s="2732">
        <f>SUM(Q1075:S1075)</f>
        <v>19982.161939767539</v>
      </c>
      <c r="AD1075" s="2732">
        <f>SUM(T1075:V1075)</f>
        <v>33078.803229699544</v>
      </c>
      <c r="AE1075" s="2732">
        <f>SUM(W1075:Y1075)</f>
        <v>15210.192880498325</v>
      </c>
      <c r="AF1075" s="2732">
        <f>SUM(Z1075:AB1075)</f>
        <v>30925.229155763336</v>
      </c>
      <c r="AG1075" s="2732">
        <f>AC1075+AD1075</f>
        <v>53060.965169467083</v>
      </c>
      <c r="AH1075" s="2732">
        <f>AF1075+AE1075</f>
        <v>46135.422036261662</v>
      </c>
      <c r="AI1075" s="2732">
        <f>AG1075+AH1075</f>
        <v>99196.387205728737</v>
      </c>
    </row>
    <row r="1076" spans="1:35">
      <c r="A1076" s="1887" t="s">
        <v>989</v>
      </c>
      <c r="C1076" s="1887" t="s">
        <v>989</v>
      </c>
      <c r="D1076" s="2120" t="s">
        <v>1020</v>
      </c>
      <c r="E1076" s="2653">
        <v>1</v>
      </c>
    </row>
    <row r="1077" spans="1:35">
      <c r="A1077" s="1887" t="s">
        <v>989</v>
      </c>
      <c r="C1077" s="1887" t="s">
        <v>989</v>
      </c>
      <c r="D1077" s="2120" t="s">
        <v>1020</v>
      </c>
      <c r="E1077" s="2653">
        <v>1</v>
      </c>
      <c r="H1077" s="2178" t="s">
        <v>991</v>
      </c>
    </row>
    <row r="1078" spans="1:35" s="1897" customFormat="1">
      <c r="A1078" s="1887" t="s">
        <v>989</v>
      </c>
      <c r="B1078" s="1887"/>
      <c r="C1078" s="1887" t="s">
        <v>989</v>
      </c>
      <c r="D1078" s="2120" t="s">
        <v>1020</v>
      </c>
      <c r="E1078" s="2653">
        <v>1</v>
      </c>
      <c r="F1078" s="2023"/>
      <c r="G1078" s="2023"/>
      <c r="H1078" s="2427"/>
      <c r="I1078" s="2729" t="s">
        <v>9</v>
      </c>
      <c r="J1078" s="2730"/>
      <c r="K1078" s="2730"/>
      <c r="L1078" s="2730"/>
      <c r="M1078" s="2730"/>
      <c r="N1078" s="2730"/>
      <c r="O1078" s="2730"/>
      <c r="P1078" s="2731"/>
      <c r="Q1078" s="2732">
        <f t="shared" ref="Q1078:AB1078" si="564">Q127+Q181</f>
        <v>349710.75829491392</v>
      </c>
      <c r="R1078" s="2732">
        <f t="shared" si="564"/>
        <v>366409.09393646411</v>
      </c>
      <c r="S1078" s="2732">
        <f t="shared" si="564"/>
        <v>417215.58714443969</v>
      </c>
      <c r="T1078" s="2732">
        <f t="shared" si="564"/>
        <v>373900.19360648055</v>
      </c>
      <c r="U1078" s="2732">
        <f t="shared" si="564"/>
        <v>408088.68485470687</v>
      </c>
      <c r="V1078" s="2732">
        <f t="shared" si="564"/>
        <v>439204.36349709018</v>
      </c>
      <c r="W1078" s="2732">
        <f t="shared" si="564"/>
        <v>398718.59144528228</v>
      </c>
      <c r="X1078" s="2732">
        <f t="shared" si="564"/>
        <v>383149.09776176256</v>
      </c>
      <c r="Y1078" s="2732">
        <f t="shared" si="564"/>
        <v>464136.00270266563</v>
      </c>
      <c r="Z1078" s="2732">
        <f t="shared" si="564"/>
        <v>420280.25255096494</v>
      </c>
      <c r="AA1078" s="2732">
        <f t="shared" si="564"/>
        <v>499919.9633161847</v>
      </c>
      <c r="AB1078" s="2732">
        <f t="shared" si="564"/>
        <v>479304.93206949031</v>
      </c>
      <c r="AC1078" s="2732">
        <f>SUM(Q1078:S1078)</f>
        <v>1133335.4393758178</v>
      </c>
      <c r="AD1078" s="2732">
        <f>SUM(T1078:V1078)</f>
        <v>1221193.2419582778</v>
      </c>
      <c r="AE1078" s="2732">
        <f>SUM(W1078:Y1078)</f>
        <v>1246003.6919097104</v>
      </c>
      <c r="AF1078" s="2732">
        <f>SUM(Z1078:AB1078)</f>
        <v>1399505.1479366398</v>
      </c>
      <c r="AG1078" s="2732">
        <f>AC1078+AD1078</f>
        <v>2354528.6813340955</v>
      </c>
      <c r="AH1078" s="2732">
        <f>AF1078+AE1078</f>
        <v>2645508.8398463503</v>
      </c>
      <c r="AI1078" s="2732">
        <f>AG1078+AH1078</f>
        <v>5000037.5211804453</v>
      </c>
    </row>
    <row r="1079" spans="1:35" s="1897" customFormat="1">
      <c r="A1079" s="1887" t="s">
        <v>989</v>
      </c>
      <c r="B1079" s="1887"/>
      <c r="C1079" s="1887" t="s">
        <v>989</v>
      </c>
      <c r="D1079" s="2120" t="s">
        <v>1020</v>
      </c>
      <c r="E1079" s="2653">
        <v>1</v>
      </c>
      <c r="F1079" s="2023"/>
      <c r="G1079" s="2023"/>
      <c r="H1079" s="2427"/>
      <c r="I1079" s="2732" t="s">
        <v>134</v>
      </c>
      <c r="J1079" s="2733"/>
      <c r="K1079" s="2733"/>
      <c r="L1079" s="2734"/>
      <c r="M1079" s="2730"/>
      <c r="N1079" s="2730"/>
      <c r="O1079" s="2730"/>
      <c r="P1079" s="2731"/>
      <c r="Q1079" s="2731">
        <f t="shared" ref="Q1079:AB1079" si="565">Q132+Q196</f>
        <v>349710.75829491392</v>
      </c>
      <c r="R1079" s="2731">
        <f t="shared" si="565"/>
        <v>366409.09393646411</v>
      </c>
      <c r="S1079" s="2731">
        <f t="shared" si="565"/>
        <v>417215.58714443969</v>
      </c>
      <c r="T1079" s="2731">
        <f t="shared" si="565"/>
        <v>373900.19360648061</v>
      </c>
      <c r="U1079" s="2731">
        <f t="shared" si="565"/>
        <v>408088.68485470692</v>
      </c>
      <c r="V1079" s="2731">
        <f t="shared" si="565"/>
        <v>439204.36349709029</v>
      </c>
      <c r="W1079" s="2731">
        <f t="shared" si="565"/>
        <v>398718.59144528222</v>
      </c>
      <c r="X1079" s="2731">
        <f t="shared" si="565"/>
        <v>383149.09776176256</v>
      </c>
      <c r="Y1079" s="2731">
        <f t="shared" si="565"/>
        <v>464136.00270266557</v>
      </c>
      <c r="Z1079" s="2731">
        <f t="shared" si="565"/>
        <v>420280.25255096494</v>
      </c>
      <c r="AA1079" s="2731">
        <f t="shared" si="565"/>
        <v>499919.9633161847</v>
      </c>
      <c r="AB1079" s="2731">
        <f t="shared" si="565"/>
        <v>479304.93206949031</v>
      </c>
      <c r="AC1079" s="2731">
        <f>SUM(Q1079:S1079)</f>
        <v>1133335.4393758178</v>
      </c>
      <c r="AD1079" s="2731">
        <f>SUM(T1079:V1079)</f>
        <v>1221193.2419582778</v>
      </c>
      <c r="AE1079" s="2731">
        <f>SUM(W1079:Y1079)</f>
        <v>1246003.6919097104</v>
      </c>
      <c r="AF1079" s="2731">
        <f>SUM(Z1079:AB1079)</f>
        <v>1399505.1479366398</v>
      </c>
      <c r="AG1079" s="2731">
        <f>AC1079+AD1079</f>
        <v>2354528.6813340955</v>
      </c>
      <c r="AH1079" s="2731">
        <f>AF1079+AE1079</f>
        <v>2645508.8398463503</v>
      </c>
      <c r="AI1079" s="2731">
        <f>AG1079+AH1079</f>
        <v>5000037.5211804453</v>
      </c>
    </row>
    <row r="1080" spans="1:35" s="1897" customFormat="1">
      <c r="A1080" s="1887" t="s">
        <v>989</v>
      </c>
      <c r="B1080" s="1887"/>
      <c r="C1080" s="1887" t="s">
        <v>989</v>
      </c>
      <c r="D1080" s="2120" t="s">
        <v>1020</v>
      </c>
      <c r="E1080" s="2653">
        <v>1</v>
      </c>
      <c r="F1080" s="2023"/>
      <c r="G1080" s="2023"/>
      <c r="H1080" s="2427"/>
      <c r="I1080" s="2735" t="s">
        <v>139</v>
      </c>
      <c r="J1080" s="2736"/>
      <c r="K1080" s="2736"/>
      <c r="L1080" s="2736"/>
      <c r="M1080" s="2736"/>
      <c r="N1080" s="2736"/>
      <c r="O1080" s="2736"/>
      <c r="P1080" s="2737"/>
      <c r="Q1080" s="2738">
        <f t="shared" ref="Q1080:AB1080" si="566">Q149+Q211</f>
        <v>125335.6996083609</v>
      </c>
      <c r="R1080" s="2738">
        <f t="shared" si="566"/>
        <v>130701.55543189638</v>
      </c>
      <c r="S1080" s="2738">
        <f t="shared" si="566"/>
        <v>145430.54658033716</v>
      </c>
      <c r="T1080" s="2738">
        <f t="shared" si="566"/>
        <v>133739.85285317549</v>
      </c>
      <c r="U1080" s="2738">
        <f t="shared" si="566"/>
        <v>140308.58455019703</v>
      </c>
      <c r="V1080" s="2738">
        <f t="shared" si="566"/>
        <v>153628.6935254687</v>
      </c>
      <c r="W1080" s="2738">
        <f t="shared" si="566"/>
        <v>135306.54408561473</v>
      </c>
      <c r="X1080" s="2738">
        <f t="shared" si="566"/>
        <v>132467.97369833017</v>
      </c>
      <c r="Y1080" s="2738">
        <f t="shared" si="566"/>
        <v>157906.3750696769</v>
      </c>
      <c r="Z1080" s="2738">
        <f t="shared" si="566"/>
        <v>145865.62381988796</v>
      </c>
      <c r="AA1080" s="2738">
        <f t="shared" si="566"/>
        <v>155256.84272802115</v>
      </c>
      <c r="AB1080" s="2738">
        <f t="shared" si="566"/>
        <v>160638.9066510305</v>
      </c>
      <c r="AC1080" s="2738">
        <f>SUM(Q1080:S1080)</f>
        <v>401467.80162059446</v>
      </c>
      <c r="AD1080" s="2738">
        <f>SUM(T1080:V1080)</f>
        <v>427677.13092884119</v>
      </c>
      <c r="AE1080" s="2738">
        <f>SUM(W1080:Y1080)</f>
        <v>425680.8928536218</v>
      </c>
      <c r="AF1080" s="2738">
        <f>SUM(Z1080:AB1080)</f>
        <v>461761.3731989396</v>
      </c>
      <c r="AG1080" s="2738">
        <f>AC1080+AD1080</f>
        <v>829144.93254943565</v>
      </c>
      <c r="AH1080" s="2738">
        <f>AF1080+AE1080</f>
        <v>887442.26605256135</v>
      </c>
      <c r="AI1080" s="2738">
        <f>AG1080+AH1080</f>
        <v>1716587.198601997</v>
      </c>
    </row>
    <row r="1081" spans="1:35" s="1108" customFormat="1">
      <c r="A1081" s="1961" t="s">
        <v>989</v>
      </c>
      <c r="B1081" s="1961"/>
      <c r="C1081" s="1961" t="s">
        <v>989</v>
      </c>
      <c r="D1081" s="2120" t="s">
        <v>1020</v>
      </c>
      <c r="E1081" s="2653">
        <v>1</v>
      </c>
      <c r="F1081" s="2470"/>
      <c r="G1081" s="2470"/>
      <c r="H1081" s="2471"/>
      <c r="I1081" s="2472"/>
      <c r="J1081" s="2473"/>
      <c r="K1081" s="2474"/>
      <c r="L1081" s="2474"/>
      <c r="M1081" s="2473"/>
      <c r="N1081" s="2473"/>
      <c r="O1081" s="2473"/>
      <c r="P1081" s="2475" t="s">
        <v>140</v>
      </c>
      <c r="Q1081" s="1665">
        <f>IFERROR(Q1080/Q1078,0)</f>
        <v>0.35839818088371272</v>
      </c>
      <c r="R1081" s="1665">
        <f t="shared" ref="R1081:AI1081" si="567">IFERROR(R1080/R1078,0)</f>
        <v>0.35670936555564919</v>
      </c>
      <c r="S1081" s="1665">
        <f t="shared" si="567"/>
        <v>0.34857409708901704</v>
      </c>
      <c r="T1081" s="1665">
        <f t="shared" si="567"/>
        <v>0.35768864295890929</v>
      </c>
      <c r="U1081" s="1665">
        <f t="shared" si="567"/>
        <v>0.34381885545332275</v>
      </c>
      <c r="V1081" s="1665">
        <f t="shared" si="567"/>
        <v>0.34978863211245514</v>
      </c>
      <c r="W1081" s="1665">
        <f t="shared" si="567"/>
        <v>0.33935348636529128</v>
      </c>
      <c r="X1081" s="1665">
        <f t="shared" si="567"/>
        <v>0.34573479220534964</v>
      </c>
      <c r="Y1081" s="1665">
        <f t="shared" si="567"/>
        <v>0.34021574312310937</v>
      </c>
      <c r="Z1081" s="1665">
        <f t="shared" si="567"/>
        <v>0.34706751729240404</v>
      </c>
      <c r="AA1081" s="1665">
        <f t="shared" si="567"/>
        <v>0.31056339838508462</v>
      </c>
      <c r="AB1081" s="1665">
        <f t="shared" si="567"/>
        <v>0.33514970513122289</v>
      </c>
      <c r="AC1081" s="1665">
        <f t="shared" si="567"/>
        <v>0.35423563728114077</v>
      </c>
      <c r="AD1081" s="1665">
        <f t="shared" si="567"/>
        <v>0.35021249400547605</v>
      </c>
      <c r="AE1081" s="1665">
        <f t="shared" si="567"/>
        <v>0.34163694346779516</v>
      </c>
      <c r="AF1081" s="1665">
        <f t="shared" si="567"/>
        <v>0.3299461769610047</v>
      </c>
      <c r="AG1081" s="1665">
        <f t="shared" si="567"/>
        <v>0.35214900507376073</v>
      </c>
      <c r="AH1081" s="1665">
        <f t="shared" si="567"/>
        <v>0.33545239111886826</v>
      </c>
      <c r="AI1081" s="1665">
        <f t="shared" si="567"/>
        <v>0.34331486340461154</v>
      </c>
    </row>
    <row r="1082" spans="1:35" s="1897" customFormat="1">
      <c r="A1082" s="1887" t="s">
        <v>989</v>
      </c>
      <c r="B1082" s="1887"/>
      <c r="C1082" s="1887" t="s">
        <v>989</v>
      </c>
      <c r="D1082" s="2120" t="s">
        <v>1020</v>
      </c>
      <c r="E1082" s="2653">
        <v>1</v>
      </c>
      <c r="F1082" s="2023"/>
      <c r="G1082" s="2023"/>
      <c r="H1082" s="2427"/>
      <c r="I1082" s="2735" t="s">
        <v>99</v>
      </c>
      <c r="J1082" s="2736"/>
      <c r="K1082" s="2736"/>
      <c r="L1082" s="2736"/>
      <c r="M1082" s="2736"/>
      <c r="N1082" s="2736"/>
      <c r="O1082" s="2736"/>
      <c r="P1082" s="2737"/>
      <c r="Q1082" s="2738">
        <f>Q1084+Q1085+Q1086</f>
        <v>81452.563418126767</v>
      </c>
      <c r="R1082" s="2738">
        <f t="shared" ref="R1082:AB1082" si="568">R1084+R1085+R1086</f>
        <v>85472.529708034883</v>
      </c>
      <c r="S1082" s="2738">
        <f t="shared" si="568"/>
        <v>95580.05614706999</v>
      </c>
      <c r="T1082" s="2738">
        <f t="shared" si="568"/>
        <v>85982.370388915966</v>
      </c>
      <c r="U1082" s="2738">
        <f t="shared" si="568"/>
        <v>91856.51470230821</v>
      </c>
      <c r="V1082" s="2738">
        <f t="shared" si="568"/>
        <v>100615.67180946904</v>
      </c>
      <c r="W1082" s="2738">
        <f t="shared" si="568"/>
        <v>86216.464365407373</v>
      </c>
      <c r="X1082" s="2738">
        <f t="shared" si="568"/>
        <v>87575.833518799031</v>
      </c>
      <c r="Y1082" s="2738">
        <f t="shared" si="568"/>
        <v>101022.1134485401</v>
      </c>
      <c r="Z1082" s="2738">
        <f t="shared" si="568"/>
        <v>92573.400191362554</v>
      </c>
      <c r="AA1082" s="2738">
        <f t="shared" si="568"/>
        <v>102022.07943472538</v>
      </c>
      <c r="AB1082" s="2738">
        <f t="shared" si="568"/>
        <v>105410.61910980799</v>
      </c>
      <c r="AC1082" s="2738">
        <f>SUM(Q1082:S1082)</f>
        <v>262505.14927323163</v>
      </c>
      <c r="AD1082" s="2738">
        <f>SUM(T1082:V1082)</f>
        <v>278454.55690069322</v>
      </c>
      <c r="AE1082" s="2738">
        <f>SUM(W1082:Y1082)</f>
        <v>274814.4113327465</v>
      </c>
      <c r="AF1082" s="2738">
        <f>SUM(Z1082:AB1082)</f>
        <v>300006.09873589594</v>
      </c>
      <c r="AG1082" s="2738">
        <f>AC1082+AD1082</f>
        <v>540959.70617392485</v>
      </c>
      <c r="AH1082" s="2738">
        <f>AF1082+AE1082</f>
        <v>574820.51006864244</v>
      </c>
      <c r="AI1082" s="2738">
        <f>AG1082+AH1082</f>
        <v>1115780.2162425672</v>
      </c>
    </row>
    <row r="1083" spans="1:35" s="1108" customFormat="1">
      <c r="A1083" s="1961" t="s">
        <v>989</v>
      </c>
      <c r="B1083" s="1961"/>
      <c r="C1083" s="1961" t="s">
        <v>989</v>
      </c>
      <c r="D1083" s="2120" t="s">
        <v>1020</v>
      </c>
      <c r="E1083" s="2653">
        <v>1</v>
      </c>
      <c r="F1083" s="2470"/>
      <c r="G1083" s="2470"/>
      <c r="H1083" s="2471"/>
      <c r="I1083" s="2476"/>
      <c r="J1083" s="2477"/>
      <c r="K1083" s="2478"/>
      <c r="L1083" s="2478"/>
      <c r="M1083" s="2477"/>
      <c r="N1083" s="2477"/>
      <c r="O1083" s="2477"/>
      <c r="P1083" s="2479" t="s">
        <v>206</v>
      </c>
      <c r="Q1083" s="1666">
        <f>IFERROR(Q1082/Q1078,0)</f>
        <v>0.23291409110564781</v>
      </c>
      <c r="R1083" s="1666">
        <f t="shared" ref="R1083:AI1083" si="569">IFERROR(R1082/R1078,0)</f>
        <v>0.23327076517062634</v>
      </c>
      <c r="S1083" s="1666">
        <f t="shared" si="569"/>
        <v>0.22909032905805662</v>
      </c>
      <c r="T1083" s="1666">
        <f t="shared" si="569"/>
        <v>0.22996075385670967</v>
      </c>
      <c r="U1083" s="1666">
        <f t="shared" si="569"/>
        <v>0.22508958986454669</v>
      </c>
      <c r="V1083" s="1666">
        <f t="shared" si="569"/>
        <v>0.22908622994620054</v>
      </c>
      <c r="W1083" s="1666">
        <f t="shared" si="569"/>
        <v>0.21623387074299294</v>
      </c>
      <c r="X1083" s="1666">
        <f t="shared" si="569"/>
        <v>0.22856854950302563</v>
      </c>
      <c r="Y1083" s="1666">
        <f t="shared" si="569"/>
        <v>0.21765627501484039</v>
      </c>
      <c r="Z1083" s="1666">
        <f t="shared" si="569"/>
        <v>0.22026588122918461</v>
      </c>
      <c r="AA1083" s="1666">
        <f t="shared" si="569"/>
        <v>0.20407682613426545</v>
      </c>
      <c r="AB1083" s="1666">
        <f t="shared" si="569"/>
        <v>0.2199239191106955</v>
      </c>
      <c r="AC1083" s="1666">
        <f t="shared" si="569"/>
        <v>0.23162176011879221</v>
      </c>
      <c r="AD1083" s="1666">
        <f t="shared" si="569"/>
        <v>0.2280184227470583</v>
      </c>
      <c r="AE1083" s="1666">
        <f t="shared" si="569"/>
        <v>0.22055665895463533</v>
      </c>
      <c r="AF1083" s="1666">
        <f t="shared" si="569"/>
        <v>0.21436584151062957</v>
      </c>
      <c r="AG1083" s="1666">
        <f t="shared" si="569"/>
        <v>0.22975286326408756</v>
      </c>
      <c r="AH1083" s="1666">
        <f t="shared" si="569"/>
        <v>0.21728164404925129</v>
      </c>
      <c r="AI1083" s="1666">
        <f t="shared" si="569"/>
        <v>0.2231543686454468</v>
      </c>
    </row>
    <row r="1084" spans="1:35" s="1897" customFormat="1">
      <c r="A1084" s="1887" t="s">
        <v>989</v>
      </c>
      <c r="B1084" s="1887"/>
      <c r="C1084" s="1887" t="s">
        <v>989</v>
      </c>
      <c r="D1084" s="2120" t="s">
        <v>1020</v>
      </c>
      <c r="E1084" s="2653">
        <v>1</v>
      </c>
      <c r="F1084" s="2023"/>
      <c r="G1084" s="2023"/>
      <c r="H1084" s="2427"/>
      <c r="I1084" s="2480"/>
      <c r="J1084" s="2481" t="s">
        <v>178</v>
      </c>
      <c r="K1084" s="2481"/>
      <c r="L1084" s="2482"/>
      <c r="M1084" s="2481"/>
      <c r="N1084" s="2481"/>
      <c r="O1084" s="2481"/>
      <c r="P1084" s="2483"/>
      <c r="Q1084" s="2739">
        <f t="shared" ref="Q1084:AB1086" si="570">Q160+Q242</f>
        <v>20322.6461530335</v>
      </c>
      <c r="R1084" s="2739">
        <f t="shared" si="570"/>
        <v>22058.81962263988</v>
      </c>
      <c r="S1084" s="2739">
        <f t="shared" si="570"/>
        <v>26424.134648005151</v>
      </c>
      <c r="T1084" s="2739">
        <f t="shared" si="570"/>
        <v>22279.013475034597</v>
      </c>
      <c r="U1084" s="2739">
        <f t="shared" si="570"/>
        <v>24815.983384248411</v>
      </c>
      <c r="V1084" s="2739">
        <f t="shared" si="570"/>
        <v>28598.954456355183</v>
      </c>
      <c r="W1084" s="2739">
        <f t="shared" si="570"/>
        <v>22380.115753528662</v>
      </c>
      <c r="X1084" s="2739">
        <f t="shared" si="570"/>
        <v>22967.210392965011</v>
      </c>
      <c r="Y1084" s="2739">
        <f t="shared" si="570"/>
        <v>28774.491547914877</v>
      </c>
      <c r="Z1084" s="2739">
        <f t="shared" si="570"/>
        <v>25125.597315580755</v>
      </c>
      <c r="AA1084" s="2739">
        <f t="shared" si="570"/>
        <v>29206.364427068638</v>
      </c>
      <c r="AB1084" s="2739">
        <f t="shared" si="570"/>
        <v>30669.832590808262</v>
      </c>
      <c r="AC1084" s="2740">
        <f>SUM(Q1084:S1084)</f>
        <v>68805.600423678523</v>
      </c>
      <c r="AD1084" s="2740">
        <f>SUM(T1084:V1084)</f>
        <v>75693.951315638202</v>
      </c>
      <c r="AE1084" s="2740">
        <f>SUM(W1084:Y1084)</f>
        <v>74121.817694408557</v>
      </c>
      <c r="AF1084" s="2740">
        <f>SUM(Z1084:AB1084)</f>
        <v>85001.794333457656</v>
      </c>
      <c r="AG1084" s="2740">
        <f>AC1084+AD1084</f>
        <v>144499.55173931672</v>
      </c>
      <c r="AH1084" s="2740">
        <f>AF1084+AE1084</f>
        <v>159123.61202786621</v>
      </c>
      <c r="AI1084" s="2740">
        <f>AG1084+AH1084</f>
        <v>303623.16376718297</v>
      </c>
    </row>
    <row r="1085" spans="1:35" s="1897" customFormat="1">
      <c r="A1085" s="1887" t="s">
        <v>989</v>
      </c>
      <c r="B1085" s="1887"/>
      <c r="C1085" s="1887" t="s">
        <v>989</v>
      </c>
      <c r="D1085" s="2120" t="s">
        <v>1020</v>
      </c>
      <c r="E1085" s="2653">
        <v>1</v>
      </c>
      <c r="F1085" s="2023"/>
      <c r="G1085" s="2023"/>
      <c r="H1085" s="2427"/>
      <c r="I1085" s="2480"/>
      <c r="J1085" s="2484" t="s">
        <v>179</v>
      </c>
      <c r="K1085" s="2484"/>
      <c r="L1085" s="2485"/>
      <c r="M1085" s="2484"/>
      <c r="N1085" s="2484"/>
      <c r="O1085" s="2484"/>
      <c r="P1085" s="2486"/>
      <c r="Q1085" s="2739">
        <f t="shared" si="570"/>
        <v>25332.24583086267</v>
      </c>
      <c r="R1085" s="2739">
        <f t="shared" si="570"/>
        <v>27496.391818836077</v>
      </c>
      <c r="S1085" s="2739">
        <f t="shared" si="570"/>
        <v>32937.771475746798</v>
      </c>
      <c r="T1085" s="2739">
        <f t="shared" si="570"/>
        <v>27770.86418613038</v>
      </c>
      <c r="U1085" s="2739">
        <f t="shared" si="570"/>
        <v>30933.205591957238</v>
      </c>
      <c r="V1085" s="2739">
        <f t="shared" si="570"/>
        <v>35648.691579757426</v>
      </c>
      <c r="W1085" s="2739">
        <f t="shared" si="570"/>
        <v>27896.888511584169</v>
      </c>
      <c r="X1085" s="2739">
        <f t="shared" si="570"/>
        <v>28628.70392677129</v>
      </c>
      <c r="Y1085" s="2739">
        <f t="shared" si="570"/>
        <v>35867.49914656442</v>
      </c>
      <c r="Z1085" s="2739">
        <f t="shared" si="570"/>
        <v>31319.14038421361</v>
      </c>
      <c r="AA1085" s="2739">
        <f t="shared" si="570"/>
        <v>36405.830122758314</v>
      </c>
      <c r="AB1085" s="2739">
        <f t="shared" si="570"/>
        <v>38230.048042527567</v>
      </c>
      <c r="AC1085" s="2739">
        <f>SUM(Q1085:S1085)</f>
        <v>85766.409125445556</v>
      </c>
      <c r="AD1085" s="2739">
        <f>SUM(T1085:V1085)</f>
        <v>94352.76135784504</v>
      </c>
      <c r="AE1085" s="2739">
        <f>SUM(W1085:Y1085)</f>
        <v>92393.091584919879</v>
      </c>
      <c r="AF1085" s="2739">
        <f>SUM(Z1085:AB1085)</f>
        <v>105955.01854949948</v>
      </c>
      <c r="AG1085" s="2739">
        <f>AC1085+AD1085</f>
        <v>180119.1704832906</v>
      </c>
      <c r="AH1085" s="2739">
        <f>AF1085+AE1085</f>
        <v>198348.11013441934</v>
      </c>
      <c r="AI1085" s="2739">
        <f>AG1085+AH1085</f>
        <v>378467.28061770997</v>
      </c>
    </row>
    <row r="1086" spans="1:35" s="1897" customFormat="1">
      <c r="A1086" s="1887" t="s">
        <v>989</v>
      </c>
      <c r="B1086" s="1887"/>
      <c r="C1086" s="1887" t="s">
        <v>989</v>
      </c>
      <c r="D1086" s="2120" t="s">
        <v>1020</v>
      </c>
      <c r="E1086" s="2653">
        <v>1</v>
      </c>
      <c r="F1086" s="2023"/>
      <c r="G1086" s="2023"/>
      <c r="H1086" s="2427"/>
      <c r="I1086" s="2480"/>
      <c r="J1086" s="2484" t="s">
        <v>180</v>
      </c>
      <c r="K1086" s="2484"/>
      <c r="L1086" s="2485"/>
      <c r="M1086" s="2484"/>
      <c r="N1086" s="2484"/>
      <c r="O1086" s="2484"/>
      <c r="P1086" s="2486"/>
      <c r="Q1086" s="2739">
        <f t="shared" si="570"/>
        <v>35797.671434230593</v>
      </c>
      <c r="R1086" s="2739">
        <f t="shared" si="570"/>
        <v>35917.318266558934</v>
      </c>
      <c r="S1086" s="2739">
        <f t="shared" si="570"/>
        <v>36218.150023318049</v>
      </c>
      <c r="T1086" s="2739">
        <f t="shared" si="570"/>
        <v>35932.492727750985</v>
      </c>
      <c r="U1086" s="2739">
        <f t="shared" si="570"/>
        <v>36107.325726102557</v>
      </c>
      <c r="V1086" s="2739">
        <f t="shared" si="570"/>
        <v>36368.025773356436</v>
      </c>
      <c r="W1086" s="2739">
        <f t="shared" si="570"/>
        <v>35939.460100294542</v>
      </c>
      <c r="X1086" s="2739">
        <f t="shared" si="570"/>
        <v>35979.91919906273</v>
      </c>
      <c r="Y1086" s="2739">
        <f t="shared" si="570"/>
        <v>36380.122754060794</v>
      </c>
      <c r="Z1086" s="2739">
        <f t="shared" si="570"/>
        <v>36128.66249156819</v>
      </c>
      <c r="AA1086" s="2739">
        <f t="shared" si="570"/>
        <v>36409.884884898434</v>
      </c>
      <c r="AB1086" s="2739">
        <f t="shared" si="570"/>
        <v>36510.738476472165</v>
      </c>
      <c r="AC1086" s="2739">
        <f>SUM(Q1086:S1086)</f>
        <v>107933.13972410758</v>
      </c>
      <c r="AD1086" s="2739">
        <f>SUM(T1086:V1086)</f>
        <v>108407.84422720998</v>
      </c>
      <c r="AE1086" s="2739">
        <f>SUM(W1086:Y1086)</f>
        <v>108299.50205341807</v>
      </c>
      <c r="AF1086" s="2739">
        <f>SUM(Z1086:AB1086)</f>
        <v>109049.28585293879</v>
      </c>
      <c r="AG1086" s="2739">
        <f>AC1086+AD1086</f>
        <v>216340.98395131755</v>
      </c>
      <c r="AH1086" s="2739">
        <f>AF1086+AE1086</f>
        <v>217348.78790635685</v>
      </c>
      <c r="AI1086" s="2739">
        <f>AG1086+AH1086</f>
        <v>433689.77185767441</v>
      </c>
    </row>
    <row r="1087" spans="1:35" s="1897" customFormat="1">
      <c r="A1087" s="1887" t="s">
        <v>989</v>
      </c>
      <c r="B1087" s="1887"/>
      <c r="C1087" s="1887" t="s">
        <v>989</v>
      </c>
      <c r="D1087" s="2120" t="s">
        <v>1020</v>
      </c>
      <c r="E1087" s="2653">
        <v>1</v>
      </c>
      <c r="F1087" s="2023"/>
      <c r="G1087" s="2023"/>
      <c r="H1087" s="2427"/>
      <c r="I1087" s="2735" t="s">
        <v>181</v>
      </c>
      <c r="J1087" s="2736"/>
      <c r="K1087" s="2736"/>
      <c r="L1087" s="2736"/>
      <c r="M1087" s="2736"/>
      <c r="N1087" s="2736"/>
      <c r="O1087" s="2736"/>
      <c r="P1087" s="2737"/>
      <c r="Q1087" s="2738">
        <f>Q1080-Q1082</f>
        <v>43883.13619023413</v>
      </c>
      <c r="R1087" s="2738">
        <f t="shared" ref="R1087:AB1087" si="571">R1080-R1082</f>
        <v>45229.025723861501</v>
      </c>
      <c r="S1087" s="2738">
        <f t="shared" si="571"/>
        <v>49850.490433267172</v>
      </c>
      <c r="T1087" s="2738">
        <f t="shared" si="571"/>
        <v>47757.482464259519</v>
      </c>
      <c r="U1087" s="2738">
        <f t="shared" si="571"/>
        <v>48452.069847888823</v>
      </c>
      <c r="V1087" s="2738">
        <f t="shared" si="571"/>
        <v>53013.021715999654</v>
      </c>
      <c r="W1087" s="2738">
        <f t="shared" si="571"/>
        <v>49090.079720207359</v>
      </c>
      <c r="X1087" s="2738">
        <f t="shared" si="571"/>
        <v>44892.140179531139</v>
      </c>
      <c r="Y1087" s="2738">
        <f t="shared" si="571"/>
        <v>56884.2616211368</v>
      </c>
      <c r="Z1087" s="2738">
        <f t="shared" si="571"/>
        <v>53292.223628525404</v>
      </c>
      <c r="AA1087" s="2738">
        <f t="shared" si="571"/>
        <v>53234.763293295764</v>
      </c>
      <c r="AB1087" s="2738">
        <f t="shared" si="571"/>
        <v>55228.287541222511</v>
      </c>
      <c r="AC1087" s="2738">
        <f>SUM(Q1087:S1087)</f>
        <v>138962.6523473628</v>
      </c>
      <c r="AD1087" s="2738">
        <f>SUM(T1087:V1087)</f>
        <v>149222.574028148</v>
      </c>
      <c r="AE1087" s="2738">
        <f>SUM(W1087:Y1087)</f>
        <v>150866.4815208753</v>
      </c>
      <c r="AF1087" s="2738">
        <f>SUM(Z1087:AB1087)</f>
        <v>161755.27446304366</v>
      </c>
      <c r="AG1087" s="2738">
        <f>AC1087+AD1087</f>
        <v>288185.2263755108</v>
      </c>
      <c r="AH1087" s="2738">
        <f>AF1087+AE1087</f>
        <v>312621.75598391896</v>
      </c>
      <c r="AI1087" s="2738">
        <f>AG1087+AH1087</f>
        <v>600806.98235942982</v>
      </c>
    </row>
    <row r="1088" spans="1:35" s="1108" customFormat="1">
      <c r="A1088" s="1961" t="s">
        <v>989</v>
      </c>
      <c r="B1088" s="1961"/>
      <c r="C1088" s="1961" t="s">
        <v>989</v>
      </c>
      <c r="D1088" s="2120" t="s">
        <v>1020</v>
      </c>
      <c r="E1088" s="2653">
        <v>1</v>
      </c>
      <c r="F1088" s="2470"/>
      <c r="G1088" s="2470"/>
      <c r="H1088" s="2471"/>
      <c r="I1088" s="2476"/>
      <c r="J1088" s="2477"/>
      <c r="K1088" s="2478"/>
      <c r="L1088" s="2478"/>
      <c r="M1088" s="2477"/>
      <c r="N1088" s="2477"/>
      <c r="O1088" s="2477"/>
      <c r="P1088" s="2479" t="s">
        <v>140</v>
      </c>
      <c r="Q1088" s="1667">
        <f>IFERROR(Q1087/Q1078,0)</f>
        <v>0.12548408977806488</v>
      </c>
      <c r="R1088" s="1667">
        <f t="shared" ref="R1088:AI1088" si="572">IFERROR(R1087/R1078,0)</f>
        <v>0.12343860038502287</v>
      </c>
      <c r="S1088" s="1667">
        <f t="shared" si="572"/>
        <v>0.11948376803096039</v>
      </c>
      <c r="T1088" s="1667">
        <f t="shared" si="572"/>
        <v>0.12772788910219962</v>
      </c>
      <c r="U1088" s="1667">
        <f t="shared" si="572"/>
        <v>0.11872926558877606</v>
      </c>
      <c r="V1088" s="1667">
        <f t="shared" si="572"/>
        <v>0.12070240216625461</v>
      </c>
      <c r="W1088" s="1667">
        <f t="shared" si="572"/>
        <v>0.12311961562229833</v>
      </c>
      <c r="X1088" s="1667">
        <f t="shared" si="572"/>
        <v>0.11716624270232401</v>
      </c>
      <c r="Y1088" s="1667">
        <f t="shared" si="572"/>
        <v>0.122559468108269</v>
      </c>
      <c r="Z1088" s="1667">
        <f t="shared" si="572"/>
        <v>0.12680163606321943</v>
      </c>
      <c r="AA1088" s="1667">
        <f t="shared" si="572"/>
        <v>0.10648657225081916</v>
      </c>
      <c r="AB1088" s="1667">
        <f t="shared" si="572"/>
        <v>0.1152257860205274</v>
      </c>
      <c r="AC1088" s="1667">
        <f t="shared" si="572"/>
        <v>0.12261387716234852</v>
      </c>
      <c r="AD1088" s="1667">
        <f t="shared" si="572"/>
        <v>0.12219407125841776</v>
      </c>
      <c r="AE1088" s="1667">
        <f t="shared" si="572"/>
        <v>0.12108028451315984</v>
      </c>
      <c r="AF1088" s="1667">
        <f t="shared" si="572"/>
        <v>0.1155803354503751</v>
      </c>
      <c r="AG1088" s="1667">
        <f t="shared" si="572"/>
        <v>0.1223961418096732</v>
      </c>
      <c r="AH1088" s="1667">
        <f t="shared" si="572"/>
        <v>0.118170747069617</v>
      </c>
      <c r="AI1088" s="1667">
        <f t="shared" si="572"/>
        <v>0.12016049475916471</v>
      </c>
    </row>
    <row r="1089" spans="1:36" s="1897" customFormat="1">
      <c r="A1089" s="1887" t="s">
        <v>989</v>
      </c>
      <c r="B1089" s="1887"/>
      <c r="C1089" s="1887" t="s">
        <v>989</v>
      </c>
      <c r="D1089" s="2120" t="s">
        <v>1020</v>
      </c>
      <c r="E1089" s="2653">
        <v>1</v>
      </c>
      <c r="F1089" s="2023"/>
      <c r="G1089" s="2023"/>
      <c r="H1089" s="2427"/>
      <c r="I1089" s="2480" t="s">
        <v>182</v>
      </c>
      <c r="J1089" s="2484"/>
      <c r="K1089" s="2485"/>
      <c r="L1089" s="2485"/>
      <c r="M1089" s="2484"/>
      <c r="N1089" s="2484"/>
      <c r="O1089" s="2484"/>
      <c r="P1089" s="2487"/>
      <c r="Q1089" s="2727">
        <f t="shared" ref="Q1089:AB1090" si="573">Q165+Q247</f>
        <v>0</v>
      </c>
      <c r="R1089" s="2727">
        <f t="shared" si="573"/>
        <v>0</v>
      </c>
      <c r="S1089" s="2727">
        <f t="shared" si="573"/>
        <v>0</v>
      </c>
      <c r="T1089" s="2727">
        <f t="shared" si="573"/>
        <v>0</v>
      </c>
      <c r="U1089" s="2727">
        <f t="shared" si="573"/>
        <v>0</v>
      </c>
      <c r="V1089" s="2727">
        <f t="shared" si="573"/>
        <v>0</v>
      </c>
      <c r="W1089" s="2727">
        <f t="shared" si="573"/>
        <v>0</v>
      </c>
      <c r="X1089" s="2727">
        <f t="shared" si="573"/>
        <v>0</v>
      </c>
      <c r="Y1089" s="2727">
        <f t="shared" si="573"/>
        <v>0</v>
      </c>
      <c r="Z1089" s="2727">
        <f t="shared" si="573"/>
        <v>0</v>
      </c>
      <c r="AA1089" s="2727">
        <f t="shared" si="573"/>
        <v>0</v>
      </c>
      <c r="AB1089" s="2727">
        <f t="shared" si="573"/>
        <v>0</v>
      </c>
      <c r="AC1089" s="2727">
        <f>SUM(Q1089:S1089)</f>
        <v>0</v>
      </c>
      <c r="AD1089" s="2727">
        <f>SUM(T1089:V1089)</f>
        <v>0</v>
      </c>
      <c r="AE1089" s="2727">
        <f>SUM(W1089:Y1089)</f>
        <v>0</v>
      </c>
      <c r="AF1089" s="2727">
        <f>SUM(Z1089:AB1089)</f>
        <v>0</v>
      </c>
      <c r="AG1089" s="2727">
        <f>AC1089+AD1089</f>
        <v>0</v>
      </c>
      <c r="AH1089" s="2727">
        <f>AF1089+AE1089</f>
        <v>0</v>
      </c>
      <c r="AI1089" s="2727">
        <f>AG1089+AH1089</f>
        <v>0</v>
      </c>
    </row>
    <row r="1090" spans="1:36" s="1897" customFormat="1">
      <c r="A1090" s="1887" t="s">
        <v>989</v>
      </c>
      <c r="B1090" s="1887"/>
      <c r="C1090" s="1887" t="s">
        <v>989</v>
      </c>
      <c r="D1090" s="2120" t="s">
        <v>1020</v>
      </c>
      <c r="E1090" s="2653">
        <v>1</v>
      </c>
      <c r="F1090" s="2023"/>
      <c r="G1090" s="2023"/>
      <c r="H1090" s="2427"/>
      <c r="I1090" s="2488" t="s">
        <v>161</v>
      </c>
      <c r="J1090" s="2489"/>
      <c r="K1090" s="2490"/>
      <c r="L1090" s="2490"/>
      <c r="M1090" s="2489"/>
      <c r="N1090" s="2489"/>
      <c r="O1090" s="2489"/>
      <c r="P1090" s="2491"/>
      <c r="Q1090" s="2741">
        <f t="shared" si="573"/>
        <v>0</v>
      </c>
      <c r="R1090" s="2741">
        <f t="shared" si="573"/>
        <v>0</v>
      </c>
      <c r="S1090" s="2741">
        <f t="shared" si="573"/>
        <v>0</v>
      </c>
      <c r="T1090" s="2741">
        <f t="shared" si="573"/>
        <v>0</v>
      </c>
      <c r="U1090" s="2741">
        <f t="shared" si="573"/>
        <v>0</v>
      </c>
      <c r="V1090" s="2741">
        <f t="shared" si="573"/>
        <v>0</v>
      </c>
      <c r="W1090" s="2741">
        <f t="shared" si="573"/>
        <v>0</v>
      </c>
      <c r="X1090" s="2741">
        <f t="shared" si="573"/>
        <v>0</v>
      </c>
      <c r="Y1090" s="2741">
        <f t="shared" si="573"/>
        <v>0</v>
      </c>
      <c r="Z1090" s="2741">
        <f t="shared" si="573"/>
        <v>0</v>
      </c>
      <c r="AA1090" s="2741">
        <f t="shared" si="573"/>
        <v>0</v>
      </c>
      <c r="AB1090" s="2741">
        <f t="shared" si="573"/>
        <v>0</v>
      </c>
      <c r="AC1090" s="2741">
        <f>SUM(Q1090:S1090)</f>
        <v>0</v>
      </c>
      <c r="AD1090" s="2741">
        <f>SUM(T1090:V1090)</f>
        <v>0</v>
      </c>
      <c r="AE1090" s="2741">
        <f>SUM(W1090:Y1090)</f>
        <v>0</v>
      </c>
      <c r="AF1090" s="2741">
        <f>SUM(Z1090:AB1090)</f>
        <v>0</v>
      </c>
      <c r="AG1090" s="2741">
        <f>AC1090+AD1090</f>
        <v>0</v>
      </c>
      <c r="AH1090" s="2741">
        <f>AF1090+AE1090</f>
        <v>0</v>
      </c>
      <c r="AI1090" s="2741">
        <f>AG1090+AH1090</f>
        <v>0</v>
      </c>
    </row>
    <row r="1091" spans="1:36" s="1897" customFormat="1">
      <c r="A1091" s="1887" t="s">
        <v>989</v>
      </c>
      <c r="B1091" s="1887"/>
      <c r="C1091" s="1887" t="s">
        <v>989</v>
      </c>
      <c r="D1091" s="2120" t="s">
        <v>1020</v>
      </c>
      <c r="E1091" s="2653">
        <v>1</v>
      </c>
      <c r="F1091" s="2023"/>
      <c r="G1091" s="2023"/>
      <c r="H1091" s="2427"/>
      <c r="I1091" s="2729" t="s">
        <v>184</v>
      </c>
      <c r="J1091" s="2730"/>
      <c r="K1091" s="2730"/>
      <c r="L1091" s="2730"/>
      <c r="M1091" s="2730"/>
      <c r="N1091" s="2730"/>
      <c r="O1091" s="2730"/>
      <c r="P1091" s="2731"/>
      <c r="Q1091" s="2732">
        <f>Q1087+Q1089-Q1090</f>
        <v>43883.13619023413</v>
      </c>
      <c r="R1091" s="2732">
        <f t="shared" ref="R1091:AB1091" si="574">R1087+R1089-R1090</f>
        <v>45229.025723861501</v>
      </c>
      <c r="S1091" s="2732">
        <f t="shared" si="574"/>
        <v>49850.490433267172</v>
      </c>
      <c r="T1091" s="2732">
        <f t="shared" si="574"/>
        <v>47757.482464259519</v>
      </c>
      <c r="U1091" s="2732">
        <f t="shared" si="574"/>
        <v>48452.069847888823</v>
      </c>
      <c r="V1091" s="2732">
        <f t="shared" si="574"/>
        <v>53013.021715999654</v>
      </c>
      <c r="W1091" s="2732">
        <f t="shared" si="574"/>
        <v>49090.079720207359</v>
      </c>
      <c r="X1091" s="2732">
        <f t="shared" si="574"/>
        <v>44892.140179531139</v>
      </c>
      <c r="Y1091" s="2732">
        <f t="shared" si="574"/>
        <v>56884.2616211368</v>
      </c>
      <c r="Z1091" s="2732">
        <f t="shared" si="574"/>
        <v>53292.223628525404</v>
      </c>
      <c r="AA1091" s="2732">
        <f t="shared" si="574"/>
        <v>53234.763293295764</v>
      </c>
      <c r="AB1091" s="2732">
        <f t="shared" si="574"/>
        <v>55228.287541222511</v>
      </c>
      <c r="AC1091" s="2732">
        <f>SUM(Q1091:S1091)</f>
        <v>138962.6523473628</v>
      </c>
      <c r="AD1091" s="2732">
        <f>SUM(T1091:V1091)</f>
        <v>149222.574028148</v>
      </c>
      <c r="AE1091" s="2732">
        <f>SUM(W1091:Y1091)</f>
        <v>150866.4815208753</v>
      </c>
      <c r="AF1091" s="2732">
        <f>SUM(Z1091:AB1091)</f>
        <v>161755.27446304366</v>
      </c>
      <c r="AG1091" s="2732">
        <f>AC1091+AD1091</f>
        <v>288185.2263755108</v>
      </c>
      <c r="AH1091" s="2732">
        <f>AF1091+AE1091</f>
        <v>312621.75598391896</v>
      </c>
      <c r="AI1091" s="2732">
        <f>AG1091+AH1091</f>
        <v>600806.98235942982</v>
      </c>
    </row>
    <row r="1092" spans="1:36">
      <c r="A1092" s="1887" t="s">
        <v>989</v>
      </c>
      <c r="C1092" s="1887" t="s">
        <v>989</v>
      </c>
      <c r="D1092" s="2120" t="s">
        <v>1020</v>
      </c>
      <c r="E1092" s="2653">
        <v>1</v>
      </c>
    </row>
    <row r="1093" spans="1:36" ht="18">
      <c r="A1093" s="1887" t="s">
        <v>989</v>
      </c>
      <c r="C1093" s="1887" t="s">
        <v>989</v>
      </c>
      <c r="D1093" s="2120" t="s">
        <v>1020</v>
      </c>
      <c r="E1093" s="2653">
        <v>1</v>
      </c>
      <c r="F1093" s="2380" t="s">
        <v>997</v>
      </c>
      <c r="G1093" s="2380"/>
    </row>
    <row r="1094" spans="1:36">
      <c r="A1094" s="1887" t="s">
        <v>989</v>
      </c>
      <c r="C1094" s="1887" t="s">
        <v>989</v>
      </c>
      <c r="D1094" s="2120" t="s">
        <v>1020</v>
      </c>
      <c r="E1094" s="2653">
        <v>1</v>
      </c>
      <c r="I1094" s="2464"/>
      <c r="J1094" s="2465"/>
      <c r="K1094" s="2466"/>
      <c r="L1094" s="2466"/>
      <c r="M1094" s="2465"/>
      <c r="N1094" s="2465"/>
      <c r="O1094" s="2465"/>
      <c r="P1094" s="2467"/>
      <c r="Q1094" s="2468">
        <f>Q$10</f>
        <v>43922</v>
      </c>
      <c r="R1094" s="2468">
        <f t="shared" ref="R1094:AI1094" si="575">R$10</f>
        <v>43952</v>
      </c>
      <c r="S1094" s="2468">
        <f t="shared" si="575"/>
        <v>43983</v>
      </c>
      <c r="T1094" s="2468">
        <f t="shared" si="575"/>
        <v>44013</v>
      </c>
      <c r="U1094" s="2468">
        <f t="shared" si="575"/>
        <v>44044</v>
      </c>
      <c r="V1094" s="2468">
        <f t="shared" si="575"/>
        <v>44075</v>
      </c>
      <c r="W1094" s="2468">
        <f t="shared" si="575"/>
        <v>44105</v>
      </c>
      <c r="X1094" s="2468">
        <f t="shared" si="575"/>
        <v>44136</v>
      </c>
      <c r="Y1094" s="2468">
        <f t="shared" si="575"/>
        <v>44166</v>
      </c>
      <c r="Z1094" s="2468">
        <f t="shared" si="575"/>
        <v>44197</v>
      </c>
      <c r="AA1094" s="2468">
        <f t="shared" si="575"/>
        <v>44228</v>
      </c>
      <c r="AB1094" s="2468">
        <f t="shared" si="575"/>
        <v>44256</v>
      </c>
      <c r="AC1094" s="1881" t="str">
        <f t="shared" si="575"/>
        <v>Q1</v>
      </c>
      <c r="AD1094" s="1881" t="str">
        <f t="shared" si="575"/>
        <v>Q2</v>
      </c>
      <c r="AE1094" s="1881" t="str">
        <f t="shared" si="575"/>
        <v>Q3</v>
      </c>
      <c r="AF1094" s="1881" t="str">
        <f t="shared" si="575"/>
        <v>Q4</v>
      </c>
      <c r="AG1094" s="1881" t="str">
        <f t="shared" si="575"/>
        <v>1st H</v>
      </c>
      <c r="AH1094" s="1881" t="str">
        <f t="shared" si="575"/>
        <v>2nd H</v>
      </c>
      <c r="AI1094" s="1881" t="str">
        <f t="shared" si="575"/>
        <v>Yr.</v>
      </c>
    </row>
    <row r="1095" spans="1:36" s="1897" customFormat="1">
      <c r="A1095" s="1887" t="s">
        <v>989</v>
      </c>
      <c r="B1095" s="1887"/>
      <c r="C1095" s="1887" t="s">
        <v>989</v>
      </c>
      <c r="D1095" s="2120" t="s">
        <v>1020</v>
      </c>
      <c r="E1095" s="2653">
        <v>1</v>
      </c>
      <c r="F1095" s="2023"/>
      <c r="G1095" s="2023"/>
      <c r="H1095" s="2427"/>
      <c r="I1095" s="2742" t="s">
        <v>9</v>
      </c>
      <c r="J1095" s="2743"/>
      <c r="K1095" s="2743"/>
      <c r="L1095" s="2743"/>
      <c r="M1095" s="2743"/>
      <c r="N1095" s="2743"/>
      <c r="O1095" s="2743"/>
      <c r="P1095" s="2744" t="s">
        <v>1004</v>
      </c>
      <c r="Q1095" s="2745">
        <f t="shared" ref="Q1095:AI1095" si="576">Q11</f>
        <v>479840.45240854094</v>
      </c>
      <c r="R1095" s="2745">
        <f t="shared" si="576"/>
        <v>520833.45385344769</v>
      </c>
      <c r="S1095" s="2745">
        <f t="shared" si="576"/>
        <v>623903.43405700545</v>
      </c>
      <c r="T1095" s="2745">
        <f t="shared" si="576"/>
        <v>526032.47749215283</v>
      </c>
      <c r="U1095" s="2745">
        <f t="shared" si="576"/>
        <v>585933.18037391314</v>
      </c>
      <c r="V1095" s="2745">
        <f t="shared" si="576"/>
        <v>675253.36717533437</v>
      </c>
      <c r="W1095" s="2745">
        <f t="shared" si="576"/>
        <v>528419.61559842178</v>
      </c>
      <c r="X1095" s="2745">
        <f t="shared" si="576"/>
        <v>542281.57802557922</v>
      </c>
      <c r="Y1095" s="2745">
        <f t="shared" si="576"/>
        <v>679397.99464137491</v>
      </c>
      <c r="Z1095" s="2745">
        <f t="shared" si="576"/>
        <v>593243.51229445997</v>
      </c>
      <c r="AA1095" s="2745">
        <f t="shared" si="576"/>
        <v>689594.99734248174</v>
      </c>
      <c r="AB1095" s="2745">
        <f t="shared" si="576"/>
        <v>724149.12087966187</v>
      </c>
      <c r="AC1095" s="2745">
        <f t="shared" si="576"/>
        <v>1624577.3403189941</v>
      </c>
      <c r="AD1095" s="2745">
        <f t="shared" si="576"/>
        <v>1787219.0250414002</v>
      </c>
      <c r="AE1095" s="2745">
        <f t="shared" si="576"/>
        <v>1750099.1882653758</v>
      </c>
      <c r="AF1095" s="2745">
        <f t="shared" si="576"/>
        <v>2006987.6305166036</v>
      </c>
      <c r="AG1095" s="2745">
        <f t="shared" si="576"/>
        <v>3411796.3653603941</v>
      </c>
      <c r="AH1095" s="2745">
        <f t="shared" si="576"/>
        <v>3757086.8187819794</v>
      </c>
      <c r="AI1095" s="2745">
        <f t="shared" si="576"/>
        <v>7168883.1841423735</v>
      </c>
    </row>
    <row r="1096" spans="1:36" s="1897" customFormat="1">
      <c r="A1096" s="1887" t="s">
        <v>989</v>
      </c>
      <c r="B1096" s="1887"/>
      <c r="C1096" s="1887" t="s">
        <v>989</v>
      </c>
      <c r="D1096" s="2120" t="s">
        <v>1020</v>
      </c>
      <c r="E1096" s="2653">
        <v>1</v>
      </c>
      <c r="F1096" s="2023"/>
      <c r="G1096" s="2023"/>
      <c r="H1096" s="2427"/>
      <c r="I1096" s="2746" t="s">
        <v>992</v>
      </c>
      <c r="J1096" s="2747"/>
      <c r="K1096" s="2747"/>
      <c r="L1096" s="2748"/>
      <c r="M1096" s="2749"/>
      <c r="N1096" s="2749"/>
      <c r="O1096" s="2749"/>
      <c r="P1096" s="2750" t="s">
        <v>1005</v>
      </c>
      <c r="Q1096" s="2751">
        <f>SUM(Q1098:Q1100)</f>
        <v>324760.12103173422</v>
      </c>
      <c r="R1096" s="2751">
        <f t="shared" ref="R1096:AI1096" si="577">SUM(R1098:R1100)</f>
        <v>356573.06802048464</v>
      </c>
      <c r="S1096" s="2751">
        <f t="shared" si="577"/>
        <v>435927.84018719808</v>
      </c>
      <c r="T1096" s="2751">
        <f t="shared" si="577"/>
        <v>359121.57786599424</v>
      </c>
      <c r="U1096" s="2751">
        <f t="shared" si="577"/>
        <v>409524.11280780344</v>
      </c>
      <c r="V1096" s="2751">
        <f t="shared" si="577"/>
        <v>473130.59130542935</v>
      </c>
      <c r="W1096" s="2751">
        <f t="shared" si="577"/>
        <v>367007.79676216544</v>
      </c>
      <c r="X1096" s="2751">
        <f t="shared" si="577"/>
        <v>375565.85826319491</v>
      </c>
      <c r="Y1096" s="2751">
        <f t="shared" si="577"/>
        <v>479845.92440610367</v>
      </c>
      <c r="Z1096" s="2751">
        <f t="shared" si="577"/>
        <v>412810.12353823043</v>
      </c>
      <c r="AA1096" s="2751">
        <f t="shared" si="577"/>
        <v>502603.1598976613</v>
      </c>
      <c r="AB1096" s="2751">
        <f t="shared" si="577"/>
        <v>515102.5691618307</v>
      </c>
      <c r="AC1096" s="2751">
        <f t="shared" si="577"/>
        <v>1117261.0284422126</v>
      </c>
      <c r="AD1096" s="2751">
        <f t="shared" si="577"/>
        <v>1241776.281979227</v>
      </c>
      <c r="AE1096" s="2751">
        <f t="shared" si="577"/>
        <v>1222419.579431464</v>
      </c>
      <c r="AF1096" s="2751">
        <f t="shared" si="577"/>
        <v>1430515.8525977226</v>
      </c>
      <c r="AG1096" s="2751">
        <f t="shared" si="577"/>
        <v>2359037.3104214389</v>
      </c>
      <c r="AH1096" s="2751">
        <f t="shared" si="577"/>
        <v>2652935.4320291867</v>
      </c>
      <c r="AI1096" s="2751">
        <f t="shared" si="577"/>
        <v>5011972.7424506256</v>
      </c>
    </row>
    <row r="1097" spans="1:36" s="2493" customFormat="1">
      <c r="A1097" s="1887" t="s">
        <v>989</v>
      </c>
      <c r="B1097" s="1887"/>
      <c r="C1097" s="1887" t="s">
        <v>989</v>
      </c>
      <c r="D1097" s="2120" t="s">
        <v>1020</v>
      </c>
      <c r="E1097" s="2653">
        <v>1</v>
      </c>
      <c r="F1097" s="2471"/>
      <c r="G1097" s="2471"/>
      <c r="H1097" s="2471"/>
      <c r="I1097" s="2752"/>
      <c r="J1097" s="2753" t="s">
        <v>140</v>
      </c>
      <c r="K1097" s="2753"/>
      <c r="L1097" s="2753"/>
      <c r="M1097" s="2754"/>
      <c r="N1097" s="2754"/>
      <c r="O1097" s="2754"/>
      <c r="P1097" s="2755"/>
      <c r="Q1097" s="1979">
        <f>IFERROR(Q1096/Q1095,0)</f>
        <v>0.67680855042882093</v>
      </c>
      <c r="R1097" s="1979">
        <f t="shared" ref="R1097:AI1097" si="578">IFERROR(R1096/R1095,0)</f>
        <v>0.68462013217917705</v>
      </c>
      <c r="S1097" s="1979">
        <f t="shared" si="578"/>
        <v>0.69871043560784085</v>
      </c>
      <c r="T1097" s="1979">
        <f t="shared" si="578"/>
        <v>0.68269848960295709</v>
      </c>
      <c r="U1097" s="1979">
        <f t="shared" si="578"/>
        <v>0.69892630512316389</v>
      </c>
      <c r="V1097" s="1979">
        <f t="shared" si="578"/>
        <v>0.70067120625342638</v>
      </c>
      <c r="W1097" s="1979">
        <f t="shared" si="578"/>
        <v>0.69453855596662217</v>
      </c>
      <c r="X1097" s="1979">
        <f t="shared" si="578"/>
        <v>0.69256613811336154</v>
      </c>
      <c r="Y1097" s="1979">
        <f t="shared" si="578"/>
        <v>0.70628104320412921</v>
      </c>
      <c r="Z1097" s="1979">
        <f t="shared" si="578"/>
        <v>0.69585274003524145</v>
      </c>
      <c r="AA1097" s="1979">
        <f t="shared" si="578"/>
        <v>0.72883817579095278</v>
      </c>
      <c r="AB1097" s="1979">
        <f t="shared" si="578"/>
        <v>0.71132112752703291</v>
      </c>
      <c r="AC1097" s="1979">
        <f t="shared" si="578"/>
        <v>0.68772412412377526</v>
      </c>
      <c r="AD1097" s="1979">
        <f t="shared" si="578"/>
        <v>0.69480923411189721</v>
      </c>
      <c r="AE1097" s="1979">
        <f t="shared" si="578"/>
        <v>0.69848588447325344</v>
      </c>
      <c r="AF1097" s="1979">
        <f t="shared" si="578"/>
        <v>0.71276764781530033</v>
      </c>
      <c r="AG1097" s="1979">
        <f t="shared" si="578"/>
        <v>0.69143555411820412</v>
      </c>
      <c r="AH1097" s="1979">
        <f t="shared" si="578"/>
        <v>0.70611501942594168</v>
      </c>
      <c r="AI1097" s="1979">
        <f t="shared" si="578"/>
        <v>0.69912880621867979</v>
      </c>
    </row>
    <row r="1098" spans="1:36" s="2448" customFormat="1">
      <c r="A1098" s="1887" t="s">
        <v>989</v>
      </c>
      <c r="B1098" s="1887"/>
      <c r="C1098" s="1887" t="s">
        <v>989</v>
      </c>
      <c r="D1098" s="2120" t="s">
        <v>1020</v>
      </c>
      <c r="E1098" s="2653">
        <v>1</v>
      </c>
      <c r="F1098" s="2427"/>
      <c r="G1098" s="2427"/>
      <c r="H1098" s="2427"/>
      <c r="I1098" s="2756"/>
      <c r="J1098" s="2749" t="s">
        <v>999</v>
      </c>
      <c r="K1098" s="2749"/>
      <c r="L1098" s="2749"/>
      <c r="M1098" s="2749"/>
      <c r="N1098" s="2749"/>
      <c r="O1098" s="2749"/>
      <c r="P1098" s="2750"/>
      <c r="Q1098" s="2747">
        <f t="shared" ref="Q1098:AI1098" si="579">Q13-Q1105</f>
        <v>284293.93416029855</v>
      </c>
      <c r="R1098" s="2747">
        <f t="shared" si="579"/>
        <v>312578.64406999573</v>
      </c>
      <c r="S1098" s="2747">
        <f t="shared" si="579"/>
        <v>383062.25786232116</v>
      </c>
      <c r="T1098" s="2747">
        <f t="shared" si="579"/>
        <v>314679.67772505636</v>
      </c>
      <c r="U1098" s="2747">
        <f t="shared" si="579"/>
        <v>359926.60265363188</v>
      </c>
      <c r="V1098" s="2747">
        <f t="shared" si="579"/>
        <v>415845.35751358524</v>
      </c>
      <c r="W1098" s="2747">
        <f t="shared" si="579"/>
        <v>322360.43737731944</v>
      </c>
      <c r="X1098" s="2747">
        <f t="shared" si="579"/>
        <v>329725.40983507683</v>
      </c>
      <c r="Y1098" s="2747">
        <f t="shared" si="579"/>
        <v>422203.96553697262</v>
      </c>
      <c r="Z1098" s="2747">
        <f t="shared" si="579"/>
        <v>362583.41842245671</v>
      </c>
      <c r="AA1098" s="2747">
        <f t="shared" si="579"/>
        <v>444083.55240837013</v>
      </c>
      <c r="AB1098" s="2747">
        <f t="shared" si="579"/>
        <v>453608.91334361676</v>
      </c>
      <c r="AC1098" s="2747">
        <f t="shared" si="579"/>
        <v>979934.83609261527</v>
      </c>
      <c r="AD1098" s="2747">
        <f t="shared" si="579"/>
        <v>1090451.6378922735</v>
      </c>
      <c r="AE1098" s="2747">
        <f t="shared" si="579"/>
        <v>1074289.8127493688</v>
      </c>
      <c r="AF1098" s="2747">
        <f t="shared" si="579"/>
        <v>1260275.8841744438</v>
      </c>
      <c r="AG1098" s="2747">
        <f t="shared" si="579"/>
        <v>2070386.4739848885</v>
      </c>
      <c r="AH1098" s="2747">
        <f t="shared" si="579"/>
        <v>2334565.6969238129</v>
      </c>
      <c r="AI1098" s="2747">
        <f t="shared" si="579"/>
        <v>4404952.1709087016</v>
      </c>
    </row>
    <row r="1099" spans="1:36" s="2448" customFormat="1">
      <c r="A1099" s="1887" t="s">
        <v>989</v>
      </c>
      <c r="B1099" s="1887"/>
      <c r="C1099" s="1887" t="s">
        <v>989</v>
      </c>
      <c r="D1099" s="2120" t="s">
        <v>1020</v>
      </c>
      <c r="E1099" s="2653">
        <v>1</v>
      </c>
      <c r="F1099" s="2427"/>
      <c r="G1099" s="2427"/>
      <c r="H1099" s="2427"/>
      <c r="I1099" s="2756"/>
      <c r="J1099" s="2749" t="s">
        <v>1000</v>
      </c>
      <c r="K1099" s="2749"/>
      <c r="L1099" s="2749"/>
      <c r="M1099" s="2749"/>
      <c r="N1099" s="2749"/>
      <c r="O1099" s="2749"/>
      <c r="P1099" s="2750"/>
      <c r="Q1099" s="2747">
        <f t="shared" ref="Q1099:AI1099" si="580">Q19-SUM(Q43:Q44)</f>
        <v>9309.8986210867224</v>
      </c>
      <c r="R1099" s="2747">
        <f t="shared" si="580"/>
        <v>10176.43982259748</v>
      </c>
      <c r="S1099" s="2747">
        <f t="shared" si="580"/>
        <v>12355.211352789462</v>
      </c>
      <c r="T1099" s="2747">
        <f t="shared" si="580"/>
        <v>10286.340733283934</v>
      </c>
      <c r="U1099" s="2747">
        <f t="shared" si="580"/>
        <v>11552.567289450119</v>
      </c>
      <c r="V1099" s="2747">
        <f t="shared" si="580"/>
        <v>13440.68524280595</v>
      </c>
      <c r="W1099" s="2747">
        <f t="shared" si="580"/>
        <v>10336.801871767748</v>
      </c>
      <c r="X1099" s="2747">
        <f t="shared" si="580"/>
        <v>10629.826562654787</v>
      </c>
      <c r="Y1099" s="2747">
        <f t="shared" si="580"/>
        <v>13528.297526309114</v>
      </c>
      <c r="Z1099" s="2747">
        <f t="shared" si="580"/>
        <v>11707.098638280171</v>
      </c>
      <c r="AA1099" s="2747">
        <f t="shared" si="580"/>
        <v>13743.849514721122</v>
      </c>
      <c r="AB1099" s="2747">
        <f t="shared" si="580"/>
        <v>14474.280824253328</v>
      </c>
      <c r="AC1099" s="2747">
        <f t="shared" si="580"/>
        <v>31841.549796473642</v>
      </c>
      <c r="AD1099" s="2747">
        <f t="shared" si="580"/>
        <v>35279.593265539996</v>
      </c>
      <c r="AE1099" s="2747">
        <f t="shared" si="580"/>
        <v>34494.925960731664</v>
      </c>
      <c r="AF1099" s="2747">
        <f t="shared" si="580"/>
        <v>39925.228977254592</v>
      </c>
      <c r="AG1099" s="2747">
        <f t="shared" si="580"/>
        <v>67121.143062013667</v>
      </c>
      <c r="AH1099" s="2747">
        <f t="shared" si="580"/>
        <v>74420.154937986284</v>
      </c>
      <c r="AI1099" s="2747">
        <f t="shared" si="580"/>
        <v>141541.29799999995</v>
      </c>
    </row>
    <row r="1100" spans="1:36" s="2448" customFormat="1">
      <c r="A1100" s="1887" t="s">
        <v>989</v>
      </c>
      <c r="B1100" s="1887"/>
      <c r="C1100" s="1887" t="s">
        <v>989</v>
      </c>
      <c r="D1100" s="2120" t="s">
        <v>1020</v>
      </c>
      <c r="E1100" s="2653">
        <v>1</v>
      </c>
      <c r="F1100" s="2427"/>
      <c r="G1100" s="2427"/>
      <c r="H1100" s="2427"/>
      <c r="I1100" s="2757"/>
      <c r="J1100" s="2758" t="s">
        <v>1002</v>
      </c>
      <c r="K1100" s="2758"/>
      <c r="L1100" s="2758"/>
      <c r="M1100" s="2758"/>
      <c r="N1100" s="2758"/>
      <c r="O1100" s="2758"/>
      <c r="P1100" s="2759"/>
      <c r="Q1100" s="2760">
        <f>Q37</f>
        <v>31156.288250348913</v>
      </c>
      <c r="R1100" s="2760">
        <f t="shared" ref="R1100:AI1100" si="581">R18</f>
        <v>33817.98412789141</v>
      </c>
      <c r="S1100" s="2760">
        <f t="shared" si="581"/>
        <v>40510.370972087447</v>
      </c>
      <c r="T1100" s="2760">
        <f t="shared" si="581"/>
        <v>34155.559407653935</v>
      </c>
      <c r="U1100" s="2760">
        <f t="shared" si="581"/>
        <v>38044.942864721408</v>
      </c>
      <c r="V1100" s="2760">
        <f t="shared" si="581"/>
        <v>43844.548549038118</v>
      </c>
      <c r="W1100" s="2760">
        <f t="shared" si="581"/>
        <v>34310.557513078253</v>
      </c>
      <c r="X1100" s="2760">
        <f t="shared" si="581"/>
        <v>35210.621865463239</v>
      </c>
      <c r="Y1100" s="2760">
        <f t="shared" si="581"/>
        <v>44113.661342821935</v>
      </c>
      <c r="Z1100" s="2760">
        <f t="shared" si="581"/>
        <v>38519.606477493558</v>
      </c>
      <c r="AA1100" s="2760">
        <f t="shared" si="581"/>
        <v>44775.757974570028</v>
      </c>
      <c r="AB1100" s="2760">
        <f t="shared" si="581"/>
        <v>47019.374993960584</v>
      </c>
      <c r="AC1100" s="2760">
        <f t="shared" si="581"/>
        <v>105484.6425531237</v>
      </c>
      <c r="AD1100" s="2760">
        <f t="shared" si="581"/>
        <v>116045.05082141346</v>
      </c>
      <c r="AE1100" s="2760">
        <f t="shared" si="581"/>
        <v>113634.84072136343</v>
      </c>
      <c r="AF1100" s="2760">
        <f t="shared" si="581"/>
        <v>130314.73944602418</v>
      </c>
      <c r="AG1100" s="2760">
        <f t="shared" si="581"/>
        <v>221529.69337453716</v>
      </c>
      <c r="AH1100" s="2760">
        <f t="shared" si="581"/>
        <v>243949.58016738761</v>
      </c>
      <c r="AI1100" s="2760">
        <f t="shared" si="581"/>
        <v>465479.27354192478</v>
      </c>
    </row>
    <row r="1101" spans="1:36" s="1897" customFormat="1">
      <c r="A1101" s="1887" t="s">
        <v>989</v>
      </c>
      <c r="B1101" s="1887"/>
      <c r="C1101" s="1887" t="s">
        <v>989</v>
      </c>
      <c r="D1101" s="2120" t="s">
        <v>1020</v>
      </c>
      <c r="E1101" s="2653">
        <v>1</v>
      </c>
      <c r="F1101" s="2023"/>
      <c r="G1101" s="2023"/>
      <c r="H1101" s="2427"/>
      <c r="I1101" s="2761" t="s">
        <v>993</v>
      </c>
      <c r="J1101" s="2762"/>
      <c r="K1101" s="2762"/>
      <c r="L1101" s="2762"/>
      <c r="M1101" s="2762"/>
      <c r="N1101" s="2762"/>
      <c r="O1101" s="2762"/>
      <c r="P1101" s="2763" t="s">
        <v>1006</v>
      </c>
      <c r="Q1101" s="2764">
        <f>Q1095-Q1096</f>
        <v>155080.33137680672</v>
      </c>
      <c r="R1101" s="2764">
        <f t="shared" ref="R1101:AI1101" si="582">R1095-R1096</f>
        <v>164260.38583296305</v>
      </c>
      <c r="S1101" s="2764">
        <f t="shared" si="582"/>
        <v>187975.59386980737</v>
      </c>
      <c r="T1101" s="2764">
        <f t="shared" si="582"/>
        <v>166910.89962615859</v>
      </c>
      <c r="U1101" s="2764">
        <f t="shared" si="582"/>
        <v>176409.0675661097</v>
      </c>
      <c r="V1101" s="2764">
        <f t="shared" si="582"/>
        <v>202122.77586990502</v>
      </c>
      <c r="W1101" s="2764">
        <f t="shared" si="582"/>
        <v>161411.81883625634</v>
      </c>
      <c r="X1101" s="2764">
        <f t="shared" si="582"/>
        <v>166715.71976238431</v>
      </c>
      <c r="Y1101" s="2764">
        <f t="shared" si="582"/>
        <v>199552.07023527124</v>
      </c>
      <c r="Z1101" s="2764">
        <f t="shared" si="582"/>
        <v>180433.38875622954</v>
      </c>
      <c r="AA1101" s="2764">
        <f t="shared" si="582"/>
        <v>186991.83744482044</v>
      </c>
      <c r="AB1101" s="2764">
        <f t="shared" si="582"/>
        <v>209046.55171783117</v>
      </c>
      <c r="AC1101" s="2764">
        <f t="shared" si="582"/>
        <v>507316.31187678152</v>
      </c>
      <c r="AD1101" s="2764">
        <f t="shared" si="582"/>
        <v>545442.74306217325</v>
      </c>
      <c r="AE1101" s="2764">
        <f t="shared" si="582"/>
        <v>527679.60883391183</v>
      </c>
      <c r="AF1101" s="2764">
        <f t="shared" si="582"/>
        <v>576471.77791888104</v>
      </c>
      <c r="AG1101" s="2764">
        <f t="shared" si="582"/>
        <v>1052759.0549389552</v>
      </c>
      <c r="AH1101" s="2764">
        <f t="shared" si="582"/>
        <v>1104151.3867527926</v>
      </c>
      <c r="AI1101" s="2764">
        <f t="shared" si="582"/>
        <v>2156910.4416917479</v>
      </c>
    </row>
    <row r="1102" spans="1:36" s="2493" customFormat="1">
      <c r="A1102" s="1887" t="s">
        <v>989</v>
      </c>
      <c r="B1102" s="1887"/>
      <c r="C1102" s="1887" t="s">
        <v>989</v>
      </c>
      <c r="D1102" s="2120" t="s">
        <v>1020</v>
      </c>
      <c r="E1102" s="2653">
        <v>1</v>
      </c>
      <c r="F1102" s="2471"/>
      <c r="G1102" s="2471"/>
      <c r="H1102" s="2471"/>
      <c r="I1102" s="2752"/>
      <c r="J1102" s="2765" t="s">
        <v>140</v>
      </c>
      <c r="K1102" s="2766"/>
      <c r="L1102" s="2766"/>
      <c r="M1102" s="2766"/>
      <c r="N1102" s="2766"/>
      <c r="O1102" s="2766"/>
      <c r="P1102" s="2750" t="s">
        <v>1007</v>
      </c>
      <c r="Q1102" s="1983">
        <f>IFERROR(Q1101/Q1095,0)</f>
        <v>0.32319144957117907</v>
      </c>
      <c r="R1102" s="1983">
        <f t="shared" ref="R1102:AI1102" si="583">IFERROR(R1101/R1095,0)</f>
        <v>0.315379867820823</v>
      </c>
      <c r="S1102" s="1983">
        <f t="shared" si="583"/>
        <v>0.30128956439215915</v>
      </c>
      <c r="T1102" s="1983">
        <f t="shared" si="583"/>
        <v>0.31730151039704296</v>
      </c>
      <c r="U1102" s="1983">
        <f t="shared" si="583"/>
        <v>0.30107369487683611</v>
      </c>
      <c r="V1102" s="1983">
        <f t="shared" si="583"/>
        <v>0.29932879374657362</v>
      </c>
      <c r="W1102" s="1983">
        <f t="shared" si="583"/>
        <v>0.30546144403337783</v>
      </c>
      <c r="X1102" s="1983">
        <f t="shared" si="583"/>
        <v>0.30743386188663852</v>
      </c>
      <c r="Y1102" s="1983">
        <f t="shared" si="583"/>
        <v>0.29371895679587079</v>
      </c>
      <c r="Z1102" s="1983">
        <f t="shared" si="583"/>
        <v>0.30414725996475855</v>
      </c>
      <c r="AA1102" s="1983">
        <f t="shared" si="583"/>
        <v>0.27116182420904728</v>
      </c>
      <c r="AB1102" s="1983">
        <f t="shared" si="583"/>
        <v>0.28867887247296714</v>
      </c>
      <c r="AC1102" s="1983">
        <f t="shared" si="583"/>
        <v>0.31227587587622474</v>
      </c>
      <c r="AD1102" s="1983">
        <f t="shared" si="583"/>
        <v>0.30519076588810279</v>
      </c>
      <c r="AE1102" s="1983">
        <f t="shared" si="583"/>
        <v>0.30151411552674651</v>
      </c>
      <c r="AF1102" s="1983">
        <f t="shared" si="583"/>
        <v>0.28723235218469972</v>
      </c>
      <c r="AG1102" s="1983">
        <f t="shared" si="583"/>
        <v>0.30856444588179588</v>
      </c>
      <c r="AH1102" s="1983">
        <f t="shared" si="583"/>
        <v>0.29388498057405832</v>
      </c>
      <c r="AI1102" s="1983">
        <f t="shared" si="583"/>
        <v>0.30087119378132021</v>
      </c>
    </row>
    <row r="1103" spans="1:36" s="1897" customFormat="1">
      <c r="A1103" s="1887" t="s">
        <v>989</v>
      </c>
      <c r="B1103" s="1887"/>
      <c r="C1103" s="1887" t="s">
        <v>989</v>
      </c>
      <c r="D1103" s="2120" t="s">
        <v>1020</v>
      </c>
      <c r="E1103" s="2653">
        <v>1</v>
      </c>
      <c r="F1103" s="2023"/>
      <c r="G1103" s="2023"/>
      <c r="H1103" s="2427"/>
      <c r="I1103" s="2756" t="s">
        <v>994</v>
      </c>
      <c r="J1103" s="2749"/>
      <c r="K1103" s="2749"/>
      <c r="L1103" s="2749"/>
      <c r="M1103" s="2749"/>
      <c r="N1103" s="2749"/>
      <c r="O1103" s="2749"/>
      <c r="P1103" s="2750" t="s">
        <v>1008</v>
      </c>
      <c r="Q1103" s="2746">
        <f>SUM(Q1105:Q1107)</f>
        <v>110949.95371080225</v>
      </c>
      <c r="R1103" s="2746">
        <f t="shared" ref="R1103:AI1103" si="584">SUM(R1105:R1107)</f>
        <v>114412.05415249939</v>
      </c>
      <c r="S1103" s="2746">
        <f t="shared" si="584"/>
        <v>123009.48972634933</v>
      </c>
      <c r="T1103" s="2746">
        <f t="shared" si="584"/>
        <v>115199.12970780573</v>
      </c>
      <c r="U1103" s="2746">
        <f t="shared" si="584"/>
        <v>120261.15619152444</v>
      </c>
      <c r="V1103" s="2746">
        <f t="shared" si="584"/>
        <v>127681.07990499564</v>
      </c>
      <c r="W1103" s="2746">
        <f t="shared" si="584"/>
        <v>115912.29552319471</v>
      </c>
      <c r="X1103" s="2746">
        <f t="shared" si="584"/>
        <v>117152.46110939162</v>
      </c>
      <c r="Y1103" s="2746">
        <f t="shared" si="584"/>
        <v>128538.17779995194</v>
      </c>
      <c r="Z1103" s="2746">
        <f t="shared" si="584"/>
        <v>121587.35502697327</v>
      </c>
      <c r="AA1103" s="2746">
        <f t="shared" si="584"/>
        <v>129634.56992726815</v>
      </c>
      <c r="AB1103" s="2746">
        <f t="shared" si="584"/>
        <v>132569.34934583274</v>
      </c>
      <c r="AC1103" s="2746">
        <f t="shared" si="584"/>
        <v>348371.49758965103</v>
      </c>
      <c r="AD1103" s="2746">
        <f t="shared" si="584"/>
        <v>363141.36580432579</v>
      </c>
      <c r="AE1103" s="2746">
        <f t="shared" si="584"/>
        <v>361602.93443253828</v>
      </c>
      <c r="AF1103" s="2746">
        <f t="shared" si="584"/>
        <v>383791.2743000742</v>
      </c>
      <c r="AG1103" s="2746">
        <f t="shared" si="584"/>
        <v>711512.86339397682</v>
      </c>
      <c r="AH1103" s="2746">
        <f t="shared" si="584"/>
        <v>745394.20873261243</v>
      </c>
      <c r="AI1103" s="2746">
        <f t="shared" si="584"/>
        <v>1456907.0721265892</v>
      </c>
      <c r="AJ1103" s="2448"/>
    </row>
    <row r="1104" spans="1:36" s="2493" customFormat="1">
      <c r="A1104" s="1887" t="s">
        <v>989</v>
      </c>
      <c r="B1104" s="1887"/>
      <c r="C1104" s="1887" t="s">
        <v>989</v>
      </c>
      <c r="D1104" s="2120" t="s">
        <v>1020</v>
      </c>
      <c r="E1104" s="2653">
        <v>1</v>
      </c>
      <c r="F1104" s="2471"/>
      <c r="G1104" s="2471"/>
      <c r="H1104" s="2471"/>
      <c r="I1104" s="2752"/>
      <c r="J1104" s="2753" t="s">
        <v>140</v>
      </c>
      <c r="K1104" s="2754"/>
      <c r="L1104" s="2754"/>
      <c r="M1104" s="2754"/>
      <c r="N1104" s="2754"/>
      <c r="O1104" s="2754"/>
      <c r="P1104" s="2755"/>
      <c r="Q1104" s="1984">
        <f>IFERROR(Q1103/Q1095,0)</f>
        <v>0.2312225931638176</v>
      </c>
      <c r="R1104" s="1984">
        <f t="shared" ref="R1104:AI1104" si="585">IFERROR(R1103/R1095,0)</f>
        <v>0.21967109314121111</v>
      </c>
      <c r="S1104" s="1984">
        <f t="shared" si="585"/>
        <v>0.19716110380490401</v>
      </c>
      <c r="T1104" s="1984">
        <f t="shared" si="585"/>
        <v>0.21899623053126835</v>
      </c>
      <c r="U1104" s="1984">
        <f t="shared" si="585"/>
        <v>0.20524721968259213</v>
      </c>
      <c r="V1104" s="1984">
        <f t="shared" si="585"/>
        <v>0.18908618025719867</v>
      </c>
      <c r="W1104" s="1984">
        <f t="shared" si="585"/>
        <v>0.219356534279915</v>
      </c>
      <c r="X1104" s="1984">
        <f t="shared" si="585"/>
        <v>0.21603621781868013</v>
      </c>
      <c r="Y1104" s="1984">
        <f t="shared" si="585"/>
        <v>0.18919422608511191</v>
      </c>
      <c r="Z1104" s="1984">
        <f t="shared" si="585"/>
        <v>0.20495353511194009</v>
      </c>
      <c r="AA1104" s="1984">
        <f t="shared" si="585"/>
        <v>0.1879865289435767</v>
      </c>
      <c r="AB1104" s="1984">
        <f t="shared" si="585"/>
        <v>0.18306912971846712</v>
      </c>
      <c r="AC1104" s="1984">
        <f t="shared" si="585"/>
        <v>0.21443823506811099</v>
      </c>
      <c r="AD1104" s="1984">
        <f t="shared" si="585"/>
        <v>0.20318794770882306</v>
      </c>
      <c r="AE1104" s="1984">
        <f t="shared" si="585"/>
        <v>0.20661853731327298</v>
      </c>
      <c r="AF1104" s="1984">
        <f t="shared" si="585"/>
        <v>0.19122752351058855</v>
      </c>
      <c r="AG1104" s="1984">
        <f t="shared" si="585"/>
        <v>0.20854493856019407</v>
      </c>
      <c r="AH1104" s="1984">
        <f t="shared" si="585"/>
        <v>0.19839685497985482</v>
      </c>
      <c r="AI1104" s="1984">
        <f t="shared" si="585"/>
        <v>0.2032265047014965</v>
      </c>
    </row>
    <row r="1105" spans="1:35" s="2448" customFormat="1">
      <c r="A1105" s="1887" t="s">
        <v>989</v>
      </c>
      <c r="B1105" s="1887"/>
      <c r="C1105" s="1887" t="s">
        <v>989</v>
      </c>
      <c r="D1105" s="2120" t="s">
        <v>1020</v>
      </c>
      <c r="E1105" s="2653">
        <v>1</v>
      </c>
      <c r="F1105" s="2427"/>
      <c r="G1105" s="2427"/>
      <c r="H1105" s="2427"/>
      <c r="I1105" s="2756"/>
      <c r="J1105" s="2749" t="s">
        <v>996</v>
      </c>
      <c r="K1105" s="2749"/>
      <c r="L1105" s="2749"/>
      <c r="M1105" s="2749"/>
      <c r="N1105" s="2749"/>
      <c r="O1105" s="2749"/>
      <c r="P1105" s="2750"/>
      <c r="Q1105" s="2747">
        <f t="shared" ref="Q1105:AI1105" si="586">Q757</f>
        <v>22007.89178895986</v>
      </c>
      <c r="R1105" s="2747">
        <f t="shared" si="586"/>
        <v>22112.812334877046</v>
      </c>
      <c r="S1105" s="2747">
        <f t="shared" si="586"/>
        <v>22269.185942018721</v>
      </c>
      <c r="T1105" s="2747">
        <f t="shared" si="586"/>
        <v>22474.106487935907</v>
      </c>
      <c r="U1105" s="2747">
        <f t="shared" si="586"/>
        <v>22630.480095077586</v>
      </c>
      <c r="V1105" s="2747">
        <f t="shared" si="586"/>
        <v>22735.400640994776</v>
      </c>
      <c r="W1105" s="2747">
        <f t="shared" si="586"/>
        <v>22991.774248136451</v>
      </c>
      <c r="X1105" s="2747">
        <f t="shared" si="586"/>
        <v>23096.694794053637</v>
      </c>
      <c r="Y1105" s="2747">
        <f t="shared" si="586"/>
        <v>23253.068401195313</v>
      </c>
      <c r="Z1105" s="2747">
        <f t="shared" si="586"/>
        <v>23357.988947112503</v>
      </c>
      <c r="AA1105" s="2747">
        <f t="shared" si="586"/>
        <v>23514.362554254181</v>
      </c>
      <c r="AB1105" s="2747">
        <f t="shared" si="586"/>
        <v>23619.283100171364</v>
      </c>
      <c r="AC1105" s="2747">
        <f t="shared" si="586"/>
        <v>66389.890065855638</v>
      </c>
      <c r="AD1105" s="2747">
        <f t="shared" si="586"/>
        <v>67839.987224008277</v>
      </c>
      <c r="AE1105" s="2747">
        <f t="shared" si="586"/>
        <v>69341.537443385401</v>
      </c>
      <c r="AF1105" s="2747">
        <f t="shared" si="586"/>
        <v>70491.63460153804</v>
      </c>
      <c r="AG1105" s="2747">
        <f t="shared" si="586"/>
        <v>134229.87728986391</v>
      </c>
      <c r="AH1105" s="2747">
        <f t="shared" si="586"/>
        <v>139833.17204492344</v>
      </c>
      <c r="AI1105" s="2747">
        <f t="shared" si="586"/>
        <v>274063.04933478736</v>
      </c>
    </row>
    <row r="1106" spans="1:35" s="2448" customFormat="1">
      <c r="A1106" s="1887" t="s">
        <v>989</v>
      </c>
      <c r="B1106" s="1887"/>
      <c r="C1106" s="1887" t="s">
        <v>989</v>
      </c>
      <c r="D1106" s="2120" t="s">
        <v>1020</v>
      </c>
      <c r="E1106" s="2653">
        <v>1</v>
      </c>
      <c r="F1106" s="2427"/>
      <c r="G1106" s="2427"/>
      <c r="H1106" s="2427"/>
      <c r="I1106" s="2756"/>
      <c r="J1106" s="2749" t="s">
        <v>1001</v>
      </c>
      <c r="K1106" s="2749"/>
      <c r="L1106" s="2749"/>
      <c r="M1106" s="2749"/>
      <c r="N1106" s="2749"/>
      <c r="O1106" s="2749"/>
      <c r="P1106" s="2750"/>
      <c r="Q1106" s="2747">
        <f t="shared" ref="Q1106:AI1106" si="587">SUM(Q43:Q44)</f>
        <v>38122.533260088792</v>
      </c>
      <c r="R1106" s="2747">
        <f t="shared" si="587"/>
        <v>41308.167607514435</v>
      </c>
      <c r="S1106" s="2747">
        <f t="shared" si="587"/>
        <v>49317.907259445412</v>
      </c>
      <c r="T1106" s="2747">
        <f t="shared" si="587"/>
        <v>41712.192384738803</v>
      </c>
      <c r="U1106" s="2747">
        <f t="shared" si="587"/>
        <v>46367.17566991083</v>
      </c>
      <c r="V1106" s="2747">
        <f t="shared" si="587"/>
        <v>53308.395999324755</v>
      </c>
      <c r="W1106" s="2747">
        <f t="shared" si="587"/>
        <v>41897.700858754768</v>
      </c>
      <c r="X1106" s="2747">
        <f t="shared" si="587"/>
        <v>42974.937022835722</v>
      </c>
      <c r="Y1106" s="2747">
        <f t="shared" si="587"/>
        <v>53630.481895641635</v>
      </c>
      <c r="Z1106" s="2747">
        <f t="shared" si="587"/>
        <v>46935.273726562627</v>
      </c>
      <c r="AA1106" s="2747">
        <f t="shared" si="587"/>
        <v>54422.90794156304</v>
      </c>
      <c r="AB1106" s="2747">
        <f t="shared" si="587"/>
        <v>57108.166373619279</v>
      </c>
      <c r="AC1106" s="2747">
        <f t="shared" si="587"/>
        <v>128748.60812704865</v>
      </c>
      <c r="AD1106" s="2747">
        <f t="shared" si="587"/>
        <v>141387.76405397439</v>
      </c>
      <c r="AE1106" s="2747">
        <f t="shared" si="587"/>
        <v>138503.11977723212</v>
      </c>
      <c r="AF1106" s="2747">
        <f t="shared" si="587"/>
        <v>158466.34804174496</v>
      </c>
      <c r="AG1106" s="2747">
        <f t="shared" si="587"/>
        <v>270136.37218102301</v>
      </c>
      <c r="AH1106" s="2747">
        <f t="shared" si="587"/>
        <v>296969.46781897708</v>
      </c>
      <c r="AI1106" s="2747">
        <f t="shared" si="587"/>
        <v>567105.84000000008</v>
      </c>
    </row>
    <row r="1107" spans="1:35" s="2448" customFormat="1">
      <c r="A1107" s="1887" t="s">
        <v>989</v>
      </c>
      <c r="B1107" s="1887"/>
      <c r="C1107" s="1887" t="s">
        <v>989</v>
      </c>
      <c r="D1107" s="2120" t="s">
        <v>1020</v>
      </c>
      <c r="E1107" s="2653">
        <v>1</v>
      </c>
      <c r="F1107" s="2427"/>
      <c r="G1107" s="2427"/>
      <c r="H1107" s="2427"/>
      <c r="I1107" s="2757"/>
      <c r="J1107" s="2758" t="s">
        <v>1003</v>
      </c>
      <c r="K1107" s="2758"/>
      <c r="L1107" s="2758"/>
      <c r="M1107" s="2758"/>
      <c r="N1107" s="2758"/>
      <c r="O1107" s="2758"/>
      <c r="P1107" s="2759"/>
      <c r="Q1107" s="2760">
        <f t="shared" ref="Q1107:AI1107" si="588">Q20</f>
        <v>50819.528661753604</v>
      </c>
      <c r="R1107" s="2760">
        <f t="shared" si="588"/>
        <v>50991.074210107901</v>
      </c>
      <c r="S1107" s="2760">
        <f t="shared" si="588"/>
        <v>51422.396524885196</v>
      </c>
      <c r="T1107" s="2760">
        <f t="shared" si="588"/>
        <v>51012.830835131019</v>
      </c>
      <c r="U1107" s="2760">
        <f t="shared" si="588"/>
        <v>51263.500426536018</v>
      </c>
      <c r="V1107" s="2760">
        <f t="shared" si="588"/>
        <v>51637.283264676109</v>
      </c>
      <c r="W1107" s="2760">
        <f t="shared" si="588"/>
        <v>51022.820416303497</v>
      </c>
      <c r="X1107" s="2760">
        <f t="shared" si="588"/>
        <v>51080.829292502262</v>
      </c>
      <c r="Y1107" s="2760">
        <f t="shared" si="588"/>
        <v>51654.627503115</v>
      </c>
      <c r="Z1107" s="2760">
        <f t="shared" si="588"/>
        <v>51294.09235329814</v>
      </c>
      <c r="AA1107" s="2760">
        <f t="shared" si="588"/>
        <v>51697.299431450927</v>
      </c>
      <c r="AB1107" s="2760">
        <f t="shared" si="588"/>
        <v>51841.8998720421</v>
      </c>
      <c r="AC1107" s="2760">
        <f t="shared" si="588"/>
        <v>153232.99939674672</v>
      </c>
      <c r="AD1107" s="2760">
        <f t="shared" si="588"/>
        <v>153913.61452634315</v>
      </c>
      <c r="AE1107" s="2760">
        <f t="shared" si="588"/>
        <v>153758.27721192077</v>
      </c>
      <c r="AF1107" s="2760">
        <f t="shared" si="588"/>
        <v>154833.29165679117</v>
      </c>
      <c r="AG1107" s="2760">
        <f t="shared" si="588"/>
        <v>307146.61392308987</v>
      </c>
      <c r="AH1107" s="2760">
        <f t="shared" si="588"/>
        <v>308591.56886871194</v>
      </c>
      <c r="AI1107" s="2760">
        <f t="shared" si="588"/>
        <v>615738.18279180187</v>
      </c>
    </row>
    <row r="1108" spans="1:35" s="1897" customFormat="1">
      <c r="A1108" s="1887" t="s">
        <v>989</v>
      </c>
      <c r="B1108" s="1887"/>
      <c r="C1108" s="1887" t="s">
        <v>989</v>
      </c>
      <c r="D1108" s="2120" t="s">
        <v>1020</v>
      </c>
      <c r="E1108" s="2653">
        <v>1</v>
      </c>
      <c r="F1108" s="2023"/>
      <c r="G1108" s="2023"/>
      <c r="H1108" s="2427"/>
      <c r="I1108" s="2761" t="s">
        <v>1010</v>
      </c>
      <c r="J1108" s="2762"/>
      <c r="K1108" s="2762"/>
      <c r="L1108" s="2762"/>
      <c r="M1108" s="2762"/>
      <c r="N1108" s="2762"/>
      <c r="O1108" s="2762"/>
      <c r="P1108" s="2763" t="s">
        <v>1009</v>
      </c>
      <c r="Q1108" s="2764">
        <f>IFERROR(Q1103/Q1102,0)</f>
        <v>343294.82991587266</v>
      </c>
      <c r="R1108" s="2764">
        <f t="shared" ref="R1108:AI1108" si="589">IFERROR(R1103/R1102,0)</f>
        <v>362775.38874960906</v>
      </c>
      <c r="S1108" s="2764">
        <f t="shared" si="589"/>
        <v>408276.63571593177</v>
      </c>
      <c r="T1108" s="2764">
        <f t="shared" si="589"/>
        <v>363058.87596833607</v>
      </c>
      <c r="U1108" s="2764">
        <f t="shared" si="589"/>
        <v>399440.92837709101</v>
      </c>
      <c r="V1108" s="2764">
        <f t="shared" si="589"/>
        <v>426557.96091937844</v>
      </c>
      <c r="W1108" s="2764">
        <f t="shared" si="589"/>
        <v>379466.20690540882</v>
      </c>
      <c r="X1108" s="2764">
        <f t="shared" si="589"/>
        <v>381065.57420337055</v>
      </c>
      <c r="Y1108" s="2764">
        <f t="shared" si="589"/>
        <v>437623.02304949146</v>
      </c>
      <c r="Z1108" s="2764">
        <f t="shared" si="589"/>
        <v>399764.75553671451</v>
      </c>
      <c r="AA1108" s="2764">
        <f t="shared" si="589"/>
        <v>478070.87264366809</v>
      </c>
      <c r="AB1108" s="2764">
        <f t="shared" si="589"/>
        <v>459227.75092675682</v>
      </c>
      <c r="AC1108" s="2764">
        <f t="shared" si="589"/>
        <v>1115588.889510419</v>
      </c>
      <c r="AD1108" s="2764">
        <f t="shared" si="589"/>
        <v>1189883.2022246388</v>
      </c>
      <c r="AE1108" s="2764">
        <f t="shared" si="589"/>
        <v>1199290.2348893892</v>
      </c>
      <c r="AF1108" s="2764">
        <f t="shared" si="589"/>
        <v>1336170.077572891</v>
      </c>
      <c r="AG1108" s="2764">
        <f t="shared" si="589"/>
        <v>2305880.9039410246</v>
      </c>
      <c r="AH1108" s="2764">
        <f t="shared" si="589"/>
        <v>2536346.7274734541</v>
      </c>
      <c r="AI1108" s="2764">
        <f t="shared" si="589"/>
        <v>4842294.9828340868</v>
      </c>
    </row>
    <row r="1109" spans="1:35" s="2493" customFormat="1">
      <c r="A1109" s="1887" t="s">
        <v>989</v>
      </c>
      <c r="B1109" s="1887"/>
      <c r="C1109" s="1887" t="s">
        <v>989</v>
      </c>
      <c r="D1109" s="371"/>
      <c r="E1109" s="2653">
        <v>1</v>
      </c>
      <c r="F1109" s="2471"/>
      <c r="G1109" s="2471"/>
      <c r="H1109" s="2471"/>
      <c r="I1109" s="2767"/>
      <c r="J1109" s="2768" t="s">
        <v>140</v>
      </c>
      <c r="K1109" s="2769"/>
      <c r="L1109" s="2769"/>
      <c r="M1109" s="2769"/>
      <c r="N1109" s="2769"/>
      <c r="O1109" s="2769"/>
      <c r="P1109" s="2759" t="s">
        <v>1011</v>
      </c>
      <c r="Q1109" s="1988">
        <f>IFERROR(Q1108/Q1095,0)</f>
        <v>0.71543536646966155</v>
      </c>
      <c r="R1109" s="1988">
        <f t="shared" ref="R1109:AI1109" si="590">IFERROR(R1108/R1095,0)</f>
        <v>0.69652858522349625</v>
      </c>
      <c r="S1109" s="1988">
        <f t="shared" si="590"/>
        <v>0.6543907493200749</v>
      </c>
      <c r="T1109" s="1988">
        <f t="shared" si="590"/>
        <v>0.69018338506247845</v>
      </c>
      <c r="U1109" s="1988">
        <f t="shared" si="590"/>
        <v>0.68171754349563862</v>
      </c>
      <c r="V1109" s="1988">
        <f t="shared" si="590"/>
        <v>0.63170060551304086</v>
      </c>
      <c r="W1109" s="1988">
        <f t="shared" si="590"/>
        <v>0.71811529266504048</v>
      </c>
      <c r="X1109" s="1988">
        <f t="shared" si="590"/>
        <v>0.70270794665533676</v>
      </c>
      <c r="Y1109" s="1988">
        <f t="shared" si="590"/>
        <v>0.64413352188431749</v>
      </c>
      <c r="Z1109" s="1988">
        <f t="shared" si="590"/>
        <v>0.67386283583711382</v>
      </c>
      <c r="AA1109" s="1988">
        <f t="shared" si="590"/>
        <v>0.69326325522375865</v>
      </c>
      <c r="AB1109" s="1988">
        <f t="shared" si="590"/>
        <v>0.63416185656472079</v>
      </c>
      <c r="AC1109" s="1988">
        <f t="shared" si="590"/>
        <v>0.68669484783738732</v>
      </c>
      <c r="AD1109" s="1988">
        <f t="shared" si="590"/>
        <v>0.66577357646306146</v>
      </c>
      <c r="AE1109" s="1988">
        <f t="shared" si="590"/>
        <v>0.68526986523436706</v>
      </c>
      <c r="AF1109" s="1988">
        <f t="shared" si="590"/>
        <v>0.66575899983447206</v>
      </c>
      <c r="AG1109" s="1988">
        <f t="shared" si="590"/>
        <v>0.67585537265716922</v>
      </c>
      <c r="AH1109" s="1988">
        <f t="shared" si="590"/>
        <v>0.67508334244341994</v>
      </c>
      <c r="AI1109" s="1988">
        <f t="shared" si="590"/>
        <v>0.67546016003514764</v>
      </c>
    </row>
    <row r="1110" spans="1:35" s="1897" customFormat="1">
      <c r="A1110" s="1887" t="s">
        <v>989</v>
      </c>
      <c r="B1110" s="1887"/>
      <c r="C1110" s="1887" t="s">
        <v>989</v>
      </c>
      <c r="D1110" s="371"/>
      <c r="E1110" s="2653">
        <v>1</v>
      </c>
      <c r="F1110" s="2023"/>
      <c r="G1110" s="2023"/>
      <c r="H1110" s="2427"/>
      <c r="I1110" s="2756" t="s">
        <v>995</v>
      </c>
      <c r="J1110" s="2749"/>
      <c r="K1110" s="2749"/>
      <c r="L1110" s="2749"/>
      <c r="M1110" s="2749"/>
      <c r="N1110" s="2749"/>
      <c r="O1110" s="2749"/>
      <c r="P1110" s="2750" t="s">
        <v>1012</v>
      </c>
      <c r="Q1110" s="2746">
        <f t="shared" ref="Q1110:AI1110" si="591">Q1101-Q1103</f>
        <v>44130.377666004468</v>
      </c>
      <c r="R1110" s="2746">
        <f t="shared" si="591"/>
        <v>49848.331680463656</v>
      </c>
      <c r="S1110" s="2746">
        <f t="shared" si="591"/>
        <v>64966.10414345804</v>
      </c>
      <c r="T1110" s="2746">
        <f t="shared" si="591"/>
        <v>51711.76991835286</v>
      </c>
      <c r="U1110" s="2746">
        <f t="shared" si="591"/>
        <v>56147.911374585266</v>
      </c>
      <c r="V1110" s="2746">
        <f t="shared" si="591"/>
        <v>74441.695964909377</v>
      </c>
      <c r="W1110" s="2746">
        <f t="shared" si="591"/>
        <v>45499.523313061625</v>
      </c>
      <c r="X1110" s="2746">
        <f t="shared" si="591"/>
        <v>49563.258652992692</v>
      </c>
      <c r="Y1110" s="2746">
        <f t="shared" si="591"/>
        <v>71013.8924353193</v>
      </c>
      <c r="Z1110" s="2746">
        <f t="shared" si="591"/>
        <v>58846.033729256276</v>
      </c>
      <c r="AA1110" s="2746">
        <f t="shared" si="591"/>
        <v>57357.267517552289</v>
      </c>
      <c r="AB1110" s="2746">
        <f t="shared" si="591"/>
        <v>76477.202371998428</v>
      </c>
      <c r="AC1110" s="2746">
        <f t="shared" si="591"/>
        <v>158944.81428713049</v>
      </c>
      <c r="AD1110" s="2746">
        <f t="shared" si="591"/>
        <v>182301.37725784746</v>
      </c>
      <c r="AE1110" s="2746">
        <f t="shared" si="591"/>
        <v>166076.67440137354</v>
      </c>
      <c r="AF1110" s="2746">
        <f t="shared" si="591"/>
        <v>192680.50361880683</v>
      </c>
      <c r="AG1110" s="2746">
        <f t="shared" si="591"/>
        <v>341246.19154497841</v>
      </c>
      <c r="AH1110" s="2746">
        <f t="shared" si="591"/>
        <v>358757.1780201802</v>
      </c>
      <c r="AI1110" s="2746">
        <f t="shared" si="591"/>
        <v>700003.36956515862</v>
      </c>
    </row>
    <row r="1111" spans="1:35" s="2493" customFormat="1">
      <c r="A1111" s="1887" t="s">
        <v>989</v>
      </c>
      <c r="B1111" s="1887"/>
      <c r="C1111" s="1887" t="s">
        <v>989</v>
      </c>
      <c r="D1111" s="371"/>
      <c r="E1111" s="2653">
        <v>1</v>
      </c>
      <c r="F1111" s="2471"/>
      <c r="G1111" s="2471"/>
      <c r="H1111" s="2471"/>
      <c r="I1111" s="2767"/>
      <c r="J1111" s="2768" t="s">
        <v>140</v>
      </c>
      <c r="K1111" s="2769"/>
      <c r="L1111" s="2769"/>
      <c r="M1111" s="2769"/>
      <c r="N1111" s="2769"/>
      <c r="O1111" s="2769"/>
      <c r="P1111" s="2770"/>
      <c r="Q1111" s="1988">
        <f>IFERROR(Q1110/Q1095,0)</f>
        <v>9.1968856407361466E-2</v>
      </c>
      <c r="R1111" s="1988">
        <f t="shared" ref="R1111:AI1111" si="592">IFERROR(R1110/R1095,0)</f>
        <v>9.5708774679611877E-2</v>
      </c>
      <c r="S1111" s="1988">
        <f t="shared" si="592"/>
        <v>0.10412846058725515</v>
      </c>
      <c r="T1111" s="1988">
        <f t="shared" si="592"/>
        <v>9.83052798657746E-2</v>
      </c>
      <c r="U1111" s="1988">
        <f t="shared" si="592"/>
        <v>9.5826475194243976E-2</v>
      </c>
      <c r="V1111" s="1988">
        <f t="shared" si="592"/>
        <v>0.11024261348937496</v>
      </c>
      <c r="W1111" s="1988">
        <f t="shared" si="592"/>
        <v>8.6104909753462827E-2</v>
      </c>
      <c r="X1111" s="1988">
        <f t="shared" si="592"/>
        <v>9.1397644067958389E-2</v>
      </c>
      <c r="Y1111" s="1988">
        <f t="shared" si="592"/>
        <v>0.10452473071075885</v>
      </c>
      <c r="Z1111" s="1988">
        <f t="shared" si="592"/>
        <v>9.9193724852818438E-2</v>
      </c>
      <c r="AA1111" s="1988">
        <f t="shared" si="592"/>
        <v>8.3175295265470531E-2</v>
      </c>
      <c r="AB1111" s="1988">
        <f t="shared" si="592"/>
        <v>0.10560974275450002</v>
      </c>
      <c r="AC1111" s="1988">
        <f t="shared" si="592"/>
        <v>9.7837640808113732E-2</v>
      </c>
      <c r="AD1111" s="1988">
        <f t="shared" si="592"/>
        <v>0.10200281817927968</v>
      </c>
      <c r="AE1111" s="1988">
        <f t="shared" si="592"/>
        <v>9.4895578213473553E-2</v>
      </c>
      <c r="AF1111" s="1988">
        <f t="shared" si="592"/>
        <v>9.6004828674111156E-2</v>
      </c>
      <c r="AG1111" s="1988">
        <f t="shared" si="592"/>
        <v>0.10001950732160182</v>
      </c>
      <c r="AH1111" s="1988">
        <f t="shared" si="592"/>
        <v>9.5488125594203513E-2</v>
      </c>
      <c r="AI1111" s="1988">
        <f t="shared" si="592"/>
        <v>9.764468907982371E-2</v>
      </c>
    </row>
  </sheetData>
  <autoFilter ref="Q10:T33" xr:uid="{C2845B76-DFD9-4E9A-B693-0656F5C6E32C}"/>
  <phoneticPr fontId="2"/>
  <dataValidations count="1">
    <dataValidation allowBlank="1" showDropDown="1" showInputMessage="1" sqref="P4" xr:uid="{F7616347-926E-46E1-9742-92C8F1D55538}"/>
  </dataValidations>
  <pageMargins left="0.35433070866141736" right="0.35433070866141736" top="0.74803149606299213" bottom="0.74803149606299213" header="0.31496062992125984" footer="0.31496062992125984"/>
  <pageSetup paperSize="8" scale="53" fitToHeight="0" orientation="portrait" r:id="rId1"/>
  <rowBreaks count="7" manualBreakCount="7">
    <brk id="279" max="21" man="1"/>
    <brk id="349" max="21" man="1"/>
    <brk id="720" max="21" man="1"/>
    <brk id="514" max="16383" man="1"/>
    <brk id="636" max="21" man="1"/>
    <brk id="791" max="21" man="1"/>
    <brk id="882" max="2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72E8D-FD67-4834-B9AF-6C46F448073C}">
  <sheetPr>
    <tabColor theme="5" tint="-0.499984740745262"/>
  </sheetPr>
  <dimension ref="A1:AI1115"/>
  <sheetViews>
    <sheetView topLeftCell="C4" zoomScale="70" zoomScaleNormal="70" workbookViewId="0">
      <pane xSplit="13" ySplit="7" topLeftCell="S977" activePane="bottomRight" state="frozen"/>
      <selection activeCell="X358" sqref="X358"/>
      <selection pane="topRight" activeCell="X358" sqref="X358"/>
      <selection pane="bottomLeft" activeCell="X358" sqref="X358"/>
      <selection pane="bottomRight" activeCell="AA979" sqref="AA979"/>
    </sheetView>
  </sheetViews>
  <sheetFormatPr defaultColWidth="9" defaultRowHeight="15" outlineLevelRow="1" outlineLevelCol="1"/>
  <cols>
    <col min="1" max="1" width="5.5703125" style="1887" hidden="1" customWidth="1" outlineLevel="1"/>
    <col min="2" max="2" width="4" style="1887" hidden="1" customWidth="1" outlineLevel="1"/>
    <col min="3" max="3" width="1.7109375" style="371" customWidth="1" collapsed="1"/>
    <col min="4" max="4" width="1.7109375" style="2177" customWidth="1"/>
    <col min="5" max="6" width="1.7109375" style="372" customWidth="1"/>
    <col min="7" max="7" width="1.7109375" style="2178" customWidth="1"/>
    <col min="8" max="8" width="4.7109375" style="372" customWidth="1"/>
    <col min="9" max="9" width="4" style="371" customWidth="1"/>
    <col min="10" max="10" width="3.140625" style="372" customWidth="1"/>
    <col min="11" max="11" width="6.7109375" style="372" customWidth="1"/>
    <col min="12" max="12" width="5.85546875" style="371" customWidth="1"/>
    <col min="13" max="13" width="7.140625" style="371" customWidth="1"/>
    <col min="14" max="14" width="11.28515625" style="371" customWidth="1"/>
    <col min="15" max="15" width="21.7109375" style="371" customWidth="1"/>
    <col min="16" max="16" width="14.28515625" style="1" bestFit="1" customWidth="1"/>
    <col min="17" max="25" width="11" style="1" customWidth="1"/>
    <col min="26" max="26" width="11" style="371" customWidth="1"/>
    <col min="27" max="27" width="12" style="371" bestFit="1" customWidth="1"/>
    <col min="28" max="31" width="11" style="371" customWidth="1"/>
    <col min="32" max="32" width="10.5703125" style="371" customWidth="1"/>
    <col min="33" max="33" width="10.85546875" style="371" customWidth="1"/>
    <col min="34" max="34" width="15.28515625" style="371" customWidth="1"/>
    <col min="35" max="35" width="5.7109375" style="371" bestFit="1" customWidth="1"/>
    <col min="36" max="16384" width="9" style="371"/>
  </cols>
  <sheetData>
    <row r="1" spans="1:35" s="1888" customFormat="1" hidden="1" outlineLevel="1">
      <c r="A1" s="1887"/>
      <c r="B1" s="1887"/>
      <c r="D1" s="2174"/>
      <c r="E1" s="1890"/>
      <c r="F1" s="1890"/>
      <c r="G1" s="1890"/>
      <c r="H1" s="1890"/>
      <c r="J1" s="1890"/>
      <c r="K1" s="1890"/>
      <c r="P1" s="1891"/>
      <c r="Q1" s="1891"/>
      <c r="R1" s="1891"/>
      <c r="S1" s="1891"/>
      <c r="T1" s="1891"/>
      <c r="U1" s="1891"/>
      <c r="V1" s="1891"/>
      <c r="W1" s="1891"/>
      <c r="X1" s="1891"/>
      <c r="Y1" s="1891"/>
    </row>
    <row r="2" spans="1:35" s="1888" customFormat="1" hidden="1" outlineLevel="1">
      <c r="A2" s="1887"/>
      <c r="B2" s="1887"/>
      <c r="D2" s="2174"/>
      <c r="E2" s="1890"/>
      <c r="F2" s="1890"/>
      <c r="G2" s="1890"/>
      <c r="H2" s="1890"/>
      <c r="J2" s="1890"/>
      <c r="K2" s="1890"/>
      <c r="P2" s="1891"/>
      <c r="Q2" s="1891"/>
      <c r="R2" s="1891"/>
      <c r="S2" s="1891"/>
      <c r="T2" s="1891"/>
      <c r="U2" s="1891"/>
      <c r="V2" s="1891"/>
      <c r="W2" s="1891"/>
      <c r="X2" s="1891"/>
      <c r="Y2" s="1891"/>
    </row>
    <row r="3" spans="1:35" s="1888" customFormat="1" hidden="1" outlineLevel="1">
      <c r="A3" s="1887"/>
      <c r="B3" s="1887"/>
      <c r="D3" s="2174"/>
      <c r="E3" s="1890"/>
      <c r="F3" s="1890"/>
      <c r="G3" s="1890"/>
      <c r="H3" s="1890"/>
      <c r="J3" s="1890"/>
      <c r="K3" s="1890"/>
      <c r="P3" s="1891"/>
      <c r="Q3" s="1891"/>
      <c r="R3" s="1891"/>
      <c r="S3" s="1891"/>
      <c r="T3" s="1891"/>
      <c r="U3" s="1891"/>
      <c r="V3" s="1891"/>
      <c r="W3" s="1891"/>
      <c r="X3" s="1891"/>
      <c r="Y3" s="1891"/>
    </row>
    <row r="4" spans="1:35" s="285" customFormat="1" ht="24" collapsed="1">
      <c r="A4" s="1895" t="s">
        <v>902</v>
      </c>
      <c r="B4" s="1895" t="s">
        <v>897</v>
      </c>
      <c r="D4" s="2175"/>
      <c r="E4" s="490" t="s">
        <v>1055</v>
      </c>
      <c r="F4" s="490"/>
      <c r="G4" s="928"/>
      <c r="H4" s="376"/>
      <c r="J4" s="287"/>
      <c r="K4" s="287"/>
      <c r="O4" s="2838" t="s">
        <v>272</v>
      </c>
      <c r="P4" s="2111" t="s">
        <v>176</v>
      </c>
      <c r="Q4" s="1"/>
      <c r="R4" s="1"/>
      <c r="S4" s="1"/>
      <c r="T4" s="1"/>
      <c r="U4" s="1"/>
      <c r="V4" s="1"/>
      <c r="W4" s="1"/>
      <c r="X4" s="1"/>
      <c r="Y4" s="1"/>
    </row>
    <row r="5" spans="1:35" s="285" customFormat="1" ht="8.25" customHeight="1">
      <c r="A5" s="1895"/>
      <c r="B5" s="1895"/>
      <c r="D5" s="2175"/>
      <c r="G5" s="2176"/>
      <c r="H5" s="2639"/>
      <c r="I5" s="2639"/>
      <c r="J5" s="287"/>
      <c r="K5" s="287"/>
      <c r="P5" s="1"/>
      <c r="Q5" s="1"/>
      <c r="R5" s="1"/>
      <c r="S5" s="1"/>
      <c r="T5" s="1"/>
      <c r="U5" s="1"/>
      <c r="V5" s="1"/>
      <c r="W5" s="1"/>
      <c r="X5" s="1"/>
      <c r="Y5" s="1"/>
    </row>
    <row r="6" spans="1:35" s="285" customFormat="1" ht="18">
      <c r="A6" s="1895"/>
      <c r="B6" s="1895"/>
      <c r="C6" s="2177"/>
      <c r="D6" s="2175"/>
      <c r="E6" s="492"/>
      <c r="F6" s="492"/>
      <c r="G6" s="2176"/>
      <c r="H6" s="2648" t="s">
        <v>1270</v>
      </c>
      <c r="I6" s="2649"/>
      <c r="J6" s="2650"/>
      <c r="K6" s="2111" t="s">
        <v>176</v>
      </c>
      <c r="L6" s="373"/>
      <c r="M6" s="373"/>
      <c r="O6" s="2839" t="s">
        <v>150</v>
      </c>
      <c r="P6" s="1"/>
      <c r="Q6" s="1"/>
      <c r="R6" s="1"/>
      <c r="S6" s="1"/>
      <c r="T6" s="1"/>
      <c r="U6" s="1"/>
      <c r="V6" s="1"/>
      <c r="W6" s="1"/>
      <c r="X6" s="1"/>
      <c r="Y6" s="1"/>
    </row>
    <row r="7" spans="1:35" ht="17.45" customHeight="1">
      <c r="J7" s="2840"/>
      <c r="K7" s="2840"/>
      <c r="M7" s="284"/>
      <c r="N7" s="2179"/>
      <c r="O7" s="2652" t="s">
        <v>637</v>
      </c>
      <c r="P7" s="282"/>
    </row>
    <row r="8" spans="1:35" ht="22.9" customHeight="1">
      <c r="D8" s="2177">
        <v>1</v>
      </c>
      <c r="E8" s="2180" t="s">
        <v>578</v>
      </c>
      <c r="F8" s="2180"/>
      <c r="G8" s="2181"/>
      <c r="H8" s="104"/>
      <c r="I8" s="2182"/>
      <c r="J8" s="2183"/>
      <c r="K8" s="2183"/>
      <c r="L8" s="2184"/>
      <c r="M8" s="2184"/>
      <c r="N8" s="2184"/>
      <c r="O8" s="2184"/>
      <c r="AB8" s="281"/>
    </row>
    <row r="9" spans="1:35" ht="15.75">
      <c r="D9" s="2177">
        <v>1</v>
      </c>
      <c r="E9" s="371"/>
      <c r="F9" s="2185" t="s">
        <v>177</v>
      </c>
      <c r="H9" s="2183"/>
      <c r="I9" s="2184"/>
      <c r="J9" s="2183"/>
      <c r="K9" s="2183"/>
      <c r="L9" s="2184"/>
      <c r="M9" s="2186"/>
      <c r="N9" s="2184"/>
      <c r="O9" s="2184"/>
      <c r="P9" s="2187"/>
      <c r="Q9" s="2187"/>
      <c r="R9" s="2187"/>
      <c r="S9" s="2187"/>
      <c r="T9" s="2187"/>
      <c r="U9" s="2187"/>
      <c r="AF9" s="279"/>
      <c r="AG9" s="279"/>
      <c r="AH9" s="279"/>
    </row>
    <row r="10" spans="1:35">
      <c r="D10" s="2177">
        <v>1</v>
      </c>
      <c r="E10" s="2188"/>
      <c r="F10" s="2188"/>
      <c r="G10" s="2189"/>
      <c r="H10" s="2190"/>
      <c r="I10" s="2191"/>
      <c r="J10" s="2192"/>
      <c r="K10" s="2192"/>
      <c r="L10" s="2191"/>
      <c r="M10" s="2191"/>
      <c r="N10" s="2191"/>
      <c r="O10" s="2193"/>
      <c r="P10" s="2194">
        <f>IF($P$4="BBR",Work1!D2,Work1!D3)</f>
        <v>43922</v>
      </c>
      <c r="Q10" s="2194">
        <f>DATE(YEAR(P10),MONTH(P10)+1,DAY(P10))</f>
        <v>43952</v>
      </c>
      <c r="R10" s="2194">
        <f t="shared" ref="R10:Z10" si="0">DATE(YEAR(Q10),MONTH(Q10)+1,DAY(Q10))</f>
        <v>43983</v>
      </c>
      <c r="S10" s="2194">
        <f t="shared" si="0"/>
        <v>44013</v>
      </c>
      <c r="T10" s="2194">
        <f t="shared" si="0"/>
        <v>44044</v>
      </c>
      <c r="U10" s="2194">
        <f t="shared" si="0"/>
        <v>44075</v>
      </c>
      <c r="V10" s="2194">
        <f t="shared" si="0"/>
        <v>44105</v>
      </c>
      <c r="W10" s="2194">
        <f t="shared" si="0"/>
        <v>44136</v>
      </c>
      <c r="X10" s="2194">
        <f t="shared" si="0"/>
        <v>44166</v>
      </c>
      <c r="Y10" s="2194">
        <f t="shared" si="0"/>
        <v>44197</v>
      </c>
      <c r="Z10" s="2194">
        <f t="shared" si="0"/>
        <v>44228</v>
      </c>
      <c r="AA10" s="2194">
        <f>DATE(YEAR(Z10),MONTH(Z10)+1,DAY(Z10))</f>
        <v>44256</v>
      </c>
      <c r="AB10" s="1374" t="s">
        <v>430</v>
      </c>
      <c r="AC10" s="1374" t="s">
        <v>106</v>
      </c>
      <c r="AD10" s="1374" t="s">
        <v>105</v>
      </c>
      <c r="AE10" s="1374" t="s">
        <v>104</v>
      </c>
      <c r="AF10" s="1374" t="s">
        <v>103</v>
      </c>
      <c r="AG10" s="1374" t="s">
        <v>102</v>
      </c>
      <c r="AH10" s="1374" t="s">
        <v>123</v>
      </c>
    </row>
    <row r="11" spans="1:35">
      <c r="A11" s="1887">
        <v>8</v>
      </c>
      <c r="B11" s="1887">
        <v>8</v>
      </c>
      <c r="D11" s="2177">
        <v>1</v>
      </c>
      <c r="E11" s="2188"/>
      <c r="F11" s="2188"/>
      <c r="G11" s="2189"/>
      <c r="H11" s="1375" t="s">
        <v>9</v>
      </c>
      <c r="I11" s="1376"/>
      <c r="J11" s="1376"/>
      <c r="K11" s="1376"/>
      <c r="L11" s="1376"/>
      <c r="M11" s="1376"/>
      <c r="N11" s="1376"/>
      <c r="O11" s="1377"/>
      <c r="P11" s="1378">
        <f>P74+P313+P284+P115+P159+P231</f>
        <v>18167</v>
      </c>
      <c r="Q11" s="1378">
        <f t="shared" ref="Q11:AA11" si="1">Q74+Q313+Q284+Q115+Q159+Q231</f>
        <v>259915</v>
      </c>
      <c r="R11" s="1378">
        <f t="shared" si="1"/>
        <v>353593</v>
      </c>
      <c r="S11" s="1378">
        <f t="shared" si="1"/>
        <v>362129</v>
      </c>
      <c r="T11" s="1378">
        <f t="shared" si="1"/>
        <v>372500</v>
      </c>
      <c r="U11" s="1378">
        <f t="shared" si="1"/>
        <v>529878</v>
      </c>
      <c r="V11" s="1378">
        <f t="shared" si="1"/>
        <v>531688</v>
      </c>
      <c r="W11" s="1378">
        <f t="shared" si="1"/>
        <v>510841</v>
      </c>
      <c r="X11" s="1378">
        <f t="shared" si="1"/>
        <v>631647</v>
      </c>
      <c r="Y11" s="1378">
        <f t="shared" si="1"/>
        <v>584300</v>
      </c>
      <c r="Z11" s="1378">
        <f t="shared" si="1"/>
        <v>634449</v>
      </c>
      <c r="AA11" s="1378">
        <f t="shared" si="1"/>
        <v>699276</v>
      </c>
      <c r="AB11" s="1378">
        <f>SUM(P11:R11)</f>
        <v>631675</v>
      </c>
      <c r="AC11" s="1378">
        <f>SUM(S11:U11)</f>
        <v>1264507</v>
      </c>
      <c r="AD11" s="1378">
        <f>SUM(V11:X11)</f>
        <v>1674176</v>
      </c>
      <c r="AE11" s="1378">
        <f>SUM(Y11:AA11)</f>
        <v>1918025</v>
      </c>
      <c r="AF11" s="1378">
        <f>AB11+AC11</f>
        <v>1896182</v>
      </c>
      <c r="AG11" s="1378">
        <f>AE11+AD11</f>
        <v>3592201</v>
      </c>
      <c r="AH11" s="1378">
        <f>AF11+AG11</f>
        <v>5488383</v>
      </c>
    </row>
    <row r="12" spans="1:35">
      <c r="A12" s="1887">
        <v>31</v>
      </c>
      <c r="B12" s="1887">
        <v>9</v>
      </c>
      <c r="D12" s="2177">
        <v>1</v>
      </c>
      <c r="E12" s="2188"/>
      <c r="F12" s="2188"/>
      <c r="H12" s="1378" t="s">
        <v>134</v>
      </c>
      <c r="I12" s="1391"/>
      <c r="J12" s="1391"/>
      <c r="K12" s="1392"/>
      <c r="L12" s="1376"/>
      <c r="M12" s="1376"/>
      <c r="N12" s="1376"/>
      <c r="O12" s="1377"/>
      <c r="P12" s="1377">
        <f>P78+P318+P287+P120+P174+P241</f>
        <v>18167</v>
      </c>
      <c r="Q12" s="1377">
        <f t="shared" ref="Q12:AA12" si="2">Q78+Q318+Q287+Q120+Q174+Q241</f>
        <v>259915</v>
      </c>
      <c r="R12" s="1377">
        <f t="shared" si="2"/>
        <v>353593</v>
      </c>
      <c r="S12" s="1377">
        <f t="shared" si="2"/>
        <v>362129</v>
      </c>
      <c r="T12" s="1377">
        <f t="shared" si="2"/>
        <v>372500</v>
      </c>
      <c r="U12" s="1377">
        <f t="shared" si="2"/>
        <v>529878</v>
      </c>
      <c r="V12" s="1377">
        <f t="shared" si="2"/>
        <v>531688</v>
      </c>
      <c r="W12" s="1377">
        <f t="shared" si="2"/>
        <v>510841</v>
      </c>
      <c r="X12" s="1377">
        <f t="shared" si="2"/>
        <v>631647</v>
      </c>
      <c r="Y12" s="1377">
        <f t="shared" si="2"/>
        <v>584300</v>
      </c>
      <c r="Z12" s="1377">
        <f t="shared" si="2"/>
        <v>634449</v>
      </c>
      <c r="AA12" s="1377">
        <f t="shared" si="2"/>
        <v>699276</v>
      </c>
      <c r="AB12" s="1377">
        <f>SUM(P12:R12)</f>
        <v>631675</v>
      </c>
      <c r="AC12" s="1377">
        <f>SUM(S12:U12)</f>
        <v>1264507</v>
      </c>
      <c r="AD12" s="1377">
        <f>SUM(V12:X12)</f>
        <v>1674176</v>
      </c>
      <c r="AE12" s="1377">
        <f>SUM(Y12:AA12)</f>
        <v>1918025</v>
      </c>
      <c r="AF12" s="1377">
        <f>AB12+AC12</f>
        <v>1896182</v>
      </c>
      <c r="AG12" s="1377">
        <f>AE12+AD12</f>
        <v>3592201</v>
      </c>
      <c r="AH12" s="1377">
        <f>AF12+AG12</f>
        <v>5488383</v>
      </c>
    </row>
    <row r="13" spans="1:35">
      <c r="A13" s="1887">
        <v>9</v>
      </c>
      <c r="B13" s="1887">
        <v>10</v>
      </c>
      <c r="D13" s="2177">
        <v>1</v>
      </c>
      <c r="E13" s="2188"/>
      <c r="F13" s="2188"/>
      <c r="G13" s="2189"/>
      <c r="H13" s="2190" t="s">
        <v>108</v>
      </c>
      <c r="I13" s="2191"/>
      <c r="J13" s="2192"/>
      <c r="K13" s="2192"/>
      <c r="L13" s="2191"/>
      <c r="M13" s="2191"/>
      <c r="N13" s="2191"/>
      <c r="O13" s="2193"/>
      <c r="P13" s="1379">
        <f>P11-P14</f>
        <v>27530</v>
      </c>
      <c r="Q13" s="1379">
        <f t="shared" ref="Q13:AA13" si="3">Q11-Q14</f>
        <v>164839</v>
      </c>
      <c r="R13" s="1379">
        <f t="shared" si="3"/>
        <v>236848</v>
      </c>
      <c r="S13" s="1379">
        <f t="shared" si="3"/>
        <v>236354</v>
      </c>
      <c r="T13" s="1379">
        <f t="shared" si="3"/>
        <v>247979</v>
      </c>
      <c r="U13" s="1379">
        <f t="shared" si="3"/>
        <v>368680</v>
      </c>
      <c r="V13" s="1379">
        <f t="shared" si="3"/>
        <v>332957</v>
      </c>
      <c r="W13" s="1379">
        <f t="shared" si="3"/>
        <v>342066</v>
      </c>
      <c r="X13" s="1379">
        <f t="shared" si="3"/>
        <v>415615</v>
      </c>
      <c r="Y13" s="1379">
        <f t="shared" si="3"/>
        <v>376574</v>
      </c>
      <c r="Z13" s="1379">
        <f t="shared" si="3"/>
        <v>408659</v>
      </c>
      <c r="AA13" s="1379">
        <f t="shared" si="3"/>
        <v>396406</v>
      </c>
      <c r="AB13" s="1379">
        <f>SUM(P13:R13)</f>
        <v>429217</v>
      </c>
      <c r="AC13" s="1379">
        <f>SUM(S13:U13)</f>
        <v>853013</v>
      </c>
      <c r="AD13" s="1379">
        <f>SUM(V13:X13)</f>
        <v>1090638</v>
      </c>
      <c r="AE13" s="1379">
        <f>SUM(Y13:AA13)</f>
        <v>1181639</v>
      </c>
      <c r="AF13" s="1379">
        <f>AB13+AC13</f>
        <v>1282230</v>
      </c>
      <c r="AG13" s="1379">
        <f>AE13+AD13</f>
        <v>2272277</v>
      </c>
      <c r="AH13" s="1379">
        <f>AF13+AG13</f>
        <v>3554507</v>
      </c>
    </row>
    <row r="14" spans="1:35">
      <c r="A14" s="1887">
        <v>10</v>
      </c>
      <c r="B14" s="1887">
        <v>11</v>
      </c>
      <c r="D14" s="2177">
        <v>1</v>
      </c>
      <c r="E14" s="2188"/>
      <c r="F14" s="2188"/>
      <c r="G14" s="2189"/>
      <c r="H14" s="1380" t="s">
        <v>139</v>
      </c>
      <c r="I14" s="1381"/>
      <c r="J14" s="1381"/>
      <c r="K14" s="1381"/>
      <c r="L14" s="1381"/>
      <c r="M14" s="1381"/>
      <c r="N14" s="1381"/>
      <c r="O14" s="2001"/>
      <c r="P14" s="1382">
        <f t="shared" ref="P14:AA14" si="4">P95+P323+P290+P137+P189+P251</f>
        <v>-9363</v>
      </c>
      <c r="Q14" s="1382">
        <f t="shared" si="4"/>
        <v>95076</v>
      </c>
      <c r="R14" s="1382">
        <f t="shared" si="4"/>
        <v>116745</v>
      </c>
      <c r="S14" s="1382">
        <f t="shared" si="4"/>
        <v>125775</v>
      </c>
      <c r="T14" s="1382">
        <f t="shared" si="4"/>
        <v>124521</v>
      </c>
      <c r="U14" s="1382">
        <f t="shared" si="4"/>
        <v>161198</v>
      </c>
      <c r="V14" s="1382">
        <f t="shared" si="4"/>
        <v>198731</v>
      </c>
      <c r="W14" s="1382">
        <f t="shared" si="4"/>
        <v>168775</v>
      </c>
      <c r="X14" s="1382">
        <f t="shared" si="4"/>
        <v>216032</v>
      </c>
      <c r="Y14" s="1382">
        <f t="shared" si="4"/>
        <v>207726</v>
      </c>
      <c r="Z14" s="1382">
        <f t="shared" si="4"/>
        <v>225790</v>
      </c>
      <c r="AA14" s="1382">
        <f t="shared" si="4"/>
        <v>302870</v>
      </c>
      <c r="AB14" s="1382">
        <f>SUM(P14:R14)</f>
        <v>202458</v>
      </c>
      <c r="AC14" s="1382">
        <f>SUM(S14:U14)</f>
        <v>411494</v>
      </c>
      <c r="AD14" s="1382">
        <f>SUM(V14:X14)</f>
        <v>583538</v>
      </c>
      <c r="AE14" s="1382">
        <f>SUM(Y14:AA14)</f>
        <v>736386</v>
      </c>
      <c r="AF14" s="1382">
        <f>AB14+AC14</f>
        <v>613952</v>
      </c>
      <c r="AG14" s="1382">
        <f>AE14+AD14</f>
        <v>1319924</v>
      </c>
      <c r="AH14" s="1382">
        <f>AF14+AG14</f>
        <v>1933876</v>
      </c>
    </row>
    <row r="15" spans="1:35">
      <c r="A15" s="1887">
        <v>11</v>
      </c>
      <c r="B15" s="1887">
        <v>12</v>
      </c>
      <c r="D15" s="2177">
        <v>1</v>
      </c>
      <c r="E15" s="2188"/>
      <c r="F15" s="2188"/>
      <c r="G15" s="2189"/>
      <c r="H15" s="2195"/>
      <c r="I15" s="2196"/>
      <c r="J15" s="2197"/>
      <c r="K15" s="2197"/>
      <c r="L15" s="2196"/>
      <c r="M15" s="2196"/>
      <c r="N15" s="2196"/>
      <c r="O15" s="2198" t="s">
        <v>140</v>
      </c>
      <c r="P15" s="1665">
        <f>IFERROR(P14/P11,0)</f>
        <v>-0.51538503880662745</v>
      </c>
      <c r="Q15" s="1665">
        <f t="shared" ref="Q15:AH15" si="5">IFERROR(Q14/Q11,0)</f>
        <v>0.36579651039763</v>
      </c>
      <c r="R15" s="1665">
        <f t="shared" si="5"/>
        <v>0.33016773522100268</v>
      </c>
      <c r="S15" s="1665">
        <f t="shared" si="5"/>
        <v>0.3473209823018869</v>
      </c>
      <c r="T15" s="1665">
        <f t="shared" si="5"/>
        <v>0.33428456375838927</v>
      </c>
      <c r="U15" s="1665">
        <f t="shared" si="5"/>
        <v>0.30421719716614015</v>
      </c>
      <c r="V15" s="1665">
        <f t="shared" si="5"/>
        <v>0.37377371691668798</v>
      </c>
      <c r="W15" s="1665">
        <f t="shared" si="5"/>
        <v>0.33038655863566158</v>
      </c>
      <c r="X15" s="1665">
        <f t="shared" si="5"/>
        <v>0.34201381467813508</v>
      </c>
      <c r="Y15" s="1665">
        <f t="shared" si="5"/>
        <v>0.35551257915454387</v>
      </c>
      <c r="Z15" s="1665">
        <f t="shared" si="5"/>
        <v>0.35588360924203521</v>
      </c>
      <c r="AA15" s="1665">
        <f t="shared" si="5"/>
        <v>0.43311939777712949</v>
      </c>
      <c r="AB15" s="1665">
        <f t="shared" si="5"/>
        <v>0.32050975580797086</v>
      </c>
      <c r="AC15" s="1665">
        <f t="shared" si="5"/>
        <v>0.32541852279188649</v>
      </c>
      <c r="AD15" s="1665">
        <f t="shared" si="5"/>
        <v>0.34855236247562982</v>
      </c>
      <c r="AE15" s="1665">
        <f t="shared" si="5"/>
        <v>0.38392930227708189</v>
      </c>
      <c r="AF15" s="1665">
        <f t="shared" si="5"/>
        <v>0.32378326553041847</v>
      </c>
      <c r="AG15" s="1665">
        <f t="shared" si="5"/>
        <v>0.3674415769050785</v>
      </c>
      <c r="AH15" s="1665">
        <f t="shared" si="5"/>
        <v>0.3523580624748674</v>
      </c>
      <c r="AI15" s="1108"/>
    </row>
    <row r="16" spans="1:35">
      <c r="A16" s="1887">
        <v>12</v>
      </c>
      <c r="B16" s="1887">
        <v>13</v>
      </c>
      <c r="D16" s="2177">
        <v>1</v>
      </c>
      <c r="E16" s="2188"/>
      <c r="F16" s="2188"/>
      <c r="G16" s="2189"/>
      <c r="H16" s="1380" t="s">
        <v>99</v>
      </c>
      <c r="I16" s="1381"/>
      <c r="J16" s="1381"/>
      <c r="K16" s="1381"/>
      <c r="L16" s="1381"/>
      <c r="M16" s="1381"/>
      <c r="N16" s="1381"/>
      <c r="O16" s="2001"/>
      <c r="P16" s="1382">
        <f>P18+P19+P20</f>
        <v>103432</v>
      </c>
      <c r="Q16" s="1382">
        <f t="shared" ref="Q16:AA16" si="6">Q18+Q19+Q20</f>
        <v>107632</v>
      </c>
      <c r="R16" s="1382">
        <f t="shared" si="6"/>
        <v>138078</v>
      </c>
      <c r="S16" s="1382">
        <f t="shared" si="6"/>
        <v>114615</v>
      </c>
      <c r="T16" s="1382">
        <f t="shared" si="6"/>
        <v>117662</v>
      </c>
      <c r="U16" s="1382">
        <f t="shared" si="6"/>
        <v>139775</v>
      </c>
      <c r="V16" s="1382">
        <f t="shared" si="6"/>
        <v>160003</v>
      </c>
      <c r="W16" s="1382">
        <f t="shared" si="6"/>
        <v>131089</v>
      </c>
      <c r="X16" s="1382">
        <f t="shared" si="6"/>
        <v>147744</v>
      </c>
      <c r="Y16" s="1382">
        <f t="shared" si="6"/>
        <v>133766</v>
      </c>
      <c r="Z16" s="1382">
        <f t="shared" si="6"/>
        <v>135181</v>
      </c>
      <c r="AA16" s="1382">
        <f t="shared" si="6"/>
        <v>94033</v>
      </c>
      <c r="AB16" s="1382">
        <f>SUM(P16:R16)</f>
        <v>349142</v>
      </c>
      <c r="AC16" s="1382">
        <f>SUM(S16:U16)</f>
        <v>372052</v>
      </c>
      <c r="AD16" s="1382">
        <f>SUM(V16:X16)</f>
        <v>438836</v>
      </c>
      <c r="AE16" s="1382">
        <f>SUM(Y16:AA16)</f>
        <v>362980</v>
      </c>
      <c r="AF16" s="1382">
        <f>AB16+AC16</f>
        <v>721194</v>
      </c>
      <c r="AG16" s="1382">
        <f>AE16+AD16</f>
        <v>801816</v>
      </c>
      <c r="AH16" s="1382">
        <f>AF16+AG16</f>
        <v>1523010</v>
      </c>
    </row>
    <row r="17" spans="1:35">
      <c r="A17" s="1887">
        <v>13</v>
      </c>
      <c r="B17" s="1887">
        <v>14</v>
      </c>
      <c r="D17" s="2177">
        <v>1</v>
      </c>
      <c r="E17" s="2188"/>
      <c r="F17" s="2188"/>
      <c r="G17" s="2189"/>
      <c r="H17" s="2199"/>
      <c r="I17" s="2184"/>
      <c r="J17" s="2183"/>
      <c r="K17" s="2183"/>
      <c r="L17" s="2184"/>
      <c r="M17" s="2184"/>
      <c r="N17" s="2184"/>
      <c r="O17" s="2200" t="s">
        <v>206</v>
      </c>
      <c r="P17" s="1666">
        <f>IFERROR(P16/P11,0)</f>
        <v>5.6934001210986951</v>
      </c>
      <c r="Q17" s="1666">
        <f t="shared" ref="Q17:AH17" si="7">IFERROR(Q16/Q11,0)</f>
        <v>0.41410461112286712</v>
      </c>
      <c r="R17" s="1666">
        <f t="shared" si="7"/>
        <v>0.39049981193066607</v>
      </c>
      <c r="S17" s="1666">
        <f t="shared" si="7"/>
        <v>0.31650323503502897</v>
      </c>
      <c r="T17" s="1666">
        <f t="shared" si="7"/>
        <v>0.31587114093959734</v>
      </c>
      <c r="U17" s="1666">
        <f t="shared" si="7"/>
        <v>0.2637871359067559</v>
      </c>
      <c r="V17" s="1666">
        <f t="shared" si="7"/>
        <v>0.30093400640977414</v>
      </c>
      <c r="W17" s="1666">
        <f t="shared" si="7"/>
        <v>0.25661409323057466</v>
      </c>
      <c r="X17" s="1666">
        <f t="shared" si="7"/>
        <v>0.23390279697362609</v>
      </c>
      <c r="Y17" s="1666">
        <f t="shared" si="7"/>
        <v>0.22893376690056477</v>
      </c>
      <c r="Z17" s="1666">
        <f t="shared" si="7"/>
        <v>0.21306834749522816</v>
      </c>
      <c r="AA17" s="1666">
        <f t="shared" si="7"/>
        <v>0.13447193954890488</v>
      </c>
      <c r="AB17" s="1666">
        <f t="shared" si="7"/>
        <v>0.55272410654213</v>
      </c>
      <c r="AC17" s="1666">
        <f t="shared" si="7"/>
        <v>0.29422692005659123</v>
      </c>
      <c r="AD17" s="1666">
        <f t="shared" si="7"/>
        <v>0.26212058947207462</v>
      </c>
      <c r="AE17" s="1666">
        <f t="shared" si="7"/>
        <v>0.18924675121544296</v>
      </c>
      <c r="AF17" s="1666">
        <f t="shared" si="7"/>
        <v>0.38034007284110916</v>
      </c>
      <c r="AG17" s="1666">
        <f t="shared" si="7"/>
        <v>0.22321022682194008</v>
      </c>
      <c r="AH17" s="1666">
        <f t="shared" si="7"/>
        <v>0.27749703327920083</v>
      </c>
      <c r="AI17" s="1108"/>
    </row>
    <row r="18" spans="1:35">
      <c r="A18" s="1887">
        <v>14</v>
      </c>
      <c r="B18" s="1887">
        <v>15</v>
      </c>
      <c r="D18" s="2177">
        <v>1</v>
      </c>
      <c r="E18" s="2188"/>
      <c r="F18" s="2188"/>
      <c r="G18" s="2189"/>
      <c r="H18" s="2199"/>
      <c r="I18" s="2201" t="s">
        <v>178</v>
      </c>
      <c r="J18" s="2201"/>
      <c r="K18" s="2202"/>
      <c r="L18" s="2201"/>
      <c r="M18" s="2201"/>
      <c r="N18" s="2201"/>
      <c r="O18" s="2203"/>
      <c r="P18" s="1383">
        <f t="shared" ref="P18:AA20" si="8">P104+P148+P220+P273+P334+P297</f>
        <v>13639</v>
      </c>
      <c r="Q18" s="1383">
        <f t="shared" si="8"/>
        <v>18974</v>
      </c>
      <c r="R18" s="1383">
        <f t="shared" si="8"/>
        <v>25994</v>
      </c>
      <c r="S18" s="1383">
        <f t="shared" si="8"/>
        <v>23384</v>
      </c>
      <c r="T18" s="1383">
        <f t="shared" si="8"/>
        <v>24835</v>
      </c>
      <c r="U18" s="1383">
        <f t="shared" si="8"/>
        <v>30100</v>
      </c>
      <c r="V18" s="1383">
        <f t="shared" si="8"/>
        <v>42417</v>
      </c>
      <c r="W18" s="1383">
        <f t="shared" si="8"/>
        <v>29605</v>
      </c>
      <c r="X18" s="1383">
        <f t="shared" si="8"/>
        <v>54316</v>
      </c>
      <c r="Y18" s="1383">
        <f t="shared" si="8"/>
        <v>30960</v>
      </c>
      <c r="Z18" s="1383">
        <f t="shared" si="8"/>
        <v>34345</v>
      </c>
      <c r="AA18" s="1383">
        <f t="shared" si="8"/>
        <v>4828</v>
      </c>
      <c r="AB18" s="1384">
        <f>SUM(P18:R18)</f>
        <v>58607</v>
      </c>
      <c r="AC18" s="1384">
        <f>SUM(S18:U18)</f>
        <v>78319</v>
      </c>
      <c r="AD18" s="1384">
        <f>SUM(V18:X18)</f>
        <v>126338</v>
      </c>
      <c r="AE18" s="1384">
        <f>SUM(Y18:AA18)</f>
        <v>70133</v>
      </c>
      <c r="AF18" s="1384">
        <f>AB18+AC18</f>
        <v>136926</v>
      </c>
      <c r="AG18" s="1384">
        <f>AE18+AD18</f>
        <v>196471</v>
      </c>
      <c r="AH18" s="1384">
        <f>AF18+AG18</f>
        <v>333397</v>
      </c>
    </row>
    <row r="19" spans="1:35">
      <c r="A19" s="1887">
        <v>15</v>
      </c>
      <c r="B19" s="1887">
        <v>16</v>
      </c>
      <c r="D19" s="2177">
        <v>1</v>
      </c>
      <c r="E19" s="2188"/>
      <c r="F19" s="2188"/>
      <c r="G19" s="2189"/>
      <c r="H19" s="2199"/>
      <c r="I19" s="2184" t="s">
        <v>179</v>
      </c>
      <c r="J19" s="2184"/>
      <c r="K19" s="2183"/>
      <c r="L19" s="2184"/>
      <c r="M19" s="2184"/>
      <c r="N19" s="2184"/>
      <c r="O19" s="2200"/>
      <c r="P19" s="1383">
        <f t="shared" si="8"/>
        <v>54778</v>
      </c>
      <c r="Q19" s="1383">
        <f t="shared" si="8"/>
        <v>54753</v>
      </c>
      <c r="R19" s="1383">
        <f t="shared" si="8"/>
        <v>51737</v>
      </c>
      <c r="S19" s="1383">
        <f t="shared" si="8"/>
        <v>54723</v>
      </c>
      <c r="T19" s="1383">
        <f t="shared" si="8"/>
        <v>55281</v>
      </c>
      <c r="U19" s="1383">
        <f t="shared" si="8"/>
        <v>59742</v>
      </c>
      <c r="V19" s="1383">
        <f t="shared" si="8"/>
        <v>58108</v>
      </c>
      <c r="W19" s="1383">
        <f t="shared" si="8"/>
        <v>53241</v>
      </c>
      <c r="X19" s="1383">
        <f t="shared" si="8"/>
        <v>43837</v>
      </c>
      <c r="Y19" s="1383">
        <f t="shared" si="8"/>
        <v>53451</v>
      </c>
      <c r="Z19" s="1383">
        <f t="shared" si="8"/>
        <v>53507</v>
      </c>
      <c r="AA19" s="1383">
        <f t="shared" si="8"/>
        <v>66985</v>
      </c>
      <c r="AB19" s="1383">
        <f>SUM(P19:R19)</f>
        <v>161268</v>
      </c>
      <c r="AC19" s="1383">
        <f>SUM(S19:U19)</f>
        <v>169746</v>
      </c>
      <c r="AD19" s="1383">
        <f>SUM(V19:X19)</f>
        <v>155186</v>
      </c>
      <c r="AE19" s="1383">
        <f>SUM(Y19:AA19)</f>
        <v>173943</v>
      </c>
      <c r="AF19" s="1383">
        <f>AB19+AC19</f>
        <v>331014</v>
      </c>
      <c r="AG19" s="1383">
        <f>AE19+AD19</f>
        <v>329129</v>
      </c>
      <c r="AH19" s="1383">
        <f>AF19+AG19</f>
        <v>660143</v>
      </c>
    </row>
    <row r="20" spans="1:35">
      <c r="A20" s="1887">
        <v>16</v>
      </c>
      <c r="B20" s="1887">
        <v>17</v>
      </c>
      <c r="D20" s="2177">
        <v>1</v>
      </c>
      <c r="E20" s="2188"/>
      <c r="F20" s="2188"/>
      <c r="G20" s="2189"/>
      <c r="H20" s="2199"/>
      <c r="I20" s="2184" t="s">
        <v>180</v>
      </c>
      <c r="J20" s="2184"/>
      <c r="K20" s="2183"/>
      <c r="L20" s="2184"/>
      <c r="M20" s="2184"/>
      <c r="N20" s="2184"/>
      <c r="O20" s="2200"/>
      <c r="P20" s="1383">
        <f t="shared" si="8"/>
        <v>35015</v>
      </c>
      <c r="Q20" s="1383">
        <f t="shared" si="8"/>
        <v>33905</v>
      </c>
      <c r="R20" s="1383">
        <f t="shared" si="8"/>
        <v>60347</v>
      </c>
      <c r="S20" s="1383">
        <f t="shared" si="8"/>
        <v>36508</v>
      </c>
      <c r="T20" s="1383">
        <f t="shared" si="8"/>
        <v>37546</v>
      </c>
      <c r="U20" s="1383">
        <f t="shared" si="8"/>
        <v>49933</v>
      </c>
      <c r="V20" s="1383">
        <f t="shared" si="8"/>
        <v>59478</v>
      </c>
      <c r="W20" s="1383">
        <f t="shared" si="8"/>
        <v>48243</v>
      </c>
      <c r="X20" s="1383">
        <f t="shared" si="8"/>
        <v>49591</v>
      </c>
      <c r="Y20" s="1383">
        <f t="shared" si="8"/>
        <v>49355</v>
      </c>
      <c r="Z20" s="1383">
        <f t="shared" si="8"/>
        <v>47329</v>
      </c>
      <c r="AA20" s="1383">
        <f t="shared" si="8"/>
        <v>22220</v>
      </c>
      <c r="AB20" s="1383">
        <f>SUM(P20:R20)</f>
        <v>129267</v>
      </c>
      <c r="AC20" s="1383">
        <f>SUM(S20:U20)</f>
        <v>123987</v>
      </c>
      <c r="AD20" s="1383">
        <f>SUM(V20:X20)</f>
        <v>157312</v>
      </c>
      <c r="AE20" s="1383">
        <f>SUM(Y20:AA20)</f>
        <v>118904</v>
      </c>
      <c r="AF20" s="1383">
        <f>AB20+AC20</f>
        <v>253254</v>
      </c>
      <c r="AG20" s="1383">
        <f>AE20+AD20</f>
        <v>276216</v>
      </c>
      <c r="AH20" s="1383">
        <f>AF20+AG20</f>
        <v>529470</v>
      </c>
    </row>
    <row r="21" spans="1:35">
      <c r="A21" s="1887">
        <v>17</v>
      </c>
      <c r="B21" s="1887">
        <v>18</v>
      </c>
      <c r="D21" s="2177">
        <v>1</v>
      </c>
      <c r="E21" s="2188"/>
      <c r="F21" s="2188"/>
      <c r="G21" s="2189"/>
      <c r="H21" s="1380" t="s">
        <v>181</v>
      </c>
      <c r="I21" s="1381"/>
      <c r="J21" s="1381"/>
      <c r="K21" s="1381"/>
      <c r="L21" s="1381"/>
      <c r="M21" s="1381"/>
      <c r="N21" s="1381"/>
      <c r="O21" s="2001"/>
      <c r="P21" s="1382">
        <f>P14-P16</f>
        <v>-112795</v>
      </c>
      <c r="Q21" s="1382">
        <f t="shared" ref="Q21:AA21" si="9">Q14-Q16</f>
        <v>-12556</v>
      </c>
      <c r="R21" s="1382">
        <f t="shared" si="9"/>
        <v>-21333</v>
      </c>
      <c r="S21" s="1382">
        <f t="shared" si="9"/>
        <v>11160</v>
      </c>
      <c r="T21" s="1382">
        <f t="shared" si="9"/>
        <v>6859</v>
      </c>
      <c r="U21" s="1382">
        <f t="shared" si="9"/>
        <v>21423</v>
      </c>
      <c r="V21" s="1382">
        <f t="shared" si="9"/>
        <v>38728</v>
      </c>
      <c r="W21" s="1382">
        <f t="shared" si="9"/>
        <v>37686</v>
      </c>
      <c r="X21" s="1382">
        <f t="shared" si="9"/>
        <v>68288</v>
      </c>
      <c r="Y21" s="1382">
        <f t="shared" si="9"/>
        <v>73960</v>
      </c>
      <c r="Z21" s="1382">
        <f t="shared" si="9"/>
        <v>90609</v>
      </c>
      <c r="AA21" s="1382">
        <f t="shared" si="9"/>
        <v>208837</v>
      </c>
      <c r="AB21" s="1382">
        <f>SUM(P21:R21)</f>
        <v>-146684</v>
      </c>
      <c r="AC21" s="1382">
        <f>SUM(S21:U21)</f>
        <v>39442</v>
      </c>
      <c r="AD21" s="1382">
        <f>SUM(V21:X21)</f>
        <v>144702</v>
      </c>
      <c r="AE21" s="1382">
        <f>SUM(Y21:AA21)</f>
        <v>373406</v>
      </c>
      <c r="AF21" s="1382">
        <f>AB21+AC21</f>
        <v>-107242</v>
      </c>
      <c r="AG21" s="1382">
        <f>AE21+AD21</f>
        <v>518108</v>
      </c>
      <c r="AH21" s="1382">
        <f>AF21+AG21</f>
        <v>410866</v>
      </c>
    </row>
    <row r="22" spans="1:35">
      <c r="A22" s="1887">
        <v>18</v>
      </c>
      <c r="B22" s="1887">
        <v>19</v>
      </c>
      <c r="D22" s="2177">
        <v>1</v>
      </c>
      <c r="E22" s="2188"/>
      <c r="F22" s="2188"/>
      <c r="G22" s="2189"/>
      <c r="H22" s="2199"/>
      <c r="I22" s="2184"/>
      <c r="J22" s="2183"/>
      <c r="K22" s="2183"/>
      <c r="L22" s="2184"/>
      <c r="M22" s="2184"/>
      <c r="N22" s="2184"/>
      <c r="O22" s="2200" t="s">
        <v>140</v>
      </c>
      <c r="P22" s="1667">
        <f>IFERROR(P21/P11,0)</f>
        <v>-6.2087851599053225</v>
      </c>
      <c r="Q22" s="1667">
        <f t="shared" ref="Q22:AH22" si="10">IFERROR(Q21/Q11,0)</f>
        <v>-4.8308100725237099E-2</v>
      </c>
      <c r="R22" s="1667">
        <f t="shared" si="10"/>
        <v>-6.0332076709663368E-2</v>
      </c>
      <c r="S22" s="1667">
        <f t="shared" si="10"/>
        <v>3.0817747266857941E-2</v>
      </c>
      <c r="T22" s="1667">
        <f t="shared" si="10"/>
        <v>1.8413422818791946E-2</v>
      </c>
      <c r="U22" s="1667">
        <f t="shared" si="10"/>
        <v>4.0430061259384233E-2</v>
      </c>
      <c r="V22" s="1667">
        <f t="shared" si="10"/>
        <v>7.2839710506913832E-2</v>
      </c>
      <c r="W22" s="1667">
        <f t="shared" si="10"/>
        <v>7.3772465405086904E-2</v>
      </c>
      <c r="X22" s="1667">
        <f t="shared" si="10"/>
        <v>0.10811101770450901</v>
      </c>
      <c r="Y22" s="1667">
        <f t="shared" si="10"/>
        <v>0.12657881225397913</v>
      </c>
      <c r="Z22" s="1667">
        <f t="shared" si="10"/>
        <v>0.14281526174680706</v>
      </c>
      <c r="AA22" s="1667">
        <f t="shared" si="10"/>
        <v>0.29864745822822464</v>
      </c>
      <c r="AB22" s="1667">
        <f t="shared" si="10"/>
        <v>-0.23221435073415919</v>
      </c>
      <c r="AC22" s="1667">
        <f t="shared" si="10"/>
        <v>3.1191602735295258E-2</v>
      </c>
      <c r="AD22" s="1667">
        <f t="shared" si="10"/>
        <v>8.6431773003555187E-2</v>
      </c>
      <c r="AE22" s="1667">
        <f t="shared" si="10"/>
        <v>0.19468255106163893</v>
      </c>
      <c r="AF22" s="1667">
        <f t="shared" si="10"/>
        <v>-5.655680731069064E-2</v>
      </c>
      <c r="AG22" s="1667">
        <f t="shared" si="10"/>
        <v>0.14423135008313845</v>
      </c>
      <c r="AH22" s="1667">
        <f t="shared" si="10"/>
        <v>7.4861029195666562E-2</v>
      </c>
      <c r="AI22" s="1108"/>
    </row>
    <row r="23" spans="1:35">
      <c r="A23" s="1887">
        <v>19</v>
      </c>
      <c r="B23" s="1887">
        <v>20</v>
      </c>
      <c r="D23" s="2177">
        <v>1</v>
      </c>
      <c r="E23" s="2183"/>
      <c r="F23" s="2183"/>
      <c r="G23" s="104"/>
      <c r="H23" s="2199" t="s">
        <v>182</v>
      </c>
      <c r="I23" s="2184"/>
      <c r="J23" s="2183"/>
      <c r="K23" s="2183"/>
      <c r="L23" s="2184"/>
      <c r="M23" s="2184"/>
      <c r="N23" s="2184"/>
      <c r="O23" s="2204"/>
      <c r="P23" s="1385">
        <f t="shared" ref="P23:AA24" si="11">P109+P348+P307+P153+P225+P278</f>
        <v>125</v>
      </c>
      <c r="Q23" s="1385">
        <f t="shared" si="11"/>
        <v>716</v>
      </c>
      <c r="R23" s="1385">
        <f t="shared" si="11"/>
        <v>1510</v>
      </c>
      <c r="S23" s="1385">
        <f t="shared" si="11"/>
        <v>2211</v>
      </c>
      <c r="T23" s="1385">
        <f t="shared" si="11"/>
        <v>1417</v>
      </c>
      <c r="U23" s="1385">
        <f t="shared" si="11"/>
        <v>1629</v>
      </c>
      <c r="V23" s="1385">
        <f t="shared" si="11"/>
        <v>832</v>
      </c>
      <c r="W23" s="1385">
        <f t="shared" si="11"/>
        <v>2656</v>
      </c>
      <c r="X23" s="1385">
        <f t="shared" si="11"/>
        <v>1957</v>
      </c>
      <c r="Y23" s="1385">
        <f t="shared" si="11"/>
        <v>3650</v>
      </c>
      <c r="Z23" s="1385">
        <f t="shared" si="11"/>
        <v>2363</v>
      </c>
      <c r="AA23" s="1385">
        <f t="shared" si="11"/>
        <v>31626</v>
      </c>
      <c r="AB23" s="1385">
        <f>SUM(P23:R23)</f>
        <v>2351</v>
      </c>
      <c r="AC23" s="1385">
        <f>SUM(S23:U23)</f>
        <v>5257</v>
      </c>
      <c r="AD23" s="1385">
        <f>SUM(V23:X23)</f>
        <v>5445</v>
      </c>
      <c r="AE23" s="1385">
        <f>SUM(Y23:AA23)</f>
        <v>37639</v>
      </c>
      <c r="AF23" s="1385">
        <f>AB23+AC23</f>
        <v>7608</v>
      </c>
      <c r="AG23" s="1385">
        <f>AE23+AD23</f>
        <v>43084</v>
      </c>
      <c r="AH23" s="1385">
        <f>AF23+AG23</f>
        <v>50692</v>
      </c>
    </row>
    <row r="24" spans="1:35">
      <c r="A24" s="1887">
        <v>20</v>
      </c>
      <c r="B24" s="1887">
        <v>21</v>
      </c>
      <c r="D24" s="2177">
        <v>1</v>
      </c>
      <c r="E24" s="2183"/>
      <c r="F24" s="2183"/>
      <c r="G24" s="104"/>
      <c r="H24" s="2195" t="s">
        <v>161</v>
      </c>
      <c r="I24" s="2196"/>
      <c r="J24" s="2197"/>
      <c r="K24" s="2197"/>
      <c r="L24" s="2196"/>
      <c r="M24" s="2196"/>
      <c r="N24" s="2196"/>
      <c r="O24" s="2205"/>
      <c r="P24" s="1386">
        <f t="shared" si="11"/>
        <v>0</v>
      </c>
      <c r="Q24" s="1386">
        <f t="shared" si="11"/>
        <v>0</v>
      </c>
      <c r="R24" s="1386">
        <f t="shared" si="11"/>
        <v>0</v>
      </c>
      <c r="S24" s="1386">
        <f t="shared" si="11"/>
        <v>0</v>
      </c>
      <c r="T24" s="1386">
        <f t="shared" si="11"/>
        <v>0</v>
      </c>
      <c r="U24" s="1386">
        <f t="shared" si="11"/>
        <v>0</v>
      </c>
      <c r="V24" s="1386">
        <f t="shared" si="11"/>
        <v>0</v>
      </c>
      <c r="W24" s="1386">
        <f t="shared" si="11"/>
        <v>0</v>
      </c>
      <c r="X24" s="1386">
        <f t="shared" si="11"/>
        <v>0</v>
      </c>
      <c r="Y24" s="1386">
        <f t="shared" si="11"/>
        <v>0</v>
      </c>
      <c r="Z24" s="1386">
        <f t="shared" si="11"/>
        <v>0</v>
      </c>
      <c r="AA24" s="1386">
        <f t="shared" si="11"/>
        <v>35000</v>
      </c>
      <c r="AB24" s="1386">
        <f>SUM(P24:R24)</f>
        <v>0</v>
      </c>
      <c r="AC24" s="1386">
        <f>SUM(S24:U24)</f>
        <v>0</v>
      </c>
      <c r="AD24" s="1386">
        <f>SUM(V24:X24)</f>
        <v>0</v>
      </c>
      <c r="AE24" s="1386">
        <f>SUM(Y24:AA24)</f>
        <v>35000</v>
      </c>
      <c r="AF24" s="1386">
        <f>AB24+AC24</f>
        <v>0</v>
      </c>
      <c r="AG24" s="1386">
        <f>AE24+AD24</f>
        <v>35000</v>
      </c>
      <c r="AH24" s="1386">
        <f>AF24+AG24</f>
        <v>35000</v>
      </c>
    </row>
    <row r="25" spans="1:35">
      <c r="A25" s="1887">
        <v>21</v>
      </c>
      <c r="B25" s="1887">
        <v>22</v>
      </c>
      <c r="D25" s="2177">
        <v>1</v>
      </c>
      <c r="E25" s="2183"/>
      <c r="F25" s="2183"/>
      <c r="G25" s="104"/>
      <c r="H25" s="1380" t="s">
        <v>184</v>
      </c>
      <c r="I25" s="1381"/>
      <c r="J25" s="1381"/>
      <c r="K25" s="1381"/>
      <c r="L25" s="1381"/>
      <c r="M25" s="1381"/>
      <c r="N25" s="1381"/>
      <c r="O25" s="2001"/>
      <c r="P25" s="1382">
        <f>P21+P23-P24</f>
        <v>-112670</v>
      </c>
      <c r="Q25" s="1382">
        <f t="shared" ref="Q25:AA25" si="12">Q21+Q23-Q24</f>
        <v>-11840</v>
      </c>
      <c r="R25" s="1382">
        <f t="shared" si="12"/>
        <v>-19823</v>
      </c>
      <c r="S25" s="1382">
        <f t="shared" si="12"/>
        <v>13371</v>
      </c>
      <c r="T25" s="1382">
        <f t="shared" si="12"/>
        <v>8276</v>
      </c>
      <c r="U25" s="1382">
        <f t="shared" si="12"/>
        <v>23052</v>
      </c>
      <c r="V25" s="1382">
        <f t="shared" si="12"/>
        <v>39560</v>
      </c>
      <c r="W25" s="1382">
        <f t="shared" si="12"/>
        <v>40342</v>
      </c>
      <c r="X25" s="1382">
        <f t="shared" si="12"/>
        <v>70245</v>
      </c>
      <c r="Y25" s="1382">
        <f t="shared" si="12"/>
        <v>77610</v>
      </c>
      <c r="Z25" s="1382">
        <f t="shared" si="12"/>
        <v>92972</v>
      </c>
      <c r="AA25" s="1382">
        <f t="shared" si="12"/>
        <v>205463</v>
      </c>
      <c r="AB25" s="1382">
        <f>SUM(P25:R25)</f>
        <v>-144333</v>
      </c>
      <c r="AC25" s="1382">
        <f>SUM(S25:U25)</f>
        <v>44699</v>
      </c>
      <c r="AD25" s="1382">
        <f>SUM(V25:X25)</f>
        <v>150147</v>
      </c>
      <c r="AE25" s="1382">
        <f>SUM(Y25:AA25)</f>
        <v>376045</v>
      </c>
      <c r="AF25" s="1382">
        <f>AB25+AC25</f>
        <v>-99634</v>
      </c>
      <c r="AG25" s="1382">
        <f>AE25+AD25</f>
        <v>526192</v>
      </c>
      <c r="AH25" s="1382">
        <f>AF25+AG25</f>
        <v>426558</v>
      </c>
    </row>
    <row r="26" spans="1:35">
      <c r="A26" s="1887">
        <v>22</v>
      </c>
      <c r="B26" s="1887">
        <v>23</v>
      </c>
      <c r="D26" s="2177">
        <v>1</v>
      </c>
      <c r="E26" s="2183"/>
      <c r="F26" s="2183"/>
      <c r="G26" s="104"/>
      <c r="H26" s="2195"/>
      <c r="I26" s="2196"/>
      <c r="J26" s="2197"/>
      <c r="K26" s="2197"/>
      <c r="L26" s="2196"/>
      <c r="M26" s="2196"/>
      <c r="N26" s="2196"/>
      <c r="O26" s="2198" t="s">
        <v>140</v>
      </c>
      <c r="P26" s="1665">
        <f>IFERROR(P25/P11,0)</f>
        <v>-6.2019045522100509</v>
      </c>
      <c r="Q26" s="1665">
        <f t="shared" ref="Q26:AH26" si="13">IFERROR(Q25/Q11,0)</f>
        <v>-4.5553353981109206E-2</v>
      </c>
      <c r="R26" s="1665">
        <f t="shared" si="13"/>
        <v>-5.6061630179330475E-2</v>
      </c>
      <c r="S26" s="1665">
        <f t="shared" si="13"/>
        <v>3.6923306335587595E-2</v>
      </c>
      <c r="T26" s="1665">
        <f t="shared" si="13"/>
        <v>2.2217449664429529E-2</v>
      </c>
      <c r="U26" s="1665">
        <f t="shared" si="13"/>
        <v>4.350435383239161E-2</v>
      </c>
      <c r="V26" s="1665">
        <f t="shared" si="13"/>
        <v>7.4404537999729167E-2</v>
      </c>
      <c r="W26" s="1665">
        <f t="shared" si="13"/>
        <v>7.8971734845088778E-2</v>
      </c>
      <c r="X26" s="1665">
        <f t="shared" si="13"/>
        <v>0.11120926720145904</v>
      </c>
      <c r="Y26" s="1665">
        <f t="shared" si="13"/>
        <v>0.13282560328598322</v>
      </c>
      <c r="Z26" s="1665">
        <f t="shared" si="13"/>
        <v>0.14653975339231365</v>
      </c>
      <c r="AA26" s="1665">
        <f t="shared" si="13"/>
        <v>0.29382246780956306</v>
      </c>
      <c r="AB26" s="1665">
        <f t="shared" si="13"/>
        <v>-0.22849250009894329</v>
      </c>
      <c r="AC26" s="1665">
        <f t="shared" si="13"/>
        <v>3.5348954177398778E-2</v>
      </c>
      <c r="AD26" s="1665">
        <f t="shared" si="13"/>
        <v>8.9684119232386561E-2</v>
      </c>
      <c r="AE26" s="1665">
        <f t="shared" si="13"/>
        <v>0.19605844553642418</v>
      </c>
      <c r="AF26" s="1665">
        <f t="shared" si="13"/>
        <v>-5.2544534227199707E-2</v>
      </c>
      <c r="AG26" s="1665">
        <f t="shared" si="13"/>
        <v>0.14648178094711292</v>
      </c>
      <c r="AH26" s="1665">
        <f t="shared" si="13"/>
        <v>7.7720159106971942E-2</v>
      </c>
      <c r="AI26" s="1108"/>
    </row>
    <row r="27" spans="1:35">
      <c r="A27" s="1887">
        <v>23</v>
      </c>
      <c r="B27" s="1887">
        <v>24</v>
      </c>
      <c r="D27" s="2177">
        <v>1</v>
      </c>
      <c r="E27" s="2183"/>
      <c r="F27" s="2183"/>
      <c r="G27" s="104"/>
      <c r="H27" s="2199" t="s">
        <v>185</v>
      </c>
      <c r="I27" s="2184"/>
      <c r="J27" s="2183"/>
      <c r="K27" s="2183"/>
      <c r="L27" s="2184"/>
      <c r="M27" s="2184"/>
      <c r="N27" s="2184"/>
      <c r="O27" s="2200"/>
      <c r="P27" s="1385">
        <f>P28-P29</f>
        <v>9974</v>
      </c>
      <c r="Q27" s="1385">
        <f t="shared" ref="Q27:AA27" si="14">Q28-Q29</f>
        <v>7872</v>
      </c>
      <c r="R27" s="1385">
        <f t="shared" si="14"/>
        <v>3010</v>
      </c>
      <c r="S27" s="1385">
        <f t="shared" si="14"/>
        <v>5505</v>
      </c>
      <c r="T27" s="1385">
        <f t="shared" si="14"/>
        <v>5272</v>
      </c>
      <c r="U27" s="1385">
        <f t="shared" si="14"/>
        <v>1582</v>
      </c>
      <c r="V27" s="1385">
        <f t="shared" si="14"/>
        <v>6524</v>
      </c>
      <c r="W27" s="1385">
        <f t="shared" si="14"/>
        <v>6201</v>
      </c>
      <c r="X27" s="1385">
        <f t="shared" si="14"/>
        <v>2944</v>
      </c>
      <c r="Y27" s="1385">
        <f t="shared" si="14"/>
        <v>6629</v>
      </c>
      <c r="Z27" s="1385">
        <f t="shared" si="14"/>
        <v>-7</v>
      </c>
      <c r="AA27" s="1385">
        <f t="shared" si="14"/>
        <v>11823</v>
      </c>
      <c r="AB27" s="1385">
        <f t="shared" ref="AB27:AB32" si="15">SUM(P27:R27)</f>
        <v>20856</v>
      </c>
      <c r="AC27" s="1385">
        <f t="shared" ref="AC27:AC32" si="16">SUM(S27:U27)</f>
        <v>12359</v>
      </c>
      <c r="AD27" s="1385">
        <f t="shared" ref="AD27:AD32" si="17">SUM(V27:X27)</f>
        <v>15669</v>
      </c>
      <c r="AE27" s="1385">
        <f t="shared" ref="AE27:AE32" si="18">SUM(Y27:AA27)</f>
        <v>18445</v>
      </c>
      <c r="AF27" s="1385">
        <f t="shared" ref="AF27:AF32" si="19">AB27+AC27</f>
        <v>33215</v>
      </c>
      <c r="AG27" s="1385">
        <f t="shared" ref="AG27:AG32" si="20">AE27+AD27</f>
        <v>34114</v>
      </c>
      <c r="AH27" s="1385">
        <f t="shared" ref="AH27:AH32" si="21">AF27+AG27</f>
        <v>67329</v>
      </c>
    </row>
    <row r="28" spans="1:35">
      <c r="A28" s="1887">
        <v>24</v>
      </c>
      <c r="B28" s="1887">
        <v>25</v>
      </c>
      <c r="D28" s="2177">
        <v>1</v>
      </c>
      <c r="E28" s="2188"/>
      <c r="F28" s="2188"/>
      <c r="G28" s="2189"/>
      <c r="H28" s="2199"/>
      <c r="I28" s="2201" t="s">
        <v>186</v>
      </c>
      <c r="J28" s="2201"/>
      <c r="K28" s="2202"/>
      <c r="L28" s="2201"/>
      <c r="M28" s="2201"/>
      <c r="N28" s="2201"/>
      <c r="O28" s="2206"/>
      <c r="P28" s="1387">
        <v>9974</v>
      </c>
      <c r="Q28" s="1387">
        <v>8172</v>
      </c>
      <c r="R28" s="1387">
        <v>7112</v>
      </c>
      <c r="S28" s="1387">
        <v>5679</v>
      </c>
      <c r="T28" s="1387">
        <v>5272</v>
      </c>
      <c r="U28" s="1387">
        <v>5582</v>
      </c>
      <c r="V28" s="1387">
        <v>6524</v>
      </c>
      <c r="W28" s="1387">
        <v>6678</v>
      </c>
      <c r="X28" s="1387">
        <v>6625</v>
      </c>
      <c r="Y28" s="1387">
        <v>6629</v>
      </c>
      <c r="Z28" s="1387">
        <v>0</v>
      </c>
      <c r="AA28" s="1387">
        <v>14218</v>
      </c>
      <c r="AB28" s="1384">
        <f t="shared" si="15"/>
        <v>25258</v>
      </c>
      <c r="AC28" s="1384">
        <f t="shared" si="16"/>
        <v>16533</v>
      </c>
      <c r="AD28" s="1384">
        <f t="shared" si="17"/>
        <v>19827</v>
      </c>
      <c r="AE28" s="1384">
        <f t="shared" si="18"/>
        <v>20847</v>
      </c>
      <c r="AF28" s="1384">
        <f t="shared" si="19"/>
        <v>41791</v>
      </c>
      <c r="AG28" s="1384">
        <f t="shared" si="20"/>
        <v>40674</v>
      </c>
      <c r="AH28" s="1384">
        <f t="shared" si="21"/>
        <v>82465</v>
      </c>
    </row>
    <row r="29" spans="1:35">
      <c r="A29" s="1887">
        <v>25</v>
      </c>
      <c r="B29" s="1887">
        <v>26</v>
      </c>
      <c r="D29" s="2177">
        <v>1</v>
      </c>
      <c r="E29" s="2188"/>
      <c r="F29" s="2188"/>
      <c r="G29" s="2189"/>
      <c r="H29" s="2199"/>
      <c r="I29" s="2184" t="s">
        <v>187</v>
      </c>
      <c r="J29" s="2184"/>
      <c r="K29" s="2183"/>
      <c r="L29" s="2184"/>
      <c r="M29" s="2184"/>
      <c r="N29" s="2184"/>
      <c r="O29" s="2204"/>
      <c r="P29" s="1388">
        <v>0</v>
      </c>
      <c r="Q29" s="1388">
        <v>300</v>
      </c>
      <c r="R29" s="1388">
        <v>4102</v>
      </c>
      <c r="S29" s="1388">
        <v>174</v>
      </c>
      <c r="T29" s="1388">
        <v>0</v>
      </c>
      <c r="U29" s="1388">
        <v>4000</v>
      </c>
      <c r="V29" s="1388">
        <v>0</v>
      </c>
      <c r="W29" s="1388">
        <v>477</v>
      </c>
      <c r="X29" s="1388">
        <v>3681</v>
      </c>
      <c r="Y29" s="1388">
        <v>0</v>
      </c>
      <c r="Z29" s="1388">
        <v>7</v>
      </c>
      <c r="AA29" s="1388">
        <v>2395</v>
      </c>
      <c r="AB29" s="1383">
        <f t="shared" si="15"/>
        <v>4402</v>
      </c>
      <c r="AC29" s="1383">
        <f t="shared" si="16"/>
        <v>4174</v>
      </c>
      <c r="AD29" s="1383">
        <f t="shared" si="17"/>
        <v>4158</v>
      </c>
      <c r="AE29" s="1383">
        <f t="shared" si="18"/>
        <v>2402</v>
      </c>
      <c r="AF29" s="1383">
        <f t="shared" si="19"/>
        <v>8576</v>
      </c>
      <c r="AG29" s="1383">
        <f t="shared" si="20"/>
        <v>6560</v>
      </c>
      <c r="AH29" s="1383">
        <f t="shared" si="21"/>
        <v>15136</v>
      </c>
    </row>
    <row r="30" spans="1:35">
      <c r="A30" s="1887">
        <v>26</v>
      </c>
      <c r="B30" s="1887">
        <v>27</v>
      </c>
      <c r="D30" s="2177">
        <v>1</v>
      </c>
      <c r="E30" s="2183"/>
      <c r="F30" s="2183"/>
      <c r="G30" s="104"/>
      <c r="H30" s="1375" t="s">
        <v>149</v>
      </c>
      <c r="I30" s="1376"/>
      <c r="J30" s="1376"/>
      <c r="K30" s="1376"/>
      <c r="L30" s="1376"/>
      <c r="M30" s="1376"/>
      <c r="N30" s="1376"/>
      <c r="O30" s="1377"/>
      <c r="P30" s="1378">
        <f>P25+P27</f>
        <v>-102696</v>
      </c>
      <c r="Q30" s="1378">
        <f t="shared" ref="Q30:AA30" si="22">Q25+Q27</f>
        <v>-3968</v>
      </c>
      <c r="R30" s="1378">
        <f t="shared" si="22"/>
        <v>-16813</v>
      </c>
      <c r="S30" s="1378">
        <f t="shared" si="22"/>
        <v>18876</v>
      </c>
      <c r="T30" s="1378">
        <f t="shared" si="22"/>
        <v>13548</v>
      </c>
      <c r="U30" s="1378">
        <f t="shared" si="22"/>
        <v>24634</v>
      </c>
      <c r="V30" s="1378">
        <f t="shared" si="22"/>
        <v>46084</v>
      </c>
      <c r="W30" s="1378">
        <f t="shared" si="22"/>
        <v>46543</v>
      </c>
      <c r="X30" s="1378">
        <f t="shared" si="22"/>
        <v>73189</v>
      </c>
      <c r="Y30" s="1378">
        <f t="shared" si="22"/>
        <v>84239</v>
      </c>
      <c r="Z30" s="1378">
        <f t="shared" si="22"/>
        <v>92965</v>
      </c>
      <c r="AA30" s="1378">
        <f t="shared" si="22"/>
        <v>217286</v>
      </c>
      <c r="AB30" s="1378">
        <f t="shared" si="15"/>
        <v>-123477</v>
      </c>
      <c r="AC30" s="1378">
        <f t="shared" si="16"/>
        <v>57058</v>
      </c>
      <c r="AD30" s="1378">
        <f t="shared" si="17"/>
        <v>165816</v>
      </c>
      <c r="AE30" s="1378">
        <f t="shared" si="18"/>
        <v>394490</v>
      </c>
      <c r="AF30" s="1378">
        <f t="shared" si="19"/>
        <v>-66419</v>
      </c>
      <c r="AG30" s="1378">
        <f t="shared" si="20"/>
        <v>560306</v>
      </c>
      <c r="AH30" s="1378">
        <f t="shared" si="21"/>
        <v>493887</v>
      </c>
    </row>
    <row r="31" spans="1:35">
      <c r="A31" s="1887">
        <v>27</v>
      </c>
      <c r="B31" s="1887">
        <v>28</v>
      </c>
      <c r="D31" s="2177">
        <v>1</v>
      </c>
      <c r="E31" s="2183"/>
      <c r="F31" s="2183"/>
      <c r="G31" s="104"/>
      <c r="H31" s="2190" t="s">
        <v>188</v>
      </c>
      <c r="I31" s="2191"/>
      <c r="J31" s="2192"/>
      <c r="K31" s="2192"/>
      <c r="L31" s="2191"/>
      <c r="M31" s="2191"/>
      <c r="N31" s="2191"/>
      <c r="O31" s="2193"/>
      <c r="P31" s="1389">
        <v>-25848.583200000005</v>
      </c>
      <c r="Q31" s="1389">
        <v>-998.74560000000019</v>
      </c>
      <c r="R31" s="1389">
        <v>-4231.8321000000005</v>
      </c>
      <c r="S31" s="1389">
        <v>4751.0892000000003</v>
      </c>
      <c r="T31" s="1389">
        <v>3410.0316000000003</v>
      </c>
      <c r="U31" s="1389">
        <v>6200.3778000000011</v>
      </c>
      <c r="V31" s="1389">
        <v>11599.342800000002</v>
      </c>
      <c r="W31" s="1389">
        <v>11714.873100000003</v>
      </c>
      <c r="X31" s="1389">
        <v>18421.671300000002</v>
      </c>
      <c r="Y31" s="1389">
        <v>21202.956300000002</v>
      </c>
      <c r="Z31" s="1389">
        <v>23399.290500000003</v>
      </c>
      <c r="AA31" s="1389">
        <v>54690.886200000008</v>
      </c>
      <c r="AB31" s="1390">
        <f t="shared" si="15"/>
        <v>-31079.160900000003</v>
      </c>
      <c r="AC31" s="1390">
        <f t="shared" si="16"/>
        <v>14361.498600000003</v>
      </c>
      <c r="AD31" s="1390">
        <f t="shared" si="17"/>
        <v>41735.887200000005</v>
      </c>
      <c r="AE31" s="1390">
        <f t="shared" si="18"/>
        <v>99293.133000000016</v>
      </c>
      <c r="AF31" s="1390">
        <f t="shared" si="19"/>
        <v>-16717.6623</v>
      </c>
      <c r="AG31" s="1390">
        <f t="shared" si="20"/>
        <v>141029.02020000003</v>
      </c>
      <c r="AH31" s="1390">
        <f t="shared" si="21"/>
        <v>124311.35790000003</v>
      </c>
    </row>
    <row r="32" spans="1:35">
      <c r="A32" s="1887">
        <v>28</v>
      </c>
      <c r="B32" s="1887">
        <v>29</v>
      </c>
      <c r="D32" s="2177">
        <v>1</v>
      </c>
      <c r="E32" s="2183"/>
      <c r="F32" s="2183"/>
      <c r="G32" s="104"/>
      <c r="H32" s="1375" t="s">
        <v>189</v>
      </c>
      <c r="I32" s="1376"/>
      <c r="J32" s="1376"/>
      <c r="K32" s="1376"/>
      <c r="L32" s="1376"/>
      <c r="M32" s="1376"/>
      <c r="N32" s="1376"/>
      <c r="O32" s="1377"/>
      <c r="P32" s="1378">
        <f>P30-P31</f>
        <v>-76847.416799999992</v>
      </c>
      <c r="Q32" s="1378">
        <f t="shared" ref="Q32:AA32" si="23">Q30-Q31</f>
        <v>-2969.2543999999998</v>
      </c>
      <c r="R32" s="1378">
        <f t="shared" si="23"/>
        <v>-12581.1679</v>
      </c>
      <c r="S32" s="1378">
        <f t="shared" si="23"/>
        <v>14124.9108</v>
      </c>
      <c r="T32" s="1378">
        <f t="shared" si="23"/>
        <v>10137.9684</v>
      </c>
      <c r="U32" s="1378">
        <f t="shared" si="23"/>
        <v>18433.622199999998</v>
      </c>
      <c r="V32" s="1378">
        <f t="shared" si="23"/>
        <v>34484.657200000001</v>
      </c>
      <c r="W32" s="1378">
        <f t="shared" si="23"/>
        <v>34828.126899999996</v>
      </c>
      <c r="X32" s="1378">
        <f t="shared" si="23"/>
        <v>54767.328699999998</v>
      </c>
      <c r="Y32" s="1378">
        <f t="shared" si="23"/>
        <v>63036.043699999995</v>
      </c>
      <c r="Z32" s="1378">
        <f t="shared" si="23"/>
        <v>69565.709499999997</v>
      </c>
      <c r="AA32" s="1378">
        <f t="shared" si="23"/>
        <v>162595.11379999999</v>
      </c>
      <c r="AB32" s="1378">
        <f t="shared" si="15"/>
        <v>-92397.839099999997</v>
      </c>
      <c r="AC32" s="1378">
        <f t="shared" si="16"/>
        <v>42696.501399999994</v>
      </c>
      <c r="AD32" s="1378">
        <f t="shared" si="17"/>
        <v>124080.11279999999</v>
      </c>
      <c r="AE32" s="1378">
        <f t="shared" si="18"/>
        <v>295196.86699999997</v>
      </c>
      <c r="AF32" s="1378">
        <f t="shared" si="19"/>
        <v>-49701.337700000004</v>
      </c>
      <c r="AG32" s="1378">
        <f t="shared" si="20"/>
        <v>419276.97979999997</v>
      </c>
      <c r="AH32" s="1378">
        <f t="shared" si="21"/>
        <v>369575.64209999994</v>
      </c>
    </row>
    <row r="33" spans="1:35">
      <c r="A33" s="1887">
        <v>29</v>
      </c>
      <c r="B33" s="1887">
        <v>30</v>
      </c>
      <c r="D33" s="2177">
        <v>1</v>
      </c>
      <c r="E33" s="2183"/>
      <c r="F33" s="2183"/>
      <c r="G33" s="104"/>
      <c r="H33" s="2195"/>
      <c r="I33" s="2196"/>
      <c r="J33" s="2197"/>
      <c r="K33" s="2197"/>
      <c r="L33" s="2196"/>
      <c r="M33" s="2196"/>
      <c r="N33" s="2196"/>
      <c r="O33" s="2198" t="s">
        <v>140</v>
      </c>
      <c r="P33" s="1665">
        <f>IFERROR(P32/P11,0)</f>
        <v>-4.2300554191666206</v>
      </c>
      <c r="Q33" s="1665">
        <f t="shared" ref="Q33:AH33" si="24">IFERROR(Q32/Q11,0)</f>
        <v>-1.142394398168632E-2</v>
      </c>
      <c r="R33" s="1665">
        <f t="shared" si="24"/>
        <v>-3.5580930335159348E-2</v>
      </c>
      <c r="S33" s="1665">
        <f t="shared" si="24"/>
        <v>3.9005190967859517E-2</v>
      </c>
      <c r="T33" s="1665">
        <f t="shared" si="24"/>
        <v>2.7216022550335568E-2</v>
      </c>
      <c r="U33" s="1665">
        <f t="shared" si="24"/>
        <v>3.478842714738109E-2</v>
      </c>
      <c r="V33" s="1665">
        <f t="shared" si="24"/>
        <v>6.4858821714990744E-2</v>
      </c>
      <c r="W33" s="1665">
        <f t="shared" si="24"/>
        <v>6.8178018013432748E-2</v>
      </c>
      <c r="X33" s="1665">
        <f t="shared" si="24"/>
        <v>8.6705594580517284E-2</v>
      </c>
      <c r="Y33" s="1665">
        <f t="shared" si="24"/>
        <v>0.10788301163785725</v>
      </c>
      <c r="Z33" s="1665">
        <f t="shared" si="24"/>
        <v>0.10964744132310082</v>
      </c>
      <c r="AA33" s="1665">
        <f t="shared" si="24"/>
        <v>0.23251922531303804</v>
      </c>
      <c r="AB33" s="1665">
        <f t="shared" si="24"/>
        <v>-0.14627433268690387</v>
      </c>
      <c r="AC33" s="1665">
        <f t="shared" si="24"/>
        <v>3.3765334157897106E-2</v>
      </c>
      <c r="AD33" s="1665">
        <f t="shared" si="24"/>
        <v>7.4114139015252864E-2</v>
      </c>
      <c r="AE33" s="1665">
        <f t="shared" si="24"/>
        <v>0.15390668369807484</v>
      </c>
      <c r="AF33" s="1665">
        <f t="shared" si="24"/>
        <v>-2.6211269646057186E-2</v>
      </c>
      <c r="AG33" s="1665">
        <f t="shared" si="24"/>
        <v>0.11671868578623523</v>
      </c>
      <c r="AH33" s="1665">
        <f t="shared" si="24"/>
        <v>6.7337800969793818E-2</v>
      </c>
      <c r="AI33" s="1108"/>
    </row>
    <row r="34" spans="1:35">
      <c r="A34" s="1887">
        <v>30</v>
      </c>
      <c r="B34" s="1887">
        <v>31</v>
      </c>
      <c r="D34" s="2177">
        <v>1</v>
      </c>
      <c r="Y34" s="252"/>
      <c r="Z34" s="252"/>
      <c r="AA34" s="252"/>
      <c r="AB34" s="252"/>
      <c r="AC34" s="252"/>
      <c r="AD34" s="252"/>
      <c r="AE34" s="252"/>
      <c r="AF34" s="252"/>
      <c r="AG34" s="252"/>
      <c r="AH34" s="1674"/>
    </row>
    <row r="35" spans="1:35">
      <c r="A35" s="1887">
        <v>32</v>
      </c>
      <c r="B35" s="1887">
        <v>32</v>
      </c>
      <c r="D35" s="2177">
        <v>1</v>
      </c>
      <c r="Y35" s="252"/>
      <c r="Z35" s="252"/>
      <c r="AA35" s="252"/>
      <c r="AB35" s="252"/>
      <c r="AC35" s="252"/>
      <c r="AD35" s="252"/>
      <c r="AE35" s="252"/>
      <c r="AF35" s="252"/>
      <c r="AG35" s="252"/>
      <c r="AH35" s="1674"/>
    </row>
    <row r="36" spans="1:35" s="326" customFormat="1" ht="15.75">
      <c r="A36" s="1887">
        <v>33</v>
      </c>
      <c r="B36" s="1887">
        <v>33</v>
      </c>
      <c r="C36" s="371"/>
      <c r="D36" s="2177">
        <v>1</v>
      </c>
      <c r="F36" s="2207" t="s">
        <v>95</v>
      </c>
      <c r="H36" s="89"/>
      <c r="J36" s="2178"/>
      <c r="K36" s="2178"/>
      <c r="P36" s="2208"/>
      <c r="Q36" s="2208"/>
      <c r="R36" s="2208"/>
      <c r="S36" s="2208"/>
      <c r="T36" s="2208"/>
      <c r="U36" s="2208"/>
      <c r="V36" s="2208"/>
      <c r="W36" s="2208"/>
      <c r="X36" s="2208"/>
      <c r="Y36" s="443"/>
      <c r="Z36" s="443"/>
      <c r="AA36" s="443"/>
      <c r="AB36" s="443"/>
      <c r="AC36" s="443"/>
      <c r="AD36" s="443"/>
      <c r="AE36" s="443"/>
      <c r="AF36" s="443"/>
      <c r="AG36" s="443"/>
      <c r="AH36" s="1675"/>
    </row>
    <row r="37" spans="1:35">
      <c r="A37" s="1887">
        <v>34</v>
      </c>
      <c r="B37" s="1887">
        <v>34</v>
      </c>
      <c r="D37" s="2177">
        <v>1</v>
      </c>
      <c r="H37" s="2209" t="s">
        <v>148</v>
      </c>
      <c r="I37" s="472"/>
      <c r="J37" s="1393"/>
      <c r="K37" s="1393"/>
      <c r="L37" s="472"/>
      <c r="M37" s="472"/>
      <c r="N37" s="472"/>
      <c r="O37" s="473"/>
      <c r="P37" s="1394">
        <f>SUM(P38:P40)</f>
        <v>13639</v>
      </c>
      <c r="Q37" s="1394">
        <f t="shared" ref="Q37:AH37" si="25">SUM(Q38:Q40)</f>
        <v>18973</v>
      </c>
      <c r="R37" s="1394">
        <f t="shared" si="25"/>
        <v>25994</v>
      </c>
      <c r="S37" s="1394">
        <f t="shared" si="25"/>
        <v>23384</v>
      </c>
      <c r="T37" s="1394">
        <f t="shared" si="25"/>
        <v>24835</v>
      </c>
      <c r="U37" s="1394">
        <f t="shared" si="25"/>
        <v>30100</v>
      </c>
      <c r="V37" s="1394">
        <f t="shared" si="25"/>
        <v>42418</v>
      </c>
      <c r="W37" s="1394">
        <f t="shared" si="25"/>
        <v>29605</v>
      </c>
      <c r="X37" s="1394">
        <f t="shared" si="25"/>
        <v>54315</v>
      </c>
      <c r="Y37" s="1394">
        <f t="shared" si="25"/>
        <v>30960</v>
      </c>
      <c r="Z37" s="1394">
        <f t="shared" si="25"/>
        <v>34346</v>
      </c>
      <c r="AA37" s="1394">
        <f t="shared" si="25"/>
        <v>4828</v>
      </c>
      <c r="AB37" s="1395">
        <f t="shared" si="25"/>
        <v>58606</v>
      </c>
      <c r="AC37" s="1395">
        <f t="shared" si="25"/>
        <v>78319</v>
      </c>
      <c r="AD37" s="1395">
        <f t="shared" si="25"/>
        <v>126338</v>
      </c>
      <c r="AE37" s="1395">
        <f t="shared" si="25"/>
        <v>70134</v>
      </c>
      <c r="AF37" s="1395">
        <f t="shared" si="25"/>
        <v>136925</v>
      </c>
      <c r="AG37" s="1395">
        <f t="shared" si="25"/>
        <v>196472</v>
      </c>
      <c r="AH37" s="1395">
        <f t="shared" si="25"/>
        <v>333397</v>
      </c>
    </row>
    <row r="38" spans="1:35">
      <c r="A38" s="1887">
        <v>35</v>
      </c>
      <c r="B38" s="1887">
        <v>35</v>
      </c>
      <c r="D38" s="2177">
        <v>1</v>
      </c>
      <c r="H38" s="2112"/>
      <c r="I38" s="371" t="s">
        <v>190</v>
      </c>
      <c r="O38" s="139"/>
      <c r="P38" s="1584">
        <v>2586</v>
      </c>
      <c r="Q38" s="1584">
        <v>2163</v>
      </c>
      <c r="R38" s="1584">
        <v>3918</v>
      </c>
      <c r="S38" s="1584">
        <v>2458</v>
      </c>
      <c r="T38" s="1584">
        <v>2499</v>
      </c>
      <c r="U38" s="1584">
        <v>2743</v>
      </c>
      <c r="V38" s="1584">
        <v>17202</v>
      </c>
      <c r="W38" s="1584">
        <v>4545</v>
      </c>
      <c r="X38" s="1584">
        <v>14464</v>
      </c>
      <c r="Y38" s="1584">
        <v>5384</v>
      </c>
      <c r="Z38" s="1584">
        <v>4025</v>
      </c>
      <c r="AA38" s="1584">
        <v>-20699</v>
      </c>
      <c r="AB38" s="1397">
        <f>SUM(P38:R38)</f>
        <v>8667</v>
      </c>
      <c r="AC38" s="1397">
        <f>SUM(S38:U38)</f>
        <v>7700</v>
      </c>
      <c r="AD38" s="1397">
        <f>SUM(V38:X38)</f>
        <v>36211</v>
      </c>
      <c r="AE38" s="1397">
        <f>SUM(Y38:AA38)</f>
        <v>-11290</v>
      </c>
      <c r="AF38" s="1397">
        <f>AB38+AC38</f>
        <v>16367</v>
      </c>
      <c r="AG38" s="1397">
        <f>AE38+AD38</f>
        <v>24921</v>
      </c>
      <c r="AH38" s="1397">
        <f>AF38+AG38</f>
        <v>41288</v>
      </c>
    </row>
    <row r="39" spans="1:35">
      <c r="A39" s="1887">
        <v>36</v>
      </c>
      <c r="B39" s="1887">
        <v>36</v>
      </c>
      <c r="D39" s="2177">
        <v>1</v>
      </c>
      <c r="H39" s="2112"/>
      <c r="I39" s="371" t="s">
        <v>191</v>
      </c>
      <c r="O39" s="139"/>
      <c r="P39" s="1584">
        <v>305</v>
      </c>
      <c r="Q39" s="1584">
        <v>438</v>
      </c>
      <c r="R39" s="1584">
        <v>2664</v>
      </c>
      <c r="S39" s="1584">
        <v>363</v>
      </c>
      <c r="T39" s="1584">
        <v>296</v>
      </c>
      <c r="U39" s="1584">
        <v>1478</v>
      </c>
      <c r="V39" s="1584">
        <v>1477</v>
      </c>
      <c r="W39" s="1584">
        <v>325</v>
      </c>
      <c r="X39" s="1584">
        <v>13844</v>
      </c>
      <c r="Y39" s="1584">
        <v>418</v>
      </c>
      <c r="Z39" s="1584">
        <v>1608</v>
      </c>
      <c r="AA39" s="1584">
        <v>-9930</v>
      </c>
      <c r="AB39" s="1398">
        <f>SUM(P39:R39)</f>
        <v>3407</v>
      </c>
      <c r="AC39" s="1398">
        <f>SUM(S39:U39)</f>
        <v>2137</v>
      </c>
      <c r="AD39" s="1398">
        <f>SUM(V39:X39)</f>
        <v>15646</v>
      </c>
      <c r="AE39" s="1398">
        <f>SUM(Y39:AA39)</f>
        <v>-7904</v>
      </c>
      <c r="AF39" s="1398">
        <f>AB39+AC39</f>
        <v>5544</v>
      </c>
      <c r="AG39" s="1398">
        <f>AE39+AD39</f>
        <v>7742</v>
      </c>
      <c r="AH39" s="1398">
        <f>AF39+AG39</f>
        <v>13286</v>
      </c>
    </row>
    <row r="40" spans="1:35">
      <c r="A40" s="1887">
        <v>37</v>
      </c>
      <c r="B40" s="1887">
        <v>37</v>
      </c>
      <c r="D40" s="2177">
        <v>1</v>
      </c>
      <c r="H40" s="2112"/>
      <c r="I40" s="371" t="s">
        <v>192</v>
      </c>
      <c r="O40" s="139"/>
      <c r="P40" s="1584">
        <v>10748</v>
      </c>
      <c r="Q40" s="1584">
        <v>16372</v>
      </c>
      <c r="R40" s="1584">
        <v>19412</v>
      </c>
      <c r="S40" s="1584">
        <v>20563</v>
      </c>
      <c r="T40" s="1584">
        <v>22040</v>
      </c>
      <c r="U40" s="1584">
        <v>25879</v>
      </c>
      <c r="V40" s="1584">
        <v>23739</v>
      </c>
      <c r="W40" s="1584">
        <v>24735</v>
      </c>
      <c r="X40" s="1584">
        <v>26007</v>
      </c>
      <c r="Y40" s="1584">
        <v>25158</v>
      </c>
      <c r="Z40" s="1584">
        <v>28713</v>
      </c>
      <c r="AA40" s="1584">
        <v>35457</v>
      </c>
      <c r="AB40" s="1399">
        <f>SUM(P40:R40)</f>
        <v>46532</v>
      </c>
      <c r="AC40" s="1399">
        <f>SUM(S40:U40)</f>
        <v>68482</v>
      </c>
      <c r="AD40" s="1399">
        <f>SUM(V40:X40)</f>
        <v>74481</v>
      </c>
      <c r="AE40" s="1399">
        <f>SUM(Y40:AA40)</f>
        <v>89328</v>
      </c>
      <c r="AF40" s="1399">
        <f>AB40+AC40</f>
        <v>115014</v>
      </c>
      <c r="AG40" s="1399">
        <f>AE40+AD40</f>
        <v>163809</v>
      </c>
      <c r="AH40" s="1399">
        <f>AF40+AG40</f>
        <v>278823</v>
      </c>
    </row>
    <row r="41" spans="1:35">
      <c r="A41" s="1887">
        <v>38</v>
      </c>
      <c r="B41" s="1887">
        <v>38</v>
      </c>
      <c r="D41" s="2177">
        <v>1</v>
      </c>
      <c r="H41" s="2210" t="s">
        <v>179</v>
      </c>
      <c r="I41" s="472"/>
      <c r="J41" s="1393"/>
      <c r="K41" s="1393"/>
      <c r="L41" s="472"/>
      <c r="M41" s="472"/>
      <c r="N41" s="472"/>
      <c r="O41" s="473"/>
      <c r="P41" s="1394">
        <f>SUM(P42:P44)</f>
        <v>54777</v>
      </c>
      <c r="Q41" s="1394">
        <f t="shared" ref="Q41:AH41" si="26">SUM(Q42:Q44)</f>
        <v>54754</v>
      </c>
      <c r="R41" s="1394">
        <f t="shared" si="26"/>
        <v>51737</v>
      </c>
      <c r="S41" s="1394">
        <f t="shared" si="26"/>
        <v>54950</v>
      </c>
      <c r="T41" s="1394">
        <f t="shared" si="26"/>
        <v>55517</v>
      </c>
      <c r="U41" s="1394">
        <f t="shared" si="26"/>
        <v>59980</v>
      </c>
      <c r="V41" s="1394">
        <f t="shared" si="26"/>
        <v>58334</v>
      </c>
      <c r="W41" s="1394">
        <f t="shared" si="26"/>
        <v>53482</v>
      </c>
      <c r="X41" s="1394">
        <f t="shared" si="26"/>
        <v>44190</v>
      </c>
      <c r="Y41" s="1394">
        <f t="shared" si="26"/>
        <v>54083</v>
      </c>
      <c r="Z41" s="1394">
        <f t="shared" si="26"/>
        <v>54076</v>
      </c>
      <c r="AA41" s="1394">
        <f t="shared" si="26"/>
        <v>68353</v>
      </c>
      <c r="AB41" s="1395">
        <f t="shared" si="26"/>
        <v>161268</v>
      </c>
      <c r="AC41" s="1395">
        <f t="shared" si="26"/>
        <v>170447</v>
      </c>
      <c r="AD41" s="1395">
        <f t="shared" si="26"/>
        <v>156006</v>
      </c>
      <c r="AE41" s="1395">
        <f t="shared" si="26"/>
        <v>176512</v>
      </c>
      <c r="AF41" s="1395">
        <f t="shared" si="26"/>
        <v>331715</v>
      </c>
      <c r="AG41" s="1395">
        <f t="shared" si="26"/>
        <v>332518</v>
      </c>
      <c r="AH41" s="1395">
        <f t="shared" si="26"/>
        <v>664233</v>
      </c>
    </row>
    <row r="42" spans="1:35">
      <c r="A42" s="1887">
        <v>39</v>
      </c>
      <c r="B42" s="1887">
        <v>39</v>
      </c>
      <c r="D42" s="2177">
        <v>1</v>
      </c>
      <c r="H42" s="2211"/>
      <c r="I42" s="371" t="s">
        <v>193</v>
      </c>
      <c r="O42" s="139"/>
      <c r="P42" s="1584">
        <v>11027</v>
      </c>
      <c r="Q42" s="1584">
        <v>11027</v>
      </c>
      <c r="R42" s="1584">
        <v>5303</v>
      </c>
      <c r="S42" s="1584">
        <v>11027</v>
      </c>
      <c r="T42" s="1584">
        <v>11027</v>
      </c>
      <c r="U42" s="1584">
        <v>10480</v>
      </c>
      <c r="V42" s="1584">
        <v>11027</v>
      </c>
      <c r="W42" s="1584">
        <v>9096</v>
      </c>
      <c r="X42" s="1584">
        <v>12981</v>
      </c>
      <c r="Y42" s="1584">
        <v>9096</v>
      </c>
      <c r="Z42" s="1584">
        <v>9096</v>
      </c>
      <c r="AA42" s="1584">
        <v>31367</v>
      </c>
      <c r="AB42" s="1397">
        <f>SUM(P42:R42)</f>
        <v>27357</v>
      </c>
      <c r="AC42" s="1397">
        <f>SUM(S42:U42)</f>
        <v>32534</v>
      </c>
      <c r="AD42" s="1397">
        <f>SUM(V42:X42)</f>
        <v>33104</v>
      </c>
      <c r="AE42" s="1397">
        <f>SUM(Y42:AA42)</f>
        <v>49559</v>
      </c>
      <c r="AF42" s="1397">
        <f>AB42+AC42</f>
        <v>59891</v>
      </c>
      <c r="AG42" s="1397">
        <f>AE42+AD42</f>
        <v>82663</v>
      </c>
      <c r="AH42" s="1397">
        <f>AF42+AG42</f>
        <v>142554</v>
      </c>
    </row>
    <row r="43" spans="1:35">
      <c r="A43" s="1887">
        <v>40</v>
      </c>
      <c r="B43" s="1887">
        <v>40</v>
      </c>
      <c r="D43" s="2177">
        <v>1</v>
      </c>
      <c r="H43" s="2112"/>
      <c r="I43" s="371" t="s">
        <v>194</v>
      </c>
      <c r="O43" s="139"/>
      <c r="P43" s="1584">
        <v>43750</v>
      </c>
      <c r="Q43" s="1584">
        <v>43727</v>
      </c>
      <c r="R43" s="1584">
        <v>46434</v>
      </c>
      <c r="S43" s="1584">
        <v>43923</v>
      </c>
      <c r="T43" s="1584">
        <v>44490</v>
      </c>
      <c r="U43" s="1584">
        <v>49500</v>
      </c>
      <c r="V43" s="1584">
        <v>47307</v>
      </c>
      <c r="W43" s="1584">
        <v>44386</v>
      </c>
      <c r="X43" s="1584">
        <v>31209</v>
      </c>
      <c r="Y43" s="1584">
        <v>44987</v>
      </c>
      <c r="Z43" s="1584">
        <v>44980</v>
      </c>
      <c r="AA43" s="1584">
        <v>36986</v>
      </c>
      <c r="AB43" s="1398">
        <f>SUM(P43:R43)</f>
        <v>133911</v>
      </c>
      <c r="AC43" s="1398">
        <f>SUM(S43:U43)</f>
        <v>137913</v>
      </c>
      <c r="AD43" s="1398">
        <f>SUM(V43:X43)</f>
        <v>122902</v>
      </c>
      <c r="AE43" s="1398">
        <f>SUM(Y43:AA43)</f>
        <v>126953</v>
      </c>
      <c r="AF43" s="1398">
        <f>AB43+AC43</f>
        <v>271824</v>
      </c>
      <c r="AG43" s="1398">
        <f>AE43+AD43</f>
        <v>249855</v>
      </c>
      <c r="AH43" s="1398">
        <f>AF43+AG43</f>
        <v>521679</v>
      </c>
    </row>
    <row r="44" spans="1:35">
      <c r="A44" s="1887">
        <v>41</v>
      </c>
      <c r="B44" s="1887">
        <v>41</v>
      </c>
      <c r="D44" s="2177">
        <v>1</v>
      </c>
      <c r="H44" s="2113"/>
      <c r="I44" s="16" t="s">
        <v>195</v>
      </c>
      <c r="J44" s="24"/>
      <c r="K44" s="24"/>
      <c r="L44" s="16"/>
      <c r="M44" s="16"/>
      <c r="N44" s="16"/>
      <c r="O44" s="137"/>
      <c r="P44" s="1584"/>
      <c r="Q44" s="1584"/>
      <c r="R44" s="1584"/>
      <c r="S44" s="1584"/>
      <c r="T44" s="1584"/>
      <c r="U44" s="1584"/>
      <c r="V44" s="1584"/>
      <c r="W44" s="1584"/>
      <c r="X44" s="1584"/>
      <c r="Y44" s="1584"/>
      <c r="Z44" s="1584"/>
      <c r="AA44" s="1584"/>
      <c r="AB44" s="1399">
        <f>SUM(P44:R44)</f>
        <v>0</v>
      </c>
      <c r="AC44" s="1399">
        <f>SUM(S44:U44)</f>
        <v>0</v>
      </c>
      <c r="AD44" s="1399">
        <f>SUM(V44:X44)</f>
        <v>0</v>
      </c>
      <c r="AE44" s="1399">
        <f>SUM(Y44:AA44)</f>
        <v>0</v>
      </c>
      <c r="AF44" s="1399">
        <f>AB44+AC44</f>
        <v>0</v>
      </c>
      <c r="AG44" s="1399">
        <f>AE44+AD44</f>
        <v>0</v>
      </c>
      <c r="AH44" s="1399">
        <f>AF44+AG44</f>
        <v>0</v>
      </c>
    </row>
    <row r="45" spans="1:35">
      <c r="A45" s="1887">
        <v>42</v>
      </c>
      <c r="B45" s="1887">
        <v>42</v>
      </c>
      <c r="D45" s="2177">
        <v>1</v>
      </c>
      <c r="H45" s="2212" t="s">
        <v>147</v>
      </c>
      <c r="I45" s="472"/>
      <c r="J45" s="1393"/>
      <c r="K45" s="1393"/>
      <c r="L45" s="472"/>
      <c r="M45" s="472"/>
      <c r="N45" s="472"/>
      <c r="O45" s="473"/>
      <c r="P45" s="1394">
        <f>SUM(P46:P51)</f>
        <v>35015</v>
      </c>
      <c r="Q45" s="1394">
        <f t="shared" ref="Q45:AH45" si="27">SUM(Q46:Q51)</f>
        <v>33905</v>
      </c>
      <c r="R45" s="1394">
        <f t="shared" si="27"/>
        <v>60349</v>
      </c>
      <c r="S45" s="1394">
        <f t="shared" si="27"/>
        <v>36515</v>
      </c>
      <c r="T45" s="1394">
        <f t="shared" si="27"/>
        <v>37554</v>
      </c>
      <c r="U45" s="1394">
        <f t="shared" si="27"/>
        <v>49940</v>
      </c>
      <c r="V45" s="1394">
        <f t="shared" si="27"/>
        <v>59486</v>
      </c>
      <c r="W45" s="1394">
        <f t="shared" si="27"/>
        <v>48251</v>
      </c>
      <c r="X45" s="1394">
        <f t="shared" si="27"/>
        <v>49608</v>
      </c>
      <c r="Y45" s="1394">
        <f t="shared" si="27"/>
        <v>49372</v>
      </c>
      <c r="Z45" s="1394">
        <f t="shared" si="27"/>
        <v>47345</v>
      </c>
      <c r="AA45" s="1394">
        <f t="shared" si="27"/>
        <v>22241</v>
      </c>
      <c r="AB45" s="1395">
        <f t="shared" si="27"/>
        <v>129269</v>
      </c>
      <c r="AC45" s="1395">
        <f t="shared" si="27"/>
        <v>124009</v>
      </c>
      <c r="AD45" s="1395">
        <f t="shared" si="27"/>
        <v>157345</v>
      </c>
      <c r="AE45" s="1395">
        <f t="shared" si="27"/>
        <v>118958</v>
      </c>
      <c r="AF45" s="1395">
        <f t="shared" si="27"/>
        <v>253278</v>
      </c>
      <c r="AG45" s="1395">
        <f t="shared" si="27"/>
        <v>276303</v>
      </c>
      <c r="AH45" s="1395">
        <f t="shared" si="27"/>
        <v>529581</v>
      </c>
    </row>
    <row r="46" spans="1:35">
      <c r="A46" s="1887">
        <v>43</v>
      </c>
      <c r="B46" s="1887">
        <v>43</v>
      </c>
      <c r="D46" s="2177">
        <v>1</v>
      </c>
      <c r="H46" s="2112"/>
      <c r="I46" s="371" t="s">
        <v>196</v>
      </c>
      <c r="O46" s="139"/>
      <c r="P46" s="1584">
        <v>0</v>
      </c>
      <c r="Q46" s="1584">
        <v>113</v>
      </c>
      <c r="R46" s="1584">
        <v>57</v>
      </c>
      <c r="S46" s="1584">
        <v>177</v>
      </c>
      <c r="T46" s="1584">
        <v>368</v>
      </c>
      <c r="U46" s="1584">
        <v>608</v>
      </c>
      <c r="V46" s="1584">
        <v>1139</v>
      </c>
      <c r="W46" s="1584">
        <v>241</v>
      </c>
      <c r="X46" s="1584">
        <v>190</v>
      </c>
      <c r="Y46" s="1584">
        <v>2081</v>
      </c>
      <c r="Z46" s="1584">
        <v>2151</v>
      </c>
      <c r="AA46" s="1584">
        <v>6310</v>
      </c>
      <c r="AB46" s="1397">
        <f t="shared" ref="AB46:AB51" si="28">SUM(P46:R46)</f>
        <v>170</v>
      </c>
      <c r="AC46" s="1397">
        <f t="shared" ref="AC46:AC51" si="29">SUM(S46:U46)</f>
        <v>1153</v>
      </c>
      <c r="AD46" s="1397">
        <f t="shared" ref="AD46:AD51" si="30">SUM(V46:X46)</f>
        <v>1570</v>
      </c>
      <c r="AE46" s="1397">
        <f t="shared" ref="AE46:AE51" si="31">SUM(Y46:AA46)</f>
        <v>10542</v>
      </c>
      <c r="AF46" s="1397">
        <f t="shared" ref="AF46:AF51" si="32">AB46+AC46</f>
        <v>1323</v>
      </c>
      <c r="AG46" s="1397">
        <f t="shared" ref="AG46:AG51" si="33">AE46+AD46</f>
        <v>12112</v>
      </c>
      <c r="AH46" s="1397">
        <f t="shared" ref="AH46:AH51" si="34">AF46+AG46</f>
        <v>13435</v>
      </c>
    </row>
    <row r="47" spans="1:35">
      <c r="A47" s="1887">
        <v>44</v>
      </c>
      <c r="B47" s="1887">
        <v>44</v>
      </c>
      <c r="D47" s="2177">
        <v>1</v>
      </c>
      <c r="H47" s="2112"/>
      <c r="I47" s="371" t="s">
        <v>197</v>
      </c>
      <c r="O47" s="139"/>
      <c r="P47" s="1584">
        <v>7955</v>
      </c>
      <c r="Q47" s="1584">
        <v>8010</v>
      </c>
      <c r="R47" s="1584">
        <v>26746</v>
      </c>
      <c r="S47" s="1584">
        <v>8165</v>
      </c>
      <c r="T47" s="1584">
        <v>6869</v>
      </c>
      <c r="U47" s="1584">
        <v>27133</v>
      </c>
      <c r="V47" s="1584">
        <v>7789</v>
      </c>
      <c r="W47" s="1584">
        <v>7593</v>
      </c>
      <c r="X47" s="1584">
        <v>25279</v>
      </c>
      <c r="Y47" s="1584">
        <v>7719</v>
      </c>
      <c r="Z47" s="1584">
        <v>7534</v>
      </c>
      <c r="AA47" s="1584">
        <v>24220</v>
      </c>
      <c r="AB47" s="1398">
        <f t="shared" si="28"/>
        <v>42711</v>
      </c>
      <c r="AC47" s="1398">
        <f t="shared" si="29"/>
        <v>42167</v>
      </c>
      <c r="AD47" s="1398">
        <f t="shared" si="30"/>
        <v>40661</v>
      </c>
      <c r="AE47" s="1398">
        <f t="shared" si="31"/>
        <v>39473</v>
      </c>
      <c r="AF47" s="1398">
        <f t="shared" si="32"/>
        <v>84878</v>
      </c>
      <c r="AG47" s="1398">
        <f t="shared" si="33"/>
        <v>80134</v>
      </c>
      <c r="AH47" s="1398">
        <f t="shared" si="34"/>
        <v>165012</v>
      </c>
    </row>
    <row r="48" spans="1:35">
      <c r="A48" s="1887">
        <v>45</v>
      </c>
      <c r="B48" s="1887">
        <v>45</v>
      </c>
      <c r="D48" s="2177">
        <v>1</v>
      </c>
      <c r="H48" s="2112"/>
      <c r="I48" s="371" t="s">
        <v>198</v>
      </c>
      <c r="O48" s="139"/>
      <c r="P48" s="1584">
        <v>565</v>
      </c>
      <c r="Q48" s="1584">
        <v>729</v>
      </c>
      <c r="R48" s="1584">
        <v>661</v>
      </c>
      <c r="S48" s="1584">
        <v>881</v>
      </c>
      <c r="T48" s="1584">
        <v>1017</v>
      </c>
      <c r="U48" s="1584">
        <v>776</v>
      </c>
      <c r="V48" s="1584">
        <v>1169</v>
      </c>
      <c r="W48" s="1584">
        <v>775</v>
      </c>
      <c r="X48" s="1584">
        <v>1537</v>
      </c>
      <c r="Y48" s="1584">
        <v>337</v>
      </c>
      <c r="Z48" s="1584">
        <v>1783</v>
      </c>
      <c r="AA48" s="1584">
        <v>1009</v>
      </c>
      <c r="AB48" s="1398">
        <f t="shared" si="28"/>
        <v>1955</v>
      </c>
      <c r="AC48" s="1398">
        <f t="shared" si="29"/>
        <v>2674</v>
      </c>
      <c r="AD48" s="1398">
        <f t="shared" si="30"/>
        <v>3481</v>
      </c>
      <c r="AE48" s="1398">
        <f t="shared" si="31"/>
        <v>3129</v>
      </c>
      <c r="AF48" s="1398">
        <f t="shared" si="32"/>
        <v>4629</v>
      </c>
      <c r="AG48" s="1398">
        <f t="shared" si="33"/>
        <v>6610</v>
      </c>
      <c r="AH48" s="1398">
        <f t="shared" si="34"/>
        <v>11239</v>
      </c>
    </row>
    <row r="49" spans="1:34">
      <c r="A49" s="1887">
        <v>46</v>
      </c>
      <c r="B49" s="1887">
        <v>46</v>
      </c>
      <c r="D49" s="2177">
        <v>1</v>
      </c>
      <c r="H49" s="2112"/>
      <c r="I49" s="371" t="s">
        <v>199</v>
      </c>
      <c r="O49" s="139"/>
      <c r="P49" s="1584">
        <v>7358</v>
      </c>
      <c r="Q49" s="1584">
        <v>7988</v>
      </c>
      <c r="R49" s="1584">
        <v>-12937</v>
      </c>
      <c r="S49" s="1584">
        <v>9193</v>
      </c>
      <c r="T49" s="1584">
        <v>9481</v>
      </c>
      <c r="U49" s="1584">
        <v>-15480</v>
      </c>
      <c r="V49" s="1584">
        <v>10462</v>
      </c>
      <c r="W49" s="1584">
        <v>10287</v>
      </c>
      <c r="X49" s="1584">
        <v>-11796</v>
      </c>
      <c r="Y49" s="1584">
        <v>8641</v>
      </c>
      <c r="Z49" s="1584">
        <v>10301</v>
      </c>
      <c r="AA49" s="1584">
        <v>-12217</v>
      </c>
      <c r="AB49" s="1398">
        <f t="shared" si="28"/>
        <v>2409</v>
      </c>
      <c r="AC49" s="1398">
        <f t="shared" si="29"/>
        <v>3194</v>
      </c>
      <c r="AD49" s="1398">
        <f t="shared" si="30"/>
        <v>8953</v>
      </c>
      <c r="AE49" s="1398">
        <f t="shared" si="31"/>
        <v>6725</v>
      </c>
      <c r="AF49" s="1398">
        <f t="shared" si="32"/>
        <v>5603</v>
      </c>
      <c r="AG49" s="1398">
        <f t="shared" si="33"/>
        <v>15678</v>
      </c>
      <c r="AH49" s="1398">
        <f t="shared" si="34"/>
        <v>21281</v>
      </c>
    </row>
    <row r="50" spans="1:34">
      <c r="A50" s="1887">
        <v>47</v>
      </c>
      <c r="B50" s="1887">
        <v>47</v>
      </c>
      <c r="D50" s="2177">
        <v>1</v>
      </c>
      <c r="H50" s="2112"/>
      <c r="I50" s="371" t="s">
        <v>324</v>
      </c>
      <c r="O50" s="139"/>
      <c r="P50" s="1584">
        <v>0</v>
      </c>
      <c r="Q50" s="1584">
        <v>0</v>
      </c>
      <c r="R50" s="1584">
        <v>49</v>
      </c>
      <c r="S50" s="1584">
        <v>186</v>
      </c>
      <c r="T50" s="1584">
        <v>208</v>
      </c>
      <c r="U50" s="1584">
        <v>98</v>
      </c>
      <c r="V50" s="1584">
        <v>0</v>
      </c>
      <c r="W50" s="1584">
        <v>41</v>
      </c>
      <c r="X50" s="1584">
        <v>204</v>
      </c>
      <c r="Y50" s="1584">
        <v>36</v>
      </c>
      <c r="Z50" s="1584">
        <v>93</v>
      </c>
      <c r="AA50" s="1584">
        <v>3129</v>
      </c>
      <c r="AB50" s="1398">
        <f t="shared" si="28"/>
        <v>49</v>
      </c>
      <c r="AC50" s="1398">
        <f t="shared" si="29"/>
        <v>492</v>
      </c>
      <c r="AD50" s="1398">
        <f t="shared" si="30"/>
        <v>245</v>
      </c>
      <c r="AE50" s="1398">
        <f t="shared" si="31"/>
        <v>3258</v>
      </c>
      <c r="AF50" s="1398">
        <f t="shared" si="32"/>
        <v>541</v>
      </c>
      <c r="AG50" s="1398">
        <f t="shared" si="33"/>
        <v>3503</v>
      </c>
      <c r="AH50" s="1398">
        <f t="shared" si="34"/>
        <v>4044</v>
      </c>
    </row>
    <row r="51" spans="1:34">
      <c r="A51" s="1887">
        <v>48</v>
      </c>
      <c r="B51" s="1887">
        <v>48</v>
      </c>
      <c r="D51" s="2177">
        <v>1</v>
      </c>
      <c r="H51" s="2113"/>
      <c r="I51" s="16" t="s">
        <v>200</v>
      </c>
      <c r="J51" s="24"/>
      <c r="K51" s="24"/>
      <c r="L51" s="16"/>
      <c r="M51" s="16"/>
      <c r="N51" s="16"/>
      <c r="O51" s="137"/>
      <c r="P51" s="1585">
        <v>19137</v>
      </c>
      <c r="Q51" s="1585">
        <v>17065</v>
      </c>
      <c r="R51" s="1585">
        <v>45773</v>
      </c>
      <c r="S51" s="1585">
        <v>17913</v>
      </c>
      <c r="T51" s="1585">
        <v>19611</v>
      </c>
      <c r="U51" s="1585">
        <v>36805</v>
      </c>
      <c r="V51" s="1585">
        <v>38927</v>
      </c>
      <c r="W51" s="1585">
        <v>29314</v>
      </c>
      <c r="X51" s="1585">
        <v>34194</v>
      </c>
      <c r="Y51" s="1585">
        <v>30558</v>
      </c>
      <c r="Z51" s="1585">
        <v>25483</v>
      </c>
      <c r="AA51" s="1585">
        <v>-210</v>
      </c>
      <c r="AB51" s="1399">
        <f t="shared" si="28"/>
        <v>81975</v>
      </c>
      <c r="AC51" s="1399">
        <f t="shared" si="29"/>
        <v>74329</v>
      </c>
      <c r="AD51" s="1399">
        <f t="shared" si="30"/>
        <v>102435</v>
      </c>
      <c r="AE51" s="1399">
        <f t="shared" si="31"/>
        <v>55831</v>
      </c>
      <c r="AF51" s="1399">
        <f t="shared" si="32"/>
        <v>156304</v>
      </c>
      <c r="AG51" s="1399">
        <f t="shared" si="33"/>
        <v>158266</v>
      </c>
      <c r="AH51" s="1399">
        <f t="shared" si="34"/>
        <v>314570</v>
      </c>
    </row>
    <row r="52" spans="1:34">
      <c r="A52" s="1887">
        <v>49</v>
      </c>
      <c r="B52" s="1887">
        <v>49</v>
      </c>
      <c r="D52" s="2177">
        <v>1</v>
      </c>
      <c r="H52" s="2213"/>
      <c r="P52" s="1401"/>
      <c r="Q52" s="1401"/>
      <c r="R52" s="1401"/>
      <c r="S52" s="1401"/>
      <c r="T52" s="1401"/>
      <c r="U52" s="1401"/>
      <c r="V52" s="1401"/>
      <c r="W52" s="1401"/>
      <c r="X52" s="1401"/>
      <c r="Y52" s="1401"/>
      <c r="Z52" s="1401"/>
      <c r="AA52" s="1401"/>
      <c r="AB52" s="252"/>
      <c r="AC52" s="252"/>
      <c r="AD52" s="252"/>
      <c r="AE52" s="252"/>
      <c r="AF52" s="252"/>
      <c r="AG52" s="252"/>
      <c r="AH52" s="1674"/>
    </row>
    <row r="53" spans="1:34" ht="15.75">
      <c r="A53" s="1887">
        <v>50</v>
      </c>
      <c r="B53" s="1887">
        <v>50</v>
      </c>
      <c r="D53" s="2177">
        <v>1</v>
      </c>
      <c r="F53" s="2214" t="s">
        <v>535</v>
      </c>
      <c r="H53" s="2102"/>
      <c r="I53" s="2102"/>
      <c r="Y53" s="252"/>
      <c r="Z53" s="252"/>
      <c r="AA53" s="252"/>
      <c r="AB53" s="252"/>
      <c r="AC53" s="252"/>
      <c r="AD53" s="252"/>
      <c r="AE53" s="252"/>
      <c r="AF53" s="252"/>
      <c r="AG53" s="252"/>
      <c r="AH53" s="1674"/>
    </row>
    <row r="54" spans="1:34">
      <c r="A54" s="1887">
        <v>51</v>
      </c>
      <c r="B54" s="1887">
        <v>51</v>
      </c>
      <c r="D54" s="2177">
        <v>1</v>
      </c>
      <c r="H54" s="1402" t="s">
        <v>146</v>
      </c>
      <c r="I54" s="1403"/>
      <c r="J54" s="1393"/>
      <c r="K54" s="1393"/>
      <c r="L54" s="472"/>
      <c r="M54" s="472"/>
      <c r="N54" s="472"/>
      <c r="O54" s="472"/>
      <c r="P54" s="1395">
        <f t="shared" ref="P54:AA54" si="35">SUM(P55:P56)</f>
        <v>70302</v>
      </c>
      <c r="Q54" s="1395">
        <f t="shared" si="35"/>
        <v>70551</v>
      </c>
      <c r="R54" s="1395">
        <f t="shared" si="35"/>
        <v>67256</v>
      </c>
      <c r="S54" s="1395">
        <f t="shared" si="35"/>
        <v>70514</v>
      </c>
      <c r="T54" s="1395">
        <f t="shared" si="35"/>
        <v>70903</v>
      </c>
      <c r="U54" s="1395">
        <f t="shared" si="35"/>
        <v>75219</v>
      </c>
      <c r="V54" s="1395">
        <f t="shared" si="35"/>
        <v>74022</v>
      </c>
      <c r="W54" s="1395">
        <f t="shared" si="35"/>
        <v>74283</v>
      </c>
      <c r="X54" s="1395">
        <f t="shared" si="35"/>
        <v>59022</v>
      </c>
      <c r="Y54" s="1404">
        <f t="shared" si="35"/>
        <v>68745</v>
      </c>
      <c r="Z54" s="1404">
        <f t="shared" si="35"/>
        <v>68441</v>
      </c>
      <c r="AA54" s="1404">
        <f t="shared" si="35"/>
        <v>83457</v>
      </c>
      <c r="AB54" s="1404">
        <f>SUM(P54:R54)</f>
        <v>208109</v>
      </c>
      <c r="AC54" s="1404">
        <f>SUM(S54:U54)</f>
        <v>216636</v>
      </c>
      <c r="AD54" s="1404">
        <f>SUM(V54:X54)</f>
        <v>207327</v>
      </c>
      <c r="AE54" s="1404">
        <f>SUM(Y54:AA54)</f>
        <v>220643</v>
      </c>
      <c r="AF54" s="1404">
        <f>AB54+AC54</f>
        <v>424745</v>
      </c>
      <c r="AG54" s="1404">
        <f>AE54+AD54</f>
        <v>427970</v>
      </c>
      <c r="AH54" s="1404">
        <f>AF54+AG54</f>
        <v>852715</v>
      </c>
    </row>
    <row r="55" spans="1:34">
      <c r="A55" s="1887">
        <v>52</v>
      </c>
      <c r="B55" s="1887">
        <v>52</v>
      </c>
      <c r="D55" s="2177">
        <v>1</v>
      </c>
      <c r="H55" s="249"/>
      <c r="I55" s="1405" t="s">
        <v>581</v>
      </c>
      <c r="J55" s="1406"/>
      <c r="K55" s="1406"/>
      <c r="L55" s="1054"/>
      <c r="M55" s="1054"/>
      <c r="N55" s="1054"/>
      <c r="O55" s="1054"/>
      <c r="P55" s="1407">
        <f>P727</f>
        <v>15525</v>
      </c>
      <c r="Q55" s="1407">
        <f t="shared" ref="Q55:AA55" si="36">Q727</f>
        <v>15797</v>
      </c>
      <c r="R55" s="1407">
        <f t="shared" si="36"/>
        <v>15519</v>
      </c>
      <c r="S55" s="1407">
        <f t="shared" si="36"/>
        <v>15564</v>
      </c>
      <c r="T55" s="1407">
        <f t="shared" si="36"/>
        <v>15386</v>
      </c>
      <c r="U55" s="1407">
        <f t="shared" si="36"/>
        <v>15239</v>
      </c>
      <c r="V55" s="1407">
        <f t="shared" si="36"/>
        <v>15688</v>
      </c>
      <c r="W55" s="1407">
        <f t="shared" si="36"/>
        <v>20801</v>
      </c>
      <c r="X55" s="1407">
        <f t="shared" si="36"/>
        <v>14832</v>
      </c>
      <c r="Y55" s="1408">
        <f t="shared" si="36"/>
        <v>14662</v>
      </c>
      <c r="Z55" s="1408">
        <f t="shared" si="36"/>
        <v>14365</v>
      </c>
      <c r="AA55" s="1408">
        <f t="shared" si="36"/>
        <v>15104</v>
      </c>
      <c r="AB55" s="1408">
        <f>SUM(P55:R55)</f>
        <v>46841</v>
      </c>
      <c r="AC55" s="1408">
        <f>SUM(S55:U55)</f>
        <v>46189</v>
      </c>
      <c r="AD55" s="1408">
        <f>SUM(V55:X55)</f>
        <v>51321</v>
      </c>
      <c r="AE55" s="1408">
        <f>SUM(Y55:AA55)</f>
        <v>44131</v>
      </c>
      <c r="AF55" s="1408">
        <f>AB55+AC55</f>
        <v>93030</v>
      </c>
      <c r="AG55" s="1408">
        <f>AE55+AD55</f>
        <v>95452</v>
      </c>
      <c r="AH55" s="1408">
        <f>AF55+AG55</f>
        <v>188482</v>
      </c>
    </row>
    <row r="56" spans="1:34">
      <c r="A56" s="1887">
        <v>53</v>
      </c>
      <c r="B56" s="1887">
        <v>53</v>
      </c>
      <c r="D56" s="2177">
        <v>1</v>
      </c>
      <c r="H56" s="245"/>
      <c r="I56" s="244" t="s">
        <v>334</v>
      </c>
      <c r="J56" s="24"/>
      <c r="K56" s="24"/>
      <c r="L56" s="16"/>
      <c r="M56" s="16"/>
      <c r="N56" s="16"/>
      <c r="O56" s="16"/>
      <c r="P56" s="1399">
        <f t="shared" ref="P56:AA56" si="37">P41</f>
        <v>54777</v>
      </c>
      <c r="Q56" s="1399">
        <f t="shared" si="37"/>
        <v>54754</v>
      </c>
      <c r="R56" s="1399">
        <f t="shared" si="37"/>
        <v>51737</v>
      </c>
      <c r="S56" s="1399">
        <f t="shared" si="37"/>
        <v>54950</v>
      </c>
      <c r="T56" s="1399">
        <f t="shared" si="37"/>
        <v>55517</v>
      </c>
      <c r="U56" s="1399">
        <f t="shared" si="37"/>
        <v>59980</v>
      </c>
      <c r="V56" s="1399">
        <f t="shared" si="37"/>
        <v>58334</v>
      </c>
      <c r="W56" s="1399">
        <f t="shared" si="37"/>
        <v>53482</v>
      </c>
      <c r="X56" s="1399">
        <f t="shared" si="37"/>
        <v>44190</v>
      </c>
      <c r="Y56" s="1409">
        <f t="shared" si="37"/>
        <v>54083</v>
      </c>
      <c r="Z56" s="1409">
        <f t="shared" si="37"/>
        <v>54076</v>
      </c>
      <c r="AA56" s="1409">
        <f t="shared" si="37"/>
        <v>68353</v>
      </c>
      <c r="AB56" s="1409">
        <f>SUM(P56:R56)</f>
        <v>161268</v>
      </c>
      <c r="AC56" s="1409">
        <f>SUM(S56:U56)</f>
        <v>170447</v>
      </c>
      <c r="AD56" s="1409">
        <f>SUM(V56:X56)</f>
        <v>156006</v>
      </c>
      <c r="AE56" s="1409">
        <f>SUM(Y56:AA56)</f>
        <v>176512</v>
      </c>
      <c r="AF56" s="1409">
        <f>AB56+AC56</f>
        <v>331715</v>
      </c>
      <c r="AG56" s="1409">
        <f>AE56+AD56</f>
        <v>332518</v>
      </c>
      <c r="AH56" s="1409">
        <f>AF56+AG56</f>
        <v>664233</v>
      </c>
    </row>
    <row r="57" spans="1:34">
      <c r="A57" s="1887">
        <v>54</v>
      </c>
      <c r="B57" s="1887">
        <v>54</v>
      </c>
      <c r="D57" s="2177">
        <v>1</v>
      </c>
      <c r="H57" s="2213"/>
      <c r="Y57" s="252"/>
      <c r="Z57" s="252"/>
      <c r="AA57" s="252"/>
      <c r="AB57" s="252"/>
      <c r="AC57" s="252"/>
      <c r="AD57" s="252"/>
      <c r="AE57" s="252"/>
      <c r="AF57" s="252"/>
      <c r="AG57" s="252"/>
      <c r="AH57" s="1674"/>
    </row>
    <row r="58" spans="1:34" ht="16.5" customHeight="1">
      <c r="A58" s="1887">
        <v>55</v>
      </c>
      <c r="B58" s="1887">
        <v>55</v>
      </c>
      <c r="D58" s="2177">
        <v>1</v>
      </c>
      <c r="F58" s="2214" t="s">
        <v>536</v>
      </c>
      <c r="H58" s="2102"/>
      <c r="I58" s="2102"/>
      <c r="J58" s="2102"/>
      <c r="K58" s="2102"/>
      <c r="L58" s="2102"/>
      <c r="M58" s="2102"/>
      <c r="N58" s="2102"/>
      <c r="O58" s="2102"/>
      <c r="P58" s="1410"/>
      <c r="Y58" s="252"/>
      <c r="Z58" s="252"/>
      <c r="AA58" s="252"/>
      <c r="AB58" s="252"/>
      <c r="AC58" s="252"/>
      <c r="AD58" s="252"/>
      <c r="AE58" s="252"/>
      <c r="AF58" s="252"/>
      <c r="AG58" s="252"/>
      <c r="AH58" s="1674"/>
    </row>
    <row r="59" spans="1:34">
      <c r="A59" s="1887">
        <v>56</v>
      </c>
      <c r="B59" s="1887">
        <v>56</v>
      </c>
      <c r="D59" s="2177">
        <v>1</v>
      </c>
      <c r="H59" s="474" t="s">
        <v>143</v>
      </c>
      <c r="I59" s="2215"/>
      <c r="J59" s="2215"/>
      <c r="K59" s="2215"/>
      <c r="L59" s="2215"/>
      <c r="M59" s="2215"/>
      <c r="N59" s="2215"/>
      <c r="O59" s="2216"/>
      <c r="P59" s="1395">
        <f t="shared" ref="P59:AH59" si="38">P23</f>
        <v>125</v>
      </c>
      <c r="Q59" s="1395">
        <f t="shared" si="38"/>
        <v>716</v>
      </c>
      <c r="R59" s="1395">
        <f t="shared" si="38"/>
        <v>1510</v>
      </c>
      <c r="S59" s="1395">
        <f t="shared" si="38"/>
        <v>2211</v>
      </c>
      <c r="T59" s="1395">
        <f t="shared" si="38"/>
        <v>1417</v>
      </c>
      <c r="U59" s="1395">
        <f t="shared" si="38"/>
        <v>1629</v>
      </c>
      <c r="V59" s="1395">
        <f t="shared" si="38"/>
        <v>832</v>
      </c>
      <c r="W59" s="1395">
        <f t="shared" si="38"/>
        <v>2656</v>
      </c>
      <c r="X59" s="1395">
        <f t="shared" si="38"/>
        <v>1957</v>
      </c>
      <c r="Y59" s="1395">
        <f t="shared" si="38"/>
        <v>3650</v>
      </c>
      <c r="Z59" s="1395">
        <f t="shared" si="38"/>
        <v>2363</v>
      </c>
      <c r="AA59" s="1395">
        <f t="shared" si="38"/>
        <v>31626</v>
      </c>
      <c r="AB59" s="1404">
        <f t="shared" si="38"/>
        <v>2351</v>
      </c>
      <c r="AC59" s="1404">
        <f t="shared" si="38"/>
        <v>5257</v>
      </c>
      <c r="AD59" s="1404">
        <f t="shared" si="38"/>
        <v>5445</v>
      </c>
      <c r="AE59" s="1404">
        <f t="shared" si="38"/>
        <v>37639</v>
      </c>
      <c r="AF59" s="1404">
        <f t="shared" si="38"/>
        <v>7608</v>
      </c>
      <c r="AG59" s="1404">
        <f t="shared" si="38"/>
        <v>43084</v>
      </c>
      <c r="AH59" s="1411">
        <f t="shared" si="38"/>
        <v>50692</v>
      </c>
    </row>
    <row r="60" spans="1:34">
      <c r="A60" s="1887">
        <v>57</v>
      </c>
      <c r="B60" s="1887">
        <v>57</v>
      </c>
      <c r="D60" s="2177">
        <v>1</v>
      </c>
      <c r="H60" s="2103"/>
      <c r="I60" s="371" t="s">
        <v>201</v>
      </c>
      <c r="J60" s="2102"/>
      <c r="K60" s="2102"/>
      <c r="L60" s="2102"/>
      <c r="M60" s="2102"/>
      <c r="N60" s="2102"/>
      <c r="O60" s="2217"/>
      <c r="P60" s="1530"/>
      <c r="Q60" s="1530"/>
      <c r="R60" s="1530"/>
      <c r="S60" s="1530"/>
      <c r="T60" s="1530"/>
      <c r="U60" s="1530"/>
      <c r="V60" s="1530"/>
      <c r="W60" s="1530"/>
      <c r="X60" s="1530"/>
      <c r="Y60" s="1530"/>
      <c r="Z60" s="1530"/>
      <c r="AA60" s="1530"/>
      <c r="AB60" s="1413">
        <f>SUM(P60:R60)</f>
        <v>0</v>
      </c>
      <c r="AC60" s="1413">
        <f>SUM(S60:U60)</f>
        <v>0</v>
      </c>
      <c r="AD60" s="1413">
        <f>SUM(V60:X60)</f>
        <v>0</v>
      </c>
      <c r="AE60" s="1413">
        <f>SUM(Y60:AA60)</f>
        <v>0</v>
      </c>
      <c r="AF60" s="1413">
        <f>AB60+AC60</f>
        <v>0</v>
      </c>
      <c r="AG60" s="1413">
        <f>AE60+AD60</f>
        <v>0</v>
      </c>
      <c r="AH60" s="1414">
        <f>AF60+AG60</f>
        <v>0</v>
      </c>
    </row>
    <row r="61" spans="1:34">
      <c r="A61" s="1887">
        <v>58</v>
      </c>
      <c r="B61" s="1887">
        <v>58</v>
      </c>
      <c r="D61" s="2177">
        <v>1</v>
      </c>
      <c r="H61" s="2103"/>
      <c r="I61" s="371" t="s">
        <v>145</v>
      </c>
      <c r="J61" s="2102"/>
      <c r="K61" s="2102"/>
      <c r="L61" s="2102"/>
      <c r="M61" s="2102"/>
      <c r="N61" s="2102"/>
      <c r="O61" s="2217"/>
      <c r="P61" s="1530"/>
      <c r="Q61" s="1530"/>
      <c r="R61" s="1530"/>
      <c r="S61" s="1530"/>
      <c r="T61" s="1530"/>
      <c r="U61" s="1530"/>
      <c r="V61" s="1530"/>
      <c r="W61" s="1530"/>
      <c r="X61" s="1530"/>
      <c r="Y61" s="1530"/>
      <c r="Z61" s="1530"/>
      <c r="AA61" s="1530"/>
      <c r="AB61" s="1413">
        <f>SUM(P61:R61)</f>
        <v>0</v>
      </c>
      <c r="AC61" s="1413">
        <f>SUM(S61:U61)</f>
        <v>0</v>
      </c>
      <c r="AD61" s="1413">
        <f>SUM(V61:X61)</f>
        <v>0</v>
      </c>
      <c r="AE61" s="1413">
        <f>SUM(Y61:AA61)</f>
        <v>0</v>
      </c>
      <c r="AF61" s="1413">
        <f>AB61+AC61</f>
        <v>0</v>
      </c>
      <c r="AG61" s="1413">
        <f>AE61+AD61</f>
        <v>0</v>
      </c>
      <c r="AH61" s="1414">
        <f>AF61+AG61</f>
        <v>0</v>
      </c>
    </row>
    <row r="62" spans="1:34">
      <c r="A62" s="1887">
        <v>59</v>
      </c>
      <c r="B62" s="1887">
        <v>59</v>
      </c>
      <c r="D62" s="2177">
        <v>1</v>
      </c>
      <c r="H62" s="2103"/>
      <c r="I62" s="371" t="s">
        <v>144</v>
      </c>
      <c r="J62" s="2102"/>
      <c r="K62" s="2102"/>
      <c r="L62" s="2102"/>
      <c r="M62" s="2102"/>
      <c r="N62" s="2102"/>
      <c r="O62" s="2217"/>
      <c r="P62" s="1530">
        <v>79</v>
      </c>
      <c r="Q62" s="1530">
        <v>10</v>
      </c>
      <c r="R62" s="1530">
        <v>1217</v>
      </c>
      <c r="S62" s="1530">
        <v>2045</v>
      </c>
      <c r="T62" s="1530">
        <v>839</v>
      </c>
      <c r="U62" s="1530">
        <v>1629</v>
      </c>
      <c r="V62" s="1530">
        <v>832</v>
      </c>
      <c r="W62" s="1530">
        <v>1597</v>
      </c>
      <c r="X62" s="1530">
        <v>1957</v>
      </c>
      <c r="Y62" s="1530">
        <v>2199</v>
      </c>
      <c r="Z62" s="1530">
        <v>2166</v>
      </c>
      <c r="AA62" s="1530">
        <v>4003</v>
      </c>
      <c r="AB62" s="1413">
        <f>SUM(P62:R62)</f>
        <v>1306</v>
      </c>
      <c r="AC62" s="1413">
        <f>SUM(S62:U62)</f>
        <v>4513</v>
      </c>
      <c r="AD62" s="1413">
        <f>SUM(V62:X62)</f>
        <v>4386</v>
      </c>
      <c r="AE62" s="1413">
        <f>SUM(Y62:AA62)</f>
        <v>8368</v>
      </c>
      <c r="AF62" s="1413">
        <f>AB62+AC62</f>
        <v>5819</v>
      </c>
      <c r="AG62" s="1413">
        <f>AE62+AD62</f>
        <v>12754</v>
      </c>
      <c r="AH62" s="1414">
        <f>AF62+AG62</f>
        <v>18573</v>
      </c>
    </row>
    <row r="63" spans="1:34">
      <c r="A63" s="1887">
        <v>60</v>
      </c>
      <c r="B63" s="1887">
        <v>60</v>
      </c>
      <c r="D63" s="2177">
        <v>1</v>
      </c>
      <c r="H63" s="2104"/>
      <c r="I63" s="16" t="s">
        <v>143</v>
      </c>
      <c r="J63" s="2105"/>
      <c r="K63" s="2105"/>
      <c r="L63" s="2105"/>
      <c r="M63" s="2105"/>
      <c r="N63" s="2105"/>
      <c r="O63" s="2218"/>
      <c r="P63" s="1415">
        <f>P59-P60-P61-P62</f>
        <v>46</v>
      </c>
      <c r="Q63" s="1415">
        <f t="shared" ref="Q63:AH63" si="39">Q59-Q60-Q61-Q62</f>
        <v>706</v>
      </c>
      <c r="R63" s="1415">
        <f t="shared" si="39"/>
        <v>293</v>
      </c>
      <c r="S63" s="1415">
        <f t="shared" si="39"/>
        <v>166</v>
      </c>
      <c r="T63" s="1415">
        <f t="shared" si="39"/>
        <v>578</v>
      </c>
      <c r="U63" s="1415">
        <f t="shared" si="39"/>
        <v>0</v>
      </c>
      <c r="V63" s="1415">
        <f t="shared" si="39"/>
        <v>0</v>
      </c>
      <c r="W63" s="1415">
        <f t="shared" si="39"/>
        <v>1059</v>
      </c>
      <c r="X63" s="1415">
        <f t="shared" si="39"/>
        <v>0</v>
      </c>
      <c r="Y63" s="1415">
        <f t="shared" si="39"/>
        <v>1451</v>
      </c>
      <c r="Z63" s="1415">
        <f t="shared" si="39"/>
        <v>197</v>
      </c>
      <c r="AA63" s="1415">
        <f t="shared" si="39"/>
        <v>27623</v>
      </c>
      <c r="AB63" s="1413">
        <f t="shared" si="39"/>
        <v>1045</v>
      </c>
      <c r="AC63" s="1413">
        <f t="shared" si="39"/>
        <v>744</v>
      </c>
      <c r="AD63" s="1413">
        <f t="shared" si="39"/>
        <v>1059</v>
      </c>
      <c r="AE63" s="1413">
        <f t="shared" si="39"/>
        <v>29271</v>
      </c>
      <c r="AF63" s="1413">
        <f t="shared" si="39"/>
        <v>1789</v>
      </c>
      <c r="AG63" s="1413">
        <f t="shared" si="39"/>
        <v>30330</v>
      </c>
      <c r="AH63" s="1414">
        <f t="shared" si="39"/>
        <v>32119</v>
      </c>
    </row>
    <row r="64" spans="1:34">
      <c r="A64" s="1887">
        <v>61</v>
      </c>
      <c r="B64" s="1887">
        <v>61</v>
      </c>
      <c r="D64" s="2177">
        <v>1</v>
      </c>
      <c r="H64" s="474" t="s">
        <v>202</v>
      </c>
      <c r="I64" s="472"/>
      <c r="J64" s="1393"/>
      <c r="K64" s="1393"/>
      <c r="L64" s="472"/>
      <c r="M64" s="472"/>
      <c r="N64" s="472"/>
      <c r="O64" s="473"/>
      <c r="P64" s="1395">
        <f t="shared" ref="P64:AH64" si="40">P24</f>
        <v>0</v>
      </c>
      <c r="Q64" s="1395">
        <f t="shared" si="40"/>
        <v>0</v>
      </c>
      <c r="R64" s="1395">
        <f t="shared" si="40"/>
        <v>0</v>
      </c>
      <c r="S64" s="1395">
        <f t="shared" si="40"/>
        <v>0</v>
      </c>
      <c r="T64" s="1395">
        <f t="shared" si="40"/>
        <v>0</v>
      </c>
      <c r="U64" s="1395">
        <f t="shared" si="40"/>
        <v>0</v>
      </c>
      <c r="V64" s="1395">
        <f t="shared" si="40"/>
        <v>0</v>
      </c>
      <c r="W64" s="1395">
        <f t="shared" si="40"/>
        <v>0</v>
      </c>
      <c r="X64" s="1395">
        <f t="shared" si="40"/>
        <v>0</v>
      </c>
      <c r="Y64" s="1395">
        <f t="shared" si="40"/>
        <v>0</v>
      </c>
      <c r="Z64" s="1395">
        <f t="shared" si="40"/>
        <v>0</v>
      </c>
      <c r="AA64" s="1395">
        <f t="shared" si="40"/>
        <v>35000</v>
      </c>
      <c r="AB64" s="1404">
        <f t="shared" si="40"/>
        <v>0</v>
      </c>
      <c r="AC64" s="1404">
        <f t="shared" si="40"/>
        <v>0</v>
      </c>
      <c r="AD64" s="1404">
        <f t="shared" si="40"/>
        <v>0</v>
      </c>
      <c r="AE64" s="1404">
        <f t="shared" si="40"/>
        <v>35000</v>
      </c>
      <c r="AF64" s="1404">
        <f t="shared" si="40"/>
        <v>0</v>
      </c>
      <c r="AG64" s="1404">
        <f t="shared" si="40"/>
        <v>35000</v>
      </c>
      <c r="AH64" s="1411">
        <f t="shared" si="40"/>
        <v>35000</v>
      </c>
    </row>
    <row r="65" spans="1:34">
      <c r="A65" s="1887">
        <v>62</v>
      </c>
      <c r="B65" s="1887">
        <v>62</v>
      </c>
      <c r="D65" s="2177">
        <v>1</v>
      </c>
      <c r="H65" s="230"/>
      <c r="I65" s="371" t="s">
        <v>203</v>
      </c>
      <c r="O65" s="139"/>
      <c r="P65" s="1530"/>
      <c r="Q65" s="1530"/>
      <c r="R65" s="1530"/>
      <c r="S65" s="1530"/>
      <c r="T65" s="1530"/>
      <c r="U65" s="1530"/>
      <c r="V65" s="1530"/>
      <c r="W65" s="1530"/>
      <c r="X65" s="1530"/>
      <c r="Y65" s="1530"/>
      <c r="Z65" s="1530"/>
      <c r="AA65" s="1530"/>
      <c r="AB65" s="1413">
        <f>SUM(P65:R65)</f>
        <v>0</v>
      </c>
      <c r="AC65" s="1413">
        <f>SUM(S65:U65)</f>
        <v>0</v>
      </c>
      <c r="AD65" s="1413">
        <f>SUM(V65:X65)</f>
        <v>0</v>
      </c>
      <c r="AE65" s="1413">
        <f>SUM(Y65:AA65)</f>
        <v>0</v>
      </c>
      <c r="AF65" s="1413">
        <f>AB65+AC65</f>
        <v>0</v>
      </c>
      <c r="AG65" s="1413">
        <f>AE65+AD65</f>
        <v>0</v>
      </c>
      <c r="AH65" s="1414">
        <f>AF65+AG65</f>
        <v>0</v>
      </c>
    </row>
    <row r="66" spans="1:34">
      <c r="A66" s="1887">
        <v>63</v>
      </c>
      <c r="B66" s="1887">
        <v>63</v>
      </c>
      <c r="D66" s="2177">
        <v>1</v>
      </c>
      <c r="H66" s="230"/>
      <c r="I66" s="371" t="s">
        <v>204</v>
      </c>
      <c r="O66" s="139"/>
      <c r="P66" s="1530"/>
      <c r="Q66" s="1530"/>
      <c r="R66" s="1530"/>
      <c r="S66" s="1530"/>
      <c r="T66" s="1530"/>
      <c r="U66" s="1530"/>
      <c r="V66" s="1530"/>
      <c r="W66" s="1530"/>
      <c r="X66" s="1530"/>
      <c r="Y66" s="1530"/>
      <c r="Z66" s="1530"/>
      <c r="AA66" s="1530"/>
      <c r="AB66" s="1413">
        <f>SUM(P66:R66)</f>
        <v>0</v>
      </c>
      <c r="AC66" s="1413">
        <f>SUM(S66:U66)</f>
        <v>0</v>
      </c>
      <c r="AD66" s="1413">
        <f>SUM(V66:X66)</f>
        <v>0</v>
      </c>
      <c r="AE66" s="1413">
        <f>SUM(Y66:AA66)</f>
        <v>0</v>
      </c>
      <c r="AF66" s="1413">
        <f>AB66+AC66</f>
        <v>0</v>
      </c>
      <c r="AG66" s="1413">
        <f>AE66+AD66</f>
        <v>0</v>
      </c>
      <c r="AH66" s="1414">
        <f>AF66+AG66</f>
        <v>0</v>
      </c>
    </row>
    <row r="67" spans="1:34">
      <c r="A67" s="1887">
        <v>64</v>
      </c>
      <c r="B67" s="1887">
        <v>64</v>
      </c>
      <c r="D67" s="2177">
        <v>1</v>
      </c>
      <c r="H67" s="230"/>
      <c r="I67" s="371" t="s">
        <v>325</v>
      </c>
      <c r="O67" s="139"/>
      <c r="P67" s="1530"/>
      <c r="Q67" s="1530"/>
      <c r="R67" s="1530"/>
      <c r="S67" s="1530"/>
      <c r="T67" s="1530"/>
      <c r="U67" s="1530"/>
      <c r="V67" s="1530"/>
      <c r="W67" s="1530"/>
      <c r="X67" s="1530"/>
      <c r="Y67" s="1530"/>
      <c r="Z67" s="1530"/>
      <c r="AA67" s="1530"/>
      <c r="AB67" s="1413">
        <f>SUM(P67:R67)</f>
        <v>0</v>
      </c>
      <c r="AC67" s="1413">
        <f>SUM(S67:U67)</f>
        <v>0</v>
      </c>
      <c r="AD67" s="1413">
        <f>SUM(V67:X67)</f>
        <v>0</v>
      </c>
      <c r="AE67" s="1413">
        <f>SUM(Y67:AA67)</f>
        <v>0</v>
      </c>
      <c r="AF67" s="1413">
        <f>AB67+AC67</f>
        <v>0</v>
      </c>
      <c r="AG67" s="1413">
        <f>AE67+AD67</f>
        <v>0</v>
      </c>
      <c r="AH67" s="1414">
        <f>AF67+AG67</f>
        <v>0</v>
      </c>
    </row>
    <row r="68" spans="1:34">
      <c r="A68" s="1887">
        <v>65</v>
      </c>
      <c r="B68" s="1887">
        <v>65</v>
      </c>
      <c r="D68" s="2177">
        <v>1</v>
      </c>
      <c r="H68" s="227"/>
      <c r="I68" s="16" t="s">
        <v>202</v>
      </c>
      <c r="J68" s="24"/>
      <c r="K68" s="24"/>
      <c r="L68" s="16"/>
      <c r="M68" s="16"/>
      <c r="N68" s="16"/>
      <c r="O68" s="137"/>
      <c r="P68" s="1399">
        <f>P64-P65-P66-P67</f>
        <v>0</v>
      </c>
      <c r="Q68" s="1399">
        <f t="shared" ref="Q68:AH68" si="41">Q64-Q65-Q66-Q67</f>
        <v>0</v>
      </c>
      <c r="R68" s="1399">
        <f t="shared" si="41"/>
        <v>0</v>
      </c>
      <c r="S68" s="1399">
        <f t="shared" si="41"/>
        <v>0</v>
      </c>
      <c r="T68" s="1399">
        <f t="shared" si="41"/>
        <v>0</v>
      </c>
      <c r="U68" s="1399">
        <f t="shared" si="41"/>
        <v>0</v>
      </c>
      <c r="V68" s="1399">
        <f t="shared" si="41"/>
        <v>0</v>
      </c>
      <c r="W68" s="1399">
        <f t="shared" si="41"/>
        <v>0</v>
      </c>
      <c r="X68" s="1399">
        <f t="shared" si="41"/>
        <v>0</v>
      </c>
      <c r="Y68" s="1399">
        <f t="shared" si="41"/>
        <v>0</v>
      </c>
      <c r="Z68" s="1399">
        <f t="shared" si="41"/>
        <v>0</v>
      </c>
      <c r="AA68" s="1399">
        <f t="shared" si="41"/>
        <v>35000</v>
      </c>
      <c r="AB68" s="1409">
        <f t="shared" si="41"/>
        <v>0</v>
      </c>
      <c r="AC68" s="1409">
        <f t="shared" si="41"/>
        <v>0</v>
      </c>
      <c r="AD68" s="1409">
        <f t="shared" si="41"/>
        <v>0</v>
      </c>
      <c r="AE68" s="1409">
        <f t="shared" si="41"/>
        <v>35000</v>
      </c>
      <c r="AF68" s="1409">
        <f t="shared" si="41"/>
        <v>0</v>
      </c>
      <c r="AG68" s="1409">
        <f t="shared" si="41"/>
        <v>35000</v>
      </c>
      <c r="AH68" s="1416">
        <f t="shared" si="41"/>
        <v>35000</v>
      </c>
    </row>
    <row r="69" spans="1:34">
      <c r="A69" s="1887">
        <v>66</v>
      </c>
      <c r="B69" s="1887">
        <v>66</v>
      </c>
      <c r="D69" s="2177">
        <v>1</v>
      </c>
      <c r="Y69" s="252"/>
      <c r="Z69" s="252"/>
      <c r="AA69" s="252"/>
      <c r="AB69" s="252"/>
      <c r="AC69" s="252"/>
      <c r="AD69" s="252"/>
      <c r="AE69" s="252"/>
      <c r="AF69" s="252"/>
      <c r="AG69" s="252"/>
      <c r="AH69" s="1674"/>
    </row>
    <row r="70" spans="1:34" ht="18">
      <c r="A70" s="1887">
        <v>67</v>
      </c>
      <c r="B70" s="1887">
        <v>67</v>
      </c>
      <c r="D70" s="2177">
        <v>1</v>
      </c>
      <c r="E70" s="2219" t="s">
        <v>423</v>
      </c>
      <c r="F70" s="2219"/>
      <c r="G70" s="2189"/>
      <c r="Z70" s="1"/>
      <c r="AA70" s="1"/>
      <c r="AB70" s="1"/>
      <c r="AC70" s="1"/>
      <c r="AD70" s="1"/>
      <c r="AE70" s="1"/>
      <c r="AF70" s="1"/>
      <c r="AG70" s="1"/>
      <c r="AH70" s="1"/>
    </row>
    <row r="71" spans="1:34" ht="15.75">
      <c r="A71" s="1887">
        <v>68</v>
      </c>
      <c r="B71" s="1887">
        <v>68</v>
      </c>
      <c r="D71" s="2177">
        <v>1</v>
      </c>
      <c r="E71" s="371"/>
      <c r="F71" s="2185" t="s">
        <v>424</v>
      </c>
      <c r="H71" s="2183"/>
      <c r="I71" s="2184"/>
      <c r="J71" s="2183"/>
      <c r="K71" s="2183"/>
      <c r="L71" s="2184"/>
      <c r="M71" s="2186"/>
      <c r="N71" s="2184"/>
      <c r="O71" s="2184"/>
      <c r="P71" s="2187"/>
      <c r="Q71" s="2187"/>
      <c r="R71" s="2187"/>
      <c r="S71" s="2187"/>
      <c r="T71" s="2187"/>
      <c r="U71" s="2187"/>
      <c r="AF71" s="279"/>
      <c r="AG71" s="279"/>
      <c r="AH71" s="279"/>
    </row>
    <row r="72" spans="1:34">
      <c r="A72" s="1887">
        <v>69</v>
      </c>
      <c r="B72" s="1887">
        <v>69</v>
      </c>
      <c r="D72" s="2177">
        <v>1</v>
      </c>
      <c r="E72" s="104"/>
      <c r="F72" s="104"/>
      <c r="G72" s="104" t="s">
        <v>100</v>
      </c>
      <c r="H72" s="104"/>
      <c r="I72" s="2182"/>
      <c r="J72" s="104"/>
      <c r="K72" s="2182"/>
      <c r="L72" s="2182"/>
      <c r="M72" s="2182"/>
      <c r="N72" s="2182"/>
      <c r="O72" s="2182"/>
      <c r="P72" s="2187"/>
      <c r="Q72" s="2187"/>
      <c r="R72" s="2187"/>
      <c r="S72" s="2187"/>
      <c r="T72" s="2187"/>
      <c r="U72" s="2187"/>
      <c r="Z72" s="1"/>
      <c r="AA72" s="1"/>
      <c r="AB72" s="1"/>
      <c r="AC72" s="1"/>
      <c r="AD72" s="1"/>
      <c r="AE72" s="1"/>
      <c r="AF72" s="1"/>
      <c r="AG72" s="1"/>
      <c r="AH72" s="1"/>
    </row>
    <row r="73" spans="1:34">
      <c r="A73" s="1887">
        <v>70</v>
      </c>
      <c r="B73" s="1887">
        <v>70</v>
      </c>
      <c r="D73" s="2177">
        <v>1</v>
      </c>
      <c r="E73" s="2188"/>
      <c r="F73" s="2188"/>
      <c r="G73" s="2189"/>
      <c r="H73" s="2190"/>
      <c r="I73" s="2191"/>
      <c r="J73" s="2192"/>
      <c r="K73" s="2192"/>
      <c r="L73" s="2191"/>
      <c r="M73" s="2191"/>
      <c r="N73" s="2191"/>
      <c r="O73" s="2193"/>
      <c r="P73" s="2194">
        <f>P$10</f>
        <v>43922</v>
      </c>
      <c r="Q73" s="2194">
        <f t="shared" ref="Q73:AH73" si="42">Q$10</f>
        <v>43952</v>
      </c>
      <c r="R73" s="2194">
        <f t="shared" si="42"/>
        <v>43983</v>
      </c>
      <c r="S73" s="2194">
        <f t="shared" si="42"/>
        <v>44013</v>
      </c>
      <c r="T73" s="2194">
        <f t="shared" si="42"/>
        <v>44044</v>
      </c>
      <c r="U73" s="2194">
        <f t="shared" si="42"/>
        <v>44075</v>
      </c>
      <c r="V73" s="2194">
        <f t="shared" si="42"/>
        <v>44105</v>
      </c>
      <c r="W73" s="2194">
        <f t="shared" si="42"/>
        <v>44136</v>
      </c>
      <c r="X73" s="2194">
        <f t="shared" si="42"/>
        <v>44166</v>
      </c>
      <c r="Y73" s="2194">
        <f t="shared" si="42"/>
        <v>44197</v>
      </c>
      <c r="Z73" s="2194">
        <f t="shared" si="42"/>
        <v>44228</v>
      </c>
      <c r="AA73" s="2194">
        <f t="shared" si="42"/>
        <v>44256</v>
      </c>
      <c r="AB73" s="1374" t="str">
        <f t="shared" si="42"/>
        <v>Q1</v>
      </c>
      <c r="AC73" s="1374" t="str">
        <f t="shared" si="42"/>
        <v>Q2</v>
      </c>
      <c r="AD73" s="1374" t="str">
        <f t="shared" si="42"/>
        <v>Q3</v>
      </c>
      <c r="AE73" s="1374" t="str">
        <f t="shared" si="42"/>
        <v>Q4</v>
      </c>
      <c r="AF73" s="1374" t="str">
        <f t="shared" si="42"/>
        <v>1st H</v>
      </c>
      <c r="AG73" s="1374" t="str">
        <f t="shared" si="42"/>
        <v>2nd H</v>
      </c>
      <c r="AH73" s="1374" t="str">
        <f t="shared" si="42"/>
        <v>Yr.</v>
      </c>
    </row>
    <row r="74" spans="1:34">
      <c r="A74" s="1887">
        <v>71</v>
      </c>
      <c r="B74" s="1887">
        <v>71</v>
      </c>
      <c r="D74" s="2177">
        <v>1</v>
      </c>
      <c r="E74" s="104"/>
      <c r="F74" s="104"/>
      <c r="G74" s="104"/>
      <c r="H74" s="2220" t="s">
        <v>220</v>
      </c>
      <c r="I74" s="2221"/>
      <c r="J74" s="2222"/>
      <c r="K74" s="2222"/>
      <c r="L74" s="2222"/>
      <c r="M74" s="2222"/>
      <c r="N74" s="2223" t="s">
        <v>569</v>
      </c>
      <c r="O74" s="2224"/>
      <c r="P74" s="2002">
        <f>SUM(P75:P77)</f>
        <v>16078</v>
      </c>
      <c r="Q74" s="2002">
        <f t="shared" ref="Q74:AH74" si="43">SUM(Q75:Q77)</f>
        <v>105343</v>
      </c>
      <c r="R74" s="2002">
        <f t="shared" si="43"/>
        <v>120404</v>
      </c>
      <c r="S74" s="2002">
        <f t="shared" si="43"/>
        <v>134510</v>
      </c>
      <c r="T74" s="2002">
        <f t="shared" si="43"/>
        <v>125147</v>
      </c>
      <c r="U74" s="2002">
        <f t="shared" si="43"/>
        <v>214748</v>
      </c>
      <c r="V74" s="2002">
        <f t="shared" si="43"/>
        <v>135037</v>
      </c>
      <c r="W74" s="2002">
        <f t="shared" si="43"/>
        <v>142844</v>
      </c>
      <c r="X74" s="2002">
        <f t="shared" si="43"/>
        <v>229972</v>
      </c>
      <c r="Y74" s="2002">
        <f t="shared" si="43"/>
        <v>159054</v>
      </c>
      <c r="Z74" s="2002">
        <f t="shared" si="43"/>
        <v>194971</v>
      </c>
      <c r="AA74" s="2002">
        <f t="shared" si="43"/>
        <v>226134</v>
      </c>
      <c r="AB74" s="2002">
        <f t="shared" si="43"/>
        <v>241825</v>
      </c>
      <c r="AC74" s="2002">
        <f t="shared" si="43"/>
        <v>474405</v>
      </c>
      <c r="AD74" s="2002">
        <f t="shared" si="43"/>
        <v>507853</v>
      </c>
      <c r="AE74" s="2002">
        <f t="shared" si="43"/>
        <v>580159</v>
      </c>
      <c r="AF74" s="2002">
        <f t="shared" si="43"/>
        <v>716230</v>
      </c>
      <c r="AG74" s="2002">
        <f t="shared" si="43"/>
        <v>1088012</v>
      </c>
      <c r="AH74" s="2002">
        <f t="shared" si="43"/>
        <v>1804242</v>
      </c>
    </row>
    <row r="75" spans="1:34">
      <c r="A75" s="1887">
        <v>72</v>
      </c>
      <c r="B75" s="1887">
        <v>72</v>
      </c>
      <c r="D75" s="2177">
        <v>1</v>
      </c>
      <c r="E75" s="104"/>
      <c r="F75" s="104"/>
      <c r="G75" s="104"/>
      <c r="H75" s="89"/>
      <c r="I75" s="2182"/>
      <c r="J75" s="104"/>
      <c r="K75" s="104"/>
      <c r="L75" s="2182" t="s">
        <v>142</v>
      </c>
      <c r="M75" s="2182"/>
      <c r="N75" s="2182"/>
      <c r="O75" s="2225"/>
      <c r="P75" s="1418">
        <f>P358+P374</f>
        <v>14474</v>
      </c>
      <c r="Q75" s="1418">
        <f t="shared" ref="Q75:AA75" si="44">Q358+Q374</f>
        <v>59576</v>
      </c>
      <c r="R75" s="1418">
        <f t="shared" si="44"/>
        <v>79854</v>
      </c>
      <c r="S75" s="1418">
        <f t="shared" si="44"/>
        <v>87373</v>
      </c>
      <c r="T75" s="1418">
        <f t="shared" si="44"/>
        <v>90285</v>
      </c>
      <c r="U75" s="1418">
        <f t="shared" si="44"/>
        <v>161956</v>
      </c>
      <c r="V75" s="1418">
        <f t="shared" si="44"/>
        <v>86366</v>
      </c>
      <c r="W75" s="1418">
        <f t="shared" si="44"/>
        <v>97002</v>
      </c>
      <c r="X75" s="1418">
        <f t="shared" si="44"/>
        <v>157137</v>
      </c>
      <c r="Y75" s="1418">
        <f t="shared" si="44"/>
        <v>105948</v>
      </c>
      <c r="Z75" s="1418">
        <f t="shared" si="44"/>
        <v>127915</v>
      </c>
      <c r="AA75" s="1418">
        <f t="shared" si="44"/>
        <v>153149</v>
      </c>
      <c r="AB75" s="1418">
        <f>SUM(P75:R75)</f>
        <v>153904</v>
      </c>
      <c r="AC75" s="1418">
        <f>SUM(S75:U75)</f>
        <v>339614</v>
      </c>
      <c r="AD75" s="1418">
        <f>SUM(V75:X75)</f>
        <v>340505</v>
      </c>
      <c r="AE75" s="1418">
        <f>SUM(Y75:AA75)</f>
        <v>387012</v>
      </c>
      <c r="AF75" s="1418">
        <f>AB75+AC75</f>
        <v>493518</v>
      </c>
      <c r="AG75" s="1418">
        <f>AE75+AD75</f>
        <v>727517</v>
      </c>
      <c r="AH75" s="1418">
        <f>AF75+AG75</f>
        <v>1221035</v>
      </c>
    </row>
    <row r="76" spans="1:34">
      <c r="A76" s="1887">
        <v>73</v>
      </c>
      <c r="B76" s="1887">
        <v>73</v>
      </c>
      <c r="D76" s="2177">
        <v>1</v>
      </c>
      <c r="E76" s="104"/>
      <c r="F76" s="104"/>
      <c r="G76" s="104"/>
      <c r="H76" s="89"/>
      <c r="I76" s="2182"/>
      <c r="J76" s="104"/>
      <c r="K76" s="104"/>
      <c r="L76" s="2182" t="s">
        <v>97</v>
      </c>
      <c r="M76" s="2182"/>
      <c r="N76" s="2182"/>
      <c r="O76" s="2225"/>
      <c r="P76" s="1418">
        <f>P363+P379</f>
        <v>1604</v>
      </c>
      <c r="Q76" s="1418">
        <f t="shared" ref="Q76:AA76" si="45">Q363+Q379</f>
        <v>45767</v>
      </c>
      <c r="R76" s="1418">
        <f t="shared" si="45"/>
        <v>40550</v>
      </c>
      <c r="S76" s="1418">
        <f t="shared" si="45"/>
        <v>47137</v>
      </c>
      <c r="T76" s="1418">
        <f t="shared" si="45"/>
        <v>34862</v>
      </c>
      <c r="U76" s="1418">
        <f t="shared" si="45"/>
        <v>52792</v>
      </c>
      <c r="V76" s="1418">
        <f t="shared" si="45"/>
        <v>48671</v>
      </c>
      <c r="W76" s="1418">
        <f t="shared" si="45"/>
        <v>45842</v>
      </c>
      <c r="X76" s="1418">
        <f t="shared" si="45"/>
        <v>72835</v>
      </c>
      <c r="Y76" s="1418">
        <f t="shared" si="45"/>
        <v>53106</v>
      </c>
      <c r="Z76" s="1418">
        <f t="shared" si="45"/>
        <v>67056</v>
      </c>
      <c r="AA76" s="1418">
        <f t="shared" si="45"/>
        <v>72985</v>
      </c>
      <c r="AB76" s="1418">
        <f>SUM(P76:R76)</f>
        <v>87921</v>
      </c>
      <c r="AC76" s="1418">
        <f>SUM(S76:U76)</f>
        <v>134791</v>
      </c>
      <c r="AD76" s="1418">
        <f>SUM(V76:X76)</f>
        <v>167348</v>
      </c>
      <c r="AE76" s="1418">
        <f>SUM(Y76:AA76)</f>
        <v>193147</v>
      </c>
      <c r="AF76" s="1418">
        <f>AB76+AC76</f>
        <v>222712</v>
      </c>
      <c r="AG76" s="1418">
        <f>AE76+AD76</f>
        <v>360495</v>
      </c>
      <c r="AH76" s="1418">
        <f>AF76+AG76</f>
        <v>583207</v>
      </c>
    </row>
    <row r="77" spans="1:34">
      <c r="A77" s="1887">
        <v>74</v>
      </c>
      <c r="B77" s="1887">
        <v>74</v>
      </c>
      <c r="D77" s="2177">
        <v>1</v>
      </c>
      <c r="E77" s="104"/>
      <c r="F77" s="104"/>
      <c r="G77" s="104"/>
      <c r="H77" s="89"/>
      <c r="I77" s="2182"/>
      <c r="J77" s="104"/>
      <c r="K77" s="104"/>
      <c r="L77" s="2182" t="s">
        <v>11</v>
      </c>
      <c r="M77" s="2182"/>
      <c r="N77" s="2182"/>
      <c r="O77" s="2225"/>
      <c r="P77" s="1418">
        <f>P372+P388</f>
        <v>0</v>
      </c>
      <c r="Q77" s="1418">
        <f t="shared" ref="Q77:AA77" si="46">Q372+Q388</f>
        <v>0</v>
      </c>
      <c r="R77" s="1418">
        <f t="shared" si="46"/>
        <v>0</v>
      </c>
      <c r="S77" s="1418">
        <f t="shared" si="46"/>
        <v>0</v>
      </c>
      <c r="T77" s="1418">
        <f t="shared" si="46"/>
        <v>0</v>
      </c>
      <c r="U77" s="1418">
        <f t="shared" si="46"/>
        <v>0</v>
      </c>
      <c r="V77" s="1418">
        <f t="shared" si="46"/>
        <v>0</v>
      </c>
      <c r="W77" s="1418">
        <f t="shared" si="46"/>
        <v>0</v>
      </c>
      <c r="X77" s="1418">
        <f t="shared" si="46"/>
        <v>0</v>
      </c>
      <c r="Y77" s="1418">
        <f t="shared" si="46"/>
        <v>0</v>
      </c>
      <c r="Z77" s="1418">
        <f t="shared" si="46"/>
        <v>0</v>
      </c>
      <c r="AA77" s="1418">
        <f t="shared" si="46"/>
        <v>0</v>
      </c>
      <c r="AB77" s="1418">
        <f>SUM(P77:R77)</f>
        <v>0</v>
      </c>
      <c r="AC77" s="1418">
        <f>SUM(S77:U77)</f>
        <v>0</v>
      </c>
      <c r="AD77" s="1418">
        <f>SUM(V77:X77)</f>
        <v>0</v>
      </c>
      <c r="AE77" s="1418">
        <f>SUM(Y77:AA77)</f>
        <v>0</v>
      </c>
      <c r="AF77" s="1418">
        <f>AB77+AC77</f>
        <v>0</v>
      </c>
      <c r="AG77" s="1418">
        <f>AE77+AD77</f>
        <v>0</v>
      </c>
      <c r="AH77" s="1418">
        <f>AF77+AG77</f>
        <v>0</v>
      </c>
    </row>
    <row r="78" spans="1:34">
      <c r="A78" s="1887">
        <v>75</v>
      </c>
      <c r="B78" s="1887">
        <v>75</v>
      </c>
      <c r="D78" s="2177">
        <v>1</v>
      </c>
      <c r="E78" s="104"/>
      <c r="F78" s="104"/>
      <c r="G78" s="104"/>
      <c r="H78" s="2220" t="s">
        <v>134</v>
      </c>
      <c r="I78" s="2221"/>
      <c r="J78" s="2222"/>
      <c r="K78" s="2222"/>
      <c r="L78" s="2222"/>
      <c r="M78" s="2222"/>
      <c r="N78" s="2223" t="s">
        <v>571</v>
      </c>
      <c r="O78" s="2224"/>
      <c r="P78" s="2002">
        <f>SUM(P79:P81)</f>
        <v>16078</v>
      </c>
      <c r="Q78" s="2002">
        <f t="shared" ref="Q78:AH78" si="47">SUM(Q79:Q81)</f>
        <v>105343</v>
      </c>
      <c r="R78" s="2002">
        <f t="shared" si="47"/>
        <v>120404</v>
      </c>
      <c r="S78" s="2002">
        <f t="shared" si="47"/>
        <v>134510</v>
      </c>
      <c r="T78" s="2002">
        <f t="shared" si="47"/>
        <v>125147</v>
      </c>
      <c r="U78" s="2002">
        <f t="shared" si="47"/>
        <v>214748</v>
      </c>
      <c r="V78" s="2002">
        <f t="shared" si="47"/>
        <v>135037</v>
      </c>
      <c r="W78" s="2002">
        <f t="shared" si="47"/>
        <v>142844</v>
      </c>
      <c r="X78" s="2002">
        <f t="shared" si="47"/>
        <v>229972</v>
      </c>
      <c r="Y78" s="2002">
        <f t="shared" si="47"/>
        <v>159054</v>
      </c>
      <c r="Z78" s="2002">
        <f t="shared" si="47"/>
        <v>194971</v>
      </c>
      <c r="AA78" s="2002">
        <f t="shared" si="47"/>
        <v>226134</v>
      </c>
      <c r="AB78" s="2002">
        <f t="shared" si="47"/>
        <v>241825</v>
      </c>
      <c r="AC78" s="2002">
        <f t="shared" si="47"/>
        <v>474405</v>
      </c>
      <c r="AD78" s="2002">
        <f t="shared" si="47"/>
        <v>507853</v>
      </c>
      <c r="AE78" s="2002">
        <f t="shared" si="47"/>
        <v>580159</v>
      </c>
      <c r="AF78" s="2002">
        <f t="shared" si="47"/>
        <v>716230</v>
      </c>
      <c r="AG78" s="2002">
        <f t="shared" si="47"/>
        <v>1088012</v>
      </c>
      <c r="AH78" s="2002">
        <f t="shared" si="47"/>
        <v>1804242</v>
      </c>
    </row>
    <row r="79" spans="1:34">
      <c r="A79" s="1887">
        <v>76</v>
      </c>
      <c r="B79" s="1887">
        <v>76</v>
      </c>
      <c r="D79" s="2177">
        <v>1</v>
      </c>
      <c r="E79" s="104"/>
      <c r="F79" s="104"/>
      <c r="G79" s="104"/>
      <c r="H79" s="89"/>
      <c r="I79" s="2182"/>
      <c r="J79" s="104"/>
      <c r="K79" s="104"/>
      <c r="L79" s="2182" t="s">
        <v>142</v>
      </c>
      <c r="M79" s="2182"/>
      <c r="N79" s="2182"/>
      <c r="O79" s="2225"/>
      <c r="P79" s="1419">
        <v>14474</v>
      </c>
      <c r="Q79" s="1419">
        <v>59576</v>
      </c>
      <c r="R79" s="1419">
        <v>79854</v>
      </c>
      <c r="S79" s="1419">
        <v>87373</v>
      </c>
      <c r="T79" s="1419">
        <v>90285</v>
      </c>
      <c r="U79" s="1419">
        <v>161956</v>
      </c>
      <c r="V79" s="1419">
        <v>86366</v>
      </c>
      <c r="W79" s="1419">
        <v>97002</v>
      </c>
      <c r="X79" s="1419">
        <v>157137</v>
      </c>
      <c r="Y79" s="1419">
        <v>105948</v>
      </c>
      <c r="Z79" s="1419">
        <v>127915</v>
      </c>
      <c r="AA79" s="1419">
        <v>153149</v>
      </c>
      <c r="AB79" s="1418">
        <f>SUM(P79:R79)</f>
        <v>153904</v>
      </c>
      <c r="AC79" s="1418">
        <f>SUM(S79:U79)</f>
        <v>339614</v>
      </c>
      <c r="AD79" s="1418">
        <f>SUM(V79:X79)</f>
        <v>340505</v>
      </c>
      <c r="AE79" s="1418">
        <f>SUM(Y79:AA79)</f>
        <v>387012</v>
      </c>
      <c r="AF79" s="1418">
        <f>AB79+AC79</f>
        <v>493518</v>
      </c>
      <c r="AG79" s="1418">
        <f>AE79+AD79</f>
        <v>727517</v>
      </c>
      <c r="AH79" s="1418">
        <f>AF79+AG79</f>
        <v>1221035</v>
      </c>
    </row>
    <row r="80" spans="1:34">
      <c r="A80" s="1887">
        <v>77</v>
      </c>
      <c r="B80" s="1887">
        <v>77</v>
      </c>
      <c r="D80" s="2177">
        <v>1</v>
      </c>
      <c r="E80" s="104"/>
      <c r="F80" s="104"/>
      <c r="G80" s="104"/>
      <c r="H80" s="89"/>
      <c r="I80" s="2182"/>
      <c r="J80" s="104"/>
      <c r="K80" s="104"/>
      <c r="L80" s="2182" t="s">
        <v>97</v>
      </c>
      <c r="M80" s="2182"/>
      <c r="N80" s="2182"/>
      <c r="O80" s="2225"/>
      <c r="P80" s="1419">
        <v>1604</v>
      </c>
      <c r="Q80" s="1419">
        <v>45767</v>
      </c>
      <c r="R80" s="1419">
        <v>40550</v>
      </c>
      <c r="S80" s="1419">
        <v>47137</v>
      </c>
      <c r="T80" s="1419">
        <v>34862</v>
      </c>
      <c r="U80" s="1419">
        <v>52792</v>
      </c>
      <c r="V80" s="1419">
        <v>48671</v>
      </c>
      <c r="W80" s="1419">
        <v>45842</v>
      </c>
      <c r="X80" s="1419">
        <v>72835</v>
      </c>
      <c r="Y80" s="1419">
        <v>53106</v>
      </c>
      <c r="Z80" s="1419">
        <v>67056</v>
      </c>
      <c r="AA80" s="1419">
        <v>72985</v>
      </c>
      <c r="AB80" s="1418">
        <f>SUM(P80:R80)</f>
        <v>87921</v>
      </c>
      <c r="AC80" s="1418">
        <f>SUM(S80:U80)</f>
        <v>134791</v>
      </c>
      <c r="AD80" s="1418">
        <f>SUM(V80:X80)</f>
        <v>167348</v>
      </c>
      <c r="AE80" s="1418">
        <f>SUM(Y80:AA80)</f>
        <v>193147</v>
      </c>
      <c r="AF80" s="1418">
        <f>AB80+AC80</f>
        <v>222712</v>
      </c>
      <c r="AG80" s="1418">
        <f>AE80+AD80</f>
        <v>360495</v>
      </c>
      <c r="AH80" s="1418">
        <f>AF80+AG80</f>
        <v>583207</v>
      </c>
    </row>
    <row r="81" spans="1:34">
      <c r="A81" s="1887">
        <v>78</v>
      </c>
      <c r="B81" s="1887">
        <v>78</v>
      </c>
      <c r="D81" s="2177">
        <v>1</v>
      </c>
      <c r="E81" s="104"/>
      <c r="F81" s="104"/>
      <c r="G81" s="104"/>
      <c r="H81" s="89"/>
      <c r="I81" s="2182"/>
      <c r="J81" s="104"/>
      <c r="K81" s="104"/>
      <c r="L81" s="2182" t="s">
        <v>11</v>
      </c>
      <c r="M81" s="2182"/>
      <c r="N81" s="2182"/>
      <c r="O81" s="2225"/>
      <c r="P81" s="1419"/>
      <c r="Q81" s="1419"/>
      <c r="R81" s="1419"/>
      <c r="S81" s="1419"/>
      <c r="T81" s="1419"/>
      <c r="U81" s="1419"/>
      <c r="V81" s="1419"/>
      <c r="W81" s="1419"/>
      <c r="X81" s="1419"/>
      <c r="Y81" s="1419"/>
      <c r="Z81" s="1419"/>
      <c r="AA81" s="1419"/>
      <c r="AB81" s="1418">
        <f>SUM(P81:R81)</f>
        <v>0</v>
      </c>
      <c r="AC81" s="1418">
        <f>SUM(S81:U81)</f>
        <v>0</v>
      </c>
      <c r="AD81" s="1418">
        <f>SUM(V81:X81)</f>
        <v>0</v>
      </c>
      <c r="AE81" s="1418">
        <f>SUM(Y81:AA81)</f>
        <v>0</v>
      </c>
      <c r="AF81" s="1418">
        <f>AB81+AC81</f>
        <v>0</v>
      </c>
      <c r="AG81" s="1418">
        <f>AE81+AD81</f>
        <v>0</v>
      </c>
      <c r="AH81" s="1418">
        <f>AF81+AG81</f>
        <v>0</v>
      </c>
    </row>
    <row r="82" spans="1:34">
      <c r="A82" s="1887">
        <v>79</v>
      </c>
      <c r="B82" s="1887">
        <v>79</v>
      </c>
      <c r="D82" s="2177">
        <v>1</v>
      </c>
      <c r="E82" s="104"/>
      <c r="F82" s="104"/>
      <c r="G82" s="104"/>
      <c r="H82" s="2220" t="s">
        <v>497</v>
      </c>
      <c r="I82" s="2221"/>
      <c r="J82" s="2222"/>
      <c r="K82" s="2222"/>
      <c r="L82" s="2222"/>
      <c r="M82" s="2222"/>
      <c r="N82" s="2222"/>
      <c r="O82" s="2224"/>
      <c r="P82" s="2002">
        <f>P83+P86+P94</f>
        <v>10716</v>
      </c>
      <c r="Q82" s="2002">
        <f>Q83+Q86+Q94</f>
        <v>63615</v>
      </c>
      <c r="R82" s="2002">
        <f t="shared" ref="R82:AH82" si="48">R83+R86+R94</f>
        <v>92662</v>
      </c>
      <c r="S82" s="2002">
        <f t="shared" si="48"/>
        <v>88845</v>
      </c>
      <c r="T82" s="2002">
        <f t="shared" si="48"/>
        <v>87667</v>
      </c>
      <c r="U82" s="2002">
        <f t="shared" si="48"/>
        <v>139516</v>
      </c>
      <c r="V82" s="2002">
        <f t="shared" si="48"/>
        <v>87411</v>
      </c>
      <c r="W82" s="2002">
        <f t="shared" si="48"/>
        <v>98114</v>
      </c>
      <c r="X82" s="2002">
        <f t="shared" si="48"/>
        <v>149170</v>
      </c>
      <c r="Y82" s="2002">
        <f t="shared" si="48"/>
        <v>118186</v>
      </c>
      <c r="Z82" s="2002">
        <f t="shared" si="48"/>
        <v>129310</v>
      </c>
      <c r="AA82" s="2002">
        <f t="shared" si="48"/>
        <v>97892</v>
      </c>
      <c r="AB82" s="2002">
        <f t="shared" si="48"/>
        <v>166993</v>
      </c>
      <c r="AC82" s="2002">
        <f t="shared" si="48"/>
        <v>316028</v>
      </c>
      <c r="AD82" s="2002">
        <f t="shared" si="48"/>
        <v>334695</v>
      </c>
      <c r="AE82" s="2002">
        <f t="shared" si="48"/>
        <v>345388</v>
      </c>
      <c r="AF82" s="2002">
        <f t="shared" si="48"/>
        <v>483021</v>
      </c>
      <c r="AG82" s="2002">
        <f t="shared" si="48"/>
        <v>680083</v>
      </c>
      <c r="AH82" s="2002">
        <f t="shared" si="48"/>
        <v>1163104</v>
      </c>
    </row>
    <row r="83" spans="1:34">
      <c r="A83" s="1887">
        <v>80</v>
      </c>
      <c r="B83" s="1887">
        <v>80</v>
      </c>
      <c r="D83" s="2177">
        <v>1</v>
      </c>
      <c r="E83" s="104"/>
      <c r="F83" s="104"/>
      <c r="G83" s="104"/>
      <c r="H83" s="89"/>
      <c r="I83" s="2182"/>
      <c r="J83" s="104"/>
      <c r="K83" s="104"/>
      <c r="L83" s="2226" t="s">
        <v>142</v>
      </c>
      <c r="M83" s="2226"/>
      <c r="N83" s="429"/>
      <c r="O83" s="2227"/>
      <c r="P83" s="1420">
        <f>SUM(P84:P85)</f>
        <v>7502</v>
      </c>
      <c r="Q83" s="1420">
        <f t="shared" ref="Q83:AA83" si="49">SUM(Q84:Q85)</f>
        <v>36314</v>
      </c>
      <c r="R83" s="1420">
        <f t="shared" si="49"/>
        <v>70334</v>
      </c>
      <c r="S83" s="1420">
        <f t="shared" si="49"/>
        <v>60398</v>
      </c>
      <c r="T83" s="1420">
        <f t="shared" si="49"/>
        <v>65930</v>
      </c>
      <c r="U83" s="1420">
        <f t="shared" si="49"/>
        <v>109719</v>
      </c>
      <c r="V83" s="1420">
        <f t="shared" si="49"/>
        <v>60976</v>
      </c>
      <c r="W83" s="1420">
        <f t="shared" si="49"/>
        <v>70839</v>
      </c>
      <c r="X83" s="1420">
        <f t="shared" si="49"/>
        <v>109392</v>
      </c>
      <c r="Y83" s="1420">
        <f t="shared" si="49"/>
        <v>87475</v>
      </c>
      <c r="Z83" s="1420">
        <f t="shared" si="49"/>
        <v>92644</v>
      </c>
      <c r="AA83" s="1420">
        <f t="shared" si="49"/>
        <v>56263</v>
      </c>
      <c r="AB83" s="1420">
        <f t="shared" ref="AB83:AB94" si="50">SUM(P83:R83)</f>
        <v>114150</v>
      </c>
      <c r="AC83" s="1420">
        <f t="shared" ref="AC83:AC94" si="51">SUM(S83:U83)</f>
        <v>236047</v>
      </c>
      <c r="AD83" s="1420">
        <f t="shared" ref="AD83:AD94" si="52">SUM(V83:X83)</f>
        <v>241207</v>
      </c>
      <c r="AE83" s="1420">
        <f t="shared" ref="AE83:AE94" si="53">SUM(Y83:AA83)</f>
        <v>236382</v>
      </c>
      <c r="AF83" s="1420">
        <f t="shared" ref="AF83:AF94" si="54">AB83+AC83</f>
        <v>350197</v>
      </c>
      <c r="AG83" s="1420">
        <f t="shared" ref="AG83:AG94" si="55">AE83+AD83</f>
        <v>477589</v>
      </c>
      <c r="AH83" s="1420">
        <f t="shared" ref="AH83:AH94" si="56">AF83+AG83</f>
        <v>827786</v>
      </c>
    </row>
    <row r="84" spans="1:34">
      <c r="A84" s="1887">
        <v>81</v>
      </c>
      <c r="B84" s="1887">
        <v>81</v>
      </c>
      <c r="D84" s="2177">
        <v>1</v>
      </c>
      <c r="E84" s="104"/>
      <c r="F84" s="104"/>
      <c r="G84" s="104"/>
      <c r="H84" s="89"/>
      <c r="I84" s="2182"/>
      <c r="J84" s="104"/>
      <c r="K84" s="104"/>
      <c r="L84" s="2182"/>
      <c r="M84" s="2182"/>
      <c r="N84" s="2182" t="s">
        <v>320</v>
      </c>
      <c r="O84" s="2225"/>
      <c r="P84" s="1418">
        <f t="shared" ref="P84:AA84" si="57">P359+P375-P392-P416</f>
        <v>7502</v>
      </c>
      <c r="Q84" s="1418">
        <f t="shared" si="57"/>
        <v>36314</v>
      </c>
      <c r="R84" s="1418">
        <f t="shared" si="57"/>
        <v>70334</v>
      </c>
      <c r="S84" s="1418">
        <f t="shared" si="57"/>
        <v>60398</v>
      </c>
      <c r="T84" s="1418">
        <f t="shared" si="57"/>
        <v>65930</v>
      </c>
      <c r="U84" s="1418">
        <f t="shared" si="57"/>
        <v>109719</v>
      </c>
      <c r="V84" s="1418">
        <f t="shared" si="57"/>
        <v>60976</v>
      </c>
      <c r="W84" s="1418">
        <f t="shared" si="57"/>
        <v>70839</v>
      </c>
      <c r="X84" s="1418">
        <f t="shared" si="57"/>
        <v>109392</v>
      </c>
      <c r="Y84" s="1418">
        <f t="shared" si="57"/>
        <v>87475</v>
      </c>
      <c r="Z84" s="1418">
        <f t="shared" si="57"/>
        <v>92644</v>
      </c>
      <c r="AA84" s="1418">
        <f t="shared" si="57"/>
        <v>56263</v>
      </c>
      <c r="AB84" s="1418">
        <f t="shared" si="50"/>
        <v>114150</v>
      </c>
      <c r="AC84" s="1418">
        <f t="shared" si="51"/>
        <v>236047</v>
      </c>
      <c r="AD84" s="1418">
        <f t="shared" si="52"/>
        <v>241207</v>
      </c>
      <c r="AE84" s="1418">
        <f t="shared" si="53"/>
        <v>236382</v>
      </c>
      <c r="AF84" s="1418">
        <f t="shared" si="54"/>
        <v>350197</v>
      </c>
      <c r="AG84" s="1418">
        <f t="shared" si="55"/>
        <v>477589</v>
      </c>
      <c r="AH84" s="1418">
        <f t="shared" si="56"/>
        <v>827786</v>
      </c>
    </row>
    <row r="85" spans="1:34">
      <c r="A85" s="1887">
        <v>82</v>
      </c>
      <c r="B85" s="1887">
        <v>82</v>
      </c>
      <c r="D85" s="2177">
        <v>1</v>
      </c>
      <c r="E85" s="104"/>
      <c r="F85" s="104"/>
      <c r="G85" s="104"/>
      <c r="H85" s="89"/>
      <c r="I85" s="2182"/>
      <c r="J85" s="104"/>
      <c r="K85" s="104"/>
      <c r="L85" s="2182"/>
      <c r="M85" s="2182"/>
      <c r="N85" s="2182" t="s">
        <v>151</v>
      </c>
      <c r="O85" s="2225"/>
      <c r="P85" s="1418">
        <f t="shared" ref="P85:AA85" si="58">P362+P378-P395-P419</f>
        <v>0</v>
      </c>
      <c r="Q85" s="1418">
        <f t="shared" si="58"/>
        <v>0</v>
      </c>
      <c r="R85" s="1418">
        <f t="shared" si="58"/>
        <v>0</v>
      </c>
      <c r="S85" s="1418">
        <f t="shared" si="58"/>
        <v>0</v>
      </c>
      <c r="T85" s="1418">
        <f t="shared" si="58"/>
        <v>0</v>
      </c>
      <c r="U85" s="1418">
        <f t="shared" si="58"/>
        <v>0</v>
      </c>
      <c r="V85" s="1418">
        <f t="shared" si="58"/>
        <v>0</v>
      </c>
      <c r="W85" s="1418">
        <f t="shared" si="58"/>
        <v>0</v>
      </c>
      <c r="X85" s="1418">
        <f t="shared" si="58"/>
        <v>0</v>
      </c>
      <c r="Y85" s="1418">
        <f t="shared" si="58"/>
        <v>0</v>
      </c>
      <c r="Z85" s="1418">
        <f t="shared" si="58"/>
        <v>0</v>
      </c>
      <c r="AA85" s="1418">
        <f t="shared" si="58"/>
        <v>0</v>
      </c>
      <c r="AB85" s="1418">
        <f t="shared" si="50"/>
        <v>0</v>
      </c>
      <c r="AC85" s="1418">
        <f t="shared" si="51"/>
        <v>0</v>
      </c>
      <c r="AD85" s="1418">
        <f t="shared" si="52"/>
        <v>0</v>
      </c>
      <c r="AE85" s="1418">
        <f t="shared" si="53"/>
        <v>0</v>
      </c>
      <c r="AF85" s="1418">
        <f t="shared" si="54"/>
        <v>0</v>
      </c>
      <c r="AG85" s="1418">
        <f t="shared" si="55"/>
        <v>0</v>
      </c>
      <c r="AH85" s="1418">
        <f t="shared" si="56"/>
        <v>0</v>
      </c>
    </row>
    <row r="86" spans="1:34">
      <c r="A86" s="1887">
        <v>83</v>
      </c>
      <c r="B86" s="1887">
        <v>83</v>
      </c>
      <c r="D86" s="2177">
        <v>1</v>
      </c>
      <c r="E86" s="104"/>
      <c r="F86" s="104"/>
      <c r="G86" s="104"/>
      <c r="H86" s="89"/>
      <c r="I86" s="2182"/>
      <c r="J86" s="104"/>
      <c r="K86" s="104"/>
      <c r="L86" s="2226" t="s">
        <v>97</v>
      </c>
      <c r="M86" s="2226"/>
      <c r="N86" s="429"/>
      <c r="O86" s="2227"/>
      <c r="P86" s="1420">
        <f>P76-P101</f>
        <v>3214</v>
      </c>
      <c r="Q86" s="1420">
        <f>Q76-Q101</f>
        <v>27301</v>
      </c>
      <c r="R86" s="1420">
        <f t="shared" ref="R86:AA86" si="59">R76-R101</f>
        <v>22328</v>
      </c>
      <c r="S86" s="1420">
        <f t="shared" si="59"/>
        <v>28447</v>
      </c>
      <c r="T86" s="1420">
        <f t="shared" si="59"/>
        <v>21737</v>
      </c>
      <c r="U86" s="1420">
        <f t="shared" si="59"/>
        <v>29797</v>
      </c>
      <c r="V86" s="1420">
        <f t="shared" si="59"/>
        <v>26435</v>
      </c>
      <c r="W86" s="1420">
        <f t="shared" si="59"/>
        <v>27275</v>
      </c>
      <c r="X86" s="1420">
        <f t="shared" si="59"/>
        <v>39778</v>
      </c>
      <c r="Y86" s="1420">
        <f t="shared" si="59"/>
        <v>30711</v>
      </c>
      <c r="Z86" s="1420">
        <f t="shared" si="59"/>
        <v>36666</v>
      </c>
      <c r="AA86" s="1420">
        <f t="shared" si="59"/>
        <v>41629</v>
      </c>
      <c r="AB86" s="1420">
        <f t="shared" si="50"/>
        <v>52843</v>
      </c>
      <c r="AC86" s="1420">
        <f t="shared" si="51"/>
        <v>79981</v>
      </c>
      <c r="AD86" s="1420">
        <f t="shared" si="52"/>
        <v>93488</v>
      </c>
      <c r="AE86" s="1420">
        <f t="shared" si="53"/>
        <v>109006</v>
      </c>
      <c r="AF86" s="1420">
        <f t="shared" si="54"/>
        <v>132824</v>
      </c>
      <c r="AG86" s="1420">
        <f t="shared" si="55"/>
        <v>202494</v>
      </c>
      <c r="AH86" s="1420">
        <f t="shared" si="56"/>
        <v>335318</v>
      </c>
    </row>
    <row r="87" spans="1:34">
      <c r="A87" s="1887">
        <v>84</v>
      </c>
      <c r="B87" s="1887">
        <v>84</v>
      </c>
      <c r="D87" s="2177">
        <v>1</v>
      </c>
      <c r="E87" s="104"/>
      <c r="F87" s="104"/>
      <c r="G87" s="104"/>
      <c r="H87" s="89"/>
      <c r="I87" s="2182"/>
      <c r="J87" s="104"/>
      <c r="K87" s="104"/>
      <c r="L87" s="2182"/>
      <c r="M87" s="2182"/>
      <c r="N87" s="2228" t="s">
        <v>586</v>
      </c>
      <c r="O87" s="2229"/>
      <c r="P87" s="1421">
        <v>718</v>
      </c>
      <c r="Q87" s="1421">
        <v>21691</v>
      </c>
      <c r="R87" s="1421">
        <v>16749</v>
      </c>
      <c r="S87" s="1421">
        <v>23477</v>
      </c>
      <c r="T87" s="1421">
        <v>16660</v>
      </c>
      <c r="U87" s="1421">
        <v>24803</v>
      </c>
      <c r="V87" s="1421">
        <v>20409</v>
      </c>
      <c r="W87" s="1421">
        <v>20975</v>
      </c>
      <c r="X87" s="1421">
        <v>34232</v>
      </c>
      <c r="Y87" s="1421">
        <v>24756</v>
      </c>
      <c r="Z87" s="1421">
        <v>31258</v>
      </c>
      <c r="AA87" s="1421">
        <v>34771</v>
      </c>
      <c r="AB87" s="1422">
        <f t="shared" si="50"/>
        <v>39158</v>
      </c>
      <c r="AC87" s="1422">
        <f t="shared" si="51"/>
        <v>64940</v>
      </c>
      <c r="AD87" s="1422">
        <f t="shared" si="52"/>
        <v>75616</v>
      </c>
      <c r="AE87" s="1422">
        <f t="shared" si="53"/>
        <v>90785</v>
      </c>
      <c r="AF87" s="1422">
        <f t="shared" si="54"/>
        <v>104098</v>
      </c>
      <c r="AG87" s="1422">
        <f t="shared" si="55"/>
        <v>166401</v>
      </c>
      <c r="AH87" s="1422">
        <f t="shared" si="56"/>
        <v>270499</v>
      </c>
    </row>
    <row r="88" spans="1:34">
      <c r="A88" s="1887">
        <v>85</v>
      </c>
      <c r="B88" s="1887">
        <v>85</v>
      </c>
      <c r="D88" s="2177">
        <v>1</v>
      </c>
      <c r="E88" s="104"/>
      <c r="F88" s="104"/>
      <c r="G88" s="104"/>
      <c r="H88" s="89"/>
      <c r="I88" s="2182"/>
      <c r="J88" s="104"/>
      <c r="K88" s="104"/>
      <c r="L88" s="2182"/>
      <c r="M88" s="2182"/>
      <c r="N88" s="2182"/>
      <c r="O88" s="2225" t="s">
        <v>221</v>
      </c>
      <c r="P88" s="1419">
        <v>359</v>
      </c>
      <c r="Q88" s="1419">
        <v>1811</v>
      </c>
      <c r="R88" s="1419">
        <v>2467</v>
      </c>
      <c r="S88" s="1419">
        <v>2793</v>
      </c>
      <c r="T88" s="1419">
        <v>2195</v>
      </c>
      <c r="U88" s="1419">
        <v>2664</v>
      </c>
      <c r="V88" s="1419">
        <v>1955</v>
      </c>
      <c r="W88" s="1419">
        <v>2845</v>
      </c>
      <c r="X88" s="1419">
        <v>4632</v>
      </c>
      <c r="Y88" s="1419">
        <v>3462</v>
      </c>
      <c r="Z88" s="1419">
        <v>3771</v>
      </c>
      <c r="AA88" s="1419">
        <v>5713</v>
      </c>
      <c r="AB88" s="1418">
        <f t="shared" si="50"/>
        <v>4637</v>
      </c>
      <c r="AC88" s="1418">
        <f t="shared" si="51"/>
        <v>7652</v>
      </c>
      <c r="AD88" s="1418">
        <f t="shared" si="52"/>
        <v>9432</v>
      </c>
      <c r="AE88" s="1418">
        <f t="shared" si="53"/>
        <v>12946</v>
      </c>
      <c r="AF88" s="1418">
        <f t="shared" si="54"/>
        <v>12289</v>
      </c>
      <c r="AG88" s="1418">
        <f t="shared" si="55"/>
        <v>22378</v>
      </c>
      <c r="AH88" s="1418">
        <f t="shared" si="56"/>
        <v>34667</v>
      </c>
    </row>
    <row r="89" spans="1:34">
      <c r="A89" s="1887">
        <v>86</v>
      </c>
      <c r="B89" s="1887">
        <v>86</v>
      </c>
      <c r="D89" s="2177">
        <v>1</v>
      </c>
      <c r="E89" s="104"/>
      <c r="F89" s="104"/>
      <c r="G89" s="104"/>
      <c r="H89" s="89"/>
      <c r="I89" s="2182"/>
      <c r="J89" s="104"/>
      <c r="K89" s="104"/>
      <c r="L89" s="2182"/>
      <c r="M89" s="2182"/>
      <c r="N89" s="2182"/>
      <c r="O89" s="2230" t="s">
        <v>230</v>
      </c>
      <c r="P89" s="1423">
        <f>P87-P88</f>
        <v>359</v>
      </c>
      <c r="Q89" s="1423">
        <f t="shared" ref="Q89:AH89" si="60">Q87-Q88</f>
        <v>19880</v>
      </c>
      <c r="R89" s="1423">
        <f t="shared" si="60"/>
        <v>14282</v>
      </c>
      <c r="S89" s="1423">
        <f t="shared" si="60"/>
        <v>20684</v>
      </c>
      <c r="T89" s="1423">
        <f t="shared" si="60"/>
        <v>14465</v>
      </c>
      <c r="U89" s="1423">
        <f t="shared" si="60"/>
        <v>22139</v>
      </c>
      <c r="V89" s="1423">
        <f t="shared" si="60"/>
        <v>18454</v>
      </c>
      <c r="W89" s="1423">
        <f t="shared" si="60"/>
        <v>18130</v>
      </c>
      <c r="X89" s="1423">
        <f t="shared" si="60"/>
        <v>29600</v>
      </c>
      <c r="Y89" s="1423">
        <f t="shared" si="60"/>
        <v>21294</v>
      </c>
      <c r="Z89" s="1423">
        <f t="shared" si="60"/>
        <v>27487</v>
      </c>
      <c r="AA89" s="1423">
        <f t="shared" si="60"/>
        <v>29058</v>
      </c>
      <c r="AB89" s="1423">
        <f t="shared" si="60"/>
        <v>34521</v>
      </c>
      <c r="AC89" s="1423">
        <f t="shared" si="60"/>
        <v>57288</v>
      </c>
      <c r="AD89" s="1423">
        <f t="shared" si="60"/>
        <v>66184</v>
      </c>
      <c r="AE89" s="1423">
        <f t="shared" si="60"/>
        <v>77839</v>
      </c>
      <c r="AF89" s="1423">
        <f t="shared" si="60"/>
        <v>91809</v>
      </c>
      <c r="AG89" s="1423">
        <f t="shared" si="60"/>
        <v>144023</v>
      </c>
      <c r="AH89" s="1423">
        <f t="shared" si="60"/>
        <v>235832</v>
      </c>
    </row>
    <row r="90" spans="1:34">
      <c r="A90" s="1887">
        <v>87</v>
      </c>
      <c r="B90" s="1887">
        <v>87</v>
      </c>
      <c r="D90" s="2177">
        <v>1</v>
      </c>
      <c r="E90" s="104"/>
      <c r="F90" s="104"/>
      <c r="G90" s="104"/>
      <c r="H90" s="89"/>
      <c r="I90" s="2182"/>
      <c r="J90" s="104"/>
      <c r="K90" s="104"/>
      <c r="L90" s="2182"/>
      <c r="M90" s="2182"/>
      <c r="N90" s="2182" t="s">
        <v>398</v>
      </c>
      <c r="O90" s="2225"/>
      <c r="P90" s="1418">
        <f t="shared" ref="P90:AA90" si="61">(P405+P429)*-1</f>
        <v>2451</v>
      </c>
      <c r="Q90" s="1418">
        <f t="shared" si="61"/>
        <v>5565</v>
      </c>
      <c r="R90" s="1418">
        <f t="shared" si="61"/>
        <v>5543</v>
      </c>
      <c r="S90" s="1418">
        <f t="shared" si="61"/>
        <v>4930</v>
      </c>
      <c r="T90" s="1418">
        <f t="shared" si="61"/>
        <v>5042</v>
      </c>
      <c r="U90" s="1418">
        <f t="shared" si="61"/>
        <v>4949</v>
      </c>
      <c r="V90" s="1418">
        <f t="shared" si="61"/>
        <v>5986</v>
      </c>
      <c r="W90" s="1418">
        <f t="shared" si="61"/>
        <v>6260</v>
      </c>
      <c r="X90" s="1418">
        <f t="shared" si="61"/>
        <v>5506</v>
      </c>
      <c r="Y90" s="1418">
        <f t="shared" si="61"/>
        <v>5922</v>
      </c>
      <c r="Z90" s="1418">
        <f t="shared" si="61"/>
        <v>5375</v>
      </c>
      <c r="AA90" s="1418">
        <f t="shared" si="61"/>
        <v>6825</v>
      </c>
      <c r="AB90" s="1418">
        <f t="shared" si="50"/>
        <v>13559</v>
      </c>
      <c r="AC90" s="1418">
        <f t="shared" si="51"/>
        <v>14921</v>
      </c>
      <c r="AD90" s="1418">
        <f t="shared" si="52"/>
        <v>17752</v>
      </c>
      <c r="AE90" s="1418">
        <f t="shared" si="53"/>
        <v>18122</v>
      </c>
      <c r="AF90" s="1418">
        <f t="shared" si="54"/>
        <v>28480</v>
      </c>
      <c r="AG90" s="1418">
        <f t="shared" si="55"/>
        <v>35874</v>
      </c>
      <c r="AH90" s="1418">
        <f t="shared" si="56"/>
        <v>64354</v>
      </c>
    </row>
    <row r="91" spans="1:34">
      <c r="A91" s="1887">
        <v>88</v>
      </c>
      <c r="B91" s="1887">
        <v>88</v>
      </c>
      <c r="D91" s="2177">
        <v>1</v>
      </c>
      <c r="E91" s="104"/>
      <c r="F91" s="104"/>
      <c r="G91" s="104"/>
      <c r="H91" s="89"/>
      <c r="I91" s="2182"/>
      <c r="J91" s="104"/>
      <c r="K91" s="104"/>
      <c r="L91" s="2182"/>
      <c r="M91" s="2182"/>
      <c r="N91" s="2182" t="s">
        <v>399</v>
      </c>
      <c r="O91" s="2225"/>
      <c r="P91" s="1418">
        <f t="shared" ref="P91:AA91" si="62">(P409+P433)*-1</f>
        <v>45</v>
      </c>
      <c r="Q91" s="1418">
        <f t="shared" si="62"/>
        <v>45</v>
      </c>
      <c r="R91" s="1418">
        <f t="shared" si="62"/>
        <v>36</v>
      </c>
      <c r="S91" s="1418">
        <f t="shared" si="62"/>
        <v>40</v>
      </c>
      <c r="T91" s="1418">
        <f t="shared" si="62"/>
        <v>35</v>
      </c>
      <c r="U91" s="1418">
        <f t="shared" si="62"/>
        <v>45</v>
      </c>
      <c r="V91" s="1418">
        <f t="shared" si="62"/>
        <v>40</v>
      </c>
      <c r="W91" s="1418">
        <f t="shared" si="62"/>
        <v>40</v>
      </c>
      <c r="X91" s="1418">
        <f t="shared" si="62"/>
        <v>40</v>
      </c>
      <c r="Y91" s="1418">
        <f t="shared" si="62"/>
        <v>33</v>
      </c>
      <c r="Z91" s="1418">
        <f t="shared" si="62"/>
        <v>33</v>
      </c>
      <c r="AA91" s="1418">
        <f t="shared" si="62"/>
        <v>33</v>
      </c>
      <c r="AB91" s="1418">
        <f t="shared" si="50"/>
        <v>126</v>
      </c>
      <c r="AC91" s="1418">
        <f t="shared" si="51"/>
        <v>120</v>
      </c>
      <c r="AD91" s="1418">
        <f t="shared" si="52"/>
        <v>120</v>
      </c>
      <c r="AE91" s="1418">
        <f t="shared" si="53"/>
        <v>99</v>
      </c>
      <c r="AF91" s="1418">
        <f t="shared" si="54"/>
        <v>246</v>
      </c>
      <c r="AG91" s="1418">
        <f t="shared" si="55"/>
        <v>219</v>
      </c>
      <c r="AH91" s="1418">
        <f t="shared" si="56"/>
        <v>465</v>
      </c>
    </row>
    <row r="92" spans="1:34">
      <c r="A92" s="1887">
        <v>89</v>
      </c>
      <c r="B92" s="1887">
        <v>89</v>
      </c>
      <c r="D92" s="2177">
        <v>1</v>
      </c>
      <c r="E92" s="104"/>
      <c r="F92" s="104"/>
      <c r="G92" s="104"/>
      <c r="H92" s="89"/>
      <c r="I92" s="2182"/>
      <c r="J92" s="104"/>
      <c r="K92" s="104"/>
      <c r="L92" s="2182"/>
      <c r="M92" s="2182"/>
      <c r="N92" s="2182" t="s">
        <v>498</v>
      </c>
      <c r="O92" s="2225"/>
      <c r="P92" s="1418">
        <f>(P412+P436)*-1</f>
        <v>0</v>
      </c>
      <c r="Q92" s="1418">
        <f t="shared" ref="Q92:AA92" si="63">(Q412+Q436)*-1</f>
        <v>0</v>
      </c>
      <c r="R92" s="1418">
        <f t="shared" si="63"/>
        <v>0</v>
      </c>
      <c r="S92" s="1418">
        <f t="shared" si="63"/>
        <v>0</v>
      </c>
      <c r="T92" s="1418">
        <f t="shared" si="63"/>
        <v>0</v>
      </c>
      <c r="U92" s="1418">
        <f t="shared" si="63"/>
        <v>0</v>
      </c>
      <c r="V92" s="1418">
        <f t="shared" si="63"/>
        <v>0</v>
      </c>
      <c r="W92" s="1418">
        <f t="shared" si="63"/>
        <v>0</v>
      </c>
      <c r="X92" s="1418">
        <f t="shared" si="63"/>
        <v>0</v>
      </c>
      <c r="Y92" s="1418">
        <f t="shared" si="63"/>
        <v>0</v>
      </c>
      <c r="Z92" s="1418">
        <f t="shared" si="63"/>
        <v>0</v>
      </c>
      <c r="AA92" s="1418">
        <f t="shared" si="63"/>
        <v>0</v>
      </c>
      <c r="AB92" s="1418">
        <f>SUM(P92:R92)</f>
        <v>0</v>
      </c>
      <c r="AC92" s="1418">
        <f>SUM(S92:U92)</f>
        <v>0</v>
      </c>
      <c r="AD92" s="1418">
        <f>SUM(V92:X92)</f>
        <v>0</v>
      </c>
      <c r="AE92" s="1418">
        <f>SUM(Y92:AA92)</f>
        <v>0</v>
      </c>
      <c r="AF92" s="1418">
        <f>AB92+AC92</f>
        <v>0</v>
      </c>
      <c r="AG92" s="1418">
        <f>AE92+AD92</f>
        <v>0</v>
      </c>
      <c r="AH92" s="1418">
        <f>AF92+AG92</f>
        <v>0</v>
      </c>
    </row>
    <row r="93" spans="1:34">
      <c r="A93" s="1887">
        <v>90</v>
      </c>
      <c r="B93" s="1887">
        <v>90</v>
      </c>
      <c r="D93" s="2177">
        <v>1</v>
      </c>
      <c r="E93" s="104"/>
      <c r="F93" s="104"/>
      <c r="G93" s="104"/>
      <c r="H93" s="89"/>
      <c r="I93" s="2182"/>
      <c r="J93" s="104"/>
      <c r="K93" s="104"/>
      <c r="L93" s="2182"/>
      <c r="M93" s="2182"/>
      <c r="N93" s="2182" t="s">
        <v>136</v>
      </c>
      <c r="O93" s="2225"/>
      <c r="P93" s="1418">
        <f>P86-P87-P90-P91-P92</f>
        <v>0</v>
      </c>
      <c r="Q93" s="1418">
        <f t="shared" ref="Q93:AA93" si="64">Q86-Q87-Q90-Q91-Q92</f>
        <v>0</v>
      </c>
      <c r="R93" s="1418">
        <f t="shared" si="64"/>
        <v>0</v>
      </c>
      <c r="S93" s="1418">
        <f t="shared" si="64"/>
        <v>0</v>
      </c>
      <c r="T93" s="1418">
        <f t="shared" si="64"/>
        <v>0</v>
      </c>
      <c r="U93" s="1418">
        <f t="shared" si="64"/>
        <v>0</v>
      </c>
      <c r="V93" s="1418">
        <f t="shared" si="64"/>
        <v>0</v>
      </c>
      <c r="W93" s="1418">
        <f t="shared" si="64"/>
        <v>0</v>
      </c>
      <c r="X93" s="1418">
        <f t="shared" si="64"/>
        <v>0</v>
      </c>
      <c r="Y93" s="1418">
        <f t="shared" si="64"/>
        <v>0</v>
      </c>
      <c r="Z93" s="1418">
        <f t="shared" si="64"/>
        <v>0</v>
      </c>
      <c r="AA93" s="1418">
        <f t="shared" si="64"/>
        <v>0</v>
      </c>
      <c r="AB93" s="1418">
        <f>SUM(P93:R93)</f>
        <v>0</v>
      </c>
      <c r="AC93" s="1418">
        <f>SUM(S93:U93)</f>
        <v>0</v>
      </c>
      <c r="AD93" s="1418">
        <f>SUM(V93:X93)</f>
        <v>0</v>
      </c>
      <c r="AE93" s="1418">
        <f>SUM(Y93:AA93)</f>
        <v>0</v>
      </c>
      <c r="AF93" s="1418">
        <f>AB93+AC93</f>
        <v>0</v>
      </c>
      <c r="AG93" s="1418">
        <f>AE93+AD93</f>
        <v>0</v>
      </c>
      <c r="AH93" s="1418">
        <f>AF93+AG93</f>
        <v>0</v>
      </c>
    </row>
    <row r="94" spans="1:34">
      <c r="A94" s="1887">
        <v>91</v>
      </c>
      <c r="B94" s="1887">
        <v>91</v>
      </c>
      <c r="D94" s="2177">
        <v>1</v>
      </c>
      <c r="E94" s="104"/>
      <c r="F94" s="104"/>
      <c r="G94" s="104"/>
      <c r="H94" s="89"/>
      <c r="I94" s="2182"/>
      <c r="J94" s="104"/>
      <c r="K94" s="104"/>
      <c r="L94" s="2226" t="s">
        <v>11</v>
      </c>
      <c r="M94" s="2226"/>
      <c r="N94" s="2226" t="s">
        <v>331</v>
      </c>
      <c r="O94" s="2227"/>
      <c r="P94" s="1420">
        <f t="shared" ref="P94:AA94" si="65">P372+P388-P413-P437</f>
        <v>0</v>
      </c>
      <c r="Q94" s="1420">
        <f t="shared" si="65"/>
        <v>0</v>
      </c>
      <c r="R94" s="1420">
        <f t="shared" si="65"/>
        <v>0</v>
      </c>
      <c r="S94" s="1420">
        <f t="shared" si="65"/>
        <v>0</v>
      </c>
      <c r="T94" s="1420">
        <f t="shared" si="65"/>
        <v>0</v>
      </c>
      <c r="U94" s="1420">
        <f t="shared" si="65"/>
        <v>0</v>
      </c>
      <c r="V94" s="1420">
        <f t="shared" si="65"/>
        <v>0</v>
      </c>
      <c r="W94" s="1420">
        <f t="shared" si="65"/>
        <v>0</v>
      </c>
      <c r="X94" s="1420">
        <f t="shared" si="65"/>
        <v>0</v>
      </c>
      <c r="Y94" s="1420">
        <f t="shared" si="65"/>
        <v>0</v>
      </c>
      <c r="Z94" s="1420">
        <f t="shared" si="65"/>
        <v>0</v>
      </c>
      <c r="AA94" s="1420">
        <f t="shared" si="65"/>
        <v>0</v>
      </c>
      <c r="AB94" s="1420">
        <f t="shared" si="50"/>
        <v>0</v>
      </c>
      <c r="AC94" s="1420">
        <f t="shared" si="51"/>
        <v>0</v>
      </c>
      <c r="AD94" s="1420">
        <f t="shared" si="52"/>
        <v>0</v>
      </c>
      <c r="AE94" s="1420">
        <f t="shared" si="53"/>
        <v>0</v>
      </c>
      <c r="AF94" s="1420">
        <f t="shared" si="54"/>
        <v>0</v>
      </c>
      <c r="AG94" s="1420">
        <f t="shared" si="55"/>
        <v>0</v>
      </c>
      <c r="AH94" s="1420">
        <f t="shared" si="56"/>
        <v>0</v>
      </c>
    </row>
    <row r="95" spans="1:34">
      <c r="A95" s="1887">
        <v>92</v>
      </c>
      <c r="B95" s="1887">
        <v>92</v>
      </c>
      <c r="D95" s="2177">
        <v>1</v>
      </c>
      <c r="E95" s="104"/>
      <c r="F95" s="104"/>
      <c r="G95" s="104"/>
      <c r="H95" s="2220" t="s">
        <v>139</v>
      </c>
      <c r="I95" s="2221"/>
      <c r="J95" s="2222"/>
      <c r="K95" s="2222"/>
      <c r="L95" s="2222"/>
      <c r="M95" s="2222"/>
      <c r="N95" s="2222"/>
      <c r="O95" s="2224"/>
      <c r="P95" s="2002">
        <f>SUM(P100:P102)</f>
        <v>5362</v>
      </c>
      <c r="Q95" s="2002">
        <f t="shared" ref="Q95:AH95" si="66">SUM(Q100:Q102)</f>
        <v>41728</v>
      </c>
      <c r="R95" s="2002">
        <f t="shared" si="66"/>
        <v>27742</v>
      </c>
      <c r="S95" s="2002">
        <f t="shared" si="66"/>
        <v>45665</v>
      </c>
      <c r="T95" s="2002">
        <f t="shared" si="66"/>
        <v>37480</v>
      </c>
      <c r="U95" s="2002">
        <f t="shared" si="66"/>
        <v>75232</v>
      </c>
      <c r="V95" s="2002">
        <f t="shared" si="66"/>
        <v>47626</v>
      </c>
      <c r="W95" s="2002">
        <f t="shared" si="66"/>
        <v>44730</v>
      </c>
      <c r="X95" s="2002">
        <f t="shared" si="66"/>
        <v>80802</v>
      </c>
      <c r="Y95" s="2002">
        <f t="shared" si="66"/>
        <v>40868</v>
      </c>
      <c r="Z95" s="2002">
        <f t="shared" si="66"/>
        <v>65661</v>
      </c>
      <c r="AA95" s="2002">
        <f t="shared" si="66"/>
        <v>128242</v>
      </c>
      <c r="AB95" s="2002">
        <f t="shared" si="66"/>
        <v>74832</v>
      </c>
      <c r="AC95" s="2002">
        <f t="shared" si="66"/>
        <v>158377</v>
      </c>
      <c r="AD95" s="2002">
        <f t="shared" si="66"/>
        <v>173158</v>
      </c>
      <c r="AE95" s="2002">
        <f t="shared" si="66"/>
        <v>234771</v>
      </c>
      <c r="AF95" s="2002">
        <f t="shared" si="66"/>
        <v>233209</v>
      </c>
      <c r="AG95" s="2002">
        <f t="shared" si="66"/>
        <v>407929</v>
      </c>
      <c r="AH95" s="2002">
        <f t="shared" si="66"/>
        <v>641138</v>
      </c>
    </row>
    <row r="96" spans="1:34" s="1108" customFormat="1">
      <c r="A96" s="1887">
        <v>93</v>
      </c>
      <c r="B96" s="1887">
        <v>93</v>
      </c>
      <c r="C96" s="371"/>
      <c r="D96" s="2177">
        <v>1</v>
      </c>
      <c r="E96" s="104"/>
      <c r="F96" s="104"/>
      <c r="G96" s="2231"/>
      <c r="H96" s="2232"/>
      <c r="I96" s="2233" t="s">
        <v>206</v>
      </c>
      <c r="J96" s="2231"/>
      <c r="K96" s="2231"/>
      <c r="L96" s="2231"/>
      <c r="M96" s="2231"/>
      <c r="N96" s="2234" t="s">
        <v>567</v>
      </c>
      <c r="O96" s="2235"/>
      <c r="P96" s="1130">
        <f t="shared" ref="P96:AH96" si="67">IFERROR(P95/P74,0)</f>
        <v>0.33349919144172163</v>
      </c>
      <c r="Q96" s="1130">
        <f t="shared" si="67"/>
        <v>0.39611554635808738</v>
      </c>
      <c r="R96" s="1130">
        <f t="shared" si="67"/>
        <v>0.23040762765356632</v>
      </c>
      <c r="S96" s="1130">
        <f t="shared" si="67"/>
        <v>0.33949148762173814</v>
      </c>
      <c r="T96" s="1130">
        <f t="shared" si="67"/>
        <v>0.29948780234444294</v>
      </c>
      <c r="U96" s="1130">
        <f t="shared" si="67"/>
        <v>0.35032689477899676</v>
      </c>
      <c r="V96" s="1130">
        <f t="shared" si="67"/>
        <v>0.35268852240497051</v>
      </c>
      <c r="W96" s="1130">
        <f t="shared" si="67"/>
        <v>0.3131388087704069</v>
      </c>
      <c r="X96" s="1130">
        <f t="shared" si="67"/>
        <v>0.35135581722992365</v>
      </c>
      <c r="Y96" s="1130">
        <f t="shared" si="67"/>
        <v>0.25694418247890655</v>
      </c>
      <c r="Z96" s="1130">
        <f t="shared" si="67"/>
        <v>0.33677316113678446</v>
      </c>
      <c r="AA96" s="1130">
        <f t="shared" si="67"/>
        <v>0.56710622905003227</v>
      </c>
      <c r="AB96" s="1130">
        <f t="shared" si="67"/>
        <v>0.30944691409076813</v>
      </c>
      <c r="AC96" s="1130">
        <f t="shared" si="67"/>
        <v>0.33384344600077992</v>
      </c>
      <c r="AD96" s="1130">
        <f t="shared" si="67"/>
        <v>0.34096086859780289</v>
      </c>
      <c r="AE96" s="1130">
        <f t="shared" si="67"/>
        <v>0.40466665172823313</v>
      </c>
      <c r="AF96" s="1130">
        <f t="shared" si="67"/>
        <v>0.32560629965234633</v>
      </c>
      <c r="AG96" s="1130">
        <f t="shared" si="67"/>
        <v>0.37493060738300682</v>
      </c>
      <c r="AH96" s="1130">
        <f t="shared" si="67"/>
        <v>0.3553503354871464</v>
      </c>
    </row>
    <row r="97" spans="1:35" s="1108" customFormat="1" outlineLevel="1">
      <c r="A97" s="1887">
        <v>94</v>
      </c>
      <c r="B97" s="1887">
        <v>94</v>
      </c>
      <c r="C97" s="371"/>
      <c r="D97" s="2177">
        <v>1</v>
      </c>
      <c r="E97" s="104"/>
      <c r="F97" s="104"/>
      <c r="G97" s="2231"/>
      <c r="H97" s="2232"/>
      <c r="I97" s="2236"/>
      <c r="J97" s="2231"/>
      <c r="K97" s="2231"/>
      <c r="L97" s="2233" t="s">
        <v>606</v>
      </c>
      <c r="M97" s="2236"/>
      <c r="N97" s="2236"/>
      <c r="O97" s="2237"/>
      <c r="P97" s="1114">
        <f>IFERROR(P100/P75,0)</f>
        <v>0.48169130855326792</v>
      </c>
      <c r="Q97" s="1114">
        <f>IFERROR(Q100/Q75,0)</f>
        <v>0.39045924533369142</v>
      </c>
      <c r="R97" s="1114">
        <f t="shared" ref="R97:AH97" si="68">IFERROR(R100/R75,0)</f>
        <v>0.11921757206902597</v>
      </c>
      <c r="S97" s="1114">
        <f t="shared" si="68"/>
        <v>0.30873381937211725</v>
      </c>
      <c r="T97" s="1114">
        <f t="shared" si="68"/>
        <v>0.26975688098798251</v>
      </c>
      <c r="U97" s="1114">
        <f t="shared" si="68"/>
        <v>0.32253822025735385</v>
      </c>
      <c r="V97" s="1114">
        <f t="shared" si="68"/>
        <v>0.29398142787671072</v>
      </c>
      <c r="W97" s="1114">
        <f t="shared" si="68"/>
        <v>0.2697160883280757</v>
      </c>
      <c r="X97" s="1114">
        <f t="shared" si="68"/>
        <v>0.30384314324443001</v>
      </c>
      <c r="Y97" s="1114">
        <f t="shared" si="68"/>
        <v>0.17435911956809</v>
      </c>
      <c r="Z97" s="1114">
        <f t="shared" si="68"/>
        <v>0.27573779462924597</v>
      </c>
      <c r="AA97" s="1114">
        <f t="shared" si="68"/>
        <v>0.63262574355692824</v>
      </c>
      <c r="AB97" s="1114">
        <f t="shared" si="68"/>
        <v>0.258303877741969</v>
      </c>
      <c r="AC97" s="1114">
        <f t="shared" si="68"/>
        <v>0.30495503718927958</v>
      </c>
      <c r="AD97" s="1114">
        <f t="shared" si="68"/>
        <v>0.2916198000029368</v>
      </c>
      <c r="AE97" s="1114">
        <f t="shared" si="68"/>
        <v>0.38921273758953212</v>
      </c>
      <c r="AF97" s="1114">
        <f t="shared" si="68"/>
        <v>0.29040683419855001</v>
      </c>
      <c r="AG97" s="1114">
        <f t="shared" si="68"/>
        <v>0.34353561497532015</v>
      </c>
      <c r="AH97" s="1114">
        <f t="shared" si="68"/>
        <v>0.32206202115418475</v>
      </c>
    </row>
    <row r="98" spans="1:35" s="1108" customFormat="1" outlineLevel="1">
      <c r="A98" s="1887">
        <v>95</v>
      </c>
      <c r="B98" s="1887">
        <v>95</v>
      </c>
      <c r="C98" s="371"/>
      <c r="D98" s="2177">
        <v>1</v>
      </c>
      <c r="E98" s="104"/>
      <c r="F98" s="104"/>
      <c r="G98" s="2231"/>
      <c r="H98" s="2232"/>
      <c r="I98" s="2236"/>
      <c r="J98" s="2231"/>
      <c r="K98" s="2231"/>
      <c r="L98" s="2233" t="s">
        <v>607</v>
      </c>
      <c r="M98" s="2236"/>
      <c r="N98" s="2236"/>
      <c r="O98" s="2237"/>
      <c r="P98" s="1114">
        <f>IFERROR(P101/P76,0)</f>
        <v>-1.0037406483790523</v>
      </c>
      <c r="Q98" s="1114">
        <f t="shared" ref="Q98:AH99" si="69">IFERROR(Q101/Q76,0)</f>
        <v>0.40347848886752463</v>
      </c>
      <c r="R98" s="1114">
        <f t="shared" si="69"/>
        <v>0.44937114673242912</v>
      </c>
      <c r="S98" s="1114">
        <f t="shared" si="69"/>
        <v>0.3965038080488788</v>
      </c>
      <c r="T98" s="1114">
        <f t="shared" si="69"/>
        <v>0.37648442430153173</v>
      </c>
      <c r="U98" s="1114">
        <f t="shared" si="69"/>
        <v>0.43557736020609183</v>
      </c>
      <c r="V98" s="1114">
        <f t="shared" si="69"/>
        <v>0.45686342996856444</v>
      </c>
      <c r="W98" s="1114">
        <f t="shared" si="69"/>
        <v>0.40502159591640852</v>
      </c>
      <c r="X98" s="1114">
        <f t="shared" si="69"/>
        <v>0.45386146770096797</v>
      </c>
      <c r="Y98" s="1114">
        <f t="shared" si="69"/>
        <v>0.42170376228674727</v>
      </c>
      <c r="Z98" s="1114">
        <f t="shared" si="69"/>
        <v>0.45320329277022192</v>
      </c>
      <c r="AA98" s="1114">
        <f t="shared" si="69"/>
        <v>0.42962252517640609</v>
      </c>
      <c r="AB98" s="1114">
        <f t="shared" si="69"/>
        <v>0.39897180423334583</v>
      </c>
      <c r="AC98" s="1114">
        <f t="shared" si="69"/>
        <v>0.40662952274261632</v>
      </c>
      <c r="AD98" s="1114">
        <f t="shared" si="69"/>
        <v>0.44135573774410208</v>
      </c>
      <c r="AE98" s="1114">
        <f t="shared" si="69"/>
        <v>0.43563192801337841</v>
      </c>
      <c r="AF98" s="1114">
        <f t="shared" si="69"/>
        <v>0.40360645138115592</v>
      </c>
      <c r="AG98" s="1114">
        <f t="shared" si="69"/>
        <v>0.43828901926517705</v>
      </c>
      <c r="AH98" s="1114">
        <f t="shared" si="69"/>
        <v>0.42504462394998688</v>
      </c>
    </row>
    <row r="99" spans="1:35" s="1108" customFormat="1" outlineLevel="1">
      <c r="A99" s="1887">
        <v>96</v>
      </c>
      <c r="B99" s="1887">
        <v>96</v>
      </c>
      <c r="C99" s="371"/>
      <c r="D99" s="2177">
        <v>1</v>
      </c>
      <c r="E99" s="104"/>
      <c r="F99" s="104"/>
      <c r="G99" s="2231"/>
      <c r="H99" s="2232"/>
      <c r="I99" s="2236"/>
      <c r="J99" s="2231"/>
      <c r="K99" s="2231"/>
      <c r="L99" s="2233" t="s">
        <v>608</v>
      </c>
      <c r="M99" s="2236"/>
      <c r="N99" s="2236"/>
      <c r="O99" s="2237"/>
      <c r="P99" s="1114">
        <f>IFERROR(P102/P77,0)</f>
        <v>0</v>
      </c>
      <c r="Q99" s="1114">
        <f t="shared" si="69"/>
        <v>0</v>
      </c>
      <c r="R99" s="1114">
        <f t="shared" si="69"/>
        <v>0</v>
      </c>
      <c r="S99" s="1114">
        <f t="shared" si="69"/>
        <v>0</v>
      </c>
      <c r="T99" s="1114">
        <f t="shared" si="69"/>
        <v>0</v>
      </c>
      <c r="U99" s="1114">
        <f t="shared" si="69"/>
        <v>0</v>
      </c>
      <c r="V99" s="1114">
        <f t="shared" si="69"/>
        <v>0</v>
      </c>
      <c r="W99" s="1114">
        <f t="shared" si="69"/>
        <v>0</v>
      </c>
      <c r="X99" s="1114">
        <f t="shared" si="69"/>
        <v>0</v>
      </c>
      <c r="Y99" s="1114">
        <f t="shared" si="69"/>
        <v>0</v>
      </c>
      <c r="Z99" s="1114">
        <f t="shared" si="69"/>
        <v>0</v>
      </c>
      <c r="AA99" s="1114">
        <f t="shared" si="69"/>
        <v>0</v>
      </c>
      <c r="AB99" s="1114">
        <f t="shared" si="69"/>
        <v>0</v>
      </c>
      <c r="AC99" s="1114">
        <f t="shared" si="69"/>
        <v>0</v>
      </c>
      <c r="AD99" s="1114">
        <f t="shared" si="69"/>
        <v>0</v>
      </c>
      <c r="AE99" s="1114">
        <f t="shared" si="69"/>
        <v>0</v>
      </c>
      <c r="AF99" s="1114">
        <f t="shared" si="69"/>
        <v>0</v>
      </c>
      <c r="AG99" s="1114">
        <f t="shared" si="69"/>
        <v>0</v>
      </c>
      <c r="AH99" s="1114">
        <f t="shared" si="69"/>
        <v>0</v>
      </c>
    </row>
    <row r="100" spans="1:35">
      <c r="A100" s="1887">
        <v>97</v>
      </c>
      <c r="B100" s="1887">
        <v>97</v>
      </c>
      <c r="D100" s="2177">
        <v>1</v>
      </c>
      <c r="E100" s="104"/>
      <c r="F100" s="104"/>
      <c r="G100" s="104"/>
      <c r="H100" s="89"/>
      <c r="I100" s="2182"/>
      <c r="J100" s="104"/>
      <c r="K100" s="104"/>
      <c r="L100" s="2182" t="s">
        <v>142</v>
      </c>
      <c r="M100" s="2182"/>
      <c r="N100" s="2182"/>
      <c r="O100" s="2225"/>
      <c r="P100" s="1418">
        <f t="shared" ref="P100:AA100" si="70">P391+P415</f>
        <v>6972</v>
      </c>
      <c r="Q100" s="1418">
        <f t="shared" si="70"/>
        <v>23262</v>
      </c>
      <c r="R100" s="1418">
        <f t="shared" si="70"/>
        <v>9520</v>
      </c>
      <c r="S100" s="1418">
        <f t="shared" si="70"/>
        <v>26975</v>
      </c>
      <c r="T100" s="1418">
        <f t="shared" si="70"/>
        <v>24355</v>
      </c>
      <c r="U100" s="1418">
        <f t="shared" si="70"/>
        <v>52237</v>
      </c>
      <c r="V100" s="1418">
        <f t="shared" si="70"/>
        <v>25390</v>
      </c>
      <c r="W100" s="1418">
        <f t="shared" si="70"/>
        <v>26163</v>
      </c>
      <c r="X100" s="1418">
        <f t="shared" si="70"/>
        <v>47745</v>
      </c>
      <c r="Y100" s="1418">
        <f t="shared" si="70"/>
        <v>18473</v>
      </c>
      <c r="Z100" s="1418">
        <f t="shared" si="70"/>
        <v>35271</v>
      </c>
      <c r="AA100" s="1418">
        <f t="shared" si="70"/>
        <v>96886</v>
      </c>
      <c r="AB100" s="1418">
        <f>SUM(P100:R100)</f>
        <v>39754</v>
      </c>
      <c r="AC100" s="1418">
        <f>SUM(S100:U100)</f>
        <v>103567</v>
      </c>
      <c r="AD100" s="1418">
        <f>SUM(V100:X100)</f>
        <v>99298</v>
      </c>
      <c r="AE100" s="1418">
        <f>SUM(Y100:AA100)</f>
        <v>150630</v>
      </c>
      <c r="AF100" s="1418">
        <f>AB100+AC100</f>
        <v>143321</v>
      </c>
      <c r="AG100" s="1418">
        <f>AE100+AD100</f>
        <v>249928</v>
      </c>
      <c r="AH100" s="1418">
        <f>AF100+AG100</f>
        <v>393249</v>
      </c>
    </row>
    <row r="101" spans="1:35">
      <c r="A101" s="1887">
        <v>98</v>
      </c>
      <c r="B101" s="1887">
        <v>98</v>
      </c>
      <c r="D101" s="2177">
        <v>1</v>
      </c>
      <c r="E101" s="104"/>
      <c r="F101" s="104"/>
      <c r="G101" s="104"/>
      <c r="H101" s="89"/>
      <c r="I101" s="2182"/>
      <c r="J101" s="104"/>
      <c r="K101" s="104"/>
      <c r="L101" s="2182" t="s">
        <v>97</v>
      </c>
      <c r="M101" s="2182"/>
      <c r="N101" s="2182"/>
      <c r="O101" s="2225"/>
      <c r="P101" s="1418">
        <f t="shared" ref="P101:AA101" si="71">P396+P420</f>
        <v>-1610</v>
      </c>
      <c r="Q101" s="1418">
        <f t="shared" si="71"/>
        <v>18466</v>
      </c>
      <c r="R101" s="1418">
        <f t="shared" si="71"/>
        <v>18222</v>
      </c>
      <c r="S101" s="1418">
        <f t="shared" si="71"/>
        <v>18690</v>
      </c>
      <c r="T101" s="1418">
        <f t="shared" si="71"/>
        <v>13125</v>
      </c>
      <c r="U101" s="1418">
        <f t="shared" si="71"/>
        <v>22995</v>
      </c>
      <c r="V101" s="1418">
        <f t="shared" si="71"/>
        <v>22236</v>
      </c>
      <c r="W101" s="1418">
        <f t="shared" si="71"/>
        <v>18567</v>
      </c>
      <c r="X101" s="1418">
        <f t="shared" si="71"/>
        <v>33057</v>
      </c>
      <c r="Y101" s="1418">
        <f t="shared" si="71"/>
        <v>22395</v>
      </c>
      <c r="Z101" s="1418">
        <f t="shared" si="71"/>
        <v>30390</v>
      </c>
      <c r="AA101" s="1418">
        <f t="shared" si="71"/>
        <v>31356</v>
      </c>
      <c r="AB101" s="1418">
        <f>SUM(P101:R101)</f>
        <v>35078</v>
      </c>
      <c r="AC101" s="1418">
        <f>SUM(S101:U101)</f>
        <v>54810</v>
      </c>
      <c r="AD101" s="1418">
        <f>SUM(V101:X101)</f>
        <v>73860</v>
      </c>
      <c r="AE101" s="1418">
        <f>SUM(Y101:AA101)</f>
        <v>84141</v>
      </c>
      <c r="AF101" s="1418">
        <f>AB101+AC101</f>
        <v>89888</v>
      </c>
      <c r="AG101" s="1418">
        <f>AE101+AD101</f>
        <v>158001</v>
      </c>
      <c r="AH101" s="1418">
        <f>AF101+AG101</f>
        <v>247889</v>
      </c>
    </row>
    <row r="102" spans="1:35">
      <c r="A102" s="1887">
        <v>99</v>
      </c>
      <c r="B102" s="1887">
        <v>99</v>
      </c>
      <c r="D102" s="2177">
        <v>1</v>
      </c>
      <c r="E102" s="104"/>
      <c r="F102" s="104"/>
      <c r="G102" s="104"/>
      <c r="H102" s="89"/>
      <c r="I102" s="2182"/>
      <c r="J102" s="104"/>
      <c r="K102" s="104"/>
      <c r="L102" s="2182" t="s">
        <v>11</v>
      </c>
      <c r="M102" s="2182"/>
      <c r="N102" s="2182"/>
      <c r="O102" s="2225"/>
      <c r="P102" s="1418">
        <f t="shared" ref="P102:AA102" si="72">P413+P437</f>
        <v>0</v>
      </c>
      <c r="Q102" s="1418">
        <f t="shared" si="72"/>
        <v>0</v>
      </c>
      <c r="R102" s="1418">
        <f t="shared" si="72"/>
        <v>0</v>
      </c>
      <c r="S102" s="1418">
        <f t="shared" si="72"/>
        <v>0</v>
      </c>
      <c r="T102" s="1418">
        <f t="shared" si="72"/>
        <v>0</v>
      </c>
      <c r="U102" s="1418">
        <f t="shared" si="72"/>
        <v>0</v>
      </c>
      <c r="V102" s="1418">
        <f t="shared" si="72"/>
        <v>0</v>
      </c>
      <c r="W102" s="1418">
        <f t="shared" si="72"/>
        <v>0</v>
      </c>
      <c r="X102" s="1418">
        <f t="shared" si="72"/>
        <v>0</v>
      </c>
      <c r="Y102" s="1418">
        <f t="shared" si="72"/>
        <v>0</v>
      </c>
      <c r="Z102" s="1418">
        <f t="shared" si="72"/>
        <v>0</v>
      </c>
      <c r="AA102" s="1418">
        <f t="shared" si="72"/>
        <v>0</v>
      </c>
      <c r="AB102" s="1418">
        <f>SUM(P102:R102)</f>
        <v>0</v>
      </c>
      <c r="AC102" s="1418">
        <f>SUM(S102:U102)</f>
        <v>0</v>
      </c>
      <c r="AD102" s="1418">
        <f>SUM(V102:X102)</f>
        <v>0</v>
      </c>
      <c r="AE102" s="1418">
        <f>SUM(Y102:AA102)</f>
        <v>0</v>
      </c>
      <c r="AF102" s="1418">
        <f>AB102+AC102</f>
        <v>0</v>
      </c>
      <c r="AG102" s="1418">
        <f>AE102+AD102</f>
        <v>0</v>
      </c>
      <c r="AH102" s="1418">
        <f>AF102+AG102</f>
        <v>0</v>
      </c>
    </row>
    <row r="103" spans="1:35">
      <c r="A103" s="1887">
        <v>100</v>
      </c>
      <c r="B103" s="1887">
        <v>100</v>
      </c>
      <c r="D103" s="2177">
        <v>1</v>
      </c>
      <c r="E103" s="104"/>
      <c r="F103" s="104"/>
      <c r="G103" s="104"/>
      <c r="H103" s="2220" t="s">
        <v>99</v>
      </c>
      <c r="I103" s="2221"/>
      <c r="J103" s="2222"/>
      <c r="K103" s="2222"/>
      <c r="L103" s="2222"/>
      <c r="M103" s="2222"/>
      <c r="N103" s="2222"/>
      <c r="O103" s="2224"/>
      <c r="P103" s="2002">
        <f>SUM(P104:P106)</f>
        <v>38788</v>
      </c>
      <c r="Q103" s="2002">
        <f t="shared" ref="Q103:AH103" si="73">SUM(Q104:Q106)</f>
        <v>38766</v>
      </c>
      <c r="R103" s="2002">
        <f t="shared" si="73"/>
        <v>50397</v>
      </c>
      <c r="S103" s="2002">
        <f t="shared" si="73"/>
        <v>40689</v>
      </c>
      <c r="T103" s="2002">
        <f t="shared" si="73"/>
        <v>41094</v>
      </c>
      <c r="U103" s="2002">
        <f t="shared" si="73"/>
        <v>51012</v>
      </c>
      <c r="V103" s="2002">
        <f t="shared" si="73"/>
        <v>57440</v>
      </c>
      <c r="W103" s="2002">
        <f t="shared" si="73"/>
        <v>49130</v>
      </c>
      <c r="X103" s="2002">
        <f t="shared" si="73"/>
        <v>56002</v>
      </c>
      <c r="Y103" s="2002">
        <f t="shared" si="73"/>
        <v>52836</v>
      </c>
      <c r="Z103" s="2002">
        <f t="shared" si="73"/>
        <v>50918</v>
      </c>
      <c r="AA103" s="2002">
        <f t="shared" si="73"/>
        <v>50631</v>
      </c>
      <c r="AB103" s="2002">
        <f t="shared" si="73"/>
        <v>127951</v>
      </c>
      <c r="AC103" s="2002">
        <f t="shared" si="73"/>
        <v>132795</v>
      </c>
      <c r="AD103" s="2002">
        <f t="shared" si="73"/>
        <v>162572</v>
      </c>
      <c r="AE103" s="2002">
        <f t="shared" si="73"/>
        <v>154385</v>
      </c>
      <c r="AF103" s="2002">
        <f t="shared" si="73"/>
        <v>260746</v>
      </c>
      <c r="AG103" s="2002">
        <f t="shared" si="73"/>
        <v>316957</v>
      </c>
      <c r="AH103" s="2002">
        <f t="shared" si="73"/>
        <v>577703</v>
      </c>
    </row>
    <row r="104" spans="1:35">
      <c r="A104" s="1887">
        <v>101</v>
      </c>
      <c r="B104" s="1887">
        <v>101</v>
      </c>
      <c r="D104" s="2177">
        <v>1</v>
      </c>
      <c r="E104" s="104"/>
      <c r="F104" s="104"/>
      <c r="G104" s="104"/>
      <c r="H104" s="89"/>
      <c r="I104" s="2201" t="s">
        <v>178</v>
      </c>
      <c r="J104" s="104"/>
      <c r="K104" s="104"/>
      <c r="L104" s="2182"/>
      <c r="M104" s="2182"/>
      <c r="N104" s="2182"/>
      <c r="O104" s="2225"/>
      <c r="P104" s="1419">
        <v>4918</v>
      </c>
      <c r="Q104" s="1419">
        <v>6020</v>
      </c>
      <c r="R104" s="1419">
        <v>10098</v>
      </c>
      <c r="S104" s="1419">
        <v>7493</v>
      </c>
      <c r="T104" s="1419">
        <v>7019</v>
      </c>
      <c r="U104" s="1419">
        <v>11110</v>
      </c>
      <c r="V104" s="1419">
        <v>15184</v>
      </c>
      <c r="W104" s="1419">
        <v>11736</v>
      </c>
      <c r="X104" s="1419">
        <v>23374</v>
      </c>
      <c r="Y104" s="1419">
        <v>15484</v>
      </c>
      <c r="Z104" s="1419">
        <v>13361</v>
      </c>
      <c r="AA104" s="1419">
        <v>7807</v>
      </c>
      <c r="AB104" s="1418">
        <f>SUM(P104:R104)</f>
        <v>21036</v>
      </c>
      <c r="AC104" s="1418">
        <f>SUM(S104:U104)</f>
        <v>25622</v>
      </c>
      <c r="AD104" s="1418">
        <f>SUM(V104:X104)</f>
        <v>50294</v>
      </c>
      <c r="AE104" s="1418">
        <f>SUM(Y104:AA104)</f>
        <v>36652</v>
      </c>
      <c r="AF104" s="1418">
        <f>AB104+AC104</f>
        <v>46658</v>
      </c>
      <c r="AG104" s="1418">
        <f>AE104+AD104</f>
        <v>86946</v>
      </c>
      <c r="AH104" s="1418">
        <f>AF104+AG104</f>
        <v>133604</v>
      </c>
    </row>
    <row r="105" spans="1:35">
      <c r="A105" s="1887">
        <v>102</v>
      </c>
      <c r="B105" s="1887">
        <v>102</v>
      </c>
      <c r="D105" s="2177">
        <v>1</v>
      </c>
      <c r="E105" s="104"/>
      <c r="F105" s="104"/>
      <c r="G105" s="104"/>
      <c r="H105" s="89"/>
      <c r="I105" s="2184" t="s">
        <v>179</v>
      </c>
      <c r="J105" s="104"/>
      <c r="K105" s="104"/>
      <c r="L105" s="2182"/>
      <c r="M105" s="2182"/>
      <c r="N105" s="2182"/>
      <c r="O105" s="2225"/>
      <c r="P105" s="1419">
        <v>22789</v>
      </c>
      <c r="Q105" s="1419">
        <v>22190</v>
      </c>
      <c r="R105" s="1419">
        <v>21673</v>
      </c>
      <c r="S105" s="1419">
        <v>22467</v>
      </c>
      <c r="T105" s="1419">
        <v>23104</v>
      </c>
      <c r="U105" s="1419">
        <v>24515</v>
      </c>
      <c r="V105" s="1419">
        <v>23927</v>
      </c>
      <c r="W105" s="1419">
        <v>22815</v>
      </c>
      <c r="X105" s="1419">
        <v>18241</v>
      </c>
      <c r="Y105" s="1419">
        <v>22721</v>
      </c>
      <c r="Z105" s="1419">
        <v>23037</v>
      </c>
      <c r="AA105" s="1419">
        <v>35728</v>
      </c>
      <c r="AB105" s="1418">
        <f>SUM(P105:R105)</f>
        <v>66652</v>
      </c>
      <c r="AC105" s="1418">
        <f>SUM(S105:U105)</f>
        <v>70086</v>
      </c>
      <c r="AD105" s="1418">
        <f>SUM(V105:X105)</f>
        <v>64983</v>
      </c>
      <c r="AE105" s="1418">
        <f>SUM(Y105:AA105)</f>
        <v>81486</v>
      </c>
      <c r="AF105" s="1418">
        <f>AB105+AC105</f>
        <v>136738</v>
      </c>
      <c r="AG105" s="1418">
        <f>AE105+AD105</f>
        <v>146469</v>
      </c>
      <c r="AH105" s="1418">
        <f>AF105+AG105</f>
        <v>283207</v>
      </c>
    </row>
    <row r="106" spans="1:35">
      <c r="A106" s="1887">
        <v>103</v>
      </c>
      <c r="B106" s="1887">
        <v>103</v>
      </c>
      <c r="D106" s="2177">
        <v>1</v>
      </c>
      <c r="E106" s="104"/>
      <c r="F106" s="104"/>
      <c r="G106" s="104"/>
      <c r="H106" s="89"/>
      <c r="I106" s="2184" t="s">
        <v>180</v>
      </c>
      <c r="J106" s="520"/>
      <c r="K106" s="520"/>
      <c r="L106" s="81"/>
      <c r="M106" s="81"/>
      <c r="N106" s="81"/>
      <c r="O106" s="2230"/>
      <c r="P106" s="1424">
        <v>11081</v>
      </c>
      <c r="Q106" s="1424">
        <v>10556</v>
      </c>
      <c r="R106" s="1424">
        <v>18626</v>
      </c>
      <c r="S106" s="1424">
        <v>10729</v>
      </c>
      <c r="T106" s="1424">
        <v>10971</v>
      </c>
      <c r="U106" s="1424">
        <v>15387</v>
      </c>
      <c r="V106" s="1424">
        <v>18329</v>
      </c>
      <c r="W106" s="1424">
        <v>14579</v>
      </c>
      <c r="X106" s="1424">
        <v>14387</v>
      </c>
      <c r="Y106" s="1424">
        <v>14631</v>
      </c>
      <c r="Z106" s="1424">
        <v>14520</v>
      </c>
      <c r="AA106" s="1424">
        <v>7096</v>
      </c>
      <c r="AB106" s="1423">
        <f>SUM(P106:R106)</f>
        <v>40263</v>
      </c>
      <c r="AC106" s="1423">
        <f>SUM(S106:U106)</f>
        <v>37087</v>
      </c>
      <c r="AD106" s="1423">
        <f>SUM(V106:X106)</f>
        <v>47295</v>
      </c>
      <c r="AE106" s="1423">
        <f>SUM(Y106:AA106)</f>
        <v>36247</v>
      </c>
      <c r="AF106" s="1423">
        <f>AB106+AC106</f>
        <v>77350</v>
      </c>
      <c r="AG106" s="1423">
        <f>AE106+AD106</f>
        <v>83542</v>
      </c>
      <c r="AH106" s="1423">
        <f>AF106+AG106</f>
        <v>160892</v>
      </c>
    </row>
    <row r="107" spans="1:35">
      <c r="A107" s="1887">
        <v>104</v>
      </c>
      <c r="B107" s="1887">
        <v>104</v>
      </c>
      <c r="D107" s="2177">
        <v>1</v>
      </c>
      <c r="E107" s="104"/>
      <c r="F107" s="104"/>
      <c r="G107" s="104"/>
      <c r="H107" s="2220" t="s">
        <v>141</v>
      </c>
      <c r="I107" s="2221"/>
      <c r="J107" s="2222"/>
      <c r="K107" s="2222"/>
      <c r="L107" s="2221"/>
      <c r="M107" s="2221"/>
      <c r="N107" s="2221"/>
      <c r="O107" s="2238"/>
      <c r="P107" s="2002">
        <f>P95-P103</f>
        <v>-33426</v>
      </c>
      <c r="Q107" s="2003">
        <f t="shared" ref="Q107:AA107" si="74">Q95-Q103</f>
        <v>2962</v>
      </c>
      <c r="R107" s="2003">
        <f t="shared" si="74"/>
        <v>-22655</v>
      </c>
      <c r="S107" s="2003">
        <f t="shared" si="74"/>
        <v>4976</v>
      </c>
      <c r="T107" s="2003">
        <f t="shared" si="74"/>
        <v>-3614</v>
      </c>
      <c r="U107" s="2003">
        <f t="shared" si="74"/>
        <v>24220</v>
      </c>
      <c r="V107" s="2003">
        <f t="shared" si="74"/>
        <v>-9814</v>
      </c>
      <c r="W107" s="2003">
        <f t="shared" si="74"/>
        <v>-4400</v>
      </c>
      <c r="X107" s="2003">
        <f t="shared" si="74"/>
        <v>24800</v>
      </c>
      <c r="Y107" s="2003">
        <f t="shared" si="74"/>
        <v>-11968</v>
      </c>
      <c r="Z107" s="2003">
        <f t="shared" si="74"/>
        <v>14743</v>
      </c>
      <c r="AA107" s="2003">
        <f t="shared" si="74"/>
        <v>77611</v>
      </c>
      <c r="AB107" s="2003">
        <f>AB95-AB103</f>
        <v>-53119</v>
      </c>
      <c r="AC107" s="2003">
        <f t="shared" ref="AC107:AH107" si="75">AC95-AC103</f>
        <v>25582</v>
      </c>
      <c r="AD107" s="2003">
        <f t="shared" si="75"/>
        <v>10586</v>
      </c>
      <c r="AE107" s="2003">
        <f t="shared" si="75"/>
        <v>80386</v>
      </c>
      <c r="AF107" s="2003">
        <f t="shared" si="75"/>
        <v>-27537</v>
      </c>
      <c r="AG107" s="2003">
        <f t="shared" si="75"/>
        <v>90972</v>
      </c>
      <c r="AH107" s="2003">
        <f t="shared" si="75"/>
        <v>63435</v>
      </c>
      <c r="AI107" s="446"/>
    </row>
    <row r="108" spans="1:35">
      <c r="A108" s="1887">
        <v>105</v>
      </c>
      <c r="B108" s="1887">
        <v>105</v>
      </c>
      <c r="D108" s="2177">
        <v>1</v>
      </c>
      <c r="E108" s="104"/>
      <c r="F108" s="104"/>
      <c r="G108" s="104"/>
      <c r="H108" s="2239"/>
      <c r="I108" s="2240" t="s">
        <v>140</v>
      </c>
      <c r="J108" s="1188"/>
      <c r="K108" s="1188"/>
      <c r="L108" s="2241"/>
      <c r="M108" s="2241"/>
      <c r="N108" s="2241"/>
      <c r="O108" s="2242"/>
      <c r="P108" s="1665">
        <f t="shared" ref="P108:AH108" si="76">IFERROR(P107/P74,0)</f>
        <v>-2.0789899241199152</v>
      </c>
      <c r="Q108" s="1665">
        <f t="shared" si="76"/>
        <v>2.8117672745222748E-2</v>
      </c>
      <c r="R108" s="1665">
        <f t="shared" si="76"/>
        <v>-0.18815820072422842</v>
      </c>
      <c r="S108" s="1665">
        <f t="shared" si="76"/>
        <v>3.6993532079399302E-2</v>
      </c>
      <c r="T108" s="1665">
        <f t="shared" si="76"/>
        <v>-2.8878039425635452E-2</v>
      </c>
      <c r="U108" s="1665">
        <f t="shared" si="76"/>
        <v>0.11278335537467171</v>
      </c>
      <c r="V108" s="1665">
        <f t="shared" si="76"/>
        <v>-7.2676377585402518E-2</v>
      </c>
      <c r="W108" s="1665">
        <f t="shared" si="76"/>
        <v>-3.0802833860715185E-2</v>
      </c>
      <c r="X108" s="1665">
        <f t="shared" si="76"/>
        <v>0.10783921520880803</v>
      </c>
      <c r="Y108" s="1665">
        <f t="shared" si="76"/>
        <v>-7.5244885384837853E-2</v>
      </c>
      <c r="Z108" s="1665">
        <f t="shared" si="76"/>
        <v>7.5616373717116908E-2</v>
      </c>
      <c r="AA108" s="1665">
        <f t="shared" si="76"/>
        <v>0.34320800941034962</v>
      </c>
      <c r="AB108" s="1665">
        <f t="shared" si="76"/>
        <v>-0.21965884420552051</v>
      </c>
      <c r="AC108" s="1665">
        <f t="shared" si="76"/>
        <v>5.392438949842434E-2</v>
      </c>
      <c r="AD108" s="1665">
        <f t="shared" si="76"/>
        <v>2.0844614484900159E-2</v>
      </c>
      <c r="AE108" s="1665">
        <f t="shared" si="76"/>
        <v>0.13855856756509854</v>
      </c>
      <c r="AF108" s="1665">
        <f t="shared" si="76"/>
        <v>-3.8447146866230124E-2</v>
      </c>
      <c r="AG108" s="1665">
        <f t="shared" si="76"/>
        <v>8.3613048385495742E-2</v>
      </c>
      <c r="AH108" s="1665">
        <f t="shared" si="76"/>
        <v>3.5158809073283961E-2</v>
      </c>
      <c r="AI108" s="1108"/>
    </row>
    <row r="109" spans="1:35">
      <c r="A109" s="1887">
        <v>106</v>
      </c>
      <c r="B109" s="1887">
        <v>106</v>
      </c>
      <c r="D109" s="2177">
        <v>1</v>
      </c>
      <c r="E109" s="104"/>
      <c r="F109" s="104"/>
      <c r="G109" s="104"/>
      <c r="H109" s="2190" t="s">
        <v>182</v>
      </c>
      <c r="I109" s="2191"/>
      <c r="J109" s="2192"/>
      <c r="K109" s="2192"/>
      <c r="L109" s="2191"/>
      <c r="M109" s="2191"/>
      <c r="N109" s="2191"/>
      <c r="O109" s="2193"/>
      <c r="P109" s="2004">
        <v>42</v>
      </c>
      <c r="Q109" s="2004">
        <v>240</v>
      </c>
      <c r="R109" s="2004">
        <v>506</v>
      </c>
      <c r="S109" s="2004">
        <v>741</v>
      </c>
      <c r="T109" s="2004">
        <v>475</v>
      </c>
      <c r="U109" s="2004">
        <v>546</v>
      </c>
      <c r="V109" s="2004">
        <v>279</v>
      </c>
      <c r="W109" s="2004">
        <v>890</v>
      </c>
      <c r="X109" s="2004">
        <v>657</v>
      </c>
      <c r="Y109" s="2004">
        <v>1223</v>
      </c>
      <c r="Z109" s="2004">
        <v>792</v>
      </c>
      <c r="AA109" s="2004">
        <v>10599</v>
      </c>
      <c r="AB109" s="2005">
        <f>SUM(P109:R109)</f>
        <v>788</v>
      </c>
      <c r="AC109" s="2005">
        <f>SUM(S109:U109)</f>
        <v>1762</v>
      </c>
      <c r="AD109" s="2005">
        <f>SUM(V109:X109)</f>
        <v>1826</v>
      </c>
      <c r="AE109" s="2005">
        <f>SUM(Y109:AA109)</f>
        <v>12614</v>
      </c>
      <c r="AF109" s="2005">
        <f>AB109+AC109</f>
        <v>2550</v>
      </c>
      <c r="AG109" s="2005">
        <f>AE109+AD109</f>
        <v>14440</v>
      </c>
      <c r="AH109" s="2005">
        <f>AF109+AG109</f>
        <v>16990</v>
      </c>
    </row>
    <row r="110" spans="1:35">
      <c r="A110" s="1887">
        <v>107</v>
      </c>
      <c r="B110" s="1887">
        <v>107</v>
      </c>
      <c r="D110" s="2177">
        <v>1</v>
      </c>
      <c r="E110" s="104"/>
      <c r="F110" s="104"/>
      <c r="G110" s="104"/>
      <c r="H110" s="2195" t="s">
        <v>161</v>
      </c>
      <c r="I110" s="2196"/>
      <c r="J110" s="2197"/>
      <c r="K110" s="2197"/>
      <c r="L110" s="2196"/>
      <c r="M110" s="2196"/>
      <c r="N110" s="2196"/>
      <c r="O110" s="2205"/>
      <c r="P110" s="1425">
        <v>0</v>
      </c>
      <c r="Q110" s="1425">
        <v>0</v>
      </c>
      <c r="R110" s="1425">
        <v>0</v>
      </c>
      <c r="S110" s="1425">
        <v>0</v>
      </c>
      <c r="T110" s="1425">
        <v>0</v>
      </c>
      <c r="U110" s="1425">
        <v>0</v>
      </c>
      <c r="V110" s="1425">
        <v>0</v>
      </c>
      <c r="W110" s="1425">
        <v>0</v>
      </c>
      <c r="X110" s="1425">
        <v>0</v>
      </c>
      <c r="Y110" s="1425">
        <v>0</v>
      </c>
      <c r="Z110" s="1425">
        <v>0</v>
      </c>
      <c r="AA110" s="1425">
        <v>11730</v>
      </c>
      <c r="AB110" s="1426">
        <f>SUM(P110:R110)</f>
        <v>0</v>
      </c>
      <c r="AC110" s="1426">
        <f>SUM(S110:U110)</f>
        <v>0</v>
      </c>
      <c r="AD110" s="1426">
        <f>SUM(V110:X110)</f>
        <v>0</v>
      </c>
      <c r="AE110" s="1426">
        <f>SUM(Y110:AA110)</f>
        <v>11730</v>
      </c>
      <c r="AF110" s="1426">
        <f>AB110+AC110</f>
        <v>0</v>
      </c>
      <c r="AG110" s="1426">
        <f>AE110+AD110</f>
        <v>11730</v>
      </c>
      <c r="AH110" s="1426">
        <f>AF110+AG110</f>
        <v>11730</v>
      </c>
    </row>
    <row r="111" spans="1:35">
      <c r="A111" s="1887">
        <v>108</v>
      </c>
      <c r="B111" s="1887">
        <v>108</v>
      </c>
      <c r="D111" s="2177">
        <v>1</v>
      </c>
      <c r="E111" s="104"/>
      <c r="F111" s="104"/>
      <c r="G111" s="104"/>
      <c r="H111" s="2220" t="s">
        <v>184</v>
      </c>
      <c r="I111" s="2221"/>
      <c r="J111" s="2222"/>
      <c r="K111" s="2222"/>
      <c r="L111" s="2222"/>
      <c r="M111" s="2222"/>
      <c r="N111" s="2222"/>
      <c r="O111" s="2224"/>
      <c r="P111" s="2002">
        <f>P107+P109-P110</f>
        <v>-33384</v>
      </c>
      <c r="Q111" s="2002">
        <f t="shared" ref="Q111:AH111" si="77">Q107+Q109-Q110</f>
        <v>3202</v>
      </c>
      <c r="R111" s="2002">
        <f t="shared" si="77"/>
        <v>-22149</v>
      </c>
      <c r="S111" s="2002">
        <f t="shared" si="77"/>
        <v>5717</v>
      </c>
      <c r="T111" s="2002">
        <f t="shared" si="77"/>
        <v>-3139</v>
      </c>
      <c r="U111" s="2002">
        <f t="shared" si="77"/>
        <v>24766</v>
      </c>
      <c r="V111" s="2002">
        <f t="shared" si="77"/>
        <v>-9535</v>
      </c>
      <c r="W111" s="2002">
        <f t="shared" si="77"/>
        <v>-3510</v>
      </c>
      <c r="X111" s="2002">
        <f t="shared" si="77"/>
        <v>25457</v>
      </c>
      <c r="Y111" s="2002">
        <f t="shared" si="77"/>
        <v>-10745</v>
      </c>
      <c r="Z111" s="2002">
        <f t="shared" si="77"/>
        <v>15535</v>
      </c>
      <c r="AA111" s="2002">
        <f t="shared" si="77"/>
        <v>76480</v>
      </c>
      <c r="AB111" s="2002">
        <f t="shared" si="77"/>
        <v>-52331</v>
      </c>
      <c r="AC111" s="2002">
        <f t="shared" si="77"/>
        <v>27344</v>
      </c>
      <c r="AD111" s="2002">
        <f t="shared" si="77"/>
        <v>12412</v>
      </c>
      <c r="AE111" s="2002">
        <f t="shared" si="77"/>
        <v>81270</v>
      </c>
      <c r="AF111" s="2002">
        <f t="shared" si="77"/>
        <v>-24987</v>
      </c>
      <c r="AG111" s="2002">
        <f t="shared" si="77"/>
        <v>93682</v>
      </c>
      <c r="AH111" s="2002">
        <f t="shared" si="77"/>
        <v>68695</v>
      </c>
    </row>
    <row r="112" spans="1:35">
      <c r="A112" s="1887">
        <v>109</v>
      </c>
      <c r="B112" s="1887">
        <v>109</v>
      </c>
      <c r="D112" s="2177">
        <v>1</v>
      </c>
      <c r="E112" s="104"/>
      <c r="F112" s="104"/>
      <c r="G112" s="104"/>
      <c r="H112" s="2239"/>
      <c r="I112" s="2240" t="s">
        <v>140</v>
      </c>
      <c r="J112" s="1188"/>
      <c r="K112" s="1188"/>
      <c r="L112" s="2241"/>
      <c r="M112" s="2241"/>
      <c r="N112" s="2241"/>
      <c r="O112" s="2242"/>
      <c r="P112" s="1665">
        <f t="shared" ref="P112:AH112" si="78">IFERROR(P111/P74,0)</f>
        <v>-2.0763776589128002</v>
      </c>
      <c r="Q112" s="1665">
        <f t="shared" si="78"/>
        <v>3.0395944675963283E-2</v>
      </c>
      <c r="R112" s="1665">
        <f t="shared" si="78"/>
        <v>-0.18395568253546393</v>
      </c>
      <c r="S112" s="1665">
        <f t="shared" si="78"/>
        <v>4.2502416177235894E-2</v>
      </c>
      <c r="T112" s="1665">
        <f t="shared" si="78"/>
        <v>-2.5082502976499638E-2</v>
      </c>
      <c r="U112" s="1665">
        <f t="shared" si="78"/>
        <v>0.11532587032242442</v>
      </c>
      <c r="V112" s="1665">
        <f t="shared" si="78"/>
        <v>-7.0610277183290507E-2</v>
      </c>
      <c r="W112" s="1665">
        <f t="shared" si="78"/>
        <v>-2.4572260647979613E-2</v>
      </c>
      <c r="X112" s="1665">
        <f t="shared" si="78"/>
        <v>0.11069608474075104</v>
      </c>
      <c r="Y112" s="1665">
        <f t="shared" si="78"/>
        <v>-6.7555672916116541E-2</v>
      </c>
      <c r="Z112" s="1665">
        <f t="shared" si="78"/>
        <v>7.9678516292166532E-2</v>
      </c>
      <c r="AA112" s="1665">
        <f t="shared" si="78"/>
        <v>0.33820655009861411</v>
      </c>
      <c r="AB112" s="1665">
        <f t="shared" si="78"/>
        <v>-0.21640028946552259</v>
      </c>
      <c r="AC112" s="1665">
        <f t="shared" si="78"/>
        <v>5.7638515614295803E-2</v>
      </c>
      <c r="AD112" s="1665">
        <f t="shared" si="78"/>
        <v>2.4440143112278552E-2</v>
      </c>
      <c r="AE112" s="1665">
        <f t="shared" si="78"/>
        <v>0.14008228778662402</v>
      </c>
      <c r="AF112" s="1665">
        <f t="shared" si="78"/>
        <v>-3.4886838026890805E-2</v>
      </c>
      <c r="AG112" s="1665">
        <f t="shared" si="78"/>
        <v>8.6103829737172011E-2</v>
      </c>
      <c r="AH112" s="1665">
        <f t="shared" si="78"/>
        <v>3.8074160783309559E-2</v>
      </c>
      <c r="AI112" s="1108"/>
    </row>
    <row r="113" spans="1:34">
      <c r="A113" s="1887">
        <v>110</v>
      </c>
      <c r="B113" s="1887">
        <v>110</v>
      </c>
      <c r="D113" s="2177">
        <v>1</v>
      </c>
      <c r="E113" s="104"/>
      <c r="F113" s="104"/>
      <c r="G113" s="104"/>
      <c r="H113" s="104"/>
      <c r="I113" s="2182"/>
      <c r="J113" s="104"/>
      <c r="K113" s="104"/>
      <c r="L113" s="2182"/>
      <c r="M113" s="2182"/>
      <c r="N113" s="2182"/>
      <c r="O113" s="2182"/>
      <c r="P113" s="2187"/>
      <c r="Q113" s="2187"/>
      <c r="R113" s="2187"/>
      <c r="S113" s="2187"/>
      <c r="T113" s="2187"/>
      <c r="U113" s="2187"/>
      <c r="Y113" s="252"/>
      <c r="Z113" s="252"/>
      <c r="AA113" s="252"/>
      <c r="AB113" s="252"/>
      <c r="AC113" s="252"/>
      <c r="AD113" s="252"/>
      <c r="AE113" s="252"/>
      <c r="AF113" s="252"/>
      <c r="AG113" s="252"/>
      <c r="AH113" s="1674"/>
    </row>
    <row r="114" spans="1:34">
      <c r="A114" s="1887">
        <v>111</v>
      </c>
      <c r="B114" s="1887">
        <v>111</v>
      </c>
      <c r="D114" s="2177">
        <v>1</v>
      </c>
      <c r="E114" s="104"/>
      <c r="F114" s="104"/>
      <c r="G114" s="104" t="s">
        <v>515</v>
      </c>
      <c r="H114" s="104"/>
      <c r="I114" s="2182"/>
      <c r="J114" s="104"/>
      <c r="K114" s="104"/>
      <c r="L114" s="2182"/>
      <c r="M114" s="2182"/>
      <c r="N114" s="2182"/>
      <c r="O114" s="2182"/>
      <c r="P114" s="2187"/>
      <c r="Q114" s="2187"/>
      <c r="R114" s="2187"/>
      <c r="S114" s="2187"/>
      <c r="T114" s="2187"/>
      <c r="U114" s="2187"/>
      <c r="Z114" s="1"/>
      <c r="AA114" s="1"/>
      <c r="AB114" s="1"/>
      <c r="AC114" s="1"/>
      <c r="AD114" s="1"/>
      <c r="AE114" s="1"/>
      <c r="AF114" s="1"/>
      <c r="AG114" s="1"/>
      <c r="AH114" s="1"/>
    </row>
    <row r="115" spans="1:34">
      <c r="A115" s="1887">
        <v>112</v>
      </c>
      <c r="B115" s="1887">
        <v>112</v>
      </c>
      <c r="D115" s="2177">
        <v>1</v>
      </c>
      <c r="E115" s="104"/>
      <c r="F115" s="104"/>
      <c r="G115" s="104"/>
      <c r="H115" s="2243" t="s">
        <v>9</v>
      </c>
      <c r="I115" s="2244"/>
      <c r="J115" s="2245"/>
      <c r="K115" s="2245"/>
      <c r="L115" s="2245"/>
      <c r="M115" s="2245"/>
      <c r="N115" s="2246" t="s">
        <v>568</v>
      </c>
      <c r="O115" s="2247"/>
      <c r="P115" s="2247">
        <f>SUM(P116:P119)</f>
        <v>1387</v>
      </c>
      <c r="Q115" s="2247">
        <f t="shared" ref="Q115:AH115" si="79">SUM(Q116:Q119)</f>
        <v>150197</v>
      </c>
      <c r="R115" s="2247">
        <f t="shared" si="79"/>
        <v>216363</v>
      </c>
      <c r="S115" s="2247">
        <f t="shared" si="79"/>
        <v>223515</v>
      </c>
      <c r="T115" s="2247">
        <f t="shared" si="79"/>
        <v>235097</v>
      </c>
      <c r="U115" s="2247">
        <f t="shared" si="79"/>
        <v>290090</v>
      </c>
      <c r="V115" s="2247">
        <f t="shared" si="79"/>
        <v>392443</v>
      </c>
      <c r="W115" s="2247">
        <f t="shared" si="79"/>
        <v>364258</v>
      </c>
      <c r="X115" s="2247">
        <f t="shared" si="79"/>
        <v>403003</v>
      </c>
      <c r="Y115" s="2247">
        <f t="shared" si="79"/>
        <v>411259</v>
      </c>
      <c r="Z115" s="2247">
        <f t="shared" si="79"/>
        <v>434295</v>
      </c>
      <c r="AA115" s="2247">
        <f t="shared" si="79"/>
        <v>463120</v>
      </c>
      <c r="AB115" s="2006">
        <f t="shared" si="79"/>
        <v>367947</v>
      </c>
      <c r="AC115" s="2006">
        <f t="shared" si="79"/>
        <v>748702</v>
      </c>
      <c r="AD115" s="2006">
        <f t="shared" si="79"/>
        <v>1159704</v>
      </c>
      <c r="AE115" s="2006">
        <f t="shared" si="79"/>
        <v>1308674</v>
      </c>
      <c r="AF115" s="2006">
        <f t="shared" si="79"/>
        <v>1116649</v>
      </c>
      <c r="AG115" s="2006">
        <f t="shared" si="79"/>
        <v>2468378</v>
      </c>
      <c r="AH115" s="2006">
        <f t="shared" si="79"/>
        <v>3585027</v>
      </c>
    </row>
    <row r="116" spans="1:34">
      <c r="A116" s="1887">
        <v>113</v>
      </c>
      <c r="B116" s="1887">
        <v>113</v>
      </c>
      <c r="D116" s="2177">
        <v>1</v>
      </c>
      <c r="E116" s="104"/>
      <c r="F116" s="104"/>
      <c r="G116" s="104"/>
      <c r="H116" s="89"/>
      <c r="I116" s="2182"/>
      <c r="J116" s="104"/>
      <c r="K116" s="104"/>
      <c r="L116" s="2182" t="s">
        <v>142</v>
      </c>
      <c r="M116" s="2182"/>
      <c r="N116" s="2182"/>
      <c r="O116" s="2225"/>
      <c r="P116" s="2225">
        <f t="shared" ref="P116:AA116" si="80">P442+P457</f>
        <v>375</v>
      </c>
      <c r="Q116" s="2225">
        <f t="shared" si="80"/>
        <v>42234</v>
      </c>
      <c r="R116" s="2225">
        <f t="shared" si="80"/>
        <v>62626</v>
      </c>
      <c r="S116" s="2225">
        <f t="shared" si="80"/>
        <v>50106</v>
      </c>
      <c r="T116" s="2225">
        <f t="shared" si="80"/>
        <v>51163</v>
      </c>
      <c r="U116" s="2225">
        <f t="shared" si="80"/>
        <v>80475</v>
      </c>
      <c r="V116" s="2225">
        <f t="shared" si="80"/>
        <v>98644</v>
      </c>
      <c r="W116" s="2225">
        <f t="shared" si="80"/>
        <v>109188</v>
      </c>
      <c r="X116" s="2225">
        <f t="shared" si="80"/>
        <v>121927</v>
      </c>
      <c r="Y116" s="2225">
        <f t="shared" si="80"/>
        <v>97933</v>
      </c>
      <c r="Z116" s="2225">
        <f t="shared" si="80"/>
        <v>124940</v>
      </c>
      <c r="AA116" s="2225">
        <f t="shared" si="80"/>
        <v>134824</v>
      </c>
      <c r="AB116" s="1418">
        <f>SUM(P116:R116)</f>
        <v>105235</v>
      </c>
      <c r="AC116" s="1418">
        <f>SUM(S116:U116)</f>
        <v>181744</v>
      </c>
      <c r="AD116" s="1418">
        <f>SUM(V116:X116)</f>
        <v>329759</v>
      </c>
      <c r="AE116" s="1418">
        <f>SUM(Y116:AA116)</f>
        <v>357697</v>
      </c>
      <c r="AF116" s="1418">
        <f>AB116+AC116</f>
        <v>286979</v>
      </c>
      <c r="AG116" s="1418">
        <f>AE116+AD116</f>
        <v>687456</v>
      </c>
      <c r="AH116" s="1418">
        <f>AF116+AG116</f>
        <v>974435</v>
      </c>
    </row>
    <row r="117" spans="1:34">
      <c r="A117" s="1887">
        <v>114</v>
      </c>
      <c r="B117" s="1887">
        <v>114</v>
      </c>
      <c r="D117" s="2177">
        <v>1</v>
      </c>
      <c r="E117" s="104"/>
      <c r="F117" s="104"/>
      <c r="G117" s="104"/>
      <c r="H117" s="89"/>
      <c r="I117" s="2182"/>
      <c r="J117" s="104"/>
      <c r="K117" s="104"/>
      <c r="L117" s="2182" t="s">
        <v>97</v>
      </c>
      <c r="M117" s="2182"/>
      <c r="N117" s="2182"/>
      <c r="O117" s="2225"/>
      <c r="P117" s="2225">
        <f t="shared" ref="P117:AA117" si="81">P445+P460</f>
        <v>1012</v>
      </c>
      <c r="Q117" s="2225">
        <f t="shared" si="81"/>
        <v>107963</v>
      </c>
      <c r="R117" s="2225">
        <f t="shared" si="81"/>
        <v>153737</v>
      </c>
      <c r="S117" s="2225">
        <f t="shared" si="81"/>
        <v>173409</v>
      </c>
      <c r="T117" s="2225">
        <f t="shared" si="81"/>
        <v>183934</v>
      </c>
      <c r="U117" s="2225">
        <f t="shared" si="81"/>
        <v>209615</v>
      </c>
      <c r="V117" s="2225">
        <f t="shared" si="81"/>
        <v>293799</v>
      </c>
      <c r="W117" s="2225">
        <f t="shared" si="81"/>
        <v>255070</v>
      </c>
      <c r="X117" s="2225">
        <f t="shared" si="81"/>
        <v>281076</v>
      </c>
      <c r="Y117" s="2225">
        <f t="shared" si="81"/>
        <v>313326</v>
      </c>
      <c r="Z117" s="2225">
        <f t="shared" si="81"/>
        <v>309355</v>
      </c>
      <c r="AA117" s="2225">
        <f t="shared" si="81"/>
        <v>328296</v>
      </c>
      <c r="AB117" s="1418">
        <f>SUM(P117:R117)</f>
        <v>262712</v>
      </c>
      <c r="AC117" s="1418">
        <f>SUM(S117:U117)</f>
        <v>566958</v>
      </c>
      <c r="AD117" s="1418">
        <f>SUM(V117:X117)</f>
        <v>829945</v>
      </c>
      <c r="AE117" s="1418">
        <f>SUM(Y117:AA117)</f>
        <v>950977</v>
      </c>
      <c r="AF117" s="1418">
        <f>AB117+AC117</f>
        <v>829670</v>
      </c>
      <c r="AG117" s="1418">
        <f>AE117+AD117</f>
        <v>1780922</v>
      </c>
      <c r="AH117" s="1418">
        <f>AF117+AG117</f>
        <v>2610592</v>
      </c>
    </row>
    <row r="118" spans="1:34">
      <c r="A118" s="1887">
        <v>115</v>
      </c>
      <c r="B118" s="1887">
        <v>115</v>
      </c>
      <c r="D118" s="2177">
        <v>1</v>
      </c>
      <c r="E118" s="104"/>
      <c r="F118" s="104"/>
      <c r="G118" s="104"/>
      <c r="H118" s="89"/>
      <c r="I118" s="2182"/>
      <c r="J118" s="104"/>
      <c r="K118" s="104"/>
      <c r="L118" s="2182" t="s">
        <v>87</v>
      </c>
      <c r="M118" s="2182"/>
      <c r="N118" s="2182"/>
      <c r="O118" s="2225"/>
      <c r="P118" s="2225">
        <f t="shared" ref="P118:AA118" si="82">P450+P465</f>
        <v>0</v>
      </c>
      <c r="Q118" s="2225">
        <f t="shared" si="82"/>
        <v>0</v>
      </c>
      <c r="R118" s="2225">
        <f t="shared" si="82"/>
        <v>0</v>
      </c>
      <c r="S118" s="2225">
        <f t="shared" si="82"/>
        <v>0</v>
      </c>
      <c r="T118" s="2225">
        <f t="shared" si="82"/>
        <v>0</v>
      </c>
      <c r="U118" s="2225">
        <f t="shared" si="82"/>
        <v>0</v>
      </c>
      <c r="V118" s="2225">
        <f t="shared" si="82"/>
        <v>0</v>
      </c>
      <c r="W118" s="2225">
        <f t="shared" si="82"/>
        <v>0</v>
      </c>
      <c r="X118" s="2225">
        <f t="shared" si="82"/>
        <v>0</v>
      </c>
      <c r="Y118" s="2225">
        <f t="shared" si="82"/>
        <v>0</v>
      </c>
      <c r="Z118" s="2225">
        <f t="shared" si="82"/>
        <v>0</v>
      </c>
      <c r="AA118" s="2225">
        <f t="shared" si="82"/>
        <v>0</v>
      </c>
      <c r="AB118" s="1418">
        <f>SUM(P118:R118)</f>
        <v>0</v>
      </c>
      <c r="AC118" s="1418">
        <f>SUM(S118:U118)</f>
        <v>0</v>
      </c>
      <c r="AD118" s="1418">
        <f>SUM(V118:X118)</f>
        <v>0</v>
      </c>
      <c r="AE118" s="1418">
        <f>SUM(Y118:AA118)</f>
        <v>0</v>
      </c>
      <c r="AF118" s="1418">
        <f>AB118+AC118</f>
        <v>0</v>
      </c>
      <c r="AG118" s="1418">
        <f>AE118+AD118</f>
        <v>0</v>
      </c>
      <c r="AH118" s="1418">
        <f>AF118+AG118</f>
        <v>0</v>
      </c>
    </row>
    <row r="119" spans="1:34">
      <c r="A119" s="1887">
        <v>116</v>
      </c>
      <c r="B119" s="1887">
        <v>116</v>
      </c>
      <c r="D119" s="2177">
        <v>1</v>
      </c>
      <c r="E119" s="104"/>
      <c r="F119" s="104"/>
      <c r="G119" s="104"/>
      <c r="H119" s="89"/>
      <c r="I119" s="2182"/>
      <c r="J119" s="104"/>
      <c r="K119" s="104"/>
      <c r="L119" s="2182" t="s">
        <v>11</v>
      </c>
      <c r="M119" s="2182"/>
      <c r="N119" s="2182"/>
      <c r="O119" s="2225"/>
      <c r="P119" s="2225">
        <f t="shared" ref="P119:AA119" si="83">P455+P470</f>
        <v>0</v>
      </c>
      <c r="Q119" s="2225">
        <f t="shared" si="83"/>
        <v>0</v>
      </c>
      <c r="R119" s="2225">
        <f t="shared" si="83"/>
        <v>0</v>
      </c>
      <c r="S119" s="2225">
        <f t="shared" si="83"/>
        <v>0</v>
      </c>
      <c r="T119" s="2225">
        <f t="shared" si="83"/>
        <v>0</v>
      </c>
      <c r="U119" s="2225">
        <f t="shared" si="83"/>
        <v>0</v>
      </c>
      <c r="V119" s="2225">
        <f t="shared" si="83"/>
        <v>0</v>
      </c>
      <c r="W119" s="2225">
        <f t="shared" si="83"/>
        <v>0</v>
      </c>
      <c r="X119" s="2225">
        <f t="shared" si="83"/>
        <v>0</v>
      </c>
      <c r="Y119" s="2225">
        <f t="shared" si="83"/>
        <v>0</v>
      </c>
      <c r="Z119" s="2225">
        <f t="shared" si="83"/>
        <v>0</v>
      </c>
      <c r="AA119" s="2225">
        <f t="shared" si="83"/>
        <v>0</v>
      </c>
      <c r="AB119" s="1418">
        <f>SUM(P119:R119)</f>
        <v>0</v>
      </c>
      <c r="AC119" s="1418">
        <f>SUM(S119:U119)</f>
        <v>0</v>
      </c>
      <c r="AD119" s="1418">
        <f>SUM(V119:X119)</f>
        <v>0</v>
      </c>
      <c r="AE119" s="1418">
        <f>SUM(Y119:AA119)</f>
        <v>0</v>
      </c>
      <c r="AF119" s="1418">
        <f>AB119+AC119</f>
        <v>0</v>
      </c>
      <c r="AG119" s="1418">
        <f>AE119+AD119</f>
        <v>0</v>
      </c>
      <c r="AH119" s="1418">
        <f>AF119+AG119</f>
        <v>0</v>
      </c>
    </row>
    <row r="120" spans="1:34">
      <c r="A120" s="1887">
        <v>117</v>
      </c>
      <c r="B120" s="1887">
        <v>117</v>
      </c>
      <c r="D120" s="2177">
        <v>1</v>
      </c>
      <c r="E120" s="104"/>
      <c r="F120" s="104"/>
      <c r="G120" s="104"/>
      <c r="H120" s="2243" t="s">
        <v>133</v>
      </c>
      <c r="I120" s="2244"/>
      <c r="J120" s="2245"/>
      <c r="K120" s="2245"/>
      <c r="L120" s="2245"/>
      <c r="M120" s="2245"/>
      <c r="N120" s="2246" t="s">
        <v>570</v>
      </c>
      <c r="O120" s="2247"/>
      <c r="P120" s="2247">
        <f>SUM(P121:P124)</f>
        <v>1387</v>
      </c>
      <c r="Q120" s="2247">
        <f t="shared" ref="Q120:AH120" si="84">SUM(Q121:Q124)</f>
        <v>150197</v>
      </c>
      <c r="R120" s="2247">
        <f t="shared" si="84"/>
        <v>216363</v>
      </c>
      <c r="S120" s="2247">
        <f t="shared" si="84"/>
        <v>223515</v>
      </c>
      <c r="T120" s="2247">
        <f t="shared" si="84"/>
        <v>235097</v>
      </c>
      <c r="U120" s="2247">
        <f t="shared" si="84"/>
        <v>290090</v>
      </c>
      <c r="V120" s="2247">
        <f t="shared" si="84"/>
        <v>392443</v>
      </c>
      <c r="W120" s="2247">
        <f>SUM(W121:W124)</f>
        <v>364258</v>
      </c>
      <c r="X120" s="2247">
        <f t="shared" si="84"/>
        <v>403003</v>
      </c>
      <c r="Y120" s="2247">
        <f t="shared" si="84"/>
        <v>411259</v>
      </c>
      <c r="Z120" s="2247">
        <f t="shared" si="84"/>
        <v>434295</v>
      </c>
      <c r="AA120" s="2247">
        <f t="shared" si="84"/>
        <v>463120</v>
      </c>
      <c r="AB120" s="2006">
        <f t="shared" si="84"/>
        <v>367947</v>
      </c>
      <c r="AC120" s="2006">
        <f t="shared" si="84"/>
        <v>748702</v>
      </c>
      <c r="AD120" s="2006">
        <f t="shared" si="84"/>
        <v>1159704</v>
      </c>
      <c r="AE120" s="2006">
        <f t="shared" si="84"/>
        <v>1308674</v>
      </c>
      <c r="AF120" s="2006">
        <f t="shared" si="84"/>
        <v>1116649</v>
      </c>
      <c r="AG120" s="2006">
        <f t="shared" si="84"/>
        <v>2468378</v>
      </c>
      <c r="AH120" s="2006">
        <f t="shared" si="84"/>
        <v>3585027</v>
      </c>
    </row>
    <row r="121" spans="1:34">
      <c r="A121" s="1887">
        <v>118</v>
      </c>
      <c r="B121" s="1887">
        <v>118</v>
      </c>
      <c r="D121" s="2177">
        <v>1</v>
      </c>
      <c r="E121" s="104"/>
      <c r="F121" s="104"/>
      <c r="G121" s="104"/>
      <c r="H121" s="89"/>
      <c r="I121" s="2182"/>
      <c r="J121" s="104"/>
      <c r="K121" s="104"/>
      <c r="L121" s="2182" t="s">
        <v>142</v>
      </c>
      <c r="M121" s="2182"/>
      <c r="N121" s="2182"/>
      <c r="O121" s="2225"/>
      <c r="P121" s="1419">
        <v>375</v>
      </c>
      <c r="Q121" s="1419">
        <v>42234</v>
      </c>
      <c r="R121" s="1419">
        <v>62626</v>
      </c>
      <c r="S121" s="1419">
        <v>50106</v>
      </c>
      <c r="T121" s="1419">
        <v>51163</v>
      </c>
      <c r="U121" s="1419">
        <v>80475</v>
      </c>
      <c r="V121" s="1419">
        <v>98644</v>
      </c>
      <c r="W121" s="1419">
        <v>109188</v>
      </c>
      <c r="X121" s="1419">
        <v>121927</v>
      </c>
      <c r="Y121" s="1419">
        <v>97933</v>
      </c>
      <c r="Z121" s="1419">
        <v>124940</v>
      </c>
      <c r="AA121" s="1419">
        <v>134824</v>
      </c>
      <c r="AB121" s="1418">
        <f>SUM(P121:R121)</f>
        <v>105235</v>
      </c>
      <c r="AC121" s="1418">
        <f>SUM(S121:U121)</f>
        <v>181744</v>
      </c>
      <c r="AD121" s="1418">
        <f>SUM(V121:X121)</f>
        <v>329759</v>
      </c>
      <c r="AE121" s="1418">
        <f>SUM(Y121:AA121)</f>
        <v>357697</v>
      </c>
      <c r="AF121" s="1418">
        <f>AB121+AC121</f>
        <v>286979</v>
      </c>
      <c r="AG121" s="1418">
        <f>AE121+AD121</f>
        <v>687456</v>
      </c>
      <c r="AH121" s="1418">
        <f>AF121+AG121</f>
        <v>974435</v>
      </c>
    </row>
    <row r="122" spans="1:34">
      <c r="A122" s="1887">
        <v>119</v>
      </c>
      <c r="B122" s="1887">
        <v>119</v>
      </c>
      <c r="D122" s="2177">
        <v>1</v>
      </c>
      <c r="E122" s="104"/>
      <c r="F122" s="104"/>
      <c r="G122" s="104"/>
      <c r="H122" s="89"/>
      <c r="I122" s="2182"/>
      <c r="J122" s="104"/>
      <c r="K122" s="104"/>
      <c r="L122" s="2182" t="s">
        <v>97</v>
      </c>
      <c r="M122" s="2182"/>
      <c r="N122" s="2182"/>
      <c r="O122" s="2225"/>
      <c r="P122" s="1419">
        <v>1012</v>
      </c>
      <c r="Q122" s="1419">
        <v>107963</v>
      </c>
      <c r="R122" s="1419">
        <v>153737</v>
      </c>
      <c r="S122" s="1419">
        <v>173409</v>
      </c>
      <c r="T122" s="1419">
        <v>183934</v>
      </c>
      <c r="U122" s="1419">
        <v>209615</v>
      </c>
      <c r="V122" s="1419">
        <v>293799</v>
      </c>
      <c r="W122" s="1419">
        <v>255070</v>
      </c>
      <c r="X122" s="1419">
        <v>281076</v>
      </c>
      <c r="Y122" s="1419">
        <v>313326</v>
      </c>
      <c r="Z122" s="1419">
        <v>309355</v>
      </c>
      <c r="AA122" s="1419">
        <v>328296</v>
      </c>
      <c r="AB122" s="1418">
        <f>SUM(P122:R122)</f>
        <v>262712</v>
      </c>
      <c r="AC122" s="1418">
        <f>SUM(S122:U122)</f>
        <v>566958</v>
      </c>
      <c r="AD122" s="1418">
        <f>SUM(V122:X122)</f>
        <v>829945</v>
      </c>
      <c r="AE122" s="1418">
        <f>SUM(Y122:AA122)</f>
        <v>950977</v>
      </c>
      <c r="AF122" s="1418">
        <f>AB122+AC122</f>
        <v>829670</v>
      </c>
      <c r="AG122" s="1418">
        <f>AE122+AD122</f>
        <v>1780922</v>
      </c>
      <c r="AH122" s="1418">
        <f>AF122+AG122</f>
        <v>2610592</v>
      </c>
    </row>
    <row r="123" spans="1:34">
      <c r="A123" s="1887">
        <v>120</v>
      </c>
      <c r="B123" s="1887">
        <v>120</v>
      </c>
      <c r="D123" s="2177">
        <v>1</v>
      </c>
      <c r="E123" s="104"/>
      <c r="F123" s="104"/>
      <c r="G123" s="104"/>
      <c r="H123" s="89"/>
      <c r="I123" s="2182"/>
      <c r="J123" s="104"/>
      <c r="K123" s="104"/>
      <c r="L123" s="2182" t="s">
        <v>87</v>
      </c>
      <c r="M123" s="2182"/>
      <c r="N123" s="2182"/>
      <c r="O123" s="2225"/>
      <c r="P123" s="1419"/>
      <c r="Q123" s="1419"/>
      <c r="R123" s="1419"/>
      <c r="S123" s="1419"/>
      <c r="T123" s="1419"/>
      <c r="U123" s="1419"/>
      <c r="V123" s="1419"/>
      <c r="W123" s="1419"/>
      <c r="X123" s="1419"/>
      <c r="Y123" s="1419"/>
      <c r="Z123" s="1419"/>
      <c r="AA123" s="1419"/>
      <c r="AB123" s="1418">
        <f>SUM(P123:R123)</f>
        <v>0</v>
      </c>
      <c r="AC123" s="1418">
        <f>SUM(S123:U123)</f>
        <v>0</v>
      </c>
      <c r="AD123" s="1418">
        <f>SUM(V123:X123)</f>
        <v>0</v>
      </c>
      <c r="AE123" s="1418">
        <f>SUM(Y123:AA123)</f>
        <v>0</v>
      </c>
      <c r="AF123" s="1418">
        <f>AB123+AC123</f>
        <v>0</v>
      </c>
      <c r="AG123" s="1418">
        <f>AE123+AD123</f>
        <v>0</v>
      </c>
      <c r="AH123" s="1418">
        <f>AF123+AG123</f>
        <v>0</v>
      </c>
    </row>
    <row r="124" spans="1:34">
      <c r="A124" s="1887">
        <v>121</v>
      </c>
      <c r="B124" s="1887">
        <v>121</v>
      </c>
      <c r="D124" s="2177">
        <v>1</v>
      </c>
      <c r="E124" s="104"/>
      <c r="F124" s="104"/>
      <c r="G124" s="104"/>
      <c r="H124" s="89"/>
      <c r="I124" s="2182"/>
      <c r="J124" s="104"/>
      <c r="K124" s="104"/>
      <c r="L124" s="2182" t="s">
        <v>11</v>
      </c>
      <c r="M124" s="2182"/>
      <c r="N124" s="2182"/>
      <c r="O124" s="2225"/>
      <c r="P124" s="1419"/>
      <c r="Q124" s="1419"/>
      <c r="R124" s="1419"/>
      <c r="S124" s="1419"/>
      <c r="T124" s="1419"/>
      <c r="U124" s="1419"/>
      <c r="V124" s="1419"/>
      <c r="W124" s="1419"/>
      <c r="X124" s="1419"/>
      <c r="Y124" s="1419"/>
      <c r="Z124" s="1419"/>
      <c r="AA124" s="1419"/>
      <c r="AB124" s="1418">
        <f>SUM(P124:R124)</f>
        <v>0</v>
      </c>
      <c r="AC124" s="1418">
        <f>SUM(S124:U124)</f>
        <v>0</v>
      </c>
      <c r="AD124" s="1418">
        <f>SUM(V124:X124)</f>
        <v>0</v>
      </c>
      <c r="AE124" s="1418">
        <f>SUM(Y124:AA124)</f>
        <v>0</v>
      </c>
      <c r="AF124" s="1418">
        <f>AB124+AC124</f>
        <v>0</v>
      </c>
      <c r="AG124" s="1418">
        <f>AE124+AD124</f>
        <v>0</v>
      </c>
      <c r="AH124" s="1418">
        <f>AF124+AG124</f>
        <v>0</v>
      </c>
    </row>
    <row r="125" spans="1:34">
      <c r="A125" s="1887">
        <v>122</v>
      </c>
      <c r="B125" s="1887">
        <v>122</v>
      </c>
      <c r="D125" s="2177">
        <v>1</v>
      </c>
      <c r="E125" s="104"/>
      <c r="F125" s="104"/>
      <c r="G125" s="104"/>
      <c r="H125" s="2243" t="s">
        <v>108</v>
      </c>
      <c r="I125" s="2244"/>
      <c r="J125" s="2245"/>
      <c r="K125" s="2245"/>
      <c r="L125" s="2245"/>
      <c r="M125" s="2245"/>
      <c r="N125" s="2245"/>
      <c r="O125" s="2247"/>
      <c r="P125" s="2247">
        <f>P126+P127+P135+P136</f>
        <v>15719</v>
      </c>
      <c r="Q125" s="2247">
        <f t="shared" ref="Q125:AH125" si="85">Q126+Q127+Q135+Q136</f>
        <v>99070</v>
      </c>
      <c r="R125" s="2247">
        <f t="shared" si="85"/>
        <v>136567</v>
      </c>
      <c r="S125" s="2247">
        <f t="shared" si="85"/>
        <v>144402</v>
      </c>
      <c r="T125" s="2247">
        <f t="shared" si="85"/>
        <v>153740</v>
      </c>
      <c r="U125" s="2247">
        <f t="shared" si="85"/>
        <v>211413</v>
      </c>
      <c r="V125" s="2247">
        <f t="shared" si="85"/>
        <v>237951</v>
      </c>
      <c r="W125" s="2247">
        <f t="shared" si="85"/>
        <v>239996</v>
      </c>
      <c r="X125" s="2247">
        <f t="shared" si="85"/>
        <v>255274</v>
      </c>
      <c r="Y125" s="2247">
        <f t="shared" si="85"/>
        <v>248045</v>
      </c>
      <c r="Z125" s="2247">
        <f t="shared" si="85"/>
        <v>275168</v>
      </c>
      <c r="AA125" s="2247">
        <f t="shared" si="85"/>
        <v>293191</v>
      </c>
      <c r="AB125" s="2006">
        <f t="shared" si="85"/>
        <v>251356</v>
      </c>
      <c r="AC125" s="2006">
        <f t="shared" si="85"/>
        <v>509555</v>
      </c>
      <c r="AD125" s="2006">
        <f t="shared" si="85"/>
        <v>733221</v>
      </c>
      <c r="AE125" s="2006">
        <f t="shared" si="85"/>
        <v>816404</v>
      </c>
      <c r="AF125" s="2006">
        <f t="shared" si="85"/>
        <v>760911</v>
      </c>
      <c r="AG125" s="2006">
        <f t="shared" si="85"/>
        <v>1549625</v>
      </c>
      <c r="AH125" s="2006">
        <f t="shared" si="85"/>
        <v>2310536</v>
      </c>
    </row>
    <row r="126" spans="1:34">
      <c r="A126" s="1887">
        <v>123</v>
      </c>
      <c r="B126" s="1887">
        <v>123</v>
      </c>
      <c r="D126" s="2177">
        <v>1</v>
      </c>
      <c r="E126" s="104"/>
      <c r="F126" s="104"/>
      <c r="G126" s="104"/>
      <c r="H126" s="89"/>
      <c r="I126" s="2182"/>
      <c r="J126" s="104"/>
      <c r="K126" s="104"/>
      <c r="L126" s="2182" t="s">
        <v>142</v>
      </c>
      <c r="M126" s="2182"/>
      <c r="N126" s="2182"/>
      <c r="O126" s="2225"/>
      <c r="P126" s="2225">
        <f>P116-P143</f>
        <v>227</v>
      </c>
      <c r="Q126" s="2225">
        <f t="shared" ref="Q126:AA127" si="86">Q116-Q143</f>
        <v>36073</v>
      </c>
      <c r="R126" s="2225">
        <f t="shared" si="86"/>
        <v>37543</v>
      </c>
      <c r="S126" s="2225">
        <f t="shared" si="86"/>
        <v>33602</v>
      </c>
      <c r="T126" s="2225">
        <f t="shared" si="86"/>
        <v>39370</v>
      </c>
      <c r="U126" s="2225">
        <f t="shared" si="86"/>
        <v>53819</v>
      </c>
      <c r="V126" s="2225">
        <f t="shared" si="86"/>
        <v>60651</v>
      </c>
      <c r="W126" s="2225">
        <f t="shared" si="86"/>
        <v>73155</v>
      </c>
      <c r="X126" s="2225">
        <f t="shared" si="86"/>
        <v>83198</v>
      </c>
      <c r="Y126" s="2225">
        <f t="shared" si="86"/>
        <v>61415</v>
      </c>
      <c r="Z126" s="2225">
        <f t="shared" si="86"/>
        <v>83486</v>
      </c>
      <c r="AA126" s="2225">
        <f t="shared" si="86"/>
        <v>88911</v>
      </c>
      <c r="AB126" s="1418">
        <f>SUM(P126:R126)</f>
        <v>73843</v>
      </c>
      <c r="AC126" s="1418">
        <f>SUM(S126:U126)</f>
        <v>126791</v>
      </c>
      <c r="AD126" s="1418">
        <f>SUM(V126:X126)</f>
        <v>217004</v>
      </c>
      <c r="AE126" s="1418">
        <f>SUM(Y126:AA126)</f>
        <v>233812</v>
      </c>
      <c r="AF126" s="1418">
        <f>AB126+AC126</f>
        <v>200634</v>
      </c>
      <c r="AG126" s="1418">
        <f>AE126+AD126</f>
        <v>450816</v>
      </c>
      <c r="AH126" s="1418">
        <f>AF126+AG126</f>
        <v>651450</v>
      </c>
    </row>
    <row r="127" spans="1:34">
      <c r="A127" s="1887">
        <v>124</v>
      </c>
      <c r="B127" s="1887">
        <v>124</v>
      </c>
      <c r="D127" s="2177">
        <v>1</v>
      </c>
      <c r="E127" s="104"/>
      <c r="F127" s="104"/>
      <c r="G127" s="104"/>
      <c r="H127" s="89"/>
      <c r="I127" s="2182"/>
      <c r="J127" s="104"/>
      <c r="K127" s="104"/>
      <c r="L127" s="2182" t="s">
        <v>97</v>
      </c>
      <c r="M127" s="2182"/>
      <c r="N127" s="2182"/>
      <c r="O127" s="2225"/>
      <c r="P127" s="1427">
        <f>P117-P144</f>
        <v>15492</v>
      </c>
      <c r="Q127" s="1427">
        <f>Q117-Q144</f>
        <v>62997</v>
      </c>
      <c r="R127" s="1427">
        <f>R117-R144</f>
        <v>99024</v>
      </c>
      <c r="S127" s="1427">
        <f t="shared" si="86"/>
        <v>110800</v>
      </c>
      <c r="T127" s="1427">
        <f t="shared" si="86"/>
        <v>114370</v>
      </c>
      <c r="U127" s="1427">
        <f t="shared" si="86"/>
        <v>157594</v>
      </c>
      <c r="V127" s="1427">
        <f t="shared" si="86"/>
        <v>177300</v>
      </c>
      <c r="W127" s="1427">
        <f t="shared" si="86"/>
        <v>166841</v>
      </c>
      <c r="X127" s="1427">
        <f t="shared" si="86"/>
        <v>172076</v>
      </c>
      <c r="Y127" s="1427">
        <f t="shared" si="86"/>
        <v>186630</v>
      </c>
      <c r="Z127" s="1427">
        <f t="shared" si="86"/>
        <v>191682</v>
      </c>
      <c r="AA127" s="1427">
        <f t="shared" si="86"/>
        <v>204280</v>
      </c>
      <c r="AB127" s="1418">
        <f>SUM(P127:R127)</f>
        <v>177513</v>
      </c>
      <c r="AC127" s="1418">
        <f>SUM(S127:U127)</f>
        <v>382764</v>
      </c>
      <c r="AD127" s="1418">
        <f>SUM(V127:X127)</f>
        <v>516217</v>
      </c>
      <c r="AE127" s="1418">
        <f>SUM(Y127:AA127)</f>
        <v>582592</v>
      </c>
      <c r="AF127" s="1418">
        <f>AB127+AC127</f>
        <v>560277</v>
      </c>
      <c r="AG127" s="1418">
        <f>AE127+AD127</f>
        <v>1098809</v>
      </c>
      <c r="AH127" s="1418">
        <f>AF127+AG127</f>
        <v>1659086</v>
      </c>
    </row>
    <row r="128" spans="1:34">
      <c r="A128" s="1887">
        <v>125</v>
      </c>
      <c r="B128" s="1887">
        <v>125</v>
      </c>
      <c r="D128" s="2177">
        <v>1</v>
      </c>
      <c r="E128" s="104"/>
      <c r="F128" s="104"/>
      <c r="G128" s="104"/>
      <c r="H128" s="89"/>
      <c r="I128" s="2182"/>
      <c r="J128" s="104"/>
      <c r="K128" s="104"/>
      <c r="L128" s="2182"/>
      <c r="M128" s="2182"/>
      <c r="N128" s="2228" t="s">
        <v>493</v>
      </c>
      <c r="O128" s="2229"/>
      <c r="P128" s="1421">
        <v>3278</v>
      </c>
      <c r="Q128" s="1421">
        <v>50451</v>
      </c>
      <c r="R128" s="1421">
        <v>86706</v>
      </c>
      <c r="S128" s="1421">
        <v>98121</v>
      </c>
      <c r="T128" s="1421">
        <v>101201</v>
      </c>
      <c r="U128" s="1421">
        <v>144130</v>
      </c>
      <c r="V128" s="1421">
        <v>163666</v>
      </c>
      <c r="W128" s="1421">
        <v>148517</v>
      </c>
      <c r="X128" s="1421">
        <v>159549</v>
      </c>
      <c r="Y128" s="1421">
        <v>172257</v>
      </c>
      <c r="Z128" s="1421">
        <v>178143</v>
      </c>
      <c r="AA128" s="1421">
        <v>189878</v>
      </c>
      <c r="AB128" s="1422">
        <f>SUM(P128:R128)</f>
        <v>140435</v>
      </c>
      <c r="AC128" s="1422">
        <f>SUM(S128:U128)</f>
        <v>343452</v>
      </c>
      <c r="AD128" s="1422">
        <f>SUM(V128:X128)</f>
        <v>471732</v>
      </c>
      <c r="AE128" s="1422">
        <f>SUM(Y128:AA128)</f>
        <v>540278</v>
      </c>
      <c r="AF128" s="1422">
        <f>AB128+AC128</f>
        <v>483887</v>
      </c>
      <c r="AG128" s="1422">
        <f>AE128+AD128</f>
        <v>1012010</v>
      </c>
      <c r="AH128" s="1422">
        <f>AF128+AG128</f>
        <v>1495897</v>
      </c>
    </row>
    <row r="129" spans="1:35">
      <c r="A129" s="1887">
        <v>126</v>
      </c>
      <c r="B129" s="1887">
        <v>126</v>
      </c>
      <c r="D129" s="2177">
        <v>1</v>
      </c>
      <c r="E129" s="104"/>
      <c r="F129" s="104"/>
      <c r="G129" s="104"/>
      <c r="H129" s="89"/>
      <c r="I129" s="2182"/>
      <c r="J129" s="104"/>
      <c r="K129" s="104"/>
      <c r="L129" s="2182"/>
      <c r="M129" s="2182"/>
      <c r="N129" s="2182"/>
      <c r="O129" s="2225" t="s">
        <v>221</v>
      </c>
      <c r="P129" s="1419">
        <v>3163</v>
      </c>
      <c r="Q129" s="1419">
        <v>39478</v>
      </c>
      <c r="R129" s="1419">
        <v>78420</v>
      </c>
      <c r="S129" s="1419">
        <v>91699</v>
      </c>
      <c r="T129" s="1419">
        <v>84961</v>
      </c>
      <c r="U129" s="1419">
        <v>121034</v>
      </c>
      <c r="V129" s="1419">
        <v>141474</v>
      </c>
      <c r="W129" s="1419">
        <v>121711</v>
      </c>
      <c r="X129" s="1419">
        <v>134515</v>
      </c>
      <c r="Y129" s="1419">
        <v>147276</v>
      </c>
      <c r="Z129" s="1419">
        <v>151653</v>
      </c>
      <c r="AA129" s="1419">
        <v>164252</v>
      </c>
      <c r="AB129" s="1418">
        <f>SUM(P129:R129)</f>
        <v>121061</v>
      </c>
      <c r="AC129" s="1418">
        <f>SUM(S129:U129)</f>
        <v>297694</v>
      </c>
      <c r="AD129" s="1418">
        <f>SUM(V129:X129)</f>
        <v>397700</v>
      </c>
      <c r="AE129" s="1418">
        <f>SUM(Y129:AA129)</f>
        <v>463181</v>
      </c>
      <c r="AF129" s="1418">
        <f>AB129+AC129</f>
        <v>418755</v>
      </c>
      <c r="AG129" s="1418">
        <f>AE129+AD129</f>
        <v>860881</v>
      </c>
      <c r="AH129" s="1418">
        <f>AF129+AG129</f>
        <v>1279636</v>
      </c>
    </row>
    <row r="130" spans="1:35">
      <c r="A130" s="1887">
        <v>127</v>
      </c>
      <c r="B130" s="1887">
        <v>127</v>
      </c>
      <c r="D130" s="2177">
        <v>1</v>
      </c>
      <c r="E130" s="104"/>
      <c r="F130" s="104"/>
      <c r="G130" s="104"/>
      <c r="H130" s="89"/>
      <c r="I130" s="2182"/>
      <c r="J130" s="104"/>
      <c r="K130" s="104"/>
      <c r="L130" s="2182"/>
      <c r="M130" s="2182"/>
      <c r="N130" s="2182"/>
      <c r="O130" s="2230" t="s">
        <v>230</v>
      </c>
      <c r="P130" s="1428">
        <f>P128-P129</f>
        <v>115</v>
      </c>
      <c r="Q130" s="1428">
        <f>Q128-Q129</f>
        <v>10973</v>
      </c>
      <c r="R130" s="1428">
        <f t="shared" ref="R130:AH130" si="87">R128-R129</f>
        <v>8286</v>
      </c>
      <c r="S130" s="1428">
        <f t="shared" si="87"/>
        <v>6422</v>
      </c>
      <c r="T130" s="1428">
        <f t="shared" si="87"/>
        <v>16240</v>
      </c>
      <c r="U130" s="1428">
        <f t="shared" si="87"/>
        <v>23096</v>
      </c>
      <c r="V130" s="1428">
        <f t="shared" si="87"/>
        <v>22192</v>
      </c>
      <c r="W130" s="1428">
        <f t="shared" si="87"/>
        <v>26806</v>
      </c>
      <c r="X130" s="1428">
        <f t="shared" si="87"/>
        <v>25034</v>
      </c>
      <c r="Y130" s="1428">
        <f t="shared" si="87"/>
        <v>24981</v>
      </c>
      <c r="Z130" s="1428">
        <f t="shared" si="87"/>
        <v>26490</v>
      </c>
      <c r="AA130" s="1428">
        <f t="shared" si="87"/>
        <v>25626</v>
      </c>
      <c r="AB130" s="1423">
        <f t="shared" si="87"/>
        <v>19374</v>
      </c>
      <c r="AC130" s="1423">
        <f t="shared" si="87"/>
        <v>45758</v>
      </c>
      <c r="AD130" s="1423">
        <f t="shared" si="87"/>
        <v>74032</v>
      </c>
      <c r="AE130" s="1423">
        <f t="shared" si="87"/>
        <v>77097</v>
      </c>
      <c r="AF130" s="1423">
        <f t="shared" si="87"/>
        <v>65132</v>
      </c>
      <c r="AG130" s="1423">
        <f t="shared" si="87"/>
        <v>151129</v>
      </c>
      <c r="AH130" s="1423">
        <f t="shared" si="87"/>
        <v>216261</v>
      </c>
    </row>
    <row r="131" spans="1:35">
      <c r="A131" s="1887">
        <v>128</v>
      </c>
      <c r="B131" s="1887">
        <v>128</v>
      </c>
      <c r="D131" s="2177">
        <v>1</v>
      </c>
      <c r="E131" s="104"/>
      <c r="F131" s="104"/>
      <c r="G131" s="104"/>
      <c r="H131" s="89"/>
      <c r="I131" s="2182"/>
      <c r="J131" s="104"/>
      <c r="K131" s="104"/>
      <c r="L131" s="2182"/>
      <c r="M131" s="2182"/>
      <c r="N131" s="2182" t="s">
        <v>398</v>
      </c>
      <c r="O131" s="2225"/>
      <c r="P131" s="1427">
        <f t="shared" ref="P131:AA131" si="88">(P481+P504)*-1</f>
        <v>11803</v>
      </c>
      <c r="Q131" s="1427">
        <f t="shared" si="88"/>
        <v>12135</v>
      </c>
      <c r="R131" s="1427">
        <f t="shared" si="88"/>
        <v>11989</v>
      </c>
      <c r="S131" s="1427">
        <f t="shared" si="88"/>
        <v>12323</v>
      </c>
      <c r="T131" s="1427">
        <f t="shared" si="88"/>
        <v>12858</v>
      </c>
      <c r="U131" s="1427">
        <f t="shared" si="88"/>
        <v>13063</v>
      </c>
      <c r="V131" s="1427">
        <f t="shared" si="88"/>
        <v>13278</v>
      </c>
      <c r="W131" s="1427">
        <f t="shared" si="88"/>
        <v>17968</v>
      </c>
      <c r="X131" s="1427">
        <f t="shared" si="88"/>
        <v>12171</v>
      </c>
      <c r="Y131" s="1427">
        <f t="shared" si="88"/>
        <v>14073</v>
      </c>
      <c r="Z131" s="1427">
        <f t="shared" si="88"/>
        <v>13238</v>
      </c>
      <c r="AA131" s="1427">
        <f t="shared" si="88"/>
        <v>14100</v>
      </c>
      <c r="AB131" s="1418">
        <f t="shared" ref="AB131:AB136" si="89">SUM(P131:R131)</f>
        <v>35927</v>
      </c>
      <c r="AC131" s="1418">
        <f t="shared" ref="AC131:AC136" si="90">SUM(S131:U131)</f>
        <v>38244</v>
      </c>
      <c r="AD131" s="1418">
        <f t="shared" ref="AD131:AD136" si="91">SUM(V131:X131)</f>
        <v>43417</v>
      </c>
      <c r="AE131" s="1418">
        <f t="shared" ref="AE131:AE136" si="92">SUM(Y131:AA131)</f>
        <v>41411</v>
      </c>
      <c r="AF131" s="1418">
        <f t="shared" ref="AF131:AF136" si="93">AB131+AC131</f>
        <v>74171</v>
      </c>
      <c r="AG131" s="1418">
        <f t="shared" ref="AG131:AG136" si="94">AE131+AD131</f>
        <v>84828</v>
      </c>
      <c r="AH131" s="1418">
        <f t="shared" ref="AH131:AH136" si="95">AF131+AG131</f>
        <v>158999</v>
      </c>
    </row>
    <row r="132" spans="1:35">
      <c r="A132" s="1887">
        <v>129</v>
      </c>
      <c r="B132" s="1887">
        <v>129</v>
      </c>
      <c r="D132" s="2177">
        <v>1</v>
      </c>
      <c r="E132" s="104"/>
      <c r="F132" s="104"/>
      <c r="G132" s="104"/>
      <c r="H132" s="89"/>
      <c r="I132" s="2182"/>
      <c r="J132" s="104"/>
      <c r="K132" s="104"/>
      <c r="L132" s="2182"/>
      <c r="M132" s="2182"/>
      <c r="N132" s="2182" t="s">
        <v>399</v>
      </c>
      <c r="O132" s="2225"/>
      <c r="P132" s="1427">
        <f t="shared" ref="P132:AA132" si="96">(P485+P508)*-1</f>
        <v>411</v>
      </c>
      <c r="Q132" s="1427">
        <f t="shared" si="96"/>
        <v>411</v>
      </c>
      <c r="R132" s="1427">
        <f t="shared" si="96"/>
        <v>329</v>
      </c>
      <c r="S132" s="1427">
        <f t="shared" si="96"/>
        <v>356</v>
      </c>
      <c r="T132" s="1427">
        <f t="shared" si="96"/>
        <v>311</v>
      </c>
      <c r="U132" s="1427">
        <f t="shared" si="96"/>
        <v>401</v>
      </c>
      <c r="V132" s="1427">
        <f t="shared" si="96"/>
        <v>356</v>
      </c>
      <c r="W132" s="1427">
        <f t="shared" si="96"/>
        <v>356</v>
      </c>
      <c r="X132" s="1427">
        <f t="shared" si="96"/>
        <v>356</v>
      </c>
      <c r="Y132" s="1427">
        <f t="shared" si="96"/>
        <v>300</v>
      </c>
      <c r="Z132" s="1427">
        <f t="shared" si="96"/>
        <v>301</v>
      </c>
      <c r="AA132" s="1427">
        <f t="shared" si="96"/>
        <v>302</v>
      </c>
      <c r="AB132" s="1418">
        <f t="shared" si="89"/>
        <v>1151</v>
      </c>
      <c r="AC132" s="1418">
        <f t="shared" si="90"/>
        <v>1068</v>
      </c>
      <c r="AD132" s="1418">
        <f t="shared" si="91"/>
        <v>1068</v>
      </c>
      <c r="AE132" s="1418">
        <f t="shared" si="92"/>
        <v>903</v>
      </c>
      <c r="AF132" s="1418">
        <f t="shared" si="93"/>
        <v>2219</v>
      </c>
      <c r="AG132" s="1418">
        <f t="shared" si="94"/>
        <v>1971</v>
      </c>
      <c r="AH132" s="1418">
        <f t="shared" si="95"/>
        <v>4190</v>
      </c>
    </row>
    <row r="133" spans="1:35">
      <c r="A133" s="1887">
        <v>130</v>
      </c>
      <c r="B133" s="1887">
        <v>130</v>
      </c>
      <c r="D133" s="2177">
        <v>1</v>
      </c>
      <c r="E133" s="104"/>
      <c r="F133" s="104"/>
      <c r="G133" s="104"/>
      <c r="H133" s="89"/>
      <c r="I133" s="2182"/>
      <c r="J133" s="104"/>
      <c r="K133" s="104"/>
      <c r="L133" s="2182"/>
      <c r="M133" s="2182"/>
      <c r="N133" s="2182" t="s">
        <v>51</v>
      </c>
      <c r="O133" s="2225"/>
      <c r="P133" s="1427">
        <f>(P488+P511)*-1</f>
        <v>0</v>
      </c>
      <c r="Q133" s="1427">
        <f t="shared" ref="Q133:AA133" si="97">(Q488+Q511)*-1</f>
        <v>0</v>
      </c>
      <c r="R133" s="1427">
        <f t="shared" si="97"/>
        <v>0</v>
      </c>
      <c r="S133" s="1427">
        <f t="shared" si="97"/>
        <v>0</v>
      </c>
      <c r="T133" s="1427">
        <f t="shared" si="97"/>
        <v>0</v>
      </c>
      <c r="U133" s="1427">
        <f t="shared" si="97"/>
        <v>0</v>
      </c>
      <c r="V133" s="1427">
        <f t="shared" si="97"/>
        <v>0</v>
      </c>
      <c r="W133" s="1427">
        <f t="shared" si="97"/>
        <v>0</v>
      </c>
      <c r="X133" s="1427">
        <f t="shared" si="97"/>
        <v>0</v>
      </c>
      <c r="Y133" s="1427">
        <f t="shared" si="97"/>
        <v>0</v>
      </c>
      <c r="Z133" s="1427">
        <f t="shared" si="97"/>
        <v>0</v>
      </c>
      <c r="AA133" s="1427">
        <f t="shared" si="97"/>
        <v>0</v>
      </c>
      <c r="AB133" s="1418">
        <f t="shared" si="89"/>
        <v>0</v>
      </c>
      <c r="AC133" s="1418">
        <f t="shared" si="90"/>
        <v>0</v>
      </c>
      <c r="AD133" s="1418">
        <f t="shared" si="91"/>
        <v>0</v>
      </c>
      <c r="AE133" s="1418">
        <f t="shared" si="92"/>
        <v>0</v>
      </c>
      <c r="AF133" s="1418">
        <f t="shared" si="93"/>
        <v>0</v>
      </c>
      <c r="AG133" s="1418">
        <f t="shared" si="94"/>
        <v>0</v>
      </c>
      <c r="AH133" s="1418">
        <f t="shared" si="95"/>
        <v>0</v>
      </c>
    </row>
    <row r="134" spans="1:35">
      <c r="A134" s="1887">
        <v>131</v>
      </c>
      <c r="B134" s="1887">
        <v>131</v>
      </c>
      <c r="D134" s="2177">
        <v>1</v>
      </c>
      <c r="E134" s="104"/>
      <c r="F134" s="104"/>
      <c r="G134" s="104"/>
      <c r="H134" s="89"/>
      <c r="I134" s="2182"/>
      <c r="J134" s="104"/>
      <c r="K134" s="104"/>
      <c r="L134" s="2182"/>
      <c r="M134" s="2182"/>
      <c r="N134" s="2182" t="s">
        <v>136</v>
      </c>
      <c r="O134" s="2225"/>
      <c r="P134" s="1427">
        <f>P127-P128-P131-P132-P133</f>
        <v>0</v>
      </c>
      <c r="Q134" s="1427">
        <f>Q127-Q128-Q131-Q132-Q133</f>
        <v>0</v>
      </c>
      <c r="R134" s="1427">
        <f t="shared" ref="R134:AA134" si="98">R127-R128-R131-R132-R133</f>
        <v>0</v>
      </c>
      <c r="S134" s="1427">
        <f t="shared" si="98"/>
        <v>0</v>
      </c>
      <c r="T134" s="1427">
        <f t="shared" si="98"/>
        <v>0</v>
      </c>
      <c r="U134" s="1427">
        <f t="shared" si="98"/>
        <v>0</v>
      </c>
      <c r="V134" s="1427">
        <f t="shared" si="98"/>
        <v>0</v>
      </c>
      <c r="W134" s="1427">
        <f t="shared" si="98"/>
        <v>0</v>
      </c>
      <c r="X134" s="1427">
        <f t="shared" si="98"/>
        <v>0</v>
      </c>
      <c r="Y134" s="1427">
        <f t="shared" si="98"/>
        <v>0</v>
      </c>
      <c r="Z134" s="1427">
        <f t="shared" si="98"/>
        <v>0</v>
      </c>
      <c r="AA134" s="1427">
        <f t="shared" si="98"/>
        <v>0</v>
      </c>
      <c r="AB134" s="1418">
        <f t="shared" si="89"/>
        <v>0</v>
      </c>
      <c r="AC134" s="1418">
        <f t="shared" si="90"/>
        <v>0</v>
      </c>
      <c r="AD134" s="1418">
        <f t="shared" si="91"/>
        <v>0</v>
      </c>
      <c r="AE134" s="1418">
        <f t="shared" si="92"/>
        <v>0</v>
      </c>
      <c r="AF134" s="1418">
        <f t="shared" si="93"/>
        <v>0</v>
      </c>
      <c r="AG134" s="1418">
        <f t="shared" si="94"/>
        <v>0</v>
      </c>
      <c r="AH134" s="1418">
        <f t="shared" si="95"/>
        <v>0</v>
      </c>
    </row>
    <row r="135" spans="1:35">
      <c r="A135" s="1887">
        <v>132</v>
      </c>
      <c r="B135" s="1887">
        <v>132</v>
      </c>
      <c r="D135" s="2177">
        <v>1</v>
      </c>
      <c r="E135" s="104"/>
      <c r="F135" s="104"/>
      <c r="G135" s="104"/>
      <c r="H135" s="89"/>
      <c r="I135" s="2182"/>
      <c r="J135" s="104"/>
      <c r="K135" s="104"/>
      <c r="L135" s="2182" t="s">
        <v>87</v>
      </c>
      <c r="M135" s="2182"/>
      <c r="N135" s="2182"/>
      <c r="O135" s="2225"/>
      <c r="P135" s="2248">
        <f>P118-P145</f>
        <v>0</v>
      </c>
      <c r="Q135" s="2248">
        <f t="shared" ref="Q135:AA136" si="99">Q118-Q145</f>
        <v>0</v>
      </c>
      <c r="R135" s="2248">
        <f t="shared" si="99"/>
        <v>0</v>
      </c>
      <c r="S135" s="2248">
        <f t="shared" si="99"/>
        <v>0</v>
      </c>
      <c r="T135" s="2248">
        <f t="shared" si="99"/>
        <v>0</v>
      </c>
      <c r="U135" s="2248">
        <f t="shared" si="99"/>
        <v>0</v>
      </c>
      <c r="V135" s="2248">
        <f t="shared" si="99"/>
        <v>0</v>
      </c>
      <c r="W135" s="2248">
        <f t="shared" si="99"/>
        <v>0</v>
      </c>
      <c r="X135" s="2248">
        <f t="shared" si="99"/>
        <v>0</v>
      </c>
      <c r="Y135" s="2248">
        <f t="shared" si="99"/>
        <v>0</v>
      </c>
      <c r="Z135" s="2248">
        <f t="shared" si="99"/>
        <v>0</v>
      </c>
      <c r="AA135" s="2248">
        <f t="shared" si="99"/>
        <v>0</v>
      </c>
      <c r="AB135" s="1418">
        <f t="shared" si="89"/>
        <v>0</v>
      </c>
      <c r="AC135" s="1418">
        <f t="shared" si="90"/>
        <v>0</v>
      </c>
      <c r="AD135" s="1418">
        <f t="shared" si="91"/>
        <v>0</v>
      </c>
      <c r="AE135" s="1418">
        <f t="shared" si="92"/>
        <v>0</v>
      </c>
      <c r="AF135" s="1418">
        <f t="shared" si="93"/>
        <v>0</v>
      </c>
      <c r="AG135" s="1418">
        <f t="shared" si="94"/>
        <v>0</v>
      </c>
      <c r="AH135" s="1418">
        <f t="shared" si="95"/>
        <v>0</v>
      </c>
    </row>
    <row r="136" spans="1:35">
      <c r="A136" s="1887">
        <v>133</v>
      </c>
      <c r="B136" s="1887">
        <v>133</v>
      </c>
      <c r="D136" s="2177">
        <v>1</v>
      </c>
      <c r="E136" s="104"/>
      <c r="F136" s="104"/>
      <c r="G136" s="104"/>
      <c r="H136" s="89"/>
      <c r="I136" s="2182"/>
      <c r="J136" s="104"/>
      <c r="K136" s="104"/>
      <c r="L136" s="2182" t="s">
        <v>11</v>
      </c>
      <c r="M136" s="2182"/>
      <c r="N136" s="2182"/>
      <c r="O136" s="2225"/>
      <c r="P136" s="2225">
        <f>P119-P146</f>
        <v>0</v>
      </c>
      <c r="Q136" s="2225">
        <f t="shared" si="99"/>
        <v>0</v>
      </c>
      <c r="R136" s="2225">
        <f t="shared" si="99"/>
        <v>0</v>
      </c>
      <c r="S136" s="2225">
        <f t="shared" si="99"/>
        <v>0</v>
      </c>
      <c r="T136" s="2225">
        <f t="shared" si="99"/>
        <v>0</v>
      </c>
      <c r="U136" s="2225">
        <f t="shared" si="99"/>
        <v>0</v>
      </c>
      <c r="V136" s="2225">
        <f t="shared" si="99"/>
        <v>0</v>
      </c>
      <c r="W136" s="2225">
        <f t="shared" si="99"/>
        <v>0</v>
      </c>
      <c r="X136" s="2225">
        <f t="shared" si="99"/>
        <v>0</v>
      </c>
      <c r="Y136" s="2225">
        <f t="shared" si="99"/>
        <v>0</v>
      </c>
      <c r="Z136" s="2225">
        <f t="shared" si="99"/>
        <v>0</v>
      </c>
      <c r="AA136" s="2225">
        <f t="shared" si="99"/>
        <v>0</v>
      </c>
      <c r="AB136" s="1418">
        <f t="shared" si="89"/>
        <v>0</v>
      </c>
      <c r="AC136" s="1418">
        <f t="shared" si="90"/>
        <v>0</v>
      </c>
      <c r="AD136" s="1418">
        <f t="shared" si="91"/>
        <v>0</v>
      </c>
      <c r="AE136" s="1418">
        <f t="shared" si="92"/>
        <v>0</v>
      </c>
      <c r="AF136" s="1418">
        <f t="shared" si="93"/>
        <v>0</v>
      </c>
      <c r="AG136" s="1418">
        <f t="shared" si="94"/>
        <v>0</v>
      </c>
      <c r="AH136" s="1418">
        <f t="shared" si="95"/>
        <v>0</v>
      </c>
    </row>
    <row r="137" spans="1:35">
      <c r="A137" s="1887">
        <v>134</v>
      </c>
      <c r="B137" s="1887">
        <v>134</v>
      </c>
      <c r="D137" s="2177">
        <v>1</v>
      </c>
      <c r="E137" s="104"/>
      <c r="F137" s="104"/>
      <c r="G137" s="104"/>
      <c r="H137" s="2243" t="s">
        <v>139</v>
      </c>
      <c r="I137" s="2244"/>
      <c r="J137" s="2245"/>
      <c r="K137" s="2245"/>
      <c r="L137" s="2245"/>
      <c r="M137" s="2245"/>
      <c r="N137" s="2245"/>
      <c r="O137" s="2247"/>
      <c r="P137" s="2247">
        <f>SUM(P143:P146)</f>
        <v>-14332</v>
      </c>
      <c r="Q137" s="2247">
        <f t="shared" ref="Q137:AH137" si="100">SUM(Q143:Q146)</f>
        <v>51127</v>
      </c>
      <c r="R137" s="2247">
        <f t="shared" si="100"/>
        <v>79796</v>
      </c>
      <c r="S137" s="2247">
        <f t="shared" si="100"/>
        <v>79113</v>
      </c>
      <c r="T137" s="2247">
        <f t="shared" si="100"/>
        <v>81357</v>
      </c>
      <c r="U137" s="2247">
        <f t="shared" si="100"/>
        <v>78677</v>
      </c>
      <c r="V137" s="2247">
        <f t="shared" si="100"/>
        <v>154492</v>
      </c>
      <c r="W137" s="2247">
        <f t="shared" si="100"/>
        <v>124262</v>
      </c>
      <c r="X137" s="2247">
        <f t="shared" si="100"/>
        <v>147729</v>
      </c>
      <c r="Y137" s="2247">
        <f t="shared" si="100"/>
        <v>163214</v>
      </c>
      <c r="Z137" s="2247">
        <f t="shared" si="100"/>
        <v>159127</v>
      </c>
      <c r="AA137" s="2247">
        <f t="shared" si="100"/>
        <v>169929</v>
      </c>
      <c r="AB137" s="2006">
        <f t="shared" si="100"/>
        <v>116591</v>
      </c>
      <c r="AC137" s="2006">
        <f t="shared" si="100"/>
        <v>239147</v>
      </c>
      <c r="AD137" s="2006">
        <f t="shared" si="100"/>
        <v>426483</v>
      </c>
      <c r="AE137" s="2006">
        <f t="shared" si="100"/>
        <v>492270</v>
      </c>
      <c r="AF137" s="2006">
        <f t="shared" si="100"/>
        <v>355738</v>
      </c>
      <c r="AG137" s="2006">
        <f t="shared" si="100"/>
        <v>918753</v>
      </c>
      <c r="AH137" s="2006">
        <f t="shared" si="100"/>
        <v>1274491</v>
      </c>
    </row>
    <row r="138" spans="1:35">
      <c r="A138" s="1887">
        <v>135</v>
      </c>
      <c r="B138" s="1887">
        <v>135</v>
      </c>
      <c r="D138" s="2177">
        <v>1</v>
      </c>
      <c r="E138" s="104"/>
      <c r="F138" s="104"/>
      <c r="G138" s="104"/>
      <c r="H138" s="2232"/>
      <c r="I138" s="2233" t="s">
        <v>206</v>
      </c>
      <c r="J138" s="2231"/>
      <c r="K138" s="2231"/>
      <c r="L138" s="2231"/>
      <c r="M138" s="2231"/>
      <c r="N138" s="2234" t="s">
        <v>567</v>
      </c>
      <c r="O138" s="2249"/>
      <c r="P138" s="1115">
        <f>IFERROR(P137/P115,0)</f>
        <v>-10.333093006488825</v>
      </c>
      <c r="Q138" s="1115">
        <f t="shared" ref="Q138:AH138" si="101">IFERROR(Q137/Q115,0)</f>
        <v>0.34039960851415141</v>
      </c>
      <c r="R138" s="1115">
        <f t="shared" si="101"/>
        <v>0.3688061267407089</v>
      </c>
      <c r="S138" s="1115">
        <f t="shared" si="101"/>
        <v>0.35394939936916986</v>
      </c>
      <c r="T138" s="1115">
        <f t="shared" si="101"/>
        <v>0.34605715938527504</v>
      </c>
      <c r="U138" s="1115">
        <f t="shared" si="101"/>
        <v>0.2712158295701334</v>
      </c>
      <c r="V138" s="1115">
        <f t="shared" si="101"/>
        <v>0.3936673606103307</v>
      </c>
      <c r="W138" s="1115">
        <f t="shared" si="101"/>
        <v>0.34113732574164468</v>
      </c>
      <c r="X138" s="1115">
        <f t="shared" si="101"/>
        <v>0.36657047218010785</v>
      </c>
      <c r="Y138" s="1115">
        <f t="shared" si="101"/>
        <v>0.39686426315290363</v>
      </c>
      <c r="Z138" s="1115">
        <f t="shared" si="101"/>
        <v>0.36640302098803806</v>
      </c>
      <c r="AA138" s="1115">
        <f t="shared" si="101"/>
        <v>0.36692217999654519</v>
      </c>
      <c r="AB138" s="1115">
        <f t="shared" si="101"/>
        <v>0.31686900559047904</v>
      </c>
      <c r="AC138" s="1115">
        <f t="shared" si="101"/>
        <v>0.31941546837059337</v>
      </c>
      <c r="AD138" s="1115">
        <f t="shared" si="101"/>
        <v>0.36775159868380208</v>
      </c>
      <c r="AE138" s="1115">
        <f t="shared" si="101"/>
        <v>0.37615937964687923</v>
      </c>
      <c r="AF138" s="1115">
        <f t="shared" si="101"/>
        <v>0.31857638344726052</v>
      </c>
      <c r="AG138" s="1115">
        <f t="shared" si="101"/>
        <v>0.37220919972548777</v>
      </c>
      <c r="AH138" s="1115">
        <f t="shared" si="101"/>
        <v>0.35550387765559366</v>
      </c>
      <c r="AI138" s="1108"/>
    </row>
    <row r="139" spans="1:35" s="1108" customFormat="1" outlineLevel="1">
      <c r="A139" s="1887">
        <v>136</v>
      </c>
      <c r="B139" s="1887">
        <v>136</v>
      </c>
      <c r="D139" s="2177">
        <v>1</v>
      </c>
      <c r="E139" s="104"/>
      <c r="F139" s="104"/>
      <c r="G139" s="2231"/>
      <c r="H139" s="2232"/>
      <c r="I139" s="2236"/>
      <c r="J139" s="2231"/>
      <c r="K139" s="2231"/>
      <c r="L139" s="2233" t="s">
        <v>606</v>
      </c>
      <c r="M139" s="2236"/>
      <c r="N139" s="2236"/>
      <c r="O139" s="2237"/>
      <c r="P139" s="1114">
        <f>IFERROR(P143/P116,0)</f>
        <v>0.39466666666666667</v>
      </c>
      <c r="Q139" s="1114">
        <f t="shared" ref="Q139:AH139" si="102">IFERROR(Q143/Q116,0)</f>
        <v>0.14587772884405928</v>
      </c>
      <c r="R139" s="1114">
        <f t="shared" si="102"/>
        <v>0.40052055057005076</v>
      </c>
      <c r="S139" s="1114">
        <f t="shared" si="102"/>
        <v>0.32938171077316092</v>
      </c>
      <c r="T139" s="1114">
        <f t="shared" si="102"/>
        <v>0.23049860250571702</v>
      </c>
      <c r="U139" s="1114">
        <f t="shared" si="102"/>
        <v>0.33123330226778502</v>
      </c>
      <c r="V139" s="1114">
        <f t="shared" si="102"/>
        <v>0.38515267020802074</v>
      </c>
      <c r="W139" s="1114">
        <f t="shared" si="102"/>
        <v>0.33000879217496426</v>
      </c>
      <c r="X139" s="1114">
        <f t="shared" si="102"/>
        <v>0.31764088347945901</v>
      </c>
      <c r="Y139" s="1114">
        <f t="shared" si="102"/>
        <v>0.3728875864111178</v>
      </c>
      <c r="Z139" s="1114">
        <f t="shared" si="102"/>
        <v>0.33179125980470625</v>
      </c>
      <c r="AA139" s="1114">
        <f t="shared" si="102"/>
        <v>0.3405402598943808</v>
      </c>
      <c r="AB139" s="1114">
        <f t="shared" si="102"/>
        <v>0.29830379626550102</v>
      </c>
      <c r="AC139" s="1114">
        <f t="shared" si="102"/>
        <v>0.30236486486486486</v>
      </c>
      <c r="AD139" s="1114">
        <f t="shared" si="102"/>
        <v>0.34193153181565933</v>
      </c>
      <c r="AE139" s="1114">
        <f t="shared" si="102"/>
        <v>0.34634061789727061</v>
      </c>
      <c r="AF139" s="1114">
        <f t="shared" si="102"/>
        <v>0.30087567382979241</v>
      </c>
      <c r="AG139" s="1114">
        <f t="shared" si="102"/>
        <v>0.34422566680631195</v>
      </c>
      <c r="AH139" s="1114">
        <f t="shared" si="102"/>
        <v>0.33145874275862425</v>
      </c>
    </row>
    <row r="140" spans="1:35" s="1108" customFormat="1" outlineLevel="1">
      <c r="A140" s="1887">
        <v>137</v>
      </c>
      <c r="B140" s="1887">
        <v>137</v>
      </c>
      <c r="D140" s="2177">
        <v>1</v>
      </c>
      <c r="E140" s="104"/>
      <c r="F140" s="104"/>
      <c r="G140" s="2231"/>
      <c r="H140" s="2232"/>
      <c r="I140" s="2236"/>
      <c r="J140" s="2231"/>
      <c r="K140" s="2231"/>
      <c r="L140" s="2233" t="s">
        <v>607</v>
      </c>
      <c r="M140" s="2236"/>
      <c r="N140" s="2236"/>
      <c r="O140" s="2237"/>
      <c r="P140" s="1114">
        <f t="shared" ref="P140:AH142" si="103">IFERROR(P144/P117,0)</f>
        <v>-14.308300395256918</v>
      </c>
      <c r="Q140" s="1114">
        <f t="shared" si="103"/>
        <v>0.41649453979604123</v>
      </c>
      <c r="R140" s="1114">
        <f t="shared" si="103"/>
        <v>0.35588700182779681</v>
      </c>
      <c r="S140" s="1114">
        <f t="shared" si="103"/>
        <v>0.36104815782341171</v>
      </c>
      <c r="T140" s="1114">
        <f t="shared" si="103"/>
        <v>0.37820087640131789</v>
      </c>
      <c r="U140" s="1114">
        <f t="shared" si="103"/>
        <v>0.24817403334685018</v>
      </c>
      <c r="V140" s="1114">
        <f t="shared" si="103"/>
        <v>0.3965261964812678</v>
      </c>
      <c r="W140" s="1114">
        <f t="shared" si="103"/>
        <v>0.34590112518132277</v>
      </c>
      <c r="X140" s="1114">
        <f t="shared" si="103"/>
        <v>0.38779547168737283</v>
      </c>
      <c r="Y140" s="1114">
        <f t="shared" si="103"/>
        <v>0.40435839987744393</v>
      </c>
      <c r="Z140" s="1114">
        <f t="shared" si="103"/>
        <v>0.38038176205330443</v>
      </c>
      <c r="AA140" s="1114">
        <f t="shared" si="103"/>
        <v>0.37775665862514318</v>
      </c>
      <c r="AB140" s="1114">
        <f t="shared" si="103"/>
        <v>0.324305703584153</v>
      </c>
      <c r="AC140" s="1114">
        <f t="shared" si="103"/>
        <v>0.32488120813181931</v>
      </c>
      <c r="AD140" s="1114">
        <f t="shared" si="103"/>
        <v>0.37801059106326323</v>
      </c>
      <c r="AE140" s="1114">
        <f t="shared" si="103"/>
        <v>0.38737529929745934</v>
      </c>
      <c r="AF140" s="1114">
        <f t="shared" si="103"/>
        <v>0.32469897670158016</v>
      </c>
      <c r="AG140" s="1114">
        <f t="shared" si="103"/>
        <v>0.383011159388227</v>
      </c>
      <c r="AH140" s="1114">
        <f t="shared" si="103"/>
        <v>0.36447901472156508</v>
      </c>
    </row>
    <row r="141" spans="1:35" s="1108" customFormat="1" outlineLevel="1">
      <c r="A141" s="1887">
        <v>138</v>
      </c>
      <c r="B141" s="1887">
        <v>138</v>
      </c>
      <c r="D141" s="2177">
        <v>1</v>
      </c>
      <c r="E141" s="104"/>
      <c r="F141" s="104"/>
      <c r="G141" s="2231"/>
      <c r="H141" s="2232"/>
      <c r="I141" s="2236"/>
      <c r="J141" s="2231"/>
      <c r="K141" s="2231"/>
      <c r="L141" s="2233" t="s">
        <v>610</v>
      </c>
      <c r="M141" s="2236"/>
      <c r="N141" s="2236"/>
      <c r="O141" s="2237"/>
      <c r="P141" s="1114">
        <f t="shared" si="103"/>
        <v>0</v>
      </c>
      <c r="Q141" s="1114">
        <f t="shared" si="103"/>
        <v>0</v>
      </c>
      <c r="R141" s="1114">
        <f t="shared" si="103"/>
        <v>0</v>
      </c>
      <c r="S141" s="1114">
        <f t="shared" si="103"/>
        <v>0</v>
      </c>
      <c r="T141" s="1114">
        <f t="shared" si="103"/>
        <v>0</v>
      </c>
      <c r="U141" s="1114">
        <f t="shared" si="103"/>
        <v>0</v>
      </c>
      <c r="V141" s="1114">
        <f t="shared" si="103"/>
        <v>0</v>
      </c>
      <c r="W141" s="1114">
        <f t="shared" si="103"/>
        <v>0</v>
      </c>
      <c r="X141" s="1114">
        <f t="shared" si="103"/>
        <v>0</v>
      </c>
      <c r="Y141" s="1114">
        <f t="shared" si="103"/>
        <v>0</v>
      </c>
      <c r="Z141" s="1114">
        <f t="shared" si="103"/>
        <v>0</v>
      </c>
      <c r="AA141" s="1114">
        <f t="shared" si="103"/>
        <v>0</v>
      </c>
      <c r="AB141" s="1114">
        <f t="shared" si="103"/>
        <v>0</v>
      </c>
      <c r="AC141" s="1114">
        <f t="shared" si="103"/>
        <v>0</v>
      </c>
      <c r="AD141" s="1114">
        <f t="shared" si="103"/>
        <v>0</v>
      </c>
      <c r="AE141" s="1114">
        <f t="shared" si="103"/>
        <v>0</v>
      </c>
      <c r="AF141" s="1114">
        <f t="shared" si="103"/>
        <v>0</v>
      </c>
      <c r="AG141" s="1114">
        <f t="shared" si="103"/>
        <v>0</v>
      </c>
      <c r="AH141" s="1114">
        <f t="shared" si="103"/>
        <v>0</v>
      </c>
    </row>
    <row r="142" spans="1:35" s="1108" customFormat="1" outlineLevel="1">
      <c r="A142" s="1887">
        <v>139</v>
      </c>
      <c r="B142" s="1887">
        <v>139</v>
      </c>
      <c r="D142" s="2177">
        <v>1</v>
      </c>
      <c r="E142" s="104"/>
      <c r="F142" s="104"/>
      <c r="G142" s="2231"/>
      <c r="H142" s="2232"/>
      <c r="I142" s="2236"/>
      <c r="J142" s="2231"/>
      <c r="K142" s="2231"/>
      <c r="L142" s="2233" t="s">
        <v>608</v>
      </c>
      <c r="M142" s="2236"/>
      <c r="N142" s="2236"/>
      <c r="O142" s="2237"/>
      <c r="P142" s="1114">
        <f t="shared" si="103"/>
        <v>0</v>
      </c>
      <c r="Q142" s="1114">
        <f t="shared" si="103"/>
        <v>0</v>
      </c>
      <c r="R142" s="1114">
        <f t="shared" si="103"/>
        <v>0</v>
      </c>
      <c r="S142" s="1114">
        <f t="shared" si="103"/>
        <v>0</v>
      </c>
      <c r="T142" s="1114">
        <f t="shared" si="103"/>
        <v>0</v>
      </c>
      <c r="U142" s="1114">
        <f t="shared" si="103"/>
        <v>0</v>
      </c>
      <c r="V142" s="1114">
        <f t="shared" si="103"/>
        <v>0</v>
      </c>
      <c r="W142" s="1114">
        <f t="shared" si="103"/>
        <v>0</v>
      </c>
      <c r="X142" s="1114">
        <f t="shared" si="103"/>
        <v>0</v>
      </c>
      <c r="Y142" s="1114">
        <f t="shared" si="103"/>
        <v>0</v>
      </c>
      <c r="Z142" s="1114">
        <f t="shared" si="103"/>
        <v>0</v>
      </c>
      <c r="AA142" s="1114">
        <f t="shared" si="103"/>
        <v>0</v>
      </c>
      <c r="AB142" s="1114">
        <f t="shared" si="103"/>
        <v>0</v>
      </c>
      <c r="AC142" s="1114">
        <f t="shared" si="103"/>
        <v>0</v>
      </c>
      <c r="AD142" s="1114">
        <f t="shared" si="103"/>
        <v>0</v>
      </c>
      <c r="AE142" s="1114">
        <f t="shared" si="103"/>
        <v>0</v>
      </c>
      <c r="AF142" s="1114">
        <f t="shared" si="103"/>
        <v>0</v>
      </c>
      <c r="AG142" s="1114">
        <f t="shared" si="103"/>
        <v>0</v>
      </c>
      <c r="AH142" s="1114">
        <f t="shared" si="103"/>
        <v>0</v>
      </c>
    </row>
    <row r="143" spans="1:35">
      <c r="A143" s="1887">
        <v>140</v>
      </c>
      <c r="B143" s="1887">
        <v>140</v>
      </c>
      <c r="D143" s="2177">
        <v>1</v>
      </c>
      <c r="E143" s="104"/>
      <c r="F143" s="104"/>
      <c r="G143" s="104"/>
      <c r="H143" s="89"/>
      <c r="I143" s="2182"/>
      <c r="J143" s="104"/>
      <c r="K143" s="104"/>
      <c r="L143" s="2182" t="s">
        <v>142</v>
      </c>
      <c r="M143" s="2182"/>
      <c r="N143" s="2182"/>
      <c r="O143" s="2225"/>
      <c r="P143" s="2225">
        <f t="shared" ref="P143:AA143" si="104">P473+P496</f>
        <v>148</v>
      </c>
      <c r="Q143" s="2225">
        <f t="shared" si="104"/>
        <v>6161</v>
      </c>
      <c r="R143" s="2225">
        <f t="shared" si="104"/>
        <v>25083</v>
      </c>
      <c r="S143" s="2225">
        <f t="shared" si="104"/>
        <v>16504</v>
      </c>
      <c r="T143" s="2225">
        <f t="shared" si="104"/>
        <v>11793</v>
      </c>
      <c r="U143" s="2225">
        <f t="shared" si="104"/>
        <v>26656</v>
      </c>
      <c r="V143" s="2225">
        <f t="shared" si="104"/>
        <v>37993</v>
      </c>
      <c r="W143" s="2225">
        <f t="shared" si="104"/>
        <v>36033</v>
      </c>
      <c r="X143" s="2225">
        <f t="shared" si="104"/>
        <v>38729</v>
      </c>
      <c r="Y143" s="2225">
        <f t="shared" si="104"/>
        <v>36518</v>
      </c>
      <c r="Z143" s="2225">
        <f t="shared" si="104"/>
        <v>41454</v>
      </c>
      <c r="AA143" s="2225">
        <f t="shared" si="104"/>
        <v>45913</v>
      </c>
      <c r="AB143" s="1418">
        <f>SUM(P143:R143)</f>
        <v>31392</v>
      </c>
      <c r="AC143" s="1418">
        <f>SUM(S143:U143)</f>
        <v>54953</v>
      </c>
      <c r="AD143" s="1418">
        <f>SUM(V143:X143)</f>
        <v>112755</v>
      </c>
      <c r="AE143" s="1418">
        <f>SUM(Y143:AA143)</f>
        <v>123885</v>
      </c>
      <c r="AF143" s="1418">
        <f>AB143+AC143</f>
        <v>86345</v>
      </c>
      <c r="AG143" s="1418">
        <f>AE143+AD143</f>
        <v>236640</v>
      </c>
      <c r="AH143" s="1418">
        <f>AF143+AG143</f>
        <v>322985</v>
      </c>
    </row>
    <row r="144" spans="1:35">
      <c r="A144" s="1887">
        <v>141</v>
      </c>
      <c r="B144" s="1887">
        <v>141</v>
      </c>
      <c r="D144" s="2177">
        <v>1</v>
      </c>
      <c r="E144" s="104"/>
      <c r="F144" s="104"/>
      <c r="G144" s="104"/>
      <c r="H144" s="89"/>
      <c r="I144" s="2182"/>
      <c r="J144" s="104"/>
      <c r="K144" s="104"/>
      <c r="L144" s="2182" t="s">
        <v>97</v>
      </c>
      <c r="M144" s="2182"/>
      <c r="N144" s="2182"/>
      <c r="O144" s="2225"/>
      <c r="P144" s="2225">
        <f t="shared" ref="P144:AA144" si="105">P476+P499</f>
        <v>-14480</v>
      </c>
      <c r="Q144" s="2225">
        <f t="shared" si="105"/>
        <v>44966</v>
      </c>
      <c r="R144" s="2225">
        <f t="shared" si="105"/>
        <v>54713</v>
      </c>
      <c r="S144" s="2225">
        <f t="shared" si="105"/>
        <v>62609</v>
      </c>
      <c r="T144" s="2225">
        <f t="shared" si="105"/>
        <v>69564</v>
      </c>
      <c r="U144" s="2225">
        <f t="shared" si="105"/>
        <v>52021</v>
      </c>
      <c r="V144" s="2225">
        <f t="shared" si="105"/>
        <v>116499</v>
      </c>
      <c r="W144" s="2225">
        <f t="shared" si="105"/>
        <v>88229</v>
      </c>
      <c r="X144" s="2225">
        <f t="shared" si="105"/>
        <v>109000</v>
      </c>
      <c r="Y144" s="2225">
        <f t="shared" si="105"/>
        <v>126696</v>
      </c>
      <c r="Z144" s="2225">
        <f t="shared" si="105"/>
        <v>117673</v>
      </c>
      <c r="AA144" s="2225">
        <f t="shared" si="105"/>
        <v>124016</v>
      </c>
      <c r="AB144" s="1418">
        <f>SUM(P144:R144)</f>
        <v>85199</v>
      </c>
      <c r="AC144" s="1418">
        <f>SUM(S144:U144)</f>
        <v>184194</v>
      </c>
      <c r="AD144" s="1418">
        <f>SUM(V144:X144)</f>
        <v>313728</v>
      </c>
      <c r="AE144" s="1418">
        <f>SUM(Y144:AA144)</f>
        <v>368385</v>
      </c>
      <c r="AF144" s="1418">
        <f>AB144+AC144</f>
        <v>269393</v>
      </c>
      <c r="AG144" s="1418">
        <f>AE144+AD144</f>
        <v>682113</v>
      </c>
      <c r="AH144" s="1418">
        <f>AF144+AG144</f>
        <v>951506</v>
      </c>
    </row>
    <row r="145" spans="1:35">
      <c r="A145" s="1887">
        <v>142</v>
      </c>
      <c r="B145" s="1887">
        <v>142</v>
      </c>
      <c r="D145" s="2177">
        <v>1</v>
      </c>
      <c r="E145" s="104"/>
      <c r="F145" s="104"/>
      <c r="G145" s="104"/>
      <c r="H145" s="89"/>
      <c r="I145" s="2182"/>
      <c r="J145" s="104"/>
      <c r="K145" s="104"/>
      <c r="L145" s="2182" t="s">
        <v>216</v>
      </c>
      <c r="M145" s="2182"/>
      <c r="N145" s="2182"/>
      <c r="O145" s="2225"/>
      <c r="P145" s="2225">
        <f t="shared" ref="P145:AA145" si="106">P489+P512</f>
        <v>0</v>
      </c>
      <c r="Q145" s="2225">
        <f t="shared" si="106"/>
        <v>0</v>
      </c>
      <c r="R145" s="2225">
        <f t="shared" si="106"/>
        <v>0</v>
      </c>
      <c r="S145" s="2225">
        <f t="shared" si="106"/>
        <v>0</v>
      </c>
      <c r="T145" s="2225">
        <f t="shared" si="106"/>
        <v>0</v>
      </c>
      <c r="U145" s="2225">
        <f t="shared" si="106"/>
        <v>0</v>
      </c>
      <c r="V145" s="2225">
        <f t="shared" si="106"/>
        <v>0</v>
      </c>
      <c r="W145" s="2225">
        <f t="shared" si="106"/>
        <v>0</v>
      </c>
      <c r="X145" s="2225">
        <f t="shared" si="106"/>
        <v>0</v>
      </c>
      <c r="Y145" s="2225">
        <f t="shared" si="106"/>
        <v>0</v>
      </c>
      <c r="Z145" s="2225">
        <f t="shared" si="106"/>
        <v>0</v>
      </c>
      <c r="AA145" s="2225">
        <f t="shared" si="106"/>
        <v>0</v>
      </c>
      <c r="AB145" s="1418">
        <f>SUM(P145:R145)</f>
        <v>0</v>
      </c>
      <c r="AC145" s="1418">
        <f>SUM(S145:U145)</f>
        <v>0</v>
      </c>
      <c r="AD145" s="1418">
        <f>SUM(V145:X145)</f>
        <v>0</v>
      </c>
      <c r="AE145" s="1418">
        <f>SUM(Y145:AA145)</f>
        <v>0</v>
      </c>
      <c r="AF145" s="1418">
        <f>AB145+AC145</f>
        <v>0</v>
      </c>
      <c r="AG145" s="1418">
        <f>AE145+AD145</f>
        <v>0</v>
      </c>
      <c r="AH145" s="1418">
        <f>AF145+AG145</f>
        <v>0</v>
      </c>
    </row>
    <row r="146" spans="1:35">
      <c r="A146" s="1887">
        <v>143</v>
      </c>
      <c r="B146" s="1887">
        <v>143</v>
      </c>
      <c r="D146" s="2177">
        <v>1</v>
      </c>
      <c r="E146" s="104"/>
      <c r="F146" s="104"/>
      <c r="G146" s="104"/>
      <c r="H146" s="89"/>
      <c r="I146" s="2182"/>
      <c r="J146" s="104"/>
      <c r="K146" s="104"/>
      <c r="L146" s="2182" t="s">
        <v>11</v>
      </c>
      <c r="M146" s="2182"/>
      <c r="N146" s="2182"/>
      <c r="O146" s="2225"/>
      <c r="P146" s="2225">
        <f t="shared" ref="P146:AA146" si="107">P494+P517</f>
        <v>0</v>
      </c>
      <c r="Q146" s="2225">
        <f t="shared" si="107"/>
        <v>0</v>
      </c>
      <c r="R146" s="2225">
        <f t="shared" si="107"/>
        <v>0</v>
      </c>
      <c r="S146" s="2225">
        <f t="shared" si="107"/>
        <v>0</v>
      </c>
      <c r="T146" s="2225">
        <f t="shared" si="107"/>
        <v>0</v>
      </c>
      <c r="U146" s="2225">
        <f t="shared" si="107"/>
        <v>0</v>
      </c>
      <c r="V146" s="2225">
        <f t="shared" si="107"/>
        <v>0</v>
      </c>
      <c r="W146" s="2225">
        <f t="shared" si="107"/>
        <v>0</v>
      </c>
      <c r="X146" s="2225">
        <f t="shared" si="107"/>
        <v>0</v>
      </c>
      <c r="Y146" s="2225">
        <f t="shared" si="107"/>
        <v>0</v>
      </c>
      <c r="Z146" s="2225">
        <f t="shared" si="107"/>
        <v>0</v>
      </c>
      <c r="AA146" s="2225">
        <f t="shared" si="107"/>
        <v>0</v>
      </c>
      <c r="AB146" s="1418">
        <f>SUM(P146:R146)</f>
        <v>0</v>
      </c>
      <c r="AC146" s="1418">
        <f>SUM(S146:U146)</f>
        <v>0</v>
      </c>
      <c r="AD146" s="1418">
        <f>SUM(V146:X146)</f>
        <v>0</v>
      </c>
      <c r="AE146" s="1418">
        <f>SUM(Y146:AA146)</f>
        <v>0</v>
      </c>
      <c r="AF146" s="1418">
        <f>AB146+AC146</f>
        <v>0</v>
      </c>
      <c r="AG146" s="1418">
        <f>AE146+AD146</f>
        <v>0</v>
      </c>
      <c r="AH146" s="1418">
        <f>AF146+AG146</f>
        <v>0</v>
      </c>
    </row>
    <row r="147" spans="1:35">
      <c r="A147" s="1887">
        <v>144</v>
      </c>
      <c r="B147" s="1887">
        <v>144</v>
      </c>
      <c r="D147" s="2177">
        <v>1</v>
      </c>
      <c r="E147" s="104"/>
      <c r="F147" s="104"/>
      <c r="G147" s="104"/>
      <c r="H147" s="2243" t="s">
        <v>99</v>
      </c>
      <c r="I147" s="2244"/>
      <c r="J147" s="2245"/>
      <c r="K147" s="2245"/>
      <c r="L147" s="2245"/>
      <c r="M147" s="2245"/>
      <c r="N147" s="2245"/>
      <c r="O147" s="2247"/>
      <c r="P147" s="2247">
        <f>SUM(P148:P150)</f>
        <v>58822</v>
      </c>
      <c r="Q147" s="2247">
        <f t="shared" ref="Q147:AH147" si="108">SUM(Q148:Q150)</f>
        <v>62990</v>
      </c>
      <c r="R147" s="2247">
        <f t="shared" si="108"/>
        <v>80608</v>
      </c>
      <c r="S147" s="2247">
        <f t="shared" si="108"/>
        <v>67946</v>
      </c>
      <c r="T147" s="2247">
        <f t="shared" si="108"/>
        <v>71431</v>
      </c>
      <c r="U147" s="2247">
        <f t="shared" si="108"/>
        <v>81723</v>
      </c>
      <c r="V147" s="2247">
        <f t="shared" si="108"/>
        <v>93070</v>
      </c>
      <c r="W147" s="2247">
        <f t="shared" si="108"/>
        <v>75654</v>
      </c>
      <c r="X147" s="2247">
        <f t="shared" si="108"/>
        <v>85481</v>
      </c>
      <c r="Y147" s="2247">
        <f t="shared" si="108"/>
        <v>73562</v>
      </c>
      <c r="Z147" s="2247">
        <f t="shared" si="108"/>
        <v>79678</v>
      </c>
      <c r="AA147" s="2247">
        <f t="shared" si="108"/>
        <v>39084</v>
      </c>
      <c r="AB147" s="2006">
        <f t="shared" si="108"/>
        <v>202420</v>
      </c>
      <c r="AC147" s="2006">
        <f t="shared" si="108"/>
        <v>221100</v>
      </c>
      <c r="AD147" s="2006">
        <f t="shared" si="108"/>
        <v>254205</v>
      </c>
      <c r="AE147" s="2006">
        <f t="shared" si="108"/>
        <v>192324</v>
      </c>
      <c r="AF147" s="2006">
        <f t="shared" si="108"/>
        <v>423520</v>
      </c>
      <c r="AG147" s="2006">
        <f t="shared" si="108"/>
        <v>446529</v>
      </c>
      <c r="AH147" s="2006">
        <f t="shared" si="108"/>
        <v>870049</v>
      </c>
    </row>
    <row r="148" spans="1:35">
      <c r="A148" s="1887">
        <v>145</v>
      </c>
      <c r="B148" s="1887">
        <v>145</v>
      </c>
      <c r="D148" s="2177">
        <v>1</v>
      </c>
      <c r="E148" s="104"/>
      <c r="F148" s="104"/>
      <c r="G148" s="104"/>
      <c r="H148" s="89"/>
      <c r="I148" s="2201" t="s">
        <v>178</v>
      </c>
      <c r="J148" s="104"/>
      <c r="K148" s="104"/>
      <c r="L148" s="2182"/>
      <c r="M148" s="2182"/>
      <c r="N148" s="2182"/>
      <c r="O148" s="2225"/>
      <c r="P148" s="1419">
        <v>8108</v>
      </c>
      <c r="Q148" s="1419">
        <v>12056</v>
      </c>
      <c r="R148" s="1419">
        <v>14958</v>
      </c>
      <c r="S148" s="1419">
        <v>15039</v>
      </c>
      <c r="T148" s="1419">
        <v>17748</v>
      </c>
      <c r="U148" s="1419">
        <v>18184</v>
      </c>
      <c r="V148" s="1419">
        <v>25734</v>
      </c>
      <c r="W148" s="1419">
        <v>17319</v>
      </c>
      <c r="X148" s="1419">
        <v>31022</v>
      </c>
      <c r="Y148" s="1419">
        <v>14881</v>
      </c>
      <c r="Z148" s="1419">
        <v>21006</v>
      </c>
      <c r="AA148" s="1419">
        <v>-1135</v>
      </c>
      <c r="AB148" s="1418">
        <f>SUM(P148:R148)</f>
        <v>35122</v>
      </c>
      <c r="AC148" s="1418">
        <f>SUM(S148:U148)</f>
        <v>50971</v>
      </c>
      <c r="AD148" s="1418">
        <f>SUM(V148:X148)</f>
        <v>74075</v>
      </c>
      <c r="AE148" s="1418">
        <f>SUM(Y148:AA148)</f>
        <v>34752</v>
      </c>
      <c r="AF148" s="1418">
        <f>AB148+AC148</f>
        <v>86093</v>
      </c>
      <c r="AG148" s="1418">
        <f>AE148+AD148</f>
        <v>108827</v>
      </c>
      <c r="AH148" s="1418">
        <f>AF148+AG148</f>
        <v>194920</v>
      </c>
    </row>
    <row r="149" spans="1:35">
      <c r="A149" s="1887">
        <v>146</v>
      </c>
      <c r="B149" s="1887">
        <v>146</v>
      </c>
      <c r="D149" s="2177">
        <v>1</v>
      </c>
      <c r="E149" s="104"/>
      <c r="F149" s="104"/>
      <c r="G149" s="104"/>
      <c r="H149" s="89"/>
      <c r="I149" s="2184" t="s">
        <v>179</v>
      </c>
      <c r="J149" s="104"/>
      <c r="K149" s="104"/>
      <c r="L149" s="2182"/>
      <c r="M149" s="2182"/>
      <c r="N149" s="2182"/>
      <c r="O149" s="2225"/>
      <c r="P149" s="1419">
        <v>28298</v>
      </c>
      <c r="Q149" s="1419">
        <v>29089</v>
      </c>
      <c r="R149" s="1419">
        <v>26525</v>
      </c>
      <c r="S149" s="1419">
        <v>28516</v>
      </c>
      <c r="T149" s="1419">
        <v>28476</v>
      </c>
      <c r="U149" s="1419">
        <v>31311</v>
      </c>
      <c r="V149" s="1419">
        <v>30320</v>
      </c>
      <c r="W149" s="1419">
        <v>26823</v>
      </c>
      <c r="X149" s="1419">
        <v>22298</v>
      </c>
      <c r="Y149" s="1419">
        <v>27092</v>
      </c>
      <c r="Z149" s="1419">
        <v>26988</v>
      </c>
      <c r="AA149" s="1419">
        <v>25948</v>
      </c>
      <c r="AB149" s="1418">
        <f>SUM(P149:R149)</f>
        <v>83912</v>
      </c>
      <c r="AC149" s="1418">
        <f>SUM(S149:U149)</f>
        <v>88303</v>
      </c>
      <c r="AD149" s="1418">
        <f>SUM(V149:X149)</f>
        <v>79441</v>
      </c>
      <c r="AE149" s="1418">
        <f>SUM(Y149:AA149)</f>
        <v>80028</v>
      </c>
      <c r="AF149" s="1418">
        <f>AB149+AC149</f>
        <v>172215</v>
      </c>
      <c r="AG149" s="1418">
        <f>AE149+AD149</f>
        <v>159469</v>
      </c>
      <c r="AH149" s="1418">
        <f>AF149+AG149</f>
        <v>331684</v>
      </c>
    </row>
    <row r="150" spans="1:35">
      <c r="A150" s="1887">
        <v>147</v>
      </c>
      <c r="B150" s="1887">
        <v>147</v>
      </c>
      <c r="D150" s="2177">
        <v>1</v>
      </c>
      <c r="E150" s="104"/>
      <c r="F150" s="104"/>
      <c r="G150" s="104"/>
      <c r="H150" s="89"/>
      <c r="I150" s="2184" t="s">
        <v>180</v>
      </c>
      <c r="J150" s="104"/>
      <c r="K150" s="104"/>
      <c r="L150" s="2182"/>
      <c r="M150" s="2182"/>
      <c r="N150" s="2182"/>
      <c r="O150" s="2225"/>
      <c r="P150" s="1419">
        <v>22416</v>
      </c>
      <c r="Q150" s="1419">
        <v>21845</v>
      </c>
      <c r="R150" s="1419">
        <v>39125</v>
      </c>
      <c r="S150" s="1419">
        <v>24391</v>
      </c>
      <c r="T150" s="1419">
        <v>25207</v>
      </c>
      <c r="U150" s="1419">
        <v>32228</v>
      </c>
      <c r="V150" s="1419">
        <v>37016</v>
      </c>
      <c r="W150" s="1419">
        <v>31512</v>
      </c>
      <c r="X150" s="1419">
        <v>32161</v>
      </c>
      <c r="Y150" s="1419">
        <v>31589</v>
      </c>
      <c r="Z150" s="1419">
        <v>31684</v>
      </c>
      <c r="AA150" s="1419">
        <v>14271</v>
      </c>
      <c r="AB150" s="1418">
        <f>SUM(P150:R150)</f>
        <v>83386</v>
      </c>
      <c r="AC150" s="1418">
        <f>SUM(S150:U150)</f>
        <v>81826</v>
      </c>
      <c r="AD150" s="1418">
        <f>SUM(V150:X150)</f>
        <v>100689</v>
      </c>
      <c r="AE150" s="1418">
        <f>SUM(Y150:AA150)</f>
        <v>77544</v>
      </c>
      <c r="AF150" s="1418">
        <f>AB150+AC150</f>
        <v>165212</v>
      </c>
      <c r="AG150" s="1418">
        <f>AE150+AD150</f>
        <v>178233</v>
      </c>
      <c r="AH150" s="1418">
        <f>AF150+AG150</f>
        <v>343445</v>
      </c>
    </row>
    <row r="151" spans="1:35">
      <c r="A151" s="1887">
        <v>148</v>
      </c>
      <c r="B151" s="1887">
        <v>148</v>
      </c>
      <c r="D151" s="2177">
        <v>1</v>
      </c>
      <c r="E151" s="104"/>
      <c r="F151" s="104"/>
      <c r="G151" s="104"/>
      <c r="H151" s="2243" t="s">
        <v>141</v>
      </c>
      <c r="I151" s="2244"/>
      <c r="J151" s="2245"/>
      <c r="K151" s="2245"/>
      <c r="L151" s="2245"/>
      <c r="M151" s="2245"/>
      <c r="N151" s="2245"/>
      <c r="O151" s="2247"/>
      <c r="P151" s="2247">
        <f>P137-P147</f>
        <v>-73154</v>
      </c>
      <c r="Q151" s="2247">
        <f t="shared" ref="Q151:AH151" si="109">Q137-Q147</f>
        <v>-11863</v>
      </c>
      <c r="R151" s="2247">
        <f t="shared" si="109"/>
        <v>-812</v>
      </c>
      <c r="S151" s="2247">
        <f t="shared" si="109"/>
        <v>11167</v>
      </c>
      <c r="T151" s="2247">
        <f t="shared" si="109"/>
        <v>9926</v>
      </c>
      <c r="U151" s="2247">
        <f t="shared" si="109"/>
        <v>-3046</v>
      </c>
      <c r="V151" s="2247">
        <f t="shared" si="109"/>
        <v>61422</v>
      </c>
      <c r="W151" s="2247">
        <f t="shared" si="109"/>
        <v>48608</v>
      </c>
      <c r="X151" s="2247">
        <f t="shared" si="109"/>
        <v>62248</v>
      </c>
      <c r="Y151" s="2247">
        <f t="shared" si="109"/>
        <v>89652</v>
      </c>
      <c r="Z151" s="2247">
        <f t="shared" si="109"/>
        <v>79449</v>
      </c>
      <c r="AA151" s="2247">
        <f t="shared" si="109"/>
        <v>130845</v>
      </c>
      <c r="AB151" s="2006">
        <f t="shared" si="109"/>
        <v>-85829</v>
      </c>
      <c r="AC151" s="2006">
        <f t="shared" si="109"/>
        <v>18047</v>
      </c>
      <c r="AD151" s="2006">
        <f t="shared" si="109"/>
        <v>172278</v>
      </c>
      <c r="AE151" s="2006">
        <f t="shared" si="109"/>
        <v>299946</v>
      </c>
      <c r="AF151" s="2006">
        <f t="shared" si="109"/>
        <v>-67782</v>
      </c>
      <c r="AG151" s="2006">
        <f t="shared" si="109"/>
        <v>472224</v>
      </c>
      <c r="AH151" s="2006">
        <f t="shared" si="109"/>
        <v>404442</v>
      </c>
    </row>
    <row r="152" spans="1:35">
      <c r="A152" s="1887">
        <v>149</v>
      </c>
      <c r="B152" s="1887">
        <v>149</v>
      </c>
      <c r="D152" s="2177">
        <v>1</v>
      </c>
      <c r="E152" s="104"/>
      <c r="F152" s="104"/>
      <c r="G152" s="104"/>
      <c r="H152" s="2239"/>
      <c r="I152" s="2240" t="s">
        <v>140</v>
      </c>
      <c r="J152" s="1188"/>
      <c r="K152" s="1188"/>
      <c r="L152" s="2241"/>
      <c r="M152" s="2241"/>
      <c r="N152" s="2241"/>
      <c r="O152" s="2242"/>
      <c r="P152" s="1668">
        <f t="shared" ref="P152:AH152" si="110">IFERROR(P151/P115,0)</f>
        <v>-52.742609949531364</v>
      </c>
      <c r="Q152" s="1668">
        <f t="shared" si="110"/>
        <v>-7.8982935744389041E-2</v>
      </c>
      <c r="R152" s="1668">
        <f t="shared" si="110"/>
        <v>-3.7529522145653368E-3</v>
      </c>
      <c r="S152" s="1668">
        <f t="shared" si="110"/>
        <v>4.9960852739189765E-2</v>
      </c>
      <c r="T152" s="1668">
        <f t="shared" si="110"/>
        <v>4.2220870534290099E-2</v>
      </c>
      <c r="U152" s="1668">
        <f t="shared" si="110"/>
        <v>-1.0500189596332173E-2</v>
      </c>
      <c r="V152" s="1668">
        <f t="shared" si="110"/>
        <v>0.15651190109136867</v>
      </c>
      <c r="W152" s="1668">
        <f t="shared" si="110"/>
        <v>0.13344387769108709</v>
      </c>
      <c r="X152" s="1668">
        <f t="shared" si="110"/>
        <v>0.15446038863234268</v>
      </c>
      <c r="Y152" s="1668">
        <f t="shared" si="110"/>
        <v>0.21799401350487163</v>
      </c>
      <c r="Z152" s="1668">
        <f t="shared" si="110"/>
        <v>0.18293786481539046</v>
      </c>
      <c r="AA152" s="1668">
        <f t="shared" si="110"/>
        <v>0.28252936603903955</v>
      </c>
      <c r="AB152" s="1668">
        <f t="shared" si="110"/>
        <v>-0.23326457343041254</v>
      </c>
      <c r="AC152" s="1668">
        <f t="shared" si="110"/>
        <v>2.4104383319398105E-2</v>
      </c>
      <c r="AD152" s="1668">
        <f t="shared" si="110"/>
        <v>0.14855342397715279</v>
      </c>
      <c r="AE152" s="1668">
        <f t="shared" si="110"/>
        <v>0.22919840999362714</v>
      </c>
      <c r="AF152" s="1668">
        <f t="shared" si="110"/>
        <v>-6.0701258855737121E-2</v>
      </c>
      <c r="AG152" s="1668">
        <f t="shared" si="110"/>
        <v>0.19130943477862791</v>
      </c>
      <c r="AH152" s="1668">
        <f t="shared" si="110"/>
        <v>0.11281421311471294</v>
      </c>
      <c r="AI152" s="1108"/>
    </row>
    <row r="153" spans="1:35">
      <c r="A153" s="1887">
        <v>150</v>
      </c>
      <c r="B153" s="1887">
        <v>150</v>
      </c>
      <c r="D153" s="2177">
        <v>1</v>
      </c>
      <c r="E153" s="104"/>
      <c r="F153" s="104"/>
      <c r="G153" s="104"/>
      <c r="H153" s="2190" t="s">
        <v>182</v>
      </c>
      <c r="I153" s="2191"/>
      <c r="J153" s="2192"/>
      <c r="K153" s="2192"/>
      <c r="L153" s="2191"/>
      <c r="M153" s="2191"/>
      <c r="N153" s="2191"/>
      <c r="O153" s="2193"/>
      <c r="P153" s="2004">
        <v>77</v>
      </c>
      <c r="Q153" s="2004">
        <v>442</v>
      </c>
      <c r="R153" s="2004">
        <v>932</v>
      </c>
      <c r="S153" s="2004">
        <v>1365</v>
      </c>
      <c r="T153" s="2004">
        <v>875</v>
      </c>
      <c r="U153" s="2004">
        <v>1006</v>
      </c>
      <c r="V153" s="2004">
        <v>513</v>
      </c>
      <c r="W153" s="2004">
        <v>1641</v>
      </c>
      <c r="X153" s="2004">
        <v>1208</v>
      </c>
      <c r="Y153" s="2004">
        <v>2254</v>
      </c>
      <c r="Z153" s="2004">
        <v>1459</v>
      </c>
      <c r="AA153" s="2004">
        <v>19529</v>
      </c>
      <c r="AB153" s="2005">
        <f>SUM(P153:R153)</f>
        <v>1451</v>
      </c>
      <c r="AC153" s="2005">
        <f>SUM(S153:U153)</f>
        <v>3246</v>
      </c>
      <c r="AD153" s="2005">
        <f>SUM(V153:X153)</f>
        <v>3362</v>
      </c>
      <c r="AE153" s="2005">
        <f>SUM(Y153:AA153)</f>
        <v>23242</v>
      </c>
      <c r="AF153" s="2005">
        <f>AB153+AC153</f>
        <v>4697</v>
      </c>
      <c r="AG153" s="2005">
        <f>AE153+AD153</f>
        <v>26604</v>
      </c>
      <c r="AH153" s="2005">
        <f>AF153+AG153</f>
        <v>31301</v>
      </c>
    </row>
    <row r="154" spans="1:35">
      <c r="A154" s="1887">
        <v>151</v>
      </c>
      <c r="B154" s="1887">
        <v>151</v>
      </c>
      <c r="D154" s="2177">
        <v>1</v>
      </c>
      <c r="E154" s="104"/>
      <c r="F154" s="104"/>
      <c r="G154" s="104"/>
      <c r="H154" s="2195" t="s">
        <v>161</v>
      </c>
      <c r="I154" s="2196"/>
      <c r="J154" s="2197"/>
      <c r="K154" s="2197"/>
      <c r="L154" s="2196"/>
      <c r="M154" s="2196"/>
      <c r="N154" s="2196"/>
      <c r="O154" s="2205"/>
      <c r="P154" s="1425">
        <v>0</v>
      </c>
      <c r="Q154" s="1425">
        <v>0</v>
      </c>
      <c r="R154" s="1425">
        <v>0</v>
      </c>
      <c r="S154" s="1425">
        <v>0</v>
      </c>
      <c r="T154" s="1425">
        <v>0</v>
      </c>
      <c r="U154" s="1425">
        <v>0</v>
      </c>
      <c r="V154" s="1425">
        <v>0</v>
      </c>
      <c r="W154" s="1425">
        <v>0</v>
      </c>
      <c r="X154" s="1425">
        <v>0</v>
      </c>
      <c r="Y154" s="1425">
        <v>0</v>
      </c>
      <c r="Z154" s="1425">
        <v>0</v>
      </c>
      <c r="AA154" s="1425">
        <v>21613</v>
      </c>
      <c r="AB154" s="1426">
        <f>SUM(P154:R154)</f>
        <v>0</v>
      </c>
      <c r="AC154" s="1426">
        <f>SUM(S154:U154)</f>
        <v>0</v>
      </c>
      <c r="AD154" s="1426">
        <f>SUM(V154:X154)</f>
        <v>0</v>
      </c>
      <c r="AE154" s="1426">
        <f>SUM(Y154:AA154)</f>
        <v>21613</v>
      </c>
      <c r="AF154" s="1426">
        <f>AB154+AC154</f>
        <v>0</v>
      </c>
      <c r="AG154" s="1426">
        <f>AE154+AD154</f>
        <v>21613</v>
      </c>
      <c r="AH154" s="1426">
        <f>AF154+AG154</f>
        <v>21613</v>
      </c>
    </row>
    <row r="155" spans="1:35">
      <c r="A155" s="1887">
        <v>152</v>
      </c>
      <c r="B155" s="1887">
        <v>152</v>
      </c>
      <c r="D155" s="2177">
        <v>1</v>
      </c>
      <c r="E155" s="104"/>
      <c r="F155" s="104"/>
      <c r="G155" s="104"/>
      <c r="H155" s="2243" t="s">
        <v>184</v>
      </c>
      <c r="I155" s="2244"/>
      <c r="J155" s="2245"/>
      <c r="K155" s="2245"/>
      <c r="L155" s="2245"/>
      <c r="M155" s="2245"/>
      <c r="N155" s="2245"/>
      <c r="O155" s="2247"/>
      <c r="P155" s="2247">
        <f>P151+P153-P154</f>
        <v>-73077</v>
      </c>
      <c r="Q155" s="2247">
        <f t="shared" ref="Q155:AH155" si="111">Q151+Q153-Q154</f>
        <v>-11421</v>
      </c>
      <c r="R155" s="2247">
        <f t="shared" si="111"/>
        <v>120</v>
      </c>
      <c r="S155" s="2247">
        <f t="shared" si="111"/>
        <v>12532</v>
      </c>
      <c r="T155" s="2247">
        <f t="shared" si="111"/>
        <v>10801</v>
      </c>
      <c r="U155" s="2247">
        <f t="shared" si="111"/>
        <v>-2040</v>
      </c>
      <c r="V155" s="2247">
        <f t="shared" si="111"/>
        <v>61935</v>
      </c>
      <c r="W155" s="2247">
        <f t="shared" si="111"/>
        <v>50249</v>
      </c>
      <c r="X155" s="2247">
        <f t="shared" si="111"/>
        <v>63456</v>
      </c>
      <c r="Y155" s="2247">
        <f t="shared" si="111"/>
        <v>91906</v>
      </c>
      <c r="Z155" s="2247">
        <f t="shared" si="111"/>
        <v>80908</v>
      </c>
      <c r="AA155" s="2247">
        <f t="shared" si="111"/>
        <v>128761</v>
      </c>
      <c r="AB155" s="2006">
        <f t="shared" si="111"/>
        <v>-84378</v>
      </c>
      <c r="AC155" s="2006">
        <f t="shared" si="111"/>
        <v>21293</v>
      </c>
      <c r="AD155" s="2006">
        <f t="shared" si="111"/>
        <v>175640</v>
      </c>
      <c r="AE155" s="2006">
        <f t="shared" si="111"/>
        <v>301575</v>
      </c>
      <c r="AF155" s="2006">
        <f t="shared" si="111"/>
        <v>-63085</v>
      </c>
      <c r="AG155" s="2006">
        <f t="shared" si="111"/>
        <v>477215</v>
      </c>
      <c r="AH155" s="2006">
        <f t="shared" si="111"/>
        <v>414130</v>
      </c>
    </row>
    <row r="156" spans="1:35">
      <c r="A156" s="1887">
        <v>153</v>
      </c>
      <c r="B156" s="1887">
        <v>153</v>
      </c>
      <c r="D156" s="2177">
        <v>1</v>
      </c>
      <c r="E156" s="104"/>
      <c r="F156" s="104"/>
      <c r="G156" s="104"/>
      <c r="H156" s="2239"/>
      <c r="I156" s="2240" t="s">
        <v>140</v>
      </c>
      <c r="J156" s="1188"/>
      <c r="K156" s="1188"/>
      <c r="L156" s="2241"/>
      <c r="M156" s="2241"/>
      <c r="N156" s="2241"/>
      <c r="O156" s="2242"/>
      <c r="P156" s="1668">
        <f t="shared" ref="P156:AH156" si="112">IFERROR(P155/P115,0)</f>
        <v>-52.687094448449891</v>
      </c>
      <c r="Q156" s="1668">
        <f t="shared" si="112"/>
        <v>-7.6040133957402611E-2</v>
      </c>
      <c r="R156" s="1668">
        <f t="shared" si="112"/>
        <v>5.5462347998502521E-4</v>
      </c>
      <c r="S156" s="1668">
        <f t="shared" si="112"/>
        <v>5.6067825425586651E-2</v>
      </c>
      <c r="T156" s="1668">
        <f t="shared" si="112"/>
        <v>4.5942738529202838E-2</v>
      </c>
      <c r="U156" s="1668">
        <f t="shared" si="112"/>
        <v>-7.0323003205901621E-3</v>
      </c>
      <c r="V156" s="1668">
        <f t="shared" si="112"/>
        <v>0.15781909729565821</v>
      </c>
      <c r="W156" s="1668">
        <f t="shared" si="112"/>
        <v>0.13794892631047226</v>
      </c>
      <c r="X156" s="1668">
        <f t="shared" si="112"/>
        <v>0.15745788492889631</v>
      </c>
      <c r="Y156" s="1668">
        <f t="shared" si="112"/>
        <v>0.22347474462564954</v>
      </c>
      <c r="Z156" s="1668">
        <f t="shared" si="112"/>
        <v>0.18629733245835203</v>
      </c>
      <c r="AA156" s="1668">
        <f t="shared" si="112"/>
        <v>0.27802945240974264</v>
      </c>
      <c r="AB156" s="1668">
        <f t="shared" si="112"/>
        <v>-0.22932107069768201</v>
      </c>
      <c r="AC156" s="1668">
        <f t="shared" si="112"/>
        <v>2.8439886630461785E-2</v>
      </c>
      <c r="AD156" s="1668">
        <f t="shared" si="112"/>
        <v>0.15145243958803281</v>
      </c>
      <c r="AE156" s="1668">
        <f t="shared" si="112"/>
        <v>0.23044318141874906</v>
      </c>
      <c r="AF156" s="1668">
        <f t="shared" si="112"/>
        <v>-5.6494923651030898E-2</v>
      </c>
      <c r="AG156" s="1668">
        <f t="shared" si="112"/>
        <v>0.19333141034314841</v>
      </c>
      <c r="AH156" s="1668">
        <f t="shared" si="112"/>
        <v>0.11551656375251847</v>
      </c>
      <c r="AI156" s="1108"/>
    </row>
    <row r="157" spans="1:35">
      <c r="A157" s="1887">
        <v>154</v>
      </c>
      <c r="B157" s="1887">
        <v>154</v>
      </c>
      <c r="D157" s="2177">
        <v>1</v>
      </c>
      <c r="E157" s="104"/>
      <c r="F157" s="104"/>
      <c r="G157" s="104"/>
      <c r="H157" s="104"/>
      <c r="I157" s="2182"/>
      <c r="J157" s="104"/>
      <c r="K157" s="104"/>
      <c r="L157" s="2182"/>
      <c r="M157" s="2182"/>
      <c r="N157" s="2182"/>
      <c r="O157" s="2182"/>
      <c r="P157" s="2187"/>
      <c r="Q157" s="2187"/>
      <c r="R157" s="2187"/>
      <c r="S157" s="2187"/>
      <c r="T157" s="2187"/>
      <c r="U157" s="2187"/>
      <c r="Y157" s="252"/>
      <c r="Z157" s="252"/>
      <c r="AA157" s="252"/>
      <c r="AB157" s="252"/>
      <c r="AC157" s="252"/>
      <c r="AD157" s="252"/>
      <c r="AE157" s="252"/>
      <c r="AF157" s="252"/>
      <c r="AG157" s="252"/>
      <c r="AH157" s="1674"/>
    </row>
    <row r="158" spans="1:35">
      <c r="A158" s="1887">
        <v>155</v>
      </c>
      <c r="B158" s="1887">
        <v>155</v>
      </c>
      <c r="D158" s="2177">
        <v>1</v>
      </c>
      <c r="E158" s="104"/>
      <c r="F158" s="104"/>
      <c r="G158" s="104" t="s">
        <v>516</v>
      </c>
      <c r="H158" s="104"/>
      <c r="I158" s="2182"/>
      <c r="J158" s="104"/>
      <c r="K158" s="104"/>
      <c r="L158" s="2182"/>
      <c r="M158" s="2182"/>
      <c r="N158" s="2182"/>
      <c r="O158" s="2182"/>
      <c r="P158" s="2187"/>
      <c r="Q158" s="2187"/>
      <c r="R158" s="2187"/>
      <c r="S158" s="2187"/>
      <c r="T158" s="2187"/>
      <c r="U158" s="2187"/>
      <c r="Z158" s="1"/>
      <c r="AA158" s="1"/>
      <c r="AB158" s="1"/>
      <c r="AC158" s="1"/>
      <c r="AD158" s="1"/>
      <c r="AE158" s="1"/>
      <c r="AF158" s="1"/>
      <c r="AG158" s="1"/>
      <c r="AH158" s="1"/>
    </row>
    <row r="159" spans="1:35">
      <c r="A159" s="1887">
        <v>156</v>
      </c>
      <c r="B159" s="1887">
        <v>156</v>
      </c>
      <c r="D159" s="2177">
        <v>1</v>
      </c>
      <c r="E159" s="104"/>
      <c r="F159" s="104"/>
      <c r="G159" s="104"/>
      <c r="H159" s="2250" t="s">
        <v>9</v>
      </c>
      <c r="I159" s="2107"/>
      <c r="J159" s="2251"/>
      <c r="K159" s="2251"/>
      <c r="L159" s="2107"/>
      <c r="M159" s="2107"/>
      <c r="N159" s="2252" t="s">
        <v>568</v>
      </c>
      <c r="O159" s="2253"/>
      <c r="P159" s="2007">
        <f t="shared" ref="P159:AH159" si="113">P160+P167</f>
        <v>0</v>
      </c>
      <c r="Q159" s="2007">
        <f t="shared" si="113"/>
        <v>2820</v>
      </c>
      <c r="R159" s="2007">
        <f t="shared" si="113"/>
        <v>15205</v>
      </c>
      <c r="S159" s="2007">
        <f t="shared" si="113"/>
        <v>2924</v>
      </c>
      <c r="T159" s="2007">
        <f t="shared" si="113"/>
        <v>11186</v>
      </c>
      <c r="U159" s="2007">
        <f t="shared" si="113"/>
        <v>23844</v>
      </c>
      <c r="V159" s="2007">
        <f t="shared" si="113"/>
        <v>3124</v>
      </c>
      <c r="W159" s="2007">
        <f t="shared" si="113"/>
        <v>2082</v>
      </c>
      <c r="X159" s="2007">
        <f t="shared" si="113"/>
        <v>-3169</v>
      </c>
      <c r="Y159" s="2007">
        <f t="shared" si="113"/>
        <v>13006</v>
      </c>
      <c r="Z159" s="2007">
        <f t="shared" si="113"/>
        <v>2973</v>
      </c>
      <c r="AA159" s="2007">
        <f t="shared" si="113"/>
        <v>5874</v>
      </c>
      <c r="AB159" s="2007">
        <f t="shared" si="113"/>
        <v>18025</v>
      </c>
      <c r="AC159" s="2007">
        <f t="shared" si="113"/>
        <v>37954</v>
      </c>
      <c r="AD159" s="2007">
        <f t="shared" si="113"/>
        <v>2037</v>
      </c>
      <c r="AE159" s="2007">
        <f t="shared" si="113"/>
        <v>21853</v>
      </c>
      <c r="AF159" s="2007">
        <f t="shared" si="113"/>
        <v>55979</v>
      </c>
      <c r="AG159" s="2007">
        <f t="shared" si="113"/>
        <v>23890</v>
      </c>
      <c r="AH159" s="2007">
        <f t="shared" si="113"/>
        <v>79869</v>
      </c>
    </row>
    <row r="160" spans="1:35" s="326" customFormat="1">
      <c r="A160" s="1887">
        <v>157</v>
      </c>
      <c r="B160" s="1887">
        <v>157</v>
      </c>
      <c r="C160" s="371"/>
      <c r="D160" s="2177">
        <v>1</v>
      </c>
      <c r="E160" s="104"/>
      <c r="F160" s="104"/>
      <c r="G160" s="104"/>
      <c r="H160" s="89"/>
      <c r="I160" s="2182"/>
      <c r="J160" s="104"/>
      <c r="K160" s="104"/>
      <c r="L160" s="2254" t="s">
        <v>327</v>
      </c>
      <c r="M160" s="2254"/>
      <c r="N160" s="2254"/>
      <c r="O160" s="2255"/>
      <c r="P160" s="1430">
        <f>SUM(P161:P166)</f>
        <v>0</v>
      </c>
      <c r="Q160" s="1430">
        <f t="shared" ref="Q160:AA160" si="114">SUM(Q161:Q166)</f>
        <v>0</v>
      </c>
      <c r="R160" s="1430">
        <f t="shared" si="114"/>
        <v>13500</v>
      </c>
      <c r="S160" s="1430">
        <f t="shared" si="114"/>
        <v>0</v>
      </c>
      <c r="T160" s="1430">
        <f t="shared" si="114"/>
        <v>8546</v>
      </c>
      <c r="U160" s="1430">
        <f t="shared" si="114"/>
        <v>20500</v>
      </c>
      <c r="V160" s="1430">
        <f t="shared" si="114"/>
        <v>0</v>
      </c>
      <c r="W160" s="1430">
        <f t="shared" si="114"/>
        <v>0</v>
      </c>
      <c r="X160" s="1430">
        <f t="shared" si="114"/>
        <v>-7366</v>
      </c>
      <c r="Y160" s="1430">
        <f t="shared" si="114"/>
        <v>9543</v>
      </c>
      <c r="Z160" s="1430">
        <f t="shared" si="114"/>
        <v>-614</v>
      </c>
      <c r="AA160" s="1430">
        <f t="shared" si="114"/>
        <v>1670</v>
      </c>
      <c r="AB160" s="1430">
        <f>SUM(P160:R160)</f>
        <v>13500</v>
      </c>
      <c r="AC160" s="1430">
        <f>SUM(S160:U160)</f>
        <v>29046</v>
      </c>
      <c r="AD160" s="1430">
        <f>SUM(V160:X160)</f>
        <v>-7366</v>
      </c>
      <c r="AE160" s="1430">
        <f>SUM(Y160:AA160)</f>
        <v>10599</v>
      </c>
      <c r="AF160" s="1430">
        <f>AB160+AC160</f>
        <v>42546</v>
      </c>
      <c r="AG160" s="1430">
        <f>AE160+AD160</f>
        <v>3233</v>
      </c>
      <c r="AH160" s="1430">
        <f>AF160+AG160</f>
        <v>45779</v>
      </c>
    </row>
    <row r="161" spans="1:34" s="326" customFormat="1">
      <c r="A161" s="1887">
        <v>158</v>
      </c>
      <c r="B161" s="1887">
        <v>158</v>
      </c>
      <c r="C161" s="371"/>
      <c r="D161" s="2177">
        <v>1</v>
      </c>
      <c r="E161" s="104"/>
      <c r="F161" s="104"/>
      <c r="G161" s="104"/>
      <c r="H161" s="89"/>
      <c r="I161" s="2182"/>
      <c r="J161" s="104"/>
      <c r="K161" s="104"/>
      <c r="L161" s="104"/>
      <c r="M161" s="2182" t="s">
        <v>217</v>
      </c>
      <c r="N161" s="2182"/>
      <c r="O161" s="2225"/>
      <c r="P161" s="1431">
        <f t="shared" ref="P161:AA166" si="115">P523+P538</f>
        <v>0</v>
      </c>
      <c r="Q161" s="1431">
        <f t="shared" si="115"/>
        <v>0</v>
      </c>
      <c r="R161" s="1431">
        <f t="shared" si="115"/>
        <v>0</v>
      </c>
      <c r="S161" s="1431">
        <f t="shared" si="115"/>
        <v>0</v>
      </c>
      <c r="T161" s="1431">
        <f t="shared" si="115"/>
        <v>0</v>
      </c>
      <c r="U161" s="1431">
        <f t="shared" si="115"/>
        <v>0</v>
      </c>
      <c r="V161" s="1431">
        <f t="shared" si="115"/>
        <v>0</v>
      </c>
      <c r="W161" s="1431">
        <f t="shared" si="115"/>
        <v>0</v>
      </c>
      <c r="X161" s="1431">
        <f t="shared" si="115"/>
        <v>-7366</v>
      </c>
      <c r="Y161" s="1431">
        <f t="shared" si="115"/>
        <v>-614</v>
      </c>
      <c r="Z161" s="1431">
        <f t="shared" si="115"/>
        <v>-614</v>
      </c>
      <c r="AA161" s="1431">
        <f t="shared" si="115"/>
        <v>1670</v>
      </c>
      <c r="AB161" s="1431">
        <f t="shared" ref="AB161:AB173" si="116">SUM(P161:R161)</f>
        <v>0</v>
      </c>
      <c r="AC161" s="1431">
        <f t="shared" ref="AC161:AC173" si="117">SUM(S161:U161)</f>
        <v>0</v>
      </c>
      <c r="AD161" s="1431">
        <f t="shared" ref="AD161:AD173" si="118">SUM(V161:X161)</f>
        <v>-7366</v>
      </c>
      <c r="AE161" s="1431">
        <f t="shared" ref="AE161:AE173" si="119">SUM(Y161:AA161)</f>
        <v>442</v>
      </c>
      <c r="AF161" s="1431">
        <f t="shared" ref="AF161:AF173" si="120">AB161+AC161</f>
        <v>0</v>
      </c>
      <c r="AG161" s="1431">
        <f t="shared" ref="AG161:AG173" si="121">AE161+AD161</f>
        <v>-6924</v>
      </c>
      <c r="AH161" s="1431">
        <f t="shared" ref="AH161:AH173" si="122">AF161+AG161</f>
        <v>-6924</v>
      </c>
    </row>
    <row r="162" spans="1:34" s="326" customFormat="1">
      <c r="A162" s="1887">
        <v>159</v>
      </c>
      <c r="B162" s="1887">
        <v>159</v>
      </c>
      <c r="C162" s="371"/>
      <c r="D162" s="2177">
        <v>1</v>
      </c>
      <c r="E162" s="104"/>
      <c r="F162" s="104"/>
      <c r="G162" s="104"/>
      <c r="H162" s="89"/>
      <c r="I162" s="2182"/>
      <c r="J162" s="104"/>
      <c r="K162" s="104"/>
      <c r="L162" s="104"/>
      <c r="M162" s="2182" t="s">
        <v>218</v>
      </c>
      <c r="N162" s="2182"/>
      <c r="O162" s="2225"/>
      <c r="P162" s="1431">
        <f t="shared" si="115"/>
        <v>0</v>
      </c>
      <c r="Q162" s="1431">
        <f t="shared" si="115"/>
        <v>0</v>
      </c>
      <c r="R162" s="1431">
        <f t="shared" si="115"/>
        <v>0</v>
      </c>
      <c r="S162" s="1431">
        <f t="shared" si="115"/>
        <v>0</v>
      </c>
      <c r="T162" s="1431">
        <f t="shared" si="115"/>
        <v>8546</v>
      </c>
      <c r="U162" s="1431">
        <f t="shared" si="115"/>
        <v>11500</v>
      </c>
      <c r="V162" s="1431">
        <f t="shared" si="115"/>
        <v>0</v>
      </c>
      <c r="W162" s="1431">
        <f t="shared" si="115"/>
        <v>0</v>
      </c>
      <c r="X162" s="1431">
        <f t="shared" si="115"/>
        <v>0</v>
      </c>
      <c r="Y162" s="1431">
        <f t="shared" si="115"/>
        <v>10157</v>
      </c>
      <c r="Z162" s="1431">
        <f t="shared" si="115"/>
        <v>0</v>
      </c>
      <c r="AA162" s="1431">
        <f t="shared" si="115"/>
        <v>0</v>
      </c>
      <c r="AB162" s="1431">
        <f t="shared" si="116"/>
        <v>0</v>
      </c>
      <c r="AC162" s="1431">
        <f t="shared" si="117"/>
        <v>20046</v>
      </c>
      <c r="AD162" s="1431">
        <f t="shared" si="118"/>
        <v>0</v>
      </c>
      <c r="AE162" s="1431">
        <f t="shared" si="119"/>
        <v>10157</v>
      </c>
      <c r="AF162" s="1431">
        <f t="shared" si="120"/>
        <v>20046</v>
      </c>
      <c r="AG162" s="1431">
        <f t="shared" si="121"/>
        <v>10157</v>
      </c>
      <c r="AH162" s="1431">
        <f t="shared" si="122"/>
        <v>30203</v>
      </c>
    </row>
    <row r="163" spans="1:34" s="326" customFormat="1">
      <c r="A163" s="1887">
        <v>160</v>
      </c>
      <c r="B163" s="1887">
        <v>160</v>
      </c>
      <c r="C163" s="371"/>
      <c r="D163" s="2177">
        <v>1</v>
      </c>
      <c r="E163" s="104"/>
      <c r="F163" s="104"/>
      <c r="G163" s="104"/>
      <c r="H163" s="89"/>
      <c r="I163" s="2182"/>
      <c r="J163" s="104"/>
      <c r="K163" s="104"/>
      <c r="L163" s="104"/>
      <c r="M163" s="2182" t="s">
        <v>137</v>
      </c>
      <c r="N163" s="2182"/>
      <c r="O163" s="2225"/>
      <c r="P163" s="1431">
        <f t="shared" si="115"/>
        <v>0</v>
      </c>
      <c r="Q163" s="1431">
        <f t="shared" si="115"/>
        <v>0</v>
      </c>
      <c r="R163" s="1431">
        <f t="shared" si="115"/>
        <v>13500</v>
      </c>
      <c r="S163" s="1431">
        <f t="shared" si="115"/>
        <v>0</v>
      </c>
      <c r="T163" s="1431">
        <f t="shared" si="115"/>
        <v>0</v>
      </c>
      <c r="U163" s="1431">
        <f t="shared" si="115"/>
        <v>9000</v>
      </c>
      <c r="V163" s="1431">
        <f t="shared" si="115"/>
        <v>0</v>
      </c>
      <c r="W163" s="1431">
        <f t="shared" si="115"/>
        <v>0</v>
      </c>
      <c r="X163" s="1431">
        <f t="shared" si="115"/>
        <v>0</v>
      </c>
      <c r="Y163" s="1431">
        <f t="shared" si="115"/>
        <v>0</v>
      </c>
      <c r="Z163" s="1431">
        <f t="shared" si="115"/>
        <v>0</v>
      </c>
      <c r="AA163" s="1431">
        <f t="shared" si="115"/>
        <v>0</v>
      </c>
      <c r="AB163" s="1431">
        <f t="shared" si="116"/>
        <v>13500</v>
      </c>
      <c r="AC163" s="1431">
        <f t="shared" si="117"/>
        <v>9000</v>
      </c>
      <c r="AD163" s="1431">
        <f t="shared" si="118"/>
        <v>0</v>
      </c>
      <c r="AE163" s="1431">
        <f t="shared" si="119"/>
        <v>0</v>
      </c>
      <c r="AF163" s="1431">
        <f t="shared" si="120"/>
        <v>22500</v>
      </c>
      <c r="AG163" s="1431">
        <f t="shared" si="121"/>
        <v>0</v>
      </c>
      <c r="AH163" s="1431">
        <f t="shared" si="122"/>
        <v>22500</v>
      </c>
    </row>
    <row r="164" spans="1:34" s="326" customFormat="1">
      <c r="A164" s="1887">
        <v>161</v>
      </c>
      <c r="B164" s="1887">
        <v>161</v>
      </c>
      <c r="C164" s="371"/>
      <c r="D164" s="2177">
        <v>1</v>
      </c>
      <c r="E164" s="104"/>
      <c r="F164" s="104"/>
      <c r="G164" s="104"/>
      <c r="H164" s="89"/>
      <c r="I164" s="2182"/>
      <c r="J164" s="104"/>
      <c r="K164" s="104"/>
      <c r="L164" s="104"/>
      <c r="M164" s="2182" t="s">
        <v>219</v>
      </c>
      <c r="N164" s="2182"/>
      <c r="O164" s="2225"/>
      <c r="P164" s="1431">
        <f t="shared" si="115"/>
        <v>0</v>
      </c>
      <c r="Q164" s="1431">
        <f t="shared" si="115"/>
        <v>0</v>
      </c>
      <c r="R164" s="1431">
        <f t="shared" si="115"/>
        <v>0</v>
      </c>
      <c r="S164" s="1431">
        <f t="shared" si="115"/>
        <v>0</v>
      </c>
      <c r="T164" s="1431">
        <f t="shared" si="115"/>
        <v>0</v>
      </c>
      <c r="U164" s="1431">
        <f t="shared" si="115"/>
        <v>0</v>
      </c>
      <c r="V164" s="1431">
        <f t="shared" si="115"/>
        <v>0</v>
      </c>
      <c r="W164" s="1431">
        <f t="shared" si="115"/>
        <v>0</v>
      </c>
      <c r="X164" s="1431">
        <f t="shared" si="115"/>
        <v>0</v>
      </c>
      <c r="Y164" s="1431">
        <f t="shared" si="115"/>
        <v>0</v>
      </c>
      <c r="Z164" s="1431">
        <f t="shared" si="115"/>
        <v>0</v>
      </c>
      <c r="AA164" s="1431">
        <f t="shared" si="115"/>
        <v>0</v>
      </c>
      <c r="AB164" s="1431">
        <f t="shared" si="116"/>
        <v>0</v>
      </c>
      <c r="AC164" s="1431">
        <f t="shared" si="117"/>
        <v>0</v>
      </c>
      <c r="AD164" s="1431">
        <f t="shared" si="118"/>
        <v>0</v>
      </c>
      <c r="AE164" s="1431">
        <f t="shared" si="119"/>
        <v>0</v>
      </c>
      <c r="AF164" s="1431">
        <f t="shared" si="120"/>
        <v>0</v>
      </c>
      <c r="AG164" s="1431">
        <f t="shared" si="121"/>
        <v>0</v>
      </c>
      <c r="AH164" s="1431">
        <f t="shared" si="122"/>
        <v>0</v>
      </c>
    </row>
    <row r="165" spans="1:34" s="326" customFormat="1">
      <c r="A165" s="1887">
        <v>162</v>
      </c>
      <c r="B165" s="1887">
        <v>162</v>
      </c>
      <c r="C165" s="371"/>
      <c r="D165" s="2177">
        <v>1</v>
      </c>
      <c r="E165" s="104"/>
      <c r="F165" s="104"/>
      <c r="G165" s="104"/>
      <c r="H165" s="89"/>
      <c r="I165" s="2182"/>
      <c r="J165" s="104"/>
      <c r="K165" s="104"/>
      <c r="L165" s="104"/>
      <c r="M165" s="2182" t="s">
        <v>313</v>
      </c>
      <c r="N165" s="2182"/>
      <c r="O165" s="2225"/>
      <c r="P165" s="1431">
        <f t="shared" si="115"/>
        <v>0</v>
      </c>
      <c r="Q165" s="1431">
        <f t="shared" si="115"/>
        <v>0</v>
      </c>
      <c r="R165" s="1431">
        <f t="shared" si="115"/>
        <v>0</v>
      </c>
      <c r="S165" s="1431">
        <f t="shared" si="115"/>
        <v>0</v>
      </c>
      <c r="T165" s="1431">
        <f t="shared" si="115"/>
        <v>0</v>
      </c>
      <c r="U165" s="1431">
        <f t="shared" si="115"/>
        <v>0</v>
      </c>
      <c r="V165" s="1431">
        <f t="shared" si="115"/>
        <v>0</v>
      </c>
      <c r="W165" s="1431">
        <f t="shared" si="115"/>
        <v>0</v>
      </c>
      <c r="X165" s="1431">
        <f t="shared" si="115"/>
        <v>0</v>
      </c>
      <c r="Y165" s="1431">
        <f t="shared" si="115"/>
        <v>0</v>
      </c>
      <c r="Z165" s="1431">
        <f t="shared" si="115"/>
        <v>0</v>
      </c>
      <c r="AA165" s="1431">
        <f t="shared" si="115"/>
        <v>0</v>
      </c>
      <c r="AB165" s="1431">
        <f t="shared" si="116"/>
        <v>0</v>
      </c>
      <c r="AC165" s="1431">
        <f t="shared" si="117"/>
        <v>0</v>
      </c>
      <c r="AD165" s="1431">
        <f t="shared" si="118"/>
        <v>0</v>
      </c>
      <c r="AE165" s="1431">
        <f t="shared" si="119"/>
        <v>0</v>
      </c>
      <c r="AF165" s="1431">
        <f t="shared" si="120"/>
        <v>0</v>
      </c>
      <c r="AG165" s="1431">
        <f t="shared" si="121"/>
        <v>0</v>
      </c>
      <c r="AH165" s="1431">
        <f t="shared" si="122"/>
        <v>0</v>
      </c>
    </row>
    <row r="166" spans="1:34" s="326" customFormat="1">
      <c r="A166" s="1887">
        <v>163</v>
      </c>
      <c r="B166" s="1887">
        <v>163</v>
      </c>
      <c r="C166" s="371"/>
      <c r="D166" s="2177">
        <v>1</v>
      </c>
      <c r="E166" s="104"/>
      <c r="F166" s="104"/>
      <c r="G166" s="104"/>
      <c r="H166" s="89"/>
      <c r="I166" s="2182"/>
      <c r="J166" s="104"/>
      <c r="K166" s="104"/>
      <c r="L166" s="81"/>
      <c r="M166" s="81" t="s">
        <v>136</v>
      </c>
      <c r="N166" s="81"/>
      <c r="O166" s="2230"/>
      <c r="P166" s="1432">
        <f t="shared" si="115"/>
        <v>0</v>
      </c>
      <c r="Q166" s="1432">
        <f t="shared" si="115"/>
        <v>0</v>
      </c>
      <c r="R166" s="1432">
        <f t="shared" si="115"/>
        <v>0</v>
      </c>
      <c r="S166" s="1432">
        <f t="shared" si="115"/>
        <v>0</v>
      </c>
      <c r="T166" s="1432">
        <f t="shared" si="115"/>
        <v>0</v>
      </c>
      <c r="U166" s="1432">
        <f t="shared" si="115"/>
        <v>0</v>
      </c>
      <c r="V166" s="1432">
        <f t="shared" si="115"/>
        <v>0</v>
      </c>
      <c r="W166" s="1432">
        <f t="shared" si="115"/>
        <v>0</v>
      </c>
      <c r="X166" s="1432">
        <f t="shared" si="115"/>
        <v>0</v>
      </c>
      <c r="Y166" s="1432">
        <f t="shared" si="115"/>
        <v>0</v>
      </c>
      <c r="Z166" s="1432">
        <f t="shared" si="115"/>
        <v>0</v>
      </c>
      <c r="AA166" s="1432">
        <f t="shared" si="115"/>
        <v>0</v>
      </c>
      <c r="AB166" s="1432">
        <f t="shared" si="116"/>
        <v>0</v>
      </c>
      <c r="AC166" s="1432">
        <f t="shared" si="117"/>
        <v>0</v>
      </c>
      <c r="AD166" s="1432">
        <f t="shared" si="118"/>
        <v>0</v>
      </c>
      <c r="AE166" s="1432">
        <f t="shared" si="119"/>
        <v>0</v>
      </c>
      <c r="AF166" s="1432">
        <f t="shared" si="120"/>
        <v>0</v>
      </c>
      <c r="AG166" s="1432">
        <f t="shared" si="121"/>
        <v>0</v>
      </c>
      <c r="AH166" s="1432">
        <f t="shared" si="122"/>
        <v>0</v>
      </c>
    </row>
    <row r="167" spans="1:34" s="326" customFormat="1">
      <c r="A167" s="1887">
        <v>164</v>
      </c>
      <c r="B167" s="1887">
        <v>164</v>
      </c>
      <c r="C167" s="371"/>
      <c r="D167" s="2177">
        <v>1</v>
      </c>
      <c r="E167" s="104"/>
      <c r="F167" s="104"/>
      <c r="G167" s="104"/>
      <c r="H167" s="89"/>
      <c r="I167" s="2182"/>
      <c r="J167" s="104"/>
      <c r="K167" s="104"/>
      <c r="L167" s="2256" t="s">
        <v>227</v>
      </c>
      <c r="M167" s="2256"/>
      <c r="N167" s="2256"/>
      <c r="O167" s="2257"/>
      <c r="P167" s="1433">
        <f>SUM(P168:P173)</f>
        <v>0</v>
      </c>
      <c r="Q167" s="1433">
        <f t="shared" ref="Q167:AA167" si="123">SUM(Q168:Q173)</f>
        <v>2820</v>
      </c>
      <c r="R167" s="1433">
        <f t="shared" si="123"/>
        <v>1705</v>
      </c>
      <c r="S167" s="1433">
        <f t="shared" si="123"/>
        <v>2924</v>
      </c>
      <c r="T167" s="1433">
        <f t="shared" si="123"/>
        <v>2640</v>
      </c>
      <c r="U167" s="1433">
        <f t="shared" si="123"/>
        <v>3344</v>
      </c>
      <c r="V167" s="1433">
        <f t="shared" si="123"/>
        <v>3124</v>
      </c>
      <c r="W167" s="1433">
        <f t="shared" si="123"/>
        <v>2082</v>
      </c>
      <c r="X167" s="1433">
        <f t="shared" si="123"/>
        <v>4197</v>
      </c>
      <c r="Y167" s="1433">
        <f t="shared" si="123"/>
        <v>3463</v>
      </c>
      <c r="Z167" s="1433">
        <f t="shared" si="123"/>
        <v>3587</v>
      </c>
      <c r="AA167" s="1433">
        <f t="shared" si="123"/>
        <v>4204</v>
      </c>
      <c r="AB167" s="1433">
        <f t="shared" si="116"/>
        <v>4525</v>
      </c>
      <c r="AC167" s="1433">
        <f t="shared" si="117"/>
        <v>8908</v>
      </c>
      <c r="AD167" s="1433">
        <f t="shared" si="118"/>
        <v>9403</v>
      </c>
      <c r="AE167" s="1433">
        <f t="shared" si="119"/>
        <v>11254</v>
      </c>
      <c r="AF167" s="1433">
        <f t="shared" si="120"/>
        <v>13433</v>
      </c>
      <c r="AG167" s="1433">
        <f t="shared" si="121"/>
        <v>20657</v>
      </c>
      <c r="AH167" s="1433">
        <f t="shared" si="122"/>
        <v>34090</v>
      </c>
    </row>
    <row r="168" spans="1:34" s="326" customFormat="1">
      <c r="A168" s="1887">
        <v>165</v>
      </c>
      <c r="B168" s="1887">
        <v>165</v>
      </c>
      <c r="C168" s="371"/>
      <c r="D168" s="2177">
        <v>1</v>
      </c>
      <c r="E168" s="104"/>
      <c r="F168" s="104"/>
      <c r="G168" s="104"/>
      <c r="H168" s="89"/>
      <c r="I168" s="2182"/>
      <c r="J168" s="104"/>
      <c r="K168" s="104"/>
      <c r="L168" s="104"/>
      <c r="M168" s="2182" t="s">
        <v>217</v>
      </c>
      <c r="N168" s="2182"/>
      <c r="O168" s="2225"/>
      <c r="P168" s="1431">
        <f t="shared" ref="P168:AA173" si="124">P530+P545</f>
        <v>0</v>
      </c>
      <c r="Q168" s="1431">
        <f t="shared" si="124"/>
        <v>0</v>
      </c>
      <c r="R168" s="1431">
        <f t="shared" si="124"/>
        <v>0</v>
      </c>
      <c r="S168" s="1431">
        <f t="shared" si="124"/>
        <v>71</v>
      </c>
      <c r="T168" s="1431">
        <f t="shared" si="124"/>
        <v>0</v>
      </c>
      <c r="U168" s="1431">
        <f t="shared" si="124"/>
        <v>0</v>
      </c>
      <c r="V168" s="1431">
        <f t="shared" si="124"/>
        <v>0</v>
      </c>
      <c r="W168" s="1431">
        <f t="shared" si="124"/>
        <v>0</v>
      </c>
      <c r="X168" s="1431">
        <f t="shared" si="124"/>
        <v>0</v>
      </c>
      <c r="Y168" s="1431">
        <f t="shared" si="124"/>
        <v>0</v>
      </c>
      <c r="Z168" s="1431">
        <f t="shared" si="124"/>
        <v>0</v>
      </c>
      <c r="AA168" s="1431">
        <f t="shared" si="124"/>
        <v>0</v>
      </c>
      <c r="AB168" s="1431">
        <f t="shared" si="116"/>
        <v>0</v>
      </c>
      <c r="AC168" s="1431">
        <f t="shared" si="117"/>
        <v>71</v>
      </c>
      <c r="AD168" s="1431">
        <f t="shared" si="118"/>
        <v>0</v>
      </c>
      <c r="AE168" s="1431">
        <f t="shared" si="119"/>
        <v>0</v>
      </c>
      <c r="AF168" s="1431">
        <f t="shared" si="120"/>
        <v>71</v>
      </c>
      <c r="AG168" s="1431">
        <f t="shared" si="121"/>
        <v>0</v>
      </c>
      <c r="AH168" s="1431">
        <f t="shared" si="122"/>
        <v>71</v>
      </c>
    </row>
    <row r="169" spans="1:34" s="326" customFormat="1">
      <c r="A169" s="1887">
        <v>166</v>
      </c>
      <c r="B169" s="1887">
        <v>166</v>
      </c>
      <c r="C169" s="371"/>
      <c r="D169" s="2177">
        <v>1</v>
      </c>
      <c r="E169" s="104"/>
      <c r="F169" s="104"/>
      <c r="G169" s="104"/>
      <c r="H169" s="89"/>
      <c r="I169" s="2182"/>
      <c r="J169" s="104"/>
      <c r="K169" s="104"/>
      <c r="L169" s="104"/>
      <c r="M169" s="2182" t="s">
        <v>218</v>
      </c>
      <c r="N169" s="2182"/>
      <c r="O169" s="2225"/>
      <c r="P169" s="1431">
        <f t="shared" si="124"/>
        <v>0</v>
      </c>
      <c r="Q169" s="1431">
        <f t="shared" si="124"/>
        <v>2372</v>
      </c>
      <c r="R169" s="1431">
        <f t="shared" si="124"/>
        <v>1434</v>
      </c>
      <c r="S169" s="1431">
        <f t="shared" si="124"/>
        <v>2230</v>
      </c>
      <c r="T169" s="1431">
        <f t="shared" si="124"/>
        <v>1600</v>
      </c>
      <c r="U169" s="1431">
        <f t="shared" si="124"/>
        <v>2015</v>
      </c>
      <c r="V169" s="1431">
        <f t="shared" si="124"/>
        <v>1964</v>
      </c>
      <c r="W169" s="1431">
        <f t="shared" si="124"/>
        <v>1024</v>
      </c>
      <c r="X169" s="1431">
        <f t="shared" si="124"/>
        <v>1942</v>
      </c>
      <c r="Y169" s="1431">
        <f t="shared" si="124"/>
        <v>2056</v>
      </c>
      <c r="Z169" s="1431">
        <f t="shared" si="124"/>
        <v>2291</v>
      </c>
      <c r="AA169" s="1431">
        <f t="shared" si="124"/>
        <v>2044</v>
      </c>
      <c r="AB169" s="1431">
        <f t="shared" si="116"/>
        <v>3806</v>
      </c>
      <c r="AC169" s="1431">
        <f t="shared" si="117"/>
        <v>5845</v>
      </c>
      <c r="AD169" s="1431">
        <f t="shared" si="118"/>
        <v>4930</v>
      </c>
      <c r="AE169" s="1431">
        <f t="shared" si="119"/>
        <v>6391</v>
      </c>
      <c r="AF169" s="1431">
        <f t="shared" si="120"/>
        <v>9651</v>
      </c>
      <c r="AG169" s="1431">
        <f t="shared" si="121"/>
        <v>11321</v>
      </c>
      <c r="AH169" s="1431">
        <f t="shared" si="122"/>
        <v>20972</v>
      </c>
    </row>
    <row r="170" spans="1:34" s="326" customFormat="1">
      <c r="A170" s="1887">
        <v>167</v>
      </c>
      <c r="B170" s="1887">
        <v>167</v>
      </c>
      <c r="C170" s="371"/>
      <c r="D170" s="2177">
        <v>1</v>
      </c>
      <c r="E170" s="104"/>
      <c r="F170" s="104"/>
      <c r="G170" s="104"/>
      <c r="H170" s="89"/>
      <c r="I170" s="2182"/>
      <c r="J170" s="104"/>
      <c r="K170" s="104"/>
      <c r="L170" s="104"/>
      <c r="M170" s="2182" t="s">
        <v>137</v>
      </c>
      <c r="N170" s="2182"/>
      <c r="O170" s="2258"/>
      <c r="P170" s="1431">
        <f t="shared" si="124"/>
        <v>0</v>
      </c>
      <c r="Q170" s="1431">
        <f t="shared" si="124"/>
        <v>448</v>
      </c>
      <c r="R170" s="1431">
        <f t="shared" si="124"/>
        <v>271</v>
      </c>
      <c r="S170" s="1431">
        <f t="shared" si="124"/>
        <v>623</v>
      </c>
      <c r="T170" s="1431">
        <f t="shared" si="124"/>
        <v>1040</v>
      </c>
      <c r="U170" s="1431">
        <f t="shared" si="124"/>
        <v>1329</v>
      </c>
      <c r="V170" s="1431">
        <f t="shared" si="124"/>
        <v>1160</v>
      </c>
      <c r="W170" s="1431">
        <f t="shared" si="124"/>
        <v>1058</v>
      </c>
      <c r="X170" s="1431">
        <f t="shared" si="124"/>
        <v>2255</v>
      </c>
      <c r="Y170" s="1431">
        <f t="shared" si="124"/>
        <v>1407</v>
      </c>
      <c r="Z170" s="1431">
        <f t="shared" si="124"/>
        <v>1296</v>
      </c>
      <c r="AA170" s="1431">
        <f t="shared" si="124"/>
        <v>2160</v>
      </c>
      <c r="AB170" s="1431">
        <f t="shared" si="116"/>
        <v>719</v>
      </c>
      <c r="AC170" s="1431">
        <f t="shared" si="117"/>
        <v>2992</v>
      </c>
      <c r="AD170" s="1431">
        <f t="shared" si="118"/>
        <v>4473</v>
      </c>
      <c r="AE170" s="1431">
        <f t="shared" si="119"/>
        <v>4863</v>
      </c>
      <c r="AF170" s="1431">
        <f t="shared" si="120"/>
        <v>3711</v>
      </c>
      <c r="AG170" s="1431">
        <f t="shared" si="121"/>
        <v>9336</v>
      </c>
      <c r="AH170" s="1431">
        <f t="shared" si="122"/>
        <v>13047</v>
      </c>
    </row>
    <row r="171" spans="1:34" s="326" customFormat="1">
      <c r="A171" s="1887">
        <v>168</v>
      </c>
      <c r="B171" s="1887">
        <v>168</v>
      </c>
      <c r="C171" s="371"/>
      <c r="D171" s="2177">
        <v>1</v>
      </c>
      <c r="E171" s="104"/>
      <c r="F171" s="104"/>
      <c r="G171" s="104"/>
      <c r="H171" s="89"/>
      <c r="I171" s="2182"/>
      <c r="J171" s="104"/>
      <c r="K171" s="104"/>
      <c r="L171" s="104"/>
      <c r="M171" s="2182" t="s">
        <v>219</v>
      </c>
      <c r="N171" s="2182"/>
      <c r="O171" s="2225"/>
      <c r="P171" s="1431">
        <f t="shared" si="124"/>
        <v>0</v>
      </c>
      <c r="Q171" s="1431">
        <f t="shared" si="124"/>
        <v>0</v>
      </c>
      <c r="R171" s="1431">
        <f t="shared" si="124"/>
        <v>0</v>
      </c>
      <c r="S171" s="1431">
        <f t="shared" si="124"/>
        <v>0</v>
      </c>
      <c r="T171" s="1431">
        <f t="shared" si="124"/>
        <v>0</v>
      </c>
      <c r="U171" s="1431">
        <f t="shared" si="124"/>
        <v>0</v>
      </c>
      <c r="V171" s="1431">
        <f t="shared" si="124"/>
        <v>0</v>
      </c>
      <c r="W171" s="1431">
        <f t="shared" si="124"/>
        <v>0</v>
      </c>
      <c r="X171" s="1431">
        <f t="shared" si="124"/>
        <v>0</v>
      </c>
      <c r="Y171" s="1431">
        <f t="shared" si="124"/>
        <v>0</v>
      </c>
      <c r="Z171" s="1431">
        <f t="shared" si="124"/>
        <v>0</v>
      </c>
      <c r="AA171" s="1431">
        <f t="shared" si="124"/>
        <v>0</v>
      </c>
      <c r="AB171" s="1431">
        <f t="shared" si="116"/>
        <v>0</v>
      </c>
      <c r="AC171" s="1431">
        <f t="shared" si="117"/>
        <v>0</v>
      </c>
      <c r="AD171" s="1431">
        <f t="shared" si="118"/>
        <v>0</v>
      </c>
      <c r="AE171" s="1431">
        <f t="shared" si="119"/>
        <v>0</v>
      </c>
      <c r="AF171" s="1431">
        <f t="shared" si="120"/>
        <v>0</v>
      </c>
      <c r="AG171" s="1431">
        <f t="shared" si="121"/>
        <v>0</v>
      </c>
      <c r="AH171" s="1431">
        <f t="shared" si="122"/>
        <v>0</v>
      </c>
    </row>
    <row r="172" spans="1:34" s="326" customFormat="1">
      <c r="A172" s="1887">
        <v>169</v>
      </c>
      <c r="B172" s="1887">
        <v>169</v>
      </c>
      <c r="C172" s="371"/>
      <c r="D172" s="2177">
        <v>1</v>
      </c>
      <c r="E172" s="104"/>
      <c r="F172" s="104"/>
      <c r="G172" s="104"/>
      <c r="H172" s="89"/>
      <c r="I172" s="2182"/>
      <c r="J172" s="104"/>
      <c r="K172" s="104"/>
      <c r="L172" s="104"/>
      <c r="M172" s="2182" t="s">
        <v>313</v>
      </c>
      <c r="N172" s="2182"/>
      <c r="O172" s="2225"/>
      <c r="P172" s="1431">
        <f t="shared" si="124"/>
        <v>0</v>
      </c>
      <c r="Q172" s="1431">
        <f t="shared" si="124"/>
        <v>0</v>
      </c>
      <c r="R172" s="1431">
        <f t="shared" si="124"/>
        <v>0</v>
      </c>
      <c r="S172" s="1431">
        <f t="shared" si="124"/>
        <v>0</v>
      </c>
      <c r="T172" s="1431">
        <f t="shared" si="124"/>
        <v>0</v>
      </c>
      <c r="U172" s="1431">
        <f t="shared" si="124"/>
        <v>0</v>
      </c>
      <c r="V172" s="1431">
        <f t="shared" si="124"/>
        <v>0</v>
      </c>
      <c r="W172" s="1431">
        <f t="shared" si="124"/>
        <v>0</v>
      </c>
      <c r="X172" s="1431">
        <f t="shared" si="124"/>
        <v>0</v>
      </c>
      <c r="Y172" s="1431">
        <f t="shared" si="124"/>
        <v>0</v>
      </c>
      <c r="Z172" s="1431">
        <f t="shared" si="124"/>
        <v>0</v>
      </c>
      <c r="AA172" s="1431">
        <f t="shared" si="124"/>
        <v>0</v>
      </c>
      <c r="AB172" s="1431">
        <f t="shared" si="116"/>
        <v>0</v>
      </c>
      <c r="AC172" s="1431">
        <f t="shared" si="117"/>
        <v>0</v>
      </c>
      <c r="AD172" s="1431">
        <f t="shared" si="118"/>
        <v>0</v>
      </c>
      <c r="AE172" s="1431">
        <f t="shared" si="119"/>
        <v>0</v>
      </c>
      <c r="AF172" s="1431">
        <f t="shared" si="120"/>
        <v>0</v>
      </c>
      <c r="AG172" s="1431">
        <f t="shared" si="121"/>
        <v>0</v>
      </c>
      <c r="AH172" s="1431">
        <f t="shared" si="122"/>
        <v>0</v>
      </c>
    </row>
    <row r="173" spans="1:34" s="326" customFormat="1">
      <c r="A173" s="1887">
        <v>170</v>
      </c>
      <c r="B173" s="1887">
        <v>170</v>
      </c>
      <c r="C173" s="371"/>
      <c r="D173" s="2177">
        <v>1</v>
      </c>
      <c r="E173" s="104"/>
      <c r="F173" s="104"/>
      <c r="G173" s="104"/>
      <c r="H173" s="2239"/>
      <c r="I173" s="2241"/>
      <c r="J173" s="1188"/>
      <c r="K173" s="1188"/>
      <c r="L173" s="1188"/>
      <c r="M173" s="2241" t="s">
        <v>136</v>
      </c>
      <c r="N173" s="2241"/>
      <c r="O173" s="2242"/>
      <c r="P173" s="1434">
        <f t="shared" si="124"/>
        <v>0</v>
      </c>
      <c r="Q173" s="1434">
        <f t="shared" si="124"/>
        <v>0</v>
      </c>
      <c r="R173" s="1434">
        <f t="shared" si="124"/>
        <v>0</v>
      </c>
      <c r="S173" s="1434">
        <f t="shared" si="124"/>
        <v>0</v>
      </c>
      <c r="T173" s="1434">
        <f t="shared" si="124"/>
        <v>0</v>
      </c>
      <c r="U173" s="1434">
        <f t="shared" si="124"/>
        <v>0</v>
      </c>
      <c r="V173" s="1434">
        <f t="shared" si="124"/>
        <v>0</v>
      </c>
      <c r="W173" s="1434">
        <f t="shared" si="124"/>
        <v>0</v>
      </c>
      <c r="X173" s="1434">
        <f t="shared" si="124"/>
        <v>0</v>
      </c>
      <c r="Y173" s="1434">
        <f t="shared" si="124"/>
        <v>0</v>
      </c>
      <c r="Z173" s="1434">
        <f t="shared" si="124"/>
        <v>0</v>
      </c>
      <c r="AA173" s="1434">
        <f t="shared" si="124"/>
        <v>0</v>
      </c>
      <c r="AB173" s="1434">
        <f t="shared" si="116"/>
        <v>0</v>
      </c>
      <c r="AC173" s="1434">
        <f t="shared" si="117"/>
        <v>0</v>
      </c>
      <c r="AD173" s="1434">
        <f t="shared" si="118"/>
        <v>0</v>
      </c>
      <c r="AE173" s="1434">
        <f t="shared" si="119"/>
        <v>0</v>
      </c>
      <c r="AF173" s="1434">
        <f t="shared" si="120"/>
        <v>0</v>
      </c>
      <c r="AG173" s="1434">
        <f t="shared" si="121"/>
        <v>0</v>
      </c>
      <c r="AH173" s="1434">
        <f t="shared" si="122"/>
        <v>0</v>
      </c>
    </row>
    <row r="174" spans="1:34">
      <c r="A174" s="1887">
        <v>171</v>
      </c>
      <c r="B174" s="1887">
        <v>171</v>
      </c>
      <c r="D174" s="2177">
        <v>1</v>
      </c>
      <c r="E174" s="104"/>
      <c r="F174" s="104"/>
      <c r="G174" s="104"/>
      <c r="H174" s="2250" t="s">
        <v>133</v>
      </c>
      <c r="I174" s="2107"/>
      <c r="J174" s="2251"/>
      <c r="K174" s="2251"/>
      <c r="L174" s="2107"/>
      <c r="M174" s="2107"/>
      <c r="N174" s="2252" t="s">
        <v>570</v>
      </c>
      <c r="O174" s="2253"/>
      <c r="P174" s="2007">
        <f t="shared" ref="P174:AH174" si="125">P175+P182</f>
        <v>0</v>
      </c>
      <c r="Q174" s="2007">
        <f t="shared" si="125"/>
        <v>2820</v>
      </c>
      <c r="R174" s="2007">
        <f t="shared" si="125"/>
        <v>15205</v>
      </c>
      <c r="S174" s="2007">
        <f t="shared" si="125"/>
        <v>2924</v>
      </c>
      <c r="T174" s="2007">
        <f t="shared" si="125"/>
        <v>11186</v>
      </c>
      <c r="U174" s="2007">
        <f t="shared" si="125"/>
        <v>23844</v>
      </c>
      <c r="V174" s="2007">
        <f t="shared" si="125"/>
        <v>3124</v>
      </c>
      <c r="W174" s="2007">
        <f t="shared" si="125"/>
        <v>2082</v>
      </c>
      <c r="X174" s="2007">
        <f t="shared" si="125"/>
        <v>-3169</v>
      </c>
      <c r="Y174" s="2007">
        <f t="shared" si="125"/>
        <v>13006</v>
      </c>
      <c r="Z174" s="2007">
        <f t="shared" si="125"/>
        <v>2973</v>
      </c>
      <c r="AA174" s="2007">
        <f t="shared" si="125"/>
        <v>5874</v>
      </c>
      <c r="AB174" s="2007">
        <f t="shared" si="125"/>
        <v>18025</v>
      </c>
      <c r="AC174" s="2007">
        <f t="shared" si="125"/>
        <v>37954</v>
      </c>
      <c r="AD174" s="2007">
        <f t="shared" si="125"/>
        <v>2037</v>
      </c>
      <c r="AE174" s="2007">
        <f t="shared" si="125"/>
        <v>21853</v>
      </c>
      <c r="AF174" s="2007">
        <f t="shared" si="125"/>
        <v>55979</v>
      </c>
      <c r="AG174" s="2007">
        <f t="shared" si="125"/>
        <v>23890</v>
      </c>
      <c r="AH174" s="2007">
        <f t="shared" si="125"/>
        <v>79869</v>
      </c>
    </row>
    <row r="175" spans="1:34" s="326" customFormat="1">
      <c r="A175" s="1887">
        <v>172</v>
      </c>
      <c r="B175" s="1887">
        <v>172</v>
      </c>
      <c r="C175" s="371"/>
      <c r="D175" s="2177">
        <v>1</v>
      </c>
      <c r="E175" s="104"/>
      <c r="F175" s="104"/>
      <c r="G175" s="104"/>
      <c r="H175" s="89"/>
      <c r="I175" s="2182"/>
      <c r="J175" s="104"/>
      <c r="K175" s="104"/>
      <c r="L175" s="2254" t="s">
        <v>327</v>
      </c>
      <c r="M175" s="2254"/>
      <c r="N175" s="2254"/>
      <c r="O175" s="2255"/>
      <c r="P175" s="1430">
        <f>SUM(P176:P181)</f>
        <v>0</v>
      </c>
      <c r="Q175" s="1430">
        <f t="shared" ref="Q175:AA175" si="126">SUM(Q176:Q181)</f>
        <v>0</v>
      </c>
      <c r="R175" s="1430">
        <f t="shared" si="126"/>
        <v>13500</v>
      </c>
      <c r="S175" s="1430">
        <f t="shared" si="126"/>
        <v>0</v>
      </c>
      <c r="T175" s="1430">
        <f t="shared" si="126"/>
        <v>8546</v>
      </c>
      <c r="U175" s="1430">
        <f t="shared" si="126"/>
        <v>20500</v>
      </c>
      <c r="V175" s="1430">
        <f t="shared" si="126"/>
        <v>0</v>
      </c>
      <c r="W175" s="1430">
        <f t="shared" si="126"/>
        <v>0</v>
      </c>
      <c r="X175" s="1430">
        <f t="shared" si="126"/>
        <v>-7366</v>
      </c>
      <c r="Y175" s="1430">
        <f t="shared" si="126"/>
        <v>9543</v>
      </c>
      <c r="Z175" s="1430">
        <f t="shared" si="126"/>
        <v>-614</v>
      </c>
      <c r="AA175" s="1430">
        <f t="shared" si="126"/>
        <v>1670</v>
      </c>
      <c r="AB175" s="1430">
        <f>SUM(P175:R175)</f>
        <v>13500</v>
      </c>
      <c r="AC175" s="1430">
        <f>SUM(S175:U175)</f>
        <v>29046</v>
      </c>
      <c r="AD175" s="1430">
        <f>SUM(V175:X175)</f>
        <v>-7366</v>
      </c>
      <c r="AE175" s="1430">
        <f>SUM(Y175:AA175)</f>
        <v>10599</v>
      </c>
      <c r="AF175" s="1430">
        <f>AB175+AC175</f>
        <v>42546</v>
      </c>
      <c r="AG175" s="1430">
        <f>AE175+AD175</f>
        <v>3233</v>
      </c>
      <c r="AH175" s="1430">
        <f>AF175+AG175</f>
        <v>45779</v>
      </c>
    </row>
    <row r="176" spans="1:34" s="326" customFormat="1">
      <c r="A176" s="1887">
        <v>173</v>
      </c>
      <c r="B176" s="1887">
        <v>173</v>
      </c>
      <c r="C176" s="371"/>
      <c r="D176" s="2177">
        <v>1</v>
      </c>
      <c r="E176" s="104"/>
      <c r="F176" s="104"/>
      <c r="G176" s="104"/>
      <c r="H176" s="89"/>
      <c r="I176" s="2182"/>
      <c r="J176" s="104"/>
      <c r="K176" s="104"/>
      <c r="L176" s="104"/>
      <c r="M176" s="2182" t="s">
        <v>217</v>
      </c>
      <c r="N176" s="2182"/>
      <c r="O176" s="2225"/>
      <c r="P176" s="1419"/>
      <c r="Q176" s="1419"/>
      <c r="R176" s="1419">
        <v>0</v>
      </c>
      <c r="S176" s="1419"/>
      <c r="T176" s="1419"/>
      <c r="U176" s="1419"/>
      <c r="V176" s="1419"/>
      <c r="W176" s="1419"/>
      <c r="X176" s="1419">
        <v>-7366</v>
      </c>
      <c r="Y176" s="1419">
        <v>-614</v>
      </c>
      <c r="Z176" s="1419">
        <v>-614</v>
      </c>
      <c r="AA176" s="1419">
        <v>1670</v>
      </c>
      <c r="AB176" s="1431">
        <f t="shared" ref="AB176:AB188" si="127">SUM(P176:R176)</f>
        <v>0</v>
      </c>
      <c r="AC176" s="1431">
        <f t="shared" ref="AC176:AC188" si="128">SUM(S176:U176)</f>
        <v>0</v>
      </c>
      <c r="AD176" s="1431">
        <f t="shared" ref="AD176:AD188" si="129">SUM(V176:X176)</f>
        <v>-7366</v>
      </c>
      <c r="AE176" s="1431">
        <f t="shared" ref="AE176:AE188" si="130">SUM(Y176:AA176)</f>
        <v>442</v>
      </c>
      <c r="AF176" s="1431">
        <f t="shared" ref="AF176:AF188" si="131">AB176+AC176</f>
        <v>0</v>
      </c>
      <c r="AG176" s="1431">
        <f t="shared" ref="AG176:AG188" si="132">AE176+AD176</f>
        <v>-6924</v>
      </c>
      <c r="AH176" s="1431">
        <f t="shared" ref="AH176:AH188" si="133">AF176+AG176</f>
        <v>-6924</v>
      </c>
    </row>
    <row r="177" spans="1:34" s="326" customFormat="1">
      <c r="A177" s="1887">
        <v>174</v>
      </c>
      <c r="B177" s="1887">
        <v>174</v>
      </c>
      <c r="C177" s="371"/>
      <c r="D177" s="2177">
        <v>1</v>
      </c>
      <c r="E177" s="104"/>
      <c r="F177" s="104"/>
      <c r="G177" s="104"/>
      <c r="H177" s="89"/>
      <c r="I177" s="2182"/>
      <c r="J177" s="104"/>
      <c r="K177" s="104"/>
      <c r="L177" s="104"/>
      <c r="M177" s="2182" t="s">
        <v>218</v>
      </c>
      <c r="N177" s="2182"/>
      <c r="O177" s="2225"/>
      <c r="P177" s="1419"/>
      <c r="Q177" s="1419"/>
      <c r="R177" s="1419">
        <v>0</v>
      </c>
      <c r="S177" s="1419"/>
      <c r="T177" s="1419">
        <v>8546</v>
      </c>
      <c r="U177" s="1419">
        <v>11500</v>
      </c>
      <c r="V177" s="1419"/>
      <c r="W177" s="1419"/>
      <c r="X177" s="1419"/>
      <c r="Y177" s="1419">
        <v>10157</v>
      </c>
      <c r="Z177" s="1419"/>
      <c r="AA177" s="1419"/>
      <c r="AB177" s="1431">
        <f t="shared" si="127"/>
        <v>0</v>
      </c>
      <c r="AC177" s="1431">
        <f t="shared" si="128"/>
        <v>20046</v>
      </c>
      <c r="AD177" s="1431">
        <f t="shared" si="129"/>
        <v>0</v>
      </c>
      <c r="AE177" s="1431">
        <f t="shared" si="130"/>
        <v>10157</v>
      </c>
      <c r="AF177" s="1431">
        <f t="shared" si="131"/>
        <v>20046</v>
      </c>
      <c r="AG177" s="1431">
        <f t="shared" si="132"/>
        <v>10157</v>
      </c>
      <c r="AH177" s="1431">
        <f t="shared" si="133"/>
        <v>30203</v>
      </c>
    </row>
    <row r="178" spans="1:34" s="326" customFormat="1">
      <c r="A178" s="1887">
        <v>175</v>
      </c>
      <c r="B178" s="1887">
        <v>175</v>
      </c>
      <c r="C178" s="371"/>
      <c r="D178" s="2177">
        <v>1</v>
      </c>
      <c r="E178" s="104"/>
      <c r="F178" s="104"/>
      <c r="G178" s="104"/>
      <c r="H178" s="89"/>
      <c r="I178" s="2182"/>
      <c r="J178" s="104"/>
      <c r="K178" s="104"/>
      <c r="L178" s="104"/>
      <c r="M178" s="2182" t="s">
        <v>137</v>
      </c>
      <c r="N178" s="2182"/>
      <c r="O178" s="2225"/>
      <c r="P178" s="1419"/>
      <c r="Q178" s="1419"/>
      <c r="R178" s="1419">
        <v>13500</v>
      </c>
      <c r="S178" s="1419"/>
      <c r="T178" s="1419"/>
      <c r="U178" s="1419">
        <v>9000</v>
      </c>
      <c r="V178" s="1419"/>
      <c r="W178" s="1419"/>
      <c r="X178" s="1419"/>
      <c r="Y178" s="1419"/>
      <c r="Z178" s="1419"/>
      <c r="AA178" s="1419"/>
      <c r="AB178" s="1431">
        <f t="shared" si="127"/>
        <v>13500</v>
      </c>
      <c r="AC178" s="1431">
        <f t="shared" si="128"/>
        <v>9000</v>
      </c>
      <c r="AD178" s="1431">
        <f t="shared" si="129"/>
        <v>0</v>
      </c>
      <c r="AE178" s="1431">
        <f t="shared" si="130"/>
        <v>0</v>
      </c>
      <c r="AF178" s="1431">
        <f t="shared" si="131"/>
        <v>22500</v>
      </c>
      <c r="AG178" s="1431">
        <f t="shared" si="132"/>
        <v>0</v>
      </c>
      <c r="AH178" s="1431">
        <f t="shared" si="133"/>
        <v>22500</v>
      </c>
    </row>
    <row r="179" spans="1:34" s="326" customFormat="1">
      <c r="A179" s="1887">
        <v>176</v>
      </c>
      <c r="B179" s="1887">
        <v>176</v>
      </c>
      <c r="C179" s="371"/>
      <c r="D179" s="2177">
        <v>1</v>
      </c>
      <c r="E179" s="104"/>
      <c r="F179" s="104"/>
      <c r="G179" s="104"/>
      <c r="H179" s="89"/>
      <c r="I179" s="2182"/>
      <c r="J179" s="104"/>
      <c r="K179" s="104"/>
      <c r="L179" s="104"/>
      <c r="M179" s="2182" t="s">
        <v>219</v>
      </c>
      <c r="N179" s="2182"/>
      <c r="O179" s="2225"/>
      <c r="P179" s="1419"/>
      <c r="Q179" s="1419"/>
      <c r="R179" s="1419">
        <v>0</v>
      </c>
      <c r="S179" s="1419"/>
      <c r="T179" s="1419"/>
      <c r="U179" s="1419"/>
      <c r="V179" s="1419"/>
      <c r="W179" s="1419"/>
      <c r="X179" s="1419"/>
      <c r="Y179" s="1419"/>
      <c r="Z179" s="1419"/>
      <c r="AA179" s="1419"/>
      <c r="AB179" s="1431">
        <f t="shared" si="127"/>
        <v>0</v>
      </c>
      <c r="AC179" s="1431">
        <f t="shared" si="128"/>
        <v>0</v>
      </c>
      <c r="AD179" s="1431">
        <f t="shared" si="129"/>
        <v>0</v>
      </c>
      <c r="AE179" s="1431">
        <f t="shared" si="130"/>
        <v>0</v>
      </c>
      <c r="AF179" s="1431">
        <f t="shared" si="131"/>
        <v>0</v>
      </c>
      <c r="AG179" s="1431">
        <f t="shared" si="132"/>
        <v>0</v>
      </c>
      <c r="AH179" s="1431">
        <f t="shared" si="133"/>
        <v>0</v>
      </c>
    </row>
    <row r="180" spans="1:34" s="326" customFormat="1">
      <c r="A180" s="1887">
        <v>177</v>
      </c>
      <c r="B180" s="1887">
        <v>177</v>
      </c>
      <c r="C180" s="371"/>
      <c r="D180" s="2177">
        <v>1</v>
      </c>
      <c r="E180" s="104"/>
      <c r="F180" s="104"/>
      <c r="G180" s="104"/>
      <c r="H180" s="89"/>
      <c r="I180" s="2182"/>
      <c r="J180" s="104"/>
      <c r="K180" s="104"/>
      <c r="L180" s="104"/>
      <c r="M180" s="2182" t="s">
        <v>313</v>
      </c>
      <c r="N180" s="2182"/>
      <c r="O180" s="2225"/>
      <c r="P180" s="1419"/>
      <c r="Q180" s="1419"/>
      <c r="R180" s="1419">
        <v>0</v>
      </c>
      <c r="S180" s="1419"/>
      <c r="T180" s="1419"/>
      <c r="U180" s="1419"/>
      <c r="V180" s="1419"/>
      <c r="W180" s="1419"/>
      <c r="X180" s="1419"/>
      <c r="Y180" s="1419"/>
      <c r="Z180" s="1419"/>
      <c r="AA180" s="1419"/>
      <c r="AB180" s="1431">
        <f t="shared" si="127"/>
        <v>0</v>
      </c>
      <c r="AC180" s="1431">
        <f t="shared" si="128"/>
        <v>0</v>
      </c>
      <c r="AD180" s="1431">
        <f t="shared" si="129"/>
        <v>0</v>
      </c>
      <c r="AE180" s="1431">
        <f t="shared" si="130"/>
        <v>0</v>
      </c>
      <c r="AF180" s="1431">
        <f t="shared" si="131"/>
        <v>0</v>
      </c>
      <c r="AG180" s="1431">
        <f t="shared" si="132"/>
        <v>0</v>
      </c>
      <c r="AH180" s="1431">
        <f t="shared" si="133"/>
        <v>0</v>
      </c>
    </row>
    <row r="181" spans="1:34" s="326" customFormat="1">
      <c r="A181" s="1887">
        <v>178</v>
      </c>
      <c r="B181" s="1887">
        <v>178</v>
      </c>
      <c r="C181" s="371"/>
      <c r="D181" s="2177">
        <v>1</v>
      </c>
      <c r="E181" s="104"/>
      <c r="F181" s="104"/>
      <c r="G181" s="104"/>
      <c r="H181" s="89"/>
      <c r="I181" s="2182"/>
      <c r="J181" s="104"/>
      <c r="K181" s="104"/>
      <c r="L181" s="81"/>
      <c r="M181" s="81" t="s">
        <v>136</v>
      </c>
      <c r="N181" s="81"/>
      <c r="O181" s="2230"/>
      <c r="P181" s="1424"/>
      <c r="Q181" s="1424"/>
      <c r="R181" s="1424">
        <v>0</v>
      </c>
      <c r="S181" s="1424"/>
      <c r="T181" s="1424"/>
      <c r="U181" s="1424"/>
      <c r="V181" s="1424"/>
      <c r="W181" s="1424"/>
      <c r="X181" s="1424"/>
      <c r="Y181" s="1424"/>
      <c r="Z181" s="1424"/>
      <c r="AA181" s="1424"/>
      <c r="AB181" s="1432">
        <f t="shared" si="127"/>
        <v>0</v>
      </c>
      <c r="AC181" s="1432">
        <f t="shared" si="128"/>
        <v>0</v>
      </c>
      <c r="AD181" s="1432">
        <f t="shared" si="129"/>
        <v>0</v>
      </c>
      <c r="AE181" s="1432">
        <f t="shared" si="130"/>
        <v>0</v>
      </c>
      <c r="AF181" s="1432">
        <f t="shared" si="131"/>
        <v>0</v>
      </c>
      <c r="AG181" s="1432">
        <f t="shared" si="132"/>
        <v>0</v>
      </c>
      <c r="AH181" s="1432">
        <f t="shared" si="133"/>
        <v>0</v>
      </c>
    </row>
    <row r="182" spans="1:34" s="326" customFormat="1">
      <c r="A182" s="1887">
        <v>179</v>
      </c>
      <c r="B182" s="1887">
        <v>179</v>
      </c>
      <c r="C182" s="371"/>
      <c r="D182" s="2177">
        <v>1</v>
      </c>
      <c r="E182" s="104"/>
      <c r="F182" s="104"/>
      <c r="G182" s="104"/>
      <c r="H182" s="89"/>
      <c r="I182" s="2182"/>
      <c r="J182" s="104"/>
      <c r="K182" s="104"/>
      <c r="L182" s="2256" t="s">
        <v>227</v>
      </c>
      <c r="M182" s="2256"/>
      <c r="N182" s="2256"/>
      <c r="O182" s="2257"/>
      <c r="P182" s="1433">
        <f>SUM(P183:P188)</f>
        <v>0</v>
      </c>
      <c r="Q182" s="1433">
        <f t="shared" ref="Q182:AA182" si="134">SUM(Q183:Q188)</f>
        <v>2820</v>
      </c>
      <c r="R182" s="1433">
        <f t="shared" si="134"/>
        <v>1705</v>
      </c>
      <c r="S182" s="1433">
        <f t="shared" si="134"/>
        <v>2924</v>
      </c>
      <c r="T182" s="1433">
        <f t="shared" si="134"/>
        <v>2640</v>
      </c>
      <c r="U182" s="1433">
        <f t="shared" si="134"/>
        <v>3344</v>
      </c>
      <c r="V182" s="1433">
        <f t="shared" si="134"/>
        <v>3124</v>
      </c>
      <c r="W182" s="1433">
        <f t="shared" si="134"/>
        <v>2082</v>
      </c>
      <c r="X182" s="1433">
        <f t="shared" si="134"/>
        <v>4197</v>
      </c>
      <c r="Y182" s="1433">
        <f t="shared" si="134"/>
        <v>3463</v>
      </c>
      <c r="Z182" s="1433">
        <f t="shared" si="134"/>
        <v>3587</v>
      </c>
      <c r="AA182" s="1433">
        <f t="shared" si="134"/>
        <v>4204</v>
      </c>
      <c r="AB182" s="1433">
        <f t="shared" si="127"/>
        <v>4525</v>
      </c>
      <c r="AC182" s="1433">
        <f t="shared" si="128"/>
        <v>8908</v>
      </c>
      <c r="AD182" s="1433">
        <f t="shared" si="129"/>
        <v>9403</v>
      </c>
      <c r="AE182" s="1433">
        <f t="shared" si="130"/>
        <v>11254</v>
      </c>
      <c r="AF182" s="1433">
        <f t="shared" si="131"/>
        <v>13433</v>
      </c>
      <c r="AG182" s="1433">
        <f t="shared" si="132"/>
        <v>20657</v>
      </c>
      <c r="AH182" s="1433">
        <f t="shared" si="133"/>
        <v>34090</v>
      </c>
    </row>
    <row r="183" spans="1:34" s="326" customFormat="1">
      <c r="A183" s="1887">
        <v>180</v>
      </c>
      <c r="B183" s="1887">
        <v>180</v>
      </c>
      <c r="C183" s="371"/>
      <c r="D183" s="2177">
        <v>1</v>
      </c>
      <c r="E183" s="104"/>
      <c r="F183" s="104"/>
      <c r="G183" s="104"/>
      <c r="H183" s="89"/>
      <c r="I183" s="2182"/>
      <c r="J183" s="104"/>
      <c r="K183" s="104"/>
      <c r="L183" s="104"/>
      <c r="M183" s="2182" t="s">
        <v>217</v>
      </c>
      <c r="N183" s="2182"/>
      <c r="O183" s="2225"/>
      <c r="P183" s="1419"/>
      <c r="Q183" s="1419"/>
      <c r="R183" s="1419">
        <v>0</v>
      </c>
      <c r="S183" s="1419">
        <v>71</v>
      </c>
      <c r="T183" s="1419"/>
      <c r="U183" s="1419"/>
      <c r="V183" s="1419"/>
      <c r="W183" s="1419"/>
      <c r="X183" s="1419"/>
      <c r="Y183" s="1419"/>
      <c r="Z183" s="1419"/>
      <c r="AA183" s="1419"/>
      <c r="AB183" s="1431">
        <f t="shared" si="127"/>
        <v>0</v>
      </c>
      <c r="AC183" s="1431">
        <f t="shared" si="128"/>
        <v>71</v>
      </c>
      <c r="AD183" s="1431">
        <f t="shared" si="129"/>
        <v>0</v>
      </c>
      <c r="AE183" s="1431">
        <f t="shared" si="130"/>
        <v>0</v>
      </c>
      <c r="AF183" s="1431">
        <f t="shared" si="131"/>
        <v>71</v>
      </c>
      <c r="AG183" s="1431">
        <f t="shared" si="132"/>
        <v>0</v>
      </c>
      <c r="AH183" s="1431">
        <f t="shared" si="133"/>
        <v>71</v>
      </c>
    </row>
    <row r="184" spans="1:34" s="326" customFormat="1">
      <c r="A184" s="1887">
        <v>181</v>
      </c>
      <c r="B184" s="1887">
        <v>181</v>
      </c>
      <c r="C184" s="371"/>
      <c r="D184" s="2177">
        <v>1</v>
      </c>
      <c r="E184" s="104"/>
      <c r="F184" s="104"/>
      <c r="G184" s="104"/>
      <c r="H184" s="89"/>
      <c r="I184" s="2182"/>
      <c r="J184" s="104"/>
      <c r="K184" s="104"/>
      <c r="L184" s="104"/>
      <c r="M184" s="2182" t="s">
        <v>218</v>
      </c>
      <c r="N184" s="2182"/>
      <c r="O184" s="2225"/>
      <c r="P184" s="1419"/>
      <c r="Q184" s="1419">
        <v>2372</v>
      </c>
      <c r="R184" s="1419">
        <v>1434</v>
      </c>
      <c r="S184" s="1419">
        <v>2230</v>
      </c>
      <c r="T184" s="1419">
        <v>1600</v>
      </c>
      <c r="U184" s="1419">
        <v>2015</v>
      </c>
      <c r="V184" s="1419">
        <v>1964</v>
      </c>
      <c r="W184" s="1419">
        <v>1024</v>
      </c>
      <c r="X184" s="1419">
        <v>1942</v>
      </c>
      <c r="Y184" s="1419">
        <v>2056</v>
      </c>
      <c r="Z184" s="1419">
        <v>2291</v>
      </c>
      <c r="AA184" s="1419">
        <v>2044</v>
      </c>
      <c r="AB184" s="1431">
        <f t="shared" si="127"/>
        <v>3806</v>
      </c>
      <c r="AC184" s="1431">
        <f t="shared" si="128"/>
        <v>5845</v>
      </c>
      <c r="AD184" s="1431">
        <f t="shared" si="129"/>
        <v>4930</v>
      </c>
      <c r="AE184" s="1431">
        <f t="shared" si="130"/>
        <v>6391</v>
      </c>
      <c r="AF184" s="1431">
        <f t="shared" si="131"/>
        <v>9651</v>
      </c>
      <c r="AG184" s="1431">
        <f t="shared" si="132"/>
        <v>11321</v>
      </c>
      <c r="AH184" s="1431">
        <f t="shared" si="133"/>
        <v>20972</v>
      </c>
    </row>
    <row r="185" spans="1:34" s="326" customFormat="1">
      <c r="A185" s="1887">
        <v>182</v>
      </c>
      <c r="B185" s="1887">
        <v>182</v>
      </c>
      <c r="C185" s="371"/>
      <c r="D185" s="2177">
        <v>1</v>
      </c>
      <c r="E185" s="104"/>
      <c r="F185" s="104"/>
      <c r="G185" s="104"/>
      <c r="H185" s="89"/>
      <c r="I185" s="2182"/>
      <c r="J185" s="104"/>
      <c r="K185" s="104"/>
      <c r="L185" s="104"/>
      <c r="M185" s="2182" t="s">
        <v>137</v>
      </c>
      <c r="N185" s="2182"/>
      <c r="O185" s="2258"/>
      <c r="P185" s="1419"/>
      <c r="Q185" s="1419">
        <v>448</v>
      </c>
      <c r="R185" s="1419">
        <v>271</v>
      </c>
      <c r="S185" s="1419">
        <v>623</v>
      </c>
      <c r="T185" s="1419">
        <v>1040</v>
      </c>
      <c r="U185" s="1419">
        <v>1329</v>
      </c>
      <c r="V185" s="1419">
        <v>1160</v>
      </c>
      <c r="W185" s="1419">
        <v>1058</v>
      </c>
      <c r="X185" s="1419">
        <v>2255</v>
      </c>
      <c r="Y185" s="1419">
        <v>1407</v>
      </c>
      <c r="Z185" s="1419">
        <v>1296</v>
      </c>
      <c r="AA185" s="1419">
        <v>2160</v>
      </c>
      <c r="AB185" s="1431">
        <f t="shared" si="127"/>
        <v>719</v>
      </c>
      <c r="AC185" s="1431">
        <f t="shared" si="128"/>
        <v>2992</v>
      </c>
      <c r="AD185" s="1431">
        <f t="shared" si="129"/>
        <v>4473</v>
      </c>
      <c r="AE185" s="1431">
        <f t="shared" si="130"/>
        <v>4863</v>
      </c>
      <c r="AF185" s="1431">
        <f t="shared" si="131"/>
        <v>3711</v>
      </c>
      <c r="AG185" s="1431">
        <f t="shared" si="132"/>
        <v>9336</v>
      </c>
      <c r="AH185" s="1431">
        <f t="shared" si="133"/>
        <v>13047</v>
      </c>
    </row>
    <row r="186" spans="1:34" s="326" customFormat="1">
      <c r="A186" s="1887">
        <v>183</v>
      </c>
      <c r="B186" s="1887">
        <v>183</v>
      </c>
      <c r="C186" s="371"/>
      <c r="D186" s="2177">
        <v>1</v>
      </c>
      <c r="E186" s="104"/>
      <c r="F186" s="104"/>
      <c r="G186" s="104"/>
      <c r="H186" s="89"/>
      <c r="I186" s="2182"/>
      <c r="J186" s="104"/>
      <c r="K186" s="104"/>
      <c r="L186" s="104"/>
      <c r="M186" s="2182" t="s">
        <v>219</v>
      </c>
      <c r="N186" s="2182"/>
      <c r="O186" s="2225"/>
      <c r="P186" s="1419"/>
      <c r="Q186" s="1419"/>
      <c r="R186" s="1419">
        <v>0</v>
      </c>
      <c r="S186" s="1419"/>
      <c r="T186" s="1419"/>
      <c r="U186" s="1419"/>
      <c r="V186" s="1419"/>
      <c r="W186" s="1419"/>
      <c r="X186" s="1419"/>
      <c r="Y186" s="1419"/>
      <c r="Z186" s="1419"/>
      <c r="AA186" s="1419"/>
      <c r="AB186" s="1431">
        <f t="shared" si="127"/>
        <v>0</v>
      </c>
      <c r="AC186" s="1431">
        <f t="shared" si="128"/>
        <v>0</v>
      </c>
      <c r="AD186" s="1431">
        <f t="shared" si="129"/>
        <v>0</v>
      </c>
      <c r="AE186" s="1431">
        <f t="shared" si="130"/>
        <v>0</v>
      </c>
      <c r="AF186" s="1431">
        <f t="shared" si="131"/>
        <v>0</v>
      </c>
      <c r="AG186" s="1431">
        <f t="shared" si="132"/>
        <v>0</v>
      </c>
      <c r="AH186" s="1431">
        <f t="shared" si="133"/>
        <v>0</v>
      </c>
    </row>
    <row r="187" spans="1:34" s="326" customFormat="1">
      <c r="A187" s="1887">
        <v>184</v>
      </c>
      <c r="B187" s="1887">
        <v>184</v>
      </c>
      <c r="C187" s="371"/>
      <c r="D187" s="2177">
        <v>1</v>
      </c>
      <c r="E187" s="104"/>
      <c r="F187" s="104"/>
      <c r="G187" s="104"/>
      <c r="H187" s="89"/>
      <c r="I187" s="2182"/>
      <c r="J187" s="104"/>
      <c r="K187" s="104"/>
      <c r="L187" s="104"/>
      <c r="M187" s="2182" t="s">
        <v>313</v>
      </c>
      <c r="N187" s="2182"/>
      <c r="O187" s="2225"/>
      <c r="P187" s="1419"/>
      <c r="Q187" s="1419"/>
      <c r="R187" s="1419">
        <v>0</v>
      </c>
      <c r="S187" s="1419"/>
      <c r="T187" s="1419"/>
      <c r="U187" s="1419"/>
      <c r="V187" s="1419"/>
      <c r="W187" s="1419"/>
      <c r="X187" s="1419"/>
      <c r="Y187" s="1419"/>
      <c r="Z187" s="1419"/>
      <c r="AA187" s="1419"/>
      <c r="AB187" s="1431">
        <f t="shared" si="127"/>
        <v>0</v>
      </c>
      <c r="AC187" s="1431">
        <f t="shared" si="128"/>
        <v>0</v>
      </c>
      <c r="AD187" s="1431">
        <f t="shared" si="129"/>
        <v>0</v>
      </c>
      <c r="AE187" s="1431">
        <f t="shared" si="130"/>
        <v>0</v>
      </c>
      <c r="AF187" s="1431">
        <f t="shared" si="131"/>
        <v>0</v>
      </c>
      <c r="AG187" s="1431">
        <f t="shared" si="132"/>
        <v>0</v>
      </c>
      <c r="AH187" s="1431">
        <f t="shared" si="133"/>
        <v>0</v>
      </c>
    </row>
    <row r="188" spans="1:34" s="326" customFormat="1">
      <c r="A188" s="1887">
        <v>185</v>
      </c>
      <c r="B188" s="1887">
        <v>185</v>
      </c>
      <c r="C188" s="371"/>
      <c r="D188" s="2177">
        <v>1</v>
      </c>
      <c r="E188" s="104"/>
      <c r="F188" s="104"/>
      <c r="G188" s="104"/>
      <c r="H188" s="2239"/>
      <c r="I188" s="2241"/>
      <c r="J188" s="1188"/>
      <c r="K188" s="1188"/>
      <c r="L188" s="1188"/>
      <c r="M188" s="2241" t="s">
        <v>136</v>
      </c>
      <c r="N188" s="2241"/>
      <c r="O188" s="2242"/>
      <c r="P188" s="1424"/>
      <c r="Q188" s="1424"/>
      <c r="R188" s="1424">
        <v>0</v>
      </c>
      <c r="S188" s="1424"/>
      <c r="T188" s="1424"/>
      <c r="U188" s="1424"/>
      <c r="V188" s="1424"/>
      <c r="W188" s="1424"/>
      <c r="X188" s="1424"/>
      <c r="Y188" s="1424"/>
      <c r="Z188" s="1424"/>
      <c r="AA188" s="1424"/>
      <c r="AB188" s="1434">
        <f t="shared" si="127"/>
        <v>0</v>
      </c>
      <c r="AC188" s="1434">
        <f t="shared" si="128"/>
        <v>0</v>
      </c>
      <c r="AD188" s="1434">
        <f t="shared" si="129"/>
        <v>0</v>
      </c>
      <c r="AE188" s="1434">
        <f t="shared" si="130"/>
        <v>0</v>
      </c>
      <c r="AF188" s="1434">
        <f t="shared" si="131"/>
        <v>0</v>
      </c>
      <c r="AG188" s="1434">
        <f t="shared" si="132"/>
        <v>0</v>
      </c>
      <c r="AH188" s="1434">
        <f t="shared" si="133"/>
        <v>0</v>
      </c>
    </row>
    <row r="189" spans="1:34">
      <c r="A189" s="1887">
        <v>186</v>
      </c>
      <c r="B189" s="1887">
        <v>186</v>
      </c>
      <c r="D189" s="2177">
        <v>1</v>
      </c>
      <c r="E189" s="104"/>
      <c r="F189" s="104"/>
      <c r="G189" s="104"/>
      <c r="H189" s="2250" t="s">
        <v>139</v>
      </c>
      <c r="I189" s="2107"/>
      <c r="J189" s="2251"/>
      <c r="K189" s="2251"/>
      <c r="L189" s="2107"/>
      <c r="M189" s="2107"/>
      <c r="N189" s="2107"/>
      <c r="O189" s="2253"/>
      <c r="P189" s="2007">
        <f>P205+P212</f>
        <v>-965</v>
      </c>
      <c r="Q189" s="2007">
        <f t="shared" ref="Q189:AH189" si="135">Q205+Q212</f>
        <v>1498</v>
      </c>
      <c r="R189" s="2007">
        <f t="shared" si="135"/>
        <v>8066</v>
      </c>
      <c r="S189" s="2007">
        <f t="shared" si="135"/>
        <v>251</v>
      </c>
      <c r="T189" s="2007">
        <f t="shared" si="135"/>
        <v>4591</v>
      </c>
      <c r="U189" s="2007">
        <f t="shared" si="135"/>
        <v>6558</v>
      </c>
      <c r="V189" s="2007">
        <f t="shared" si="135"/>
        <v>-3961</v>
      </c>
      <c r="W189" s="2007">
        <f t="shared" si="135"/>
        <v>-1279</v>
      </c>
      <c r="X189" s="2007">
        <f t="shared" si="135"/>
        <v>-13863</v>
      </c>
      <c r="Y189" s="2007">
        <f t="shared" si="135"/>
        <v>2930</v>
      </c>
      <c r="Z189" s="2007">
        <f t="shared" si="135"/>
        <v>-551</v>
      </c>
      <c r="AA189" s="2007">
        <f t="shared" si="135"/>
        <v>1992</v>
      </c>
      <c r="AB189" s="2007">
        <f t="shared" si="135"/>
        <v>8599</v>
      </c>
      <c r="AC189" s="2007">
        <f t="shared" si="135"/>
        <v>11400</v>
      </c>
      <c r="AD189" s="2007">
        <f t="shared" si="135"/>
        <v>-19103</v>
      </c>
      <c r="AE189" s="2007">
        <f t="shared" si="135"/>
        <v>4371</v>
      </c>
      <c r="AF189" s="2007">
        <f t="shared" si="135"/>
        <v>19999</v>
      </c>
      <c r="AG189" s="2007">
        <f t="shared" si="135"/>
        <v>-14732</v>
      </c>
      <c r="AH189" s="2007">
        <f t="shared" si="135"/>
        <v>5267</v>
      </c>
    </row>
    <row r="190" spans="1:34" s="1108" customFormat="1">
      <c r="A190" s="1887">
        <v>187</v>
      </c>
      <c r="B190" s="1887">
        <v>187</v>
      </c>
      <c r="D190" s="2177">
        <v>1</v>
      </c>
      <c r="E190" s="104"/>
      <c r="F190" s="104"/>
      <c r="G190" s="2231"/>
      <c r="H190" s="2232"/>
      <c r="I190" s="2233" t="s">
        <v>206</v>
      </c>
      <c r="J190" s="2231"/>
      <c r="K190" s="2231"/>
      <c r="L190" s="2231"/>
      <c r="M190" s="2231"/>
      <c r="N190" s="2234" t="s">
        <v>567</v>
      </c>
      <c r="O190" s="2235"/>
      <c r="P190" s="1115">
        <f>IFERROR(P189/P159,0)</f>
        <v>0</v>
      </c>
      <c r="Q190" s="1115">
        <f t="shared" ref="Q190:AH190" si="136">IFERROR(Q189/Q159,0)</f>
        <v>0.53120567375886529</v>
      </c>
      <c r="R190" s="1115">
        <f t="shared" si="136"/>
        <v>0.53048339362051955</v>
      </c>
      <c r="S190" s="1115">
        <f t="shared" si="136"/>
        <v>8.5841313269493846E-2</v>
      </c>
      <c r="T190" s="1115">
        <f t="shared" si="136"/>
        <v>0.41042374396567138</v>
      </c>
      <c r="U190" s="1115">
        <f t="shared" si="136"/>
        <v>0.27503774534474079</v>
      </c>
      <c r="V190" s="1115">
        <f t="shared" si="136"/>
        <v>-1.2679257362355953</v>
      </c>
      <c r="W190" s="1115">
        <f t="shared" si="136"/>
        <v>-0.61431316042267048</v>
      </c>
      <c r="X190" s="1115">
        <f t="shared" si="136"/>
        <v>4.3745661091827071</v>
      </c>
      <c r="Y190" s="1115">
        <f t="shared" si="136"/>
        <v>0.22528063970475165</v>
      </c>
      <c r="Z190" s="1115">
        <f t="shared" si="136"/>
        <v>-0.18533467877564749</v>
      </c>
      <c r="AA190" s="1115">
        <f t="shared" si="136"/>
        <v>0.33912155260469867</v>
      </c>
      <c r="AB190" s="1115">
        <f t="shared" si="136"/>
        <v>0.4770596393897365</v>
      </c>
      <c r="AC190" s="1115">
        <f t="shared" si="136"/>
        <v>0.30036359803973228</v>
      </c>
      <c r="AD190" s="1115">
        <f t="shared" si="136"/>
        <v>-9.3780068728522341</v>
      </c>
      <c r="AE190" s="1115">
        <f t="shared" si="136"/>
        <v>0.2000183041230037</v>
      </c>
      <c r="AF190" s="1115">
        <f t="shared" si="136"/>
        <v>0.35725897211454294</v>
      </c>
      <c r="AG190" s="1115">
        <f t="shared" si="136"/>
        <v>-0.61665969024696521</v>
      </c>
      <c r="AH190" s="1115">
        <f t="shared" si="136"/>
        <v>6.594548573288761E-2</v>
      </c>
    </row>
    <row r="191" spans="1:34" s="2264" customFormat="1" outlineLevel="1">
      <c r="A191" s="1887">
        <v>188</v>
      </c>
      <c r="B191" s="1887">
        <v>188</v>
      </c>
      <c r="C191" s="2259"/>
      <c r="D191" s="2177">
        <v>1</v>
      </c>
      <c r="E191" s="104"/>
      <c r="F191" s="104"/>
      <c r="G191" s="2260"/>
      <c r="H191" s="2261"/>
      <c r="I191" s="2233"/>
      <c r="J191" s="2260"/>
      <c r="K191" s="2260"/>
      <c r="L191" s="2262" t="s">
        <v>612</v>
      </c>
      <c r="M191" s="2262"/>
      <c r="N191" s="2262"/>
      <c r="O191" s="2263"/>
      <c r="P191" s="1131">
        <f>IFERROR(P205/P160,0)</f>
        <v>0</v>
      </c>
      <c r="Q191" s="1131">
        <f t="shared" ref="Q191:AH191" si="137">IFERROR(Q205/Q160,0)</f>
        <v>0</v>
      </c>
      <c r="R191" s="1131">
        <f t="shared" si="137"/>
        <v>0.65088888888888885</v>
      </c>
      <c r="S191" s="1131">
        <f t="shared" si="137"/>
        <v>0</v>
      </c>
      <c r="T191" s="1131">
        <f t="shared" si="137"/>
        <v>0.55581558623917626</v>
      </c>
      <c r="U191" s="1131">
        <f t="shared" si="137"/>
        <v>0.33697560975609758</v>
      </c>
      <c r="V191" s="1131">
        <f t="shared" si="137"/>
        <v>0</v>
      </c>
      <c r="W191" s="1131">
        <f t="shared" si="137"/>
        <v>0</v>
      </c>
      <c r="X191" s="1131">
        <f t="shared" si="137"/>
        <v>1.0166983437415151</v>
      </c>
      <c r="Y191" s="1131">
        <f t="shared" si="137"/>
        <v>0.44514303678088651</v>
      </c>
      <c r="Z191" s="1131">
        <f t="shared" si="137"/>
        <v>1.0863192182410424</v>
      </c>
      <c r="AA191" s="1131">
        <f t="shared" si="137"/>
        <v>0.91077844311377243</v>
      </c>
      <c r="AB191" s="1131">
        <f t="shared" si="137"/>
        <v>0.65088888888888885</v>
      </c>
      <c r="AC191" s="1131">
        <f t="shared" si="137"/>
        <v>0.40136335467878537</v>
      </c>
      <c r="AD191" s="1131">
        <f t="shared" si="137"/>
        <v>1.0166983437415151</v>
      </c>
      <c r="AE191" s="1131">
        <f t="shared" si="137"/>
        <v>0.48136616661949239</v>
      </c>
      <c r="AF191" s="1131">
        <f t="shared" si="137"/>
        <v>0.48053871104216611</v>
      </c>
      <c r="AG191" s="1131">
        <f t="shared" si="137"/>
        <v>-0.73832353850912469</v>
      </c>
      <c r="AH191" s="1131">
        <f t="shared" si="137"/>
        <v>0.39446034207824549</v>
      </c>
    </row>
    <row r="192" spans="1:34" s="2264" customFormat="1" outlineLevel="1">
      <c r="A192" s="1887">
        <v>189</v>
      </c>
      <c r="B192" s="1887">
        <v>189</v>
      </c>
      <c r="C192" s="2259"/>
      <c r="D192" s="2177">
        <v>1</v>
      </c>
      <c r="E192" s="104"/>
      <c r="F192" s="104"/>
      <c r="G192" s="2260"/>
      <c r="H192" s="2261"/>
      <c r="I192" s="2233"/>
      <c r="J192" s="2260"/>
      <c r="K192" s="2260"/>
      <c r="L192" s="2260"/>
      <c r="M192" s="2233" t="s">
        <v>613</v>
      </c>
      <c r="N192" s="2233"/>
      <c r="O192" s="2265"/>
      <c r="P192" s="1116">
        <f t="shared" ref="P192:AH203" si="138">IFERROR(P206/P161,0)</f>
        <v>0</v>
      </c>
      <c r="Q192" s="1116">
        <f t="shared" si="138"/>
        <v>0</v>
      </c>
      <c r="R192" s="1116">
        <f t="shared" si="138"/>
        <v>0</v>
      </c>
      <c r="S192" s="1116">
        <f t="shared" si="138"/>
        <v>0</v>
      </c>
      <c r="T192" s="1116">
        <f t="shared" si="138"/>
        <v>0</v>
      </c>
      <c r="U192" s="1116">
        <f t="shared" si="138"/>
        <v>0</v>
      </c>
      <c r="V192" s="1116">
        <f t="shared" si="138"/>
        <v>0</v>
      </c>
      <c r="W192" s="1116">
        <f t="shared" si="138"/>
        <v>0</v>
      </c>
      <c r="X192" s="1116">
        <f t="shared" si="138"/>
        <v>1</v>
      </c>
      <c r="Y192" s="1116">
        <f t="shared" si="138"/>
        <v>1</v>
      </c>
      <c r="Z192" s="1116">
        <f t="shared" si="138"/>
        <v>1</v>
      </c>
      <c r="AA192" s="1116">
        <f t="shared" si="138"/>
        <v>1</v>
      </c>
      <c r="AB192" s="1116">
        <f t="shared" si="138"/>
        <v>0</v>
      </c>
      <c r="AC192" s="1116">
        <f t="shared" si="138"/>
        <v>0</v>
      </c>
      <c r="AD192" s="1116">
        <f t="shared" si="138"/>
        <v>1</v>
      </c>
      <c r="AE192" s="1116">
        <f t="shared" si="138"/>
        <v>1</v>
      </c>
      <c r="AF192" s="1116">
        <f t="shared" si="138"/>
        <v>0</v>
      </c>
      <c r="AG192" s="1116">
        <f t="shared" si="138"/>
        <v>1</v>
      </c>
      <c r="AH192" s="1116">
        <f t="shared" si="138"/>
        <v>1</v>
      </c>
    </row>
    <row r="193" spans="1:34" s="2264" customFormat="1" outlineLevel="1">
      <c r="A193" s="1887">
        <v>190</v>
      </c>
      <c r="B193" s="1887">
        <v>190</v>
      </c>
      <c r="C193" s="2259"/>
      <c r="D193" s="2177">
        <v>1</v>
      </c>
      <c r="E193" s="104"/>
      <c r="F193" s="104"/>
      <c r="G193" s="2260"/>
      <c r="H193" s="2261"/>
      <c r="I193" s="2233"/>
      <c r="J193" s="2260"/>
      <c r="K193" s="2260"/>
      <c r="L193" s="2260"/>
      <c r="M193" s="2233" t="s">
        <v>614</v>
      </c>
      <c r="N193" s="2233"/>
      <c r="O193" s="2265"/>
      <c r="P193" s="1116">
        <f t="shared" si="138"/>
        <v>0</v>
      </c>
      <c r="Q193" s="1116">
        <f t="shared" si="138"/>
        <v>0</v>
      </c>
      <c r="R193" s="1116">
        <f t="shared" si="138"/>
        <v>0</v>
      </c>
      <c r="S193" s="1116">
        <f t="shared" si="138"/>
        <v>0</v>
      </c>
      <c r="T193" s="1116">
        <f t="shared" si="138"/>
        <v>0.55581558623917626</v>
      </c>
      <c r="U193" s="1116">
        <f t="shared" si="138"/>
        <v>0.55139130434782613</v>
      </c>
      <c r="V193" s="1116">
        <f t="shared" si="138"/>
        <v>0</v>
      </c>
      <c r="W193" s="1116">
        <f t="shared" si="138"/>
        <v>0</v>
      </c>
      <c r="X193" s="1116">
        <f t="shared" si="138"/>
        <v>0</v>
      </c>
      <c r="Y193" s="1116">
        <f t="shared" si="138"/>
        <v>0.48390272718322341</v>
      </c>
      <c r="Z193" s="1116">
        <f t="shared" si="138"/>
        <v>0</v>
      </c>
      <c r="AA193" s="1116">
        <f t="shared" si="138"/>
        <v>0</v>
      </c>
      <c r="AB193" s="1116">
        <f t="shared" si="138"/>
        <v>0</v>
      </c>
      <c r="AC193" s="1116">
        <f t="shared" si="138"/>
        <v>0.55327746183777315</v>
      </c>
      <c r="AD193" s="1116">
        <f t="shared" si="138"/>
        <v>0</v>
      </c>
      <c r="AE193" s="1116">
        <f t="shared" si="138"/>
        <v>0.48390272718322341</v>
      </c>
      <c r="AF193" s="1116">
        <f t="shared" si="138"/>
        <v>0.55327746183777315</v>
      </c>
      <c r="AG193" s="1116">
        <f t="shared" si="138"/>
        <v>0.50014768140198873</v>
      </c>
      <c r="AH193" s="1116">
        <f t="shared" si="138"/>
        <v>0.53541038969638777</v>
      </c>
    </row>
    <row r="194" spans="1:34" s="2264" customFormat="1" outlineLevel="1">
      <c r="A194" s="1887">
        <v>191</v>
      </c>
      <c r="B194" s="1887">
        <v>191</v>
      </c>
      <c r="C194" s="2259"/>
      <c r="D194" s="2177">
        <v>1</v>
      </c>
      <c r="E194" s="104"/>
      <c r="F194" s="104"/>
      <c r="G194" s="2260"/>
      <c r="H194" s="2261"/>
      <c r="I194" s="2233"/>
      <c r="J194" s="2260"/>
      <c r="K194" s="2260"/>
      <c r="L194" s="2260"/>
      <c r="M194" s="2233" t="s">
        <v>615</v>
      </c>
      <c r="N194" s="2233"/>
      <c r="O194" s="2265"/>
      <c r="P194" s="1116">
        <f t="shared" si="138"/>
        <v>0</v>
      </c>
      <c r="Q194" s="1116">
        <f t="shared" si="138"/>
        <v>0</v>
      </c>
      <c r="R194" s="1116">
        <f t="shared" si="138"/>
        <v>0.65088888888888885</v>
      </c>
      <c r="S194" s="1116">
        <f t="shared" si="138"/>
        <v>0</v>
      </c>
      <c r="T194" s="1116">
        <f t="shared" si="138"/>
        <v>0</v>
      </c>
      <c r="U194" s="1116">
        <f t="shared" si="138"/>
        <v>6.3E-2</v>
      </c>
      <c r="V194" s="1116">
        <f t="shared" si="138"/>
        <v>0</v>
      </c>
      <c r="W194" s="1116">
        <f t="shared" si="138"/>
        <v>0</v>
      </c>
      <c r="X194" s="1116">
        <f t="shared" si="138"/>
        <v>0</v>
      </c>
      <c r="Y194" s="1116">
        <f t="shared" si="138"/>
        <v>0</v>
      </c>
      <c r="Z194" s="1116">
        <f t="shared" si="138"/>
        <v>0</v>
      </c>
      <c r="AA194" s="1116">
        <f t="shared" si="138"/>
        <v>0</v>
      </c>
      <c r="AB194" s="1116">
        <f t="shared" si="138"/>
        <v>0.65088888888888885</v>
      </c>
      <c r="AC194" s="1116">
        <f t="shared" si="138"/>
        <v>6.3E-2</v>
      </c>
      <c r="AD194" s="1116">
        <f t="shared" si="138"/>
        <v>0</v>
      </c>
      <c r="AE194" s="1116">
        <f t="shared" si="138"/>
        <v>0</v>
      </c>
      <c r="AF194" s="1116">
        <f t="shared" si="138"/>
        <v>0.41573333333333334</v>
      </c>
      <c r="AG194" s="1116">
        <f t="shared" si="138"/>
        <v>0</v>
      </c>
      <c r="AH194" s="1116">
        <f t="shared" si="138"/>
        <v>0.3916</v>
      </c>
    </row>
    <row r="195" spans="1:34" s="2264" customFormat="1" outlineLevel="1">
      <c r="A195" s="1887">
        <v>192</v>
      </c>
      <c r="B195" s="1887">
        <v>192</v>
      </c>
      <c r="C195" s="2259"/>
      <c r="D195" s="2177">
        <v>1</v>
      </c>
      <c r="E195" s="104"/>
      <c r="F195" s="104"/>
      <c r="G195" s="2260"/>
      <c r="H195" s="2261"/>
      <c r="I195" s="2233"/>
      <c r="J195" s="2260"/>
      <c r="K195" s="2260"/>
      <c r="L195" s="2260"/>
      <c r="M195" s="2233" t="s">
        <v>616</v>
      </c>
      <c r="N195" s="2233"/>
      <c r="O195" s="2265"/>
      <c r="P195" s="1116">
        <f t="shared" si="138"/>
        <v>0</v>
      </c>
      <c r="Q195" s="1116">
        <f t="shared" si="138"/>
        <v>0</v>
      </c>
      <c r="R195" s="1116">
        <f t="shared" si="138"/>
        <v>0</v>
      </c>
      <c r="S195" s="1116">
        <f t="shared" si="138"/>
        <v>0</v>
      </c>
      <c r="T195" s="1116">
        <f t="shared" si="138"/>
        <v>0</v>
      </c>
      <c r="U195" s="1116">
        <f t="shared" si="138"/>
        <v>0</v>
      </c>
      <c r="V195" s="1116">
        <f t="shared" si="138"/>
        <v>0</v>
      </c>
      <c r="W195" s="1116">
        <f t="shared" si="138"/>
        <v>0</v>
      </c>
      <c r="X195" s="1116">
        <f t="shared" si="138"/>
        <v>0</v>
      </c>
      <c r="Y195" s="1116">
        <f t="shared" si="138"/>
        <v>0</v>
      </c>
      <c r="Z195" s="1116">
        <f t="shared" si="138"/>
        <v>0</v>
      </c>
      <c r="AA195" s="1116">
        <f t="shared" si="138"/>
        <v>0</v>
      </c>
      <c r="AB195" s="1116">
        <f t="shared" si="138"/>
        <v>0</v>
      </c>
      <c r="AC195" s="1116">
        <f t="shared" si="138"/>
        <v>0</v>
      </c>
      <c r="AD195" s="1116">
        <f t="shared" si="138"/>
        <v>0</v>
      </c>
      <c r="AE195" s="1116">
        <f t="shared" si="138"/>
        <v>0</v>
      </c>
      <c r="AF195" s="1116">
        <f>IFERROR(AF209/AF164,0)</f>
        <v>0</v>
      </c>
      <c r="AG195" s="1116">
        <f t="shared" si="138"/>
        <v>0</v>
      </c>
      <c r="AH195" s="1116">
        <f t="shared" si="138"/>
        <v>0</v>
      </c>
    </row>
    <row r="196" spans="1:34" s="2264" customFormat="1" outlineLevel="1">
      <c r="A196" s="1887">
        <v>193</v>
      </c>
      <c r="B196" s="1887">
        <v>193</v>
      </c>
      <c r="C196" s="2259"/>
      <c r="D196" s="2177">
        <v>1</v>
      </c>
      <c r="E196" s="104"/>
      <c r="F196" s="104"/>
      <c r="G196" s="2260"/>
      <c r="H196" s="2261"/>
      <c r="I196" s="2233"/>
      <c r="J196" s="2260"/>
      <c r="K196" s="2260"/>
      <c r="L196" s="2260"/>
      <c r="M196" s="2233" t="s">
        <v>617</v>
      </c>
      <c r="N196" s="2233"/>
      <c r="O196" s="2265"/>
      <c r="P196" s="1116">
        <f t="shared" si="138"/>
        <v>0</v>
      </c>
      <c r="Q196" s="1116">
        <f t="shared" si="138"/>
        <v>0</v>
      </c>
      <c r="R196" s="1116">
        <f t="shared" si="138"/>
        <v>0</v>
      </c>
      <c r="S196" s="1116">
        <f t="shared" si="138"/>
        <v>0</v>
      </c>
      <c r="T196" s="1116">
        <f t="shared" si="138"/>
        <v>0</v>
      </c>
      <c r="U196" s="1116">
        <f t="shared" si="138"/>
        <v>0</v>
      </c>
      <c r="V196" s="1116">
        <f t="shared" si="138"/>
        <v>0</v>
      </c>
      <c r="W196" s="1116">
        <f t="shared" si="138"/>
        <v>0</v>
      </c>
      <c r="X196" s="1116">
        <f t="shared" si="138"/>
        <v>0</v>
      </c>
      <c r="Y196" s="1116">
        <f t="shared" si="138"/>
        <v>0</v>
      </c>
      <c r="Z196" s="1116">
        <f t="shared" si="138"/>
        <v>0</v>
      </c>
      <c r="AA196" s="1116">
        <f t="shared" si="138"/>
        <v>0</v>
      </c>
      <c r="AB196" s="1116">
        <f t="shared" si="138"/>
        <v>0</v>
      </c>
      <c r="AC196" s="1116">
        <f t="shared" si="138"/>
        <v>0</v>
      </c>
      <c r="AD196" s="1116">
        <f t="shared" si="138"/>
        <v>0</v>
      </c>
      <c r="AE196" s="1116">
        <f t="shared" si="138"/>
        <v>0</v>
      </c>
      <c r="AF196" s="1116">
        <f t="shared" si="138"/>
        <v>0</v>
      </c>
      <c r="AG196" s="1116">
        <f t="shared" si="138"/>
        <v>0</v>
      </c>
      <c r="AH196" s="1116">
        <f t="shared" si="138"/>
        <v>0</v>
      </c>
    </row>
    <row r="197" spans="1:34" s="2264" customFormat="1" outlineLevel="1">
      <c r="A197" s="1887">
        <v>194</v>
      </c>
      <c r="B197" s="1887">
        <v>194</v>
      </c>
      <c r="C197" s="2259"/>
      <c r="D197" s="2177">
        <v>1</v>
      </c>
      <c r="E197" s="104"/>
      <c r="F197" s="104"/>
      <c r="G197" s="2260"/>
      <c r="H197" s="2261"/>
      <c r="I197" s="2233"/>
      <c r="J197" s="2260"/>
      <c r="K197" s="2260"/>
      <c r="L197" s="2266"/>
      <c r="M197" s="2266" t="s">
        <v>608</v>
      </c>
      <c r="N197" s="2266"/>
      <c r="O197" s="2267"/>
      <c r="P197" s="1132">
        <f t="shared" si="138"/>
        <v>0</v>
      </c>
      <c r="Q197" s="1132">
        <f t="shared" si="138"/>
        <v>0</v>
      </c>
      <c r="R197" s="1132">
        <f t="shared" si="138"/>
        <v>0</v>
      </c>
      <c r="S197" s="1132">
        <f t="shared" si="138"/>
        <v>0</v>
      </c>
      <c r="T197" s="1132">
        <f t="shared" si="138"/>
        <v>0</v>
      </c>
      <c r="U197" s="1132">
        <f t="shared" si="138"/>
        <v>0</v>
      </c>
      <c r="V197" s="1132">
        <f t="shared" si="138"/>
        <v>0</v>
      </c>
      <c r="W197" s="1132">
        <f t="shared" si="138"/>
        <v>0</v>
      </c>
      <c r="X197" s="1132">
        <f t="shared" si="138"/>
        <v>0</v>
      </c>
      <c r="Y197" s="1132">
        <f t="shared" si="138"/>
        <v>0</v>
      </c>
      <c r="Z197" s="1132">
        <f t="shared" si="138"/>
        <v>0</v>
      </c>
      <c r="AA197" s="1132">
        <f t="shared" si="138"/>
        <v>0</v>
      </c>
      <c r="AB197" s="1132">
        <f t="shared" si="138"/>
        <v>0</v>
      </c>
      <c r="AC197" s="1132">
        <f t="shared" si="138"/>
        <v>0</v>
      </c>
      <c r="AD197" s="1132">
        <f t="shared" si="138"/>
        <v>0</v>
      </c>
      <c r="AE197" s="1132">
        <f t="shared" si="138"/>
        <v>0</v>
      </c>
      <c r="AF197" s="1132">
        <f t="shared" si="138"/>
        <v>0</v>
      </c>
      <c r="AG197" s="1132">
        <f t="shared" si="138"/>
        <v>0</v>
      </c>
      <c r="AH197" s="1132">
        <f t="shared" si="138"/>
        <v>0</v>
      </c>
    </row>
    <row r="198" spans="1:34" s="2264" customFormat="1" outlineLevel="1">
      <c r="A198" s="1887">
        <v>195</v>
      </c>
      <c r="B198" s="1887">
        <v>195</v>
      </c>
      <c r="C198" s="2259"/>
      <c r="D198" s="2177">
        <v>1</v>
      </c>
      <c r="E198" s="104"/>
      <c r="F198" s="104"/>
      <c r="G198" s="2260"/>
      <c r="H198" s="2261"/>
      <c r="I198" s="2233"/>
      <c r="J198" s="2260"/>
      <c r="K198" s="2260"/>
      <c r="L198" s="2262" t="s">
        <v>607</v>
      </c>
      <c r="M198" s="2262"/>
      <c r="N198" s="2262"/>
      <c r="O198" s="2263"/>
      <c r="P198" s="1131">
        <f t="shared" si="138"/>
        <v>0</v>
      </c>
      <c r="Q198" s="1131">
        <f t="shared" si="138"/>
        <v>0.53120567375886529</v>
      </c>
      <c r="R198" s="1131">
        <f t="shared" si="138"/>
        <v>-0.42287390029325511</v>
      </c>
      <c r="S198" s="1131">
        <f t="shared" si="138"/>
        <v>8.5841313269493846E-2</v>
      </c>
      <c r="T198" s="1131">
        <f t="shared" si="138"/>
        <v>-6.0227272727272727E-2</v>
      </c>
      <c r="U198" s="1131">
        <f t="shared" si="138"/>
        <v>-0.10466507177033493</v>
      </c>
      <c r="V198" s="1131">
        <f t="shared" si="138"/>
        <v>-1.2679257362355953</v>
      </c>
      <c r="W198" s="1131">
        <f t="shared" si="138"/>
        <v>-0.61431316042267048</v>
      </c>
      <c r="X198" s="1131">
        <f t="shared" si="138"/>
        <v>-1.5187038360733858</v>
      </c>
      <c r="Y198" s="1131">
        <f t="shared" si="138"/>
        <v>-0.38059485994802195</v>
      </c>
      <c r="Z198" s="1131">
        <f t="shared" si="138"/>
        <v>3.2339001951491496E-2</v>
      </c>
      <c r="AA198" s="1131">
        <f t="shared" si="138"/>
        <v>0.11203615604186488</v>
      </c>
      <c r="AB198" s="1131">
        <f t="shared" si="138"/>
        <v>-4.1546961325966851E-2</v>
      </c>
      <c r="AC198" s="1131">
        <f t="shared" si="138"/>
        <v>-2.8962730130220028E-2</v>
      </c>
      <c r="AD198" s="1131">
        <f t="shared" si="138"/>
        <v>-1.2351377220036159</v>
      </c>
      <c r="AE198" s="1131">
        <f t="shared" si="138"/>
        <v>-6.4954682779456194E-2</v>
      </c>
      <c r="AF198" s="1131">
        <f t="shared" si="138"/>
        <v>-3.3201816422243728E-2</v>
      </c>
      <c r="AG198" s="1131">
        <f t="shared" si="138"/>
        <v>-0.597618240790047</v>
      </c>
      <c r="AH198" s="1131">
        <f t="shared" si="138"/>
        <v>-0.37521267233792899</v>
      </c>
    </row>
    <row r="199" spans="1:34" s="2264" customFormat="1" outlineLevel="1">
      <c r="A199" s="1887">
        <v>196</v>
      </c>
      <c r="B199" s="1887">
        <v>196</v>
      </c>
      <c r="C199" s="2259"/>
      <c r="D199" s="2177">
        <v>1</v>
      </c>
      <c r="E199" s="104"/>
      <c r="F199" s="104"/>
      <c r="G199" s="2260"/>
      <c r="H199" s="2261"/>
      <c r="I199" s="2233"/>
      <c r="J199" s="2260"/>
      <c r="K199" s="2260"/>
      <c r="L199" s="2260"/>
      <c r="M199" s="2233" t="s">
        <v>613</v>
      </c>
      <c r="N199" s="2233"/>
      <c r="O199" s="2265"/>
      <c r="P199" s="1116">
        <f t="shared" si="138"/>
        <v>0</v>
      </c>
      <c r="Q199" s="1116">
        <f t="shared" si="138"/>
        <v>0</v>
      </c>
      <c r="R199" s="1116">
        <f t="shared" si="138"/>
        <v>0</v>
      </c>
      <c r="S199" s="1116">
        <f t="shared" si="138"/>
        <v>-8.0140845070422539</v>
      </c>
      <c r="T199" s="1116">
        <f t="shared" si="138"/>
        <v>0</v>
      </c>
      <c r="U199" s="1116">
        <f t="shared" si="138"/>
        <v>0</v>
      </c>
      <c r="V199" s="1116">
        <f t="shared" si="138"/>
        <v>0</v>
      </c>
      <c r="W199" s="1116">
        <f t="shared" si="138"/>
        <v>0</v>
      </c>
      <c r="X199" s="1116">
        <f t="shared" si="138"/>
        <v>0</v>
      </c>
      <c r="Y199" s="1116">
        <f t="shared" si="138"/>
        <v>0</v>
      </c>
      <c r="Z199" s="1116">
        <f t="shared" si="138"/>
        <v>0</v>
      </c>
      <c r="AA199" s="1116">
        <f t="shared" si="138"/>
        <v>0</v>
      </c>
      <c r="AB199" s="1116">
        <f t="shared" si="138"/>
        <v>0</v>
      </c>
      <c r="AC199" s="1116">
        <f t="shared" si="138"/>
        <v>-30.169014084507044</v>
      </c>
      <c r="AD199" s="1116">
        <f t="shared" si="138"/>
        <v>0</v>
      </c>
      <c r="AE199" s="1116">
        <f t="shared" si="138"/>
        <v>0</v>
      </c>
      <c r="AF199" s="1116">
        <f t="shared" si="138"/>
        <v>-39.521126760563384</v>
      </c>
      <c r="AG199" s="1116">
        <f t="shared" si="138"/>
        <v>0</v>
      </c>
      <c r="AH199" s="1116">
        <f t="shared" si="138"/>
        <v>-284.56338028169012</v>
      </c>
    </row>
    <row r="200" spans="1:34" s="2264" customFormat="1" outlineLevel="1">
      <c r="A200" s="1887">
        <v>197</v>
      </c>
      <c r="B200" s="1887">
        <v>197</v>
      </c>
      <c r="C200" s="2259"/>
      <c r="D200" s="2177">
        <v>1</v>
      </c>
      <c r="E200" s="104"/>
      <c r="F200" s="104"/>
      <c r="G200" s="2260"/>
      <c r="H200" s="2261"/>
      <c r="I200" s="2233"/>
      <c r="J200" s="2260"/>
      <c r="K200" s="2260"/>
      <c r="L200" s="2260"/>
      <c r="M200" s="2233" t="s">
        <v>614</v>
      </c>
      <c r="N200" s="2233"/>
      <c r="O200" s="2265"/>
      <c r="P200" s="1116">
        <f t="shared" si="138"/>
        <v>0</v>
      </c>
      <c r="Q200" s="1116">
        <f t="shared" si="138"/>
        <v>0.87225969645868462</v>
      </c>
      <c r="R200" s="1116">
        <f t="shared" si="138"/>
        <v>0.61436541143654111</v>
      </c>
      <c r="S200" s="1116">
        <f t="shared" si="138"/>
        <v>0.73363228699551575</v>
      </c>
      <c r="T200" s="1116">
        <f t="shared" si="138"/>
        <v>0.80937499999999996</v>
      </c>
      <c r="U200" s="1116">
        <f t="shared" si="138"/>
        <v>0.71960297766749381</v>
      </c>
      <c r="V200" s="1116">
        <f t="shared" si="138"/>
        <v>0.81160896130346227</v>
      </c>
      <c r="W200" s="1116">
        <f t="shared" si="138"/>
        <v>0.6474609375</v>
      </c>
      <c r="X200" s="1116">
        <f t="shared" si="138"/>
        <v>0.85169927909371779</v>
      </c>
      <c r="Y200" s="1116">
        <f t="shared" si="138"/>
        <v>0.76896887159533078</v>
      </c>
      <c r="Z200" s="1116">
        <f t="shared" si="138"/>
        <v>0.84766477520733308</v>
      </c>
      <c r="AA200" s="1116">
        <f t="shared" si="138"/>
        <v>0.81947162426614484</v>
      </c>
      <c r="AB200" s="1116">
        <f t="shared" si="138"/>
        <v>0.73489227535470314</v>
      </c>
      <c r="AC200" s="1116">
        <f t="shared" si="138"/>
        <v>0.74952951240376386</v>
      </c>
      <c r="AD200" s="1116">
        <f t="shared" si="138"/>
        <v>0.7933062880324544</v>
      </c>
      <c r="AE200" s="1116">
        <f t="shared" si="138"/>
        <v>0.81333124706618687</v>
      </c>
      <c r="AF200" s="1116">
        <f t="shared" si="138"/>
        <v>0.74375712361413326</v>
      </c>
      <c r="AG200" s="1116">
        <f t="shared" si="138"/>
        <v>0.80461090009716452</v>
      </c>
      <c r="AH200" s="1116">
        <f t="shared" si="138"/>
        <v>0.77660690444402058</v>
      </c>
    </row>
    <row r="201" spans="1:34" s="2264" customFormat="1" outlineLevel="1">
      <c r="A201" s="1887">
        <v>198</v>
      </c>
      <c r="B201" s="1887">
        <v>198</v>
      </c>
      <c r="C201" s="2259"/>
      <c r="D201" s="2177">
        <v>1</v>
      </c>
      <c r="E201" s="104"/>
      <c r="F201" s="104"/>
      <c r="G201" s="2260"/>
      <c r="H201" s="2261"/>
      <c r="I201" s="2233"/>
      <c r="J201" s="2260"/>
      <c r="K201" s="2260"/>
      <c r="L201" s="2260"/>
      <c r="M201" s="2233" t="s">
        <v>615</v>
      </c>
      <c r="N201" s="2233"/>
      <c r="O201" s="2268"/>
      <c r="P201" s="1116">
        <f t="shared" si="138"/>
        <v>0</v>
      </c>
      <c r="Q201" s="1116">
        <f t="shared" si="138"/>
        <v>-0.9508928571428571</v>
      </c>
      <c r="R201" s="1116">
        <f t="shared" si="138"/>
        <v>-4.5682656826568264</v>
      </c>
      <c r="S201" s="1116">
        <f t="shared" si="138"/>
        <v>-1.3097913322632424</v>
      </c>
      <c r="T201" s="1116">
        <f t="shared" si="138"/>
        <v>-0.76346153846153841</v>
      </c>
      <c r="U201" s="1116">
        <f t="shared" si="138"/>
        <v>-0.66741911211437166</v>
      </c>
      <c r="V201" s="1116">
        <f t="shared" si="138"/>
        <v>-1.3862068965517242</v>
      </c>
      <c r="W201" s="1116">
        <f t="shared" si="138"/>
        <v>-1.1890359168241966</v>
      </c>
      <c r="X201" s="1116">
        <f t="shared" si="138"/>
        <v>-0.18093126385809313</v>
      </c>
      <c r="Y201" s="1116">
        <f t="shared" si="138"/>
        <v>-0.57711442786069655</v>
      </c>
      <c r="Z201" s="1116">
        <f t="shared" si="138"/>
        <v>-0.25694444444444442</v>
      </c>
      <c r="AA201" s="1116">
        <f t="shared" si="138"/>
        <v>0.16805555555555557</v>
      </c>
      <c r="AB201" s="1116">
        <f t="shared" si="138"/>
        <v>-3.2280945757997217</v>
      </c>
      <c r="AC201" s="1116">
        <f t="shared" si="138"/>
        <v>-0.8345588235294118</v>
      </c>
      <c r="AD201" s="1116">
        <f t="shared" si="138"/>
        <v>-0.73194723898949254</v>
      </c>
      <c r="AE201" s="1116">
        <f t="shared" si="138"/>
        <v>-0.16080608677770925</v>
      </c>
      <c r="AF201" s="1116">
        <f t="shared" si="138"/>
        <v>-1.2983023443815682</v>
      </c>
      <c r="AG201" s="1116">
        <f t="shared" si="138"/>
        <v>-0.43444730077120824</v>
      </c>
      <c r="AH201" s="1116">
        <f t="shared" si="138"/>
        <v>-0.68015635778339845</v>
      </c>
    </row>
    <row r="202" spans="1:34" s="2264" customFormat="1" outlineLevel="1">
      <c r="A202" s="1887">
        <v>199</v>
      </c>
      <c r="B202" s="1887">
        <v>199</v>
      </c>
      <c r="C202" s="2259"/>
      <c r="D202" s="2177">
        <v>1</v>
      </c>
      <c r="E202" s="104"/>
      <c r="F202" s="104"/>
      <c r="G202" s="2260"/>
      <c r="H202" s="2261"/>
      <c r="I202" s="2233"/>
      <c r="J202" s="2260"/>
      <c r="K202" s="2260"/>
      <c r="L202" s="2260"/>
      <c r="M202" s="2233" t="s">
        <v>616</v>
      </c>
      <c r="N202" s="2233"/>
      <c r="O202" s="2265"/>
      <c r="P202" s="1116">
        <f t="shared" si="138"/>
        <v>0</v>
      </c>
      <c r="Q202" s="1116">
        <f t="shared" si="138"/>
        <v>0</v>
      </c>
      <c r="R202" s="1116">
        <f t="shared" si="138"/>
        <v>0</v>
      </c>
      <c r="S202" s="1116">
        <f t="shared" si="138"/>
        <v>0</v>
      </c>
      <c r="T202" s="1116">
        <f t="shared" si="138"/>
        <v>0</v>
      </c>
      <c r="U202" s="1116">
        <f t="shared" si="138"/>
        <v>0</v>
      </c>
      <c r="V202" s="1116">
        <f t="shared" si="138"/>
        <v>0</v>
      </c>
      <c r="W202" s="1116">
        <f t="shared" si="138"/>
        <v>0</v>
      </c>
      <c r="X202" s="1116">
        <f t="shared" si="138"/>
        <v>0</v>
      </c>
      <c r="Y202" s="1116">
        <f t="shared" si="138"/>
        <v>0</v>
      </c>
      <c r="Z202" s="1116">
        <f t="shared" si="138"/>
        <v>0</v>
      </c>
      <c r="AA202" s="1116">
        <f t="shared" si="138"/>
        <v>0</v>
      </c>
      <c r="AB202" s="1116">
        <f t="shared" si="138"/>
        <v>0</v>
      </c>
      <c r="AC202" s="1116">
        <f t="shared" si="138"/>
        <v>0</v>
      </c>
      <c r="AD202" s="1116">
        <f t="shared" si="138"/>
        <v>0</v>
      </c>
      <c r="AE202" s="1116">
        <f t="shared" si="138"/>
        <v>0</v>
      </c>
      <c r="AF202" s="1116">
        <f t="shared" si="138"/>
        <v>0</v>
      </c>
      <c r="AG202" s="1116">
        <f t="shared" si="138"/>
        <v>0</v>
      </c>
      <c r="AH202" s="1116">
        <f t="shared" si="138"/>
        <v>0</v>
      </c>
    </row>
    <row r="203" spans="1:34" s="2264" customFormat="1" outlineLevel="1">
      <c r="A203" s="1887">
        <v>200</v>
      </c>
      <c r="B203" s="1887">
        <v>200</v>
      </c>
      <c r="C203" s="2259"/>
      <c r="D203" s="2177">
        <v>1</v>
      </c>
      <c r="E203" s="104"/>
      <c r="F203" s="104"/>
      <c r="G203" s="2260"/>
      <c r="H203" s="2261"/>
      <c r="I203" s="2233"/>
      <c r="J203" s="2260"/>
      <c r="K203" s="2260"/>
      <c r="L203" s="2260"/>
      <c r="M203" s="2233" t="s">
        <v>617</v>
      </c>
      <c r="N203" s="2233"/>
      <c r="O203" s="2265"/>
      <c r="P203" s="1116">
        <f t="shared" si="138"/>
        <v>0</v>
      </c>
      <c r="Q203" s="1116">
        <f t="shared" si="138"/>
        <v>0</v>
      </c>
      <c r="R203" s="1116">
        <f t="shared" si="138"/>
        <v>0</v>
      </c>
      <c r="S203" s="1116">
        <f t="shared" si="138"/>
        <v>0</v>
      </c>
      <c r="T203" s="1116">
        <f t="shared" si="138"/>
        <v>0</v>
      </c>
      <c r="U203" s="1116">
        <f t="shared" si="138"/>
        <v>0</v>
      </c>
      <c r="V203" s="1116">
        <f t="shared" si="138"/>
        <v>0</v>
      </c>
      <c r="W203" s="1116">
        <f t="shared" si="138"/>
        <v>0</v>
      </c>
      <c r="X203" s="1116">
        <f t="shared" si="138"/>
        <v>0</v>
      </c>
      <c r="Y203" s="1116">
        <f t="shared" si="138"/>
        <v>0</v>
      </c>
      <c r="Z203" s="1116">
        <f t="shared" si="138"/>
        <v>0</v>
      </c>
      <c r="AA203" s="1116">
        <f t="shared" si="138"/>
        <v>0</v>
      </c>
      <c r="AB203" s="1116">
        <f t="shared" si="138"/>
        <v>0</v>
      </c>
      <c r="AC203" s="1116">
        <f t="shared" si="138"/>
        <v>0</v>
      </c>
      <c r="AD203" s="1116">
        <f t="shared" si="138"/>
        <v>0</v>
      </c>
      <c r="AE203" s="1116">
        <f t="shared" si="138"/>
        <v>0</v>
      </c>
      <c r="AF203" s="1116">
        <f t="shared" si="138"/>
        <v>0</v>
      </c>
      <c r="AG203" s="1116">
        <f>IFERROR(AG217/AG172,0)</f>
        <v>0</v>
      </c>
      <c r="AH203" s="1116">
        <f>IFERROR(AH217/AH172,0)</f>
        <v>0</v>
      </c>
    </row>
    <row r="204" spans="1:34" s="2264" customFormat="1" outlineLevel="1">
      <c r="A204" s="1887">
        <v>201</v>
      </c>
      <c r="B204" s="1887">
        <v>201</v>
      </c>
      <c r="C204" s="2259"/>
      <c r="D204" s="2177">
        <v>1</v>
      </c>
      <c r="E204" s="104"/>
      <c r="F204" s="104"/>
      <c r="G204" s="2260"/>
      <c r="H204" s="2261"/>
      <c r="I204" s="2233"/>
      <c r="J204" s="2260"/>
      <c r="K204" s="2260"/>
      <c r="L204" s="2269"/>
      <c r="M204" s="2240" t="s">
        <v>608</v>
      </c>
      <c r="N204" s="2240"/>
      <c r="O204" s="2270"/>
      <c r="P204" s="1133">
        <f t="shared" ref="P204:AH204" si="139">IFERROR(P218/P173,0)</f>
        <v>0</v>
      </c>
      <c r="Q204" s="1133">
        <f t="shared" si="139"/>
        <v>0</v>
      </c>
      <c r="R204" s="1133">
        <f t="shared" si="139"/>
        <v>0</v>
      </c>
      <c r="S204" s="1133">
        <f t="shared" si="139"/>
        <v>0</v>
      </c>
      <c r="T204" s="1133">
        <f t="shared" si="139"/>
        <v>0</v>
      </c>
      <c r="U204" s="1133">
        <f t="shared" si="139"/>
        <v>0</v>
      </c>
      <c r="V204" s="1133">
        <f t="shared" si="139"/>
        <v>0</v>
      </c>
      <c r="W204" s="1133">
        <f t="shared" si="139"/>
        <v>0</v>
      </c>
      <c r="X204" s="1133">
        <f t="shared" si="139"/>
        <v>0</v>
      </c>
      <c r="Y204" s="1133">
        <f t="shared" si="139"/>
        <v>0</v>
      </c>
      <c r="Z204" s="1133">
        <f t="shared" si="139"/>
        <v>0</v>
      </c>
      <c r="AA204" s="1133">
        <f t="shared" si="139"/>
        <v>0</v>
      </c>
      <c r="AB204" s="1133">
        <f t="shared" si="139"/>
        <v>0</v>
      </c>
      <c r="AC204" s="1133">
        <f t="shared" si="139"/>
        <v>0</v>
      </c>
      <c r="AD204" s="1133">
        <f t="shared" si="139"/>
        <v>0</v>
      </c>
      <c r="AE204" s="1133">
        <f t="shared" si="139"/>
        <v>0</v>
      </c>
      <c r="AF204" s="1133">
        <f t="shared" si="139"/>
        <v>0</v>
      </c>
      <c r="AG204" s="1133">
        <f t="shared" si="139"/>
        <v>0</v>
      </c>
      <c r="AH204" s="1133">
        <f t="shared" si="139"/>
        <v>0</v>
      </c>
    </row>
    <row r="205" spans="1:34" s="326" customFormat="1">
      <c r="A205" s="1887">
        <v>202</v>
      </c>
      <c r="B205" s="1887">
        <v>202</v>
      </c>
      <c r="C205" s="371"/>
      <c r="D205" s="2177">
        <v>1</v>
      </c>
      <c r="E205" s="104"/>
      <c r="F205" s="104"/>
      <c r="G205" s="104"/>
      <c r="H205" s="2261"/>
      <c r="I205" s="2233"/>
      <c r="J205" s="2260"/>
      <c r="K205" s="2260"/>
      <c r="L205" s="2256" t="s">
        <v>327</v>
      </c>
      <c r="M205" s="2254"/>
      <c r="N205" s="2256"/>
      <c r="O205" s="2257"/>
      <c r="P205" s="1433">
        <f>SUM(P206:P211)</f>
        <v>0</v>
      </c>
      <c r="Q205" s="1433">
        <f t="shared" ref="Q205:AA205" si="140">SUM(Q206:Q211)</f>
        <v>0</v>
      </c>
      <c r="R205" s="1433">
        <f t="shared" si="140"/>
        <v>8787</v>
      </c>
      <c r="S205" s="1433">
        <f t="shared" si="140"/>
        <v>0</v>
      </c>
      <c r="T205" s="1433">
        <f t="shared" si="140"/>
        <v>4750</v>
      </c>
      <c r="U205" s="1433">
        <f t="shared" si="140"/>
        <v>6908</v>
      </c>
      <c r="V205" s="1433">
        <f t="shared" si="140"/>
        <v>0</v>
      </c>
      <c r="W205" s="1433">
        <f t="shared" si="140"/>
        <v>0</v>
      </c>
      <c r="X205" s="1433">
        <f t="shared" si="140"/>
        <v>-7489</v>
      </c>
      <c r="Y205" s="1433">
        <f t="shared" si="140"/>
        <v>4248</v>
      </c>
      <c r="Z205" s="1433">
        <f t="shared" si="140"/>
        <v>-667</v>
      </c>
      <c r="AA205" s="1433">
        <f t="shared" si="140"/>
        <v>1521</v>
      </c>
      <c r="AB205" s="1433">
        <f>SUM(P205:R205)</f>
        <v>8787</v>
      </c>
      <c r="AC205" s="1433">
        <f>SUM(S205:U205)</f>
        <v>11658</v>
      </c>
      <c r="AD205" s="1433">
        <f>SUM(V205:X205)</f>
        <v>-7489</v>
      </c>
      <c r="AE205" s="1433">
        <f>SUM(Y205:AA205)</f>
        <v>5102</v>
      </c>
      <c r="AF205" s="1433">
        <f>AB205+AC205</f>
        <v>20445</v>
      </c>
      <c r="AG205" s="1433">
        <f>AE205+AD205</f>
        <v>-2387</v>
      </c>
      <c r="AH205" s="1433">
        <f>AF205+AG205</f>
        <v>18058</v>
      </c>
    </row>
    <row r="206" spans="1:34" s="326" customFormat="1">
      <c r="A206" s="1887">
        <v>203</v>
      </c>
      <c r="B206" s="1887">
        <v>203</v>
      </c>
      <c r="C206" s="371"/>
      <c r="D206" s="2177">
        <v>1</v>
      </c>
      <c r="E206" s="104"/>
      <c r="F206" s="104"/>
      <c r="G206" s="104"/>
      <c r="H206" s="2261"/>
      <c r="I206" s="2233"/>
      <c r="J206" s="2260"/>
      <c r="K206" s="2260"/>
      <c r="L206" s="104"/>
      <c r="M206" s="2182" t="s">
        <v>217</v>
      </c>
      <c r="N206" s="2182"/>
      <c r="O206" s="2225"/>
      <c r="P206" s="1431">
        <f t="shared" ref="P206:AA211" si="141">P554+P598</f>
        <v>0</v>
      </c>
      <c r="Q206" s="1431">
        <f t="shared" si="141"/>
        <v>0</v>
      </c>
      <c r="R206" s="1431">
        <f t="shared" si="141"/>
        <v>0</v>
      </c>
      <c r="S206" s="1431">
        <f t="shared" si="141"/>
        <v>0</v>
      </c>
      <c r="T206" s="1431">
        <f t="shared" si="141"/>
        <v>0</v>
      </c>
      <c r="U206" s="1431">
        <f t="shared" si="141"/>
        <v>0</v>
      </c>
      <c r="V206" s="1431">
        <f t="shared" si="141"/>
        <v>0</v>
      </c>
      <c r="W206" s="1431">
        <f t="shared" si="141"/>
        <v>0</v>
      </c>
      <c r="X206" s="1431">
        <f t="shared" si="141"/>
        <v>-7366</v>
      </c>
      <c r="Y206" s="1431">
        <f t="shared" si="141"/>
        <v>-614</v>
      </c>
      <c r="Z206" s="1431">
        <f t="shared" si="141"/>
        <v>-614</v>
      </c>
      <c r="AA206" s="1431">
        <f t="shared" si="141"/>
        <v>1670</v>
      </c>
      <c r="AB206" s="1431">
        <f t="shared" ref="AB206:AB211" si="142">SUM(P206:R206)</f>
        <v>0</v>
      </c>
      <c r="AC206" s="1431">
        <f t="shared" ref="AC206:AC218" si="143">SUM(S206:U206)</f>
        <v>0</v>
      </c>
      <c r="AD206" s="1431">
        <f t="shared" ref="AD206:AD218" si="144">SUM(V206:X206)</f>
        <v>-7366</v>
      </c>
      <c r="AE206" s="1431">
        <f t="shared" ref="AE206:AE218" si="145">SUM(Y206:AA206)</f>
        <v>442</v>
      </c>
      <c r="AF206" s="1431">
        <f t="shared" ref="AF206:AF218" si="146">AB206+AC206</f>
        <v>0</v>
      </c>
      <c r="AG206" s="1431">
        <f t="shared" ref="AG206:AG218" si="147">AE206+AD206</f>
        <v>-6924</v>
      </c>
      <c r="AH206" s="1431">
        <f t="shared" ref="AH206:AH218" si="148">AF206+AG206</f>
        <v>-6924</v>
      </c>
    </row>
    <row r="207" spans="1:34" s="326" customFormat="1">
      <c r="A207" s="1887">
        <v>204</v>
      </c>
      <c r="B207" s="1887">
        <v>204</v>
      </c>
      <c r="C207" s="371"/>
      <c r="D207" s="2177">
        <v>1</v>
      </c>
      <c r="E207" s="104"/>
      <c r="F207" s="104"/>
      <c r="G207" s="104"/>
      <c r="H207" s="2261"/>
      <c r="I207" s="2233"/>
      <c r="J207" s="2260"/>
      <c r="K207" s="2260"/>
      <c r="L207" s="104"/>
      <c r="M207" s="2182" t="s">
        <v>218</v>
      </c>
      <c r="N207" s="2182"/>
      <c r="O207" s="2225"/>
      <c r="P207" s="1431">
        <f t="shared" si="141"/>
        <v>0</v>
      </c>
      <c r="Q207" s="1431">
        <f t="shared" si="141"/>
        <v>0</v>
      </c>
      <c r="R207" s="1431">
        <f t="shared" si="141"/>
        <v>0</v>
      </c>
      <c r="S207" s="1431">
        <f t="shared" si="141"/>
        <v>0</v>
      </c>
      <c r="T207" s="1431">
        <f t="shared" si="141"/>
        <v>4750</v>
      </c>
      <c r="U207" s="1431">
        <f t="shared" si="141"/>
        <v>6341</v>
      </c>
      <c r="V207" s="1431">
        <f t="shared" si="141"/>
        <v>0</v>
      </c>
      <c r="W207" s="1431">
        <f t="shared" si="141"/>
        <v>0</v>
      </c>
      <c r="X207" s="1431">
        <f t="shared" si="141"/>
        <v>165</v>
      </c>
      <c r="Y207" s="1431">
        <f t="shared" si="141"/>
        <v>4915</v>
      </c>
      <c r="Z207" s="1431">
        <f t="shared" si="141"/>
        <v>0</v>
      </c>
      <c r="AA207" s="1431">
        <f t="shared" si="141"/>
        <v>0</v>
      </c>
      <c r="AB207" s="1431">
        <f t="shared" si="142"/>
        <v>0</v>
      </c>
      <c r="AC207" s="1431">
        <f t="shared" si="143"/>
        <v>11091</v>
      </c>
      <c r="AD207" s="1431">
        <f t="shared" si="144"/>
        <v>165</v>
      </c>
      <c r="AE207" s="1431">
        <f t="shared" si="145"/>
        <v>4915</v>
      </c>
      <c r="AF207" s="1431">
        <f t="shared" si="146"/>
        <v>11091</v>
      </c>
      <c r="AG207" s="1431">
        <f t="shared" si="147"/>
        <v>5080</v>
      </c>
      <c r="AH207" s="1431">
        <f t="shared" si="148"/>
        <v>16171</v>
      </c>
    </row>
    <row r="208" spans="1:34" s="326" customFormat="1">
      <c r="A208" s="1887">
        <v>205</v>
      </c>
      <c r="B208" s="1887">
        <v>205</v>
      </c>
      <c r="C208" s="371"/>
      <c r="D208" s="2177">
        <v>1</v>
      </c>
      <c r="E208" s="104"/>
      <c r="F208" s="104"/>
      <c r="G208" s="104"/>
      <c r="H208" s="2261"/>
      <c r="I208" s="2233"/>
      <c r="J208" s="2260"/>
      <c r="K208" s="2260"/>
      <c r="L208" s="104"/>
      <c r="M208" s="2182" t="s">
        <v>137</v>
      </c>
      <c r="N208" s="2182"/>
      <c r="O208" s="2225"/>
      <c r="P208" s="1431">
        <f t="shared" si="141"/>
        <v>0</v>
      </c>
      <c r="Q208" s="1431">
        <f t="shared" si="141"/>
        <v>0</v>
      </c>
      <c r="R208" s="1431">
        <f t="shared" si="141"/>
        <v>8787</v>
      </c>
      <c r="S208" s="1431">
        <f t="shared" si="141"/>
        <v>0</v>
      </c>
      <c r="T208" s="1431">
        <f t="shared" si="141"/>
        <v>0</v>
      </c>
      <c r="U208" s="1431">
        <f t="shared" si="141"/>
        <v>567</v>
      </c>
      <c r="V208" s="1431">
        <f t="shared" si="141"/>
        <v>0</v>
      </c>
      <c r="W208" s="1431">
        <f t="shared" si="141"/>
        <v>0</v>
      </c>
      <c r="X208" s="1431">
        <f t="shared" si="141"/>
        <v>-288</v>
      </c>
      <c r="Y208" s="1431">
        <f t="shared" si="141"/>
        <v>-53</v>
      </c>
      <c r="Z208" s="1431">
        <f t="shared" si="141"/>
        <v>-53</v>
      </c>
      <c r="AA208" s="1431">
        <f t="shared" si="141"/>
        <v>-149</v>
      </c>
      <c r="AB208" s="1431">
        <f t="shared" si="142"/>
        <v>8787</v>
      </c>
      <c r="AC208" s="1431">
        <f t="shared" si="143"/>
        <v>567</v>
      </c>
      <c r="AD208" s="1431">
        <f t="shared" si="144"/>
        <v>-288</v>
      </c>
      <c r="AE208" s="1431">
        <f t="shared" si="145"/>
        <v>-255</v>
      </c>
      <c r="AF208" s="1431">
        <f t="shared" si="146"/>
        <v>9354</v>
      </c>
      <c r="AG208" s="1431">
        <f t="shared" si="147"/>
        <v>-543</v>
      </c>
      <c r="AH208" s="1431">
        <f t="shared" si="148"/>
        <v>8811</v>
      </c>
    </row>
    <row r="209" spans="1:35" s="326" customFormat="1">
      <c r="A209" s="1887">
        <v>206</v>
      </c>
      <c r="B209" s="1887">
        <v>206</v>
      </c>
      <c r="C209" s="371"/>
      <c r="D209" s="2177">
        <v>1</v>
      </c>
      <c r="E209" s="104"/>
      <c r="F209" s="104"/>
      <c r="G209" s="104"/>
      <c r="H209" s="89"/>
      <c r="I209" s="2182"/>
      <c r="J209" s="104"/>
      <c r="K209" s="104"/>
      <c r="L209" s="104"/>
      <c r="M209" s="2182" t="s">
        <v>219</v>
      </c>
      <c r="N209" s="2182"/>
      <c r="O209" s="2225"/>
      <c r="P209" s="1431">
        <f t="shared" si="141"/>
        <v>0</v>
      </c>
      <c r="Q209" s="1431">
        <f t="shared" si="141"/>
        <v>0</v>
      </c>
      <c r="R209" s="1431">
        <f t="shared" si="141"/>
        <v>0</v>
      </c>
      <c r="S209" s="1431">
        <f t="shared" si="141"/>
        <v>0</v>
      </c>
      <c r="T209" s="1431">
        <f t="shared" si="141"/>
        <v>0</v>
      </c>
      <c r="U209" s="1431">
        <f t="shared" si="141"/>
        <v>0</v>
      </c>
      <c r="V209" s="1431">
        <f t="shared" si="141"/>
        <v>0</v>
      </c>
      <c r="W209" s="1431">
        <f t="shared" si="141"/>
        <v>0</v>
      </c>
      <c r="X209" s="1431">
        <f t="shared" si="141"/>
        <v>0</v>
      </c>
      <c r="Y209" s="1431">
        <f t="shared" si="141"/>
        <v>0</v>
      </c>
      <c r="Z209" s="1431">
        <f t="shared" si="141"/>
        <v>0</v>
      </c>
      <c r="AA209" s="1431">
        <f t="shared" si="141"/>
        <v>0</v>
      </c>
      <c r="AB209" s="1431">
        <f t="shared" si="142"/>
        <v>0</v>
      </c>
      <c r="AC209" s="1431">
        <f t="shared" si="143"/>
        <v>0</v>
      </c>
      <c r="AD209" s="1431">
        <f t="shared" si="144"/>
        <v>0</v>
      </c>
      <c r="AE209" s="1431">
        <f t="shared" si="145"/>
        <v>0</v>
      </c>
      <c r="AF209" s="1431">
        <f t="shared" si="146"/>
        <v>0</v>
      </c>
      <c r="AG209" s="1431">
        <f t="shared" si="147"/>
        <v>0</v>
      </c>
      <c r="AH209" s="1431">
        <f t="shared" si="148"/>
        <v>0</v>
      </c>
    </row>
    <row r="210" spans="1:35" s="326" customFormat="1">
      <c r="A210" s="1887">
        <v>207</v>
      </c>
      <c r="B210" s="1887">
        <v>207</v>
      </c>
      <c r="C210" s="371"/>
      <c r="D210" s="2177">
        <v>1</v>
      </c>
      <c r="E210" s="104"/>
      <c r="F210" s="104"/>
      <c r="G210" s="104"/>
      <c r="H210" s="89"/>
      <c r="I210" s="2182"/>
      <c r="J210" s="104"/>
      <c r="K210" s="104"/>
      <c r="L210" s="104"/>
      <c r="M210" s="2182" t="s">
        <v>313</v>
      </c>
      <c r="N210" s="2182"/>
      <c r="O210" s="2225"/>
      <c r="P210" s="1431">
        <f t="shared" si="141"/>
        <v>0</v>
      </c>
      <c r="Q210" s="1431">
        <f t="shared" si="141"/>
        <v>0</v>
      </c>
      <c r="R210" s="1431">
        <f t="shared" si="141"/>
        <v>0</v>
      </c>
      <c r="S210" s="1431">
        <f t="shared" si="141"/>
        <v>0</v>
      </c>
      <c r="T210" s="1431">
        <f t="shared" si="141"/>
        <v>0</v>
      </c>
      <c r="U210" s="1431">
        <f t="shared" si="141"/>
        <v>0</v>
      </c>
      <c r="V210" s="1431">
        <f t="shared" si="141"/>
        <v>0</v>
      </c>
      <c r="W210" s="1431">
        <f t="shared" si="141"/>
        <v>0</v>
      </c>
      <c r="X210" s="1431">
        <f t="shared" si="141"/>
        <v>0</v>
      </c>
      <c r="Y210" s="1431">
        <f t="shared" si="141"/>
        <v>0</v>
      </c>
      <c r="Z210" s="1431">
        <f t="shared" si="141"/>
        <v>0</v>
      </c>
      <c r="AA210" s="1431">
        <f t="shared" si="141"/>
        <v>0</v>
      </c>
      <c r="AB210" s="1431">
        <f t="shared" si="142"/>
        <v>0</v>
      </c>
      <c r="AC210" s="1431">
        <f t="shared" si="143"/>
        <v>0</v>
      </c>
      <c r="AD210" s="1431">
        <f t="shared" si="144"/>
        <v>0</v>
      </c>
      <c r="AE210" s="1431">
        <f t="shared" si="145"/>
        <v>0</v>
      </c>
      <c r="AF210" s="1431">
        <f t="shared" si="146"/>
        <v>0</v>
      </c>
      <c r="AG210" s="1431">
        <f t="shared" si="147"/>
        <v>0</v>
      </c>
      <c r="AH210" s="1431">
        <f t="shared" si="148"/>
        <v>0</v>
      </c>
    </row>
    <row r="211" spans="1:35" s="326" customFormat="1">
      <c r="A211" s="1887">
        <v>208</v>
      </c>
      <c r="B211" s="1887">
        <v>208</v>
      </c>
      <c r="C211" s="371"/>
      <c r="D211" s="2177">
        <v>1</v>
      </c>
      <c r="E211" s="104"/>
      <c r="F211" s="104"/>
      <c r="G211" s="104"/>
      <c r="H211" s="89"/>
      <c r="I211" s="2182"/>
      <c r="J211" s="104"/>
      <c r="K211" s="104"/>
      <c r="L211" s="81"/>
      <c r="M211" s="81" t="s">
        <v>136</v>
      </c>
      <c r="N211" s="81"/>
      <c r="O211" s="2230"/>
      <c r="P211" s="1432">
        <f t="shared" si="141"/>
        <v>0</v>
      </c>
      <c r="Q211" s="1432">
        <f t="shared" si="141"/>
        <v>0</v>
      </c>
      <c r="R211" s="1432">
        <f t="shared" si="141"/>
        <v>0</v>
      </c>
      <c r="S211" s="1432">
        <f t="shared" si="141"/>
        <v>0</v>
      </c>
      <c r="T211" s="1432">
        <f t="shared" si="141"/>
        <v>0</v>
      </c>
      <c r="U211" s="1432">
        <f t="shared" si="141"/>
        <v>0</v>
      </c>
      <c r="V211" s="1432">
        <f t="shared" si="141"/>
        <v>0</v>
      </c>
      <c r="W211" s="1432">
        <f t="shared" si="141"/>
        <v>0</v>
      </c>
      <c r="X211" s="1432">
        <f t="shared" si="141"/>
        <v>0</v>
      </c>
      <c r="Y211" s="1432">
        <f t="shared" si="141"/>
        <v>0</v>
      </c>
      <c r="Z211" s="1432">
        <f t="shared" si="141"/>
        <v>0</v>
      </c>
      <c r="AA211" s="1432">
        <f t="shared" si="141"/>
        <v>0</v>
      </c>
      <c r="AB211" s="1432">
        <f t="shared" si="142"/>
        <v>0</v>
      </c>
      <c r="AC211" s="1432">
        <f t="shared" si="143"/>
        <v>0</v>
      </c>
      <c r="AD211" s="1432">
        <f t="shared" si="144"/>
        <v>0</v>
      </c>
      <c r="AE211" s="1432">
        <f t="shared" si="145"/>
        <v>0</v>
      </c>
      <c r="AF211" s="1432">
        <f t="shared" si="146"/>
        <v>0</v>
      </c>
      <c r="AG211" s="1432">
        <f t="shared" si="147"/>
        <v>0</v>
      </c>
      <c r="AH211" s="1432">
        <f t="shared" si="148"/>
        <v>0</v>
      </c>
    </row>
    <row r="212" spans="1:35" s="326" customFormat="1">
      <c r="A212" s="1887">
        <v>209</v>
      </c>
      <c r="B212" s="1887">
        <v>209</v>
      </c>
      <c r="C212" s="371"/>
      <c r="D212" s="2177">
        <v>1</v>
      </c>
      <c r="E212" s="104"/>
      <c r="F212" s="104"/>
      <c r="G212" s="104"/>
      <c r="H212" s="89"/>
      <c r="I212" s="2182"/>
      <c r="J212" s="104"/>
      <c r="K212" s="104"/>
      <c r="L212" s="2256" t="s">
        <v>227</v>
      </c>
      <c r="M212" s="2256"/>
      <c r="N212" s="2256"/>
      <c r="O212" s="2257"/>
      <c r="P212" s="1433">
        <f>SUM(P213:P218)</f>
        <v>-965</v>
      </c>
      <c r="Q212" s="1433">
        <f t="shared" ref="Q212:AA212" si="149">SUM(Q213:Q218)</f>
        <v>1498</v>
      </c>
      <c r="R212" s="1433">
        <f t="shared" si="149"/>
        <v>-721</v>
      </c>
      <c r="S212" s="1433">
        <f t="shared" si="149"/>
        <v>251</v>
      </c>
      <c r="T212" s="1433">
        <f t="shared" si="149"/>
        <v>-159</v>
      </c>
      <c r="U212" s="1433">
        <f t="shared" si="149"/>
        <v>-350</v>
      </c>
      <c r="V212" s="1433">
        <f t="shared" si="149"/>
        <v>-3961</v>
      </c>
      <c r="W212" s="1433">
        <f t="shared" si="149"/>
        <v>-1279</v>
      </c>
      <c r="X212" s="1433">
        <f t="shared" si="149"/>
        <v>-6374</v>
      </c>
      <c r="Y212" s="1433">
        <f t="shared" si="149"/>
        <v>-1318</v>
      </c>
      <c r="Z212" s="1433">
        <f t="shared" si="149"/>
        <v>116</v>
      </c>
      <c r="AA212" s="1433">
        <f t="shared" si="149"/>
        <v>471</v>
      </c>
      <c r="AB212" s="1433">
        <f t="shared" ref="AB212:AB218" si="150">SUM(P212:R212)</f>
        <v>-188</v>
      </c>
      <c r="AC212" s="1433">
        <f t="shared" si="143"/>
        <v>-258</v>
      </c>
      <c r="AD212" s="1433">
        <f t="shared" si="144"/>
        <v>-11614</v>
      </c>
      <c r="AE212" s="1433">
        <f t="shared" si="145"/>
        <v>-731</v>
      </c>
      <c r="AF212" s="1433">
        <f t="shared" si="146"/>
        <v>-446</v>
      </c>
      <c r="AG212" s="1433">
        <f t="shared" si="147"/>
        <v>-12345</v>
      </c>
      <c r="AH212" s="1433">
        <f t="shared" si="148"/>
        <v>-12791</v>
      </c>
    </row>
    <row r="213" spans="1:35" s="326" customFormat="1">
      <c r="A213" s="1887">
        <v>210</v>
      </c>
      <c r="B213" s="1887">
        <v>210</v>
      </c>
      <c r="C213" s="371"/>
      <c r="D213" s="2177">
        <v>1</v>
      </c>
      <c r="E213" s="104"/>
      <c r="F213" s="104"/>
      <c r="G213" s="104"/>
      <c r="H213" s="89"/>
      <c r="I213" s="2182"/>
      <c r="J213" s="104"/>
      <c r="K213" s="104"/>
      <c r="L213" s="104"/>
      <c r="M213" s="2182" t="s">
        <v>217</v>
      </c>
      <c r="N213" s="2182"/>
      <c r="O213" s="2225"/>
      <c r="P213" s="1431">
        <f t="shared" ref="P213:AA213" si="151">P561+P605</f>
        <v>-155</v>
      </c>
      <c r="Q213" s="1431">
        <f t="shared" si="151"/>
        <v>-145</v>
      </c>
      <c r="R213" s="1431">
        <f t="shared" si="151"/>
        <v>-364</v>
      </c>
      <c r="S213" s="1431">
        <f t="shared" si="151"/>
        <v>-569</v>
      </c>
      <c r="T213" s="1431">
        <f t="shared" si="151"/>
        <v>-660</v>
      </c>
      <c r="U213" s="1431">
        <f t="shared" si="151"/>
        <v>-913</v>
      </c>
      <c r="V213" s="1431">
        <f t="shared" si="151"/>
        <v>-3947</v>
      </c>
      <c r="W213" s="1431">
        <f t="shared" si="151"/>
        <v>-684</v>
      </c>
      <c r="X213" s="1431">
        <f t="shared" si="151"/>
        <v>-7620</v>
      </c>
      <c r="Y213" s="1431">
        <f t="shared" si="151"/>
        <v>-2087</v>
      </c>
      <c r="Z213" s="1431">
        <f t="shared" si="151"/>
        <v>-1493</v>
      </c>
      <c r="AA213" s="1431">
        <f t="shared" si="151"/>
        <v>-1567</v>
      </c>
      <c r="AB213" s="1431">
        <f t="shared" si="150"/>
        <v>-664</v>
      </c>
      <c r="AC213" s="1431">
        <f t="shared" si="143"/>
        <v>-2142</v>
      </c>
      <c r="AD213" s="1431">
        <f t="shared" si="144"/>
        <v>-12251</v>
      </c>
      <c r="AE213" s="1431">
        <f t="shared" si="145"/>
        <v>-5147</v>
      </c>
      <c r="AF213" s="1431">
        <f t="shared" si="146"/>
        <v>-2806</v>
      </c>
      <c r="AG213" s="1431">
        <f t="shared" si="147"/>
        <v>-17398</v>
      </c>
      <c r="AH213" s="1431">
        <f t="shared" si="148"/>
        <v>-20204</v>
      </c>
    </row>
    <row r="214" spans="1:35" s="326" customFormat="1">
      <c r="A214" s="1887">
        <v>211</v>
      </c>
      <c r="B214" s="1887">
        <v>211</v>
      </c>
      <c r="C214" s="371"/>
      <c r="D214" s="2177">
        <v>1</v>
      </c>
      <c r="E214" s="104"/>
      <c r="F214" s="104"/>
      <c r="G214" s="104"/>
      <c r="H214" s="89"/>
      <c r="I214" s="2182"/>
      <c r="J214" s="104"/>
      <c r="K214" s="104"/>
      <c r="L214" s="104"/>
      <c r="M214" s="2182" t="s">
        <v>218</v>
      </c>
      <c r="N214" s="2182"/>
      <c r="O214" s="2225"/>
      <c r="P214" s="1431">
        <f t="shared" ref="P214:AA214" si="152">P567+P611</f>
        <v>-153</v>
      </c>
      <c r="Q214" s="1431">
        <f t="shared" si="152"/>
        <v>2069</v>
      </c>
      <c r="R214" s="1431">
        <f t="shared" si="152"/>
        <v>881</v>
      </c>
      <c r="S214" s="1431">
        <f t="shared" si="152"/>
        <v>1636</v>
      </c>
      <c r="T214" s="1431">
        <f t="shared" si="152"/>
        <v>1295</v>
      </c>
      <c r="U214" s="1431">
        <f t="shared" si="152"/>
        <v>1450</v>
      </c>
      <c r="V214" s="1431">
        <f t="shared" si="152"/>
        <v>1594</v>
      </c>
      <c r="W214" s="1431">
        <f t="shared" si="152"/>
        <v>663</v>
      </c>
      <c r="X214" s="1431">
        <f t="shared" si="152"/>
        <v>1654</v>
      </c>
      <c r="Y214" s="1431">
        <f t="shared" si="152"/>
        <v>1581</v>
      </c>
      <c r="Z214" s="1431">
        <f t="shared" si="152"/>
        <v>1942</v>
      </c>
      <c r="AA214" s="1431">
        <f t="shared" si="152"/>
        <v>1675</v>
      </c>
      <c r="AB214" s="1431">
        <f t="shared" si="150"/>
        <v>2797</v>
      </c>
      <c r="AC214" s="1431">
        <f t="shared" si="143"/>
        <v>4381</v>
      </c>
      <c r="AD214" s="1431">
        <f t="shared" si="144"/>
        <v>3911</v>
      </c>
      <c r="AE214" s="1431">
        <f t="shared" si="145"/>
        <v>5198</v>
      </c>
      <c r="AF214" s="1431">
        <f t="shared" si="146"/>
        <v>7178</v>
      </c>
      <c r="AG214" s="1431">
        <f t="shared" si="147"/>
        <v>9109</v>
      </c>
      <c r="AH214" s="1431">
        <f t="shared" si="148"/>
        <v>16287</v>
      </c>
    </row>
    <row r="215" spans="1:35" s="326" customFormat="1">
      <c r="A215" s="1887">
        <v>212</v>
      </c>
      <c r="B215" s="1887">
        <v>212</v>
      </c>
      <c r="C215" s="371"/>
      <c r="D215" s="2177">
        <v>1</v>
      </c>
      <c r="E215" s="104"/>
      <c r="F215" s="104"/>
      <c r="G215" s="104"/>
      <c r="H215" s="89"/>
      <c r="I215" s="2182"/>
      <c r="J215" s="104"/>
      <c r="K215" s="104"/>
      <c r="L215" s="104"/>
      <c r="M215" s="2182" t="s">
        <v>137</v>
      </c>
      <c r="N215" s="2182"/>
      <c r="O215" s="2258"/>
      <c r="P215" s="1431">
        <f t="shared" ref="P215:AA215" si="153">P573+P617</f>
        <v>-657</v>
      </c>
      <c r="Q215" s="1431">
        <f t="shared" si="153"/>
        <v>-426</v>
      </c>
      <c r="R215" s="1431">
        <f t="shared" si="153"/>
        <v>-1238</v>
      </c>
      <c r="S215" s="1431">
        <f t="shared" si="153"/>
        <v>-816</v>
      </c>
      <c r="T215" s="1431">
        <f t="shared" si="153"/>
        <v>-794</v>
      </c>
      <c r="U215" s="1431">
        <f t="shared" si="153"/>
        <v>-887</v>
      </c>
      <c r="V215" s="1431">
        <f t="shared" si="153"/>
        <v>-1608</v>
      </c>
      <c r="W215" s="1431">
        <f t="shared" si="153"/>
        <v>-1258</v>
      </c>
      <c r="X215" s="1431">
        <f t="shared" si="153"/>
        <v>-408</v>
      </c>
      <c r="Y215" s="1431">
        <f t="shared" si="153"/>
        <v>-812</v>
      </c>
      <c r="Z215" s="1431">
        <f t="shared" si="153"/>
        <v>-333</v>
      </c>
      <c r="AA215" s="1431">
        <f t="shared" si="153"/>
        <v>363</v>
      </c>
      <c r="AB215" s="1431">
        <f t="shared" si="150"/>
        <v>-2321</v>
      </c>
      <c r="AC215" s="1431">
        <f t="shared" si="143"/>
        <v>-2497</v>
      </c>
      <c r="AD215" s="1431">
        <f t="shared" si="144"/>
        <v>-3274</v>
      </c>
      <c r="AE215" s="1431">
        <f t="shared" si="145"/>
        <v>-782</v>
      </c>
      <c r="AF215" s="1431">
        <f t="shared" si="146"/>
        <v>-4818</v>
      </c>
      <c r="AG215" s="1431">
        <f t="shared" si="147"/>
        <v>-4056</v>
      </c>
      <c r="AH215" s="1431">
        <f t="shared" si="148"/>
        <v>-8874</v>
      </c>
    </row>
    <row r="216" spans="1:35" s="326" customFormat="1">
      <c r="A216" s="1887">
        <v>213</v>
      </c>
      <c r="B216" s="1887">
        <v>213</v>
      </c>
      <c r="C216" s="371"/>
      <c r="D216" s="2177">
        <v>1</v>
      </c>
      <c r="E216" s="104"/>
      <c r="F216" s="104"/>
      <c r="G216" s="104"/>
      <c r="H216" s="89"/>
      <c r="I216" s="2182"/>
      <c r="J216" s="104"/>
      <c r="K216" s="104"/>
      <c r="L216" s="104"/>
      <c r="M216" s="2182" t="s">
        <v>219</v>
      </c>
      <c r="N216" s="2182"/>
      <c r="O216" s="2225"/>
      <c r="P216" s="1431">
        <f t="shared" ref="P216:AA216" si="154">P579+P623</f>
        <v>0</v>
      </c>
      <c r="Q216" s="1431">
        <f t="shared" si="154"/>
        <v>0</v>
      </c>
      <c r="R216" s="1431">
        <f t="shared" si="154"/>
        <v>0</v>
      </c>
      <c r="S216" s="1431">
        <f t="shared" si="154"/>
        <v>0</v>
      </c>
      <c r="T216" s="1431">
        <f t="shared" si="154"/>
        <v>0</v>
      </c>
      <c r="U216" s="1431">
        <f t="shared" si="154"/>
        <v>0</v>
      </c>
      <c r="V216" s="1431">
        <f t="shared" si="154"/>
        <v>0</v>
      </c>
      <c r="W216" s="1431">
        <f t="shared" si="154"/>
        <v>0</v>
      </c>
      <c r="X216" s="1431">
        <f t="shared" si="154"/>
        <v>0</v>
      </c>
      <c r="Y216" s="1431">
        <f t="shared" si="154"/>
        <v>0</v>
      </c>
      <c r="Z216" s="1431">
        <f t="shared" si="154"/>
        <v>0</v>
      </c>
      <c r="AA216" s="1431">
        <f t="shared" si="154"/>
        <v>0</v>
      </c>
      <c r="AB216" s="1431">
        <f t="shared" si="150"/>
        <v>0</v>
      </c>
      <c r="AC216" s="1431">
        <f t="shared" si="143"/>
        <v>0</v>
      </c>
      <c r="AD216" s="1431">
        <f t="shared" si="144"/>
        <v>0</v>
      </c>
      <c r="AE216" s="1431">
        <f t="shared" si="145"/>
        <v>0</v>
      </c>
      <c r="AF216" s="1431">
        <f t="shared" si="146"/>
        <v>0</v>
      </c>
      <c r="AG216" s="1431">
        <f t="shared" si="147"/>
        <v>0</v>
      </c>
      <c r="AH216" s="1431">
        <f t="shared" si="148"/>
        <v>0</v>
      </c>
    </row>
    <row r="217" spans="1:35" s="326" customFormat="1">
      <c r="A217" s="1887">
        <v>214</v>
      </c>
      <c r="B217" s="1887">
        <v>214</v>
      </c>
      <c r="C217" s="371"/>
      <c r="D217" s="2177">
        <v>1</v>
      </c>
      <c r="E217" s="104"/>
      <c r="F217" s="104"/>
      <c r="G217" s="104"/>
      <c r="H217" s="89"/>
      <c r="I217" s="2182"/>
      <c r="J217" s="104"/>
      <c r="K217" s="104"/>
      <c r="L217" s="104"/>
      <c r="M217" s="2182" t="s">
        <v>313</v>
      </c>
      <c r="N217" s="2182"/>
      <c r="O217" s="2225"/>
      <c r="P217" s="1431">
        <f t="shared" ref="P217:AA217" si="155">P585+P629</f>
        <v>0</v>
      </c>
      <c r="Q217" s="1431">
        <f t="shared" si="155"/>
        <v>0</v>
      </c>
      <c r="R217" s="1431">
        <f t="shared" si="155"/>
        <v>0</v>
      </c>
      <c r="S217" s="1431">
        <f t="shared" si="155"/>
        <v>0</v>
      </c>
      <c r="T217" s="1431">
        <f t="shared" si="155"/>
        <v>0</v>
      </c>
      <c r="U217" s="1431">
        <f t="shared" si="155"/>
        <v>0</v>
      </c>
      <c r="V217" s="1431">
        <f t="shared" si="155"/>
        <v>0</v>
      </c>
      <c r="W217" s="1431">
        <f t="shared" si="155"/>
        <v>0</v>
      </c>
      <c r="X217" s="1431">
        <f t="shared" si="155"/>
        <v>0</v>
      </c>
      <c r="Y217" s="1431">
        <f t="shared" si="155"/>
        <v>0</v>
      </c>
      <c r="Z217" s="1431">
        <f t="shared" si="155"/>
        <v>0</v>
      </c>
      <c r="AA217" s="1431">
        <f t="shared" si="155"/>
        <v>0</v>
      </c>
      <c r="AB217" s="1431">
        <f t="shared" si="150"/>
        <v>0</v>
      </c>
      <c r="AC217" s="1431">
        <f t="shared" si="143"/>
        <v>0</v>
      </c>
      <c r="AD217" s="1431">
        <f t="shared" si="144"/>
        <v>0</v>
      </c>
      <c r="AE217" s="1431">
        <f t="shared" si="145"/>
        <v>0</v>
      </c>
      <c r="AF217" s="1431">
        <f t="shared" si="146"/>
        <v>0</v>
      </c>
      <c r="AG217" s="1431">
        <f t="shared" si="147"/>
        <v>0</v>
      </c>
      <c r="AH217" s="1431">
        <f t="shared" si="148"/>
        <v>0</v>
      </c>
    </row>
    <row r="218" spans="1:35" s="326" customFormat="1">
      <c r="A218" s="1887">
        <v>215</v>
      </c>
      <c r="B218" s="1887">
        <v>215</v>
      </c>
      <c r="C218" s="371"/>
      <c r="D218" s="2177">
        <v>1</v>
      </c>
      <c r="E218" s="104"/>
      <c r="F218" s="104"/>
      <c r="G218" s="104"/>
      <c r="H218" s="2239"/>
      <c r="I218" s="2241"/>
      <c r="J218" s="1188"/>
      <c r="K218" s="1188"/>
      <c r="L218" s="1188"/>
      <c r="M218" s="2241" t="s">
        <v>136</v>
      </c>
      <c r="N218" s="2241"/>
      <c r="O218" s="2242"/>
      <c r="P218" s="1434">
        <f>P591+P594+P595+P635+P638+P639</f>
        <v>0</v>
      </c>
      <c r="Q218" s="1434">
        <f t="shared" ref="Q218:AA218" si="156">Q591+Q594+Q595+Q635+Q638+Q639</f>
        <v>0</v>
      </c>
      <c r="R218" s="1434">
        <f t="shared" si="156"/>
        <v>0</v>
      </c>
      <c r="S218" s="1434">
        <f t="shared" si="156"/>
        <v>0</v>
      </c>
      <c r="T218" s="1434">
        <f t="shared" si="156"/>
        <v>0</v>
      </c>
      <c r="U218" s="1434">
        <f t="shared" si="156"/>
        <v>0</v>
      </c>
      <c r="V218" s="1434">
        <f t="shared" si="156"/>
        <v>0</v>
      </c>
      <c r="W218" s="1434">
        <f t="shared" si="156"/>
        <v>0</v>
      </c>
      <c r="X218" s="1434">
        <f t="shared" si="156"/>
        <v>0</v>
      </c>
      <c r="Y218" s="1434">
        <f t="shared" si="156"/>
        <v>0</v>
      </c>
      <c r="Z218" s="1434">
        <f t="shared" si="156"/>
        <v>0</v>
      </c>
      <c r="AA218" s="1434">
        <f t="shared" si="156"/>
        <v>0</v>
      </c>
      <c r="AB218" s="1434">
        <f t="shared" si="150"/>
        <v>0</v>
      </c>
      <c r="AC218" s="1434">
        <f t="shared" si="143"/>
        <v>0</v>
      </c>
      <c r="AD218" s="1434">
        <f t="shared" si="144"/>
        <v>0</v>
      </c>
      <c r="AE218" s="1434">
        <f t="shared" si="145"/>
        <v>0</v>
      </c>
      <c r="AF218" s="1434">
        <f t="shared" si="146"/>
        <v>0</v>
      </c>
      <c r="AG218" s="1434">
        <f t="shared" si="147"/>
        <v>0</v>
      </c>
      <c r="AH218" s="1434">
        <f t="shared" si="148"/>
        <v>0</v>
      </c>
    </row>
    <row r="219" spans="1:35">
      <c r="A219" s="1887">
        <v>216</v>
      </c>
      <c r="B219" s="1887">
        <v>216</v>
      </c>
      <c r="D219" s="2177">
        <v>1</v>
      </c>
      <c r="E219" s="104"/>
      <c r="F219" s="104"/>
      <c r="G219" s="104"/>
      <c r="H219" s="2250" t="s">
        <v>99</v>
      </c>
      <c r="I219" s="2107"/>
      <c r="J219" s="2251"/>
      <c r="K219" s="2251"/>
      <c r="L219" s="2107"/>
      <c r="M219" s="2107"/>
      <c r="N219" s="2107"/>
      <c r="O219" s="2253"/>
      <c r="P219" s="2007">
        <f>SUM(P220:P222)</f>
        <v>4884</v>
      </c>
      <c r="Q219" s="2007">
        <f t="shared" ref="Q219:AH219" si="157">SUM(Q220:Q222)</f>
        <v>4979</v>
      </c>
      <c r="R219" s="2007">
        <f t="shared" si="157"/>
        <v>6024</v>
      </c>
      <c r="S219" s="2007">
        <f t="shared" si="157"/>
        <v>5048</v>
      </c>
      <c r="T219" s="2007">
        <f t="shared" si="157"/>
        <v>4217</v>
      </c>
      <c r="U219" s="2007">
        <f t="shared" si="157"/>
        <v>5965</v>
      </c>
      <c r="V219" s="2007">
        <f t="shared" si="157"/>
        <v>8319</v>
      </c>
      <c r="W219" s="2007">
        <f t="shared" si="157"/>
        <v>5272</v>
      </c>
      <c r="X219" s="2007">
        <f t="shared" si="157"/>
        <v>5411</v>
      </c>
      <c r="Y219" s="2007">
        <f t="shared" si="157"/>
        <v>6326</v>
      </c>
      <c r="Z219" s="2007">
        <f t="shared" si="157"/>
        <v>3749</v>
      </c>
      <c r="AA219" s="2007">
        <f t="shared" si="157"/>
        <v>3240</v>
      </c>
      <c r="AB219" s="2007">
        <f t="shared" si="157"/>
        <v>15887</v>
      </c>
      <c r="AC219" s="2007">
        <f t="shared" si="157"/>
        <v>15230</v>
      </c>
      <c r="AD219" s="2007">
        <f t="shared" si="157"/>
        <v>19002</v>
      </c>
      <c r="AE219" s="2007">
        <f t="shared" si="157"/>
        <v>13315</v>
      </c>
      <c r="AF219" s="2007">
        <f t="shared" si="157"/>
        <v>31117</v>
      </c>
      <c r="AG219" s="2007">
        <f t="shared" si="157"/>
        <v>32317</v>
      </c>
      <c r="AH219" s="2007">
        <f t="shared" si="157"/>
        <v>63434</v>
      </c>
    </row>
    <row r="220" spans="1:35">
      <c r="A220" s="1887">
        <v>217</v>
      </c>
      <c r="B220" s="1887">
        <v>217</v>
      </c>
      <c r="D220" s="2177">
        <v>1</v>
      </c>
      <c r="E220" s="104"/>
      <c r="F220" s="104"/>
      <c r="G220" s="104"/>
      <c r="H220" s="89"/>
      <c r="I220" s="2201" t="s">
        <v>178</v>
      </c>
      <c r="J220" s="104"/>
      <c r="K220" s="104"/>
      <c r="L220" s="2182"/>
      <c r="M220" s="2182"/>
      <c r="N220" s="2182"/>
      <c r="O220" s="2225"/>
      <c r="P220" s="1419">
        <v>561</v>
      </c>
      <c r="Q220" s="1419">
        <v>820</v>
      </c>
      <c r="R220" s="1419">
        <v>855</v>
      </c>
      <c r="S220" s="1419">
        <v>792</v>
      </c>
      <c r="T220" s="1419">
        <v>64</v>
      </c>
      <c r="U220" s="1419">
        <v>736</v>
      </c>
      <c r="V220" s="1419">
        <v>1371</v>
      </c>
      <c r="W220" s="1419">
        <v>503</v>
      </c>
      <c r="X220" s="1419">
        <v>-63</v>
      </c>
      <c r="Y220" s="1419">
        <v>548</v>
      </c>
      <c r="Z220" s="1419">
        <v>-20</v>
      </c>
      <c r="AA220" s="1419">
        <v>-1672</v>
      </c>
      <c r="AB220" s="1418">
        <f>SUM(P220:R220)</f>
        <v>2236</v>
      </c>
      <c r="AC220" s="1418">
        <f>SUM(S220:U220)</f>
        <v>1592</v>
      </c>
      <c r="AD220" s="1418">
        <f>SUM(V220:X220)</f>
        <v>1811</v>
      </c>
      <c r="AE220" s="1418">
        <f>SUM(Y220:AA220)</f>
        <v>-1144</v>
      </c>
      <c r="AF220" s="1418">
        <f>AB220+AC220</f>
        <v>3828</v>
      </c>
      <c r="AG220" s="1418">
        <f>AE220+AD220</f>
        <v>667</v>
      </c>
      <c r="AH220" s="1418">
        <f>AF220+AG220</f>
        <v>4495</v>
      </c>
    </row>
    <row r="221" spans="1:35">
      <c r="A221" s="1887">
        <v>218</v>
      </c>
      <c r="B221" s="1887">
        <v>218</v>
      </c>
      <c r="D221" s="2177">
        <v>1</v>
      </c>
      <c r="E221" s="104"/>
      <c r="F221" s="104"/>
      <c r="G221" s="104"/>
      <c r="H221" s="89"/>
      <c r="I221" s="2184" t="s">
        <v>179</v>
      </c>
      <c r="J221" s="104"/>
      <c r="K221" s="104"/>
      <c r="L221" s="2182"/>
      <c r="M221" s="2182"/>
      <c r="N221" s="2182"/>
      <c r="O221" s="2225"/>
      <c r="P221" s="1419">
        <v>2952</v>
      </c>
      <c r="Q221" s="1419">
        <v>2797</v>
      </c>
      <c r="R221" s="1419">
        <v>2820</v>
      </c>
      <c r="S221" s="1419">
        <v>3001</v>
      </c>
      <c r="T221" s="1419">
        <v>2947</v>
      </c>
      <c r="U221" s="1419">
        <v>3157</v>
      </c>
      <c r="V221" s="1419">
        <v>3101</v>
      </c>
      <c r="W221" s="1419">
        <v>2850</v>
      </c>
      <c r="X221" s="1419">
        <v>2666</v>
      </c>
      <c r="Y221" s="1419">
        <v>2879</v>
      </c>
      <c r="Z221" s="1419">
        <v>2865</v>
      </c>
      <c r="AA221" s="1419">
        <v>4131</v>
      </c>
      <c r="AB221" s="1418">
        <f>SUM(P221:R221)</f>
        <v>8569</v>
      </c>
      <c r="AC221" s="1418">
        <f>SUM(S221:U221)</f>
        <v>9105</v>
      </c>
      <c r="AD221" s="1418">
        <f>SUM(V221:X221)</f>
        <v>8617</v>
      </c>
      <c r="AE221" s="1418">
        <f>SUM(Y221:AA221)</f>
        <v>9875</v>
      </c>
      <c r="AF221" s="1418">
        <f>AB221+AC221</f>
        <v>17674</v>
      </c>
      <c r="AG221" s="1418">
        <f>AE221+AD221</f>
        <v>18492</v>
      </c>
      <c r="AH221" s="1418">
        <f>AF221+AG221</f>
        <v>36166</v>
      </c>
    </row>
    <row r="222" spans="1:35">
      <c r="A222" s="1887">
        <v>219</v>
      </c>
      <c r="B222" s="1887">
        <v>219</v>
      </c>
      <c r="D222" s="2177">
        <v>1</v>
      </c>
      <c r="E222" s="104"/>
      <c r="F222" s="104"/>
      <c r="G222" s="104"/>
      <c r="H222" s="89"/>
      <c r="I222" s="2184" t="s">
        <v>180</v>
      </c>
      <c r="J222" s="104"/>
      <c r="K222" s="104"/>
      <c r="L222" s="2182"/>
      <c r="M222" s="2182"/>
      <c r="N222" s="2182"/>
      <c r="O222" s="2225"/>
      <c r="P222" s="1419">
        <v>1371</v>
      </c>
      <c r="Q222" s="1419">
        <v>1362</v>
      </c>
      <c r="R222" s="1419">
        <v>2349</v>
      </c>
      <c r="S222" s="1419">
        <v>1255</v>
      </c>
      <c r="T222" s="1419">
        <v>1206</v>
      </c>
      <c r="U222" s="1419">
        <v>2072</v>
      </c>
      <c r="V222" s="1419">
        <v>3847</v>
      </c>
      <c r="W222" s="1419">
        <v>1919</v>
      </c>
      <c r="X222" s="1419">
        <v>2808</v>
      </c>
      <c r="Y222" s="1419">
        <v>2899</v>
      </c>
      <c r="Z222" s="1419">
        <v>904</v>
      </c>
      <c r="AA222" s="1419">
        <v>781</v>
      </c>
      <c r="AB222" s="1418">
        <f>SUM(P222:R222)</f>
        <v>5082</v>
      </c>
      <c r="AC222" s="1418">
        <f>SUM(S222:U222)</f>
        <v>4533</v>
      </c>
      <c r="AD222" s="1418">
        <f>SUM(V222:X222)</f>
        <v>8574</v>
      </c>
      <c r="AE222" s="1418">
        <f>SUM(Y222:AA222)</f>
        <v>4584</v>
      </c>
      <c r="AF222" s="1418">
        <f>AB222+AC222</f>
        <v>9615</v>
      </c>
      <c r="AG222" s="1418">
        <f>AE222+AD222</f>
        <v>13158</v>
      </c>
      <c r="AH222" s="1418">
        <f>AF222+AG222</f>
        <v>22773</v>
      </c>
    </row>
    <row r="223" spans="1:35">
      <c r="A223" s="1887">
        <v>220</v>
      </c>
      <c r="B223" s="1887">
        <v>220</v>
      </c>
      <c r="D223" s="2177">
        <v>1</v>
      </c>
      <c r="E223" s="104"/>
      <c r="F223" s="104"/>
      <c r="G223" s="104"/>
      <c r="H223" s="2250" t="s">
        <v>141</v>
      </c>
      <c r="I223" s="2107"/>
      <c r="J223" s="2251"/>
      <c r="K223" s="2251"/>
      <c r="L223" s="2251"/>
      <c r="M223" s="2251"/>
      <c r="N223" s="2251"/>
      <c r="O223" s="2271"/>
      <c r="P223" s="2007">
        <f t="shared" ref="P223:AH223" si="158">P189-P219</f>
        <v>-5849</v>
      </c>
      <c r="Q223" s="2007">
        <f t="shared" si="158"/>
        <v>-3481</v>
      </c>
      <c r="R223" s="2007">
        <f t="shared" si="158"/>
        <v>2042</v>
      </c>
      <c r="S223" s="2007">
        <f t="shared" si="158"/>
        <v>-4797</v>
      </c>
      <c r="T223" s="2007">
        <f t="shared" si="158"/>
        <v>374</v>
      </c>
      <c r="U223" s="2007">
        <f t="shared" si="158"/>
        <v>593</v>
      </c>
      <c r="V223" s="2007">
        <f t="shared" si="158"/>
        <v>-12280</v>
      </c>
      <c r="W223" s="2007">
        <f t="shared" si="158"/>
        <v>-6551</v>
      </c>
      <c r="X223" s="2007">
        <f t="shared" si="158"/>
        <v>-19274</v>
      </c>
      <c r="Y223" s="2007">
        <f t="shared" si="158"/>
        <v>-3396</v>
      </c>
      <c r="Z223" s="2007">
        <f t="shared" si="158"/>
        <v>-4300</v>
      </c>
      <c r="AA223" s="2007">
        <f t="shared" si="158"/>
        <v>-1248</v>
      </c>
      <c r="AB223" s="2007">
        <f t="shared" si="158"/>
        <v>-7288</v>
      </c>
      <c r="AC223" s="2007">
        <f t="shared" si="158"/>
        <v>-3830</v>
      </c>
      <c r="AD223" s="2007">
        <f t="shared" si="158"/>
        <v>-38105</v>
      </c>
      <c r="AE223" s="2007">
        <f t="shared" si="158"/>
        <v>-8944</v>
      </c>
      <c r="AF223" s="2007">
        <f t="shared" si="158"/>
        <v>-11118</v>
      </c>
      <c r="AG223" s="2007">
        <f t="shared" si="158"/>
        <v>-47049</v>
      </c>
      <c r="AH223" s="2007">
        <f t="shared" si="158"/>
        <v>-58167</v>
      </c>
    </row>
    <row r="224" spans="1:35">
      <c r="A224" s="1887">
        <v>221</v>
      </c>
      <c r="B224" s="1887">
        <v>221</v>
      </c>
      <c r="D224" s="2177">
        <v>1</v>
      </c>
      <c r="E224" s="104"/>
      <c r="F224" s="104"/>
      <c r="G224" s="104"/>
      <c r="H224" s="2239"/>
      <c r="I224" s="2240" t="s">
        <v>140</v>
      </c>
      <c r="J224" s="1188"/>
      <c r="K224" s="1188"/>
      <c r="L224" s="2241"/>
      <c r="M224" s="2241"/>
      <c r="N224" s="2241"/>
      <c r="O224" s="2242"/>
      <c r="P224" s="1668">
        <f t="shared" ref="P224:AH224" si="159">IFERROR(P223/P159,0)</f>
        <v>0</v>
      </c>
      <c r="Q224" s="1668">
        <f t="shared" si="159"/>
        <v>-1.2343971631205675</v>
      </c>
      <c r="R224" s="1668">
        <f t="shared" si="159"/>
        <v>0.13429792831305493</v>
      </c>
      <c r="S224" s="1668">
        <f t="shared" si="159"/>
        <v>-1.6405608755129959</v>
      </c>
      <c r="T224" s="1668">
        <f t="shared" si="159"/>
        <v>3.3434650455927049E-2</v>
      </c>
      <c r="U224" s="1668">
        <f t="shared" si="159"/>
        <v>2.4869988257003858E-2</v>
      </c>
      <c r="V224" s="1668">
        <f t="shared" si="159"/>
        <v>-3.9308578745198464</v>
      </c>
      <c r="W224" s="1668">
        <f t="shared" si="159"/>
        <v>-3.1464937560038426</v>
      </c>
      <c r="X224" s="1668">
        <f t="shared" si="159"/>
        <v>6.0820448090880408</v>
      </c>
      <c r="Y224" s="1668">
        <f t="shared" si="159"/>
        <v>-0.26111025680455174</v>
      </c>
      <c r="Z224" s="1668">
        <f t="shared" si="159"/>
        <v>-1.4463504877228388</v>
      </c>
      <c r="AA224" s="1668">
        <f t="shared" si="159"/>
        <v>-0.21246169560776301</v>
      </c>
      <c r="AB224" s="1668">
        <f t="shared" si="159"/>
        <v>-0.4043273231622746</v>
      </c>
      <c r="AC224" s="1668">
        <f t="shared" si="159"/>
        <v>-0.10091162986773462</v>
      </c>
      <c r="AD224" s="1668">
        <f t="shared" si="159"/>
        <v>-18.706431026018656</v>
      </c>
      <c r="AE224" s="1668">
        <f t="shared" si="159"/>
        <v>-0.40928019036287921</v>
      </c>
      <c r="AF224" s="1668">
        <f t="shared" si="159"/>
        <v>-0.19861019310812983</v>
      </c>
      <c r="AG224" s="1668">
        <f t="shared" si="159"/>
        <v>-1.9694014231896191</v>
      </c>
      <c r="AH224" s="1668">
        <f t="shared" si="159"/>
        <v>-0.72828005859595091</v>
      </c>
      <c r="AI224" s="1108"/>
    </row>
    <row r="225" spans="1:35">
      <c r="A225" s="1887">
        <v>222</v>
      </c>
      <c r="B225" s="1887">
        <v>222</v>
      </c>
      <c r="D225" s="2177">
        <v>1</v>
      </c>
      <c r="E225" s="104"/>
      <c r="F225" s="104"/>
      <c r="G225" s="104"/>
      <c r="H225" s="2190" t="s">
        <v>182</v>
      </c>
      <c r="I225" s="2191"/>
      <c r="J225" s="2192"/>
      <c r="K225" s="2192"/>
      <c r="L225" s="2191"/>
      <c r="M225" s="2191"/>
      <c r="N225" s="2191"/>
      <c r="O225" s="2193"/>
      <c r="P225" s="2004">
        <v>5</v>
      </c>
      <c r="Q225" s="2004">
        <v>31</v>
      </c>
      <c r="R225" s="2004">
        <v>65</v>
      </c>
      <c r="S225" s="2004">
        <v>95</v>
      </c>
      <c r="T225" s="2004">
        <v>61</v>
      </c>
      <c r="U225" s="2004">
        <v>70</v>
      </c>
      <c r="V225" s="2004">
        <v>36</v>
      </c>
      <c r="W225" s="2004">
        <v>114</v>
      </c>
      <c r="X225" s="2004">
        <v>84</v>
      </c>
      <c r="Y225" s="2004">
        <v>157</v>
      </c>
      <c r="Z225" s="2004">
        <v>102</v>
      </c>
      <c r="AA225" s="2004">
        <v>1361</v>
      </c>
      <c r="AB225" s="2005">
        <f>SUM(P225:R225)</f>
        <v>101</v>
      </c>
      <c r="AC225" s="2005">
        <f>SUM(S225:U225)</f>
        <v>226</v>
      </c>
      <c r="AD225" s="2005">
        <f>SUM(V225:X225)</f>
        <v>234</v>
      </c>
      <c r="AE225" s="2005">
        <f>SUM(Y225:AA225)</f>
        <v>1620</v>
      </c>
      <c r="AF225" s="2005">
        <f>AB225+AC225</f>
        <v>327</v>
      </c>
      <c r="AG225" s="2005">
        <f>AE225+AD225</f>
        <v>1854</v>
      </c>
      <c r="AH225" s="2005">
        <f>AF225+AG225</f>
        <v>2181</v>
      </c>
    </row>
    <row r="226" spans="1:35">
      <c r="A226" s="1887">
        <v>223</v>
      </c>
      <c r="B226" s="1887">
        <v>223</v>
      </c>
      <c r="D226" s="2177">
        <v>1</v>
      </c>
      <c r="E226" s="104"/>
      <c r="F226" s="104"/>
      <c r="G226" s="104"/>
      <c r="H226" s="2195" t="s">
        <v>161</v>
      </c>
      <c r="I226" s="2196"/>
      <c r="J226" s="2197"/>
      <c r="K226" s="2197"/>
      <c r="L226" s="2196"/>
      <c r="M226" s="2196"/>
      <c r="N226" s="2196"/>
      <c r="O226" s="2205"/>
      <c r="P226" s="1425">
        <v>0</v>
      </c>
      <c r="Q226" s="1425">
        <v>0</v>
      </c>
      <c r="R226" s="1425">
        <v>0</v>
      </c>
      <c r="S226" s="1425">
        <v>0</v>
      </c>
      <c r="T226" s="1425">
        <v>0</v>
      </c>
      <c r="U226" s="1425">
        <v>0</v>
      </c>
      <c r="V226" s="1425">
        <v>0</v>
      </c>
      <c r="W226" s="1425">
        <v>0</v>
      </c>
      <c r="X226" s="1425">
        <v>0</v>
      </c>
      <c r="Y226" s="1425">
        <v>0</v>
      </c>
      <c r="Z226" s="1425">
        <v>0</v>
      </c>
      <c r="AA226" s="1425">
        <v>1506</v>
      </c>
      <c r="AB226" s="1426">
        <f>SUM(P226:R226)</f>
        <v>0</v>
      </c>
      <c r="AC226" s="1426">
        <f>SUM(S226:U226)</f>
        <v>0</v>
      </c>
      <c r="AD226" s="1426">
        <f>SUM(V226:X226)</f>
        <v>0</v>
      </c>
      <c r="AE226" s="1426">
        <f>SUM(Y226:AA226)</f>
        <v>1506</v>
      </c>
      <c r="AF226" s="1426">
        <f>AB226+AC226</f>
        <v>0</v>
      </c>
      <c r="AG226" s="1426">
        <f>AE226+AD226</f>
        <v>1506</v>
      </c>
      <c r="AH226" s="1426">
        <f>AF226+AG226</f>
        <v>1506</v>
      </c>
    </row>
    <row r="227" spans="1:35">
      <c r="A227" s="1887">
        <v>224</v>
      </c>
      <c r="B227" s="1887">
        <v>224</v>
      </c>
      <c r="D227" s="2177">
        <v>1</v>
      </c>
      <c r="E227" s="104"/>
      <c r="F227" s="104"/>
      <c r="G227" s="104"/>
      <c r="H227" s="2250" t="s">
        <v>184</v>
      </c>
      <c r="I227" s="2107"/>
      <c r="J227" s="2251"/>
      <c r="K227" s="2251"/>
      <c r="L227" s="2251"/>
      <c r="M227" s="2251"/>
      <c r="N227" s="2251"/>
      <c r="O227" s="2271"/>
      <c r="P227" s="2007">
        <f>P223+P225-P226</f>
        <v>-5844</v>
      </c>
      <c r="Q227" s="2007">
        <f t="shared" ref="Q227:AH227" si="160">Q223+Q225-Q226</f>
        <v>-3450</v>
      </c>
      <c r="R227" s="2007">
        <f t="shared" si="160"/>
        <v>2107</v>
      </c>
      <c r="S227" s="2007">
        <f t="shared" si="160"/>
        <v>-4702</v>
      </c>
      <c r="T227" s="2007">
        <f t="shared" si="160"/>
        <v>435</v>
      </c>
      <c r="U227" s="2007">
        <f t="shared" si="160"/>
        <v>663</v>
      </c>
      <c r="V227" s="2007">
        <f t="shared" si="160"/>
        <v>-12244</v>
      </c>
      <c r="W227" s="2007">
        <f t="shared" si="160"/>
        <v>-6437</v>
      </c>
      <c r="X227" s="2007">
        <f t="shared" si="160"/>
        <v>-19190</v>
      </c>
      <c r="Y227" s="2007">
        <f t="shared" si="160"/>
        <v>-3239</v>
      </c>
      <c r="Z227" s="2007">
        <f t="shared" si="160"/>
        <v>-4198</v>
      </c>
      <c r="AA227" s="2007">
        <f t="shared" si="160"/>
        <v>-1393</v>
      </c>
      <c r="AB227" s="2007">
        <f t="shared" si="160"/>
        <v>-7187</v>
      </c>
      <c r="AC227" s="2007">
        <f t="shared" si="160"/>
        <v>-3604</v>
      </c>
      <c r="AD227" s="2007">
        <f t="shared" si="160"/>
        <v>-37871</v>
      </c>
      <c r="AE227" s="2007">
        <f t="shared" si="160"/>
        <v>-8830</v>
      </c>
      <c r="AF227" s="2007">
        <f t="shared" si="160"/>
        <v>-10791</v>
      </c>
      <c r="AG227" s="2007">
        <f t="shared" si="160"/>
        <v>-46701</v>
      </c>
      <c r="AH227" s="2007">
        <f t="shared" si="160"/>
        <v>-57492</v>
      </c>
    </row>
    <row r="228" spans="1:35">
      <c r="A228" s="1887">
        <v>225</v>
      </c>
      <c r="B228" s="1887">
        <v>225</v>
      </c>
      <c r="D228" s="2177">
        <v>1</v>
      </c>
      <c r="E228" s="104"/>
      <c r="F228" s="104"/>
      <c r="G228" s="104"/>
      <c r="H228" s="2239"/>
      <c r="I228" s="2240" t="s">
        <v>140</v>
      </c>
      <c r="J228" s="1188"/>
      <c r="K228" s="1188"/>
      <c r="L228" s="2241"/>
      <c r="M228" s="2241"/>
      <c r="N228" s="2241"/>
      <c r="O228" s="2242"/>
      <c r="P228" s="1668">
        <f t="shared" ref="P228:AH228" si="161">IFERROR(P227/P159,0)</f>
        <v>0</v>
      </c>
      <c r="Q228" s="1668">
        <f t="shared" si="161"/>
        <v>-1.2234042553191489</v>
      </c>
      <c r="R228" s="1668">
        <f t="shared" si="161"/>
        <v>0.13857283788227556</v>
      </c>
      <c r="S228" s="1668">
        <f t="shared" si="161"/>
        <v>-1.6080711354309165</v>
      </c>
      <c r="T228" s="1668">
        <f t="shared" si="161"/>
        <v>3.8887895583765424E-2</v>
      </c>
      <c r="U228" s="1668">
        <f t="shared" si="161"/>
        <v>2.7805737292400604E-2</v>
      </c>
      <c r="V228" s="1668">
        <f t="shared" si="161"/>
        <v>-3.9193341869398206</v>
      </c>
      <c r="W228" s="1668">
        <f t="shared" si="161"/>
        <v>-3.0917387127761766</v>
      </c>
      <c r="X228" s="1668">
        <f t="shared" si="161"/>
        <v>6.0555380246134431</v>
      </c>
      <c r="Y228" s="1668">
        <f t="shared" si="161"/>
        <v>-0.24903890512071353</v>
      </c>
      <c r="Z228" s="1668">
        <f t="shared" si="161"/>
        <v>-1.412041708711739</v>
      </c>
      <c r="AA228" s="1668">
        <f t="shared" si="161"/>
        <v>-0.23714674838270344</v>
      </c>
      <c r="AB228" s="1668">
        <f t="shared" si="161"/>
        <v>-0.39872399445214979</v>
      </c>
      <c r="AC228" s="1668">
        <f t="shared" si="161"/>
        <v>-9.495705327501712E-2</v>
      </c>
      <c r="AD228" s="1668">
        <f t="shared" si="161"/>
        <v>-18.591556210112913</v>
      </c>
      <c r="AE228" s="1668">
        <f t="shared" si="161"/>
        <v>-0.40406351530682288</v>
      </c>
      <c r="AF228" s="1668">
        <f t="shared" si="161"/>
        <v>-0.19276871684024366</v>
      </c>
      <c r="AG228" s="1668">
        <f t="shared" si="161"/>
        <v>-1.9548346588530765</v>
      </c>
      <c r="AH228" s="1668">
        <f t="shared" si="161"/>
        <v>-0.71982871952822747</v>
      </c>
      <c r="AI228" s="1108"/>
    </row>
    <row r="229" spans="1:35">
      <c r="A229" s="1887">
        <v>226</v>
      </c>
      <c r="B229" s="1887">
        <v>226</v>
      </c>
      <c r="D229" s="2177">
        <v>1</v>
      </c>
      <c r="E229" s="104"/>
      <c r="F229" s="104"/>
      <c r="G229" s="104"/>
      <c r="H229" s="104"/>
      <c r="I229" s="2182"/>
      <c r="J229" s="104"/>
      <c r="K229" s="104"/>
      <c r="L229" s="2182"/>
      <c r="M229" s="2182"/>
      <c r="N229" s="2182"/>
      <c r="O229" s="2182"/>
      <c r="P229" s="2187"/>
      <c r="Q229" s="2187"/>
      <c r="R229" s="2187"/>
      <c r="S229" s="2187"/>
      <c r="T229" s="2187"/>
      <c r="U229" s="2187"/>
      <c r="Y229" s="252"/>
      <c r="Z229" s="252"/>
      <c r="AA229" s="252"/>
      <c r="AB229" s="252"/>
      <c r="AC229" s="252"/>
      <c r="AD229" s="252"/>
      <c r="AE229" s="252"/>
      <c r="AF229" s="252"/>
      <c r="AG229" s="252"/>
      <c r="AH229" s="1674"/>
    </row>
    <row r="230" spans="1:35">
      <c r="A230" s="1887">
        <v>227</v>
      </c>
      <c r="B230" s="1887">
        <v>227</v>
      </c>
      <c r="D230" s="2177">
        <v>1</v>
      </c>
      <c r="E230" s="104"/>
      <c r="F230" s="104"/>
      <c r="G230" s="104" t="s">
        <v>517</v>
      </c>
      <c r="H230" s="104"/>
      <c r="I230" s="2182"/>
      <c r="J230" s="104"/>
      <c r="K230" s="104"/>
      <c r="L230" s="2182"/>
      <c r="M230" s="2182"/>
      <c r="N230" s="2182"/>
      <c r="O230" s="2182"/>
      <c r="P230" s="2187"/>
      <c r="Q230" s="2187"/>
      <c r="R230" s="2187"/>
      <c r="S230" s="2187"/>
      <c r="T230" s="2187"/>
      <c r="U230" s="2187"/>
      <c r="Z230" s="1"/>
      <c r="AA230" s="1"/>
      <c r="AB230" s="1"/>
      <c r="AC230" s="1"/>
      <c r="AD230" s="1"/>
      <c r="AE230" s="1"/>
      <c r="AF230" s="1"/>
      <c r="AG230" s="1"/>
      <c r="AH230" s="1"/>
    </row>
    <row r="231" spans="1:35">
      <c r="A231" s="1887">
        <v>228</v>
      </c>
      <c r="B231" s="1887">
        <v>228</v>
      </c>
      <c r="D231" s="2177">
        <v>1</v>
      </c>
      <c r="E231" s="104"/>
      <c r="F231" s="104"/>
      <c r="G231" s="104"/>
      <c r="H231" s="2272" t="s">
        <v>9</v>
      </c>
      <c r="I231" s="1555"/>
      <c r="J231" s="2273"/>
      <c r="K231" s="2273"/>
      <c r="L231" s="1555"/>
      <c r="M231" s="1555"/>
      <c r="N231" s="2274" t="s">
        <v>568</v>
      </c>
      <c r="O231" s="2275"/>
      <c r="P231" s="2276">
        <f>SUM(P232,P236)</f>
        <v>0</v>
      </c>
      <c r="Q231" s="2276">
        <f t="shared" ref="Q231:AH231" si="162">SUM(Q232,Q236)</f>
        <v>0</v>
      </c>
      <c r="R231" s="2276">
        <f t="shared" si="162"/>
        <v>0</v>
      </c>
      <c r="S231" s="2276">
        <f t="shared" si="162"/>
        <v>0</v>
      </c>
      <c r="T231" s="2276">
        <f t="shared" si="162"/>
        <v>0</v>
      </c>
      <c r="U231" s="2276">
        <f t="shared" si="162"/>
        <v>0</v>
      </c>
      <c r="V231" s="2276">
        <f t="shared" si="162"/>
        <v>0</v>
      </c>
      <c r="W231" s="2276">
        <f t="shared" si="162"/>
        <v>0</v>
      </c>
      <c r="X231" s="2276">
        <f t="shared" si="162"/>
        <v>0</v>
      </c>
      <c r="Y231" s="2276">
        <f t="shared" si="162"/>
        <v>0</v>
      </c>
      <c r="Z231" s="2276">
        <f t="shared" si="162"/>
        <v>0</v>
      </c>
      <c r="AA231" s="2276">
        <f t="shared" si="162"/>
        <v>0</v>
      </c>
      <c r="AB231" s="2008">
        <f t="shared" si="162"/>
        <v>0</v>
      </c>
      <c r="AC231" s="2008">
        <f t="shared" si="162"/>
        <v>0</v>
      </c>
      <c r="AD231" s="2008">
        <f t="shared" si="162"/>
        <v>0</v>
      </c>
      <c r="AE231" s="2008">
        <f t="shared" si="162"/>
        <v>0</v>
      </c>
      <c r="AF231" s="2008">
        <f t="shared" si="162"/>
        <v>0</v>
      </c>
      <c r="AG231" s="2008">
        <f t="shared" si="162"/>
        <v>0</v>
      </c>
      <c r="AH231" s="2008">
        <f t="shared" si="162"/>
        <v>0</v>
      </c>
    </row>
    <row r="232" spans="1:35">
      <c r="B232" s="1887">
        <v>229</v>
      </c>
      <c r="D232" s="2177">
        <v>1</v>
      </c>
      <c r="E232" s="104"/>
      <c r="F232" s="104"/>
      <c r="G232" s="104"/>
      <c r="H232" s="89"/>
      <c r="I232" s="2182"/>
      <c r="J232" s="104"/>
      <c r="K232" s="2254" t="s">
        <v>760</v>
      </c>
      <c r="L232" s="2254"/>
      <c r="M232" s="2254"/>
      <c r="N232" s="2254"/>
      <c r="O232" s="2255"/>
      <c r="P232" s="2255">
        <f>SUM(P233:P235)</f>
        <v>0</v>
      </c>
      <c r="Q232" s="2255">
        <f t="shared" ref="Q232:AA232" si="163">SUM(Q233:Q235)</f>
        <v>0</v>
      </c>
      <c r="R232" s="2255">
        <f t="shared" si="163"/>
        <v>0</v>
      </c>
      <c r="S232" s="2255">
        <f t="shared" si="163"/>
        <v>0</v>
      </c>
      <c r="T232" s="2255">
        <f t="shared" si="163"/>
        <v>0</v>
      </c>
      <c r="U232" s="2255">
        <f t="shared" si="163"/>
        <v>0</v>
      </c>
      <c r="V232" s="2255">
        <f t="shared" si="163"/>
        <v>0</v>
      </c>
      <c r="W232" s="2255">
        <f t="shared" si="163"/>
        <v>0</v>
      </c>
      <c r="X232" s="2255">
        <f t="shared" si="163"/>
        <v>0</v>
      </c>
      <c r="Y232" s="2255">
        <f t="shared" si="163"/>
        <v>0</v>
      </c>
      <c r="Z232" s="2255">
        <f t="shared" si="163"/>
        <v>0</v>
      </c>
      <c r="AA232" s="2255">
        <f t="shared" si="163"/>
        <v>0</v>
      </c>
      <c r="AB232" s="1430">
        <f t="shared" ref="AB232:AB240" si="164">SUM(P232:R232)</f>
        <v>0</v>
      </c>
      <c r="AC232" s="1430">
        <f t="shared" ref="AC232:AC240" si="165">SUM(S232:U232)</f>
        <v>0</v>
      </c>
      <c r="AD232" s="1430">
        <f t="shared" ref="AD232:AD240" si="166">SUM(V232:X232)</f>
        <v>0</v>
      </c>
      <c r="AE232" s="1430">
        <f t="shared" ref="AE232:AE240" si="167">SUM(Y232:AA232)</f>
        <v>0</v>
      </c>
      <c r="AF232" s="1430">
        <f t="shared" ref="AF232:AF240" si="168">AB232+AC232</f>
        <v>0</v>
      </c>
      <c r="AG232" s="1430">
        <f t="shared" ref="AG232:AG240" si="169">AE232+AD232</f>
        <v>0</v>
      </c>
      <c r="AH232" s="1430">
        <f t="shared" ref="AH232:AH240" si="170">AF232+AG232</f>
        <v>0</v>
      </c>
    </row>
    <row r="233" spans="1:35" ht="15" customHeight="1">
      <c r="A233" s="1887">
        <v>229</v>
      </c>
      <c r="B233" s="1887">
        <v>230</v>
      </c>
      <c r="D233" s="2177">
        <v>1</v>
      </c>
      <c r="E233" s="104"/>
      <c r="F233" s="104"/>
      <c r="G233" s="104"/>
      <c r="H233" s="89"/>
      <c r="I233" s="2182"/>
      <c r="J233" s="104"/>
      <c r="K233" s="104"/>
      <c r="L233" s="2182" t="s">
        <v>214</v>
      </c>
      <c r="M233" s="2182"/>
      <c r="N233" s="2182"/>
      <c r="O233" s="2225"/>
      <c r="P233" s="2277"/>
      <c r="Q233" s="1419"/>
      <c r="R233" s="1419"/>
      <c r="S233" s="1419"/>
      <c r="T233" s="1419"/>
      <c r="U233" s="1419"/>
      <c r="V233" s="1419"/>
      <c r="W233" s="1419"/>
      <c r="X233" s="1419"/>
      <c r="Y233" s="1419"/>
      <c r="Z233" s="1419"/>
      <c r="AA233" s="1419"/>
      <c r="AB233" s="1418">
        <f t="shared" si="164"/>
        <v>0</v>
      </c>
      <c r="AC233" s="1418">
        <f t="shared" si="165"/>
        <v>0</v>
      </c>
      <c r="AD233" s="1418">
        <f t="shared" si="166"/>
        <v>0</v>
      </c>
      <c r="AE233" s="1418">
        <f t="shared" si="167"/>
        <v>0</v>
      </c>
      <c r="AF233" s="1418">
        <f t="shared" si="168"/>
        <v>0</v>
      </c>
      <c r="AG233" s="1418">
        <f t="shared" si="169"/>
        <v>0</v>
      </c>
      <c r="AH233" s="1418">
        <f t="shared" si="170"/>
        <v>0</v>
      </c>
    </row>
    <row r="234" spans="1:35" ht="15" customHeight="1">
      <c r="A234" s="1887">
        <v>230</v>
      </c>
      <c r="B234" s="1887">
        <v>231</v>
      </c>
      <c r="D234" s="2177">
        <v>1</v>
      </c>
      <c r="E234" s="104"/>
      <c r="F234" s="104"/>
      <c r="G234" s="104"/>
      <c r="H234" s="89"/>
      <c r="I234" s="2182"/>
      <c r="J234" s="104"/>
      <c r="K234" s="104"/>
      <c r="L234" s="2182" t="s">
        <v>215</v>
      </c>
      <c r="M234" s="2182"/>
      <c r="N234" s="2182"/>
      <c r="O234" s="2225"/>
      <c r="P234" s="2277"/>
      <c r="Q234" s="1419"/>
      <c r="R234" s="1419"/>
      <c r="S234" s="1419"/>
      <c r="T234" s="1419"/>
      <c r="U234" s="1419"/>
      <c r="V234" s="1419"/>
      <c r="W234" s="1419"/>
      <c r="X234" s="1419"/>
      <c r="Y234" s="1419"/>
      <c r="Z234" s="1419"/>
      <c r="AA234" s="1419"/>
      <c r="AB234" s="1418">
        <f>SUM(P234:R234)</f>
        <v>0</v>
      </c>
      <c r="AC234" s="1418">
        <f t="shared" si="165"/>
        <v>0</v>
      </c>
      <c r="AD234" s="1418">
        <f t="shared" si="166"/>
        <v>0</v>
      </c>
      <c r="AE234" s="1418">
        <f t="shared" si="167"/>
        <v>0</v>
      </c>
      <c r="AF234" s="1418">
        <f t="shared" si="168"/>
        <v>0</v>
      </c>
      <c r="AG234" s="1418">
        <f t="shared" si="169"/>
        <v>0</v>
      </c>
      <c r="AH234" s="1418">
        <f t="shared" si="170"/>
        <v>0</v>
      </c>
    </row>
    <row r="235" spans="1:35" ht="15" customHeight="1">
      <c r="A235" s="1887">
        <v>231</v>
      </c>
      <c r="B235" s="1887">
        <v>232</v>
      </c>
      <c r="D235" s="2177">
        <v>1</v>
      </c>
      <c r="E235" s="104"/>
      <c r="F235" s="104"/>
      <c r="G235" s="104"/>
      <c r="H235" s="89"/>
      <c r="I235" s="2182"/>
      <c r="J235" s="104"/>
      <c r="K235" s="520"/>
      <c r="L235" s="81" t="s">
        <v>216</v>
      </c>
      <c r="M235" s="81"/>
      <c r="N235" s="81"/>
      <c r="O235" s="2230"/>
      <c r="P235" s="2278"/>
      <c r="Q235" s="1424"/>
      <c r="R235" s="1424"/>
      <c r="S235" s="1424"/>
      <c r="T235" s="1424"/>
      <c r="U235" s="1424"/>
      <c r="V235" s="1424"/>
      <c r="W235" s="1424"/>
      <c r="X235" s="1424"/>
      <c r="Y235" s="1424"/>
      <c r="Z235" s="1424"/>
      <c r="AA235" s="1424"/>
      <c r="AB235" s="1423">
        <f t="shared" si="164"/>
        <v>0</v>
      </c>
      <c r="AC235" s="1423">
        <f t="shared" si="165"/>
        <v>0</v>
      </c>
      <c r="AD235" s="1423">
        <f t="shared" si="166"/>
        <v>0</v>
      </c>
      <c r="AE235" s="1423">
        <f t="shared" si="167"/>
        <v>0</v>
      </c>
      <c r="AF235" s="1423">
        <f t="shared" si="168"/>
        <v>0</v>
      </c>
      <c r="AG235" s="1423">
        <f t="shared" si="169"/>
        <v>0</v>
      </c>
      <c r="AH235" s="1423">
        <f t="shared" si="170"/>
        <v>0</v>
      </c>
    </row>
    <row r="236" spans="1:35" ht="15" customHeight="1">
      <c r="B236" s="1887">
        <v>233</v>
      </c>
      <c r="D236" s="2177">
        <v>1</v>
      </c>
      <c r="E236" s="104"/>
      <c r="F236" s="104"/>
      <c r="G236" s="104"/>
      <c r="H236" s="89"/>
      <c r="I236" s="2182"/>
      <c r="J236" s="104"/>
      <c r="K236" s="2254" t="s">
        <v>761</v>
      </c>
      <c r="L236" s="2254"/>
      <c r="M236" s="2254"/>
      <c r="N236" s="2254"/>
      <c r="O236" s="2255"/>
      <c r="P236" s="2255">
        <f>SUM(P237:P240)</f>
        <v>0</v>
      </c>
      <c r="Q236" s="2255">
        <f t="shared" ref="Q236:AA236" si="171">SUM(Q237:Q240)</f>
        <v>0</v>
      </c>
      <c r="R236" s="2255">
        <f t="shared" si="171"/>
        <v>0</v>
      </c>
      <c r="S236" s="2255">
        <f t="shared" si="171"/>
        <v>0</v>
      </c>
      <c r="T236" s="2255">
        <f t="shared" si="171"/>
        <v>0</v>
      </c>
      <c r="U236" s="2255">
        <f t="shared" si="171"/>
        <v>0</v>
      </c>
      <c r="V236" s="2255">
        <f t="shared" si="171"/>
        <v>0</v>
      </c>
      <c r="W236" s="2255">
        <f t="shared" si="171"/>
        <v>0</v>
      </c>
      <c r="X236" s="2255">
        <f t="shared" si="171"/>
        <v>0</v>
      </c>
      <c r="Y236" s="2255">
        <f t="shared" si="171"/>
        <v>0</v>
      </c>
      <c r="Z236" s="2255">
        <f t="shared" si="171"/>
        <v>0</v>
      </c>
      <c r="AA236" s="2255">
        <f t="shared" si="171"/>
        <v>0</v>
      </c>
      <c r="AB236" s="1430">
        <f t="shared" si="164"/>
        <v>0</v>
      </c>
      <c r="AC236" s="1430">
        <f t="shared" si="165"/>
        <v>0</v>
      </c>
      <c r="AD236" s="1430">
        <f t="shared" si="166"/>
        <v>0</v>
      </c>
      <c r="AE236" s="1430">
        <f t="shared" si="167"/>
        <v>0</v>
      </c>
      <c r="AF236" s="1430">
        <f t="shared" si="168"/>
        <v>0</v>
      </c>
      <c r="AG236" s="1430">
        <f t="shared" si="169"/>
        <v>0</v>
      </c>
      <c r="AH236" s="1430">
        <f t="shared" si="170"/>
        <v>0</v>
      </c>
    </row>
    <row r="237" spans="1:35" ht="15" customHeight="1">
      <c r="A237" s="1887">
        <v>232</v>
      </c>
      <c r="B237" s="1887">
        <v>234</v>
      </c>
      <c r="D237" s="2177">
        <v>1</v>
      </c>
      <c r="E237" s="104"/>
      <c r="F237" s="104"/>
      <c r="G237" s="104"/>
      <c r="H237" s="89"/>
      <c r="I237" s="2182"/>
      <c r="J237" s="104"/>
      <c r="K237" s="104"/>
      <c r="L237" s="2182" t="s">
        <v>61</v>
      </c>
      <c r="M237" s="2182"/>
      <c r="N237" s="2182"/>
      <c r="O237" s="2225"/>
      <c r="P237" s="2277"/>
      <c r="Q237" s="1419"/>
      <c r="R237" s="1419"/>
      <c r="S237" s="1419"/>
      <c r="T237" s="1419"/>
      <c r="U237" s="1419"/>
      <c r="V237" s="1419"/>
      <c r="W237" s="1419"/>
      <c r="X237" s="1419"/>
      <c r="Y237" s="1419"/>
      <c r="Z237" s="1419"/>
      <c r="AA237" s="1419"/>
      <c r="AB237" s="1418">
        <f t="shared" si="164"/>
        <v>0</v>
      </c>
      <c r="AC237" s="1418">
        <f t="shared" si="165"/>
        <v>0</v>
      </c>
      <c r="AD237" s="1418">
        <f t="shared" si="166"/>
        <v>0</v>
      </c>
      <c r="AE237" s="1418">
        <f t="shared" si="167"/>
        <v>0</v>
      </c>
      <c r="AF237" s="1418">
        <f t="shared" si="168"/>
        <v>0</v>
      </c>
      <c r="AG237" s="1418">
        <f t="shared" si="169"/>
        <v>0</v>
      </c>
      <c r="AH237" s="1418">
        <f t="shared" si="170"/>
        <v>0</v>
      </c>
    </row>
    <row r="238" spans="1:35" ht="15" customHeight="1">
      <c r="B238" s="1887">
        <v>235</v>
      </c>
      <c r="D238" s="2177">
        <v>1</v>
      </c>
      <c r="E238" s="2177">
        <v>1</v>
      </c>
      <c r="F238" s="2279"/>
      <c r="G238" s="104"/>
      <c r="H238" s="89"/>
      <c r="I238" s="2182"/>
      <c r="J238" s="104"/>
      <c r="K238" s="104"/>
      <c r="L238" s="2182" t="s">
        <v>762</v>
      </c>
      <c r="M238" s="2182"/>
      <c r="N238" s="2182"/>
      <c r="O238" s="2225"/>
      <c r="P238" s="2277"/>
      <c r="Q238" s="1419"/>
      <c r="R238" s="1419"/>
      <c r="S238" s="1419"/>
      <c r="T238" s="1419"/>
      <c r="U238" s="1419"/>
      <c r="V238" s="1419"/>
      <c r="W238" s="1419"/>
      <c r="X238" s="1419"/>
      <c r="Y238" s="1419"/>
      <c r="Z238" s="1419"/>
      <c r="AA238" s="1419"/>
      <c r="AB238" s="1418">
        <f t="shared" si="164"/>
        <v>0</v>
      </c>
      <c r="AC238" s="1418">
        <f t="shared" si="165"/>
        <v>0</v>
      </c>
      <c r="AD238" s="1418">
        <f t="shared" si="166"/>
        <v>0</v>
      </c>
      <c r="AE238" s="1418">
        <f t="shared" si="167"/>
        <v>0</v>
      </c>
      <c r="AF238" s="1418">
        <f t="shared" si="168"/>
        <v>0</v>
      </c>
      <c r="AG238" s="1418">
        <f t="shared" si="169"/>
        <v>0</v>
      </c>
      <c r="AH238" s="1418">
        <f t="shared" si="170"/>
        <v>0</v>
      </c>
    </row>
    <row r="239" spans="1:35" ht="15" customHeight="1">
      <c r="B239" s="1887">
        <v>236</v>
      </c>
      <c r="D239" s="2177">
        <v>1</v>
      </c>
      <c r="E239" s="2177">
        <v>1</v>
      </c>
      <c r="F239" s="2279"/>
      <c r="G239" s="104"/>
      <c r="H239" s="89"/>
      <c r="I239" s="2182"/>
      <c r="J239" s="104"/>
      <c r="K239" s="104"/>
      <c r="L239" s="2182" t="s">
        <v>763</v>
      </c>
      <c r="M239" s="2182"/>
      <c r="N239" s="2182"/>
      <c r="O239" s="2225"/>
      <c r="P239" s="2277"/>
      <c r="Q239" s="1419"/>
      <c r="R239" s="1419"/>
      <c r="S239" s="1419"/>
      <c r="T239" s="1419"/>
      <c r="U239" s="1419"/>
      <c r="V239" s="1419"/>
      <c r="W239" s="1419"/>
      <c r="X239" s="1419"/>
      <c r="Y239" s="1419"/>
      <c r="Z239" s="1419"/>
      <c r="AA239" s="1419"/>
      <c r="AB239" s="1418">
        <f t="shared" si="164"/>
        <v>0</v>
      </c>
      <c r="AC239" s="1418">
        <f t="shared" si="165"/>
        <v>0</v>
      </c>
      <c r="AD239" s="1418">
        <f t="shared" si="166"/>
        <v>0</v>
      </c>
      <c r="AE239" s="1418">
        <f t="shared" si="167"/>
        <v>0</v>
      </c>
      <c r="AF239" s="1418">
        <f t="shared" si="168"/>
        <v>0</v>
      </c>
      <c r="AG239" s="1418">
        <f t="shared" si="169"/>
        <v>0</v>
      </c>
      <c r="AH239" s="1418">
        <f t="shared" si="170"/>
        <v>0</v>
      </c>
    </row>
    <row r="240" spans="1:35" ht="15" customHeight="1">
      <c r="B240" s="1887">
        <v>237</v>
      </c>
      <c r="D240" s="2177">
        <v>1</v>
      </c>
      <c r="E240" s="2177">
        <v>1</v>
      </c>
      <c r="F240" s="2279"/>
      <c r="G240" s="104"/>
      <c r="H240" s="89"/>
      <c r="I240" s="2182"/>
      <c r="J240" s="104"/>
      <c r="K240" s="104"/>
      <c r="L240" s="2182" t="s">
        <v>764</v>
      </c>
      <c r="M240" s="2182"/>
      <c r="N240" s="2182"/>
      <c r="O240" s="2225"/>
      <c r="P240" s="2277"/>
      <c r="Q240" s="1419"/>
      <c r="R240" s="1419"/>
      <c r="S240" s="1419"/>
      <c r="T240" s="1419"/>
      <c r="U240" s="1419"/>
      <c r="V240" s="1419"/>
      <c r="W240" s="1419"/>
      <c r="X240" s="1419"/>
      <c r="Y240" s="1419"/>
      <c r="Z240" s="1419"/>
      <c r="AA240" s="1419"/>
      <c r="AB240" s="1418">
        <f t="shared" si="164"/>
        <v>0</v>
      </c>
      <c r="AC240" s="1418">
        <f t="shared" si="165"/>
        <v>0</v>
      </c>
      <c r="AD240" s="1418">
        <f t="shared" si="166"/>
        <v>0</v>
      </c>
      <c r="AE240" s="1418">
        <f t="shared" si="167"/>
        <v>0</v>
      </c>
      <c r="AF240" s="1418">
        <f t="shared" si="168"/>
        <v>0</v>
      </c>
      <c r="AG240" s="1418">
        <f t="shared" si="169"/>
        <v>0</v>
      </c>
      <c r="AH240" s="1418">
        <f t="shared" si="170"/>
        <v>0</v>
      </c>
    </row>
    <row r="241" spans="1:35">
      <c r="A241" s="1887">
        <v>233</v>
      </c>
      <c r="B241" s="1887">
        <v>238</v>
      </c>
      <c r="D241" s="2177">
        <v>1</v>
      </c>
      <c r="E241" s="104"/>
      <c r="F241" s="104"/>
      <c r="G241" s="104"/>
      <c r="H241" s="2272" t="s">
        <v>133</v>
      </c>
      <c r="I241" s="1555"/>
      <c r="J241" s="2273"/>
      <c r="K241" s="2273"/>
      <c r="L241" s="1555"/>
      <c r="M241" s="1555"/>
      <c r="N241" s="2274" t="s">
        <v>570</v>
      </c>
      <c r="O241" s="2275"/>
      <c r="P241" s="2276">
        <f>SUM(P242,P246)</f>
        <v>0</v>
      </c>
      <c r="Q241" s="2276">
        <f t="shared" ref="Q241:AH241" si="172">SUM(Q242,Q246)</f>
        <v>0</v>
      </c>
      <c r="R241" s="2276">
        <f t="shared" si="172"/>
        <v>0</v>
      </c>
      <c r="S241" s="2276">
        <f t="shared" si="172"/>
        <v>0</v>
      </c>
      <c r="T241" s="2276">
        <f t="shared" si="172"/>
        <v>0</v>
      </c>
      <c r="U241" s="2276">
        <f t="shared" si="172"/>
        <v>0</v>
      </c>
      <c r="V241" s="2276">
        <f t="shared" si="172"/>
        <v>0</v>
      </c>
      <c r="W241" s="2276">
        <f t="shared" si="172"/>
        <v>0</v>
      </c>
      <c r="X241" s="2276">
        <f t="shared" si="172"/>
        <v>0</v>
      </c>
      <c r="Y241" s="2276">
        <f t="shared" si="172"/>
        <v>0</v>
      </c>
      <c r="Z241" s="2276">
        <f t="shared" si="172"/>
        <v>0</v>
      </c>
      <c r="AA241" s="2276">
        <f t="shared" si="172"/>
        <v>0</v>
      </c>
      <c r="AB241" s="2008">
        <f t="shared" si="172"/>
        <v>0</v>
      </c>
      <c r="AC241" s="2008">
        <f t="shared" si="172"/>
        <v>0</v>
      </c>
      <c r="AD241" s="2008">
        <f t="shared" si="172"/>
        <v>0</v>
      </c>
      <c r="AE241" s="2008">
        <f t="shared" si="172"/>
        <v>0</v>
      </c>
      <c r="AF241" s="2008">
        <f t="shared" si="172"/>
        <v>0</v>
      </c>
      <c r="AG241" s="2008">
        <f t="shared" si="172"/>
        <v>0</v>
      </c>
      <c r="AH241" s="2008">
        <f t="shared" si="172"/>
        <v>0</v>
      </c>
    </row>
    <row r="242" spans="1:35">
      <c r="B242" s="1887">
        <v>239</v>
      </c>
      <c r="D242" s="2177">
        <v>1</v>
      </c>
      <c r="E242" s="104"/>
      <c r="F242" s="104"/>
      <c r="G242" s="104"/>
      <c r="H242" s="89"/>
      <c r="I242" s="2182"/>
      <c r="J242" s="104"/>
      <c r="K242" s="2254" t="s">
        <v>760</v>
      </c>
      <c r="L242" s="2254"/>
      <c r="M242" s="2254"/>
      <c r="N242" s="2254"/>
      <c r="O242" s="2255"/>
      <c r="P242" s="2255">
        <f>SUM(P243:P245)</f>
        <v>0</v>
      </c>
      <c r="Q242" s="2255">
        <f t="shared" ref="Q242:AA242" si="173">SUM(Q243:Q245)</f>
        <v>0</v>
      </c>
      <c r="R242" s="2255">
        <f t="shared" si="173"/>
        <v>0</v>
      </c>
      <c r="S242" s="2255">
        <f t="shared" si="173"/>
        <v>0</v>
      </c>
      <c r="T242" s="2255">
        <f t="shared" si="173"/>
        <v>0</v>
      </c>
      <c r="U242" s="2255">
        <f t="shared" si="173"/>
        <v>0</v>
      </c>
      <c r="V242" s="2255">
        <f t="shared" si="173"/>
        <v>0</v>
      </c>
      <c r="W242" s="2255">
        <f t="shared" si="173"/>
        <v>0</v>
      </c>
      <c r="X242" s="2255">
        <f t="shared" si="173"/>
        <v>0</v>
      </c>
      <c r="Y242" s="2255">
        <f t="shared" si="173"/>
        <v>0</v>
      </c>
      <c r="Z242" s="2255">
        <f t="shared" si="173"/>
        <v>0</v>
      </c>
      <c r="AA242" s="2255">
        <f t="shared" si="173"/>
        <v>0</v>
      </c>
      <c r="AB242" s="1430">
        <f t="shared" ref="AB242:AB250" si="174">SUM(P242:R242)</f>
        <v>0</v>
      </c>
      <c r="AC242" s="1430">
        <f t="shared" ref="AC242:AC250" si="175">SUM(S242:U242)</f>
        <v>0</v>
      </c>
      <c r="AD242" s="1430">
        <f t="shared" ref="AD242:AD250" si="176">SUM(V242:X242)</f>
        <v>0</v>
      </c>
      <c r="AE242" s="1430">
        <f t="shared" ref="AE242:AE250" si="177">SUM(Y242:AA242)</f>
        <v>0</v>
      </c>
      <c r="AF242" s="1430">
        <f t="shared" ref="AF242:AF250" si="178">AB242+AC242</f>
        <v>0</v>
      </c>
      <c r="AG242" s="1430">
        <f t="shared" ref="AG242:AG250" si="179">AE242+AD242</f>
        <v>0</v>
      </c>
      <c r="AH242" s="1430">
        <f t="shared" ref="AH242:AH250" si="180">AF242+AG242</f>
        <v>0</v>
      </c>
    </row>
    <row r="243" spans="1:35" ht="15" customHeight="1">
      <c r="A243" s="1887">
        <v>234</v>
      </c>
      <c r="B243" s="1887">
        <v>240</v>
      </c>
      <c r="D243" s="2177">
        <v>1</v>
      </c>
      <c r="E243" s="104"/>
      <c r="F243" s="104"/>
      <c r="G243" s="104"/>
      <c r="H243" s="89"/>
      <c r="I243" s="2182"/>
      <c r="J243" s="104"/>
      <c r="K243" s="104"/>
      <c r="L243" s="2182" t="s">
        <v>214</v>
      </c>
      <c r="M243" s="2182"/>
      <c r="N243" s="2182"/>
      <c r="O243" s="2225"/>
      <c r="P243" s="2277"/>
      <c r="Q243" s="1419"/>
      <c r="R243" s="1419"/>
      <c r="S243" s="1419"/>
      <c r="T243" s="1419"/>
      <c r="U243" s="1419"/>
      <c r="V243" s="1419"/>
      <c r="W243" s="1419"/>
      <c r="X243" s="1419"/>
      <c r="Y243" s="1419"/>
      <c r="Z243" s="1419"/>
      <c r="AA243" s="1419"/>
      <c r="AB243" s="1418">
        <f t="shared" si="174"/>
        <v>0</v>
      </c>
      <c r="AC243" s="1418">
        <f t="shared" si="175"/>
        <v>0</v>
      </c>
      <c r="AD243" s="1418">
        <f t="shared" si="176"/>
        <v>0</v>
      </c>
      <c r="AE243" s="1418">
        <f t="shared" si="177"/>
        <v>0</v>
      </c>
      <c r="AF243" s="1418">
        <f t="shared" si="178"/>
        <v>0</v>
      </c>
      <c r="AG243" s="1418">
        <f t="shared" si="179"/>
        <v>0</v>
      </c>
      <c r="AH243" s="1418">
        <f t="shared" si="180"/>
        <v>0</v>
      </c>
    </row>
    <row r="244" spans="1:35" ht="15" customHeight="1">
      <c r="A244" s="1887">
        <v>235</v>
      </c>
      <c r="B244" s="1887">
        <v>241</v>
      </c>
      <c r="D244" s="2177">
        <v>1</v>
      </c>
      <c r="E244" s="104"/>
      <c r="F244" s="104"/>
      <c r="G244" s="104"/>
      <c r="H244" s="89"/>
      <c r="I244" s="2182"/>
      <c r="J244" s="104"/>
      <c r="K244" s="104"/>
      <c r="L244" s="2182" t="s">
        <v>215</v>
      </c>
      <c r="M244" s="2182"/>
      <c r="N244" s="2182"/>
      <c r="O244" s="2225"/>
      <c r="P244" s="2277"/>
      <c r="Q244" s="1419"/>
      <c r="R244" s="1419"/>
      <c r="S244" s="1419"/>
      <c r="T244" s="1419"/>
      <c r="U244" s="1419"/>
      <c r="V244" s="1419"/>
      <c r="W244" s="1419"/>
      <c r="X244" s="1419"/>
      <c r="Y244" s="1419"/>
      <c r="Z244" s="1419"/>
      <c r="AA244" s="1419"/>
      <c r="AB244" s="1418">
        <f t="shared" si="174"/>
        <v>0</v>
      </c>
      <c r="AC244" s="1418">
        <f t="shared" si="175"/>
        <v>0</v>
      </c>
      <c r="AD244" s="1418">
        <f t="shared" si="176"/>
        <v>0</v>
      </c>
      <c r="AE244" s="1418">
        <f t="shared" si="177"/>
        <v>0</v>
      </c>
      <c r="AF244" s="1418">
        <f t="shared" si="178"/>
        <v>0</v>
      </c>
      <c r="AG244" s="1418">
        <f t="shared" si="179"/>
        <v>0</v>
      </c>
      <c r="AH244" s="1418">
        <f t="shared" si="180"/>
        <v>0</v>
      </c>
    </row>
    <row r="245" spans="1:35" ht="15" customHeight="1">
      <c r="A245" s="1887">
        <v>236</v>
      </c>
      <c r="B245" s="1887">
        <v>242</v>
      </c>
      <c r="D245" s="2177">
        <v>1</v>
      </c>
      <c r="E245" s="104"/>
      <c r="F245" s="104"/>
      <c r="G245" s="104"/>
      <c r="H245" s="89"/>
      <c r="I245" s="2182"/>
      <c r="J245" s="104"/>
      <c r="K245" s="520"/>
      <c r="L245" s="81" t="s">
        <v>216</v>
      </c>
      <c r="M245" s="81"/>
      <c r="N245" s="81"/>
      <c r="O245" s="2230"/>
      <c r="P245" s="2278"/>
      <c r="Q245" s="1424"/>
      <c r="R245" s="1424"/>
      <c r="S245" s="1424"/>
      <c r="T245" s="1424"/>
      <c r="U245" s="1424"/>
      <c r="V245" s="1424"/>
      <c r="W245" s="1424"/>
      <c r="X245" s="1424"/>
      <c r="Y245" s="1424"/>
      <c r="Z245" s="1424"/>
      <c r="AA245" s="1424"/>
      <c r="AB245" s="1423">
        <f t="shared" si="174"/>
        <v>0</v>
      </c>
      <c r="AC245" s="1423">
        <f t="shared" si="175"/>
        <v>0</v>
      </c>
      <c r="AD245" s="1423">
        <f t="shared" si="176"/>
        <v>0</v>
      </c>
      <c r="AE245" s="1423">
        <f t="shared" si="177"/>
        <v>0</v>
      </c>
      <c r="AF245" s="1423">
        <f t="shared" si="178"/>
        <v>0</v>
      </c>
      <c r="AG245" s="1423">
        <f t="shared" si="179"/>
        <v>0</v>
      </c>
      <c r="AH245" s="1423">
        <f t="shared" si="180"/>
        <v>0</v>
      </c>
    </row>
    <row r="246" spans="1:35" ht="15" customHeight="1">
      <c r="B246" s="1887">
        <v>243</v>
      </c>
      <c r="D246" s="2177">
        <v>1</v>
      </c>
      <c r="E246" s="104"/>
      <c r="F246" s="104"/>
      <c r="G246" s="104"/>
      <c r="H246" s="89"/>
      <c r="I246" s="2182"/>
      <c r="J246" s="104"/>
      <c r="K246" s="2254" t="s">
        <v>761</v>
      </c>
      <c r="L246" s="2254"/>
      <c r="M246" s="2254"/>
      <c r="N246" s="2254"/>
      <c r="O246" s="2255"/>
      <c r="P246" s="2255">
        <f>SUM(P247:P250)</f>
        <v>0</v>
      </c>
      <c r="Q246" s="2255">
        <f t="shared" ref="Q246:AA246" si="181">SUM(Q247:Q250)</f>
        <v>0</v>
      </c>
      <c r="R246" s="2255">
        <f t="shared" si="181"/>
        <v>0</v>
      </c>
      <c r="S246" s="2255">
        <f t="shared" si="181"/>
        <v>0</v>
      </c>
      <c r="T246" s="2255">
        <f t="shared" si="181"/>
        <v>0</v>
      </c>
      <c r="U246" s="2255">
        <f t="shared" si="181"/>
        <v>0</v>
      </c>
      <c r="V246" s="2255">
        <f t="shared" si="181"/>
        <v>0</v>
      </c>
      <c r="W246" s="2255">
        <f t="shared" si="181"/>
        <v>0</v>
      </c>
      <c r="X246" s="2255">
        <f t="shared" si="181"/>
        <v>0</v>
      </c>
      <c r="Y246" s="2255">
        <f t="shared" si="181"/>
        <v>0</v>
      </c>
      <c r="Z246" s="2255">
        <f t="shared" si="181"/>
        <v>0</v>
      </c>
      <c r="AA246" s="2255">
        <f t="shared" si="181"/>
        <v>0</v>
      </c>
      <c r="AB246" s="1430">
        <f t="shared" si="174"/>
        <v>0</v>
      </c>
      <c r="AC246" s="1430">
        <f t="shared" si="175"/>
        <v>0</v>
      </c>
      <c r="AD246" s="1430">
        <f t="shared" si="176"/>
        <v>0</v>
      </c>
      <c r="AE246" s="1430">
        <f t="shared" si="177"/>
        <v>0</v>
      </c>
      <c r="AF246" s="1430">
        <f t="shared" si="178"/>
        <v>0</v>
      </c>
      <c r="AG246" s="1430">
        <f t="shared" si="179"/>
        <v>0</v>
      </c>
      <c r="AH246" s="1430">
        <f t="shared" si="180"/>
        <v>0</v>
      </c>
    </row>
    <row r="247" spans="1:35" ht="15" customHeight="1">
      <c r="A247" s="1887">
        <v>237</v>
      </c>
      <c r="B247" s="1887">
        <v>244</v>
      </c>
      <c r="D247" s="2177">
        <v>1</v>
      </c>
      <c r="E247" s="104"/>
      <c r="F247" s="104"/>
      <c r="G247" s="104"/>
      <c r="H247" s="89"/>
      <c r="I247" s="2182"/>
      <c r="J247" s="104"/>
      <c r="K247" s="104"/>
      <c r="L247" s="2182" t="s">
        <v>61</v>
      </c>
      <c r="M247" s="2182"/>
      <c r="N247" s="2182"/>
      <c r="O247" s="2225"/>
      <c r="P247" s="2277"/>
      <c r="Q247" s="1419"/>
      <c r="R247" s="1419"/>
      <c r="S247" s="1419"/>
      <c r="T247" s="1419"/>
      <c r="U247" s="1419"/>
      <c r="V247" s="1419"/>
      <c r="W247" s="1419"/>
      <c r="X247" s="1419"/>
      <c r="Y247" s="1419"/>
      <c r="Z247" s="1419"/>
      <c r="AA247" s="1419"/>
      <c r="AB247" s="1418">
        <f t="shared" si="174"/>
        <v>0</v>
      </c>
      <c r="AC247" s="1418">
        <f t="shared" si="175"/>
        <v>0</v>
      </c>
      <c r="AD247" s="1418">
        <f t="shared" si="176"/>
        <v>0</v>
      </c>
      <c r="AE247" s="1418">
        <f t="shared" si="177"/>
        <v>0</v>
      </c>
      <c r="AF247" s="1418">
        <f t="shared" si="178"/>
        <v>0</v>
      </c>
      <c r="AG247" s="1418">
        <f t="shared" si="179"/>
        <v>0</v>
      </c>
      <c r="AH247" s="1418">
        <f t="shared" si="180"/>
        <v>0</v>
      </c>
    </row>
    <row r="248" spans="1:35" ht="15" customHeight="1">
      <c r="B248" s="1887">
        <v>245</v>
      </c>
      <c r="D248" s="2177">
        <v>1</v>
      </c>
      <c r="E248" s="2177">
        <v>1</v>
      </c>
      <c r="F248" s="2279"/>
      <c r="G248" s="104"/>
      <c r="H248" s="89"/>
      <c r="I248" s="2182"/>
      <c r="J248" s="104"/>
      <c r="K248" s="104"/>
      <c r="L248" s="2182" t="s">
        <v>762</v>
      </c>
      <c r="M248" s="2182"/>
      <c r="N248" s="2182"/>
      <c r="O248" s="2225"/>
      <c r="P248" s="2277"/>
      <c r="Q248" s="1419"/>
      <c r="R248" s="1419"/>
      <c r="S248" s="1419"/>
      <c r="T248" s="1419"/>
      <c r="U248" s="1419"/>
      <c r="V248" s="1419"/>
      <c r="W248" s="1419"/>
      <c r="X248" s="1419"/>
      <c r="Y248" s="1419"/>
      <c r="Z248" s="1419"/>
      <c r="AA248" s="1419"/>
      <c r="AB248" s="1418">
        <f t="shared" si="174"/>
        <v>0</v>
      </c>
      <c r="AC248" s="1418">
        <f t="shared" si="175"/>
        <v>0</v>
      </c>
      <c r="AD248" s="1418">
        <f t="shared" si="176"/>
        <v>0</v>
      </c>
      <c r="AE248" s="1418">
        <f t="shared" si="177"/>
        <v>0</v>
      </c>
      <c r="AF248" s="1418">
        <f t="shared" si="178"/>
        <v>0</v>
      </c>
      <c r="AG248" s="1418">
        <f t="shared" si="179"/>
        <v>0</v>
      </c>
      <c r="AH248" s="1418">
        <f t="shared" si="180"/>
        <v>0</v>
      </c>
    </row>
    <row r="249" spans="1:35" ht="15" customHeight="1">
      <c r="B249" s="1887">
        <v>246</v>
      </c>
      <c r="D249" s="2177">
        <v>1</v>
      </c>
      <c r="E249" s="2177">
        <v>1</v>
      </c>
      <c r="F249" s="2279"/>
      <c r="G249" s="104"/>
      <c r="H249" s="89"/>
      <c r="I249" s="2182"/>
      <c r="J249" s="104"/>
      <c r="K249" s="104"/>
      <c r="L249" s="2182" t="s">
        <v>763</v>
      </c>
      <c r="M249" s="2182"/>
      <c r="N249" s="2182"/>
      <c r="O249" s="2225"/>
      <c r="P249" s="2277"/>
      <c r="Q249" s="1419"/>
      <c r="R249" s="1419"/>
      <c r="S249" s="1419"/>
      <c r="T249" s="1419"/>
      <c r="U249" s="1419"/>
      <c r="V249" s="1419"/>
      <c r="W249" s="1419"/>
      <c r="X249" s="1419"/>
      <c r="Y249" s="1419"/>
      <c r="Z249" s="1419"/>
      <c r="AA249" s="1419"/>
      <c r="AB249" s="1418">
        <f t="shared" si="174"/>
        <v>0</v>
      </c>
      <c r="AC249" s="1418">
        <f t="shared" si="175"/>
        <v>0</v>
      </c>
      <c r="AD249" s="1418">
        <f t="shared" si="176"/>
        <v>0</v>
      </c>
      <c r="AE249" s="1418">
        <f t="shared" si="177"/>
        <v>0</v>
      </c>
      <c r="AF249" s="1418">
        <f t="shared" si="178"/>
        <v>0</v>
      </c>
      <c r="AG249" s="1418">
        <f t="shared" si="179"/>
        <v>0</v>
      </c>
      <c r="AH249" s="1418">
        <f t="shared" si="180"/>
        <v>0</v>
      </c>
    </row>
    <row r="250" spans="1:35" ht="15" customHeight="1">
      <c r="B250" s="1887">
        <v>247</v>
      </c>
      <c r="D250" s="2177">
        <v>1</v>
      </c>
      <c r="E250" s="2177">
        <v>1</v>
      </c>
      <c r="F250" s="2279"/>
      <c r="G250" s="104"/>
      <c r="H250" s="89"/>
      <c r="I250" s="2182"/>
      <c r="J250" s="104"/>
      <c r="K250" s="104"/>
      <c r="L250" s="2182" t="s">
        <v>764</v>
      </c>
      <c r="M250" s="2182"/>
      <c r="N250" s="2182"/>
      <c r="O250" s="2225"/>
      <c r="P250" s="2277"/>
      <c r="Q250" s="1419"/>
      <c r="R250" s="1419"/>
      <c r="S250" s="1419"/>
      <c r="T250" s="1419"/>
      <c r="U250" s="1419"/>
      <c r="V250" s="1419"/>
      <c r="W250" s="1419"/>
      <c r="X250" s="1419"/>
      <c r="Y250" s="1419"/>
      <c r="Z250" s="1419"/>
      <c r="AA250" s="1419"/>
      <c r="AB250" s="1418">
        <f t="shared" si="174"/>
        <v>0</v>
      </c>
      <c r="AC250" s="1418">
        <f t="shared" si="175"/>
        <v>0</v>
      </c>
      <c r="AD250" s="1418">
        <f t="shared" si="176"/>
        <v>0</v>
      </c>
      <c r="AE250" s="1418">
        <f t="shared" si="177"/>
        <v>0</v>
      </c>
      <c r="AF250" s="1418">
        <f t="shared" si="178"/>
        <v>0</v>
      </c>
      <c r="AG250" s="1418">
        <f t="shared" si="179"/>
        <v>0</v>
      </c>
      <c r="AH250" s="1418">
        <f t="shared" si="180"/>
        <v>0</v>
      </c>
    </row>
    <row r="251" spans="1:35">
      <c r="A251" s="1887">
        <v>238</v>
      </c>
      <c r="B251" s="1887">
        <v>248</v>
      </c>
      <c r="D251" s="2177">
        <v>1</v>
      </c>
      <c r="E251" s="104"/>
      <c r="F251" s="104"/>
      <c r="G251" s="104"/>
      <c r="H251" s="2272" t="s">
        <v>139</v>
      </c>
      <c r="I251" s="1555"/>
      <c r="J251" s="2273"/>
      <c r="K251" s="2273"/>
      <c r="L251" s="1555"/>
      <c r="M251" s="1555"/>
      <c r="N251" s="1555"/>
      <c r="O251" s="2275"/>
      <c r="P251" s="2276">
        <f>SUM(P262,P266)</f>
        <v>0</v>
      </c>
      <c r="Q251" s="2276">
        <f t="shared" ref="Q251:AH251" si="182">SUM(Q262,Q266)</f>
        <v>0</v>
      </c>
      <c r="R251" s="2276">
        <f t="shared" si="182"/>
        <v>0</v>
      </c>
      <c r="S251" s="2276">
        <f t="shared" si="182"/>
        <v>0</v>
      </c>
      <c r="T251" s="2276">
        <f t="shared" si="182"/>
        <v>0</v>
      </c>
      <c r="U251" s="2276">
        <f t="shared" si="182"/>
        <v>0</v>
      </c>
      <c r="V251" s="2276">
        <f t="shared" si="182"/>
        <v>0</v>
      </c>
      <c r="W251" s="2276">
        <f t="shared" si="182"/>
        <v>0</v>
      </c>
      <c r="X251" s="2276">
        <f t="shared" si="182"/>
        <v>0</v>
      </c>
      <c r="Y251" s="2276">
        <f t="shared" si="182"/>
        <v>0</v>
      </c>
      <c r="Z251" s="2276">
        <f t="shared" si="182"/>
        <v>0</v>
      </c>
      <c r="AA251" s="2276">
        <f t="shared" si="182"/>
        <v>0</v>
      </c>
      <c r="AB251" s="2008">
        <f t="shared" si="182"/>
        <v>0</v>
      </c>
      <c r="AC251" s="2008">
        <f t="shared" si="182"/>
        <v>0</v>
      </c>
      <c r="AD251" s="2008">
        <f t="shared" si="182"/>
        <v>0</v>
      </c>
      <c r="AE251" s="2008">
        <f t="shared" si="182"/>
        <v>0</v>
      </c>
      <c r="AF251" s="2008">
        <f t="shared" si="182"/>
        <v>0</v>
      </c>
      <c r="AG251" s="2008">
        <f t="shared" si="182"/>
        <v>0</v>
      </c>
      <c r="AH251" s="2008">
        <f t="shared" si="182"/>
        <v>0</v>
      </c>
    </row>
    <row r="252" spans="1:35">
      <c r="A252" s="1887">
        <v>239</v>
      </c>
      <c r="B252" s="1887">
        <v>249</v>
      </c>
      <c r="D252" s="2177">
        <v>1</v>
      </c>
      <c r="E252" s="104"/>
      <c r="F252" s="104"/>
      <c r="G252" s="104"/>
      <c r="H252" s="2261"/>
      <c r="I252" s="2233" t="s">
        <v>206</v>
      </c>
      <c r="J252" s="104"/>
      <c r="K252" s="520"/>
      <c r="L252" s="520"/>
      <c r="M252" s="520"/>
      <c r="N252" s="2280" t="s">
        <v>567</v>
      </c>
      <c r="O252" s="2281"/>
      <c r="P252" s="1670">
        <f>IFERROR(P251/P231,0)</f>
        <v>0</v>
      </c>
      <c r="Q252" s="1670">
        <f t="shared" ref="Q252:AH252" si="183">IFERROR(Q251/Q231,0)</f>
        <v>0</v>
      </c>
      <c r="R252" s="1670">
        <f t="shared" si="183"/>
        <v>0</v>
      </c>
      <c r="S252" s="1670">
        <f t="shared" si="183"/>
        <v>0</v>
      </c>
      <c r="T252" s="1670">
        <f t="shared" si="183"/>
        <v>0</v>
      </c>
      <c r="U252" s="1670">
        <f t="shared" si="183"/>
        <v>0</v>
      </c>
      <c r="V252" s="1670">
        <f t="shared" si="183"/>
        <v>0</v>
      </c>
      <c r="W252" s="1670">
        <f t="shared" si="183"/>
        <v>0</v>
      </c>
      <c r="X252" s="1670">
        <f t="shared" si="183"/>
        <v>0</v>
      </c>
      <c r="Y252" s="1670">
        <f t="shared" si="183"/>
        <v>0</v>
      </c>
      <c r="Z252" s="1670">
        <f t="shared" si="183"/>
        <v>0</v>
      </c>
      <c r="AA252" s="1670">
        <f t="shared" si="183"/>
        <v>0</v>
      </c>
      <c r="AB252" s="1670">
        <f t="shared" si="183"/>
        <v>0</v>
      </c>
      <c r="AC252" s="1670">
        <f t="shared" si="183"/>
        <v>0</v>
      </c>
      <c r="AD252" s="1670">
        <f t="shared" si="183"/>
        <v>0</v>
      </c>
      <c r="AE252" s="1670">
        <f t="shared" si="183"/>
        <v>0</v>
      </c>
      <c r="AF252" s="1670">
        <f t="shared" si="183"/>
        <v>0</v>
      </c>
      <c r="AG252" s="1670">
        <f t="shared" si="183"/>
        <v>0</v>
      </c>
      <c r="AH252" s="1670">
        <f t="shared" si="183"/>
        <v>0</v>
      </c>
      <c r="AI252" s="1108"/>
    </row>
    <row r="253" spans="1:35" s="1108" customFormat="1" outlineLevel="1">
      <c r="A253" s="1887"/>
      <c r="B253" s="1887">
        <v>250</v>
      </c>
      <c r="D253" s="2177">
        <v>1</v>
      </c>
      <c r="E253" s="104"/>
      <c r="F253" s="104"/>
      <c r="G253" s="2231"/>
      <c r="H253" s="2232"/>
      <c r="I253" s="2236"/>
      <c r="J253" s="2231"/>
      <c r="K253" s="2233" t="s">
        <v>765</v>
      </c>
      <c r="L253" s="2233"/>
      <c r="M253" s="2236"/>
      <c r="N253" s="2236"/>
      <c r="O253" s="2237"/>
      <c r="P253" s="1114">
        <f t="shared" ref="P253:AH261" si="184">IFERROR(P262/P232,0)</f>
        <v>0</v>
      </c>
      <c r="Q253" s="1114">
        <f t="shared" si="184"/>
        <v>0</v>
      </c>
      <c r="R253" s="1114">
        <f t="shared" si="184"/>
        <v>0</v>
      </c>
      <c r="S253" s="1114">
        <f t="shared" si="184"/>
        <v>0</v>
      </c>
      <c r="T253" s="1114">
        <f t="shared" si="184"/>
        <v>0</v>
      </c>
      <c r="U253" s="1114">
        <f t="shared" si="184"/>
        <v>0</v>
      </c>
      <c r="V253" s="1114">
        <f t="shared" si="184"/>
        <v>0</v>
      </c>
      <c r="W253" s="1114">
        <f t="shared" si="184"/>
        <v>0</v>
      </c>
      <c r="X253" s="1114">
        <f t="shared" si="184"/>
        <v>0</v>
      </c>
      <c r="Y253" s="1114">
        <f t="shared" si="184"/>
        <v>0</v>
      </c>
      <c r="Z253" s="1114">
        <f t="shared" si="184"/>
        <v>0</v>
      </c>
      <c r="AA253" s="1114">
        <f t="shared" si="184"/>
        <v>0</v>
      </c>
      <c r="AB253" s="1114">
        <f t="shared" si="184"/>
        <v>0</v>
      </c>
      <c r="AC253" s="1114">
        <f t="shared" si="184"/>
        <v>0</v>
      </c>
      <c r="AD253" s="1114">
        <f t="shared" si="184"/>
        <v>0</v>
      </c>
      <c r="AE253" s="1114">
        <f t="shared" si="184"/>
        <v>0</v>
      </c>
      <c r="AF253" s="1114">
        <f t="shared" si="184"/>
        <v>0</v>
      </c>
      <c r="AG253" s="1114">
        <f t="shared" si="184"/>
        <v>0</v>
      </c>
      <c r="AH253" s="1114">
        <f t="shared" si="184"/>
        <v>0</v>
      </c>
    </row>
    <row r="254" spans="1:35" s="1108" customFormat="1" outlineLevel="1">
      <c r="A254" s="1887">
        <v>240</v>
      </c>
      <c r="B254" s="1887">
        <v>251</v>
      </c>
      <c r="D254" s="2177">
        <v>1</v>
      </c>
      <c r="E254" s="104"/>
      <c r="F254" s="104"/>
      <c r="G254" s="2231"/>
      <c r="H254" s="2232"/>
      <c r="I254" s="2236"/>
      <c r="J254" s="2231"/>
      <c r="K254" s="2231"/>
      <c r="L254" s="2233" t="s">
        <v>620</v>
      </c>
      <c r="M254" s="2236"/>
      <c r="N254" s="2236"/>
      <c r="O254" s="2237"/>
      <c r="P254" s="1114">
        <f>IFERROR(P263/P233,0)</f>
        <v>0</v>
      </c>
      <c r="Q254" s="1114">
        <f t="shared" si="184"/>
        <v>0</v>
      </c>
      <c r="R254" s="1114">
        <f t="shared" si="184"/>
        <v>0</v>
      </c>
      <c r="S254" s="1114">
        <f t="shared" si="184"/>
        <v>0</v>
      </c>
      <c r="T254" s="1114">
        <f t="shared" si="184"/>
        <v>0</v>
      </c>
      <c r="U254" s="1114">
        <f t="shared" si="184"/>
        <v>0</v>
      </c>
      <c r="V254" s="1114">
        <f t="shared" si="184"/>
        <v>0</v>
      </c>
      <c r="W254" s="1114">
        <f t="shared" si="184"/>
        <v>0</v>
      </c>
      <c r="X254" s="1114">
        <f t="shared" si="184"/>
        <v>0</v>
      </c>
      <c r="Y254" s="1114">
        <f t="shared" si="184"/>
        <v>0</v>
      </c>
      <c r="Z254" s="1114">
        <f t="shared" si="184"/>
        <v>0</v>
      </c>
      <c r="AA254" s="1114">
        <f t="shared" si="184"/>
        <v>0</v>
      </c>
      <c r="AB254" s="1114">
        <f t="shared" si="184"/>
        <v>0</v>
      </c>
      <c r="AC254" s="1114">
        <f t="shared" si="184"/>
        <v>0</v>
      </c>
      <c r="AD254" s="1114">
        <f t="shared" si="184"/>
        <v>0</v>
      </c>
      <c r="AE254" s="1114">
        <f t="shared" si="184"/>
        <v>0</v>
      </c>
      <c r="AF254" s="1114">
        <f t="shared" si="184"/>
        <v>0</v>
      </c>
      <c r="AG254" s="1114">
        <f t="shared" si="184"/>
        <v>0</v>
      </c>
      <c r="AH254" s="1114">
        <f t="shared" si="184"/>
        <v>0</v>
      </c>
    </row>
    <row r="255" spans="1:35" s="1108" customFormat="1" outlineLevel="1">
      <c r="A255" s="1887">
        <v>241</v>
      </c>
      <c r="B255" s="1887">
        <v>252</v>
      </c>
      <c r="D255" s="2177">
        <v>1</v>
      </c>
      <c r="E255" s="104"/>
      <c r="F255" s="104"/>
      <c r="G255" s="2231"/>
      <c r="H255" s="2232"/>
      <c r="I255" s="2236"/>
      <c r="J255" s="2231"/>
      <c r="K255" s="2231"/>
      <c r="L255" s="2233" t="s">
        <v>621</v>
      </c>
      <c r="M255" s="2236"/>
      <c r="N255" s="2236"/>
      <c r="O255" s="2237"/>
      <c r="P255" s="1114">
        <f>IFERROR(P264/P234,0)</f>
        <v>0</v>
      </c>
      <c r="Q255" s="1114">
        <f t="shared" si="184"/>
        <v>0</v>
      </c>
      <c r="R255" s="1114">
        <f t="shared" si="184"/>
        <v>0</v>
      </c>
      <c r="S255" s="1114">
        <f t="shared" si="184"/>
        <v>0</v>
      </c>
      <c r="T255" s="1114">
        <f t="shared" si="184"/>
        <v>0</v>
      </c>
      <c r="U255" s="1114">
        <f t="shared" si="184"/>
        <v>0</v>
      </c>
      <c r="V255" s="1114">
        <f t="shared" si="184"/>
        <v>0</v>
      </c>
      <c r="W255" s="1114">
        <f t="shared" si="184"/>
        <v>0</v>
      </c>
      <c r="X255" s="1114">
        <f t="shared" si="184"/>
        <v>0</v>
      </c>
      <c r="Y255" s="1114">
        <f t="shared" si="184"/>
        <v>0</v>
      </c>
      <c r="Z255" s="1114">
        <f t="shared" si="184"/>
        <v>0</v>
      </c>
      <c r="AA255" s="1114">
        <f t="shared" si="184"/>
        <v>0</v>
      </c>
      <c r="AB255" s="1114">
        <f t="shared" si="184"/>
        <v>0</v>
      </c>
      <c r="AC255" s="1114">
        <f t="shared" si="184"/>
        <v>0</v>
      </c>
      <c r="AD255" s="1114">
        <f t="shared" si="184"/>
        <v>0</v>
      </c>
      <c r="AE255" s="1114">
        <f t="shared" si="184"/>
        <v>0</v>
      </c>
      <c r="AF255" s="1114">
        <f t="shared" si="184"/>
        <v>0</v>
      </c>
      <c r="AG255" s="1114">
        <f t="shared" si="184"/>
        <v>0</v>
      </c>
      <c r="AH255" s="1114">
        <f t="shared" si="184"/>
        <v>0</v>
      </c>
    </row>
    <row r="256" spans="1:35" s="1108" customFormat="1" outlineLevel="1">
      <c r="A256" s="1887">
        <v>242</v>
      </c>
      <c r="B256" s="1887">
        <v>253</v>
      </c>
      <c r="D256" s="2177">
        <v>1</v>
      </c>
      <c r="E256" s="104"/>
      <c r="F256" s="104"/>
      <c r="G256" s="2231"/>
      <c r="H256" s="2232"/>
      <c r="I256" s="2236"/>
      <c r="J256" s="2231"/>
      <c r="K256" s="2282"/>
      <c r="L256" s="2266" t="s">
        <v>610</v>
      </c>
      <c r="M256" s="2283"/>
      <c r="N256" s="2283"/>
      <c r="O256" s="2284"/>
      <c r="P256" s="1251">
        <f t="shared" si="184"/>
        <v>0</v>
      </c>
      <c r="Q256" s="1251">
        <f t="shared" si="184"/>
        <v>0</v>
      </c>
      <c r="R256" s="1251">
        <f t="shared" si="184"/>
        <v>0</v>
      </c>
      <c r="S256" s="1251">
        <f t="shared" si="184"/>
        <v>0</v>
      </c>
      <c r="T256" s="1251">
        <f t="shared" si="184"/>
        <v>0</v>
      </c>
      <c r="U256" s="1251">
        <f t="shared" si="184"/>
        <v>0</v>
      </c>
      <c r="V256" s="1251">
        <f t="shared" si="184"/>
        <v>0</v>
      </c>
      <c r="W256" s="1251">
        <f t="shared" si="184"/>
        <v>0</v>
      </c>
      <c r="X256" s="1251">
        <f t="shared" si="184"/>
        <v>0</v>
      </c>
      <c r="Y256" s="1251">
        <f t="shared" si="184"/>
        <v>0</v>
      </c>
      <c r="Z256" s="1251">
        <f t="shared" si="184"/>
        <v>0</v>
      </c>
      <c r="AA256" s="1251">
        <f t="shared" si="184"/>
        <v>0</v>
      </c>
      <c r="AB256" s="1251">
        <f t="shared" si="184"/>
        <v>0</v>
      </c>
      <c r="AC256" s="1251">
        <f t="shared" si="184"/>
        <v>0</v>
      </c>
      <c r="AD256" s="1251">
        <f t="shared" si="184"/>
        <v>0</v>
      </c>
      <c r="AE256" s="1251">
        <f t="shared" si="184"/>
        <v>0</v>
      </c>
      <c r="AF256" s="1251">
        <f t="shared" si="184"/>
        <v>0</v>
      </c>
      <c r="AG256" s="1251">
        <f t="shared" si="184"/>
        <v>0</v>
      </c>
      <c r="AH256" s="1251">
        <f t="shared" si="184"/>
        <v>0</v>
      </c>
    </row>
    <row r="257" spans="1:34" s="1108" customFormat="1" outlineLevel="1">
      <c r="A257" s="1887"/>
      <c r="B257" s="1887">
        <v>254</v>
      </c>
      <c r="D257" s="2177">
        <v>1</v>
      </c>
      <c r="E257" s="104"/>
      <c r="F257" s="104"/>
      <c r="G257" s="2231"/>
      <c r="H257" s="2232"/>
      <c r="I257" s="2236"/>
      <c r="J257" s="2231"/>
      <c r="K257" s="2233" t="s">
        <v>766</v>
      </c>
      <c r="L257" s="2233"/>
      <c r="M257" s="2236"/>
      <c r="N257" s="2236"/>
      <c r="O257" s="2237"/>
      <c r="P257" s="1114">
        <f t="shared" si="184"/>
        <v>0</v>
      </c>
      <c r="Q257" s="1114">
        <f t="shared" si="184"/>
        <v>0</v>
      </c>
      <c r="R257" s="1114">
        <f t="shared" si="184"/>
        <v>0</v>
      </c>
      <c r="S257" s="1114">
        <f t="shared" si="184"/>
        <v>0</v>
      </c>
      <c r="T257" s="1114">
        <f t="shared" si="184"/>
        <v>0</v>
      </c>
      <c r="U257" s="1114">
        <f t="shared" si="184"/>
        <v>0</v>
      </c>
      <c r="V257" s="1114">
        <f t="shared" si="184"/>
        <v>0</v>
      </c>
      <c r="W257" s="1114">
        <f t="shared" si="184"/>
        <v>0</v>
      </c>
      <c r="X257" s="1114">
        <f t="shared" si="184"/>
        <v>0</v>
      </c>
      <c r="Y257" s="1114">
        <f t="shared" si="184"/>
        <v>0</v>
      </c>
      <c r="Z257" s="1114">
        <f t="shared" si="184"/>
        <v>0</v>
      </c>
      <c r="AA257" s="1114">
        <f t="shared" si="184"/>
        <v>0</v>
      </c>
      <c r="AB257" s="1114">
        <f t="shared" si="184"/>
        <v>0</v>
      </c>
      <c r="AC257" s="1114">
        <f t="shared" si="184"/>
        <v>0</v>
      </c>
      <c r="AD257" s="1114">
        <f t="shared" si="184"/>
        <v>0</v>
      </c>
      <c r="AE257" s="1114">
        <f t="shared" si="184"/>
        <v>0</v>
      </c>
      <c r="AF257" s="1114">
        <f t="shared" si="184"/>
        <v>0</v>
      </c>
      <c r="AG257" s="1114">
        <f t="shared" si="184"/>
        <v>0</v>
      </c>
      <c r="AH257" s="1114">
        <f t="shared" si="184"/>
        <v>0</v>
      </c>
    </row>
    <row r="258" spans="1:34" s="1108" customFormat="1" outlineLevel="1">
      <c r="A258" s="1887">
        <v>243</v>
      </c>
      <c r="B258" s="1887">
        <v>255</v>
      </c>
      <c r="D258" s="2177">
        <v>1</v>
      </c>
      <c r="E258" s="104"/>
      <c r="F258" s="104"/>
      <c r="G258" s="2231"/>
      <c r="H258" s="2232"/>
      <c r="I258" s="2236"/>
      <c r="J258" s="2231"/>
      <c r="K258" s="2231"/>
      <c r="L258" s="2233" t="s">
        <v>622</v>
      </c>
      <c r="M258" s="2236"/>
      <c r="N258" s="2236"/>
      <c r="O258" s="2237"/>
      <c r="P258" s="1114">
        <f t="shared" si="184"/>
        <v>0</v>
      </c>
      <c r="Q258" s="1114">
        <f t="shared" si="184"/>
        <v>0</v>
      </c>
      <c r="R258" s="1114">
        <f t="shared" si="184"/>
        <v>0</v>
      </c>
      <c r="S258" s="1114">
        <f t="shared" si="184"/>
        <v>0</v>
      </c>
      <c r="T258" s="1114">
        <f t="shared" si="184"/>
        <v>0</v>
      </c>
      <c r="U258" s="1114">
        <f t="shared" si="184"/>
        <v>0</v>
      </c>
      <c r="V258" s="1114">
        <f t="shared" si="184"/>
        <v>0</v>
      </c>
      <c r="W258" s="1114">
        <f t="shared" si="184"/>
        <v>0</v>
      </c>
      <c r="X258" s="1114">
        <f t="shared" si="184"/>
        <v>0</v>
      </c>
      <c r="Y258" s="1114">
        <f t="shared" si="184"/>
        <v>0</v>
      </c>
      <c r="Z258" s="1114">
        <f t="shared" si="184"/>
        <v>0</v>
      </c>
      <c r="AA258" s="1114">
        <f t="shared" si="184"/>
        <v>0</v>
      </c>
      <c r="AB258" s="1114">
        <f t="shared" si="184"/>
        <v>0</v>
      </c>
      <c r="AC258" s="1114">
        <f t="shared" si="184"/>
        <v>0</v>
      </c>
      <c r="AD258" s="1114">
        <f t="shared" si="184"/>
        <v>0</v>
      </c>
      <c r="AE258" s="1114">
        <f t="shared" si="184"/>
        <v>0</v>
      </c>
      <c r="AF258" s="1114">
        <f t="shared" si="184"/>
        <v>0</v>
      </c>
      <c r="AG258" s="1114">
        <f t="shared" si="184"/>
        <v>0</v>
      </c>
      <c r="AH258" s="1114">
        <f t="shared" si="184"/>
        <v>0</v>
      </c>
    </row>
    <row r="259" spans="1:34" s="1108" customFormat="1" outlineLevel="1">
      <c r="A259" s="1887"/>
      <c r="B259" s="1887">
        <v>256</v>
      </c>
      <c r="D259" s="2177">
        <v>1</v>
      </c>
      <c r="E259" s="104"/>
      <c r="F259" s="104"/>
      <c r="G259" s="2231"/>
      <c r="H259" s="2232"/>
      <c r="I259" s="2236"/>
      <c r="J259" s="2231"/>
      <c r="K259" s="2231"/>
      <c r="L259" s="2233" t="s">
        <v>767</v>
      </c>
      <c r="M259" s="2236"/>
      <c r="N259" s="2236"/>
      <c r="O259" s="2237"/>
      <c r="P259" s="1114">
        <f t="shared" si="184"/>
        <v>0</v>
      </c>
      <c r="Q259" s="1114">
        <f t="shared" si="184"/>
        <v>0</v>
      </c>
      <c r="R259" s="1114">
        <f t="shared" si="184"/>
        <v>0</v>
      </c>
      <c r="S259" s="1114">
        <f t="shared" si="184"/>
        <v>0</v>
      </c>
      <c r="T259" s="1114">
        <f t="shared" si="184"/>
        <v>0</v>
      </c>
      <c r="U259" s="1114">
        <f t="shared" si="184"/>
        <v>0</v>
      </c>
      <c r="V259" s="1114">
        <f t="shared" si="184"/>
        <v>0</v>
      </c>
      <c r="W259" s="1114">
        <f t="shared" si="184"/>
        <v>0</v>
      </c>
      <c r="X259" s="1114">
        <f t="shared" si="184"/>
        <v>0</v>
      </c>
      <c r="Y259" s="1114">
        <f t="shared" si="184"/>
        <v>0</v>
      </c>
      <c r="Z259" s="1114">
        <f t="shared" si="184"/>
        <v>0</v>
      </c>
      <c r="AA259" s="1114">
        <f t="shared" si="184"/>
        <v>0</v>
      </c>
      <c r="AB259" s="1114">
        <f t="shared" si="184"/>
        <v>0</v>
      </c>
      <c r="AC259" s="1114">
        <f t="shared" si="184"/>
        <v>0</v>
      </c>
      <c r="AD259" s="1114">
        <f t="shared" si="184"/>
        <v>0</v>
      </c>
      <c r="AE259" s="1114">
        <f t="shared" si="184"/>
        <v>0</v>
      </c>
      <c r="AF259" s="1114">
        <f t="shared" si="184"/>
        <v>0</v>
      </c>
      <c r="AG259" s="1114">
        <f t="shared" si="184"/>
        <v>0</v>
      </c>
      <c r="AH259" s="1114">
        <f t="shared" si="184"/>
        <v>0</v>
      </c>
    </row>
    <row r="260" spans="1:34" s="1108" customFormat="1" outlineLevel="1">
      <c r="A260" s="1887"/>
      <c r="B260" s="1887">
        <v>257</v>
      </c>
      <c r="D260" s="2177">
        <v>1</v>
      </c>
      <c r="E260" s="104"/>
      <c r="F260" s="104"/>
      <c r="G260" s="2231"/>
      <c r="H260" s="2232"/>
      <c r="I260" s="2236"/>
      <c r="J260" s="2231"/>
      <c r="K260" s="2231"/>
      <c r="L260" s="2233" t="s">
        <v>768</v>
      </c>
      <c r="M260" s="2236"/>
      <c r="N260" s="2236"/>
      <c r="O260" s="2237"/>
      <c r="P260" s="1114">
        <f t="shared" si="184"/>
        <v>0</v>
      </c>
      <c r="Q260" s="1114">
        <f t="shared" si="184"/>
        <v>0</v>
      </c>
      <c r="R260" s="1114">
        <f t="shared" si="184"/>
        <v>0</v>
      </c>
      <c r="S260" s="1114">
        <f t="shared" si="184"/>
        <v>0</v>
      </c>
      <c r="T260" s="1114">
        <f t="shared" si="184"/>
        <v>0</v>
      </c>
      <c r="U260" s="1114">
        <f t="shared" si="184"/>
        <v>0</v>
      </c>
      <c r="V260" s="1114">
        <f t="shared" si="184"/>
        <v>0</v>
      </c>
      <c r="W260" s="1114">
        <f t="shared" si="184"/>
        <v>0</v>
      </c>
      <c r="X260" s="1114">
        <f t="shared" si="184"/>
        <v>0</v>
      </c>
      <c r="Y260" s="1114">
        <f t="shared" si="184"/>
        <v>0</v>
      </c>
      <c r="Z260" s="1114">
        <f t="shared" si="184"/>
        <v>0</v>
      </c>
      <c r="AA260" s="1114">
        <f t="shared" si="184"/>
        <v>0</v>
      </c>
      <c r="AB260" s="1114">
        <f t="shared" si="184"/>
        <v>0</v>
      </c>
      <c r="AC260" s="1114">
        <f t="shared" si="184"/>
        <v>0</v>
      </c>
      <c r="AD260" s="1114">
        <f t="shared" si="184"/>
        <v>0</v>
      </c>
      <c r="AE260" s="1114">
        <f t="shared" si="184"/>
        <v>0</v>
      </c>
      <c r="AF260" s="1114">
        <f t="shared" si="184"/>
        <v>0</v>
      </c>
      <c r="AG260" s="1114">
        <f t="shared" si="184"/>
        <v>0</v>
      </c>
      <c r="AH260" s="1114">
        <f t="shared" si="184"/>
        <v>0</v>
      </c>
    </row>
    <row r="261" spans="1:34" s="1108" customFormat="1" outlineLevel="1">
      <c r="A261" s="1887"/>
      <c r="B261" s="1887">
        <v>258</v>
      </c>
      <c r="D261" s="2177">
        <v>1</v>
      </c>
      <c r="E261" s="104"/>
      <c r="F261" s="104"/>
      <c r="G261" s="2231"/>
      <c r="H261" s="2232"/>
      <c r="I261" s="2236"/>
      <c r="J261" s="2231"/>
      <c r="K261" s="2231"/>
      <c r="L261" s="2233" t="s">
        <v>769</v>
      </c>
      <c r="M261" s="2236"/>
      <c r="N261" s="2236"/>
      <c r="O261" s="2237"/>
      <c r="P261" s="1114">
        <f t="shared" si="184"/>
        <v>0</v>
      </c>
      <c r="Q261" s="1114">
        <f t="shared" si="184"/>
        <v>0</v>
      </c>
      <c r="R261" s="1114">
        <f t="shared" si="184"/>
        <v>0</v>
      </c>
      <c r="S261" s="1114">
        <f t="shared" si="184"/>
        <v>0</v>
      </c>
      <c r="T261" s="1114">
        <f t="shared" si="184"/>
        <v>0</v>
      </c>
      <c r="U261" s="1114">
        <f t="shared" si="184"/>
        <v>0</v>
      </c>
      <c r="V261" s="1114">
        <f t="shared" si="184"/>
        <v>0</v>
      </c>
      <c r="W261" s="1114">
        <f t="shared" si="184"/>
        <v>0</v>
      </c>
      <c r="X261" s="1114">
        <f t="shared" si="184"/>
        <v>0</v>
      </c>
      <c r="Y261" s="1114">
        <f t="shared" si="184"/>
        <v>0</v>
      </c>
      <c r="Z261" s="1114">
        <f t="shared" si="184"/>
        <v>0</v>
      </c>
      <c r="AA261" s="1114">
        <f t="shared" si="184"/>
        <v>0</v>
      </c>
      <c r="AB261" s="1114">
        <f t="shared" si="184"/>
        <v>0</v>
      </c>
      <c r="AC261" s="1114">
        <f t="shared" si="184"/>
        <v>0</v>
      </c>
      <c r="AD261" s="1114">
        <f t="shared" si="184"/>
        <v>0</v>
      </c>
      <c r="AE261" s="1114">
        <f t="shared" si="184"/>
        <v>0</v>
      </c>
      <c r="AF261" s="1114">
        <f t="shared" si="184"/>
        <v>0</v>
      </c>
      <c r="AG261" s="1114">
        <f t="shared" si="184"/>
        <v>0</v>
      </c>
      <c r="AH261" s="1114">
        <f t="shared" si="184"/>
        <v>0</v>
      </c>
    </row>
    <row r="262" spans="1:34">
      <c r="B262" s="1887">
        <v>259</v>
      </c>
      <c r="D262" s="2177">
        <v>1</v>
      </c>
      <c r="E262" s="104"/>
      <c r="F262" s="104"/>
      <c r="G262" s="104"/>
      <c r="H262" s="89"/>
      <c r="I262" s="2182"/>
      <c r="J262" s="104"/>
      <c r="K262" s="2254" t="s">
        <v>760</v>
      </c>
      <c r="L262" s="2254"/>
      <c r="M262" s="2254"/>
      <c r="N262" s="2254"/>
      <c r="O262" s="2255"/>
      <c r="P262" s="2255">
        <f>SUM(P263:P265)</f>
        <v>0</v>
      </c>
      <c r="Q262" s="2255">
        <f t="shared" ref="Q262:AA262" si="185">SUM(Q263:Q265)</f>
        <v>0</v>
      </c>
      <c r="R262" s="2255">
        <f t="shared" si="185"/>
        <v>0</v>
      </c>
      <c r="S262" s="2255">
        <f t="shared" si="185"/>
        <v>0</v>
      </c>
      <c r="T262" s="2255">
        <f t="shared" si="185"/>
        <v>0</v>
      </c>
      <c r="U262" s="2255">
        <f t="shared" si="185"/>
        <v>0</v>
      </c>
      <c r="V262" s="2255">
        <f t="shared" si="185"/>
        <v>0</v>
      </c>
      <c r="W262" s="2255">
        <f t="shared" si="185"/>
        <v>0</v>
      </c>
      <c r="X262" s="2255">
        <f t="shared" si="185"/>
        <v>0</v>
      </c>
      <c r="Y262" s="2255">
        <f t="shared" si="185"/>
        <v>0</v>
      </c>
      <c r="Z262" s="2255">
        <f t="shared" si="185"/>
        <v>0</v>
      </c>
      <c r="AA262" s="2255">
        <f t="shared" si="185"/>
        <v>0</v>
      </c>
      <c r="AB262" s="1430">
        <f t="shared" ref="AB262:AB271" si="186">SUM(P262:R262)</f>
        <v>0</v>
      </c>
      <c r="AC262" s="1430">
        <f t="shared" ref="AC262:AC271" si="187">SUM(S262:U262)</f>
        <v>0</v>
      </c>
      <c r="AD262" s="1430">
        <f t="shared" ref="AD262:AD271" si="188">SUM(V262:X262)</f>
        <v>0</v>
      </c>
      <c r="AE262" s="1430">
        <f t="shared" ref="AE262:AE271" si="189">SUM(Y262:AA262)</f>
        <v>0</v>
      </c>
      <c r="AF262" s="1430">
        <f t="shared" ref="AF262:AF271" si="190">AB262+AC262</f>
        <v>0</v>
      </c>
      <c r="AG262" s="1430">
        <f t="shared" ref="AG262:AG271" si="191">AE262+AD262</f>
        <v>0</v>
      </c>
      <c r="AH262" s="1430">
        <f t="shared" ref="AH262:AH271" si="192">AF262+AG262</f>
        <v>0</v>
      </c>
    </row>
    <row r="263" spans="1:34" ht="15" customHeight="1">
      <c r="A263" s="1887">
        <v>244</v>
      </c>
      <c r="B263" s="1887">
        <v>260</v>
      </c>
      <c r="D263" s="2177">
        <v>1</v>
      </c>
      <c r="E263" s="104"/>
      <c r="F263" s="104"/>
      <c r="G263" s="104"/>
      <c r="H263" s="89"/>
      <c r="I263" s="2182"/>
      <c r="J263" s="104"/>
      <c r="K263" s="104"/>
      <c r="L263" s="2182" t="s">
        <v>214</v>
      </c>
      <c r="M263" s="2182"/>
      <c r="N263" s="2182"/>
      <c r="O263" s="2225"/>
      <c r="P263" s="2277"/>
      <c r="Q263" s="1419"/>
      <c r="R263" s="1419"/>
      <c r="S263" s="1419"/>
      <c r="T263" s="1419"/>
      <c r="U263" s="1419"/>
      <c r="V263" s="1419"/>
      <c r="W263" s="1419"/>
      <c r="X263" s="1419"/>
      <c r="Y263" s="1419"/>
      <c r="Z263" s="1419"/>
      <c r="AA263" s="1419"/>
      <c r="AB263" s="1418">
        <f t="shared" si="186"/>
        <v>0</v>
      </c>
      <c r="AC263" s="1418">
        <f t="shared" si="187"/>
        <v>0</v>
      </c>
      <c r="AD263" s="1418">
        <f t="shared" si="188"/>
        <v>0</v>
      </c>
      <c r="AE263" s="1418">
        <f t="shared" si="189"/>
        <v>0</v>
      </c>
      <c r="AF263" s="1418">
        <f t="shared" si="190"/>
        <v>0</v>
      </c>
      <c r="AG263" s="1418">
        <f t="shared" si="191"/>
        <v>0</v>
      </c>
      <c r="AH263" s="1418">
        <f t="shared" si="192"/>
        <v>0</v>
      </c>
    </row>
    <row r="264" spans="1:34" ht="15" customHeight="1">
      <c r="A264" s="1887">
        <v>245</v>
      </c>
      <c r="B264" s="1887">
        <v>261</v>
      </c>
      <c r="D264" s="2177">
        <v>1</v>
      </c>
      <c r="E264" s="104"/>
      <c r="F264" s="104"/>
      <c r="G264" s="104"/>
      <c r="H264" s="89"/>
      <c r="I264" s="2182"/>
      <c r="J264" s="104"/>
      <c r="K264" s="104"/>
      <c r="L264" s="2182" t="s">
        <v>215</v>
      </c>
      <c r="M264" s="2182"/>
      <c r="N264" s="2182"/>
      <c r="O264" s="2225"/>
      <c r="P264" s="2277"/>
      <c r="Q264" s="1419"/>
      <c r="R264" s="1419"/>
      <c r="S264" s="1419"/>
      <c r="T264" s="1419"/>
      <c r="U264" s="1419"/>
      <c r="V264" s="1419"/>
      <c r="W264" s="1419"/>
      <c r="X264" s="1419"/>
      <c r="Y264" s="1419"/>
      <c r="Z264" s="1419"/>
      <c r="AA264" s="1419"/>
      <c r="AB264" s="1418">
        <f t="shared" si="186"/>
        <v>0</v>
      </c>
      <c r="AC264" s="1418">
        <f t="shared" si="187"/>
        <v>0</v>
      </c>
      <c r="AD264" s="1418">
        <f t="shared" si="188"/>
        <v>0</v>
      </c>
      <c r="AE264" s="1418">
        <f t="shared" si="189"/>
        <v>0</v>
      </c>
      <c r="AF264" s="1418">
        <f t="shared" si="190"/>
        <v>0</v>
      </c>
      <c r="AG264" s="1418">
        <f t="shared" si="191"/>
        <v>0</v>
      </c>
      <c r="AH264" s="1418">
        <f t="shared" si="192"/>
        <v>0</v>
      </c>
    </row>
    <row r="265" spans="1:34" ht="15" customHeight="1">
      <c r="A265" s="1887">
        <v>246</v>
      </c>
      <c r="B265" s="1887">
        <v>262</v>
      </c>
      <c r="D265" s="2177">
        <v>1</v>
      </c>
      <c r="E265" s="104"/>
      <c r="F265" s="104"/>
      <c r="G265" s="104"/>
      <c r="H265" s="89"/>
      <c r="I265" s="2182"/>
      <c r="J265" s="104"/>
      <c r="K265" s="520"/>
      <c r="L265" s="81" t="s">
        <v>216</v>
      </c>
      <c r="M265" s="81"/>
      <c r="N265" s="81"/>
      <c r="O265" s="2230"/>
      <c r="P265" s="2278"/>
      <c r="Q265" s="1424"/>
      <c r="R265" s="1424"/>
      <c r="S265" s="1424"/>
      <c r="T265" s="1424"/>
      <c r="U265" s="1424"/>
      <c r="V265" s="1424"/>
      <c r="W265" s="1424"/>
      <c r="X265" s="1424"/>
      <c r="Y265" s="1424"/>
      <c r="Z265" s="1424"/>
      <c r="AA265" s="1424"/>
      <c r="AB265" s="1423">
        <f t="shared" si="186"/>
        <v>0</v>
      </c>
      <c r="AC265" s="1423">
        <f t="shared" si="187"/>
        <v>0</v>
      </c>
      <c r="AD265" s="1423">
        <f t="shared" si="188"/>
        <v>0</v>
      </c>
      <c r="AE265" s="1423">
        <f t="shared" si="189"/>
        <v>0</v>
      </c>
      <c r="AF265" s="1423">
        <f t="shared" si="190"/>
        <v>0</v>
      </c>
      <c r="AG265" s="1423">
        <f t="shared" si="191"/>
        <v>0</v>
      </c>
      <c r="AH265" s="1423">
        <f t="shared" si="192"/>
        <v>0</v>
      </c>
    </row>
    <row r="266" spans="1:34" ht="15" customHeight="1">
      <c r="B266" s="1887">
        <v>263</v>
      </c>
      <c r="D266" s="2177">
        <v>1</v>
      </c>
      <c r="E266" s="104"/>
      <c r="F266" s="104"/>
      <c r="G266" s="104"/>
      <c r="H266" s="89"/>
      <c r="I266" s="2182"/>
      <c r="J266" s="104"/>
      <c r="K266" s="2254" t="s">
        <v>761</v>
      </c>
      <c r="L266" s="2254"/>
      <c r="M266" s="2254"/>
      <c r="N266" s="2254"/>
      <c r="O266" s="2255"/>
      <c r="P266" s="2255">
        <f>SUM(P267:P271)</f>
        <v>0</v>
      </c>
      <c r="Q266" s="2255">
        <f t="shared" ref="Q266:AA266" si="193">SUM(Q267:Q271)</f>
        <v>0</v>
      </c>
      <c r="R266" s="2255">
        <f t="shared" si="193"/>
        <v>0</v>
      </c>
      <c r="S266" s="2255">
        <f t="shared" si="193"/>
        <v>0</v>
      </c>
      <c r="T266" s="2255">
        <f t="shared" si="193"/>
        <v>0</v>
      </c>
      <c r="U266" s="2255">
        <f t="shared" si="193"/>
        <v>0</v>
      </c>
      <c r="V266" s="2255">
        <f t="shared" si="193"/>
        <v>0</v>
      </c>
      <c r="W266" s="2255">
        <f t="shared" si="193"/>
        <v>0</v>
      </c>
      <c r="X266" s="2255">
        <f t="shared" si="193"/>
        <v>0</v>
      </c>
      <c r="Y266" s="2255">
        <f t="shared" si="193"/>
        <v>0</v>
      </c>
      <c r="Z266" s="2255">
        <f t="shared" si="193"/>
        <v>0</v>
      </c>
      <c r="AA266" s="2255">
        <f t="shared" si="193"/>
        <v>0</v>
      </c>
      <c r="AB266" s="1430">
        <f t="shared" si="186"/>
        <v>0</v>
      </c>
      <c r="AC266" s="1430">
        <f t="shared" si="187"/>
        <v>0</v>
      </c>
      <c r="AD266" s="1430">
        <f t="shared" si="188"/>
        <v>0</v>
      </c>
      <c r="AE266" s="1430">
        <f t="shared" si="189"/>
        <v>0</v>
      </c>
      <c r="AF266" s="1430">
        <f t="shared" si="190"/>
        <v>0</v>
      </c>
      <c r="AG266" s="1430">
        <f t="shared" si="191"/>
        <v>0</v>
      </c>
      <c r="AH266" s="1430">
        <f t="shared" si="192"/>
        <v>0</v>
      </c>
    </row>
    <row r="267" spans="1:34" ht="15" customHeight="1">
      <c r="A267" s="1887">
        <v>247</v>
      </c>
      <c r="B267" s="1887">
        <v>264</v>
      </c>
      <c r="D267" s="2177">
        <v>1</v>
      </c>
      <c r="E267" s="104"/>
      <c r="F267" s="104"/>
      <c r="G267" s="104"/>
      <c r="H267" s="89"/>
      <c r="I267" s="2182"/>
      <c r="J267" s="104"/>
      <c r="K267" s="104"/>
      <c r="L267" s="2182" t="s">
        <v>61</v>
      </c>
      <c r="M267" s="2182"/>
      <c r="N267" s="2182"/>
      <c r="O267" s="2225"/>
      <c r="P267" s="2277"/>
      <c r="Q267" s="1419"/>
      <c r="R267" s="1419"/>
      <c r="S267" s="1419"/>
      <c r="T267" s="1419"/>
      <c r="U267" s="1419"/>
      <c r="V267" s="1419"/>
      <c r="W267" s="1419"/>
      <c r="X267" s="1419"/>
      <c r="Y267" s="1419"/>
      <c r="Z267" s="1419"/>
      <c r="AA267" s="1419"/>
      <c r="AB267" s="1418">
        <f t="shared" si="186"/>
        <v>0</v>
      </c>
      <c r="AC267" s="1418">
        <f t="shared" si="187"/>
        <v>0</v>
      </c>
      <c r="AD267" s="1418">
        <f t="shared" si="188"/>
        <v>0</v>
      </c>
      <c r="AE267" s="1418">
        <f t="shared" si="189"/>
        <v>0</v>
      </c>
      <c r="AF267" s="1418">
        <f t="shared" si="190"/>
        <v>0</v>
      </c>
      <c r="AG267" s="1418">
        <f t="shared" si="191"/>
        <v>0</v>
      </c>
      <c r="AH267" s="1418">
        <f t="shared" si="192"/>
        <v>0</v>
      </c>
    </row>
    <row r="268" spans="1:34" ht="15" customHeight="1">
      <c r="B268" s="1887">
        <v>265</v>
      </c>
      <c r="D268" s="2177">
        <v>1</v>
      </c>
      <c r="E268" s="2177">
        <v>1</v>
      </c>
      <c r="F268" s="2279"/>
      <c r="G268" s="104"/>
      <c r="H268" s="89"/>
      <c r="I268" s="2182"/>
      <c r="J268" s="104"/>
      <c r="K268" s="104"/>
      <c r="L268" s="2182" t="s">
        <v>762</v>
      </c>
      <c r="M268" s="2182"/>
      <c r="N268" s="2182"/>
      <c r="O268" s="2225"/>
      <c r="P268" s="2277"/>
      <c r="Q268" s="1419"/>
      <c r="R268" s="1419"/>
      <c r="S268" s="1419"/>
      <c r="T268" s="1419"/>
      <c r="U268" s="1419"/>
      <c r="V268" s="1419"/>
      <c r="W268" s="1419"/>
      <c r="X268" s="1419"/>
      <c r="Y268" s="1419"/>
      <c r="Z268" s="1419"/>
      <c r="AA268" s="1419"/>
      <c r="AB268" s="1418">
        <f t="shared" si="186"/>
        <v>0</v>
      </c>
      <c r="AC268" s="1418">
        <f t="shared" si="187"/>
        <v>0</v>
      </c>
      <c r="AD268" s="1418">
        <f t="shared" si="188"/>
        <v>0</v>
      </c>
      <c r="AE268" s="1418">
        <f t="shared" si="189"/>
        <v>0</v>
      </c>
      <c r="AF268" s="1418">
        <f t="shared" si="190"/>
        <v>0</v>
      </c>
      <c r="AG268" s="1418">
        <f t="shared" si="191"/>
        <v>0</v>
      </c>
      <c r="AH268" s="1418">
        <f t="shared" si="192"/>
        <v>0</v>
      </c>
    </row>
    <row r="269" spans="1:34" ht="15" customHeight="1">
      <c r="B269" s="1887">
        <v>266</v>
      </c>
      <c r="D269" s="2177">
        <v>1</v>
      </c>
      <c r="E269" s="2177">
        <v>1</v>
      </c>
      <c r="F269" s="2279"/>
      <c r="G269" s="104"/>
      <c r="H269" s="89"/>
      <c r="I269" s="2182"/>
      <c r="J269" s="104"/>
      <c r="K269" s="104"/>
      <c r="L269" s="2182" t="s">
        <v>763</v>
      </c>
      <c r="M269" s="2182"/>
      <c r="N269" s="2182"/>
      <c r="O269" s="2225"/>
      <c r="P269" s="2277"/>
      <c r="Q269" s="1419"/>
      <c r="R269" s="1419"/>
      <c r="S269" s="1419"/>
      <c r="T269" s="1419"/>
      <c r="U269" s="1419"/>
      <c r="V269" s="1419"/>
      <c r="W269" s="1419"/>
      <c r="X269" s="1419"/>
      <c r="Y269" s="1419"/>
      <c r="Z269" s="1419"/>
      <c r="AA269" s="1419"/>
      <c r="AB269" s="1418">
        <f t="shared" si="186"/>
        <v>0</v>
      </c>
      <c r="AC269" s="1418">
        <f t="shared" si="187"/>
        <v>0</v>
      </c>
      <c r="AD269" s="1418">
        <f t="shared" si="188"/>
        <v>0</v>
      </c>
      <c r="AE269" s="1418">
        <f t="shared" si="189"/>
        <v>0</v>
      </c>
      <c r="AF269" s="1418">
        <f t="shared" si="190"/>
        <v>0</v>
      </c>
      <c r="AG269" s="1418">
        <f t="shared" si="191"/>
        <v>0</v>
      </c>
      <c r="AH269" s="1418">
        <f t="shared" si="192"/>
        <v>0</v>
      </c>
    </row>
    <row r="270" spans="1:34" ht="15" customHeight="1">
      <c r="B270" s="1887">
        <v>267</v>
      </c>
      <c r="D270" s="2177">
        <v>1</v>
      </c>
      <c r="E270" s="2177">
        <v>1</v>
      </c>
      <c r="F270" s="2279"/>
      <c r="G270" s="104"/>
      <c r="H270" s="89"/>
      <c r="I270" s="2182"/>
      <c r="J270" s="104"/>
      <c r="K270" s="104"/>
      <c r="L270" s="2182" t="s">
        <v>764</v>
      </c>
      <c r="M270" s="2182"/>
      <c r="N270" s="2182"/>
      <c r="O270" s="2225"/>
      <c r="P270" s="2277"/>
      <c r="Q270" s="1419"/>
      <c r="R270" s="1419"/>
      <c r="S270" s="1419"/>
      <c r="T270" s="1419"/>
      <c r="U270" s="1419"/>
      <c r="V270" s="1419"/>
      <c r="W270" s="1419"/>
      <c r="X270" s="1419"/>
      <c r="Y270" s="1419"/>
      <c r="Z270" s="1419"/>
      <c r="AA270" s="1419"/>
      <c r="AB270" s="1418">
        <f t="shared" si="186"/>
        <v>0</v>
      </c>
      <c r="AC270" s="1418">
        <f t="shared" si="187"/>
        <v>0</v>
      </c>
      <c r="AD270" s="1418">
        <f t="shared" si="188"/>
        <v>0</v>
      </c>
      <c r="AE270" s="1418">
        <f t="shared" si="189"/>
        <v>0</v>
      </c>
      <c r="AF270" s="1418">
        <f t="shared" si="190"/>
        <v>0</v>
      </c>
      <c r="AG270" s="1418">
        <f t="shared" si="191"/>
        <v>0</v>
      </c>
      <c r="AH270" s="1418">
        <f t="shared" si="192"/>
        <v>0</v>
      </c>
    </row>
    <row r="271" spans="1:34" ht="15" customHeight="1">
      <c r="A271" s="1887">
        <v>248</v>
      </c>
      <c r="B271" s="1887">
        <v>268</v>
      </c>
      <c r="D271" s="2177">
        <v>1</v>
      </c>
      <c r="E271" s="371"/>
      <c r="F271" s="371"/>
      <c r="G271" s="104"/>
      <c r="H271" s="89"/>
      <c r="I271" s="2182"/>
      <c r="J271" s="104"/>
      <c r="K271" s="104"/>
      <c r="L271" s="2182" t="s">
        <v>467</v>
      </c>
      <c r="M271" s="2182"/>
      <c r="N271" s="2182"/>
      <c r="O271" s="2225"/>
      <c r="P271" s="2225">
        <f>-P746</f>
        <v>0</v>
      </c>
      <c r="Q271" s="2225">
        <f t="shared" ref="Q271:AA271" si="194">-Q746</f>
        <v>0</v>
      </c>
      <c r="R271" s="2225">
        <f t="shared" si="194"/>
        <v>0</v>
      </c>
      <c r="S271" s="2225">
        <f t="shared" si="194"/>
        <v>0</v>
      </c>
      <c r="T271" s="2225">
        <f t="shared" si="194"/>
        <v>0</v>
      </c>
      <c r="U271" s="2225">
        <f t="shared" si="194"/>
        <v>0</v>
      </c>
      <c r="V271" s="2225">
        <f t="shared" si="194"/>
        <v>0</v>
      </c>
      <c r="W271" s="2225">
        <f t="shared" si="194"/>
        <v>0</v>
      </c>
      <c r="X271" s="2225">
        <f t="shared" si="194"/>
        <v>0</v>
      </c>
      <c r="Y271" s="2225">
        <f t="shared" si="194"/>
        <v>0</v>
      </c>
      <c r="Z271" s="2225">
        <f t="shared" si="194"/>
        <v>0</v>
      </c>
      <c r="AA271" s="2225">
        <f t="shared" si="194"/>
        <v>0</v>
      </c>
      <c r="AB271" s="1418">
        <f t="shared" si="186"/>
        <v>0</v>
      </c>
      <c r="AC271" s="1418">
        <f t="shared" si="187"/>
        <v>0</v>
      </c>
      <c r="AD271" s="1418">
        <f t="shared" si="188"/>
        <v>0</v>
      </c>
      <c r="AE271" s="1418">
        <f t="shared" si="189"/>
        <v>0</v>
      </c>
      <c r="AF271" s="1418">
        <f t="shared" si="190"/>
        <v>0</v>
      </c>
      <c r="AG271" s="1418">
        <f t="shared" si="191"/>
        <v>0</v>
      </c>
      <c r="AH271" s="1418">
        <f t="shared" si="192"/>
        <v>0</v>
      </c>
    </row>
    <row r="272" spans="1:34">
      <c r="A272" s="1887">
        <v>249</v>
      </c>
      <c r="B272" s="1887">
        <v>269</v>
      </c>
      <c r="D272" s="2177">
        <v>1</v>
      </c>
      <c r="E272" s="104"/>
      <c r="F272" s="104"/>
      <c r="G272" s="104"/>
      <c r="H272" s="2272" t="s">
        <v>99</v>
      </c>
      <c r="I272" s="1555"/>
      <c r="J272" s="2273"/>
      <c r="K272" s="2273"/>
      <c r="L272" s="1555"/>
      <c r="M272" s="1555"/>
      <c r="N272" s="1555"/>
      <c r="O272" s="2275"/>
      <c r="P272" s="2276">
        <f>SUM(P273:P275)</f>
        <v>0</v>
      </c>
      <c r="Q272" s="2276">
        <f t="shared" ref="Q272:AH272" si="195">SUM(Q273:Q275)</f>
        <v>0</v>
      </c>
      <c r="R272" s="2276">
        <f t="shared" si="195"/>
        <v>0</v>
      </c>
      <c r="S272" s="2276">
        <f t="shared" si="195"/>
        <v>0</v>
      </c>
      <c r="T272" s="2276">
        <f t="shared" si="195"/>
        <v>0</v>
      </c>
      <c r="U272" s="2276">
        <f t="shared" si="195"/>
        <v>0</v>
      </c>
      <c r="V272" s="2276">
        <f t="shared" si="195"/>
        <v>0</v>
      </c>
      <c r="W272" s="2276">
        <f t="shared" si="195"/>
        <v>0</v>
      </c>
      <c r="X272" s="2276">
        <f t="shared" si="195"/>
        <v>0</v>
      </c>
      <c r="Y272" s="2276">
        <f t="shared" si="195"/>
        <v>0</v>
      </c>
      <c r="Z272" s="2276">
        <f t="shared" si="195"/>
        <v>0</v>
      </c>
      <c r="AA272" s="2276">
        <f t="shared" si="195"/>
        <v>0</v>
      </c>
      <c r="AB272" s="2008">
        <f t="shared" si="195"/>
        <v>0</v>
      </c>
      <c r="AC272" s="2008">
        <f t="shared" si="195"/>
        <v>0</v>
      </c>
      <c r="AD272" s="2008">
        <f t="shared" si="195"/>
        <v>0</v>
      </c>
      <c r="AE272" s="2008">
        <f t="shared" si="195"/>
        <v>0</v>
      </c>
      <c r="AF272" s="2008">
        <f t="shared" si="195"/>
        <v>0</v>
      </c>
      <c r="AG272" s="2008">
        <f t="shared" si="195"/>
        <v>0</v>
      </c>
      <c r="AH272" s="2008">
        <f t="shared" si="195"/>
        <v>0</v>
      </c>
    </row>
    <row r="273" spans="1:35">
      <c r="A273" s="1887">
        <v>250</v>
      </c>
      <c r="B273" s="1887">
        <v>270</v>
      </c>
      <c r="D273" s="2177">
        <v>1</v>
      </c>
      <c r="E273" s="104"/>
      <c r="F273" s="104"/>
      <c r="G273" s="104"/>
      <c r="H273" s="89"/>
      <c r="I273" s="2184" t="s">
        <v>178</v>
      </c>
      <c r="J273" s="104"/>
      <c r="K273" s="104"/>
      <c r="L273" s="2182"/>
      <c r="M273" s="2182"/>
      <c r="N273" s="2182"/>
      <c r="O273" s="2225"/>
      <c r="P273" s="2277"/>
      <c r="Q273" s="1419"/>
      <c r="R273" s="1419"/>
      <c r="S273" s="1419"/>
      <c r="T273" s="1419"/>
      <c r="U273" s="1419"/>
      <c r="V273" s="1419"/>
      <c r="W273" s="1419"/>
      <c r="X273" s="1419"/>
      <c r="Y273" s="1419"/>
      <c r="Z273" s="1419"/>
      <c r="AA273" s="1419"/>
      <c r="AB273" s="1418">
        <f>SUM(P273:R273)</f>
        <v>0</v>
      </c>
      <c r="AC273" s="1418">
        <f>SUM(S273:U273)</f>
        <v>0</v>
      </c>
      <c r="AD273" s="1418">
        <f>SUM(V273:X273)</f>
        <v>0</v>
      </c>
      <c r="AE273" s="1418">
        <f>SUM(Y273:AA273)</f>
        <v>0</v>
      </c>
      <c r="AF273" s="1418">
        <f>AB273+AC273</f>
        <v>0</v>
      </c>
      <c r="AG273" s="1418">
        <f>AE273+AD273</f>
        <v>0</v>
      </c>
      <c r="AH273" s="1418">
        <f>AF273+AG273</f>
        <v>0</v>
      </c>
    </row>
    <row r="274" spans="1:35">
      <c r="A274" s="1887">
        <v>251</v>
      </c>
      <c r="B274" s="1887">
        <v>271</v>
      </c>
      <c r="D274" s="2177">
        <v>1</v>
      </c>
      <c r="E274" s="104"/>
      <c r="F274" s="104"/>
      <c r="G274" s="104"/>
      <c r="H274" s="89"/>
      <c r="I274" s="2184" t="s">
        <v>179</v>
      </c>
      <c r="J274" s="104"/>
      <c r="K274" s="104"/>
      <c r="L274" s="2182"/>
      <c r="M274" s="2182"/>
      <c r="N274" s="2182"/>
      <c r="O274" s="2225"/>
      <c r="P274" s="2277"/>
      <c r="Q274" s="1419"/>
      <c r="R274" s="1419"/>
      <c r="S274" s="1419"/>
      <c r="T274" s="1419"/>
      <c r="U274" s="1419"/>
      <c r="V274" s="1419"/>
      <c r="W274" s="1419"/>
      <c r="X274" s="1419"/>
      <c r="Y274" s="1419"/>
      <c r="Z274" s="1419"/>
      <c r="AA274" s="1419"/>
      <c r="AB274" s="1418">
        <f>SUM(P274:R274)</f>
        <v>0</v>
      </c>
      <c r="AC274" s="1418">
        <f>SUM(S274:U274)</f>
        <v>0</v>
      </c>
      <c r="AD274" s="1418">
        <f>SUM(V274:X274)</f>
        <v>0</v>
      </c>
      <c r="AE274" s="1418">
        <f>SUM(Y274:AA274)</f>
        <v>0</v>
      </c>
      <c r="AF274" s="1418">
        <f>AB274+AC274</f>
        <v>0</v>
      </c>
      <c r="AG274" s="1418">
        <f>AE274+AD274</f>
        <v>0</v>
      </c>
      <c r="AH274" s="1418">
        <f>AF274+AG274</f>
        <v>0</v>
      </c>
    </row>
    <row r="275" spans="1:35">
      <c r="A275" s="1887">
        <v>252</v>
      </c>
      <c r="B275" s="1887">
        <v>272</v>
      </c>
      <c r="D275" s="2177">
        <v>1</v>
      </c>
      <c r="E275" s="104"/>
      <c r="F275" s="104"/>
      <c r="G275" s="104"/>
      <c r="H275" s="89"/>
      <c r="I275" s="2184" t="s">
        <v>180</v>
      </c>
      <c r="J275" s="104"/>
      <c r="K275" s="104"/>
      <c r="L275" s="2182"/>
      <c r="M275" s="2182"/>
      <c r="N275" s="2182"/>
      <c r="O275" s="2225"/>
      <c r="P275" s="2277"/>
      <c r="Q275" s="1419"/>
      <c r="R275" s="1419"/>
      <c r="S275" s="1419"/>
      <c r="T275" s="1419"/>
      <c r="U275" s="1419"/>
      <c r="V275" s="1419"/>
      <c r="W275" s="1419"/>
      <c r="X275" s="1419"/>
      <c r="Y275" s="1419"/>
      <c r="Z275" s="1419"/>
      <c r="AA275" s="1419"/>
      <c r="AB275" s="1418">
        <f>SUM(P275:R275)</f>
        <v>0</v>
      </c>
      <c r="AC275" s="1418">
        <f>SUM(S275:U275)</f>
        <v>0</v>
      </c>
      <c r="AD275" s="1418">
        <f>SUM(V275:X275)</f>
        <v>0</v>
      </c>
      <c r="AE275" s="1418">
        <f>SUM(Y275:AA275)</f>
        <v>0</v>
      </c>
      <c r="AF275" s="1418">
        <f>AB275+AC275</f>
        <v>0</v>
      </c>
      <c r="AG275" s="1418">
        <f>AE275+AD275</f>
        <v>0</v>
      </c>
      <c r="AH275" s="1418">
        <f>AF275+AG275</f>
        <v>0</v>
      </c>
    </row>
    <row r="276" spans="1:35">
      <c r="A276" s="1887">
        <v>253</v>
      </c>
      <c r="B276" s="1887">
        <v>273</v>
      </c>
      <c r="D276" s="2177">
        <v>1</v>
      </c>
      <c r="E276" s="104"/>
      <c r="F276" s="104"/>
      <c r="G276" s="104"/>
      <c r="H276" s="2272" t="s">
        <v>141</v>
      </c>
      <c r="I276" s="1555"/>
      <c r="J276" s="2273"/>
      <c r="K276" s="2273"/>
      <c r="L276" s="2273"/>
      <c r="M276" s="2273"/>
      <c r="N276" s="2273"/>
      <c r="O276" s="2276"/>
      <c r="P276" s="2276">
        <f t="shared" ref="P276:AH276" si="196">P251-P272</f>
        <v>0</v>
      </c>
      <c r="Q276" s="2276">
        <f t="shared" si="196"/>
        <v>0</v>
      </c>
      <c r="R276" s="2276">
        <f t="shared" si="196"/>
        <v>0</v>
      </c>
      <c r="S276" s="2276">
        <f t="shared" si="196"/>
        <v>0</v>
      </c>
      <c r="T276" s="2276">
        <f t="shared" si="196"/>
        <v>0</v>
      </c>
      <c r="U276" s="2276">
        <f t="shared" si="196"/>
        <v>0</v>
      </c>
      <c r="V276" s="2276">
        <f t="shared" si="196"/>
        <v>0</v>
      </c>
      <c r="W276" s="2276">
        <f t="shared" si="196"/>
        <v>0</v>
      </c>
      <c r="X276" s="2276">
        <f t="shared" si="196"/>
        <v>0</v>
      </c>
      <c r="Y276" s="2276">
        <f t="shared" si="196"/>
        <v>0</v>
      </c>
      <c r="Z276" s="2276">
        <f t="shared" si="196"/>
        <v>0</v>
      </c>
      <c r="AA276" s="2276">
        <f t="shared" si="196"/>
        <v>0</v>
      </c>
      <c r="AB276" s="2008">
        <f t="shared" si="196"/>
        <v>0</v>
      </c>
      <c r="AC276" s="2008">
        <f t="shared" si="196"/>
        <v>0</v>
      </c>
      <c r="AD276" s="2008">
        <f t="shared" si="196"/>
        <v>0</v>
      </c>
      <c r="AE276" s="2008">
        <f t="shared" si="196"/>
        <v>0</v>
      </c>
      <c r="AF276" s="2008">
        <f t="shared" si="196"/>
        <v>0</v>
      </c>
      <c r="AG276" s="2008">
        <f t="shared" si="196"/>
        <v>0</v>
      </c>
      <c r="AH276" s="2008">
        <f t="shared" si="196"/>
        <v>0</v>
      </c>
    </row>
    <row r="277" spans="1:35">
      <c r="A277" s="1887">
        <v>254</v>
      </c>
      <c r="B277" s="1887">
        <v>274</v>
      </c>
      <c r="D277" s="2177">
        <v>1</v>
      </c>
      <c r="E277" s="104"/>
      <c r="F277" s="104"/>
      <c r="G277" s="104"/>
      <c r="H277" s="2239"/>
      <c r="I277" s="2240" t="s">
        <v>140</v>
      </c>
      <c r="J277" s="1188"/>
      <c r="K277" s="1188"/>
      <c r="L277" s="2241"/>
      <c r="M277" s="2241"/>
      <c r="N277" s="2241"/>
      <c r="O277" s="2242"/>
      <c r="P277" s="1668">
        <f t="shared" ref="P277:AH277" si="197">IFERROR(P276/P231,0)</f>
        <v>0</v>
      </c>
      <c r="Q277" s="1668">
        <f t="shared" si="197"/>
        <v>0</v>
      </c>
      <c r="R277" s="1668">
        <f t="shared" si="197"/>
        <v>0</v>
      </c>
      <c r="S277" s="1668">
        <f t="shared" si="197"/>
        <v>0</v>
      </c>
      <c r="T277" s="1668">
        <f t="shared" si="197"/>
        <v>0</v>
      </c>
      <c r="U277" s="1668">
        <f t="shared" si="197"/>
        <v>0</v>
      </c>
      <c r="V277" s="1668">
        <f t="shared" si="197"/>
        <v>0</v>
      </c>
      <c r="W277" s="1668">
        <f t="shared" si="197"/>
        <v>0</v>
      </c>
      <c r="X277" s="1668">
        <f t="shared" si="197"/>
        <v>0</v>
      </c>
      <c r="Y277" s="1668">
        <f t="shared" si="197"/>
        <v>0</v>
      </c>
      <c r="Z277" s="1668">
        <f t="shared" si="197"/>
        <v>0</v>
      </c>
      <c r="AA277" s="1668">
        <f t="shared" si="197"/>
        <v>0</v>
      </c>
      <c r="AB277" s="1668">
        <f t="shared" si="197"/>
        <v>0</v>
      </c>
      <c r="AC277" s="1668">
        <f t="shared" si="197"/>
        <v>0</v>
      </c>
      <c r="AD277" s="1668">
        <f t="shared" si="197"/>
        <v>0</v>
      </c>
      <c r="AE277" s="1668">
        <f t="shared" si="197"/>
        <v>0</v>
      </c>
      <c r="AF277" s="1668">
        <f t="shared" si="197"/>
        <v>0</v>
      </c>
      <c r="AG277" s="1668">
        <f t="shared" si="197"/>
        <v>0</v>
      </c>
      <c r="AH277" s="1668">
        <f t="shared" si="197"/>
        <v>0</v>
      </c>
      <c r="AI277" s="1108"/>
    </row>
    <row r="278" spans="1:35">
      <c r="A278" s="1887">
        <v>255</v>
      </c>
      <c r="B278" s="1887">
        <v>275</v>
      </c>
      <c r="D278" s="2177">
        <v>1</v>
      </c>
      <c r="E278" s="104"/>
      <c r="F278" s="104"/>
      <c r="G278" s="104"/>
      <c r="H278" s="2190" t="s">
        <v>182</v>
      </c>
      <c r="I278" s="2191"/>
      <c r="J278" s="2192"/>
      <c r="K278" s="2192"/>
      <c r="L278" s="2191"/>
      <c r="M278" s="2191"/>
      <c r="N278" s="2191"/>
      <c r="O278" s="2193"/>
      <c r="P278" s="2285"/>
      <c r="Q278" s="2004"/>
      <c r="R278" s="2004"/>
      <c r="S278" s="2004"/>
      <c r="T278" s="2004"/>
      <c r="U278" s="2004"/>
      <c r="V278" s="2004"/>
      <c r="W278" s="2004"/>
      <c r="X278" s="2004"/>
      <c r="Y278" s="2004"/>
      <c r="Z278" s="2004"/>
      <c r="AA278" s="2004"/>
      <c r="AB278" s="2005">
        <f>SUM(P278:R278)</f>
        <v>0</v>
      </c>
      <c r="AC278" s="2005">
        <f>SUM(S278:U278)</f>
        <v>0</v>
      </c>
      <c r="AD278" s="2005">
        <f>SUM(V278:X278)</f>
        <v>0</v>
      </c>
      <c r="AE278" s="2005">
        <f>SUM(Y278:AA278)</f>
        <v>0</v>
      </c>
      <c r="AF278" s="2005">
        <f>AB278+AC278</f>
        <v>0</v>
      </c>
      <c r="AG278" s="2005">
        <f>AE278+AD278</f>
        <v>0</v>
      </c>
      <c r="AH278" s="2005">
        <f>AF278+AG278</f>
        <v>0</v>
      </c>
    </row>
    <row r="279" spans="1:35">
      <c r="A279" s="1887">
        <v>256</v>
      </c>
      <c r="B279" s="1887">
        <v>276</v>
      </c>
      <c r="D279" s="2177">
        <v>1</v>
      </c>
      <c r="E279" s="104"/>
      <c r="F279" s="104"/>
      <c r="G279" s="104"/>
      <c r="H279" s="2195" t="s">
        <v>161</v>
      </c>
      <c r="I279" s="2196"/>
      <c r="J279" s="2197"/>
      <c r="K279" s="2197"/>
      <c r="L279" s="2196"/>
      <c r="M279" s="2196"/>
      <c r="N279" s="2196"/>
      <c r="O279" s="2205"/>
      <c r="P279" s="2286"/>
      <c r="Q279" s="1425"/>
      <c r="R279" s="1425"/>
      <c r="S279" s="1425"/>
      <c r="T279" s="1425"/>
      <c r="U279" s="1425"/>
      <c r="V279" s="1425"/>
      <c r="W279" s="1425"/>
      <c r="X279" s="1425"/>
      <c r="Y279" s="1425"/>
      <c r="Z279" s="1425"/>
      <c r="AA279" s="1425"/>
      <c r="AB279" s="1426">
        <f>SUM(P279:R279)</f>
        <v>0</v>
      </c>
      <c r="AC279" s="1426">
        <f>SUM(S279:U279)</f>
        <v>0</v>
      </c>
      <c r="AD279" s="1426">
        <f>SUM(V279:X279)</f>
        <v>0</v>
      </c>
      <c r="AE279" s="1426">
        <f>SUM(Y279:AA279)</f>
        <v>0</v>
      </c>
      <c r="AF279" s="1426">
        <f>AB279+AC279</f>
        <v>0</v>
      </c>
      <c r="AG279" s="1426">
        <f>AE279+AD279</f>
        <v>0</v>
      </c>
      <c r="AH279" s="1426">
        <f>AF279+AG279</f>
        <v>0</v>
      </c>
    </row>
    <row r="280" spans="1:35">
      <c r="A280" s="1887">
        <v>257</v>
      </c>
      <c r="B280" s="1887">
        <v>277</v>
      </c>
      <c r="D280" s="2177">
        <v>1</v>
      </c>
      <c r="E280" s="104"/>
      <c r="F280" s="104"/>
      <c r="G280" s="104"/>
      <c r="H280" s="2272" t="s">
        <v>184</v>
      </c>
      <c r="I280" s="1555"/>
      <c r="J280" s="2273"/>
      <c r="K280" s="2273"/>
      <c r="L280" s="2273"/>
      <c r="M280" s="2273"/>
      <c r="N280" s="2273"/>
      <c r="O280" s="2276"/>
      <c r="P280" s="2276">
        <f>P276+P278-P279</f>
        <v>0</v>
      </c>
      <c r="Q280" s="2276">
        <f t="shared" ref="Q280:AH280" si="198">Q276+Q278-Q279</f>
        <v>0</v>
      </c>
      <c r="R280" s="2276">
        <f t="shared" si="198"/>
        <v>0</v>
      </c>
      <c r="S280" s="2276">
        <f t="shared" si="198"/>
        <v>0</v>
      </c>
      <c r="T280" s="2276">
        <f t="shared" si="198"/>
        <v>0</v>
      </c>
      <c r="U280" s="2276">
        <f t="shared" si="198"/>
        <v>0</v>
      </c>
      <c r="V280" s="2276">
        <f t="shared" si="198"/>
        <v>0</v>
      </c>
      <c r="W280" s="2276">
        <f t="shared" si="198"/>
        <v>0</v>
      </c>
      <c r="X280" s="2276">
        <f t="shared" si="198"/>
        <v>0</v>
      </c>
      <c r="Y280" s="2276">
        <f t="shared" si="198"/>
        <v>0</v>
      </c>
      <c r="Z280" s="2276">
        <f t="shared" si="198"/>
        <v>0</v>
      </c>
      <c r="AA280" s="2276">
        <f t="shared" si="198"/>
        <v>0</v>
      </c>
      <c r="AB280" s="2008">
        <f t="shared" si="198"/>
        <v>0</v>
      </c>
      <c r="AC280" s="2008">
        <f t="shared" si="198"/>
        <v>0</v>
      </c>
      <c r="AD280" s="2008">
        <f t="shared" si="198"/>
        <v>0</v>
      </c>
      <c r="AE280" s="2008">
        <f t="shared" si="198"/>
        <v>0</v>
      </c>
      <c r="AF280" s="2008">
        <f t="shared" si="198"/>
        <v>0</v>
      </c>
      <c r="AG280" s="2008">
        <f t="shared" si="198"/>
        <v>0</v>
      </c>
      <c r="AH280" s="2008">
        <f t="shared" si="198"/>
        <v>0</v>
      </c>
    </row>
    <row r="281" spans="1:35">
      <c r="A281" s="1887">
        <v>258</v>
      </c>
      <c r="B281" s="1887">
        <v>278</v>
      </c>
      <c r="D281" s="2177">
        <v>1</v>
      </c>
      <c r="E281" s="104"/>
      <c r="F281" s="104"/>
      <c r="G281" s="104"/>
      <c r="H281" s="2239"/>
      <c r="I281" s="2240" t="s">
        <v>140</v>
      </c>
      <c r="J281" s="1188"/>
      <c r="K281" s="1188"/>
      <c r="L281" s="2241"/>
      <c r="M281" s="2241"/>
      <c r="N281" s="2241"/>
      <c r="O281" s="2242"/>
      <c r="P281" s="1668">
        <f t="shared" ref="P281:AH281" si="199">IFERROR(P280/P231,0)</f>
        <v>0</v>
      </c>
      <c r="Q281" s="1668">
        <f t="shared" si="199"/>
        <v>0</v>
      </c>
      <c r="R281" s="1668">
        <f t="shared" si="199"/>
        <v>0</v>
      </c>
      <c r="S281" s="1668">
        <f t="shared" si="199"/>
        <v>0</v>
      </c>
      <c r="T281" s="1668">
        <f t="shared" si="199"/>
        <v>0</v>
      </c>
      <c r="U281" s="1668">
        <f t="shared" si="199"/>
        <v>0</v>
      </c>
      <c r="V281" s="1668">
        <f t="shared" si="199"/>
        <v>0</v>
      </c>
      <c r="W281" s="1668">
        <f t="shared" si="199"/>
        <v>0</v>
      </c>
      <c r="X281" s="1668">
        <f t="shared" si="199"/>
        <v>0</v>
      </c>
      <c r="Y281" s="1668">
        <f t="shared" si="199"/>
        <v>0</v>
      </c>
      <c r="Z281" s="1668">
        <f t="shared" si="199"/>
        <v>0</v>
      </c>
      <c r="AA281" s="1668">
        <f t="shared" si="199"/>
        <v>0</v>
      </c>
      <c r="AB281" s="1668">
        <f t="shared" si="199"/>
        <v>0</v>
      </c>
      <c r="AC281" s="1668">
        <f t="shared" si="199"/>
        <v>0</v>
      </c>
      <c r="AD281" s="1668">
        <f t="shared" si="199"/>
        <v>0</v>
      </c>
      <c r="AE281" s="1668">
        <f t="shared" si="199"/>
        <v>0</v>
      </c>
      <c r="AF281" s="1668">
        <f t="shared" si="199"/>
        <v>0</v>
      </c>
      <c r="AG281" s="1668">
        <f t="shared" si="199"/>
        <v>0</v>
      </c>
      <c r="AH281" s="1668">
        <f t="shared" si="199"/>
        <v>0</v>
      </c>
      <c r="AI281" s="1108"/>
    </row>
    <row r="282" spans="1:35">
      <c r="B282" s="1887">
        <v>279</v>
      </c>
      <c r="D282" s="2177">
        <v>1</v>
      </c>
      <c r="E282" s="104"/>
      <c r="F282" s="104"/>
      <c r="G282" s="104"/>
      <c r="H282" s="104"/>
      <c r="I282" s="2182"/>
      <c r="J282" s="104"/>
      <c r="K282" s="104"/>
      <c r="L282" s="2182"/>
      <c r="M282" s="2182"/>
      <c r="N282" s="2182"/>
      <c r="O282" s="2182"/>
      <c r="P282" s="2187"/>
      <c r="Q282" s="2187"/>
      <c r="R282" s="2187"/>
      <c r="S282" s="2187"/>
      <c r="T282" s="2187"/>
      <c r="U282" s="2187"/>
      <c r="Y282" s="252"/>
      <c r="Z282" s="252"/>
      <c r="AA282" s="252"/>
      <c r="AB282" s="252"/>
      <c r="AC282" s="252"/>
      <c r="AD282" s="252"/>
      <c r="AE282" s="252"/>
      <c r="AF282" s="252"/>
      <c r="AG282" s="252"/>
      <c r="AH282" s="1674"/>
    </row>
    <row r="283" spans="1:35">
      <c r="A283" s="1887">
        <v>307</v>
      </c>
      <c r="B283" s="1887">
        <v>280</v>
      </c>
      <c r="D283" s="2287">
        <v>1</v>
      </c>
      <c r="E283" s="2178"/>
      <c r="F283" s="2178"/>
      <c r="G283" s="104" t="s">
        <v>779</v>
      </c>
      <c r="H283" s="104"/>
      <c r="I283" s="2182"/>
      <c r="J283" s="104"/>
      <c r="K283" s="104"/>
      <c r="L283" s="2182"/>
      <c r="M283" s="2182"/>
      <c r="N283" s="2182"/>
      <c r="O283" s="2182"/>
      <c r="P283" s="2187"/>
      <c r="Q283" s="2187"/>
      <c r="R283" s="2187"/>
      <c r="S283" s="2187"/>
      <c r="T283" s="2187"/>
      <c r="U283" s="2187"/>
      <c r="Z283" s="1"/>
      <c r="AA283" s="1"/>
      <c r="AB283" s="1"/>
      <c r="AC283" s="1"/>
      <c r="AD283" s="1"/>
      <c r="AE283" s="1"/>
      <c r="AF283" s="1"/>
      <c r="AG283" s="1"/>
      <c r="AH283" s="1"/>
    </row>
    <row r="284" spans="1:35">
      <c r="A284" s="1887">
        <v>308</v>
      </c>
      <c r="B284" s="1887">
        <v>281</v>
      </c>
      <c r="D284" s="2287">
        <v>1</v>
      </c>
      <c r="E284" s="2178"/>
      <c r="F284" s="2178"/>
      <c r="G284" s="104"/>
      <c r="H284" s="700" t="s">
        <v>9</v>
      </c>
      <c r="I284" s="1440"/>
      <c r="J284" s="1328"/>
      <c r="K284" s="1328"/>
      <c r="L284" s="1328"/>
      <c r="M284" s="1328"/>
      <c r="N284" s="1441" t="s">
        <v>568</v>
      </c>
      <c r="O284" s="2009"/>
      <c r="P284" s="2010">
        <f>SUM(P285:P286)</f>
        <v>0</v>
      </c>
      <c r="Q284" s="2010">
        <f t="shared" ref="Q284:AH284" si="200">SUM(Q285:Q286)</f>
        <v>0</v>
      </c>
      <c r="R284" s="2010">
        <f t="shared" si="200"/>
        <v>0</v>
      </c>
      <c r="S284" s="2010">
        <f t="shared" si="200"/>
        <v>0</v>
      </c>
      <c r="T284" s="2010">
        <f t="shared" si="200"/>
        <v>0</v>
      </c>
      <c r="U284" s="2010">
        <f t="shared" si="200"/>
        <v>0</v>
      </c>
      <c r="V284" s="2010">
        <f t="shared" si="200"/>
        <v>0</v>
      </c>
      <c r="W284" s="2010">
        <f t="shared" si="200"/>
        <v>0</v>
      </c>
      <c r="X284" s="2010">
        <f t="shared" si="200"/>
        <v>0</v>
      </c>
      <c r="Y284" s="2010">
        <f t="shared" si="200"/>
        <v>0</v>
      </c>
      <c r="Z284" s="2010">
        <f t="shared" si="200"/>
        <v>0</v>
      </c>
      <c r="AA284" s="2010">
        <f t="shared" si="200"/>
        <v>0</v>
      </c>
      <c r="AB284" s="2010">
        <f t="shared" si="200"/>
        <v>0</v>
      </c>
      <c r="AC284" s="2010">
        <f t="shared" si="200"/>
        <v>0</v>
      </c>
      <c r="AD284" s="2010">
        <f t="shared" si="200"/>
        <v>0</v>
      </c>
      <c r="AE284" s="2010">
        <f t="shared" si="200"/>
        <v>0</v>
      </c>
      <c r="AF284" s="2010">
        <f t="shared" si="200"/>
        <v>0</v>
      </c>
      <c r="AG284" s="2010">
        <f t="shared" si="200"/>
        <v>0</v>
      </c>
      <c r="AH284" s="2010">
        <f t="shared" si="200"/>
        <v>0</v>
      </c>
    </row>
    <row r="285" spans="1:35">
      <c r="A285" s="1887">
        <v>309</v>
      </c>
      <c r="B285" s="1887">
        <v>282</v>
      </c>
      <c r="D285" s="2287">
        <v>1</v>
      </c>
      <c r="E285" s="2178"/>
      <c r="F285" s="2178"/>
      <c r="G285" s="2182"/>
      <c r="H285" s="2288"/>
      <c r="I285" s="2289"/>
      <c r="J285" s="2289"/>
      <c r="K285" s="2289"/>
      <c r="L285" s="34" t="s">
        <v>744</v>
      </c>
      <c r="M285" s="2289"/>
      <c r="N285" s="2289"/>
      <c r="O285" s="2290"/>
      <c r="P285" s="1442">
        <f>P644+P653</f>
        <v>0</v>
      </c>
      <c r="Q285" s="1442">
        <f t="shared" ref="Q285:AA285" si="201">Q644+Q653</f>
        <v>0</v>
      </c>
      <c r="R285" s="1442">
        <f t="shared" si="201"/>
        <v>0</v>
      </c>
      <c r="S285" s="1442">
        <f t="shared" si="201"/>
        <v>0</v>
      </c>
      <c r="T285" s="1442">
        <f t="shared" si="201"/>
        <v>0</v>
      </c>
      <c r="U285" s="1442">
        <f t="shared" si="201"/>
        <v>0</v>
      </c>
      <c r="V285" s="1442">
        <f t="shared" si="201"/>
        <v>0</v>
      </c>
      <c r="W285" s="1442">
        <f t="shared" si="201"/>
        <v>0</v>
      </c>
      <c r="X285" s="1442">
        <f t="shared" si="201"/>
        <v>0</v>
      </c>
      <c r="Y285" s="1442">
        <f t="shared" si="201"/>
        <v>0</v>
      </c>
      <c r="Z285" s="1442">
        <f t="shared" si="201"/>
        <v>0</v>
      </c>
      <c r="AA285" s="1442">
        <f t="shared" si="201"/>
        <v>0</v>
      </c>
      <c r="AB285" s="1442">
        <f>SUM(P285:R285)</f>
        <v>0</v>
      </c>
      <c r="AC285" s="1442">
        <f>SUM(S285:U285)</f>
        <v>0</v>
      </c>
      <c r="AD285" s="1442">
        <f>SUM(V285:X285)</f>
        <v>0</v>
      </c>
      <c r="AE285" s="1442">
        <f>SUM(Y285:AA285)</f>
        <v>0</v>
      </c>
      <c r="AF285" s="1442">
        <f>AB285+AC285</f>
        <v>0</v>
      </c>
      <c r="AG285" s="1442">
        <f>AE285+AD285</f>
        <v>0</v>
      </c>
      <c r="AH285" s="1442">
        <f>AF285+AG285</f>
        <v>0</v>
      </c>
    </row>
    <row r="286" spans="1:35">
      <c r="A286" s="1887">
        <v>310</v>
      </c>
      <c r="B286" s="1887">
        <v>283</v>
      </c>
      <c r="D286" s="2287">
        <v>1</v>
      </c>
      <c r="E286" s="2178"/>
      <c r="F286" s="2178"/>
      <c r="G286" s="104"/>
      <c r="H286" s="89"/>
      <c r="I286" s="2182"/>
      <c r="J286" s="104"/>
      <c r="K286" s="104"/>
      <c r="L286" s="2182" t="s">
        <v>782</v>
      </c>
      <c r="M286" s="2182"/>
      <c r="N286" s="2182"/>
      <c r="O286" s="2291"/>
      <c r="P286" s="1431">
        <f>P647+P654</f>
        <v>0</v>
      </c>
      <c r="Q286" s="1431">
        <f t="shared" ref="Q286:AA286" si="202">Q647+Q654</f>
        <v>0</v>
      </c>
      <c r="R286" s="1431">
        <f t="shared" si="202"/>
        <v>0</v>
      </c>
      <c r="S286" s="1431">
        <f t="shared" si="202"/>
        <v>0</v>
      </c>
      <c r="T286" s="1431">
        <f t="shared" si="202"/>
        <v>0</v>
      </c>
      <c r="U286" s="1431">
        <f t="shared" si="202"/>
        <v>0</v>
      </c>
      <c r="V286" s="1431">
        <f t="shared" si="202"/>
        <v>0</v>
      </c>
      <c r="W286" s="1431">
        <f t="shared" si="202"/>
        <v>0</v>
      </c>
      <c r="X286" s="1431">
        <f t="shared" si="202"/>
        <v>0</v>
      </c>
      <c r="Y286" s="1431">
        <f t="shared" si="202"/>
        <v>0</v>
      </c>
      <c r="Z286" s="1431">
        <f t="shared" si="202"/>
        <v>0</v>
      </c>
      <c r="AA286" s="1431">
        <f t="shared" si="202"/>
        <v>0</v>
      </c>
      <c r="AB286" s="1431">
        <f>SUM(P286:R286)</f>
        <v>0</v>
      </c>
      <c r="AC286" s="1431">
        <f>SUM(S286:U286)</f>
        <v>0</v>
      </c>
      <c r="AD286" s="1431">
        <f>SUM(V286:X286)</f>
        <v>0</v>
      </c>
      <c r="AE286" s="1431">
        <f>SUM(Y286:AA286)</f>
        <v>0</v>
      </c>
      <c r="AF286" s="1431">
        <f>AB286+AC286</f>
        <v>0</v>
      </c>
      <c r="AG286" s="1431">
        <f>AE286+AD286</f>
        <v>0</v>
      </c>
      <c r="AH286" s="1431">
        <f>AF286+AG286</f>
        <v>0</v>
      </c>
    </row>
    <row r="287" spans="1:35">
      <c r="A287" s="1887">
        <v>311</v>
      </c>
      <c r="B287" s="1887">
        <v>284</v>
      </c>
      <c r="D287" s="2287">
        <v>1</v>
      </c>
      <c r="E287" s="104"/>
      <c r="F287" s="104"/>
      <c r="G287" s="104"/>
      <c r="H287" s="700" t="s">
        <v>133</v>
      </c>
      <c r="I287" s="1440"/>
      <c r="J287" s="1328"/>
      <c r="K287" s="1328"/>
      <c r="L287" s="1328"/>
      <c r="M287" s="1328"/>
      <c r="N287" s="1441" t="s">
        <v>570</v>
      </c>
      <c r="O287" s="2009"/>
      <c r="P287" s="2010">
        <f t="shared" ref="P287:AH287" si="203">SUM(P288:P289)</f>
        <v>0</v>
      </c>
      <c r="Q287" s="2010">
        <f t="shared" si="203"/>
        <v>0</v>
      </c>
      <c r="R287" s="2010">
        <f t="shared" si="203"/>
        <v>0</v>
      </c>
      <c r="S287" s="2010">
        <f t="shared" si="203"/>
        <v>0</v>
      </c>
      <c r="T287" s="2010">
        <f t="shared" si="203"/>
        <v>0</v>
      </c>
      <c r="U287" s="2010">
        <f t="shared" si="203"/>
        <v>0</v>
      </c>
      <c r="V287" s="2010">
        <f t="shared" si="203"/>
        <v>0</v>
      </c>
      <c r="W287" s="2010">
        <f t="shared" si="203"/>
        <v>0</v>
      </c>
      <c r="X287" s="2010">
        <f t="shared" si="203"/>
        <v>0</v>
      </c>
      <c r="Y287" s="2010">
        <f t="shared" si="203"/>
        <v>0</v>
      </c>
      <c r="Z287" s="2010">
        <f t="shared" si="203"/>
        <v>0</v>
      </c>
      <c r="AA287" s="2010">
        <f t="shared" si="203"/>
        <v>0</v>
      </c>
      <c r="AB287" s="2010">
        <f t="shared" si="203"/>
        <v>0</v>
      </c>
      <c r="AC287" s="2010">
        <f t="shared" si="203"/>
        <v>0</v>
      </c>
      <c r="AD287" s="2010">
        <f t="shared" si="203"/>
        <v>0</v>
      </c>
      <c r="AE287" s="2010">
        <f t="shared" si="203"/>
        <v>0</v>
      </c>
      <c r="AF287" s="2010">
        <f t="shared" si="203"/>
        <v>0</v>
      </c>
      <c r="AG287" s="2010">
        <f t="shared" si="203"/>
        <v>0</v>
      </c>
      <c r="AH287" s="2010">
        <f t="shared" si="203"/>
        <v>0</v>
      </c>
    </row>
    <row r="288" spans="1:35">
      <c r="A288" s="1887">
        <v>312</v>
      </c>
      <c r="B288" s="1887">
        <v>285</v>
      </c>
      <c r="D288" s="2287">
        <v>1</v>
      </c>
      <c r="E288" s="104"/>
      <c r="F288" s="104"/>
      <c r="G288" s="2182"/>
      <c r="H288" s="2288"/>
      <c r="I288" s="2289"/>
      <c r="J288" s="2289"/>
      <c r="K288" s="2289"/>
      <c r="L288" s="34" t="s">
        <v>744</v>
      </c>
      <c r="M288" s="2289"/>
      <c r="N288" s="2289"/>
      <c r="O288" s="2290"/>
      <c r="P288" s="1419"/>
      <c r="Q288" s="1419"/>
      <c r="R288" s="1419"/>
      <c r="S288" s="1419"/>
      <c r="T288" s="1419"/>
      <c r="U288" s="1419"/>
      <c r="V288" s="1419"/>
      <c r="W288" s="1419"/>
      <c r="X288" s="1419"/>
      <c r="Y288" s="1419"/>
      <c r="Z288" s="1419"/>
      <c r="AA288" s="1419"/>
      <c r="AB288" s="1418">
        <f>SUM(P288:R288)</f>
        <v>0</v>
      </c>
      <c r="AC288" s="1418">
        <f>SUM(S288:U288)</f>
        <v>0</v>
      </c>
      <c r="AD288" s="1418">
        <f>SUM(V288:X288)</f>
        <v>0</v>
      </c>
      <c r="AE288" s="1418">
        <f>SUM(Y288:AA288)</f>
        <v>0</v>
      </c>
      <c r="AF288" s="1418">
        <f>AB288+AC288</f>
        <v>0</v>
      </c>
      <c r="AG288" s="1418">
        <f>AE288+AD288</f>
        <v>0</v>
      </c>
      <c r="AH288" s="1418">
        <f>AF288+AG288</f>
        <v>0</v>
      </c>
    </row>
    <row r="289" spans="1:35">
      <c r="A289" s="1887">
        <v>313</v>
      </c>
      <c r="B289" s="1887">
        <v>286</v>
      </c>
      <c r="D289" s="2287">
        <v>1</v>
      </c>
      <c r="E289" s="104"/>
      <c r="F289" s="104"/>
      <c r="G289" s="104"/>
      <c r="H289" s="89"/>
      <c r="I289" s="2182"/>
      <c r="J289" s="104"/>
      <c r="K289" s="104"/>
      <c r="L289" s="2182" t="s">
        <v>782</v>
      </c>
      <c r="M289" s="2182"/>
      <c r="N289" s="2182"/>
      <c r="O289" s="2291"/>
      <c r="P289" s="1419"/>
      <c r="Q289" s="1419"/>
      <c r="R289" s="1419"/>
      <c r="S289" s="1419"/>
      <c r="T289" s="1419"/>
      <c r="U289" s="1419"/>
      <c r="V289" s="1419"/>
      <c r="W289" s="1419"/>
      <c r="X289" s="1419"/>
      <c r="Y289" s="1419"/>
      <c r="Z289" s="1419"/>
      <c r="AA289" s="1419"/>
      <c r="AB289" s="1418">
        <f>SUM(P289:R289)</f>
        <v>0</v>
      </c>
      <c r="AC289" s="1418">
        <f>SUM(S289:U289)</f>
        <v>0</v>
      </c>
      <c r="AD289" s="1418">
        <f>SUM(V289:X289)</f>
        <v>0</v>
      </c>
      <c r="AE289" s="1418">
        <f>SUM(Y289:AA289)</f>
        <v>0</v>
      </c>
      <c r="AF289" s="1418">
        <f>AB289+AC289</f>
        <v>0</v>
      </c>
      <c r="AG289" s="1418">
        <f>AE289+AD289</f>
        <v>0</v>
      </c>
      <c r="AH289" s="1418">
        <f>AF289+AG289</f>
        <v>0</v>
      </c>
    </row>
    <row r="290" spans="1:35">
      <c r="A290" s="1887">
        <v>314</v>
      </c>
      <c r="B290" s="1887">
        <v>287</v>
      </c>
      <c r="D290" s="2287">
        <v>1</v>
      </c>
      <c r="E290" s="2178"/>
      <c r="F290" s="2178"/>
      <c r="G290" s="104"/>
      <c r="H290" s="154" t="s">
        <v>139</v>
      </c>
      <c r="I290" s="2292"/>
      <c r="J290" s="2293"/>
      <c r="K290" s="2293"/>
      <c r="L290" s="2293"/>
      <c r="M290" s="2293"/>
      <c r="N290" s="2293"/>
      <c r="O290" s="701"/>
      <c r="P290" s="1443">
        <f>SUM(P294:P295)</f>
        <v>0</v>
      </c>
      <c r="Q290" s="1443">
        <f t="shared" ref="Q290:AH290" si="204">SUM(Q294:Q295)</f>
        <v>0</v>
      </c>
      <c r="R290" s="1443">
        <f t="shared" si="204"/>
        <v>0</v>
      </c>
      <c r="S290" s="1443">
        <f t="shared" si="204"/>
        <v>0</v>
      </c>
      <c r="T290" s="1443">
        <f t="shared" si="204"/>
        <v>0</v>
      </c>
      <c r="U290" s="1443">
        <f t="shared" si="204"/>
        <v>0</v>
      </c>
      <c r="V290" s="1443">
        <f t="shared" si="204"/>
        <v>0</v>
      </c>
      <c r="W290" s="1443">
        <f t="shared" si="204"/>
        <v>0</v>
      </c>
      <c r="X290" s="1443">
        <f t="shared" si="204"/>
        <v>0</v>
      </c>
      <c r="Y290" s="1443">
        <f t="shared" si="204"/>
        <v>0</v>
      </c>
      <c r="Z290" s="1443">
        <f t="shared" si="204"/>
        <v>0</v>
      </c>
      <c r="AA290" s="1443">
        <f t="shared" si="204"/>
        <v>0</v>
      </c>
      <c r="AB290" s="1443">
        <f>SUM(AB294:AB295)</f>
        <v>0</v>
      </c>
      <c r="AC290" s="1443">
        <f t="shared" si="204"/>
        <v>0</v>
      </c>
      <c r="AD290" s="1443">
        <f t="shared" si="204"/>
        <v>0</v>
      </c>
      <c r="AE290" s="1443">
        <f t="shared" si="204"/>
        <v>0</v>
      </c>
      <c r="AF290" s="1443">
        <f t="shared" si="204"/>
        <v>0</v>
      </c>
      <c r="AG290" s="1443">
        <f t="shared" si="204"/>
        <v>0</v>
      </c>
      <c r="AH290" s="1443">
        <f t="shared" si="204"/>
        <v>0</v>
      </c>
    </row>
    <row r="291" spans="1:35">
      <c r="A291" s="1887">
        <v>315</v>
      </c>
      <c r="B291" s="1887">
        <v>288</v>
      </c>
      <c r="D291" s="2287">
        <v>1</v>
      </c>
      <c r="E291" s="2178"/>
      <c r="F291" s="2178"/>
      <c r="G291" s="104"/>
      <c r="H291" s="89"/>
      <c r="I291" s="2233" t="s">
        <v>206</v>
      </c>
      <c r="J291" s="104"/>
      <c r="K291" s="104"/>
      <c r="L291" s="104"/>
      <c r="M291" s="104"/>
      <c r="N291" s="2234" t="s">
        <v>567</v>
      </c>
      <c r="O291" s="2249"/>
      <c r="P291" s="1115">
        <f>IFERROR(P290/P284,0)</f>
        <v>0</v>
      </c>
      <c r="Q291" s="1115">
        <f t="shared" ref="Q291:AH291" si="205">IFERROR(Q290/Q284,0)</f>
        <v>0</v>
      </c>
      <c r="R291" s="1115">
        <f t="shared" si="205"/>
        <v>0</v>
      </c>
      <c r="S291" s="1115">
        <f t="shared" si="205"/>
        <v>0</v>
      </c>
      <c r="T291" s="1115">
        <f t="shared" si="205"/>
        <v>0</v>
      </c>
      <c r="U291" s="1115">
        <f t="shared" si="205"/>
        <v>0</v>
      </c>
      <c r="V291" s="1115">
        <f t="shared" si="205"/>
        <v>0</v>
      </c>
      <c r="W291" s="1115">
        <f t="shared" si="205"/>
        <v>0</v>
      </c>
      <c r="X291" s="1115">
        <f t="shared" si="205"/>
        <v>0</v>
      </c>
      <c r="Y291" s="1115">
        <f t="shared" si="205"/>
        <v>0</v>
      </c>
      <c r="Z291" s="1115">
        <f t="shared" si="205"/>
        <v>0</v>
      </c>
      <c r="AA291" s="1115">
        <f t="shared" si="205"/>
        <v>0</v>
      </c>
      <c r="AB291" s="1115">
        <f t="shared" si="205"/>
        <v>0</v>
      </c>
      <c r="AC291" s="1115">
        <f t="shared" si="205"/>
        <v>0</v>
      </c>
      <c r="AD291" s="1115">
        <f t="shared" si="205"/>
        <v>0</v>
      </c>
      <c r="AE291" s="1115">
        <f t="shared" si="205"/>
        <v>0</v>
      </c>
      <c r="AF291" s="1115">
        <f t="shared" si="205"/>
        <v>0</v>
      </c>
      <c r="AG291" s="1115">
        <f t="shared" si="205"/>
        <v>0</v>
      </c>
      <c r="AH291" s="1115">
        <f t="shared" si="205"/>
        <v>0</v>
      </c>
      <c r="AI291" s="1108"/>
    </row>
    <row r="292" spans="1:35" s="1108" customFormat="1" outlineLevel="1">
      <c r="A292" s="1887">
        <v>316</v>
      </c>
      <c r="B292" s="1887">
        <v>289</v>
      </c>
      <c r="D292" s="2287">
        <v>1</v>
      </c>
      <c r="E292" s="104"/>
      <c r="F292" s="104"/>
      <c r="G292" s="2231"/>
      <c r="H292" s="2232"/>
      <c r="I292" s="2236"/>
      <c r="J292" s="2231"/>
      <c r="K292" s="2231"/>
      <c r="L292" s="2233" t="s">
        <v>784</v>
      </c>
      <c r="M292" s="2236"/>
      <c r="N292" s="2236"/>
      <c r="O292" s="2237"/>
      <c r="P292" s="1114">
        <f>IFERROR(P294/P285,0)</f>
        <v>0</v>
      </c>
      <c r="Q292" s="1114">
        <f t="shared" ref="Q292:AH293" si="206">IFERROR(Q294/Q285,0)</f>
        <v>0</v>
      </c>
      <c r="R292" s="1114">
        <f t="shared" si="206"/>
        <v>0</v>
      </c>
      <c r="S292" s="1114">
        <f t="shared" si="206"/>
        <v>0</v>
      </c>
      <c r="T292" s="1114">
        <f t="shared" si="206"/>
        <v>0</v>
      </c>
      <c r="U292" s="1114">
        <f t="shared" si="206"/>
        <v>0</v>
      </c>
      <c r="V292" s="1114">
        <f t="shared" si="206"/>
        <v>0</v>
      </c>
      <c r="W292" s="1114">
        <f t="shared" si="206"/>
        <v>0</v>
      </c>
      <c r="X292" s="1114">
        <f t="shared" si="206"/>
        <v>0</v>
      </c>
      <c r="Y292" s="1114">
        <f t="shared" si="206"/>
        <v>0</v>
      </c>
      <c r="Z292" s="1114">
        <f t="shared" si="206"/>
        <v>0</v>
      </c>
      <c r="AA292" s="1114">
        <f t="shared" si="206"/>
        <v>0</v>
      </c>
      <c r="AB292" s="1114">
        <f t="shared" si="206"/>
        <v>0</v>
      </c>
      <c r="AC292" s="1114">
        <f t="shared" si="206"/>
        <v>0</v>
      </c>
      <c r="AD292" s="1114">
        <f t="shared" si="206"/>
        <v>0</v>
      </c>
      <c r="AE292" s="1114">
        <f t="shared" si="206"/>
        <v>0</v>
      </c>
      <c r="AF292" s="1114">
        <f t="shared" si="206"/>
        <v>0</v>
      </c>
      <c r="AG292" s="1114">
        <f t="shared" si="206"/>
        <v>0</v>
      </c>
      <c r="AH292" s="1114">
        <f t="shared" si="206"/>
        <v>0</v>
      </c>
    </row>
    <row r="293" spans="1:35" s="1108" customFormat="1" outlineLevel="1">
      <c r="A293" s="1887">
        <v>317</v>
      </c>
      <c r="B293" s="1887">
        <v>290</v>
      </c>
      <c r="D293" s="2287">
        <v>1</v>
      </c>
      <c r="E293" s="104"/>
      <c r="F293" s="104"/>
      <c r="G293" s="2231"/>
      <c r="H293" s="2232"/>
      <c r="I293" s="2236"/>
      <c r="J293" s="2231"/>
      <c r="K293" s="2231"/>
      <c r="L293" s="2233" t="s">
        <v>785</v>
      </c>
      <c r="M293" s="2236"/>
      <c r="N293" s="2236"/>
      <c r="O293" s="2237"/>
      <c r="P293" s="1114">
        <f>IFERROR(P295/P286,0)</f>
        <v>0</v>
      </c>
      <c r="Q293" s="1114">
        <f t="shared" si="206"/>
        <v>0</v>
      </c>
      <c r="R293" s="1114">
        <f t="shared" si="206"/>
        <v>0</v>
      </c>
      <c r="S293" s="1114">
        <f t="shared" si="206"/>
        <v>0</v>
      </c>
      <c r="T293" s="1114">
        <f t="shared" si="206"/>
        <v>0</v>
      </c>
      <c r="U293" s="1114">
        <f t="shared" si="206"/>
        <v>0</v>
      </c>
      <c r="V293" s="1114">
        <f t="shared" si="206"/>
        <v>0</v>
      </c>
      <c r="W293" s="1114">
        <f t="shared" si="206"/>
        <v>0</v>
      </c>
      <c r="X293" s="1114">
        <f t="shared" si="206"/>
        <v>0</v>
      </c>
      <c r="Y293" s="1114">
        <f t="shared" si="206"/>
        <v>0</v>
      </c>
      <c r="Z293" s="1114">
        <f t="shared" si="206"/>
        <v>0</v>
      </c>
      <c r="AA293" s="1114">
        <f t="shared" si="206"/>
        <v>0</v>
      </c>
      <c r="AB293" s="1114">
        <f t="shared" si="206"/>
        <v>0</v>
      </c>
      <c r="AC293" s="1114">
        <f t="shared" si="206"/>
        <v>0</v>
      </c>
      <c r="AD293" s="1114">
        <f t="shared" si="206"/>
        <v>0</v>
      </c>
      <c r="AE293" s="1114">
        <f t="shared" si="206"/>
        <v>0</v>
      </c>
      <c r="AF293" s="1114">
        <f t="shared" si="206"/>
        <v>0</v>
      </c>
      <c r="AG293" s="1114">
        <f>IFERROR(AG295/AG286,0)</f>
        <v>0</v>
      </c>
      <c r="AH293" s="1114">
        <f t="shared" si="206"/>
        <v>0</v>
      </c>
    </row>
    <row r="294" spans="1:35">
      <c r="A294" s="1887">
        <v>318</v>
      </c>
      <c r="B294" s="1887">
        <v>291</v>
      </c>
      <c r="D294" s="2287">
        <v>1</v>
      </c>
      <c r="E294" s="2178"/>
      <c r="F294" s="2178"/>
      <c r="G294" s="104"/>
      <c r="H294" s="89"/>
      <c r="I294" s="2182"/>
      <c r="J294" s="104"/>
      <c r="K294" s="104"/>
      <c r="L294" s="34" t="s">
        <v>744</v>
      </c>
      <c r="M294" s="2182"/>
      <c r="N294" s="2182"/>
      <c r="O294" s="2225"/>
      <c r="P294" s="1442">
        <f>P657+P666</f>
        <v>0</v>
      </c>
      <c r="Q294" s="1418">
        <f t="shared" ref="Q294:AA294" si="207">Q657+Q666</f>
        <v>0</v>
      </c>
      <c r="R294" s="1418">
        <f t="shared" si="207"/>
        <v>0</v>
      </c>
      <c r="S294" s="1418">
        <f t="shared" si="207"/>
        <v>0</v>
      </c>
      <c r="T294" s="1418">
        <f t="shared" si="207"/>
        <v>0</v>
      </c>
      <c r="U294" s="1418">
        <f t="shared" si="207"/>
        <v>0</v>
      </c>
      <c r="V294" s="1418">
        <f t="shared" si="207"/>
        <v>0</v>
      </c>
      <c r="W294" s="1418">
        <f t="shared" si="207"/>
        <v>0</v>
      </c>
      <c r="X294" s="1418">
        <f t="shared" si="207"/>
        <v>0</v>
      </c>
      <c r="Y294" s="1418">
        <f t="shared" si="207"/>
        <v>0</v>
      </c>
      <c r="Z294" s="1418">
        <f t="shared" si="207"/>
        <v>0</v>
      </c>
      <c r="AA294" s="1418">
        <f t="shared" si="207"/>
        <v>0</v>
      </c>
      <c r="AB294" s="1418">
        <f>SUM(P294:R294)</f>
        <v>0</v>
      </c>
      <c r="AC294" s="1418">
        <f>SUM(S294:U294)</f>
        <v>0</v>
      </c>
      <c r="AD294" s="1418">
        <f>SUM(V294:X294)</f>
        <v>0</v>
      </c>
      <c r="AE294" s="1418">
        <f>SUM(Y294:AA294)</f>
        <v>0</v>
      </c>
      <c r="AF294" s="1418">
        <f>AB294+AC294</f>
        <v>0</v>
      </c>
      <c r="AG294" s="1418">
        <f>AE294+AD294</f>
        <v>0</v>
      </c>
      <c r="AH294" s="1418">
        <f>AF294+AG294</f>
        <v>0</v>
      </c>
    </row>
    <row r="295" spans="1:35">
      <c r="A295" s="1887">
        <v>319</v>
      </c>
      <c r="B295" s="1887">
        <v>292</v>
      </c>
      <c r="D295" s="2287">
        <v>1</v>
      </c>
      <c r="E295" s="2178"/>
      <c r="F295" s="2178"/>
      <c r="G295" s="104"/>
      <c r="H295" s="89"/>
      <c r="I295" s="2182"/>
      <c r="J295" s="104"/>
      <c r="K295" s="104"/>
      <c r="L295" s="2182" t="s">
        <v>782</v>
      </c>
      <c r="M295" s="2182"/>
      <c r="N295" s="2182"/>
      <c r="O295" s="2291"/>
      <c r="P295" s="1442">
        <f>P660+P667</f>
        <v>0</v>
      </c>
      <c r="Q295" s="1418">
        <f t="shared" ref="Q295:AA295" si="208">Q660+Q667</f>
        <v>0</v>
      </c>
      <c r="R295" s="1418">
        <f t="shared" si="208"/>
        <v>0</v>
      </c>
      <c r="S295" s="1418">
        <f t="shared" si="208"/>
        <v>0</v>
      </c>
      <c r="T295" s="1418">
        <f t="shared" si="208"/>
        <v>0</v>
      </c>
      <c r="U295" s="1418">
        <f t="shared" si="208"/>
        <v>0</v>
      </c>
      <c r="V295" s="1418">
        <f t="shared" si="208"/>
        <v>0</v>
      </c>
      <c r="W295" s="1418">
        <f t="shared" si="208"/>
        <v>0</v>
      </c>
      <c r="X295" s="1418">
        <f t="shared" si="208"/>
        <v>0</v>
      </c>
      <c r="Y295" s="1418">
        <f t="shared" si="208"/>
        <v>0</v>
      </c>
      <c r="Z295" s="1418">
        <f t="shared" si="208"/>
        <v>0</v>
      </c>
      <c r="AA295" s="1418">
        <f t="shared" si="208"/>
        <v>0</v>
      </c>
      <c r="AB295" s="1418">
        <f>SUM(P295:R295)</f>
        <v>0</v>
      </c>
      <c r="AC295" s="1418">
        <f>SUM(S295:U295)</f>
        <v>0</v>
      </c>
      <c r="AD295" s="1418">
        <f>SUM(V295:X295)</f>
        <v>0</v>
      </c>
      <c r="AE295" s="1418">
        <f>SUM(Y295:AA295)</f>
        <v>0</v>
      </c>
      <c r="AF295" s="1418">
        <f>AB295+AC295</f>
        <v>0</v>
      </c>
      <c r="AG295" s="1418">
        <f>AE295+AD295</f>
        <v>0</v>
      </c>
      <c r="AH295" s="1418">
        <f>AF295+AG295</f>
        <v>0</v>
      </c>
    </row>
    <row r="296" spans="1:35">
      <c r="A296" s="1887">
        <v>320</v>
      </c>
      <c r="B296" s="1887">
        <v>293</v>
      </c>
      <c r="D296" s="2287">
        <v>1</v>
      </c>
      <c r="E296" s="2178"/>
      <c r="F296" s="2178"/>
      <c r="G296" s="104"/>
      <c r="H296" s="154" t="s">
        <v>99</v>
      </c>
      <c r="I296" s="2292"/>
      <c r="J296" s="2293"/>
      <c r="K296" s="2293"/>
      <c r="L296" s="2293"/>
      <c r="M296" s="2293"/>
      <c r="N296" s="2293"/>
      <c r="O296" s="701"/>
      <c r="P296" s="1443">
        <f>SUM(P297:P299)</f>
        <v>0</v>
      </c>
      <c r="Q296" s="1443">
        <f t="shared" ref="Q296:AH296" si="209">SUM(Q297:Q299)</f>
        <v>0</v>
      </c>
      <c r="R296" s="1443">
        <f t="shared" si="209"/>
        <v>0</v>
      </c>
      <c r="S296" s="1443">
        <f t="shared" si="209"/>
        <v>0</v>
      </c>
      <c r="T296" s="1443">
        <f t="shared" si="209"/>
        <v>0</v>
      </c>
      <c r="U296" s="1443">
        <f t="shared" si="209"/>
        <v>0</v>
      </c>
      <c r="V296" s="1443">
        <f t="shared" si="209"/>
        <v>0</v>
      </c>
      <c r="W296" s="1443">
        <f t="shared" si="209"/>
        <v>0</v>
      </c>
      <c r="X296" s="1443">
        <f t="shared" si="209"/>
        <v>0</v>
      </c>
      <c r="Y296" s="1443">
        <f t="shared" si="209"/>
        <v>0</v>
      </c>
      <c r="Z296" s="1443">
        <f t="shared" si="209"/>
        <v>0</v>
      </c>
      <c r="AA296" s="1443">
        <f t="shared" si="209"/>
        <v>0</v>
      </c>
      <c r="AB296" s="1443">
        <f t="shared" si="209"/>
        <v>0</v>
      </c>
      <c r="AC296" s="1443">
        <f t="shared" si="209"/>
        <v>0</v>
      </c>
      <c r="AD296" s="1443">
        <f t="shared" si="209"/>
        <v>0</v>
      </c>
      <c r="AE296" s="1443">
        <f t="shared" si="209"/>
        <v>0</v>
      </c>
      <c r="AF296" s="1443">
        <f t="shared" si="209"/>
        <v>0</v>
      </c>
      <c r="AG296" s="1443">
        <f t="shared" si="209"/>
        <v>0</v>
      </c>
      <c r="AH296" s="1443">
        <f t="shared" si="209"/>
        <v>0</v>
      </c>
    </row>
    <row r="297" spans="1:35">
      <c r="A297" s="1887">
        <v>321</v>
      </c>
      <c r="B297" s="1887">
        <v>294</v>
      </c>
      <c r="D297" s="2287">
        <v>1</v>
      </c>
      <c r="E297" s="2178"/>
      <c r="F297" s="2178"/>
      <c r="G297" s="104"/>
      <c r="H297" s="89"/>
      <c r="I297" s="2201" t="s">
        <v>178</v>
      </c>
      <c r="J297" s="104"/>
      <c r="K297" s="104"/>
      <c r="L297" s="2182"/>
      <c r="M297" s="2182"/>
      <c r="N297" s="2182"/>
      <c r="O297" s="2225"/>
      <c r="P297" s="2277"/>
      <c r="Q297" s="1419"/>
      <c r="R297" s="1419"/>
      <c r="S297" s="1419"/>
      <c r="T297" s="1419"/>
      <c r="U297" s="1419"/>
      <c r="V297" s="1419"/>
      <c r="W297" s="1419"/>
      <c r="X297" s="1419"/>
      <c r="Y297" s="1419"/>
      <c r="Z297" s="1419"/>
      <c r="AA297" s="1419"/>
      <c r="AB297" s="1418">
        <f>SUM(P297:R297)</f>
        <v>0</v>
      </c>
      <c r="AC297" s="1418">
        <f>SUM(S297:U297)</f>
        <v>0</v>
      </c>
      <c r="AD297" s="1418">
        <f>SUM(V297:X297)</f>
        <v>0</v>
      </c>
      <c r="AE297" s="1418">
        <f>SUM(Y297:AA297)</f>
        <v>0</v>
      </c>
      <c r="AF297" s="1418">
        <f>AB297+AC297</f>
        <v>0</v>
      </c>
      <c r="AG297" s="1418">
        <f>AE297+AD297</f>
        <v>0</v>
      </c>
      <c r="AH297" s="1418">
        <f>AF297+AG297</f>
        <v>0</v>
      </c>
    </row>
    <row r="298" spans="1:35">
      <c r="A298" s="1887">
        <v>322</v>
      </c>
      <c r="B298" s="1887">
        <v>295</v>
      </c>
      <c r="D298" s="2287">
        <v>1</v>
      </c>
      <c r="E298" s="2178"/>
      <c r="F298" s="2178"/>
      <c r="G298" s="104"/>
      <c r="H298" s="89"/>
      <c r="I298" s="2184" t="s">
        <v>179</v>
      </c>
      <c r="J298" s="104"/>
      <c r="K298" s="104"/>
      <c r="L298" s="2182"/>
      <c r="M298" s="2182"/>
      <c r="N298" s="2182"/>
      <c r="O298" s="2225"/>
      <c r="P298" s="2277"/>
      <c r="Q298" s="1419"/>
      <c r="R298" s="1419"/>
      <c r="S298" s="1419"/>
      <c r="T298" s="1419"/>
      <c r="U298" s="1419"/>
      <c r="V298" s="1419"/>
      <c r="W298" s="1419"/>
      <c r="X298" s="1419"/>
      <c r="Y298" s="1419"/>
      <c r="Z298" s="1419"/>
      <c r="AA298" s="1419"/>
      <c r="AB298" s="1418">
        <f>SUM(P298:R298)</f>
        <v>0</v>
      </c>
      <c r="AC298" s="1418">
        <f>SUM(S298:U298)</f>
        <v>0</v>
      </c>
      <c r="AD298" s="1418">
        <f>SUM(V298:X298)</f>
        <v>0</v>
      </c>
      <c r="AE298" s="1418">
        <f>SUM(Y298:AA298)</f>
        <v>0</v>
      </c>
      <c r="AF298" s="1418">
        <f>AB298+AC298</f>
        <v>0</v>
      </c>
      <c r="AG298" s="1418">
        <f>AE298+AD298</f>
        <v>0</v>
      </c>
      <c r="AH298" s="1418">
        <f>AF298+AG298</f>
        <v>0</v>
      </c>
    </row>
    <row r="299" spans="1:35">
      <c r="A299" s="1887">
        <v>323</v>
      </c>
      <c r="B299" s="1887">
        <v>296</v>
      </c>
      <c r="D299" s="2287">
        <v>1</v>
      </c>
      <c r="E299" s="2178"/>
      <c r="F299" s="2178"/>
      <c r="G299" s="104"/>
      <c r="H299" s="82"/>
      <c r="I299" s="2294" t="s">
        <v>180</v>
      </c>
      <c r="J299" s="520"/>
      <c r="K299" s="520"/>
      <c r="L299" s="81"/>
      <c r="M299" s="81"/>
      <c r="N299" s="81"/>
      <c r="O299" s="2230"/>
      <c r="P299" s="2278"/>
      <c r="Q299" s="1424"/>
      <c r="R299" s="1424"/>
      <c r="S299" s="1424"/>
      <c r="T299" s="1424"/>
      <c r="U299" s="1424"/>
      <c r="V299" s="1424"/>
      <c r="W299" s="1424"/>
      <c r="X299" s="1424"/>
      <c r="Y299" s="1424"/>
      <c r="Z299" s="1424"/>
      <c r="AA299" s="1424"/>
      <c r="AB299" s="1423">
        <f>SUM(P299:R299)</f>
        <v>0</v>
      </c>
      <c r="AC299" s="1423">
        <f>SUM(S299:U299)</f>
        <v>0</v>
      </c>
      <c r="AD299" s="1423">
        <f>SUM(V299:X299)</f>
        <v>0</v>
      </c>
      <c r="AE299" s="1423">
        <f>SUM(Y299:AA299)</f>
        <v>0</v>
      </c>
      <c r="AF299" s="1423">
        <f>AB299+AC299</f>
        <v>0</v>
      </c>
      <c r="AG299" s="1423">
        <f>AE299+AD299</f>
        <v>0</v>
      </c>
      <c r="AH299" s="1423">
        <f>AF299+AG299</f>
        <v>0</v>
      </c>
    </row>
    <row r="300" spans="1:35" s="1673" customFormat="1">
      <c r="A300" s="1887">
        <v>324</v>
      </c>
      <c r="B300" s="1887">
        <v>297</v>
      </c>
      <c r="D300" s="2287">
        <v>1</v>
      </c>
      <c r="E300" s="2295"/>
      <c r="F300" s="2295"/>
      <c r="G300" s="2295"/>
      <c r="H300" s="2296"/>
      <c r="I300" s="2297" t="s">
        <v>585</v>
      </c>
      <c r="J300" s="2298"/>
      <c r="K300" s="2298"/>
      <c r="L300" s="2299"/>
      <c r="M300" s="2299"/>
      <c r="N300" s="2299"/>
      <c r="O300" s="2300"/>
      <c r="P300" s="2771">
        <f>SUM(P301:P302)</f>
        <v>0</v>
      </c>
      <c r="Q300" s="2771">
        <f t="shared" ref="Q300:AH300" si="210">SUM(Q301:Q302)</f>
        <v>0</v>
      </c>
      <c r="R300" s="2771">
        <f t="shared" si="210"/>
        <v>0</v>
      </c>
      <c r="S300" s="2771">
        <f t="shared" si="210"/>
        <v>0</v>
      </c>
      <c r="T300" s="2771">
        <f t="shared" si="210"/>
        <v>0</v>
      </c>
      <c r="U300" s="2771">
        <f t="shared" si="210"/>
        <v>0</v>
      </c>
      <c r="V300" s="2771">
        <f t="shared" si="210"/>
        <v>0</v>
      </c>
      <c r="W300" s="2771">
        <f t="shared" si="210"/>
        <v>0</v>
      </c>
      <c r="X300" s="2771">
        <f t="shared" si="210"/>
        <v>0</v>
      </c>
      <c r="Y300" s="2771">
        <f t="shared" si="210"/>
        <v>0</v>
      </c>
      <c r="Z300" s="2771">
        <f t="shared" si="210"/>
        <v>0</v>
      </c>
      <c r="AA300" s="2771">
        <f t="shared" si="210"/>
        <v>0</v>
      </c>
      <c r="AB300" s="2772">
        <f t="shared" si="210"/>
        <v>0</v>
      </c>
      <c r="AC300" s="2772">
        <f t="shared" si="210"/>
        <v>0</v>
      </c>
      <c r="AD300" s="2772">
        <f t="shared" si="210"/>
        <v>0</v>
      </c>
      <c r="AE300" s="2772">
        <f t="shared" si="210"/>
        <v>0</v>
      </c>
      <c r="AF300" s="2772">
        <f t="shared" si="210"/>
        <v>0</v>
      </c>
      <c r="AG300" s="2772">
        <f t="shared" si="210"/>
        <v>0</v>
      </c>
      <c r="AH300" s="2772">
        <f t="shared" si="210"/>
        <v>0</v>
      </c>
    </row>
    <row r="301" spans="1:35">
      <c r="A301" s="1887">
        <v>325</v>
      </c>
      <c r="B301" s="1887">
        <v>298</v>
      </c>
      <c r="D301" s="2287">
        <v>1</v>
      </c>
      <c r="E301" s="2178"/>
      <c r="F301" s="2178"/>
      <c r="G301" s="104"/>
      <c r="H301" s="89"/>
      <c r="I301" s="2184"/>
      <c r="J301" s="2182"/>
      <c r="K301" s="104"/>
      <c r="L301" s="2182" t="s">
        <v>744</v>
      </c>
      <c r="M301" s="2182"/>
      <c r="N301" s="2182"/>
      <c r="O301" s="2225"/>
      <c r="P301" s="1437">
        <f>P296-P302</f>
        <v>0</v>
      </c>
      <c r="Q301" s="1437">
        <f t="shared" ref="Q301:AA301" si="211">Q296-Q302</f>
        <v>0</v>
      </c>
      <c r="R301" s="1437">
        <f t="shared" si="211"/>
        <v>0</v>
      </c>
      <c r="S301" s="1437">
        <f t="shared" si="211"/>
        <v>0</v>
      </c>
      <c r="T301" s="1437">
        <f t="shared" si="211"/>
        <v>0</v>
      </c>
      <c r="U301" s="1437">
        <f t="shared" si="211"/>
        <v>0</v>
      </c>
      <c r="V301" s="1437">
        <f t="shared" si="211"/>
        <v>0</v>
      </c>
      <c r="W301" s="1437">
        <f t="shared" si="211"/>
        <v>0</v>
      </c>
      <c r="X301" s="1437">
        <f t="shared" si="211"/>
        <v>0</v>
      </c>
      <c r="Y301" s="1437">
        <f t="shared" si="211"/>
        <v>0</v>
      </c>
      <c r="Z301" s="1437">
        <f t="shared" si="211"/>
        <v>0</v>
      </c>
      <c r="AA301" s="1437">
        <f t="shared" si="211"/>
        <v>0</v>
      </c>
      <c r="AB301" s="1438">
        <f>SUM(P301:R301)</f>
        <v>0</v>
      </c>
      <c r="AC301" s="1438">
        <f>SUM(S301:U301)</f>
        <v>0</v>
      </c>
      <c r="AD301" s="1438">
        <f>SUM(V301:X301)</f>
        <v>0</v>
      </c>
      <c r="AE301" s="1438">
        <f>SUM(Y301:AA301)</f>
        <v>0</v>
      </c>
      <c r="AF301" s="1438">
        <f>AB301+AC301</f>
        <v>0</v>
      </c>
      <c r="AG301" s="1438">
        <f>AE301+AD301</f>
        <v>0</v>
      </c>
      <c r="AH301" s="1438">
        <f>AF301+AG301</f>
        <v>0</v>
      </c>
    </row>
    <row r="302" spans="1:35">
      <c r="A302" s="1887">
        <v>326</v>
      </c>
      <c r="B302" s="1887">
        <v>299</v>
      </c>
      <c r="D302" s="2287">
        <v>1</v>
      </c>
      <c r="E302" s="104"/>
      <c r="F302" s="104"/>
      <c r="G302" s="104"/>
      <c r="H302" s="89"/>
      <c r="I302" s="2294"/>
      <c r="J302" s="81"/>
      <c r="K302" s="520"/>
      <c r="L302" s="81" t="s">
        <v>782</v>
      </c>
      <c r="M302" s="81"/>
      <c r="N302" s="81"/>
      <c r="O302" s="2301"/>
      <c r="P302" s="1444"/>
      <c r="Q302" s="1445"/>
      <c r="R302" s="1445"/>
      <c r="S302" s="1445"/>
      <c r="T302" s="1445"/>
      <c r="U302" s="1445"/>
      <c r="V302" s="1445"/>
      <c r="W302" s="1445"/>
      <c r="X302" s="1445"/>
      <c r="Y302" s="1445"/>
      <c r="Z302" s="1445"/>
      <c r="AA302" s="1445"/>
      <c r="AB302" s="1446">
        <f>SUM(P302:R302)</f>
        <v>0</v>
      </c>
      <c r="AC302" s="1446">
        <f>SUM(S302:U302)</f>
        <v>0</v>
      </c>
      <c r="AD302" s="1446">
        <f>SUM(V302:X302)</f>
        <v>0</v>
      </c>
      <c r="AE302" s="1446">
        <f>SUM(Y302:AA302)</f>
        <v>0</v>
      </c>
      <c r="AF302" s="1446">
        <f>AB302+AC302</f>
        <v>0</v>
      </c>
      <c r="AG302" s="1446">
        <f>AE302+AD302</f>
        <v>0</v>
      </c>
      <c r="AH302" s="1446">
        <f>AF302+AG302</f>
        <v>0</v>
      </c>
    </row>
    <row r="303" spans="1:35">
      <c r="A303" s="1887">
        <v>327</v>
      </c>
      <c r="B303" s="1887">
        <v>300</v>
      </c>
      <c r="D303" s="2287">
        <v>1</v>
      </c>
      <c r="E303" s="2178"/>
      <c r="F303" s="2178"/>
      <c r="G303" s="104"/>
      <c r="H303" s="2302" t="s">
        <v>141</v>
      </c>
      <c r="I303" s="2303"/>
      <c r="J303" s="2304"/>
      <c r="K303" s="2304"/>
      <c r="L303" s="2304"/>
      <c r="M303" s="2304"/>
      <c r="N303" s="2304"/>
      <c r="O303" s="2305"/>
      <c r="P303" s="2305">
        <f>P290-P296</f>
        <v>0</v>
      </c>
      <c r="Q303" s="2305">
        <f t="shared" ref="Q303:AH303" si="212">Q290-Q296</f>
        <v>0</v>
      </c>
      <c r="R303" s="2305">
        <f t="shared" si="212"/>
        <v>0</v>
      </c>
      <c r="S303" s="2305">
        <f t="shared" si="212"/>
        <v>0</v>
      </c>
      <c r="T303" s="2305">
        <f t="shared" si="212"/>
        <v>0</v>
      </c>
      <c r="U303" s="2305">
        <f t="shared" si="212"/>
        <v>0</v>
      </c>
      <c r="V303" s="2305">
        <f t="shared" si="212"/>
        <v>0</v>
      </c>
      <c r="W303" s="2305">
        <f t="shared" si="212"/>
        <v>0</v>
      </c>
      <c r="X303" s="2305">
        <f t="shared" si="212"/>
        <v>0</v>
      </c>
      <c r="Y303" s="2305">
        <f t="shared" si="212"/>
        <v>0</v>
      </c>
      <c r="Z303" s="2305">
        <f t="shared" si="212"/>
        <v>0</v>
      </c>
      <c r="AA303" s="2305">
        <f t="shared" si="212"/>
        <v>0</v>
      </c>
      <c r="AB303" s="2011">
        <f t="shared" si="212"/>
        <v>0</v>
      </c>
      <c r="AC303" s="2011">
        <f t="shared" si="212"/>
        <v>0</v>
      </c>
      <c r="AD303" s="2011">
        <f t="shared" si="212"/>
        <v>0</v>
      </c>
      <c r="AE303" s="2011">
        <f t="shared" si="212"/>
        <v>0</v>
      </c>
      <c r="AF303" s="2011">
        <f t="shared" si="212"/>
        <v>0</v>
      </c>
      <c r="AG303" s="2011">
        <f t="shared" si="212"/>
        <v>0</v>
      </c>
      <c r="AH303" s="2011">
        <f t="shared" si="212"/>
        <v>0</v>
      </c>
    </row>
    <row r="304" spans="1:35">
      <c r="A304" s="1887">
        <v>328</v>
      </c>
      <c r="B304" s="1887">
        <v>301</v>
      </c>
      <c r="D304" s="2287">
        <v>1</v>
      </c>
      <c r="E304" s="2178"/>
      <c r="F304" s="2178"/>
      <c r="G304" s="104"/>
      <c r="H304" s="89"/>
      <c r="I304" s="2233" t="s">
        <v>140</v>
      </c>
      <c r="J304" s="104"/>
      <c r="K304" s="104"/>
      <c r="L304" s="2182"/>
      <c r="M304" s="2182"/>
      <c r="N304" s="2182"/>
      <c r="O304" s="2225"/>
      <c r="P304" s="1114">
        <f t="shared" ref="P304:AH304" si="213">IFERROR(P303/P284,0)</f>
        <v>0</v>
      </c>
      <c r="Q304" s="1114">
        <f t="shared" si="213"/>
        <v>0</v>
      </c>
      <c r="R304" s="1114">
        <f t="shared" si="213"/>
        <v>0</v>
      </c>
      <c r="S304" s="1114">
        <f t="shared" si="213"/>
        <v>0</v>
      </c>
      <c r="T304" s="1114">
        <f t="shared" si="213"/>
        <v>0</v>
      </c>
      <c r="U304" s="1114">
        <f t="shared" si="213"/>
        <v>0</v>
      </c>
      <c r="V304" s="1114">
        <f t="shared" si="213"/>
        <v>0</v>
      </c>
      <c r="W304" s="1114">
        <f t="shared" si="213"/>
        <v>0</v>
      </c>
      <c r="X304" s="1114">
        <f t="shared" si="213"/>
        <v>0</v>
      </c>
      <c r="Y304" s="1114">
        <f t="shared" si="213"/>
        <v>0</v>
      </c>
      <c r="Z304" s="1114">
        <f t="shared" si="213"/>
        <v>0</v>
      </c>
      <c r="AA304" s="1114">
        <f t="shared" si="213"/>
        <v>0</v>
      </c>
      <c r="AB304" s="1114">
        <f t="shared" si="213"/>
        <v>0</v>
      </c>
      <c r="AC304" s="1114">
        <f t="shared" si="213"/>
        <v>0</v>
      </c>
      <c r="AD304" s="1114">
        <f t="shared" si="213"/>
        <v>0</v>
      </c>
      <c r="AE304" s="1114">
        <f t="shared" si="213"/>
        <v>0</v>
      </c>
      <c r="AF304" s="1114">
        <f t="shared" si="213"/>
        <v>0</v>
      </c>
      <c r="AG304" s="1114">
        <f t="shared" si="213"/>
        <v>0</v>
      </c>
      <c r="AH304" s="1114">
        <f t="shared" si="213"/>
        <v>0</v>
      </c>
      <c r="AI304" s="1108"/>
    </row>
    <row r="305" spans="1:35">
      <c r="A305" s="1887">
        <v>329</v>
      </c>
      <c r="B305" s="1887">
        <v>302</v>
      </c>
      <c r="D305" s="2287">
        <v>1</v>
      </c>
      <c r="E305" s="104"/>
      <c r="F305" s="104"/>
      <c r="G305" s="104"/>
      <c r="H305" s="89"/>
      <c r="I305" s="2182"/>
      <c r="J305" s="104"/>
      <c r="K305" s="104"/>
      <c r="L305" s="2306" t="s">
        <v>744</v>
      </c>
      <c r="M305" s="2182"/>
      <c r="N305" s="2182"/>
      <c r="O305" s="2225"/>
      <c r="P305" s="2773">
        <f>P294-P301</f>
        <v>0</v>
      </c>
      <c r="Q305" s="2773">
        <f t="shared" ref="Q305:AH306" si="214">Q294-Q301</f>
        <v>0</v>
      </c>
      <c r="R305" s="2773">
        <f t="shared" si="214"/>
        <v>0</v>
      </c>
      <c r="S305" s="2773">
        <f t="shared" si="214"/>
        <v>0</v>
      </c>
      <c r="T305" s="2773">
        <f t="shared" si="214"/>
        <v>0</v>
      </c>
      <c r="U305" s="2773">
        <f t="shared" si="214"/>
        <v>0</v>
      </c>
      <c r="V305" s="2773">
        <f t="shared" si="214"/>
        <v>0</v>
      </c>
      <c r="W305" s="2773">
        <f t="shared" si="214"/>
        <v>0</v>
      </c>
      <c r="X305" s="2773">
        <f t="shared" si="214"/>
        <v>0</v>
      </c>
      <c r="Y305" s="2773">
        <f t="shared" si="214"/>
        <v>0</v>
      </c>
      <c r="Z305" s="2773">
        <f t="shared" si="214"/>
        <v>0</v>
      </c>
      <c r="AA305" s="2773">
        <f t="shared" si="214"/>
        <v>0</v>
      </c>
      <c r="AB305" s="2773">
        <f t="shared" si="214"/>
        <v>0</v>
      </c>
      <c r="AC305" s="2773">
        <f t="shared" si="214"/>
        <v>0</v>
      </c>
      <c r="AD305" s="2773">
        <f t="shared" si="214"/>
        <v>0</v>
      </c>
      <c r="AE305" s="2773">
        <f t="shared" si="214"/>
        <v>0</v>
      </c>
      <c r="AF305" s="2773">
        <f t="shared" si="214"/>
        <v>0</v>
      </c>
      <c r="AG305" s="2773">
        <f t="shared" si="214"/>
        <v>0</v>
      </c>
      <c r="AH305" s="2773">
        <f t="shared" si="214"/>
        <v>0</v>
      </c>
      <c r="AI305" s="1108"/>
    </row>
    <row r="306" spans="1:35">
      <c r="A306" s="1887">
        <v>330</v>
      </c>
      <c r="B306" s="1887">
        <v>303</v>
      </c>
      <c r="D306" s="2287">
        <v>1</v>
      </c>
      <c r="E306" s="104"/>
      <c r="F306" s="104"/>
      <c r="G306" s="104"/>
      <c r="H306" s="89"/>
      <c r="I306" s="2182"/>
      <c r="J306" s="104"/>
      <c r="K306" s="104"/>
      <c r="L306" s="2306" t="s">
        <v>782</v>
      </c>
      <c r="M306" s="2182"/>
      <c r="N306" s="2182"/>
      <c r="O306" s="2291"/>
      <c r="P306" s="2773">
        <f>P295-P302</f>
        <v>0</v>
      </c>
      <c r="Q306" s="2773">
        <f t="shared" si="214"/>
        <v>0</v>
      </c>
      <c r="R306" s="2773">
        <f t="shared" si="214"/>
        <v>0</v>
      </c>
      <c r="S306" s="2773">
        <f t="shared" si="214"/>
        <v>0</v>
      </c>
      <c r="T306" s="2773">
        <f t="shared" si="214"/>
        <v>0</v>
      </c>
      <c r="U306" s="2773">
        <f t="shared" si="214"/>
        <v>0</v>
      </c>
      <c r="V306" s="2773">
        <f t="shared" si="214"/>
        <v>0</v>
      </c>
      <c r="W306" s="2773">
        <f t="shared" si="214"/>
        <v>0</v>
      </c>
      <c r="X306" s="2773">
        <f t="shared" si="214"/>
        <v>0</v>
      </c>
      <c r="Y306" s="2773">
        <f t="shared" si="214"/>
        <v>0</v>
      </c>
      <c r="Z306" s="2773">
        <f t="shared" si="214"/>
        <v>0</v>
      </c>
      <c r="AA306" s="2773">
        <f t="shared" si="214"/>
        <v>0</v>
      </c>
      <c r="AB306" s="2773">
        <f t="shared" si="214"/>
        <v>0</v>
      </c>
      <c r="AC306" s="2773">
        <f t="shared" si="214"/>
        <v>0</v>
      </c>
      <c r="AD306" s="2773">
        <f t="shared" si="214"/>
        <v>0</v>
      </c>
      <c r="AE306" s="2773">
        <f t="shared" si="214"/>
        <v>0</v>
      </c>
      <c r="AF306" s="2773">
        <f t="shared" si="214"/>
        <v>0</v>
      </c>
      <c r="AG306" s="2773">
        <f t="shared" si="214"/>
        <v>0</v>
      </c>
      <c r="AH306" s="2773">
        <f t="shared" si="214"/>
        <v>0</v>
      </c>
      <c r="AI306" s="1108"/>
    </row>
    <row r="307" spans="1:35">
      <c r="A307" s="1887">
        <v>331</v>
      </c>
      <c r="B307" s="1887">
        <v>304</v>
      </c>
      <c r="D307" s="2287">
        <v>1</v>
      </c>
      <c r="E307" s="2178"/>
      <c r="F307" s="2178"/>
      <c r="G307" s="104"/>
      <c r="H307" s="2190" t="s">
        <v>182</v>
      </c>
      <c r="I307" s="2191"/>
      <c r="J307" s="2192"/>
      <c r="K307" s="2192"/>
      <c r="L307" s="2191"/>
      <c r="M307" s="2191"/>
      <c r="N307" s="2191"/>
      <c r="O307" s="2193"/>
      <c r="P307" s="2285"/>
      <c r="Q307" s="2004"/>
      <c r="R307" s="2004"/>
      <c r="S307" s="2004"/>
      <c r="T307" s="2004"/>
      <c r="U307" s="2004"/>
      <c r="V307" s="2004"/>
      <c r="W307" s="2004"/>
      <c r="X307" s="2004"/>
      <c r="Y307" s="2004"/>
      <c r="Z307" s="2004"/>
      <c r="AA307" s="2004"/>
      <c r="AB307" s="2005">
        <f>SUM(P307:R307)</f>
        <v>0</v>
      </c>
      <c r="AC307" s="2005">
        <f>SUM(S307:U307)</f>
        <v>0</v>
      </c>
      <c r="AD307" s="2005">
        <f>SUM(V307:X307)</f>
        <v>0</v>
      </c>
      <c r="AE307" s="2005">
        <f>SUM(Y307:AA307)</f>
        <v>0</v>
      </c>
      <c r="AF307" s="2005">
        <f>AB307+AC307</f>
        <v>0</v>
      </c>
      <c r="AG307" s="2005">
        <f>AE307+AD307</f>
        <v>0</v>
      </c>
      <c r="AH307" s="2005">
        <f>AF307+AG307</f>
        <v>0</v>
      </c>
    </row>
    <row r="308" spans="1:35">
      <c r="A308" s="1887">
        <v>332</v>
      </c>
      <c r="B308" s="1887">
        <v>305</v>
      </c>
      <c r="D308" s="2287">
        <v>1</v>
      </c>
      <c r="E308" s="2178"/>
      <c r="F308" s="2178"/>
      <c r="G308" s="104"/>
      <c r="H308" s="2195" t="s">
        <v>161</v>
      </c>
      <c r="I308" s="2196"/>
      <c r="J308" s="2197"/>
      <c r="K308" s="2197"/>
      <c r="L308" s="2196"/>
      <c r="M308" s="2196"/>
      <c r="N308" s="2196"/>
      <c r="O308" s="2205"/>
      <c r="P308" s="2286"/>
      <c r="Q308" s="1425"/>
      <c r="R308" s="1425"/>
      <c r="S308" s="1425"/>
      <c r="T308" s="1425"/>
      <c r="U308" s="1425"/>
      <c r="V308" s="1425"/>
      <c r="W308" s="1425"/>
      <c r="X308" s="1425"/>
      <c r="Y308" s="1425"/>
      <c r="Z308" s="1425"/>
      <c r="AA308" s="1425"/>
      <c r="AB308" s="1426">
        <f>SUM(P308:R308)</f>
        <v>0</v>
      </c>
      <c r="AC308" s="1426">
        <f>SUM(S308:U308)</f>
        <v>0</v>
      </c>
      <c r="AD308" s="1426">
        <f>SUM(V308:X308)</f>
        <v>0</v>
      </c>
      <c r="AE308" s="1426">
        <f>SUM(Y308:AA308)</f>
        <v>0</v>
      </c>
      <c r="AF308" s="1426">
        <f>AB308+AC308</f>
        <v>0</v>
      </c>
      <c r="AG308" s="1426">
        <f>AE308+AD308</f>
        <v>0</v>
      </c>
      <c r="AH308" s="1426">
        <f>AF308+AG308</f>
        <v>0</v>
      </c>
    </row>
    <row r="309" spans="1:35">
      <c r="A309" s="1887">
        <v>333</v>
      </c>
      <c r="B309" s="1887">
        <v>306</v>
      </c>
      <c r="D309" s="2287">
        <v>1</v>
      </c>
      <c r="E309" s="2178"/>
      <c r="F309" s="2178"/>
      <c r="G309" s="104"/>
      <c r="H309" s="2302" t="s">
        <v>184</v>
      </c>
      <c r="I309" s="2303"/>
      <c r="J309" s="2304"/>
      <c r="K309" s="2304"/>
      <c r="L309" s="2304"/>
      <c r="M309" s="2304"/>
      <c r="N309" s="2304"/>
      <c r="O309" s="2305"/>
      <c r="P309" s="2305">
        <f>P303+P307-P308</f>
        <v>0</v>
      </c>
      <c r="Q309" s="2305">
        <f t="shared" ref="Q309:AH309" si="215">Q303+Q307-Q308</f>
        <v>0</v>
      </c>
      <c r="R309" s="2305">
        <f t="shared" si="215"/>
        <v>0</v>
      </c>
      <c r="S309" s="2305">
        <f t="shared" si="215"/>
        <v>0</v>
      </c>
      <c r="T309" s="2305">
        <f t="shared" si="215"/>
        <v>0</v>
      </c>
      <c r="U309" s="2305">
        <f t="shared" si="215"/>
        <v>0</v>
      </c>
      <c r="V309" s="2305">
        <f t="shared" si="215"/>
        <v>0</v>
      </c>
      <c r="W309" s="2305">
        <f t="shared" si="215"/>
        <v>0</v>
      </c>
      <c r="X309" s="2305">
        <f t="shared" si="215"/>
        <v>0</v>
      </c>
      <c r="Y309" s="2305">
        <f t="shared" si="215"/>
        <v>0</v>
      </c>
      <c r="Z309" s="2305">
        <f t="shared" si="215"/>
        <v>0</v>
      </c>
      <c r="AA309" s="2305">
        <f t="shared" si="215"/>
        <v>0</v>
      </c>
      <c r="AB309" s="2011">
        <f t="shared" si="215"/>
        <v>0</v>
      </c>
      <c r="AC309" s="2011">
        <f t="shared" si="215"/>
        <v>0</v>
      </c>
      <c r="AD309" s="2011">
        <f t="shared" si="215"/>
        <v>0</v>
      </c>
      <c r="AE309" s="2011">
        <f t="shared" si="215"/>
        <v>0</v>
      </c>
      <c r="AF309" s="2011">
        <f t="shared" si="215"/>
        <v>0</v>
      </c>
      <c r="AG309" s="2011">
        <f t="shared" si="215"/>
        <v>0</v>
      </c>
      <c r="AH309" s="2011">
        <f t="shared" si="215"/>
        <v>0</v>
      </c>
    </row>
    <row r="310" spans="1:35">
      <c r="A310" s="1887">
        <v>334</v>
      </c>
      <c r="B310" s="1887">
        <v>307</v>
      </c>
      <c r="D310" s="2287">
        <v>1</v>
      </c>
      <c r="E310" s="2178"/>
      <c r="F310" s="2178"/>
      <c r="G310" s="104"/>
      <c r="H310" s="2239"/>
      <c r="I310" s="2240" t="s">
        <v>140</v>
      </c>
      <c r="J310" s="1188"/>
      <c r="K310" s="1188"/>
      <c r="L310" s="2241"/>
      <c r="M310" s="2241"/>
      <c r="N310" s="2241"/>
      <c r="O310" s="2242"/>
      <c r="P310" s="1668">
        <f t="shared" ref="P310:AH310" si="216">IFERROR(P309/P284,0)</f>
        <v>0</v>
      </c>
      <c r="Q310" s="1668">
        <f t="shared" si="216"/>
        <v>0</v>
      </c>
      <c r="R310" s="1668">
        <f t="shared" si="216"/>
        <v>0</v>
      </c>
      <c r="S310" s="1668">
        <f t="shared" si="216"/>
        <v>0</v>
      </c>
      <c r="T310" s="1668">
        <f t="shared" si="216"/>
        <v>0</v>
      </c>
      <c r="U310" s="1668">
        <f t="shared" si="216"/>
        <v>0</v>
      </c>
      <c r="V310" s="1668">
        <f t="shared" si="216"/>
        <v>0</v>
      </c>
      <c r="W310" s="1668">
        <f t="shared" si="216"/>
        <v>0</v>
      </c>
      <c r="X310" s="1668">
        <f t="shared" si="216"/>
        <v>0</v>
      </c>
      <c r="Y310" s="1668">
        <f t="shared" si="216"/>
        <v>0</v>
      </c>
      <c r="Z310" s="1668">
        <f t="shared" si="216"/>
        <v>0</v>
      </c>
      <c r="AA310" s="1668">
        <f t="shared" si="216"/>
        <v>0</v>
      </c>
      <c r="AB310" s="1668">
        <f t="shared" si="216"/>
        <v>0</v>
      </c>
      <c r="AC310" s="1668">
        <f t="shared" si="216"/>
        <v>0</v>
      </c>
      <c r="AD310" s="1668">
        <f t="shared" si="216"/>
        <v>0</v>
      </c>
      <c r="AE310" s="1668">
        <f t="shared" si="216"/>
        <v>0</v>
      </c>
      <c r="AF310" s="1668">
        <f t="shared" si="216"/>
        <v>0</v>
      </c>
      <c r="AG310" s="1668">
        <f t="shared" si="216"/>
        <v>0</v>
      </c>
      <c r="AH310" s="1668">
        <f t="shared" si="216"/>
        <v>0</v>
      </c>
      <c r="AI310" s="1108"/>
    </row>
    <row r="311" spans="1:35">
      <c r="B311" s="1887">
        <v>308</v>
      </c>
      <c r="D311" s="2177">
        <v>1</v>
      </c>
      <c r="Y311" s="252"/>
    </row>
    <row r="312" spans="1:35">
      <c r="A312" s="1887">
        <v>260</v>
      </c>
      <c r="B312" s="1887">
        <v>309</v>
      </c>
      <c r="D312" s="2177">
        <v>1</v>
      </c>
      <c r="G312" s="104" t="s">
        <v>778</v>
      </c>
      <c r="H312" s="104"/>
      <c r="I312" s="2182"/>
      <c r="J312" s="104"/>
      <c r="K312" s="104"/>
      <c r="L312" s="2182"/>
      <c r="M312" s="2182"/>
      <c r="N312" s="2182"/>
      <c r="O312" s="2182"/>
      <c r="P312" s="2187"/>
      <c r="Q312" s="2187"/>
      <c r="R312" s="2187"/>
      <c r="S312" s="2187"/>
      <c r="T312" s="2187"/>
      <c r="U312" s="2187"/>
      <c r="Z312" s="1"/>
      <c r="AA312" s="1"/>
      <c r="AB312" s="1"/>
      <c r="AC312" s="1"/>
      <c r="AD312" s="1"/>
      <c r="AE312" s="1"/>
      <c r="AF312" s="1"/>
      <c r="AG312" s="1"/>
      <c r="AH312" s="1"/>
    </row>
    <row r="313" spans="1:35">
      <c r="A313" s="1887">
        <v>261</v>
      </c>
      <c r="B313" s="1887">
        <v>310</v>
      </c>
      <c r="D313" s="2177">
        <v>1</v>
      </c>
      <c r="E313" s="104"/>
      <c r="F313" s="104"/>
      <c r="G313" s="104"/>
      <c r="H313" s="635" t="s">
        <v>9</v>
      </c>
      <c r="I313" s="1435"/>
      <c r="J313" s="995"/>
      <c r="K313" s="995"/>
      <c r="L313" s="995"/>
      <c r="M313" s="995"/>
      <c r="N313" s="1436" t="s">
        <v>568</v>
      </c>
      <c r="O313" s="2012"/>
      <c r="P313" s="2013">
        <f>SUM(P314:P317)</f>
        <v>702</v>
      </c>
      <c r="Q313" s="2013">
        <f t="shared" ref="Q313:AH313" si="217">SUM(Q314:Q317)</f>
        <v>1555</v>
      </c>
      <c r="R313" s="2013">
        <f t="shared" si="217"/>
        <v>1621</v>
      </c>
      <c r="S313" s="2013">
        <f t="shared" si="217"/>
        <v>1180</v>
      </c>
      <c r="T313" s="2013">
        <f t="shared" si="217"/>
        <v>1070</v>
      </c>
      <c r="U313" s="2013">
        <f t="shared" si="217"/>
        <v>1196</v>
      </c>
      <c r="V313" s="2013">
        <f t="shared" si="217"/>
        <v>1084</v>
      </c>
      <c r="W313" s="2013">
        <f t="shared" si="217"/>
        <v>1657</v>
      </c>
      <c r="X313" s="2013">
        <f t="shared" si="217"/>
        <v>1841</v>
      </c>
      <c r="Y313" s="2013">
        <f t="shared" si="217"/>
        <v>981</v>
      </c>
      <c r="Z313" s="2013">
        <f t="shared" si="217"/>
        <v>2210</v>
      </c>
      <c r="AA313" s="2013">
        <f t="shared" si="217"/>
        <v>4148</v>
      </c>
      <c r="AB313" s="2013">
        <f t="shared" si="217"/>
        <v>3878</v>
      </c>
      <c r="AC313" s="2013">
        <f t="shared" si="217"/>
        <v>3446</v>
      </c>
      <c r="AD313" s="2013">
        <f t="shared" si="217"/>
        <v>4582</v>
      </c>
      <c r="AE313" s="2013">
        <f t="shared" si="217"/>
        <v>7339</v>
      </c>
      <c r="AF313" s="2013">
        <f t="shared" si="217"/>
        <v>7324</v>
      </c>
      <c r="AG313" s="2013">
        <f t="shared" si="217"/>
        <v>11921</v>
      </c>
      <c r="AH313" s="2013">
        <f t="shared" si="217"/>
        <v>19245</v>
      </c>
    </row>
    <row r="314" spans="1:35">
      <c r="A314" s="1887">
        <v>262</v>
      </c>
      <c r="B314" s="1887">
        <v>311</v>
      </c>
      <c r="D314" s="2177">
        <v>1</v>
      </c>
      <c r="E314" s="104"/>
      <c r="F314" s="104"/>
      <c r="G314" s="104"/>
      <c r="H314" s="89"/>
      <c r="I314" s="2182"/>
      <c r="J314" s="104"/>
      <c r="K314" s="104"/>
      <c r="L314" s="2182" t="s">
        <v>770</v>
      </c>
      <c r="M314" s="2182"/>
      <c r="N314" s="2182"/>
      <c r="O314" s="2225"/>
      <c r="P314" s="1418">
        <f>P672+P693</f>
        <v>0</v>
      </c>
      <c r="Q314" s="1418">
        <f t="shared" ref="Q314:AA314" si="218">Q672+Q693</f>
        <v>0</v>
      </c>
      <c r="R314" s="1418">
        <f t="shared" si="218"/>
        <v>0</v>
      </c>
      <c r="S314" s="1418">
        <f t="shared" si="218"/>
        <v>0</v>
      </c>
      <c r="T314" s="1418">
        <f t="shared" si="218"/>
        <v>0</v>
      </c>
      <c r="U314" s="1418">
        <f t="shared" si="218"/>
        <v>0</v>
      </c>
      <c r="V314" s="1418">
        <f t="shared" si="218"/>
        <v>0</v>
      </c>
      <c r="W314" s="1418">
        <f t="shared" si="218"/>
        <v>0</v>
      </c>
      <c r="X314" s="1418">
        <f t="shared" si="218"/>
        <v>0</v>
      </c>
      <c r="Y314" s="1418">
        <f t="shared" si="218"/>
        <v>0</v>
      </c>
      <c r="Z314" s="1418">
        <f t="shared" si="218"/>
        <v>0</v>
      </c>
      <c r="AA314" s="1418">
        <f t="shared" si="218"/>
        <v>0</v>
      </c>
      <c r="AB314" s="1418">
        <f>SUM(P314:R314)</f>
        <v>0</v>
      </c>
      <c r="AC314" s="1418">
        <f>SUM(S314:U314)</f>
        <v>0</v>
      </c>
      <c r="AD314" s="1418">
        <f>SUM(V314:X314)</f>
        <v>0</v>
      </c>
      <c r="AE314" s="1418">
        <f>SUM(Y314:AA314)</f>
        <v>0</v>
      </c>
      <c r="AF314" s="1418">
        <f>AB314+AC314</f>
        <v>0</v>
      </c>
      <c r="AG314" s="1418">
        <f>AE314+AD314</f>
        <v>0</v>
      </c>
      <c r="AH314" s="1418">
        <f>AF314+AG314</f>
        <v>0</v>
      </c>
    </row>
    <row r="315" spans="1:35">
      <c r="A315" s="1887">
        <v>263</v>
      </c>
      <c r="B315" s="1887">
        <v>312</v>
      </c>
      <c r="D315" s="2177">
        <v>1</v>
      </c>
      <c r="E315" s="104"/>
      <c r="F315" s="104"/>
      <c r="G315" s="104"/>
      <c r="H315" s="89"/>
      <c r="I315" s="2182"/>
      <c r="J315" s="104"/>
      <c r="K315" s="104"/>
      <c r="L315" s="2182" t="s">
        <v>771</v>
      </c>
      <c r="M315" s="2182"/>
      <c r="N315" s="2182"/>
      <c r="O315" s="2225"/>
      <c r="P315" s="1418">
        <f>P677+P694</f>
        <v>109</v>
      </c>
      <c r="Q315" s="1418">
        <f t="shared" ref="Q315:AA315" si="219">Q677+Q694</f>
        <v>49</v>
      </c>
      <c r="R315" s="1418">
        <f t="shared" si="219"/>
        <v>660</v>
      </c>
      <c r="S315" s="1418">
        <f t="shared" si="219"/>
        <v>16</v>
      </c>
      <c r="T315" s="1418">
        <f t="shared" si="219"/>
        <v>0</v>
      </c>
      <c r="U315" s="1418">
        <f t="shared" si="219"/>
        <v>0</v>
      </c>
      <c r="V315" s="1418">
        <f t="shared" si="219"/>
        <v>0</v>
      </c>
      <c r="W315" s="1418">
        <f t="shared" si="219"/>
        <v>0</v>
      </c>
      <c r="X315" s="1418">
        <f t="shared" si="219"/>
        <v>306</v>
      </c>
      <c r="Y315" s="1418">
        <f t="shared" si="219"/>
        <v>45</v>
      </c>
      <c r="Z315" s="1418">
        <f t="shared" si="219"/>
        <v>0</v>
      </c>
      <c r="AA315" s="1418">
        <f t="shared" si="219"/>
        <v>101</v>
      </c>
      <c r="AB315" s="1418">
        <f>SUM(P315:R315)</f>
        <v>818</v>
      </c>
      <c r="AC315" s="1418">
        <f>SUM(S315:U315)</f>
        <v>16</v>
      </c>
      <c r="AD315" s="1418">
        <f>SUM(V315:X315)</f>
        <v>306</v>
      </c>
      <c r="AE315" s="1418">
        <f>SUM(Y315:AA315)</f>
        <v>146</v>
      </c>
      <c r="AF315" s="1418">
        <f>AB315+AC315</f>
        <v>834</v>
      </c>
      <c r="AG315" s="1418">
        <f>AE315+AD315</f>
        <v>452</v>
      </c>
      <c r="AH315" s="1418">
        <f>AF315+AG315</f>
        <v>1286</v>
      </c>
    </row>
    <row r="316" spans="1:35">
      <c r="A316" s="1887">
        <v>264</v>
      </c>
      <c r="B316" s="1887">
        <v>313</v>
      </c>
      <c r="D316" s="2177">
        <v>1</v>
      </c>
      <c r="E316" s="104"/>
      <c r="F316" s="104"/>
      <c r="G316" s="104"/>
      <c r="H316" s="89"/>
      <c r="I316" s="2182"/>
      <c r="J316" s="104"/>
      <c r="K316" s="104"/>
      <c r="L316" s="2182" t="s">
        <v>772</v>
      </c>
      <c r="M316" s="2182"/>
      <c r="N316" s="2182"/>
      <c r="O316" s="2225"/>
      <c r="P316" s="1418">
        <f>P682+P695</f>
        <v>0</v>
      </c>
      <c r="Q316" s="1418">
        <f t="shared" ref="Q316:AA316" si="220">Q682+Q695</f>
        <v>0</v>
      </c>
      <c r="R316" s="1418">
        <f t="shared" si="220"/>
        <v>0</v>
      </c>
      <c r="S316" s="1418">
        <f t="shared" si="220"/>
        <v>0</v>
      </c>
      <c r="T316" s="1418">
        <f t="shared" si="220"/>
        <v>0</v>
      </c>
      <c r="U316" s="1418">
        <f t="shared" si="220"/>
        <v>0</v>
      </c>
      <c r="V316" s="1418">
        <f t="shared" si="220"/>
        <v>0</v>
      </c>
      <c r="W316" s="1418">
        <f t="shared" si="220"/>
        <v>0</v>
      </c>
      <c r="X316" s="1418">
        <f t="shared" si="220"/>
        <v>0</v>
      </c>
      <c r="Y316" s="1418">
        <f t="shared" si="220"/>
        <v>0</v>
      </c>
      <c r="Z316" s="1418">
        <f t="shared" si="220"/>
        <v>0</v>
      </c>
      <c r="AA316" s="1418">
        <f t="shared" si="220"/>
        <v>0</v>
      </c>
      <c r="AB316" s="1418">
        <f>SUM(P316:R316)</f>
        <v>0</v>
      </c>
      <c r="AC316" s="1418">
        <f>SUM(S316:U316)</f>
        <v>0</v>
      </c>
      <c r="AD316" s="1418">
        <f>SUM(V316:X316)</f>
        <v>0</v>
      </c>
      <c r="AE316" s="1418">
        <f>SUM(Y316:AA316)</f>
        <v>0</v>
      </c>
      <c r="AF316" s="1418">
        <f>AB316+AC316</f>
        <v>0</v>
      </c>
      <c r="AG316" s="1418">
        <f>AE316+AD316</f>
        <v>0</v>
      </c>
      <c r="AH316" s="1418">
        <f>AF316+AG316</f>
        <v>0</v>
      </c>
    </row>
    <row r="317" spans="1:35">
      <c r="A317" s="1887">
        <v>265</v>
      </c>
      <c r="B317" s="1887">
        <v>314</v>
      </c>
      <c r="D317" s="2177">
        <v>1</v>
      </c>
      <c r="E317" s="104"/>
      <c r="F317" s="104"/>
      <c r="G317" s="104"/>
      <c r="H317" s="89"/>
      <c r="I317" s="2182"/>
      <c r="J317" s="104"/>
      <c r="K317" s="104"/>
      <c r="L317" s="2182" t="s">
        <v>773</v>
      </c>
      <c r="M317" s="2182"/>
      <c r="N317" s="2182"/>
      <c r="O317" s="2225"/>
      <c r="P317" s="1418">
        <f>P687+P696</f>
        <v>593</v>
      </c>
      <c r="Q317" s="1418">
        <f t="shared" ref="Q317:AA317" si="221">Q687+Q696</f>
        <v>1506</v>
      </c>
      <c r="R317" s="1418">
        <f t="shared" si="221"/>
        <v>961</v>
      </c>
      <c r="S317" s="1418">
        <f t="shared" si="221"/>
        <v>1164</v>
      </c>
      <c r="T317" s="1418">
        <f t="shared" si="221"/>
        <v>1070</v>
      </c>
      <c r="U317" s="1418">
        <f t="shared" si="221"/>
        <v>1196</v>
      </c>
      <c r="V317" s="1418">
        <f t="shared" si="221"/>
        <v>1084</v>
      </c>
      <c r="W317" s="1418">
        <f t="shared" si="221"/>
        <v>1657</v>
      </c>
      <c r="X317" s="1418">
        <f t="shared" si="221"/>
        <v>1535</v>
      </c>
      <c r="Y317" s="1418">
        <f t="shared" si="221"/>
        <v>936</v>
      </c>
      <c r="Z317" s="1418">
        <f t="shared" si="221"/>
        <v>2210</v>
      </c>
      <c r="AA317" s="1418">
        <f t="shared" si="221"/>
        <v>4047</v>
      </c>
      <c r="AB317" s="1418">
        <f>SUM(P317:R317)</f>
        <v>3060</v>
      </c>
      <c r="AC317" s="1418">
        <f>SUM(S317:U317)</f>
        <v>3430</v>
      </c>
      <c r="AD317" s="1418">
        <f>SUM(V317:X317)</f>
        <v>4276</v>
      </c>
      <c r="AE317" s="1418">
        <f>SUM(Y317:AA317)</f>
        <v>7193</v>
      </c>
      <c r="AF317" s="1418">
        <f>AB317+AC317</f>
        <v>6490</v>
      </c>
      <c r="AG317" s="1418">
        <f>AE317+AD317</f>
        <v>11469</v>
      </c>
      <c r="AH317" s="1418">
        <f>AF317+AG317</f>
        <v>17959</v>
      </c>
    </row>
    <row r="318" spans="1:35">
      <c r="A318" s="1887">
        <v>267</v>
      </c>
      <c r="B318" s="1887">
        <v>315</v>
      </c>
      <c r="D318" s="2177">
        <v>1</v>
      </c>
      <c r="E318" s="104"/>
      <c r="F318" s="104"/>
      <c r="G318" s="104"/>
      <c r="H318" s="635" t="s">
        <v>133</v>
      </c>
      <c r="I318" s="1435"/>
      <c r="J318" s="995"/>
      <c r="K318" s="995"/>
      <c r="L318" s="995"/>
      <c r="M318" s="995"/>
      <c r="N318" s="1436" t="s">
        <v>570</v>
      </c>
      <c r="O318" s="2012"/>
      <c r="P318" s="2013">
        <f t="shared" ref="P318:AH318" si="222">SUM(P319:P322)</f>
        <v>702</v>
      </c>
      <c r="Q318" s="2013">
        <f t="shared" si="222"/>
        <v>1555</v>
      </c>
      <c r="R318" s="2013">
        <f t="shared" si="222"/>
        <v>1621</v>
      </c>
      <c r="S318" s="2013">
        <f t="shared" si="222"/>
        <v>1180</v>
      </c>
      <c r="T318" s="2013">
        <f t="shared" si="222"/>
        <v>1070</v>
      </c>
      <c r="U318" s="2013">
        <f t="shared" si="222"/>
        <v>1196</v>
      </c>
      <c r="V318" s="2013">
        <f t="shared" si="222"/>
        <v>1084</v>
      </c>
      <c r="W318" s="2013">
        <f t="shared" si="222"/>
        <v>1657</v>
      </c>
      <c r="X318" s="2013">
        <f t="shared" si="222"/>
        <v>1841</v>
      </c>
      <c r="Y318" s="2013">
        <f t="shared" si="222"/>
        <v>981</v>
      </c>
      <c r="Z318" s="2013">
        <f t="shared" si="222"/>
        <v>2210</v>
      </c>
      <c r="AA318" s="2013">
        <f t="shared" si="222"/>
        <v>4148</v>
      </c>
      <c r="AB318" s="2013">
        <f t="shared" si="222"/>
        <v>3878</v>
      </c>
      <c r="AC318" s="2013">
        <f t="shared" si="222"/>
        <v>3446</v>
      </c>
      <c r="AD318" s="2013">
        <f t="shared" si="222"/>
        <v>4582</v>
      </c>
      <c r="AE318" s="2013">
        <f t="shared" si="222"/>
        <v>7339</v>
      </c>
      <c r="AF318" s="2013">
        <f t="shared" si="222"/>
        <v>7324</v>
      </c>
      <c r="AG318" s="2013">
        <f t="shared" si="222"/>
        <v>11921</v>
      </c>
      <c r="AH318" s="2013">
        <f t="shared" si="222"/>
        <v>19245</v>
      </c>
    </row>
    <row r="319" spans="1:35">
      <c r="A319" s="1887">
        <v>268</v>
      </c>
      <c r="B319" s="1887">
        <v>316</v>
      </c>
      <c r="D319" s="2177">
        <v>1</v>
      </c>
      <c r="E319" s="104"/>
      <c r="F319" s="104"/>
      <c r="G319" s="104"/>
      <c r="H319" s="89"/>
      <c r="I319" s="2182"/>
      <c r="J319" s="104"/>
      <c r="K319" s="104"/>
      <c r="L319" s="2182" t="s">
        <v>770</v>
      </c>
      <c r="M319" s="2182"/>
      <c r="N319" s="2182"/>
      <c r="O319" s="2225"/>
      <c r="P319" s="1419">
        <v>0</v>
      </c>
      <c r="Q319" s="1419">
        <v>0</v>
      </c>
      <c r="R319" s="1419">
        <v>0</v>
      </c>
      <c r="S319" s="1419">
        <v>0</v>
      </c>
      <c r="T319" s="1419"/>
      <c r="U319" s="1419"/>
      <c r="V319" s="1419"/>
      <c r="W319" s="1419"/>
      <c r="X319" s="1419"/>
      <c r="Y319" s="1419"/>
      <c r="Z319" s="1419"/>
      <c r="AA319" s="1419"/>
      <c r="AB319" s="1418">
        <f>SUM(P319:R319)</f>
        <v>0</v>
      </c>
      <c r="AC319" s="1418">
        <f>SUM(S319:U319)</f>
        <v>0</v>
      </c>
      <c r="AD319" s="1418">
        <f>SUM(V319:X319)</f>
        <v>0</v>
      </c>
      <c r="AE319" s="1418">
        <f>SUM(Y319:AA319)</f>
        <v>0</v>
      </c>
      <c r="AF319" s="1418">
        <f>AB319+AC319</f>
        <v>0</v>
      </c>
      <c r="AG319" s="1418">
        <f>AE319+AD319</f>
        <v>0</v>
      </c>
      <c r="AH319" s="1418">
        <f>AF319+AG319</f>
        <v>0</v>
      </c>
    </row>
    <row r="320" spans="1:35">
      <c r="A320" s="1887">
        <v>269</v>
      </c>
      <c r="B320" s="1887">
        <v>317</v>
      </c>
      <c r="D320" s="2177">
        <v>1</v>
      </c>
      <c r="E320" s="104"/>
      <c r="F320" s="104"/>
      <c r="G320" s="104"/>
      <c r="H320" s="89"/>
      <c r="I320" s="2182"/>
      <c r="J320" s="104"/>
      <c r="K320" s="104"/>
      <c r="L320" s="2182" t="s">
        <v>771</v>
      </c>
      <c r="M320" s="2182"/>
      <c r="N320" s="2182"/>
      <c r="O320" s="2225"/>
      <c r="P320" s="1419">
        <v>109</v>
      </c>
      <c r="Q320" s="1419">
        <v>49</v>
      </c>
      <c r="R320" s="1419">
        <v>660</v>
      </c>
      <c r="S320" s="1419">
        <v>16</v>
      </c>
      <c r="T320" s="1419"/>
      <c r="U320" s="1419"/>
      <c r="V320" s="1419"/>
      <c r="W320" s="1419"/>
      <c r="X320" s="1419">
        <v>306</v>
      </c>
      <c r="Y320" s="1419">
        <v>45</v>
      </c>
      <c r="Z320" s="1419"/>
      <c r="AA320" s="1419">
        <v>101</v>
      </c>
      <c r="AB320" s="1418">
        <f>SUM(P320:R320)</f>
        <v>818</v>
      </c>
      <c r="AC320" s="1418">
        <f>SUM(S320:U320)</f>
        <v>16</v>
      </c>
      <c r="AD320" s="1418">
        <f>SUM(V320:X320)</f>
        <v>306</v>
      </c>
      <c r="AE320" s="1418">
        <f>SUM(Y320:AA320)</f>
        <v>146</v>
      </c>
      <c r="AF320" s="1418">
        <f>AB320+AC320</f>
        <v>834</v>
      </c>
      <c r="AG320" s="1418">
        <f>AE320+AD320</f>
        <v>452</v>
      </c>
      <c r="AH320" s="1418">
        <f>AF320+AG320</f>
        <v>1286</v>
      </c>
    </row>
    <row r="321" spans="1:35">
      <c r="A321" s="1887">
        <v>270</v>
      </c>
      <c r="B321" s="1887">
        <v>318</v>
      </c>
      <c r="D321" s="2177">
        <v>1</v>
      </c>
      <c r="E321" s="104"/>
      <c r="F321" s="104"/>
      <c r="G321" s="104"/>
      <c r="H321" s="89"/>
      <c r="I321" s="2182"/>
      <c r="J321" s="104"/>
      <c r="K321" s="104"/>
      <c r="L321" s="2182" t="s">
        <v>772</v>
      </c>
      <c r="M321" s="2182"/>
      <c r="N321" s="2182"/>
      <c r="O321" s="2225"/>
      <c r="P321" s="1419">
        <v>0</v>
      </c>
      <c r="Q321" s="1419">
        <v>0</v>
      </c>
      <c r="R321" s="1419">
        <v>0</v>
      </c>
      <c r="S321" s="1419">
        <v>0</v>
      </c>
      <c r="T321" s="1419"/>
      <c r="U321" s="1419"/>
      <c r="V321" s="1419"/>
      <c r="W321" s="1419"/>
      <c r="X321" s="1419">
        <v>0</v>
      </c>
      <c r="Y321" s="1419">
        <v>0</v>
      </c>
      <c r="Z321" s="1419"/>
      <c r="AA321" s="1419">
        <v>0</v>
      </c>
      <c r="AB321" s="1418">
        <f>SUM(P321:R321)</f>
        <v>0</v>
      </c>
      <c r="AC321" s="1418">
        <f>SUM(S321:U321)</f>
        <v>0</v>
      </c>
      <c r="AD321" s="1418">
        <f>SUM(V321:X321)</f>
        <v>0</v>
      </c>
      <c r="AE321" s="1418">
        <f>SUM(Y321:AA321)</f>
        <v>0</v>
      </c>
      <c r="AF321" s="1418">
        <f>AB321+AC321</f>
        <v>0</v>
      </c>
      <c r="AG321" s="1418">
        <f>AE321+AD321</f>
        <v>0</v>
      </c>
      <c r="AH321" s="1418">
        <f>AF321+AG321</f>
        <v>0</v>
      </c>
    </row>
    <row r="322" spans="1:35">
      <c r="A322" s="1887">
        <v>271</v>
      </c>
      <c r="B322" s="1887">
        <v>319</v>
      </c>
      <c r="D322" s="2177">
        <v>1</v>
      </c>
      <c r="E322" s="104"/>
      <c r="F322" s="104"/>
      <c r="G322" s="104"/>
      <c r="H322" s="89"/>
      <c r="I322" s="2182"/>
      <c r="J322" s="104"/>
      <c r="K322" s="104"/>
      <c r="L322" s="2182" t="s">
        <v>773</v>
      </c>
      <c r="M322" s="2182"/>
      <c r="N322" s="2182"/>
      <c r="O322" s="2225"/>
      <c r="P322" s="1419">
        <v>593</v>
      </c>
      <c r="Q322" s="1419">
        <v>1506</v>
      </c>
      <c r="R322" s="1419">
        <v>961</v>
      </c>
      <c r="S322" s="1419">
        <v>1164</v>
      </c>
      <c r="T322" s="1419">
        <v>1070</v>
      </c>
      <c r="U322" s="1419">
        <v>1196</v>
      </c>
      <c r="V322" s="1419">
        <v>1084</v>
      </c>
      <c r="W322" s="1419">
        <v>1657</v>
      </c>
      <c r="X322" s="1419">
        <v>1535</v>
      </c>
      <c r="Y322" s="1419">
        <v>936</v>
      </c>
      <c r="Z322" s="1419">
        <v>2210</v>
      </c>
      <c r="AA322" s="1419">
        <v>4047</v>
      </c>
      <c r="AB322" s="1418">
        <f>SUM(P322:R322)</f>
        <v>3060</v>
      </c>
      <c r="AC322" s="1418">
        <f>SUM(S322:U322)</f>
        <v>3430</v>
      </c>
      <c r="AD322" s="1418">
        <f>SUM(V322:X322)</f>
        <v>4276</v>
      </c>
      <c r="AE322" s="1418">
        <f>SUM(Y322:AA322)</f>
        <v>7193</v>
      </c>
      <c r="AF322" s="1418">
        <f>AB322+AC322</f>
        <v>6490</v>
      </c>
      <c r="AG322" s="1418">
        <f>AE322+AD322</f>
        <v>11469</v>
      </c>
      <c r="AH322" s="1418">
        <f>AF322+AG322</f>
        <v>17959</v>
      </c>
    </row>
    <row r="323" spans="1:35">
      <c r="A323" s="1887">
        <v>273</v>
      </c>
      <c r="B323" s="1887">
        <v>320</v>
      </c>
      <c r="D323" s="2177">
        <v>1</v>
      </c>
      <c r="E323" s="104"/>
      <c r="F323" s="104"/>
      <c r="G323" s="104"/>
      <c r="H323" s="635" t="s">
        <v>139</v>
      </c>
      <c r="I323" s="1435"/>
      <c r="J323" s="995"/>
      <c r="K323" s="995"/>
      <c r="L323" s="995"/>
      <c r="M323" s="995"/>
      <c r="N323" s="995"/>
      <c r="O323" s="2012"/>
      <c r="P323" s="2013">
        <f>SUM(P329:P332)</f>
        <v>572</v>
      </c>
      <c r="Q323" s="2013">
        <f t="shared" ref="Q323:Z323" si="223">SUM(Q329:Q332)</f>
        <v>723</v>
      </c>
      <c r="R323" s="2013">
        <f t="shared" si="223"/>
        <v>1141</v>
      </c>
      <c r="S323" s="2013">
        <f t="shared" si="223"/>
        <v>746</v>
      </c>
      <c r="T323" s="2013">
        <f t="shared" si="223"/>
        <v>1093</v>
      </c>
      <c r="U323" s="2013">
        <f t="shared" si="223"/>
        <v>731</v>
      </c>
      <c r="V323" s="2013">
        <f t="shared" si="223"/>
        <v>574</v>
      </c>
      <c r="W323" s="2013">
        <f t="shared" si="223"/>
        <v>1062</v>
      </c>
      <c r="X323" s="2013">
        <f t="shared" si="223"/>
        <v>1364</v>
      </c>
      <c r="Y323" s="2013">
        <f t="shared" si="223"/>
        <v>714</v>
      </c>
      <c r="Z323" s="2013">
        <f t="shared" si="223"/>
        <v>1553</v>
      </c>
      <c r="AA323" s="2013">
        <f>SUM(AA329:AA332)</f>
        <v>2707</v>
      </c>
      <c r="AB323" s="2013">
        <f t="shared" ref="AB323:AH323" si="224">SUM(AB329:AB332)</f>
        <v>2436</v>
      </c>
      <c r="AC323" s="2013">
        <f t="shared" si="224"/>
        <v>2570</v>
      </c>
      <c r="AD323" s="2013">
        <f t="shared" si="224"/>
        <v>3000</v>
      </c>
      <c r="AE323" s="2013">
        <f t="shared" si="224"/>
        <v>4974</v>
      </c>
      <c r="AF323" s="2013">
        <f t="shared" si="224"/>
        <v>5006</v>
      </c>
      <c r="AG323" s="2013">
        <f t="shared" si="224"/>
        <v>7974</v>
      </c>
      <c r="AH323" s="2013">
        <f t="shared" si="224"/>
        <v>12980</v>
      </c>
    </row>
    <row r="324" spans="1:35">
      <c r="A324" s="1887">
        <v>274</v>
      </c>
      <c r="B324" s="1887">
        <v>321</v>
      </c>
      <c r="D324" s="2177">
        <v>1</v>
      </c>
      <c r="E324" s="104"/>
      <c r="F324" s="104"/>
      <c r="G324" s="104"/>
      <c r="H324" s="89"/>
      <c r="I324" s="2233" t="s">
        <v>206</v>
      </c>
      <c r="J324" s="104"/>
      <c r="K324" s="104"/>
      <c r="L324" s="104"/>
      <c r="M324" s="104"/>
      <c r="N324" s="2234" t="s">
        <v>567</v>
      </c>
      <c r="O324" s="2249"/>
      <c r="P324" s="1115">
        <f>IFERROR(P323/P313,0)</f>
        <v>0.81481481481481477</v>
      </c>
      <c r="Q324" s="1115">
        <f t="shared" ref="Q324:AH324" si="225">IFERROR(Q323/Q313,0)</f>
        <v>0.46495176848874598</v>
      </c>
      <c r="R324" s="1115">
        <f t="shared" si="225"/>
        <v>0.70388648982109814</v>
      </c>
      <c r="S324" s="1115">
        <f t="shared" si="225"/>
        <v>0.6322033898305085</v>
      </c>
      <c r="T324" s="1115">
        <f t="shared" si="225"/>
        <v>1.0214953271028038</v>
      </c>
      <c r="U324" s="1115">
        <f t="shared" si="225"/>
        <v>0.6112040133779264</v>
      </c>
      <c r="V324" s="1115">
        <f t="shared" si="225"/>
        <v>0.52952029520295207</v>
      </c>
      <c r="W324" s="1115">
        <f t="shared" si="225"/>
        <v>0.64091732045866023</v>
      </c>
      <c r="X324" s="1115">
        <f t="shared" si="225"/>
        <v>0.74090168386746336</v>
      </c>
      <c r="Y324" s="1115">
        <f t="shared" si="225"/>
        <v>0.72782874617737003</v>
      </c>
      <c r="Z324" s="1115">
        <f t="shared" si="225"/>
        <v>0.70271493212669678</v>
      </c>
      <c r="AA324" s="1115">
        <f t="shared" si="225"/>
        <v>0.65260366441658635</v>
      </c>
      <c r="AB324" s="1115">
        <f t="shared" si="225"/>
        <v>0.62815884476534301</v>
      </c>
      <c r="AC324" s="1115">
        <f t="shared" si="225"/>
        <v>0.74579222286709224</v>
      </c>
      <c r="AD324" s="1115">
        <f t="shared" si="225"/>
        <v>0.65473592317765172</v>
      </c>
      <c r="AE324" s="1115">
        <f t="shared" si="225"/>
        <v>0.67774901212699279</v>
      </c>
      <c r="AF324" s="1115">
        <f t="shared" si="225"/>
        <v>0.68350628072091757</v>
      </c>
      <c r="AG324" s="1115">
        <f t="shared" si="225"/>
        <v>0.66890361546850097</v>
      </c>
      <c r="AH324" s="1115">
        <f t="shared" si="225"/>
        <v>0.67446089893478822</v>
      </c>
      <c r="AI324" s="1108"/>
    </row>
    <row r="325" spans="1:35" s="1108" customFormat="1" outlineLevel="1">
      <c r="A325" s="1887">
        <v>275</v>
      </c>
      <c r="B325" s="1887">
        <v>322</v>
      </c>
      <c r="D325" s="2177">
        <v>1</v>
      </c>
      <c r="E325" s="104"/>
      <c r="F325" s="104"/>
      <c r="G325" s="2231"/>
      <c r="H325" s="2232"/>
      <c r="I325" s="2236"/>
      <c r="J325" s="2231"/>
      <c r="K325" s="2231"/>
      <c r="L325" s="2233" t="s">
        <v>774</v>
      </c>
      <c r="M325" s="2236"/>
      <c r="N325" s="2236"/>
      <c r="O325" s="2237"/>
      <c r="P325" s="1114">
        <f>IFERROR(P329/P314,0)</f>
        <v>0</v>
      </c>
      <c r="Q325" s="1114">
        <f t="shared" ref="Q325:AH328" si="226">IFERROR(Q329/Q314,0)</f>
        <v>0</v>
      </c>
      <c r="R325" s="1114">
        <f t="shared" si="226"/>
        <v>0</v>
      </c>
      <c r="S325" s="1114">
        <f t="shared" si="226"/>
        <v>0</v>
      </c>
      <c r="T325" s="1114">
        <f t="shared" si="226"/>
        <v>0</v>
      </c>
      <c r="U325" s="1114">
        <f t="shared" si="226"/>
        <v>0</v>
      </c>
      <c r="V325" s="1114">
        <f t="shared" si="226"/>
        <v>0</v>
      </c>
      <c r="W325" s="1114">
        <f t="shared" si="226"/>
        <v>0</v>
      </c>
      <c r="X325" s="1114">
        <f t="shared" si="226"/>
        <v>0</v>
      </c>
      <c r="Y325" s="1114">
        <f t="shared" si="226"/>
        <v>0</v>
      </c>
      <c r="Z325" s="1114">
        <f t="shared" si="226"/>
        <v>0</v>
      </c>
      <c r="AA325" s="1114">
        <f t="shared" si="226"/>
        <v>0</v>
      </c>
      <c r="AB325" s="1114">
        <f t="shared" si="226"/>
        <v>0</v>
      </c>
      <c r="AC325" s="1114">
        <f t="shared" si="226"/>
        <v>0</v>
      </c>
      <c r="AD325" s="1114">
        <f t="shared" si="226"/>
        <v>0</v>
      </c>
      <c r="AE325" s="1114">
        <f t="shared" si="226"/>
        <v>0</v>
      </c>
      <c r="AF325" s="1114">
        <f t="shared" si="226"/>
        <v>0</v>
      </c>
      <c r="AG325" s="1114">
        <f t="shared" si="226"/>
        <v>0</v>
      </c>
      <c r="AH325" s="1114">
        <f t="shared" si="226"/>
        <v>0</v>
      </c>
    </row>
    <row r="326" spans="1:35" s="1108" customFormat="1" outlineLevel="1">
      <c r="A326" s="1887">
        <v>276</v>
      </c>
      <c r="B326" s="1887">
        <v>323</v>
      </c>
      <c r="D326" s="2177">
        <v>1</v>
      </c>
      <c r="E326" s="104"/>
      <c r="F326" s="104"/>
      <c r="G326" s="2231"/>
      <c r="H326" s="2232"/>
      <c r="I326" s="2236"/>
      <c r="J326" s="2231"/>
      <c r="K326" s="2231"/>
      <c r="L326" s="2233" t="s">
        <v>775</v>
      </c>
      <c r="M326" s="2236"/>
      <c r="N326" s="2236"/>
      <c r="O326" s="2237"/>
      <c r="P326" s="1114">
        <f>IFERROR(P330/P315,0)</f>
        <v>0.83486238532110091</v>
      </c>
      <c r="Q326" s="1114">
        <f t="shared" si="226"/>
        <v>-0.20408163265306123</v>
      </c>
      <c r="R326" s="1114">
        <f t="shared" si="226"/>
        <v>0.79242424242424248</v>
      </c>
      <c r="S326" s="1114">
        <f t="shared" si="226"/>
        <v>0.4375</v>
      </c>
      <c r="T326" s="1114">
        <f t="shared" si="226"/>
        <v>0</v>
      </c>
      <c r="U326" s="1114">
        <f t="shared" si="226"/>
        <v>0</v>
      </c>
      <c r="V326" s="1114">
        <f t="shared" si="226"/>
        <v>0</v>
      </c>
      <c r="W326" s="1114">
        <f t="shared" si="226"/>
        <v>0</v>
      </c>
      <c r="X326" s="1114">
        <f t="shared" si="226"/>
        <v>0.60457516339869277</v>
      </c>
      <c r="Y326" s="1114">
        <f t="shared" si="226"/>
        <v>0.75555555555555554</v>
      </c>
      <c r="Z326" s="1114">
        <f t="shared" si="226"/>
        <v>0</v>
      </c>
      <c r="AA326" s="1114">
        <f t="shared" si="226"/>
        <v>0.17821782178217821</v>
      </c>
      <c r="AB326" s="1114">
        <f>IFERROR(AB330/AB315,0)</f>
        <v>0.73838630806845962</v>
      </c>
      <c r="AC326" s="1114">
        <f>IFERROR(AC330/AC315,0)</f>
        <v>0.4375</v>
      </c>
      <c r="AD326" s="1114">
        <f>IFERROR(AD330/AD315,0)</f>
        <v>0.60457516339869277</v>
      </c>
      <c r="AE326" s="1114">
        <f>IFERROR(AE330/AE315,0)</f>
        <v>0.35616438356164382</v>
      </c>
      <c r="AF326" s="1114">
        <f t="shared" si="226"/>
        <v>0.73261390887290168</v>
      </c>
      <c r="AG326" s="1114">
        <f t="shared" si="226"/>
        <v>0.52433628318584069</v>
      </c>
      <c r="AH326" s="1114">
        <f t="shared" si="226"/>
        <v>0.6594090202177294</v>
      </c>
    </row>
    <row r="327" spans="1:35" s="1108" customFormat="1" outlineLevel="1">
      <c r="A327" s="1887">
        <v>277</v>
      </c>
      <c r="B327" s="1887">
        <v>324</v>
      </c>
      <c r="D327" s="2177">
        <v>1</v>
      </c>
      <c r="E327" s="104"/>
      <c r="F327" s="104"/>
      <c r="G327" s="2231"/>
      <c r="H327" s="2232"/>
      <c r="I327" s="2236"/>
      <c r="J327" s="2231"/>
      <c r="K327" s="2231"/>
      <c r="L327" s="2233" t="s">
        <v>776</v>
      </c>
      <c r="M327" s="2236"/>
      <c r="N327" s="2236"/>
      <c r="O327" s="2237"/>
      <c r="P327" s="1114">
        <f>IFERROR(P331/P316,0)</f>
        <v>0</v>
      </c>
      <c r="Q327" s="1114">
        <f t="shared" si="226"/>
        <v>0</v>
      </c>
      <c r="R327" s="1114">
        <f t="shared" si="226"/>
        <v>0</v>
      </c>
      <c r="S327" s="1114">
        <f t="shared" si="226"/>
        <v>0</v>
      </c>
      <c r="T327" s="1114">
        <f t="shared" si="226"/>
        <v>0</v>
      </c>
      <c r="U327" s="1114">
        <f t="shared" si="226"/>
        <v>0</v>
      </c>
      <c r="V327" s="1114">
        <f t="shared" si="226"/>
        <v>0</v>
      </c>
      <c r="W327" s="1114">
        <f t="shared" si="226"/>
        <v>0</v>
      </c>
      <c r="X327" s="1114">
        <f t="shared" si="226"/>
        <v>0</v>
      </c>
      <c r="Y327" s="1114">
        <f t="shared" si="226"/>
        <v>0</v>
      </c>
      <c r="Z327" s="1114">
        <f t="shared" si="226"/>
        <v>0</v>
      </c>
      <c r="AA327" s="1114">
        <f t="shared" si="226"/>
        <v>0</v>
      </c>
      <c r="AB327" s="1114">
        <f t="shared" si="226"/>
        <v>0</v>
      </c>
      <c r="AC327" s="1114">
        <f t="shared" si="226"/>
        <v>0</v>
      </c>
      <c r="AD327" s="1114">
        <f t="shared" si="226"/>
        <v>0</v>
      </c>
      <c r="AE327" s="1114">
        <f t="shared" si="226"/>
        <v>0</v>
      </c>
      <c r="AF327" s="1114">
        <f t="shared" si="226"/>
        <v>0</v>
      </c>
      <c r="AG327" s="1114">
        <f t="shared" si="226"/>
        <v>0</v>
      </c>
      <c r="AH327" s="1114">
        <f t="shared" si="226"/>
        <v>0</v>
      </c>
    </row>
    <row r="328" spans="1:35" s="1108" customFormat="1" outlineLevel="1">
      <c r="A328" s="1887">
        <v>278</v>
      </c>
      <c r="B328" s="1887">
        <v>325</v>
      </c>
      <c r="D328" s="2177">
        <v>1</v>
      </c>
      <c r="E328" s="104"/>
      <c r="F328" s="104"/>
      <c r="G328" s="2231"/>
      <c r="H328" s="2232"/>
      <c r="I328" s="2236"/>
      <c r="J328" s="2231"/>
      <c r="K328" s="2231"/>
      <c r="L328" s="2233" t="s">
        <v>777</v>
      </c>
      <c r="M328" s="2236"/>
      <c r="N328" s="2236"/>
      <c r="O328" s="2237"/>
      <c r="P328" s="1114">
        <f>IFERROR(P332/P317,0)</f>
        <v>0.81112984822934231</v>
      </c>
      <c r="Q328" s="1114">
        <f t="shared" si="226"/>
        <v>0.48671978751660028</v>
      </c>
      <c r="R328" s="1114">
        <f t="shared" si="226"/>
        <v>0.64308012486992716</v>
      </c>
      <c r="S328" s="1114">
        <f t="shared" si="226"/>
        <v>0.63487972508591062</v>
      </c>
      <c r="T328" s="1114">
        <f t="shared" si="226"/>
        <v>1.0214953271028038</v>
      </c>
      <c r="U328" s="1114">
        <f t="shared" si="226"/>
        <v>0.6112040133779264</v>
      </c>
      <c r="V328" s="1114">
        <f t="shared" si="226"/>
        <v>0.52952029520295207</v>
      </c>
      <c r="W328" s="1114">
        <f t="shared" si="226"/>
        <v>0.64091732045866023</v>
      </c>
      <c r="X328" s="1114">
        <f t="shared" si="226"/>
        <v>0.76807817589576544</v>
      </c>
      <c r="Y328" s="1114">
        <f t="shared" si="226"/>
        <v>0.72649572649572647</v>
      </c>
      <c r="Z328" s="1114">
        <f t="shared" si="226"/>
        <v>0.70271493212669678</v>
      </c>
      <c r="AA328" s="1114">
        <f t="shared" si="226"/>
        <v>0.66444279713367926</v>
      </c>
      <c r="AB328" s="1114">
        <f t="shared" si="226"/>
        <v>0.59869281045751632</v>
      </c>
      <c r="AC328" s="1114">
        <f t="shared" si="226"/>
        <v>0.74723032069970841</v>
      </c>
      <c r="AD328" s="1114">
        <f t="shared" si="226"/>
        <v>0.65832553788587467</v>
      </c>
      <c r="AE328" s="1114">
        <f t="shared" si="226"/>
        <v>0.68427637981370781</v>
      </c>
      <c r="AF328" s="1114">
        <f t="shared" si="226"/>
        <v>0.67719568567026189</v>
      </c>
      <c r="AG328" s="1114">
        <f t="shared" si="226"/>
        <v>0.67460109861365425</v>
      </c>
      <c r="AH328" s="1114">
        <f t="shared" si="226"/>
        <v>0.67553872710061802</v>
      </c>
    </row>
    <row r="329" spans="1:35">
      <c r="A329" s="1887">
        <v>280</v>
      </c>
      <c r="B329" s="1887">
        <v>326</v>
      </c>
      <c r="D329" s="2177">
        <v>1</v>
      </c>
      <c r="E329" s="104"/>
      <c r="F329" s="104"/>
      <c r="G329" s="104"/>
      <c r="H329" s="89"/>
      <c r="I329" s="2182"/>
      <c r="J329" s="104"/>
      <c r="K329" s="104"/>
      <c r="L329" s="2182" t="s">
        <v>770</v>
      </c>
      <c r="M329" s="2182"/>
      <c r="N329" s="2182"/>
      <c r="O329" s="2225"/>
      <c r="P329" s="1418">
        <f>P699+P720</f>
        <v>0</v>
      </c>
      <c r="Q329" s="1418">
        <f t="shared" ref="Q329:AA329" si="227">Q699+Q720</f>
        <v>0</v>
      </c>
      <c r="R329" s="1418">
        <f t="shared" si="227"/>
        <v>0</v>
      </c>
      <c r="S329" s="1418">
        <f t="shared" si="227"/>
        <v>0</v>
      </c>
      <c r="T329" s="1418">
        <f t="shared" si="227"/>
        <v>0</v>
      </c>
      <c r="U329" s="1418">
        <f t="shared" si="227"/>
        <v>0</v>
      </c>
      <c r="V329" s="1418">
        <f t="shared" si="227"/>
        <v>0</v>
      </c>
      <c r="W329" s="1418">
        <f t="shared" si="227"/>
        <v>0</v>
      </c>
      <c r="X329" s="1418">
        <f t="shared" si="227"/>
        <v>0</v>
      </c>
      <c r="Y329" s="1418">
        <f t="shared" si="227"/>
        <v>0</v>
      </c>
      <c r="Z329" s="1418">
        <f t="shared" si="227"/>
        <v>0</v>
      </c>
      <c r="AA329" s="1418">
        <f t="shared" si="227"/>
        <v>0</v>
      </c>
      <c r="AB329" s="1418">
        <f>SUM(P329:R329)</f>
        <v>0</v>
      </c>
      <c r="AC329" s="1418">
        <f>SUM(S329:U329)</f>
        <v>0</v>
      </c>
      <c r="AD329" s="1418">
        <f>SUM(V329:X329)</f>
        <v>0</v>
      </c>
      <c r="AE329" s="1418">
        <f>SUM(Y329:AA329)</f>
        <v>0</v>
      </c>
      <c r="AF329" s="1418">
        <f>AB329+AC329</f>
        <v>0</v>
      </c>
      <c r="AG329" s="1418">
        <f>AE329+AD329</f>
        <v>0</v>
      </c>
      <c r="AH329" s="1418">
        <f>AF329+AG329</f>
        <v>0</v>
      </c>
    </row>
    <row r="330" spans="1:35">
      <c r="A330" s="1887">
        <v>281</v>
      </c>
      <c r="B330" s="1887">
        <v>327</v>
      </c>
      <c r="D330" s="2177">
        <v>1</v>
      </c>
      <c r="E330" s="104"/>
      <c r="F330" s="104"/>
      <c r="G330" s="104"/>
      <c r="H330" s="89"/>
      <c r="I330" s="2182"/>
      <c r="J330" s="104"/>
      <c r="K330" s="104"/>
      <c r="L330" s="2182" t="s">
        <v>771</v>
      </c>
      <c r="M330" s="2182"/>
      <c r="N330" s="2182"/>
      <c r="O330" s="2225"/>
      <c r="P330" s="1418">
        <f>P704+P721</f>
        <v>91</v>
      </c>
      <c r="Q330" s="1418">
        <f t="shared" ref="Q330:AA330" si="228">Q704+Q721</f>
        <v>-10</v>
      </c>
      <c r="R330" s="1418">
        <f t="shared" si="228"/>
        <v>523</v>
      </c>
      <c r="S330" s="1418">
        <f t="shared" si="228"/>
        <v>7</v>
      </c>
      <c r="T330" s="1418">
        <f t="shared" si="228"/>
        <v>0</v>
      </c>
      <c r="U330" s="1418">
        <f t="shared" si="228"/>
        <v>0</v>
      </c>
      <c r="V330" s="1418">
        <f t="shared" si="228"/>
        <v>0</v>
      </c>
      <c r="W330" s="1418">
        <f t="shared" si="228"/>
        <v>0</v>
      </c>
      <c r="X330" s="1418">
        <f t="shared" si="228"/>
        <v>185</v>
      </c>
      <c r="Y330" s="1418">
        <f t="shared" si="228"/>
        <v>34</v>
      </c>
      <c r="Z330" s="1418">
        <f t="shared" si="228"/>
        <v>0</v>
      </c>
      <c r="AA330" s="1418">
        <f t="shared" si="228"/>
        <v>18</v>
      </c>
      <c r="AB330" s="1418">
        <f>SUM(P330:R330)</f>
        <v>604</v>
      </c>
      <c r="AC330" s="1418">
        <f>SUM(S330:U330)</f>
        <v>7</v>
      </c>
      <c r="AD330" s="1418">
        <f>SUM(V330:X330)</f>
        <v>185</v>
      </c>
      <c r="AE330" s="1418">
        <f>SUM(Y330:AA330)</f>
        <v>52</v>
      </c>
      <c r="AF330" s="1418">
        <f>AB330+AC330</f>
        <v>611</v>
      </c>
      <c r="AG330" s="1418">
        <f>AE330+AD330</f>
        <v>237</v>
      </c>
      <c r="AH330" s="1418">
        <f>AF330+AG330</f>
        <v>848</v>
      </c>
    </row>
    <row r="331" spans="1:35">
      <c r="A331" s="1887">
        <v>282</v>
      </c>
      <c r="B331" s="1887">
        <v>328</v>
      </c>
      <c r="D331" s="2177">
        <v>1</v>
      </c>
      <c r="E331" s="104"/>
      <c r="F331" s="104"/>
      <c r="G331" s="104"/>
      <c r="H331" s="89"/>
      <c r="I331" s="2182"/>
      <c r="J331" s="104"/>
      <c r="K331" s="104"/>
      <c r="L331" s="2182" t="s">
        <v>772</v>
      </c>
      <c r="M331" s="2182"/>
      <c r="N331" s="2182"/>
      <c r="O331" s="2225"/>
      <c r="P331" s="1418">
        <f>P709+P722</f>
        <v>0</v>
      </c>
      <c r="Q331" s="1418">
        <f t="shared" ref="Q331:AA331" si="229">Q709+Q722</f>
        <v>0</v>
      </c>
      <c r="R331" s="1418">
        <f t="shared" si="229"/>
        <v>0</v>
      </c>
      <c r="S331" s="1418">
        <f t="shared" si="229"/>
        <v>0</v>
      </c>
      <c r="T331" s="1418">
        <f t="shared" si="229"/>
        <v>0</v>
      </c>
      <c r="U331" s="1418">
        <f t="shared" si="229"/>
        <v>0</v>
      </c>
      <c r="V331" s="1418">
        <f t="shared" si="229"/>
        <v>0</v>
      </c>
      <c r="W331" s="1418">
        <f t="shared" si="229"/>
        <v>0</v>
      </c>
      <c r="X331" s="1418">
        <f t="shared" si="229"/>
        <v>0</v>
      </c>
      <c r="Y331" s="1418">
        <f t="shared" si="229"/>
        <v>0</v>
      </c>
      <c r="Z331" s="1418">
        <f t="shared" si="229"/>
        <v>0</v>
      </c>
      <c r="AA331" s="1418">
        <f t="shared" si="229"/>
        <v>0</v>
      </c>
      <c r="AB331" s="1418">
        <f>SUM(P331:R331)</f>
        <v>0</v>
      </c>
      <c r="AC331" s="1418">
        <f>SUM(S331:U331)</f>
        <v>0</v>
      </c>
      <c r="AD331" s="1418">
        <f>SUM(V331:X331)</f>
        <v>0</v>
      </c>
      <c r="AE331" s="1418">
        <f>SUM(Y331:AA331)</f>
        <v>0</v>
      </c>
      <c r="AF331" s="1418">
        <f>AB331+AC331</f>
        <v>0</v>
      </c>
      <c r="AG331" s="1418">
        <f>AE331+AD331</f>
        <v>0</v>
      </c>
      <c r="AH331" s="1418">
        <f>AF331+AG331</f>
        <v>0</v>
      </c>
    </row>
    <row r="332" spans="1:35">
      <c r="A332" s="1887">
        <v>283</v>
      </c>
      <c r="B332" s="1887">
        <v>329</v>
      </c>
      <c r="D332" s="2177">
        <v>1</v>
      </c>
      <c r="E332" s="104"/>
      <c r="F332" s="104"/>
      <c r="G332" s="104"/>
      <c r="H332" s="89"/>
      <c r="I332" s="2182"/>
      <c r="J332" s="104"/>
      <c r="K332" s="104"/>
      <c r="L332" s="2182" t="s">
        <v>773</v>
      </c>
      <c r="M332" s="2182"/>
      <c r="N332" s="2182"/>
      <c r="O332" s="2225"/>
      <c r="P332" s="1418">
        <f>P714+P723</f>
        <v>481</v>
      </c>
      <c r="Q332" s="1418">
        <f t="shared" ref="Q332:AA332" si="230">Q714+Q723</f>
        <v>733</v>
      </c>
      <c r="R332" s="1418">
        <f t="shared" si="230"/>
        <v>618</v>
      </c>
      <c r="S332" s="1418">
        <f t="shared" si="230"/>
        <v>739</v>
      </c>
      <c r="T332" s="1418">
        <f t="shared" si="230"/>
        <v>1093</v>
      </c>
      <c r="U332" s="1418">
        <f t="shared" si="230"/>
        <v>731</v>
      </c>
      <c r="V332" s="1418">
        <f t="shared" si="230"/>
        <v>574</v>
      </c>
      <c r="W332" s="1418">
        <f t="shared" si="230"/>
        <v>1062</v>
      </c>
      <c r="X332" s="1418">
        <f t="shared" si="230"/>
        <v>1179</v>
      </c>
      <c r="Y332" s="1418">
        <f t="shared" si="230"/>
        <v>680</v>
      </c>
      <c r="Z332" s="1418">
        <f t="shared" si="230"/>
        <v>1553</v>
      </c>
      <c r="AA332" s="1418">
        <f t="shared" si="230"/>
        <v>2689</v>
      </c>
      <c r="AB332" s="1418">
        <f>SUM(P332:R332)</f>
        <v>1832</v>
      </c>
      <c r="AC332" s="1418">
        <f>SUM(S332:U332)</f>
        <v>2563</v>
      </c>
      <c r="AD332" s="1418">
        <f>SUM(V332:X332)</f>
        <v>2815</v>
      </c>
      <c r="AE332" s="1418">
        <f>SUM(Y332:AA332)</f>
        <v>4922</v>
      </c>
      <c r="AF332" s="1418">
        <f>AB332+AC332</f>
        <v>4395</v>
      </c>
      <c r="AG332" s="1418">
        <f>AE332+AD332</f>
        <v>7737</v>
      </c>
      <c r="AH332" s="1418">
        <f>AF332+AG332</f>
        <v>12132</v>
      </c>
    </row>
    <row r="333" spans="1:35">
      <c r="A333" s="1887">
        <v>285</v>
      </c>
      <c r="B333" s="1887">
        <v>330</v>
      </c>
      <c r="D333" s="2177">
        <v>1</v>
      </c>
      <c r="E333" s="104"/>
      <c r="F333" s="104"/>
      <c r="G333" s="104"/>
      <c r="H333" s="635" t="s">
        <v>99</v>
      </c>
      <c r="I333" s="995"/>
      <c r="J333" s="995"/>
      <c r="K333" s="995"/>
      <c r="L333" s="995"/>
      <c r="M333" s="995"/>
      <c r="N333" s="995"/>
      <c r="O333" s="2012"/>
      <c r="P333" s="2013">
        <f>SUM(P334:P336)</f>
        <v>938</v>
      </c>
      <c r="Q333" s="2013">
        <f t="shared" ref="Q333:AH333" si="231">SUM(Q334:Q336)</f>
        <v>897</v>
      </c>
      <c r="R333" s="2013">
        <f t="shared" si="231"/>
        <v>1049</v>
      </c>
      <c r="S333" s="2013">
        <f t="shared" si="231"/>
        <v>932</v>
      </c>
      <c r="T333" s="2013">
        <f t="shared" si="231"/>
        <v>920</v>
      </c>
      <c r="U333" s="2013">
        <f t="shared" si="231"/>
        <v>1075</v>
      </c>
      <c r="V333" s="2013">
        <f t="shared" si="231"/>
        <v>1174</v>
      </c>
      <c r="W333" s="2013">
        <f t="shared" si="231"/>
        <v>1033</v>
      </c>
      <c r="X333" s="2013">
        <f t="shared" si="231"/>
        <v>850</v>
      </c>
      <c r="Y333" s="2013">
        <f t="shared" si="231"/>
        <v>1042</v>
      </c>
      <c r="Z333" s="2013">
        <f t="shared" si="231"/>
        <v>836</v>
      </c>
      <c r="AA333" s="2013">
        <f t="shared" si="231"/>
        <v>1078</v>
      </c>
      <c r="AB333" s="2013">
        <f t="shared" si="231"/>
        <v>2884</v>
      </c>
      <c r="AC333" s="2013">
        <f t="shared" si="231"/>
        <v>2927</v>
      </c>
      <c r="AD333" s="2013">
        <f t="shared" si="231"/>
        <v>3057</v>
      </c>
      <c r="AE333" s="2013">
        <f t="shared" si="231"/>
        <v>2956</v>
      </c>
      <c r="AF333" s="2013">
        <f t="shared" si="231"/>
        <v>5811</v>
      </c>
      <c r="AG333" s="2013">
        <f t="shared" si="231"/>
        <v>6013</v>
      </c>
      <c r="AH333" s="2013">
        <f t="shared" si="231"/>
        <v>11824</v>
      </c>
    </row>
    <row r="334" spans="1:35">
      <c r="A334" s="1887">
        <v>286</v>
      </c>
      <c r="B334" s="1887">
        <v>331</v>
      </c>
      <c r="D334" s="2177">
        <v>1</v>
      </c>
      <c r="E334" s="104"/>
      <c r="F334" s="104"/>
      <c r="G334" s="104"/>
      <c r="H334" s="89"/>
      <c r="I334" s="2201" t="s">
        <v>178</v>
      </c>
      <c r="J334" s="104"/>
      <c r="K334" s="104"/>
      <c r="L334" s="2182"/>
      <c r="M334" s="2182"/>
      <c r="N334" s="2182"/>
      <c r="O334" s="2225"/>
      <c r="P334" s="1419">
        <v>52</v>
      </c>
      <c r="Q334" s="1419">
        <v>78</v>
      </c>
      <c r="R334" s="1419">
        <v>83</v>
      </c>
      <c r="S334" s="1419">
        <v>60</v>
      </c>
      <c r="T334" s="1419">
        <v>4</v>
      </c>
      <c r="U334" s="1419">
        <v>70</v>
      </c>
      <c r="V334" s="1419">
        <v>128</v>
      </c>
      <c r="W334" s="1419">
        <v>47</v>
      </c>
      <c r="X334" s="1419">
        <v>-17</v>
      </c>
      <c r="Y334" s="1419">
        <v>47</v>
      </c>
      <c r="Z334" s="1419">
        <v>-2</v>
      </c>
      <c r="AA334" s="1419">
        <v>-172</v>
      </c>
      <c r="AB334" s="1418">
        <f>SUM(P334:R334)</f>
        <v>213</v>
      </c>
      <c r="AC334" s="1418">
        <f>SUM(S334:U334)</f>
        <v>134</v>
      </c>
      <c r="AD334" s="1418">
        <f>SUM(V334:X334)</f>
        <v>158</v>
      </c>
      <c r="AE334" s="1418">
        <f>SUM(Y334:AA334)</f>
        <v>-127</v>
      </c>
      <c r="AF334" s="1418">
        <f>AB334+AC334</f>
        <v>347</v>
      </c>
      <c r="AG334" s="1418">
        <f>AE334+AD334</f>
        <v>31</v>
      </c>
      <c r="AH334" s="1418">
        <f>AF334+AG334</f>
        <v>378</v>
      </c>
    </row>
    <row r="335" spans="1:35">
      <c r="A335" s="1887">
        <v>287</v>
      </c>
      <c r="B335" s="1887">
        <v>332</v>
      </c>
      <c r="D335" s="2177">
        <v>1</v>
      </c>
      <c r="E335" s="104"/>
      <c r="F335" s="104"/>
      <c r="G335" s="104"/>
      <c r="H335" s="89"/>
      <c r="I335" s="2184" t="s">
        <v>179</v>
      </c>
      <c r="J335" s="104"/>
      <c r="K335" s="104"/>
      <c r="L335" s="2182"/>
      <c r="M335" s="2182"/>
      <c r="N335" s="2182"/>
      <c r="O335" s="2225"/>
      <c r="P335" s="1419">
        <v>739</v>
      </c>
      <c r="Q335" s="1419">
        <v>677</v>
      </c>
      <c r="R335" s="1419">
        <v>719</v>
      </c>
      <c r="S335" s="1419">
        <v>739</v>
      </c>
      <c r="T335" s="1419">
        <v>754</v>
      </c>
      <c r="U335" s="1419">
        <v>759</v>
      </c>
      <c r="V335" s="1419">
        <v>760</v>
      </c>
      <c r="W335" s="1419">
        <v>753</v>
      </c>
      <c r="X335" s="1419">
        <v>632</v>
      </c>
      <c r="Y335" s="1419">
        <v>759</v>
      </c>
      <c r="Z335" s="1419">
        <v>617</v>
      </c>
      <c r="AA335" s="1419">
        <v>1178</v>
      </c>
      <c r="AB335" s="1418">
        <f>SUM(P335:R335)</f>
        <v>2135</v>
      </c>
      <c r="AC335" s="1418">
        <f>SUM(S335:U335)</f>
        <v>2252</v>
      </c>
      <c r="AD335" s="1418">
        <f>SUM(V335:X335)</f>
        <v>2145</v>
      </c>
      <c r="AE335" s="1418">
        <f>SUM(Y335:AA335)</f>
        <v>2554</v>
      </c>
      <c r="AF335" s="1418">
        <f>AB335+AC335</f>
        <v>4387</v>
      </c>
      <c r="AG335" s="1418">
        <f>AE335+AD335</f>
        <v>4699</v>
      </c>
      <c r="AH335" s="1418">
        <f>AF335+AG335</f>
        <v>9086</v>
      </c>
    </row>
    <row r="336" spans="1:35">
      <c r="A336" s="1887">
        <v>288</v>
      </c>
      <c r="B336" s="1887">
        <v>333</v>
      </c>
      <c r="D336" s="2177">
        <v>1</v>
      </c>
      <c r="E336" s="104"/>
      <c r="F336" s="104"/>
      <c r="G336" s="104"/>
      <c r="H336" s="82"/>
      <c r="I336" s="2294" t="s">
        <v>180</v>
      </c>
      <c r="J336" s="520"/>
      <c r="K336" s="520"/>
      <c r="L336" s="81"/>
      <c r="M336" s="81"/>
      <c r="N336" s="81"/>
      <c r="O336" s="2230"/>
      <c r="P336" s="1424">
        <v>147</v>
      </c>
      <c r="Q336" s="1424">
        <v>142</v>
      </c>
      <c r="R336" s="1424">
        <v>247</v>
      </c>
      <c r="S336" s="1424">
        <v>133</v>
      </c>
      <c r="T336" s="1424">
        <v>162</v>
      </c>
      <c r="U336" s="1424">
        <v>246</v>
      </c>
      <c r="V336" s="1424">
        <v>286</v>
      </c>
      <c r="W336" s="1424">
        <v>233</v>
      </c>
      <c r="X336" s="1424">
        <v>235</v>
      </c>
      <c r="Y336" s="1424">
        <v>236</v>
      </c>
      <c r="Z336" s="1424">
        <v>221</v>
      </c>
      <c r="AA336" s="1424">
        <v>72</v>
      </c>
      <c r="AB336" s="1423">
        <f>SUM(P336:R336)</f>
        <v>536</v>
      </c>
      <c r="AC336" s="1423">
        <f>SUM(S336:U336)</f>
        <v>541</v>
      </c>
      <c r="AD336" s="1423">
        <f>SUM(V336:X336)</f>
        <v>754</v>
      </c>
      <c r="AE336" s="1423">
        <f>SUM(Y336:AA336)</f>
        <v>529</v>
      </c>
      <c r="AF336" s="1423">
        <f>AB336+AC336</f>
        <v>1077</v>
      </c>
      <c r="AG336" s="1423">
        <f>AE336+AD336</f>
        <v>1283</v>
      </c>
      <c r="AH336" s="1423">
        <f>AF336+AG336</f>
        <v>2360</v>
      </c>
    </row>
    <row r="337" spans="1:35">
      <c r="A337" s="1887">
        <v>289</v>
      </c>
      <c r="B337" s="1887">
        <v>334</v>
      </c>
      <c r="D337" s="2177">
        <v>1</v>
      </c>
      <c r="E337" s="104"/>
      <c r="F337" s="104"/>
      <c r="G337" s="104"/>
      <c r="H337" s="89"/>
      <c r="I337" s="2307" t="s">
        <v>585</v>
      </c>
      <c r="J337" s="2308"/>
      <c r="K337" s="2308"/>
      <c r="L337" s="2306"/>
      <c r="M337" s="2306"/>
      <c r="N337" s="2306"/>
      <c r="O337" s="2225"/>
      <c r="P337" s="1586">
        <f>SUM(P338:P341)</f>
        <v>938</v>
      </c>
      <c r="Q337" s="1586">
        <f t="shared" ref="Q337:AH337" si="232">SUM(Q338:Q341)</f>
        <v>897</v>
      </c>
      <c r="R337" s="1586">
        <f t="shared" si="232"/>
        <v>1049</v>
      </c>
      <c r="S337" s="1586">
        <f t="shared" si="232"/>
        <v>932</v>
      </c>
      <c r="T337" s="1586">
        <f t="shared" si="232"/>
        <v>920</v>
      </c>
      <c r="U337" s="1586">
        <f t="shared" si="232"/>
        <v>1075</v>
      </c>
      <c r="V337" s="1586">
        <f t="shared" si="232"/>
        <v>1174</v>
      </c>
      <c r="W337" s="1586">
        <f t="shared" si="232"/>
        <v>1033</v>
      </c>
      <c r="X337" s="1586">
        <f t="shared" si="232"/>
        <v>850</v>
      </c>
      <c r="Y337" s="1586">
        <f t="shared" si="232"/>
        <v>1042</v>
      </c>
      <c r="Z337" s="1586">
        <f t="shared" si="232"/>
        <v>836</v>
      </c>
      <c r="AA337" s="1586">
        <f t="shared" si="232"/>
        <v>1078</v>
      </c>
      <c r="AB337" s="1587">
        <f t="shared" si="232"/>
        <v>2884</v>
      </c>
      <c r="AC337" s="1587">
        <f t="shared" si="232"/>
        <v>2927</v>
      </c>
      <c r="AD337" s="1587">
        <f t="shared" si="232"/>
        <v>3057</v>
      </c>
      <c r="AE337" s="1587">
        <f t="shared" si="232"/>
        <v>2956</v>
      </c>
      <c r="AF337" s="1587">
        <f t="shared" si="232"/>
        <v>5811</v>
      </c>
      <c r="AG337" s="1587">
        <f t="shared" si="232"/>
        <v>6013</v>
      </c>
      <c r="AH337" s="1587">
        <f t="shared" si="232"/>
        <v>11824</v>
      </c>
    </row>
    <row r="338" spans="1:35">
      <c r="A338" s="1887">
        <v>290</v>
      </c>
      <c r="B338" s="1887">
        <v>335</v>
      </c>
      <c r="D338" s="2177">
        <v>1</v>
      </c>
      <c r="E338" s="104"/>
      <c r="F338" s="104"/>
      <c r="G338" s="104"/>
      <c r="H338" s="89"/>
      <c r="I338" s="2182"/>
      <c r="J338" s="2182"/>
      <c r="K338" s="104"/>
      <c r="L338" s="2182" t="s">
        <v>770</v>
      </c>
      <c r="M338" s="2182"/>
      <c r="N338" s="2182"/>
      <c r="O338" s="2225"/>
      <c r="P338" s="1439"/>
      <c r="Q338" s="1439"/>
      <c r="R338" s="1439"/>
      <c r="S338" s="1439"/>
      <c r="T338" s="1439"/>
      <c r="U338" s="1439"/>
      <c r="V338" s="1439"/>
      <c r="W338" s="1439"/>
      <c r="X338" s="1439"/>
      <c r="Y338" s="1439"/>
      <c r="Z338" s="1439"/>
      <c r="AA338" s="1439"/>
      <c r="AB338" s="1418">
        <f>SUM(P338:R338)</f>
        <v>0</v>
      </c>
      <c r="AC338" s="1418">
        <f>SUM(S338:U338)</f>
        <v>0</v>
      </c>
      <c r="AD338" s="1418">
        <f>SUM(V338:X338)</f>
        <v>0</v>
      </c>
      <c r="AE338" s="1418">
        <f>SUM(Y338:AA338)</f>
        <v>0</v>
      </c>
      <c r="AF338" s="1418">
        <f>AB338+AC338</f>
        <v>0</v>
      </c>
      <c r="AG338" s="1418">
        <f>AE338+AD338</f>
        <v>0</v>
      </c>
      <c r="AH338" s="1418">
        <f>AF338+AG338</f>
        <v>0</v>
      </c>
    </row>
    <row r="339" spans="1:35">
      <c r="A339" s="1887">
        <v>291</v>
      </c>
      <c r="B339" s="1887">
        <v>336</v>
      </c>
      <c r="D339" s="2177">
        <v>1</v>
      </c>
      <c r="E339" s="104"/>
      <c r="F339" s="104"/>
      <c r="G339" s="104"/>
      <c r="H339" s="89"/>
      <c r="I339" s="2184"/>
      <c r="J339" s="2182"/>
      <c r="K339" s="104"/>
      <c r="L339" s="2182" t="s">
        <v>771</v>
      </c>
      <c r="M339" s="2182"/>
      <c r="N339" s="2182"/>
      <c r="O339" s="2225"/>
      <c r="P339" s="1439"/>
      <c r="Q339" s="1439"/>
      <c r="R339" s="1439"/>
      <c r="S339" s="1439"/>
      <c r="T339" s="1439"/>
      <c r="U339" s="1439"/>
      <c r="V339" s="1439"/>
      <c r="W339" s="1439"/>
      <c r="X339" s="1439"/>
      <c r="Y339" s="1439"/>
      <c r="Z339" s="1439"/>
      <c r="AA339" s="1439"/>
      <c r="AB339" s="1418">
        <f>SUM(P339:R339)</f>
        <v>0</v>
      </c>
      <c r="AC339" s="1418">
        <f>SUM(S339:U339)</f>
        <v>0</v>
      </c>
      <c r="AD339" s="1418">
        <f>SUM(V339:X339)</f>
        <v>0</v>
      </c>
      <c r="AE339" s="1418">
        <f>SUM(Y339:AA339)</f>
        <v>0</v>
      </c>
      <c r="AF339" s="1418">
        <f>AB339+AC339</f>
        <v>0</v>
      </c>
      <c r="AG339" s="1418">
        <f>AE339+AD339</f>
        <v>0</v>
      </c>
      <c r="AH339" s="1418">
        <f>AF339+AG339</f>
        <v>0</v>
      </c>
    </row>
    <row r="340" spans="1:35">
      <c r="A340" s="1887">
        <v>292</v>
      </c>
      <c r="B340" s="1887">
        <v>337</v>
      </c>
      <c r="D340" s="2177">
        <v>1</v>
      </c>
      <c r="E340" s="104"/>
      <c r="F340" s="104"/>
      <c r="G340" s="104"/>
      <c r="H340" s="89"/>
      <c r="I340" s="2184"/>
      <c r="J340" s="2182"/>
      <c r="K340" s="104"/>
      <c r="L340" s="2182" t="s">
        <v>772</v>
      </c>
      <c r="M340" s="2182"/>
      <c r="N340" s="2182"/>
      <c r="O340" s="2225"/>
      <c r="P340" s="1439"/>
      <c r="Q340" s="1439"/>
      <c r="R340" s="1439"/>
      <c r="S340" s="1439"/>
      <c r="T340" s="1439"/>
      <c r="U340" s="1439"/>
      <c r="V340" s="1439"/>
      <c r="W340" s="1439"/>
      <c r="X340" s="1439"/>
      <c r="Y340" s="1439"/>
      <c r="Z340" s="1439"/>
      <c r="AA340" s="1439"/>
      <c r="AB340" s="1418">
        <f>SUM(P340:R340)</f>
        <v>0</v>
      </c>
      <c r="AC340" s="1418">
        <f>SUM(S340:U340)</f>
        <v>0</v>
      </c>
      <c r="AD340" s="1418">
        <f>SUM(V340:X340)</f>
        <v>0</v>
      </c>
      <c r="AE340" s="1418">
        <f>SUM(Y340:AA340)</f>
        <v>0</v>
      </c>
      <c r="AF340" s="1418">
        <f>AB340+AC340</f>
        <v>0</v>
      </c>
      <c r="AG340" s="1418">
        <f>AE340+AD340</f>
        <v>0</v>
      </c>
      <c r="AH340" s="1418">
        <f>AF340+AG340</f>
        <v>0</v>
      </c>
    </row>
    <row r="341" spans="1:35">
      <c r="A341" s="1887">
        <v>293</v>
      </c>
      <c r="B341" s="1887">
        <v>338</v>
      </c>
      <c r="D341" s="2177">
        <v>1</v>
      </c>
      <c r="E341" s="104"/>
      <c r="F341" s="104"/>
      <c r="G341" s="104"/>
      <c r="H341" s="89"/>
      <c r="I341" s="2184"/>
      <c r="J341" s="2182"/>
      <c r="K341" s="104"/>
      <c r="L341" s="2182" t="s">
        <v>773</v>
      </c>
      <c r="M341" s="2182"/>
      <c r="N341" s="2182"/>
      <c r="O341" s="2225"/>
      <c r="P341" s="1431">
        <f>P333-SUM(P338:P340)</f>
        <v>938</v>
      </c>
      <c r="Q341" s="1431">
        <f t="shared" ref="Q341:AA341" si="233">Q333-SUM(Q338:Q340)</f>
        <v>897</v>
      </c>
      <c r="R341" s="1431">
        <f t="shared" si="233"/>
        <v>1049</v>
      </c>
      <c r="S341" s="1431">
        <f t="shared" si="233"/>
        <v>932</v>
      </c>
      <c r="T341" s="1431">
        <f t="shared" si="233"/>
        <v>920</v>
      </c>
      <c r="U341" s="1431">
        <f t="shared" si="233"/>
        <v>1075</v>
      </c>
      <c r="V341" s="1431">
        <f t="shared" si="233"/>
        <v>1174</v>
      </c>
      <c r="W341" s="1431">
        <f t="shared" si="233"/>
        <v>1033</v>
      </c>
      <c r="X341" s="1431">
        <f t="shared" si="233"/>
        <v>850</v>
      </c>
      <c r="Y341" s="1431">
        <f t="shared" si="233"/>
        <v>1042</v>
      </c>
      <c r="Z341" s="1431">
        <f t="shared" si="233"/>
        <v>836</v>
      </c>
      <c r="AA341" s="1431">
        <f t="shared" si="233"/>
        <v>1078</v>
      </c>
      <c r="AB341" s="1418">
        <f>SUM(P341:R341)</f>
        <v>2884</v>
      </c>
      <c r="AC341" s="1418">
        <f>SUM(S341:U341)</f>
        <v>2927</v>
      </c>
      <c r="AD341" s="1418">
        <f>SUM(V341:X341)</f>
        <v>3057</v>
      </c>
      <c r="AE341" s="1418">
        <f>SUM(Y341:AA341)</f>
        <v>2956</v>
      </c>
      <c r="AF341" s="1418">
        <f>AB341+AC341</f>
        <v>5811</v>
      </c>
      <c r="AG341" s="1418">
        <f>AE341+AD341</f>
        <v>6013</v>
      </c>
      <c r="AH341" s="1418">
        <f>AF341+AG341</f>
        <v>11824</v>
      </c>
    </row>
    <row r="342" spans="1:35">
      <c r="A342" s="1887">
        <v>295</v>
      </c>
      <c r="B342" s="1887">
        <v>339</v>
      </c>
      <c r="D342" s="2177">
        <v>1</v>
      </c>
      <c r="E342" s="104"/>
      <c r="F342" s="104"/>
      <c r="G342" s="104"/>
      <c r="H342" s="2309" t="s">
        <v>141</v>
      </c>
      <c r="I342" s="2310"/>
      <c r="J342" s="2311"/>
      <c r="K342" s="2311"/>
      <c r="L342" s="2311"/>
      <c r="M342" s="2311"/>
      <c r="N342" s="2311"/>
      <c r="O342" s="2312"/>
      <c r="P342" s="2014">
        <f t="shared" ref="P342:AH342" si="234">P323-P333</f>
        <v>-366</v>
      </c>
      <c r="Q342" s="2014">
        <f t="shared" si="234"/>
        <v>-174</v>
      </c>
      <c r="R342" s="2014">
        <f t="shared" si="234"/>
        <v>92</v>
      </c>
      <c r="S342" s="2014">
        <f t="shared" si="234"/>
        <v>-186</v>
      </c>
      <c r="T342" s="2014">
        <f t="shared" si="234"/>
        <v>173</v>
      </c>
      <c r="U342" s="2014">
        <f t="shared" si="234"/>
        <v>-344</v>
      </c>
      <c r="V342" s="2014">
        <f t="shared" si="234"/>
        <v>-600</v>
      </c>
      <c r="W342" s="2014">
        <f t="shared" si="234"/>
        <v>29</v>
      </c>
      <c r="X342" s="2014">
        <f t="shared" si="234"/>
        <v>514</v>
      </c>
      <c r="Y342" s="2014">
        <f t="shared" si="234"/>
        <v>-328</v>
      </c>
      <c r="Z342" s="2014">
        <f t="shared" si="234"/>
        <v>717</v>
      </c>
      <c r="AA342" s="2014">
        <f t="shared" si="234"/>
        <v>1629</v>
      </c>
      <c r="AB342" s="2014">
        <f t="shared" si="234"/>
        <v>-448</v>
      </c>
      <c r="AC342" s="2014">
        <f t="shared" si="234"/>
        <v>-357</v>
      </c>
      <c r="AD342" s="2014">
        <f t="shared" si="234"/>
        <v>-57</v>
      </c>
      <c r="AE342" s="2014">
        <f t="shared" si="234"/>
        <v>2018</v>
      </c>
      <c r="AF342" s="2014">
        <f t="shared" si="234"/>
        <v>-805</v>
      </c>
      <c r="AG342" s="2014">
        <f t="shared" si="234"/>
        <v>1961</v>
      </c>
      <c r="AH342" s="2014">
        <f t="shared" si="234"/>
        <v>1156</v>
      </c>
    </row>
    <row r="343" spans="1:35">
      <c r="A343" s="1887">
        <v>296</v>
      </c>
      <c r="B343" s="1887">
        <v>340</v>
      </c>
      <c r="D343" s="2177">
        <v>1</v>
      </c>
      <c r="E343" s="104"/>
      <c r="F343" s="104"/>
      <c r="G343" s="104"/>
      <c r="H343" s="89"/>
      <c r="I343" s="2233" t="s">
        <v>140</v>
      </c>
      <c r="J343" s="104"/>
      <c r="K343" s="104"/>
      <c r="L343" s="2182"/>
      <c r="M343" s="2182"/>
      <c r="N343" s="2182"/>
      <c r="O343" s="2225"/>
      <c r="P343" s="1114">
        <f t="shared" ref="P343:AH343" si="235">IFERROR(P342/P313,0)</f>
        <v>-0.5213675213675214</v>
      </c>
      <c r="Q343" s="1114">
        <f t="shared" si="235"/>
        <v>-0.11189710610932475</v>
      </c>
      <c r="R343" s="1114">
        <f t="shared" si="235"/>
        <v>5.6755089450956198E-2</v>
      </c>
      <c r="S343" s="1114">
        <f t="shared" si="235"/>
        <v>-0.15762711864406781</v>
      </c>
      <c r="T343" s="1114">
        <f t="shared" si="235"/>
        <v>0.1616822429906542</v>
      </c>
      <c r="U343" s="1114">
        <f t="shared" si="235"/>
        <v>-0.28762541806020064</v>
      </c>
      <c r="V343" s="1114">
        <f t="shared" si="235"/>
        <v>-0.55350553505535061</v>
      </c>
      <c r="W343" s="1114">
        <f t="shared" si="235"/>
        <v>1.7501508750754374E-2</v>
      </c>
      <c r="X343" s="1114">
        <f t="shared" si="235"/>
        <v>0.27919608908202065</v>
      </c>
      <c r="Y343" s="1114">
        <f t="shared" si="235"/>
        <v>-0.33435270132517841</v>
      </c>
      <c r="Z343" s="1114">
        <f t="shared" si="235"/>
        <v>0.32443438914027151</v>
      </c>
      <c r="AA343" s="1114">
        <f t="shared" si="235"/>
        <v>0.39271938283510127</v>
      </c>
      <c r="AB343" s="1114">
        <f t="shared" si="235"/>
        <v>-0.11552346570397112</v>
      </c>
      <c r="AC343" s="1114">
        <f t="shared" si="235"/>
        <v>-0.10359837492745212</v>
      </c>
      <c r="AD343" s="1114">
        <f t="shared" si="235"/>
        <v>-1.2439982540375382E-2</v>
      </c>
      <c r="AE343" s="1114">
        <f t="shared" si="235"/>
        <v>0.27496934187218969</v>
      </c>
      <c r="AF343" s="1114">
        <f t="shared" si="235"/>
        <v>-0.10991261605679957</v>
      </c>
      <c r="AG343" s="1114">
        <f t="shared" si="235"/>
        <v>0.1644996225148897</v>
      </c>
      <c r="AH343" s="1114">
        <f t="shared" si="235"/>
        <v>6.0067550012990384E-2</v>
      </c>
      <c r="AI343" s="1108"/>
    </row>
    <row r="344" spans="1:35">
      <c r="A344" s="1887">
        <v>297</v>
      </c>
      <c r="B344" s="1887">
        <v>341</v>
      </c>
      <c r="D344" s="2177">
        <v>1</v>
      </c>
      <c r="E344" s="104"/>
      <c r="F344" s="104"/>
      <c r="G344" s="104"/>
      <c r="H344" s="89"/>
      <c r="I344" s="2182"/>
      <c r="J344" s="104"/>
      <c r="K344" s="104"/>
      <c r="L344" s="2306" t="s">
        <v>770</v>
      </c>
      <c r="M344" s="2182"/>
      <c r="N344" s="2182"/>
      <c r="O344" s="2225"/>
      <c r="P344" s="2773">
        <f>P329-P338</f>
        <v>0</v>
      </c>
      <c r="Q344" s="2773">
        <f t="shared" ref="Q344:AH347" si="236">Q329-Q338</f>
        <v>0</v>
      </c>
      <c r="R344" s="2773">
        <f t="shared" si="236"/>
        <v>0</v>
      </c>
      <c r="S344" s="2773">
        <f t="shared" si="236"/>
        <v>0</v>
      </c>
      <c r="T344" s="2773">
        <f t="shared" si="236"/>
        <v>0</v>
      </c>
      <c r="U344" s="2773">
        <f t="shared" si="236"/>
        <v>0</v>
      </c>
      <c r="V344" s="2773">
        <f t="shared" si="236"/>
        <v>0</v>
      </c>
      <c r="W344" s="2773">
        <f t="shared" si="236"/>
        <v>0</v>
      </c>
      <c r="X344" s="2773">
        <f t="shared" si="236"/>
        <v>0</v>
      </c>
      <c r="Y344" s="2773">
        <f t="shared" si="236"/>
        <v>0</v>
      </c>
      <c r="Z344" s="2773">
        <f t="shared" si="236"/>
        <v>0</v>
      </c>
      <c r="AA344" s="2773">
        <f t="shared" si="236"/>
        <v>0</v>
      </c>
      <c r="AB344" s="2773">
        <f t="shared" si="236"/>
        <v>0</v>
      </c>
      <c r="AC344" s="2773">
        <f t="shared" si="236"/>
        <v>0</v>
      </c>
      <c r="AD344" s="2773">
        <f t="shared" si="236"/>
        <v>0</v>
      </c>
      <c r="AE344" s="2773">
        <f t="shared" si="236"/>
        <v>0</v>
      </c>
      <c r="AF344" s="2773">
        <f t="shared" si="236"/>
        <v>0</v>
      </c>
      <c r="AG344" s="2773">
        <f t="shared" si="236"/>
        <v>0</v>
      </c>
      <c r="AH344" s="2773">
        <f t="shared" si="236"/>
        <v>0</v>
      </c>
      <c r="AI344" s="1108"/>
    </row>
    <row r="345" spans="1:35">
      <c r="A345" s="1887">
        <v>298</v>
      </c>
      <c r="B345" s="1887">
        <v>342</v>
      </c>
      <c r="D345" s="2177">
        <v>1</v>
      </c>
      <c r="E345" s="104"/>
      <c r="F345" s="104"/>
      <c r="G345" s="104"/>
      <c r="H345" s="89"/>
      <c r="I345" s="2182"/>
      <c r="J345" s="104"/>
      <c r="K345" s="104"/>
      <c r="L345" s="2306" t="s">
        <v>771</v>
      </c>
      <c r="M345" s="2182"/>
      <c r="N345" s="2182"/>
      <c r="O345" s="2225"/>
      <c r="P345" s="2773">
        <f>P330-P339</f>
        <v>91</v>
      </c>
      <c r="Q345" s="2773">
        <f t="shared" si="236"/>
        <v>-10</v>
      </c>
      <c r="R345" s="2773">
        <f t="shared" si="236"/>
        <v>523</v>
      </c>
      <c r="S345" s="2773">
        <f t="shared" si="236"/>
        <v>7</v>
      </c>
      <c r="T345" s="2773">
        <f t="shared" si="236"/>
        <v>0</v>
      </c>
      <c r="U345" s="2773">
        <f t="shared" si="236"/>
        <v>0</v>
      </c>
      <c r="V345" s="2773">
        <f t="shared" si="236"/>
        <v>0</v>
      </c>
      <c r="W345" s="2773">
        <f t="shared" si="236"/>
        <v>0</v>
      </c>
      <c r="X345" s="2773">
        <f t="shared" si="236"/>
        <v>185</v>
      </c>
      <c r="Y345" s="2773">
        <f t="shared" si="236"/>
        <v>34</v>
      </c>
      <c r="Z345" s="2773">
        <f t="shared" si="236"/>
        <v>0</v>
      </c>
      <c r="AA345" s="2773">
        <f t="shared" si="236"/>
        <v>18</v>
      </c>
      <c r="AB345" s="2773">
        <f t="shared" si="236"/>
        <v>604</v>
      </c>
      <c r="AC345" s="2773">
        <f t="shared" si="236"/>
        <v>7</v>
      </c>
      <c r="AD345" s="2773">
        <f t="shared" si="236"/>
        <v>185</v>
      </c>
      <c r="AE345" s="2773">
        <f t="shared" si="236"/>
        <v>52</v>
      </c>
      <c r="AF345" s="2773">
        <f t="shared" si="236"/>
        <v>611</v>
      </c>
      <c r="AG345" s="2773">
        <f t="shared" si="236"/>
        <v>237</v>
      </c>
      <c r="AH345" s="2773">
        <f t="shared" si="236"/>
        <v>848</v>
      </c>
      <c r="AI345" s="1108"/>
    </row>
    <row r="346" spans="1:35">
      <c r="A346" s="1887">
        <v>299</v>
      </c>
      <c r="B346" s="1887">
        <v>343</v>
      </c>
      <c r="D346" s="2177">
        <v>1</v>
      </c>
      <c r="E346" s="104"/>
      <c r="F346" s="104"/>
      <c r="G346" s="104"/>
      <c r="H346" s="89"/>
      <c r="I346" s="2182"/>
      <c r="J346" s="104"/>
      <c r="K346" s="104"/>
      <c r="L346" s="2306" t="s">
        <v>772</v>
      </c>
      <c r="M346" s="2182"/>
      <c r="N346" s="2182"/>
      <c r="O346" s="2225"/>
      <c r="P346" s="2773">
        <f>P331-P340</f>
        <v>0</v>
      </c>
      <c r="Q346" s="2773">
        <f t="shared" si="236"/>
        <v>0</v>
      </c>
      <c r="R346" s="2773">
        <f t="shared" si="236"/>
        <v>0</v>
      </c>
      <c r="S346" s="2773">
        <f t="shared" si="236"/>
        <v>0</v>
      </c>
      <c r="T346" s="2773">
        <f t="shared" si="236"/>
        <v>0</v>
      </c>
      <c r="U346" s="2773">
        <f t="shared" si="236"/>
        <v>0</v>
      </c>
      <c r="V346" s="2773">
        <f t="shared" si="236"/>
        <v>0</v>
      </c>
      <c r="W346" s="2773">
        <f t="shared" si="236"/>
        <v>0</v>
      </c>
      <c r="X346" s="2773">
        <f t="shared" si="236"/>
        <v>0</v>
      </c>
      <c r="Y346" s="2773">
        <f t="shared" si="236"/>
        <v>0</v>
      </c>
      <c r="Z346" s="2773">
        <f t="shared" si="236"/>
        <v>0</v>
      </c>
      <c r="AA346" s="2773">
        <f t="shared" si="236"/>
        <v>0</v>
      </c>
      <c r="AB346" s="2773">
        <f t="shared" si="236"/>
        <v>0</v>
      </c>
      <c r="AC346" s="2773">
        <f t="shared" si="236"/>
        <v>0</v>
      </c>
      <c r="AD346" s="2773">
        <f t="shared" si="236"/>
        <v>0</v>
      </c>
      <c r="AE346" s="2773">
        <f t="shared" si="236"/>
        <v>0</v>
      </c>
      <c r="AF346" s="2773">
        <f t="shared" si="236"/>
        <v>0</v>
      </c>
      <c r="AG346" s="2773">
        <f t="shared" si="236"/>
        <v>0</v>
      </c>
      <c r="AH346" s="2773">
        <f t="shared" si="236"/>
        <v>0</v>
      </c>
      <c r="AI346" s="1108"/>
    </row>
    <row r="347" spans="1:35">
      <c r="A347" s="1887">
        <v>300</v>
      </c>
      <c r="B347" s="1887">
        <v>344</v>
      </c>
      <c r="D347" s="2177">
        <v>1</v>
      </c>
      <c r="E347" s="104"/>
      <c r="F347" s="104"/>
      <c r="G347" s="104"/>
      <c r="H347" s="89"/>
      <c r="I347" s="2182"/>
      <c r="J347" s="104"/>
      <c r="K347" s="104"/>
      <c r="L347" s="2306" t="s">
        <v>773</v>
      </c>
      <c r="M347" s="2182"/>
      <c r="N347" s="2182"/>
      <c r="O347" s="2225"/>
      <c r="P347" s="2773">
        <f>P332-P341</f>
        <v>-457</v>
      </c>
      <c r="Q347" s="2773">
        <f t="shared" si="236"/>
        <v>-164</v>
      </c>
      <c r="R347" s="2773">
        <f t="shared" si="236"/>
        <v>-431</v>
      </c>
      <c r="S347" s="2773">
        <f t="shared" si="236"/>
        <v>-193</v>
      </c>
      <c r="T347" s="2773">
        <f t="shared" si="236"/>
        <v>173</v>
      </c>
      <c r="U347" s="2773">
        <f t="shared" si="236"/>
        <v>-344</v>
      </c>
      <c r="V347" s="2773">
        <f t="shared" si="236"/>
        <v>-600</v>
      </c>
      <c r="W347" s="2773">
        <f t="shared" si="236"/>
        <v>29</v>
      </c>
      <c r="X347" s="2773">
        <f t="shared" si="236"/>
        <v>329</v>
      </c>
      <c r="Y347" s="2773">
        <f t="shared" si="236"/>
        <v>-362</v>
      </c>
      <c r="Z347" s="2773">
        <f t="shared" si="236"/>
        <v>717</v>
      </c>
      <c r="AA347" s="2773">
        <f t="shared" si="236"/>
        <v>1611</v>
      </c>
      <c r="AB347" s="2773">
        <f t="shared" si="236"/>
        <v>-1052</v>
      </c>
      <c r="AC347" s="2773">
        <f t="shared" si="236"/>
        <v>-364</v>
      </c>
      <c r="AD347" s="2773">
        <f t="shared" si="236"/>
        <v>-242</v>
      </c>
      <c r="AE347" s="2773">
        <f t="shared" si="236"/>
        <v>1966</v>
      </c>
      <c r="AF347" s="2773">
        <f t="shared" si="236"/>
        <v>-1416</v>
      </c>
      <c r="AG347" s="2773">
        <f t="shared" si="236"/>
        <v>1724</v>
      </c>
      <c r="AH347" s="2773">
        <f t="shared" si="236"/>
        <v>308</v>
      </c>
      <c r="AI347" s="1108"/>
    </row>
    <row r="348" spans="1:35">
      <c r="A348" s="1887">
        <v>302</v>
      </c>
      <c r="B348" s="1887">
        <v>345</v>
      </c>
      <c r="D348" s="2177">
        <v>1</v>
      </c>
      <c r="E348" s="104"/>
      <c r="F348" s="104"/>
      <c r="G348" s="104"/>
      <c r="H348" s="2190" t="s">
        <v>182</v>
      </c>
      <c r="I348" s="2191"/>
      <c r="J348" s="2192"/>
      <c r="K348" s="2192"/>
      <c r="L348" s="2191"/>
      <c r="M348" s="2191"/>
      <c r="N348" s="2191"/>
      <c r="O348" s="2193"/>
      <c r="P348" s="2004">
        <v>1</v>
      </c>
      <c r="Q348" s="2004">
        <v>3</v>
      </c>
      <c r="R348" s="2004">
        <v>7</v>
      </c>
      <c r="S348" s="2004">
        <v>10</v>
      </c>
      <c r="T348" s="2004">
        <v>6</v>
      </c>
      <c r="U348" s="2004">
        <v>7</v>
      </c>
      <c r="V348" s="2004">
        <v>4</v>
      </c>
      <c r="W348" s="2004">
        <v>11</v>
      </c>
      <c r="X348" s="2004">
        <v>8</v>
      </c>
      <c r="Y348" s="2004">
        <v>16</v>
      </c>
      <c r="Z348" s="2004">
        <v>10</v>
      </c>
      <c r="AA348" s="2004">
        <v>137</v>
      </c>
      <c r="AB348" s="2005">
        <f>SUM(P348:R348)</f>
        <v>11</v>
      </c>
      <c r="AC348" s="2005">
        <f>SUM(S348:U348)</f>
        <v>23</v>
      </c>
      <c r="AD348" s="2005">
        <f>SUM(V348:X348)</f>
        <v>23</v>
      </c>
      <c r="AE348" s="2005">
        <f>SUM(Y348:AA348)</f>
        <v>163</v>
      </c>
      <c r="AF348" s="2005">
        <f>AB348+AC348</f>
        <v>34</v>
      </c>
      <c r="AG348" s="2005">
        <f>AE348+AD348</f>
        <v>186</v>
      </c>
      <c r="AH348" s="2005">
        <f>AF348+AG348</f>
        <v>220</v>
      </c>
    </row>
    <row r="349" spans="1:35">
      <c r="A349" s="1887">
        <v>303</v>
      </c>
      <c r="B349" s="1887">
        <v>346</v>
      </c>
      <c r="D349" s="2177">
        <v>1</v>
      </c>
      <c r="E349" s="104"/>
      <c r="F349" s="104"/>
      <c r="G349" s="104"/>
      <c r="H349" s="2195" t="s">
        <v>161</v>
      </c>
      <c r="I349" s="2196"/>
      <c r="J349" s="2197"/>
      <c r="K349" s="2197"/>
      <c r="L349" s="2196"/>
      <c r="M349" s="2196"/>
      <c r="N349" s="2196"/>
      <c r="O349" s="2205"/>
      <c r="P349" s="1425">
        <v>0</v>
      </c>
      <c r="Q349" s="1425">
        <v>0</v>
      </c>
      <c r="R349" s="1425">
        <v>0</v>
      </c>
      <c r="S349" s="1425">
        <v>0</v>
      </c>
      <c r="T349" s="1425">
        <v>0</v>
      </c>
      <c r="U349" s="1425">
        <v>0</v>
      </c>
      <c r="V349" s="1425">
        <v>0</v>
      </c>
      <c r="W349" s="1425">
        <v>0</v>
      </c>
      <c r="X349" s="1425">
        <v>0</v>
      </c>
      <c r="Y349" s="1425">
        <v>0</v>
      </c>
      <c r="Z349" s="1425">
        <v>0</v>
      </c>
      <c r="AA349" s="1425">
        <v>151</v>
      </c>
      <c r="AB349" s="1426">
        <f>SUM(P349:R349)</f>
        <v>0</v>
      </c>
      <c r="AC349" s="1426">
        <f>SUM(S349:U349)</f>
        <v>0</v>
      </c>
      <c r="AD349" s="1426">
        <f>SUM(V349:X349)</f>
        <v>0</v>
      </c>
      <c r="AE349" s="1426">
        <f>SUM(Y349:AA349)</f>
        <v>151</v>
      </c>
      <c r="AF349" s="1426">
        <f>AB349+AC349</f>
        <v>0</v>
      </c>
      <c r="AG349" s="1426">
        <f>AE349+AD349</f>
        <v>151</v>
      </c>
      <c r="AH349" s="1426">
        <f>AF349+AG349</f>
        <v>151</v>
      </c>
    </row>
    <row r="350" spans="1:35">
      <c r="A350" s="1887">
        <v>304</v>
      </c>
      <c r="B350" s="1887">
        <v>347</v>
      </c>
      <c r="D350" s="2177">
        <v>1</v>
      </c>
      <c r="E350" s="104"/>
      <c r="F350" s="104"/>
      <c r="G350" s="104"/>
      <c r="H350" s="2309" t="s">
        <v>184</v>
      </c>
      <c r="I350" s="2310"/>
      <c r="J350" s="2311"/>
      <c r="K350" s="2311"/>
      <c r="L350" s="2311"/>
      <c r="M350" s="2311"/>
      <c r="N350" s="2311"/>
      <c r="O350" s="2312"/>
      <c r="P350" s="2014">
        <f t="shared" ref="P350:AH350" si="237">P342+P348-P349</f>
        <v>-365</v>
      </c>
      <c r="Q350" s="2014">
        <f t="shared" si="237"/>
        <v>-171</v>
      </c>
      <c r="R350" s="2014">
        <f t="shared" si="237"/>
        <v>99</v>
      </c>
      <c r="S350" s="2014">
        <f t="shared" si="237"/>
        <v>-176</v>
      </c>
      <c r="T350" s="2014">
        <f t="shared" si="237"/>
        <v>179</v>
      </c>
      <c r="U350" s="2014">
        <f t="shared" si="237"/>
        <v>-337</v>
      </c>
      <c r="V350" s="2014">
        <f t="shared" si="237"/>
        <v>-596</v>
      </c>
      <c r="W350" s="2014">
        <f t="shared" si="237"/>
        <v>40</v>
      </c>
      <c r="X350" s="2014">
        <f t="shared" si="237"/>
        <v>522</v>
      </c>
      <c r="Y350" s="2014">
        <f t="shared" si="237"/>
        <v>-312</v>
      </c>
      <c r="Z350" s="2014">
        <f t="shared" si="237"/>
        <v>727</v>
      </c>
      <c r="AA350" s="2014">
        <f t="shared" si="237"/>
        <v>1615</v>
      </c>
      <c r="AB350" s="2014">
        <f t="shared" si="237"/>
        <v>-437</v>
      </c>
      <c r="AC350" s="2014">
        <f t="shared" si="237"/>
        <v>-334</v>
      </c>
      <c r="AD350" s="2014">
        <f t="shared" si="237"/>
        <v>-34</v>
      </c>
      <c r="AE350" s="2014">
        <f t="shared" si="237"/>
        <v>2030</v>
      </c>
      <c r="AF350" s="2014">
        <f t="shared" si="237"/>
        <v>-771</v>
      </c>
      <c r="AG350" s="2014">
        <f t="shared" si="237"/>
        <v>1996</v>
      </c>
      <c r="AH350" s="2014">
        <f t="shared" si="237"/>
        <v>1225</v>
      </c>
    </row>
    <row r="351" spans="1:35" ht="13.9" customHeight="1">
      <c r="A351" s="1887">
        <v>305</v>
      </c>
      <c r="B351" s="1887">
        <v>348</v>
      </c>
      <c r="D351" s="2177">
        <v>1</v>
      </c>
      <c r="E351" s="104"/>
      <c r="F351" s="104"/>
      <c r="G351" s="104"/>
      <c r="H351" s="2239"/>
      <c r="I351" s="2240" t="s">
        <v>140</v>
      </c>
      <c r="J351" s="1188"/>
      <c r="K351" s="1188"/>
      <c r="L351" s="2241"/>
      <c r="M351" s="2241"/>
      <c r="N351" s="2241"/>
      <c r="O351" s="2242"/>
      <c r="P351" s="1668">
        <f t="shared" ref="P351:AH351" si="238">IFERROR(P350/P313,0)</f>
        <v>-0.51994301994301995</v>
      </c>
      <c r="Q351" s="1668">
        <f t="shared" si="238"/>
        <v>-0.10996784565916398</v>
      </c>
      <c r="R351" s="1668">
        <f t="shared" si="238"/>
        <v>6.1073411474398522E-2</v>
      </c>
      <c r="S351" s="1668">
        <f t="shared" si="238"/>
        <v>-0.14915254237288136</v>
      </c>
      <c r="T351" s="1668">
        <f t="shared" si="238"/>
        <v>0.16728971962616823</v>
      </c>
      <c r="U351" s="1668">
        <f t="shared" si="238"/>
        <v>-0.2817725752508361</v>
      </c>
      <c r="V351" s="1668">
        <f t="shared" si="238"/>
        <v>-0.54981549815498154</v>
      </c>
      <c r="W351" s="1668">
        <f t="shared" si="238"/>
        <v>2.4140012070006035E-2</v>
      </c>
      <c r="X351" s="1668">
        <f t="shared" si="238"/>
        <v>0.28354155350353066</v>
      </c>
      <c r="Y351" s="1668">
        <f t="shared" si="238"/>
        <v>-0.31804281345565749</v>
      </c>
      <c r="Z351" s="1668">
        <f t="shared" si="238"/>
        <v>0.32895927601809954</v>
      </c>
      <c r="AA351" s="1668">
        <f t="shared" si="238"/>
        <v>0.38934426229508196</v>
      </c>
      <c r="AB351" s="1668">
        <f t="shared" si="238"/>
        <v>-0.11268695203713254</v>
      </c>
      <c r="AC351" s="1668">
        <f t="shared" si="238"/>
        <v>-9.6923969820081252E-2</v>
      </c>
      <c r="AD351" s="1668">
        <f t="shared" si="238"/>
        <v>-7.4203404626800524E-3</v>
      </c>
      <c r="AE351" s="1668">
        <f t="shared" si="238"/>
        <v>0.27660444202207385</v>
      </c>
      <c r="AF351" s="1668">
        <f t="shared" si="238"/>
        <v>-0.10527034407427635</v>
      </c>
      <c r="AG351" s="1668">
        <f t="shared" si="238"/>
        <v>0.16743561781729721</v>
      </c>
      <c r="AH351" s="1668">
        <f t="shared" si="238"/>
        <v>6.3652896856326316E-2</v>
      </c>
      <c r="AI351" s="1108"/>
    </row>
    <row r="352" spans="1:35">
      <c r="B352" s="1887">
        <v>349</v>
      </c>
      <c r="D352" s="2177">
        <v>1</v>
      </c>
      <c r="Y352" s="252"/>
    </row>
    <row r="353" spans="1:34" ht="15.75">
      <c r="A353" s="1887">
        <v>336</v>
      </c>
      <c r="B353" s="1887">
        <v>350</v>
      </c>
      <c r="D353" s="2177">
        <v>1</v>
      </c>
      <c r="E353" s="371"/>
      <c r="F353" s="2313" t="s">
        <v>425</v>
      </c>
    </row>
    <row r="354" spans="1:34">
      <c r="A354" s="1887">
        <v>337</v>
      </c>
      <c r="B354" s="1887">
        <v>351</v>
      </c>
      <c r="D354" s="2177">
        <v>1</v>
      </c>
      <c r="G354" s="2178" t="s">
        <v>100</v>
      </c>
      <c r="K354" s="2182"/>
    </row>
    <row r="355" spans="1:34">
      <c r="A355" s="1887">
        <v>338</v>
      </c>
      <c r="B355" s="1887">
        <v>352</v>
      </c>
      <c r="D355" s="2177">
        <v>1</v>
      </c>
      <c r="E355" s="2188"/>
      <c r="F355" s="2188"/>
      <c r="G355" s="2189"/>
      <c r="H355" s="2190"/>
      <c r="I355" s="2191"/>
      <c r="J355" s="2192"/>
      <c r="K355" s="2192"/>
      <c r="L355" s="2191"/>
      <c r="M355" s="2191"/>
      <c r="N355" s="2191"/>
      <c r="O355" s="2193"/>
      <c r="P355" s="2194">
        <f>P$10</f>
        <v>43922</v>
      </c>
      <c r="Q355" s="2194">
        <f t="shared" ref="Q355:AH355" si="239">Q$10</f>
        <v>43952</v>
      </c>
      <c r="R355" s="2194">
        <f t="shared" si="239"/>
        <v>43983</v>
      </c>
      <c r="S355" s="2194">
        <f t="shared" si="239"/>
        <v>44013</v>
      </c>
      <c r="T355" s="2194">
        <f t="shared" si="239"/>
        <v>44044</v>
      </c>
      <c r="U355" s="2194">
        <f t="shared" si="239"/>
        <v>44075</v>
      </c>
      <c r="V355" s="2194">
        <f t="shared" si="239"/>
        <v>44105</v>
      </c>
      <c r="W355" s="2194">
        <f t="shared" si="239"/>
        <v>44136</v>
      </c>
      <c r="X355" s="2194">
        <f t="shared" si="239"/>
        <v>44166</v>
      </c>
      <c r="Y355" s="2194">
        <f t="shared" si="239"/>
        <v>44197</v>
      </c>
      <c r="Z355" s="2194">
        <f t="shared" si="239"/>
        <v>44228</v>
      </c>
      <c r="AA355" s="2194">
        <f t="shared" si="239"/>
        <v>44256</v>
      </c>
      <c r="AB355" s="1374" t="str">
        <f t="shared" si="239"/>
        <v>Q1</v>
      </c>
      <c r="AC355" s="1374" t="str">
        <f t="shared" si="239"/>
        <v>Q2</v>
      </c>
      <c r="AD355" s="1374" t="str">
        <f t="shared" si="239"/>
        <v>Q3</v>
      </c>
      <c r="AE355" s="1374" t="str">
        <f t="shared" si="239"/>
        <v>Q4</v>
      </c>
      <c r="AF355" s="1374" t="str">
        <f t="shared" si="239"/>
        <v>1st H</v>
      </c>
      <c r="AG355" s="1374" t="str">
        <f t="shared" si="239"/>
        <v>2nd H</v>
      </c>
      <c r="AH355" s="1374" t="str">
        <f t="shared" si="239"/>
        <v>Yr.</v>
      </c>
    </row>
    <row r="356" spans="1:34">
      <c r="A356" s="1887">
        <v>339</v>
      </c>
      <c r="B356" s="1887">
        <v>353</v>
      </c>
      <c r="D356" s="2177">
        <v>1</v>
      </c>
      <c r="H356" s="1447" t="s">
        <v>220</v>
      </c>
      <c r="I356" s="1448"/>
      <c r="J356" s="1449"/>
      <c r="K356" s="1449"/>
      <c r="L356" s="1448"/>
      <c r="M356" s="1448"/>
      <c r="N356" s="1448"/>
      <c r="O356" s="2015"/>
      <c r="P356" s="1653">
        <f>P357+P373</f>
        <v>16078</v>
      </c>
      <c r="Q356" s="1653">
        <f t="shared" ref="Q356:AH356" si="240">Q357+Q373</f>
        <v>105343</v>
      </c>
      <c r="R356" s="1653">
        <f t="shared" si="240"/>
        <v>120404</v>
      </c>
      <c r="S356" s="1653">
        <f t="shared" si="240"/>
        <v>134510</v>
      </c>
      <c r="T356" s="1653">
        <f t="shared" si="240"/>
        <v>125147</v>
      </c>
      <c r="U356" s="1653">
        <f t="shared" si="240"/>
        <v>214748</v>
      </c>
      <c r="V356" s="1653">
        <f t="shared" si="240"/>
        <v>135037</v>
      </c>
      <c r="W356" s="1653">
        <f t="shared" si="240"/>
        <v>142844</v>
      </c>
      <c r="X356" s="1653">
        <f t="shared" si="240"/>
        <v>229972</v>
      </c>
      <c r="Y356" s="1653">
        <f t="shared" si="240"/>
        <v>159054</v>
      </c>
      <c r="Z356" s="1653">
        <f t="shared" si="240"/>
        <v>194971</v>
      </c>
      <c r="AA356" s="1653">
        <f t="shared" si="240"/>
        <v>226134</v>
      </c>
      <c r="AB356" s="1653">
        <f t="shared" si="240"/>
        <v>241825</v>
      </c>
      <c r="AC356" s="1653">
        <f t="shared" si="240"/>
        <v>474405</v>
      </c>
      <c r="AD356" s="1653">
        <f t="shared" si="240"/>
        <v>507853</v>
      </c>
      <c r="AE356" s="1653">
        <f t="shared" si="240"/>
        <v>580159</v>
      </c>
      <c r="AF356" s="1653">
        <f t="shared" si="240"/>
        <v>716230</v>
      </c>
      <c r="AG356" s="1653">
        <f t="shared" si="240"/>
        <v>1088012</v>
      </c>
      <c r="AH356" s="1653">
        <f t="shared" si="240"/>
        <v>1804242</v>
      </c>
    </row>
    <row r="357" spans="1:34">
      <c r="A357" s="1887">
        <v>340</v>
      </c>
      <c r="B357" s="1887">
        <v>354</v>
      </c>
      <c r="D357" s="2177">
        <v>1</v>
      </c>
      <c r="H357" s="170"/>
      <c r="I357" s="2314"/>
      <c r="J357" s="2315" t="s">
        <v>221</v>
      </c>
      <c r="K357" s="2315"/>
      <c r="L357" s="2316"/>
      <c r="M357" s="2316"/>
      <c r="N357" s="2316"/>
      <c r="O357" s="550"/>
      <c r="P357" s="626">
        <f>P358+P363+P372</f>
        <v>14876</v>
      </c>
      <c r="Q357" s="626">
        <f t="shared" ref="Q357:AH357" si="241">Q358+Q363+Q372</f>
        <v>35361</v>
      </c>
      <c r="R357" s="626">
        <f t="shared" si="241"/>
        <v>35035</v>
      </c>
      <c r="S357" s="626">
        <f t="shared" si="241"/>
        <v>33567</v>
      </c>
      <c r="T357" s="626">
        <f t="shared" si="241"/>
        <v>38214</v>
      </c>
      <c r="U357" s="626">
        <f t="shared" si="241"/>
        <v>42801</v>
      </c>
      <c r="V357" s="626">
        <f t="shared" si="241"/>
        <v>36211</v>
      </c>
      <c r="W357" s="626">
        <f t="shared" si="241"/>
        <v>38351</v>
      </c>
      <c r="X357" s="626">
        <f t="shared" si="241"/>
        <v>59540</v>
      </c>
      <c r="Y357" s="626">
        <f t="shared" si="241"/>
        <v>39350</v>
      </c>
      <c r="Z357" s="626">
        <f t="shared" si="241"/>
        <v>51461</v>
      </c>
      <c r="AA357" s="626">
        <f t="shared" si="241"/>
        <v>37847</v>
      </c>
      <c r="AB357" s="626">
        <f t="shared" si="241"/>
        <v>85272</v>
      </c>
      <c r="AC357" s="626">
        <f t="shared" si="241"/>
        <v>114582</v>
      </c>
      <c r="AD357" s="626">
        <f t="shared" si="241"/>
        <v>134102</v>
      </c>
      <c r="AE357" s="626">
        <f t="shared" si="241"/>
        <v>128658</v>
      </c>
      <c r="AF357" s="626">
        <f t="shared" si="241"/>
        <v>199854</v>
      </c>
      <c r="AG357" s="626">
        <f t="shared" si="241"/>
        <v>262760</v>
      </c>
      <c r="AH357" s="626">
        <f t="shared" si="241"/>
        <v>462614</v>
      </c>
    </row>
    <row r="358" spans="1:34">
      <c r="A358" s="1887">
        <v>341</v>
      </c>
      <c r="B358" s="1887">
        <v>355</v>
      </c>
      <c r="D358" s="2177">
        <v>1</v>
      </c>
      <c r="H358" s="170"/>
      <c r="I358" s="2314"/>
      <c r="J358" s="2315"/>
      <c r="K358" s="2315"/>
      <c r="L358" s="371" t="s">
        <v>222</v>
      </c>
      <c r="M358" s="558"/>
      <c r="N358" s="558"/>
      <c r="O358" s="559"/>
      <c r="P358" s="1450">
        <f>P359+P362</f>
        <v>13613</v>
      </c>
      <c r="Q358" s="1450">
        <f t="shared" ref="Q358:AH358" si="242">Q359+Q362</f>
        <v>26867</v>
      </c>
      <c r="R358" s="1450">
        <f t="shared" si="242"/>
        <v>20859</v>
      </c>
      <c r="S358" s="1450">
        <f t="shared" si="242"/>
        <v>21986</v>
      </c>
      <c r="T358" s="1450">
        <f t="shared" si="242"/>
        <v>26622</v>
      </c>
      <c r="U358" s="1450">
        <f t="shared" si="242"/>
        <v>26402</v>
      </c>
      <c r="V358" s="1450">
        <f t="shared" si="242"/>
        <v>21999</v>
      </c>
      <c r="W358" s="1450">
        <f t="shared" si="242"/>
        <v>25707</v>
      </c>
      <c r="X358" s="1450">
        <f t="shared" si="242"/>
        <v>37485</v>
      </c>
      <c r="Y358" s="1450">
        <f t="shared" si="242"/>
        <v>23818</v>
      </c>
      <c r="Z358" s="1450">
        <f t="shared" si="242"/>
        <v>33695</v>
      </c>
      <c r="AA358" s="1450">
        <f t="shared" si="242"/>
        <v>16627</v>
      </c>
      <c r="AB358" s="1451">
        <f t="shared" si="242"/>
        <v>61339</v>
      </c>
      <c r="AC358" s="1450">
        <f t="shared" si="242"/>
        <v>75010</v>
      </c>
      <c r="AD358" s="1450">
        <f t="shared" si="242"/>
        <v>85191</v>
      </c>
      <c r="AE358" s="1450">
        <f t="shared" si="242"/>
        <v>74140</v>
      </c>
      <c r="AF358" s="1450">
        <f t="shared" si="242"/>
        <v>136349</v>
      </c>
      <c r="AG358" s="1450">
        <f t="shared" si="242"/>
        <v>159331</v>
      </c>
      <c r="AH358" s="1450">
        <f t="shared" si="242"/>
        <v>295680</v>
      </c>
    </row>
    <row r="359" spans="1:34">
      <c r="A359" s="1887">
        <v>342</v>
      </c>
      <c r="B359" s="1887">
        <v>356</v>
      </c>
      <c r="D359" s="2177">
        <v>1</v>
      </c>
      <c r="H359" s="170"/>
      <c r="I359" s="2314"/>
      <c r="J359" s="2315"/>
      <c r="K359" s="2315"/>
      <c r="M359" s="175" t="s">
        <v>223</v>
      </c>
      <c r="N359" s="175"/>
      <c r="O359" s="174"/>
      <c r="P359" s="1452">
        <f>SUM(P360:P361)</f>
        <v>13613</v>
      </c>
      <c r="Q359" s="1452">
        <f t="shared" ref="Q359:AH359" si="243">SUM(Q360:Q361)</f>
        <v>26867</v>
      </c>
      <c r="R359" s="1452">
        <f t="shared" si="243"/>
        <v>20859</v>
      </c>
      <c r="S359" s="1452">
        <f t="shared" si="243"/>
        <v>21986</v>
      </c>
      <c r="T359" s="1452">
        <f t="shared" si="243"/>
        <v>26622</v>
      </c>
      <c r="U359" s="1452">
        <f t="shared" si="243"/>
        <v>26402</v>
      </c>
      <c r="V359" s="1452">
        <f t="shared" si="243"/>
        <v>21999</v>
      </c>
      <c r="W359" s="1452">
        <f t="shared" si="243"/>
        <v>25707</v>
      </c>
      <c r="X359" s="1452">
        <f t="shared" si="243"/>
        <v>37485</v>
      </c>
      <c r="Y359" s="1452">
        <f t="shared" si="243"/>
        <v>23818</v>
      </c>
      <c r="Z359" s="1452">
        <f t="shared" si="243"/>
        <v>33695</v>
      </c>
      <c r="AA359" s="1452">
        <f t="shared" si="243"/>
        <v>16627</v>
      </c>
      <c r="AB359" s="1453">
        <f t="shared" si="243"/>
        <v>61339</v>
      </c>
      <c r="AC359" s="1452">
        <f t="shared" si="243"/>
        <v>75010</v>
      </c>
      <c r="AD359" s="1452">
        <f t="shared" si="243"/>
        <v>85191</v>
      </c>
      <c r="AE359" s="1452">
        <f t="shared" si="243"/>
        <v>74140</v>
      </c>
      <c r="AF359" s="1452">
        <f t="shared" si="243"/>
        <v>136349</v>
      </c>
      <c r="AG359" s="1452">
        <f t="shared" si="243"/>
        <v>159331</v>
      </c>
      <c r="AH359" s="1452">
        <f t="shared" si="243"/>
        <v>295680</v>
      </c>
    </row>
    <row r="360" spans="1:34">
      <c r="A360" s="1887">
        <v>343</v>
      </c>
      <c r="B360" s="1887">
        <v>357</v>
      </c>
      <c r="D360" s="2177">
        <v>1</v>
      </c>
      <c r="H360" s="170"/>
      <c r="I360" s="2314"/>
      <c r="J360" s="2315"/>
      <c r="K360" s="2315"/>
      <c r="N360" s="175" t="s">
        <v>224</v>
      </c>
      <c r="O360" s="174"/>
      <c r="P360" s="1454">
        <v>13126</v>
      </c>
      <c r="Q360" s="1454">
        <v>26342</v>
      </c>
      <c r="R360" s="1454">
        <v>20362</v>
      </c>
      <c r="S360" s="1454">
        <v>21489</v>
      </c>
      <c r="T360" s="1454">
        <v>26128</v>
      </c>
      <c r="U360" s="1454">
        <v>25254</v>
      </c>
      <c r="V360" s="1454">
        <v>20769</v>
      </c>
      <c r="W360" s="1454">
        <v>25178</v>
      </c>
      <c r="X360" s="1454">
        <v>36657</v>
      </c>
      <c r="Y360" s="1454">
        <v>23115</v>
      </c>
      <c r="Z360" s="1454">
        <v>33137</v>
      </c>
      <c r="AA360" s="1454">
        <v>16110</v>
      </c>
      <c r="AB360" s="1453">
        <f>SUM(P360:R360)</f>
        <v>59830</v>
      </c>
      <c r="AC360" s="1453">
        <f>SUM(S360:U360)</f>
        <v>72871</v>
      </c>
      <c r="AD360" s="1453">
        <f>SUM(V360:X360)</f>
        <v>82604</v>
      </c>
      <c r="AE360" s="1453">
        <f>SUM(Y360:AA360)</f>
        <v>72362</v>
      </c>
      <c r="AF360" s="1453">
        <f>AB360+AC360</f>
        <v>132701</v>
      </c>
      <c r="AG360" s="1453">
        <f>AE360+AD360</f>
        <v>154966</v>
      </c>
      <c r="AH360" s="1453">
        <f>AF360+AG360</f>
        <v>287667</v>
      </c>
    </row>
    <row r="361" spans="1:34">
      <c r="A361" s="1887">
        <v>344</v>
      </c>
      <c r="B361" s="1887">
        <v>358</v>
      </c>
      <c r="D361" s="2177">
        <v>1</v>
      </c>
      <c r="H361" s="170"/>
      <c r="I361" s="2314"/>
      <c r="J361" s="2315"/>
      <c r="K361" s="2315"/>
      <c r="M361" s="558"/>
      <c r="N361" s="558" t="s">
        <v>225</v>
      </c>
      <c r="O361" s="559"/>
      <c r="P361" s="1455">
        <v>487</v>
      </c>
      <c r="Q361" s="1455">
        <v>525</v>
      </c>
      <c r="R361" s="1455">
        <v>497</v>
      </c>
      <c r="S361" s="1455">
        <v>497</v>
      </c>
      <c r="T361" s="1455">
        <v>494</v>
      </c>
      <c r="U361" s="1455">
        <v>1148</v>
      </c>
      <c r="V361" s="1455">
        <v>1230</v>
      </c>
      <c r="W361" s="1455">
        <v>529</v>
      </c>
      <c r="X361" s="1455">
        <v>828</v>
      </c>
      <c r="Y361" s="1455">
        <v>703</v>
      </c>
      <c r="Z361" s="1455">
        <v>558</v>
      </c>
      <c r="AA361" s="1455">
        <v>517</v>
      </c>
      <c r="AB361" s="1451">
        <f>SUM(P361:R361)</f>
        <v>1509</v>
      </c>
      <c r="AC361" s="1451">
        <f>SUM(S361:U361)</f>
        <v>2139</v>
      </c>
      <c r="AD361" s="1451">
        <f>SUM(V361:X361)</f>
        <v>2587</v>
      </c>
      <c r="AE361" s="1451">
        <f>SUM(Y361:AA361)</f>
        <v>1778</v>
      </c>
      <c r="AF361" s="1451">
        <f>AB361+AC361</f>
        <v>3648</v>
      </c>
      <c r="AG361" s="1451">
        <f>AE361+AD361</f>
        <v>4365</v>
      </c>
      <c r="AH361" s="1451">
        <f>AF361+AG361</f>
        <v>8013</v>
      </c>
    </row>
    <row r="362" spans="1:34" collapsed="1">
      <c r="A362" s="1887">
        <v>345</v>
      </c>
      <c r="B362" s="1887">
        <v>359</v>
      </c>
      <c r="D362" s="2177">
        <v>1</v>
      </c>
      <c r="H362" s="170"/>
      <c r="I362" s="2314"/>
      <c r="J362" s="2315"/>
      <c r="K362" s="2315"/>
      <c r="L362" s="16"/>
      <c r="M362" s="563" t="s">
        <v>226</v>
      </c>
      <c r="N362" s="563"/>
      <c r="O362" s="564"/>
      <c r="P362" s="1456"/>
      <c r="Q362" s="1456"/>
      <c r="R362" s="1456"/>
      <c r="S362" s="1456"/>
      <c r="T362" s="1456"/>
      <c r="U362" s="1456"/>
      <c r="V362" s="1456"/>
      <c r="W362" s="1456"/>
      <c r="X362" s="1456"/>
      <c r="Y362" s="1456"/>
      <c r="Z362" s="1456"/>
      <c r="AA362" s="1456"/>
      <c r="AB362" s="1457">
        <f>SUM(P362:R362)</f>
        <v>0</v>
      </c>
      <c r="AC362" s="1457">
        <f>SUM(S362:U362)</f>
        <v>0</v>
      </c>
      <c r="AD362" s="1457">
        <f>SUM(V362:X362)</f>
        <v>0</v>
      </c>
      <c r="AE362" s="1457">
        <f>SUM(Y362:AA362)</f>
        <v>0</v>
      </c>
      <c r="AF362" s="1457">
        <f>AB362+AC362</f>
        <v>0</v>
      </c>
      <c r="AG362" s="1457">
        <f>AE362+AD362</f>
        <v>0</v>
      </c>
      <c r="AH362" s="1457">
        <f>AF362+AG362</f>
        <v>0</v>
      </c>
    </row>
    <row r="363" spans="1:34">
      <c r="A363" s="1887">
        <v>346</v>
      </c>
      <c r="B363" s="1887">
        <v>360</v>
      </c>
      <c r="D363" s="2177">
        <v>1</v>
      </c>
      <c r="H363" s="170"/>
      <c r="I363" s="2314"/>
      <c r="J363" s="2315"/>
      <c r="K363" s="2315"/>
      <c r="L363" s="371" t="s">
        <v>227</v>
      </c>
      <c r="M363" s="557"/>
      <c r="N363" s="557"/>
      <c r="O363" s="553"/>
      <c r="P363" s="1458">
        <f>P364+P371</f>
        <v>1263</v>
      </c>
      <c r="Q363" s="1458">
        <f t="shared" ref="Q363:AH363" si="244">Q364+Q371</f>
        <v>8494</v>
      </c>
      <c r="R363" s="1458">
        <f t="shared" si="244"/>
        <v>14176</v>
      </c>
      <c r="S363" s="1458">
        <f t="shared" si="244"/>
        <v>11581</v>
      </c>
      <c r="T363" s="1458">
        <f t="shared" si="244"/>
        <v>11592</v>
      </c>
      <c r="U363" s="1458">
        <f t="shared" si="244"/>
        <v>16399</v>
      </c>
      <c r="V363" s="1458">
        <f t="shared" si="244"/>
        <v>14212</v>
      </c>
      <c r="W363" s="1458">
        <f t="shared" si="244"/>
        <v>12644</v>
      </c>
      <c r="X363" s="1458">
        <f t="shared" si="244"/>
        <v>22055</v>
      </c>
      <c r="Y363" s="1458">
        <f t="shared" si="244"/>
        <v>15532</v>
      </c>
      <c r="Z363" s="1458">
        <f t="shared" si="244"/>
        <v>17766</v>
      </c>
      <c r="AA363" s="1458">
        <f t="shared" si="244"/>
        <v>21220</v>
      </c>
      <c r="AB363" s="1459">
        <f t="shared" si="244"/>
        <v>23933</v>
      </c>
      <c r="AC363" s="1459">
        <f t="shared" si="244"/>
        <v>39572</v>
      </c>
      <c r="AD363" s="1459">
        <f t="shared" si="244"/>
        <v>48911</v>
      </c>
      <c r="AE363" s="1459">
        <f t="shared" si="244"/>
        <v>54518</v>
      </c>
      <c r="AF363" s="1459">
        <f t="shared" si="244"/>
        <v>63505</v>
      </c>
      <c r="AG363" s="1459">
        <f t="shared" si="244"/>
        <v>103429</v>
      </c>
      <c r="AH363" s="1459">
        <f t="shared" si="244"/>
        <v>166934</v>
      </c>
    </row>
    <row r="364" spans="1:34">
      <c r="A364" s="1887">
        <v>347</v>
      </c>
      <c r="B364" s="1887">
        <v>361</v>
      </c>
      <c r="D364" s="2177">
        <v>1</v>
      </c>
      <c r="H364" s="170"/>
      <c r="I364" s="2314"/>
      <c r="J364" s="2315"/>
      <c r="K364" s="2315"/>
      <c r="M364" s="175" t="s">
        <v>223</v>
      </c>
      <c r="N364" s="175"/>
      <c r="O364" s="174"/>
      <c r="P364" s="1452">
        <f>P365+P368</f>
        <v>1263</v>
      </c>
      <c r="Q364" s="1452">
        <f t="shared" ref="Q364:AH364" si="245">Q365+Q368</f>
        <v>8494</v>
      </c>
      <c r="R364" s="1452">
        <f t="shared" si="245"/>
        <v>14176</v>
      </c>
      <c r="S364" s="1452">
        <f t="shared" si="245"/>
        <v>11581</v>
      </c>
      <c r="T364" s="1452">
        <f t="shared" si="245"/>
        <v>11592</v>
      </c>
      <c r="U364" s="1452">
        <f t="shared" si="245"/>
        <v>16399</v>
      </c>
      <c r="V364" s="1452">
        <f t="shared" si="245"/>
        <v>14212</v>
      </c>
      <c r="W364" s="1452">
        <f t="shared" si="245"/>
        <v>12644</v>
      </c>
      <c r="X364" s="1452">
        <f t="shared" si="245"/>
        <v>22055</v>
      </c>
      <c r="Y364" s="1452">
        <f t="shared" si="245"/>
        <v>15532</v>
      </c>
      <c r="Z364" s="1452">
        <f t="shared" si="245"/>
        <v>17766</v>
      </c>
      <c r="AA364" s="1452">
        <f t="shared" si="245"/>
        <v>21220</v>
      </c>
      <c r="AB364" s="1453">
        <f t="shared" si="245"/>
        <v>23933</v>
      </c>
      <c r="AC364" s="1453">
        <f t="shared" si="245"/>
        <v>39572</v>
      </c>
      <c r="AD364" s="1453">
        <f t="shared" si="245"/>
        <v>48911</v>
      </c>
      <c r="AE364" s="1453">
        <f t="shared" si="245"/>
        <v>54518</v>
      </c>
      <c r="AF364" s="1453">
        <f t="shared" si="245"/>
        <v>63505</v>
      </c>
      <c r="AG364" s="1453">
        <f t="shared" si="245"/>
        <v>103429</v>
      </c>
      <c r="AH364" s="1453">
        <f t="shared" si="245"/>
        <v>166934</v>
      </c>
    </row>
    <row r="365" spans="1:34">
      <c r="A365" s="1887">
        <v>348</v>
      </c>
      <c r="B365" s="1887">
        <v>362</v>
      </c>
      <c r="D365" s="2177">
        <v>1</v>
      </c>
      <c r="H365" s="170"/>
      <c r="I365" s="2314"/>
      <c r="J365" s="2315"/>
      <c r="K365" s="2315"/>
      <c r="N365" s="175" t="s">
        <v>224</v>
      </c>
      <c r="O365" s="568"/>
      <c r="P365" s="1460">
        <f>SUM(P366:P367)</f>
        <v>1256</v>
      </c>
      <c r="Q365" s="1460">
        <f t="shared" ref="Q365:AH365" si="246">SUM(Q366:Q367)</f>
        <v>8494</v>
      </c>
      <c r="R365" s="1460">
        <f t="shared" si="246"/>
        <v>14176</v>
      </c>
      <c r="S365" s="1460">
        <f t="shared" si="246"/>
        <v>11581</v>
      </c>
      <c r="T365" s="1460">
        <f t="shared" si="246"/>
        <v>11592</v>
      </c>
      <c r="U365" s="1460">
        <f t="shared" si="246"/>
        <v>16399</v>
      </c>
      <c r="V365" s="1460">
        <f t="shared" si="246"/>
        <v>14212</v>
      </c>
      <c r="W365" s="1460">
        <f t="shared" si="246"/>
        <v>12644</v>
      </c>
      <c r="X365" s="1460">
        <f t="shared" si="246"/>
        <v>22055</v>
      </c>
      <c r="Y365" s="1460">
        <f t="shared" si="246"/>
        <v>15532</v>
      </c>
      <c r="Z365" s="1460">
        <f t="shared" si="246"/>
        <v>17766</v>
      </c>
      <c r="AA365" s="1460">
        <f t="shared" si="246"/>
        <v>21220</v>
      </c>
      <c r="AB365" s="1461">
        <f t="shared" si="246"/>
        <v>23926</v>
      </c>
      <c r="AC365" s="1461">
        <f t="shared" si="246"/>
        <v>39572</v>
      </c>
      <c r="AD365" s="1461">
        <f t="shared" si="246"/>
        <v>48911</v>
      </c>
      <c r="AE365" s="1461">
        <f t="shared" si="246"/>
        <v>54518</v>
      </c>
      <c r="AF365" s="1461">
        <f t="shared" si="246"/>
        <v>63498</v>
      </c>
      <c r="AG365" s="1461">
        <f t="shared" si="246"/>
        <v>103429</v>
      </c>
      <c r="AH365" s="1461">
        <f t="shared" si="246"/>
        <v>166927</v>
      </c>
    </row>
    <row r="366" spans="1:34">
      <c r="A366" s="1887">
        <v>349</v>
      </c>
      <c r="B366" s="1887">
        <v>363</v>
      </c>
      <c r="D366" s="2177">
        <v>1</v>
      </c>
      <c r="H366" s="170"/>
      <c r="I366" s="2314"/>
      <c r="J366" s="2315"/>
      <c r="K366" s="2315"/>
      <c r="O366" s="139" t="s">
        <v>228</v>
      </c>
      <c r="P366" s="1412">
        <v>1256</v>
      </c>
      <c r="Q366" s="1412">
        <v>8096</v>
      </c>
      <c r="R366" s="1412">
        <v>13761</v>
      </c>
      <c r="S366" s="1412">
        <v>11250</v>
      </c>
      <c r="T366" s="1412">
        <v>11276</v>
      </c>
      <c r="U366" s="1412">
        <v>15993</v>
      </c>
      <c r="V366" s="1412">
        <v>13875</v>
      </c>
      <c r="W366" s="1412">
        <v>12315</v>
      </c>
      <c r="X366" s="1412">
        <v>21273</v>
      </c>
      <c r="Y366" s="1412">
        <v>15280</v>
      </c>
      <c r="Z366" s="1412">
        <v>17313</v>
      </c>
      <c r="AA366" s="1412">
        <v>20855</v>
      </c>
      <c r="AB366" s="1415">
        <f>SUM(P366:R366)</f>
        <v>23113</v>
      </c>
      <c r="AC366" s="1415">
        <f>SUM(S366:U366)</f>
        <v>38519</v>
      </c>
      <c r="AD366" s="1415">
        <f>SUM(V366:X366)</f>
        <v>47463</v>
      </c>
      <c r="AE366" s="1415">
        <f>SUM(Y366:AA366)</f>
        <v>53448</v>
      </c>
      <c r="AF366" s="1415">
        <f>AB366+AC366</f>
        <v>61632</v>
      </c>
      <c r="AG366" s="1415">
        <f>AE366+AD366</f>
        <v>100911</v>
      </c>
      <c r="AH366" s="1415">
        <f>AF366+AG366</f>
        <v>162543</v>
      </c>
    </row>
    <row r="367" spans="1:34">
      <c r="A367" s="1887">
        <v>350</v>
      </c>
      <c r="B367" s="1887">
        <v>364</v>
      </c>
      <c r="D367" s="2177">
        <v>1</v>
      </c>
      <c r="H367" s="170"/>
      <c r="I367" s="2314"/>
      <c r="J367" s="2315"/>
      <c r="K367" s="2315"/>
      <c r="O367" s="139" t="s">
        <v>229</v>
      </c>
      <c r="P367" s="1412"/>
      <c r="Q367" s="1412">
        <v>398</v>
      </c>
      <c r="R367" s="1412">
        <v>415</v>
      </c>
      <c r="S367" s="1412">
        <v>331</v>
      </c>
      <c r="T367" s="1412">
        <v>316</v>
      </c>
      <c r="U367" s="1412">
        <v>406</v>
      </c>
      <c r="V367" s="1412">
        <v>337</v>
      </c>
      <c r="W367" s="1412">
        <v>329</v>
      </c>
      <c r="X367" s="1412">
        <v>782</v>
      </c>
      <c r="Y367" s="1412">
        <v>252</v>
      </c>
      <c r="Z367" s="1412">
        <v>453</v>
      </c>
      <c r="AA367" s="1412">
        <v>365</v>
      </c>
      <c r="AB367" s="1415">
        <f>SUM(P367:R367)</f>
        <v>813</v>
      </c>
      <c r="AC367" s="1415">
        <f>SUM(S367:U367)</f>
        <v>1053</v>
      </c>
      <c r="AD367" s="1415">
        <f>SUM(V367:X367)</f>
        <v>1448</v>
      </c>
      <c r="AE367" s="1415">
        <f>SUM(Y367:AA367)</f>
        <v>1070</v>
      </c>
      <c r="AF367" s="1415">
        <f>AB367+AC367</f>
        <v>1866</v>
      </c>
      <c r="AG367" s="1415">
        <f>AE367+AD367</f>
        <v>2518</v>
      </c>
      <c r="AH367" s="1415">
        <f>AF367+AG367</f>
        <v>4384</v>
      </c>
    </row>
    <row r="368" spans="1:34">
      <c r="A368" s="1887">
        <v>351</v>
      </c>
      <c r="B368" s="1887">
        <v>365</v>
      </c>
      <c r="D368" s="2177">
        <v>1</v>
      </c>
      <c r="H368" s="170"/>
      <c r="I368" s="2314"/>
      <c r="J368" s="2315"/>
      <c r="K368" s="2315"/>
      <c r="N368" s="175" t="s">
        <v>225</v>
      </c>
      <c r="O368" s="568"/>
      <c r="P368" s="1460">
        <f>SUM(P369:P370)</f>
        <v>7</v>
      </c>
      <c r="Q368" s="1460">
        <f t="shared" ref="Q368:AH368" si="247">SUM(Q369:Q370)</f>
        <v>0</v>
      </c>
      <c r="R368" s="1460">
        <f t="shared" si="247"/>
        <v>0</v>
      </c>
      <c r="S368" s="1460">
        <f t="shared" si="247"/>
        <v>0</v>
      </c>
      <c r="T368" s="1460">
        <f t="shared" si="247"/>
        <v>0</v>
      </c>
      <c r="U368" s="1460">
        <f t="shared" si="247"/>
        <v>0</v>
      </c>
      <c r="V368" s="1460">
        <f t="shared" si="247"/>
        <v>0</v>
      </c>
      <c r="W368" s="1460">
        <f t="shared" si="247"/>
        <v>0</v>
      </c>
      <c r="X368" s="1460">
        <f t="shared" si="247"/>
        <v>0</v>
      </c>
      <c r="Y368" s="1460">
        <f t="shared" si="247"/>
        <v>0</v>
      </c>
      <c r="Z368" s="1460">
        <f t="shared" si="247"/>
        <v>0</v>
      </c>
      <c r="AA368" s="1460">
        <f t="shared" si="247"/>
        <v>0</v>
      </c>
      <c r="AB368" s="1461">
        <f t="shared" si="247"/>
        <v>7</v>
      </c>
      <c r="AC368" s="1461">
        <f t="shared" si="247"/>
        <v>0</v>
      </c>
      <c r="AD368" s="1461">
        <f t="shared" si="247"/>
        <v>0</v>
      </c>
      <c r="AE368" s="1461">
        <f t="shared" si="247"/>
        <v>0</v>
      </c>
      <c r="AF368" s="1461">
        <f t="shared" si="247"/>
        <v>7</v>
      </c>
      <c r="AG368" s="1461">
        <f t="shared" si="247"/>
        <v>0</v>
      </c>
      <c r="AH368" s="1461">
        <f t="shared" si="247"/>
        <v>7</v>
      </c>
    </row>
    <row r="369" spans="1:34">
      <c r="A369" s="1887">
        <v>352</v>
      </c>
      <c r="B369" s="1887">
        <v>366</v>
      </c>
      <c r="D369" s="2177">
        <v>1</v>
      </c>
      <c r="H369" s="170"/>
      <c r="I369" s="2314"/>
      <c r="J369" s="2315"/>
      <c r="K369" s="2315"/>
      <c r="O369" s="139" t="s">
        <v>228</v>
      </c>
      <c r="P369" s="1412">
        <v>7</v>
      </c>
      <c r="Q369" s="1412"/>
      <c r="R369" s="1412"/>
      <c r="S369" s="1412"/>
      <c r="T369" s="1412"/>
      <c r="U369" s="1412"/>
      <c r="V369" s="1412"/>
      <c r="W369" s="1412"/>
      <c r="X369" s="1412"/>
      <c r="Y369" s="1412"/>
      <c r="Z369" s="1412"/>
      <c r="AA369" s="1412"/>
      <c r="AB369" s="1415">
        <f>SUM(P369:R369)</f>
        <v>7</v>
      </c>
      <c r="AC369" s="1415">
        <f>SUM(S369:U369)</f>
        <v>0</v>
      </c>
      <c r="AD369" s="1415">
        <f>SUM(V369:X369)</f>
        <v>0</v>
      </c>
      <c r="AE369" s="1415">
        <f>SUM(Y369:AA369)</f>
        <v>0</v>
      </c>
      <c r="AF369" s="1415">
        <f>AB369+AC369</f>
        <v>7</v>
      </c>
      <c r="AG369" s="1415">
        <f>AE369+AD369</f>
        <v>0</v>
      </c>
      <c r="AH369" s="1415">
        <f>AF369+AG369</f>
        <v>7</v>
      </c>
    </row>
    <row r="370" spans="1:34">
      <c r="A370" s="1887">
        <v>353</v>
      </c>
      <c r="B370" s="1887">
        <v>367</v>
      </c>
      <c r="D370" s="2177">
        <v>1</v>
      </c>
      <c r="H370" s="170"/>
      <c r="I370" s="2314"/>
      <c r="J370" s="2315"/>
      <c r="K370" s="2315"/>
      <c r="M370" s="558"/>
      <c r="N370" s="558"/>
      <c r="O370" s="559" t="s">
        <v>229</v>
      </c>
      <c r="P370" s="1455"/>
      <c r="Q370" s="1455"/>
      <c r="R370" s="1455"/>
      <c r="S370" s="1455"/>
      <c r="T370" s="1455"/>
      <c r="U370" s="1455"/>
      <c r="V370" s="1455"/>
      <c r="W370" s="1455"/>
      <c r="X370" s="1455"/>
      <c r="Y370" s="1455"/>
      <c r="Z370" s="1455"/>
      <c r="AA370" s="1455"/>
      <c r="AB370" s="1451">
        <f>SUM(P370:R370)</f>
        <v>0</v>
      </c>
      <c r="AC370" s="1451">
        <f>SUM(S370:U370)</f>
        <v>0</v>
      </c>
      <c r="AD370" s="1451">
        <f>SUM(V370:X370)</f>
        <v>0</v>
      </c>
      <c r="AE370" s="1451">
        <f>SUM(Y370:AA370)</f>
        <v>0</v>
      </c>
      <c r="AF370" s="1451">
        <f>AB370+AC370</f>
        <v>0</v>
      </c>
      <c r="AG370" s="1451">
        <f>AE370+AD370</f>
        <v>0</v>
      </c>
      <c r="AH370" s="1451">
        <f>AF370+AG370</f>
        <v>0</v>
      </c>
    </row>
    <row r="371" spans="1:34" collapsed="1">
      <c r="A371" s="1887">
        <v>354</v>
      </c>
      <c r="B371" s="1887">
        <v>368</v>
      </c>
      <c r="D371" s="2177">
        <v>1</v>
      </c>
      <c r="H371" s="170"/>
      <c r="I371" s="2314"/>
      <c r="J371" s="2315"/>
      <c r="K371" s="2315"/>
      <c r="M371" s="563" t="s">
        <v>226</v>
      </c>
      <c r="N371" s="563"/>
      <c r="O371" s="564"/>
      <c r="P371" s="1456"/>
      <c r="Q371" s="1456"/>
      <c r="R371" s="1456"/>
      <c r="S371" s="1456"/>
      <c r="T371" s="1456"/>
      <c r="U371" s="1456"/>
      <c r="V371" s="1456"/>
      <c r="W371" s="1456"/>
      <c r="X371" s="1456"/>
      <c r="Y371" s="1456"/>
      <c r="Z371" s="1456"/>
      <c r="AA371" s="1456"/>
      <c r="AB371" s="1457">
        <f>SUM(P371:R371)</f>
        <v>0</v>
      </c>
      <c r="AC371" s="1457">
        <f>SUM(S371:U371)</f>
        <v>0</v>
      </c>
      <c r="AD371" s="1457">
        <f>SUM(V371:X371)</f>
        <v>0</v>
      </c>
      <c r="AE371" s="1457">
        <f>SUM(Y371:AA371)</f>
        <v>0</v>
      </c>
      <c r="AF371" s="1457">
        <f>AB371+AC371</f>
        <v>0</v>
      </c>
      <c r="AG371" s="1457">
        <f>AE371+AD371</f>
        <v>0</v>
      </c>
      <c r="AH371" s="1457">
        <f>AF371+AG371</f>
        <v>0</v>
      </c>
    </row>
    <row r="372" spans="1:34">
      <c r="A372" s="1887">
        <v>355</v>
      </c>
      <c r="B372" s="1887">
        <v>369</v>
      </c>
      <c r="D372" s="2177">
        <v>1</v>
      </c>
      <c r="H372" s="170"/>
      <c r="I372" s="2314"/>
      <c r="J372" s="122"/>
      <c r="K372" s="122"/>
      <c r="L372" s="472" t="s">
        <v>136</v>
      </c>
      <c r="M372" s="472"/>
      <c r="N372" s="472"/>
      <c r="O372" s="473"/>
      <c r="P372" s="1462"/>
      <c r="Q372" s="1462"/>
      <c r="R372" s="1462"/>
      <c r="S372" s="1462"/>
      <c r="T372" s="1462"/>
      <c r="U372" s="1462"/>
      <c r="V372" s="1462"/>
      <c r="W372" s="1462"/>
      <c r="X372" s="1462"/>
      <c r="Y372" s="1462"/>
      <c r="Z372" s="1462"/>
      <c r="AA372" s="1462"/>
      <c r="AB372" s="1463">
        <f>SUM(P372:R372)</f>
        <v>0</v>
      </c>
      <c r="AC372" s="1463">
        <f>SUM(S372:U372)</f>
        <v>0</v>
      </c>
      <c r="AD372" s="1463">
        <f>SUM(V372:X372)</f>
        <v>0</v>
      </c>
      <c r="AE372" s="1463">
        <f>SUM(Y372:AA372)</f>
        <v>0</v>
      </c>
      <c r="AF372" s="1463">
        <f>AB372+AC372</f>
        <v>0</v>
      </c>
      <c r="AG372" s="1463">
        <f>AE372+AD372</f>
        <v>0</v>
      </c>
      <c r="AH372" s="1463">
        <f>AF372+AG372</f>
        <v>0</v>
      </c>
    </row>
    <row r="373" spans="1:34">
      <c r="A373" s="1887">
        <v>356</v>
      </c>
      <c r="B373" s="1887">
        <v>370</v>
      </c>
      <c r="D373" s="2177">
        <v>1</v>
      </c>
      <c r="H373" s="170"/>
      <c r="I373" s="2314"/>
      <c r="J373" s="1464" t="s">
        <v>230</v>
      </c>
      <c r="K373" s="1464"/>
      <c r="L373" s="1464"/>
      <c r="M373" s="1464"/>
      <c r="N373" s="1464"/>
      <c r="O373" s="2016"/>
      <c r="P373" s="1656">
        <f>+P374+P379+P388</f>
        <v>1202</v>
      </c>
      <c r="Q373" s="1656">
        <f t="shared" ref="Q373:AH373" si="248">+Q374+Q379+Q388</f>
        <v>69982</v>
      </c>
      <c r="R373" s="1656">
        <f t="shared" si="248"/>
        <v>85369</v>
      </c>
      <c r="S373" s="1656">
        <f t="shared" si="248"/>
        <v>100943</v>
      </c>
      <c r="T373" s="1656">
        <f t="shared" si="248"/>
        <v>86933</v>
      </c>
      <c r="U373" s="1656">
        <f t="shared" si="248"/>
        <v>171947</v>
      </c>
      <c r="V373" s="1656">
        <f t="shared" si="248"/>
        <v>98826</v>
      </c>
      <c r="W373" s="1656">
        <f t="shared" si="248"/>
        <v>104493</v>
      </c>
      <c r="X373" s="1656">
        <f t="shared" si="248"/>
        <v>170432</v>
      </c>
      <c r="Y373" s="1656">
        <f t="shared" si="248"/>
        <v>119704</v>
      </c>
      <c r="Z373" s="1656">
        <f t="shared" si="248"/>
        <v>143510</v>
      </c>
      <c r="AA373" s="1656">
        <f t="shared" si="248"/>
        <v>188287</v>
      </c>
      <c r="AB373" s="1656">
        <f t="shared" si="248"/>
        <v>156553</v>
      </c>
      <c r="AC373" s="1656">
        <f t="shared" si="248"/>
        <v>359823</v>
      </c>
      <c r="AD373" s="1656">
        <f t="shared" si="248"/>
        <v>373751</v>
      </c>
      <c r="AE373" s="1656">
        <f t="shared" si="248"/>
        <v>451501</v>
      </c>
      <c r="AF373" s="1656">
        <f t="shared" si="248"/>
        <v>516376</v>
      </c>
      <c r="AG373" s="1656">
        <f t="shared" si="248"/>
        <v>825252</v>
      </c>
      <c r="AH373" s="1656">
        <f t="shared" si="248"/>
        <v>1341628</v>
      </c>
    </row>
    <row r="374" spans="1:34">
      <c r="A374" s="1887">
        <v>357</v>
      </c>
      <c r="B374" s="1887">
        <v>371</v>
      </c>
      <c r="D374" s="2177">
        <v>1</v>
      </c>
      <c r="H374" s="170"/>
      <c r="I374" s="2314"/>
      <c r="J374" s="2317"/>
      <c r="K374" s="2317"/>
      <c r="L374" s="371" t="s">
        <v>222</v>
      </c>
      <c r="M374" s="558"/>
      <c r="N374" s="558"/>
      <c r="O374" s="559"/>
      <c r="P374" s="1450">
        <f>P375+P378</f>
        <v>861</v>
      </c>
      <c r="Q374" s="1450">
        <f t="shared" ref="Q374:AH374" si="249">Q375+Q378</f>
        <v>32709</v>
      </c>
      <c r="R374" s="1450">
        <f t="shared" si="249"/>
        <v>58995</v>
      </c>
      <c r="S374" s="1450">
        <f t="shared" si="249"/>
        <v>65387</v>
      </c>
      <c r="T374" s="1450">
        <f t="shared" si="249"/>
        <v>63663</v>
      </c>
      <c r="U374" s="1450">
        <f t="shared" si="249"/>
        <v>135554</v>
      </c>
      <c r="V374" s="1450">
        <f t="shared" si="249"/>
        <v>64367</v>
      </c>
      <c r="W374" s="1450">
        <f t="shared" si="249"/>
        <v>71295</v>
      </c>
      <c r="X374" s="1450">
        <f t="shared" si="249"/>
        <v>119652</v>
      </c>
      <c r="Y374" s="1450">
        <f t="shared" si="249"/>
        <v>82130</v>
      </c>
      <c r="Z374" s="1450">
        <f t="shared" si="249"/>
        <v>94220</v>
      </c>
      <c r="AA374" s="1450">
        <f t="shared" si="249"/>
        <v>136522</v>
      </c>
      <c r="AB374" s="1451">
        <f t="shared" si="249"/>
        <v>92565</v>
      </c>
      <c r="AC374" s="1450">
        <f t="shared" si="249"/>
        <v>264604</v>
      </c>
      <c r="AD374" s="1450">
        <f t="shared" si="249"/>
        <v>255314</v>
      </c>
      <c r="AE374" s="1450">
        <f t="shared" si="249"/>
        <v>312872</v>
      </c>
      <c r="AF374" s="1450">
        <f t="shared" si="249"/>
        <v>357169</v>
      </c>
      <c r="AG374" s="1450">
        <f t="shared" si="249"/>
        <v>568186</v>
      </c>
      <c r="AH374" s="1450">
        <f t="shared" si="249"/>
        <v>925355</v>
      </c>
    </row>
    <row r="375" spans="1:34">
      <c r="A375" s="1887">
        <v>358</v>
      </c>
      <c r="B375" s="1887">
        <v>372</v>
      </c>
      <c r="D375" s="2177">
        <v>1</v>
      </c>
      <c r="H375" s="170"/>
      <c r="I375" s="2314"/>
      <c r="J375" s="2317"/>
      <c r="K375" s="2317"/>
      <c r="M375" s="175" t="s">
        <v>223</v>
      </c>
      <c r="N375" s="175"/>
      <c r="O375" s="174"/>
      <c r="P375" s="1452">
        <f>SUM(P376:P377)</f>
        <v>861</v>
      </c>
      <c r="Q375" s="1452">
        <f t="shared" ref="Q375:AH375" si="250">SUM(Q376:Q377)</f>
        <v>32709</v>
      </c>
      <c r="R375" s="1452">
        <f t="shared" si="250"/>
        <v>58995</v>
      </c>
      <c r="S375" s="1452">
        <f t="shared" si="250"/>
        <v>65387</v>
      </c>
      <c r="T375" s="1452">
        <f t="shared" si="250"/>
        <v>63663</v>
      </c>
      <c r="U375" s="1452">
        <f t="shared" si="250"/>
        <v>135554</v>
      </c>
      <c r="V375" s="1452">
        <f t="shared" si="250"/>
        <v>64367</v>
      </c>
      <c r="W375" s="1452">
        <f t="shared" si="250"/>
        <v>71295</v>
      </c>
      <c r="X375" s="1452">
        <f t="shared" si="250"/>
        <v>119652</v>
      </c>
      <c r="Y375" s="1452">
        <f t="shared" si="250"/>
        <v>82130</v>
      </c>
      <c r="Z375" s="1452">
        <f t="shared" si="250"/>
        <v>94220</v>
      </c>
      <c r="AA375" s="1452">
        <f t="shared" si="250"/>
        <v>136522</v>
      </c>
      <c r="AB375" s="1453">
        <f t="shared" si="250"/>
        <v>92565</v>
      </c>
      <c r="AC375" s="1452">
        <f t="shared" si="250"/>
        <v>264604</v>
      </c>
      <c r="AD375" s="1452">
        <f t="shared" si="250"/>
        <v>255314</v>
      </c>
      <c r="AE375" s="1452">
        <f t="shared" si="250"/>
        <v>312872</v>
      </c>
      <c r="AF375" s="1452">
        <f t="shared" si="250"/>
        <v>357169</v>
      </c>
      <c r="AG375" s="1452">
        <f t="shared" si="250"/>
        <v>568186</v>
      </c>
      <c r="AH375" s="1452">
        <f t="shared" si="250"/>
        <v>925355</v>
      </c>
    </row>
    <row r="376" spans="1:34">
      <c r="A376" s="1887">
        <v>359</v>
      </c>
      <c r="B376" s="1887">
        <v>373</v>
      </c>
      <c r="D376" s="2177">
        <v>1</v>
      </c>
      <c r="H376" s="170"/>
      <c r="I376" s="2314"/>
      <c r="J376" s="2317"/>
      <c r="K376" s="2317"/>
      <c r="N376" s="175" t="s">
        <v>224</v>
      </c>
      <c r="O376" s="174"/>
      <c r="P376" s="1454">
        <v>861</v>
      </c>
      <c r="Q376" s="1454">
        <v>32709</v>
      </c>
      <c r="R376" s="1454">
        <v>58995</v>
      </c>
      <c r="S376" s="1454">
        <v>65387</v>
      </c>
      <c r="T376" s="1454">
        <v>63663</v>
      </c>
      <c r="U376" s="1454">
        <v>135554</v>
      </c>
      <c r="V376" s="1454">
        <v>64367</v>
      </c>
      <c r="W376" s="1454">
        <v>71295</v>
      </c>
      <c r="X376" s="1454">
        <v>119652</v>
      </c>
      <c r="Y376" s="1454">
        <v>82130</v>
      </c>
      <c r="Z376" s="1454">
        <v>94220</v>
      </c>
      <c r="AA376" s="1454">
        <v>136522</v>
      </c>
      <c r="AB376" s="1453">
        <f>SUM(P376:R376)</f>
        <v>92565</v>
      </c>
      <c r="AC376" s="1453">
        <f>SUM(S376:U376)</f>
        <v>264604</v>
      </c>
      <c r="AD376" s="1453">
        <f>SUM(V376:X376)</f>
        <v>255314</v>
      </c>
      <c r="AE376" s="1453">
        <f>SUM(Y376:AA376)</f>
        <v>312872</v>
      </c>
      <c r="AF376" s="1453">
        <f>AB376+AC376</f>
        <v>357169</v>
      </c>
      <c r="AG376" s="1453">
        <f>AE376+AD376</f>
        <v>568186</v>
      </c>
      <c r="AH376" s="1453">
        <f>AF376+AG376</f>
        <v>925355</v>
      </c>
    </row>
    <row r="377" spans="1:34" ht="15" customHeight="1">
      <c r="A377" s="1887">
        <v>360</v>
      </c>
      <c r="B377" s="1887">
        <v>374</v>
      </c>
      <c r="D377" s="2177">
        <v>1</v>
      </c>
      <c r="H377" s="170"/>
      <c r="I377" s="2314"/>
      <c r="J377" s="2317"/>
      <c r="K377" s="2317"/>
      <c r="M377" s="558"/>
      <c r="N377" s="558" t="s">
        <v>225</v>
      </c>
      <c r="O377" s="559"/>
      <c r="P377" s="1455"/>
      <c r="Q377" s="1455"/>
      <c r="R377" s="1455"/>
      <c r="S377" s="1455"/>
      <c r="T377" s="1455"/>
      <c r="U377" s="1455"/>
      <c r="V377" s="1455"/>
      <c r="W377" s="1455"/>
      <c r="X377" s="1455"/>
      <c r="Y377" s="1455"/>
      <c r="Z377" s="1455"/>
      <c r="AA377" s="1455"/>
      <c r="AB377" s="1451">
        <f>SUM(P377:R377)</f>
        <v>0</v>
      </c>
      <c r="AC377" s="1451">
        <f>SUM(S377:U377)</f>
        <v>0</v>
      </c>
      <c r="AD377" s="1451">
        <f>SUM(V377:X377)</f>
        <v>0</v>
      </c>
      <c r="AE377" s="1451">
        <f>SUM(Y377:AA377)</f>
        <v>0</v>
      </c>
      <c r="AF377" s="1451">
        <f>AB377+AC377</f>
        <v>0</v>
      </c>
      <c r="AG377" s="1451">
        <f>AE377+AD377</f>
        <v>0</v>
      </c>
      <c r="AH377" s="1451">
        <f>AF377+AG377</f>
        <v>0</v>
      </c>
    </row>
    <row r="378" spans="1:34" collapsed="1">
      <c r="A378" s="1887">
        <v>361</v>
      </c>
      <c r="B378" s="1887">
        <v>375</v>
      </c>
      <c r="D378" s="2177">
        <v>1</v>
      </c>
      <c r="H378" s="170"/>
      <c r="I378" s="2314"/>
      <c r="J378" s="2317"/>
      <c r="K378" s="2317"/>
      <c r="L378" s="16"/>
      <c r="M378" s="563" t="s">
        <v>226</v>
      </c>
      <c r="N378" s="563"/>
      <c r="O378" s="564"/>
      <c r="P378" s="1456"/>
      <c r="Q378" s="1456"/>
      <c r="R378" s="1456"/>
      <c r="S378" s="1456"/>
      <c r="T378" s="1456"/>
      <c r="U378" s="1456"/>
      <c r="V378" s="1456"/>
      <c r="W378" s="1456"/>
      <c r="X378" s="1456"/>
      <c r="Y378" s="1456"/>
      <c r="Z378" s="1456"/>
      <c r="AA378" s="1456"/>
      <c r="AB378" s="1457">
        <f>SUM(P378:R378)</f>
        <v>0</v>
      </c>
      <c r="AC378" s="1457">
        <f>SUM(S378:U378)</f>
        <v>0</v>
      </c>
      <c r="AD378" s="1457">
        <f>SUM(V378:X378)</f>
        <v>0</v>
      </c>
      <c r="AE378" s="1457">
        <f>SUM(Y378:AA378)</f>
        <v>0</v>
      </c>
      <c r="AF378" s="1457">
        <f>AB378+AC378</f>
        <v>0</v>
      </c>
      <c r="AG378" s="1457">
        <f>AE378+AD378</f>
        <v>0</v>
      </c>
      <c r="AH378" s="1457">
        <f>AF378+AG378</f>
        <v>0</v>
      </c>
    </row>
    <row r="379" spans="1:34">
      <c r="A379" s="1887">
        <v>362</v>
      </c>
      <c r="B379" s="1887">
        <v>376</v>
      </c>
      <c r="D379" s="2177">
        <v>1</v>
      </c>
      <c r="H379" s="170"/>
      <c r="I379" s="2314"/>
      <c r="J379" s="2317"/>
      <c r="K379" s="2317"/>
      <c r="L379" s="371" t="s">
        <v>227</v>
      </c>
      <c r="M379" s="557"/>
      <c r="N379" s="557"/>
      <c r="O379" s="553"/>
      <c r="P379" s="1458">
        <f>P380+P387</f>
        <v>341</v>
      </c>
      <c r="Q379" s="1458">
        <f t="shared" ref="Q379:AH379" si="251">Q380+Q387</f>
        <v>37273</v>
      </c>
      <c r="R379" s="1458">
        <f t="shared" si="251"/>
        <v>26374</v>
      </c>
      <c r="S379" s="1458">
        <f t="shared" si="251"/>
        <v>35556</v>
      </c>
      <c r="T379" s="1458">
        <f t="shared" si="251"/>
        <v>23270</v>
      </c>
      <c r="U379" s="1458">
        <f t="shared" si="251"/>
        <v>36393</v>
      </c>
      <c r="V379" s="1458">
        <f t="shared" si="251"/>
        <v>34459</v>
      </c>
      <c r="W379" s="1458">
        <f t="shared" si="251"/>
        <v>33198</v>
      </c>
      <c r="X379" s="1458">
        <f t="shared" si="251"/>
        <v>50780</v>
      </c>
      <c r="Y379" s="1458">
        <f t="shared" si="251"/>
        <v>37574</v>
      </c>
      <c r="Z379" s="1458">
        <f t="shared" si="251"/>
        <v>49290</v>
      </c>
      <c r="AA379" s="1458">
        <f t="shared" si="251"/>
        <v>51765</v>
      </c>
      <c r="AB379" s="1459">
        <f t="shared" si="251"/>
        <v>63988</v>
      </c>
      <c r="AC379" s="1459">
        <f t="shared" si="251"/>
        <v>95219</v>
      </c>
      <c r="AD379" s="1459">
        <f t="shared" si="251"/>
        <v>118437</v>
      </c>
      <c r="AE379" s="1459">
        <f t="shared" si="251"/>
        <v>138629</v>
      </c>
      <c r="AF379" s="1459">
        <f t="shared" si="251"/>
        <v>159207</v>
      </c>
      <c r="AG379" s="1459">
        <f t="shared" si="251"/>
        <v>257066</v>
      </c>
      <c r="AH379" s="1459">
        <f t="shared" si="251"/>
        <v>416273</v>
      </c>
    </row>
    <row r="380" spans="1:34">
      <c r="A380" s="1887">
        <v>363</v>
      </c>
      <c r="B380" s="1887">
        <v>377</v>
      </c>
      <c r="D380" s="2177">
        <v>1</v>
      </c>
      <c r="H380" s="170"/>
      <c r="I380" s="2314"/>
      <c r="J380" s="2317"/>
      <c r="K380" s="2317"/>
      <c r="M380" s="175" t="s">
        <v>223</v>
      </c>
      <c r="N380" s="175"/>
      <c r="O380" s="174"/>
      <c r="P380" s="1452">
        <f>P381+P384</f>
        <v>341</v>
      </c>
      <c r="Q380" s="1452">
        <f t="shared" ref="Q380:AH380" si="252">Q381+Q384</f>
        <v>37273</v>
      </c>
      <c r="R380" s="1452">
        <f t="shared" si="252"/>
        <v>26374</v>
      </c>
      <c r="S380" s="1452">
        <f t="shared" si="252"/>
        <v>35556</v>
      </c>
      <c r="T380" s="1452">
        <f t="shared" si="252"/>
        <v>23270</v>
      </c>
      <c r="U380" s="1452">
        <f t="shared" si="252"/>
        <v>36393</v>
      </c>
      <c r="V380" s="1452">
        <f t="shared" si="252"/>
        <v>34459</v>
      </c>
      <c r="W380" s="1452">
        <f t="shared" si="252"/>
        <v>33198</v>
      </c>
      <c r="X380" s="1452">
        <f t="shared" si="252"/>
        <v>50780</v>
      </c>
      <c r="Y380" s="1452">
        <f t="shared" si="252"/>
        <v>37574</v>
      </c>
      <c r="Z380" s="1452">
        <f t="shared" si="252"/>
        <v>49290</v>
      </c>
      <c r="AA380" s="1452">
        <f t="shared" si="252"/>
        <v>51765</v>
      </c>
      <c r="AB380" s="1453">
        <f t="shared" si="252"/>
        <v>63988</v>
      </c>
      <c r="AC380" s="1453">
        <f t="shared" si="252"/>
        <v>95219</v>
      </c>
      <c r="AD380" s="1453">
        <f t="shared" si="252"/>
        <v>118437</v>
      </c>
      <c r="AE380" s="1453">
        <f t="shared" si="252"/>
        <v>138629</v>
      </c>
      <c r="AF380" s="1453">
        <f t="shared" si="252"/>
        <v>159207</v>
      </c>
      <c r="AG380" s="1453">
        <f t="shared" si="252"/>
        <v>257066</v>
      </c>
      <c r="AH380" s="1453">
        <f t="shared" si="252"/>
        <v>416273</v>
      </c>
    </row>
    <row r="381" spans="1:34">
      <c r="A381" s="1887">
        <v>364</v>
      </c>
      <c r="B381" s="1887">
        <v>378</v>
      </c>
      <c r="D381" s="2177">
        <v>1</v>
      </c>
      <c r="H381" s="170"/>
      <c r="I381" s="2314"/>
      <c r="J381" s="2317"/>
      <c r="K381" s="2317"/>
      <c r="N381" s="175" t="s">
        <v>224</v>
      </c>
      <c r="O381" s="568"/>
      <c r="P381" s="1460">
        <f>SUM(P382:P383)</f>
        <v>341</v>
      </c>
      <c r="Q381" s="1460">
        <f t="shared" ref="Q381:AH381" si="253">SUM(Q382:Q383)</f>
        <v>37073</v>
      </c>
      <c r="R381" s="1460">
        <f t="shared" si="253"/>
        <v>26165</v>
      </c>
      <c r="S381" s="1460">
        <f t="shared" si="253"/>
        <v>35332</v>
      </c>
      <c r="T381" s="1460">
        <f t="shared" si="253"/>
        <v>23137</v>
      </c>
      <c r="U381" s="1460">
        <f t="shared" si="253"/>
        <v>36285</v>
      </c>
      <c r="V381" s="1460">
        <f t="shared" si="253"/>
        <v>34262</v>
      </c>
      <c r="W381" s="1460">
        <f t="shared" si="253"/>
        <v>33046</v>
      </c>
      <c r="X381" s="1460">
        <f t="shared" si="253"/>
        <v>50618</v>
      </c>
      <c r="Y381" s="1460">
        <f t="shared" si="253"/>
        <v>37436</v>
      </c>
      <c r="Z381" s="1460">
        <f t="shared" si="253"/>
        <v>49098</v>
      </c>
      <c r="AA381" s="1460">
        <f t="shared" si="253"/>
        <v>51549</v>
      </c>
      <c r="AB381" s="1461">
        <f t="shared" si="253"/>
        <v>63579</v>
      </c>
      <c r="AC381" s="1461">
        <f t="shared" si="253"/>
        <v>94754</v>
      </c>
      <c r="AD381" s="1461">
        <f t="shared" si="253"/>
        <v>117926</v>
      </c>
      <c r="AE381" s="1461">
        <f t="shared" si="253"/>
        <v>138083</v>
      </c>
      <c r="AF381" s="1461">
        <f t="shared" si="253"/>
        <v>158333</v>
      </c>
      <c r="AG381" s="1461">
        <f t="shared" si="253"/>
        <v>256009</v>
      </c>
      <c r="AH381" s="1461">
        <f t="shared" si="253"/>
        <v>414342</v>
      </c>
    </row>
    <row r="382" spans="1:34" ht="15" customHeight="1">
      <c r="A382" s="1887">
        <v>365</v>
      </c>
      <c r="B382" s="1887">
        <v>379</v>
      </c>
      <c r="D382" s="2177">
        <v>1</v>
      </c>
      <c r="H382" s="170"/>
      <c r="I382" s="2314"/>
      <c r="J382" s="2317"/>
      <c r="K382" s="2317"/>
      <c r="O382" s="139" t="s">
        <v>231</v>
      </c>
      <c r="P382" s="1412">
        <v>341</v>
      </c>
      <c r="Q382" s="1412">
        <v>37073</v>
      </c>
      <c r="R382" s="1412">
        <v>26165</v>
      </c>
      <c r="S382" s="1412">
        <v>35332</v>
      </c>
      <c r="T382" s="1412">
        <v>23137</v>
      </c>
      <c r="U382" s="1412">
        <v>36285</v>
      </c>
      <c r="V382" s="1412">
        <v>34262</v>
      </c>
      <c r="W382" s="1412">
        <v>33046</v>
      </c>
      <c r="X382" s="1412">
        <v>50618</v>
      </c>
      <c r="Y382" s="1412">
        <v>37436</v>
      </c>
      <c r="Z382" s="1412">
        <v>49098</v>
      </c>
      <c r="AA382" s="1412">
        <v>51549</v>
      </c>
      <c r="AB382" s="1415">
        <f>SUM(P382:R382)</f>
        <v>63579</v>
      </c>
      <c r="AC382" s="1415">
        <f>SUM(S382:U382)</f>
        <v>94754</v>
      </c>
      <c r="AD382" s="1415">
        <f>SUM(V382:X382)</f>
        <v>117926</v>
      </c>
      <c r="AE382" s="1415">
        <f>SUM(Y382:AA382)</f>
        <v>138083</v>
      </c>
      <c r="AF382" s="1415">
        <f>AB382+AC382</f>
        <v>158333</v>
      </c>
      <c r="AG382" s="1415">
        <f>AE382+AD382</f>
        <v>256009</v>
      </c>
      <c r="AH382" s="1415">
        <f>AF382+AG382</f>
        <v>414342</v>
      </c>
    </row>
    <row r="383" spans="1:34">
      <c r="A383" s="1887">
        <v>366</v>
      </c>
      <c r="B383" s="1887">
        <v>380</v>
      </c>
      <c r="D383" s="2177">
        <v>1</v>
      </c>
      <c r="H383" s="170"/>
      <c r="I383" s="2314"/>
      <c r="J383" s="2317"/>
      <c r="K383" s="2317"/>
      <c r="O383" s="139" t="s">
        <v>232</v>
      </c>
      <c r="P383" s="1412"/>
      <c r="Q383" s="1412"/>
      <c r="R383" s="1412"/>
      <c r="S383" s="1412"/>
      <c r="T383" s="1412"/>
      <c r="U383" s="1412"/>
      <c r="V383" s="1412"/>
      <c r="W383" s="1412"/>
      <c r="X383" s="1412"/>
      <c r="Y383" s="1412"/>
      <c r="Z383" s="1412"/>
      <c r="AA383" s="1412"/>
      <c r="AB383" s="1415">
        <f>SUM(P383:R383)</f>
        <v>0</v>
      </c>
      <c r="AC383" s="1415">
        <f>SUM(S383:U383)</f>
        <v>0</v>
      </c>
      <c r="AD383" s="1415">
        <f>SUM(V383:X383)</f>
        <v>0</v>
      </c>
      <c r="AE383" s="1415">
        <f>SUM(Y383:AA383)</f>
        <v>0</v>
      </c>
      <c r="AF383" s="1415">
        <f>AB383+AC383</f>
        <v>0</v>
      </c>
      <c r="AG383" s="1415">
        <f>AE383+AD383</f>
        <v>0</v>
      </c>
      <c r="AH383" s="1415">
        <f>AF383+AG383</f>
        <v>0</v>
      </c>
    </row>
    <row r="384" spans="1:34">
      <c r="A384" s="1887">
        <v>367</v>
      </c>
      <c r="B384" s="1887">
        <v>381</v>
      </c>
      <c r="D384" s="2177">
        <v>1</v>
      </c>
      <c r="H384" s="170"/>
      <c r="I384" s="2314"/>
      <c r="J384" s="2317"/>
      <c r="K384" s="2317"/>
      <c r="N384" s="175" t="s">
        <v>225</v>
      </c>
      <c r="O384" s="568"/>
      <c r="P384" s="1460">
        <f>SUM(P385:P386)</f>
        <v>0</v>
      </c>
      <c r="Q384" s="1460">
        <f t="shared" ref="Q384:AH384" si="254">SUM(Q385:Q386)</f>
        <v>200</v>
      </c>
      <c r="R384" s="1460">
        <f t="shared" si="254"/>
        <v>209</v>
      </c>
      <c r="S384" s="1460">
        <f t="shared" si="254"/>
        <v>224</v>
      </c>
      <c r="T384" s="1460">
        <f t="shared" si="254"/>
        <v>133</v>
      </c>
      <c r="U384" s="1460">
        <f t="shared" si="254"/>
        <v>108</v>
      </c>
      <c r="V384" s="1460">
        <f t="shared" si="254"/>
        <v>197</v>
      </c>
      <c r="W384" s="1460">
        <f t="shared" si="254"/>
        <v>152</v>
      </c>
      <c r="X384" s="1460">
        <f t="shared" si="254"/>
        <v>162</v>
      </c>
      <c r="Y384" s="1460">
        <f t="shared" si="254"/>
        <v>138</v>
      </c>
      <c r="Z384" s="1460">
        <f t="shared" si="254"/>
        <v>192</v>
      </c>
      <c r="AA384" s="1460">
        <f t="shared" si="254"/>
        <v>216</v>
      </c>
      <c r="AB384" s="1461">
        <f t="shared" si="254"/>
        <v>409</v>
      </c>
      <c r="AC384" s="1461">
        <f t="shared" si="254"/>
        <v>465</v>
      </c>
      <c r="AD384" s="1461">
        <f t="shared" si="254"/>
        <v>511</v>
      </c>
      <c r="AE384" s="1461">
        <f t="shared" si="254"/>
        <v>546</v>
      </c>
      <c r="AF384" s="1461">
        <f t="shared" si="254"/>
        <v>874</v>
      </c>
      <c r="AG384" s="1461">
        <f t="shared" si="254"/>
        <v>1057</v>
      </c>
      <c r="AH384" s="1461">
        <f t="shared" si="254"/>
        <v>1931</v>
      </c>
    </row>
    <row r="385" spans="1:34">
      <c r="A385" s="1887">
        <v>368</v>
      </c>
      <c r="B385" s="1887">
        <v>382</v>
      </c>
      <c r="D385" s="2177">
        <v>1</v>
      </c>
      <c r="H385" s="170"/>
      <c r="I385" s="2314"/>
      <c r="J385" s="2317"/>
      <c r="K385" s="2317"/>
      <c r="O385" s="139" t="s">
        <v>231</v>
      </c>
      <c r="P385" s="1412"/>
      <c r="Q385" s="1412">
        <v>200</v>
      </c>
      <c r="R385" s="1412">
        <v>209</v>
      </c>
      <c r="S385" s="1412">
        <v>224</v>
      </c>
      <c r="T385" s="1412">
        <v>133</v>
      </c>
      <c r="U385" s="1412">
        <v>108</v>
      </c>
      <c r="V385" s="1412">
        <v>197</v>
      </c>
      <c r="W385" s="1412">
        <v>152</v>
      </c>
      <c r="X385" s="1412">
        <v>162</v>
      </c>
      <c r="Y385" s="1412">
        <v>138</v>
      </c>
      <c r="Z385" s="1412">
        <v>192</v>
      </c>
      <c r="AA385" s="1412">
        <v>216</v>
      </c>
      <c r="AB385" s="1415">
        <f>SUM(P385:R385)</f>
        <v>409</v>
      </c>
      <c r="AC385" s="1415">
        <f>SUM(S385:U385)</f>
        <v>465</v>
      </c>
      <c r="AD385" s="1415">
        <f>SUM(V385:X385)</f>
        <v>511</v>
      </c>
      <c r="AE385" s="1415">
        <f>SUM(Y385:AA385)</f>
        <v>546</v>
      </c>
      <c r="AF385" s="1415">
        <f>AB385+AC385</f>
        <v>874</v>
      </c>
      <c r="AG385" s="1415">
        <f>AE385+AD385</f>
        <v>1057</v>
      </c>
      <c r="AH385" s="1415">
        <f>AF385+AG385</f>
        <v>1931</v>
      </c>
    </row>
    <row r="386" spans="1:34">
      <c r="A386" s="1887">
        <v>369</v>
      </c>
      <c r="B386" s="1887">
        <v>383</v>
      </c>
      <c r="D386" s="2177">
        <v>1</v>
      </c>
      <c r="H386" s="170"/>
      <c r="I386" s="2314"/>
      <c r="J386" s="2317"/>
      <c r="K386" s="2317"/>
      <c r="M386" s="558"/>
      <c r="N386" s="558"/>
      <c r="O386" s="559" t="s">
        <v>232</v>
      </c>
      <c r="P386" s="1455"/>
      <c r="Q386" s="1455"/>
      <c r="R386" s="1455"/>
      <c r="S386" s="1455"/>
      <c r="T386" s="1455"/>
      <c r="U386" s="1455"/>
      <c r="V386" s="1455"/>
      <c r="W386" s="1455"/>
      <c r="X386" s="1455"/>
      <c r="Y386" s="1455"/>
      <c r="Z386" s="1455"/>
      <c r="AA386" s="1455"/>
      <c r="AB386" s="1451">
        <f>SUM(P386:R386)</f>
        <v>0</v>
      </c>
      <c r="AC386" s="1451">
        <f>SUM(S386:U386)</f>
        <v>0</v>
      </c>
      <c r="AD386" s="1451">
        <f>SUM(V386:X386)</f>
        <v>0</v>
      </c>
      <c r="AE386" s="1451">
        <f>SUM(Y386:AA386)</f>
        <v>0</v>
      </c>
      <c r="AF386" s="1451">
        <f>AB386+AC386</f>
        <v>0</v>
      </c>
      <c r="AG386" s="1451">
        <f>AE386+AD386</f>
        <v>0</v>
      </c>
      <c r="AH386" s="1451">
        <f>AF386+AG386</f>
        <v>0</v>
      </c>
    </row>
    <row r="387" spans="1:34" collapsed="1">
      <c r="A387" s="1887">
        <v>370</v>
      </c>
      <c r="B387" s="1887">
        <v>384</v>
      </c>
      <c r="D387" s="2177">
        <v>1</v>
      </c>
      <c r="H387" s="170"/>
      <c r="I387" s="2314"/>
      <c r="J387" s="2317"/>
      <c r="K387" s="2317"/>
      <c r="M387" s="563" t="s">
        <v>226</v>
      </c>
      <c r="N387" s="563"/>
      <c r="O387" s="564"/>
      <c r="P387" s="1456"/>
      <c r="Q387" s="1456"/>
      <c r="R387" s="1456"/>
      <c r="S387" s="1456"/>
      <c r="T387" s="1456"/>
      <c r="U387" s="1456"/>
      <c r="V387" s="1456"/>
      <c r="W387" s="1456"/>
      <c r="X387" s="1456"/>
      <c r="Y387" s="1456"/>
      <c r="Z387" s="1456"/>
      <c r="AA387" s="1456"/>
      <c r="AB387" s="1457">
        <f>SUM(P387:R387)</f>
        <v>0</v>
      </c>
      <c r="AC387" s="1457">
        <f>SUM(S387:U387)</f>
        <v>0</v>
      </c>
      <c r="AD387" s="1457">
        <f>SUM(V387:X387)</f>
        <v>0</v>
      </c>
      <c r="AE387" s="1457">
        <f>SUM(Y387:AA387)</f>
        <v>0</v>
      </c>
      <c r="AF387" s="1457">
        <f>AB387+AC387</f>
        <v>0</v>
      </c>
      <c r="AG387" s="1457">
        <f>AE387+AD387</f>
        <v>0</v>
      </c>
      <c r="AH387" s="1457">
        <f>AF387+AG387</f>
        <v>0</v>
      </c>
    </row>
    <row r="388" spans="1:34">
      <c r="A388" s="1887">
        <v>371</v>
      </c>
      <c r="B388" s="1887">
        <v>385</v>
      </c>
      <c r="D388" s="2177">
        <v>1</v>
      </c>
      <c r="H388" s="168"/>
      <c r="I388" s="167"/>
      <c r="J388" s="116"/>
      <c r="K388" s="116"/>
      <c r="L388" s="472" t="s">
        <v>136</v>
      </c>
      <c r="M388" s="472"/>
      <c r="N388" s="472"/>
      <c r="O388" s="473"/>
      <c r="P388" s="1462"/>
      <c r="Q388" s="1462"/>
      <c r="R388" s="1462"/>
      <c r="S388" s="1462"/>
      <c r="T388" s="1462"/>
      <c r="U388" s="1462"/>
      <c r="V388" s="1462"/>
      <c r="W388" s="1462"/>
      <c r="X388" s="1462"/>
      <c r="Y388" s="1462"/>
      <c r="Z388" s="1462"/>
      <c r="AA388" s="1462"/>
      <c r="AB388" s="1463">
        <f>SUM(P388:R388)</f>
        <v>0</v>
      </c>
      <c r="AC388" s="1463">
        <f>SUM(S388:U388)</f>
        <v>0</v>
      </c>
      <c r="AD388" s="1463">
        <f>SUM(V388:X388)</f>
        <v>0</v>
      </c>
      <c r="AE388" s="1463">
        <f>SUM(Y388:AA388)</f>
        <v>0</v>
      </c>
      <c r="AF388" s="1463">
        <f>AB388+AC388</f>
        <v>0</v>
      </c>
      <c r="AG388" s="1463">
        <f>AE388+AD388</f>
        <v>0</v>
      </c>
      <c r="AH388" s="1463">
        <f>AF388+AG388</f>
        <v>0</v>
      </c>
    </row>
    <row r="389" spans="1:34">
      <c r="A389" s="1887">
        <v>372</v>
      </c>
      <c r="B389" s="1887">
        <v>386</v>
      </c>
      <c r="D389" s="2177">
        <v>1</v>
      </c>
      <c r="H389" s="1447" t="s">
        <v>233</v>
      </c>
      <c r="I389" s="1448"/>
      <c r="J389" s="1449"/>
      <c r="K389" s="1449"/>
      <c r="L389" s="1448"/>
      <c r="M389" s="1448"/>
      <c r="N389" s="1448"/>
      <c r="O389" s="2015"/>
      <c r="P389" s="2017">
        <f t="shared" ref="P389:AH389" si="255">P390+P414</f>
        <v>5362</v>
      </c>
      <c r="Q389" s="2017">
        <f t="shared" si="255"/>
        <v>41728</v>
      </c>
      <c r="R389" s="2017">
        <f t="shared" si="255"/>
        <v>27742</v>
      </c>
      <c r="S389" s="2017">
        <f t="shared" si="255"/>
        <v>45665</v>
      </c>
      <c r="T389" s="2017">
        <f t="shared" si="255"/>
        <v>37480</v>
      </c>
      <c r="U389" s="2017">
        <f t="shared" si="255"/>
        <v>75232</v>
      </c>
      <c r="V389" s="2017">
        <f t="shared" si="255"/>
        <v>47626</v>
      </c>
      <c r="W389" s="2017">
        <f t="shared" si="255"/>
        <v>44730</v>
      </c>
      <c r="X389" s="2017">
        <f t="shared" si="255"/>
        <v>80802</v>
      </c>
      <c r="Y389" s="2017">
        <f t="shared" si="255"/>
        <v>40868</v>
      </c>
      <c r="Z389" s="2017">
        <f t="shared" si="255"/>
        <v>65661</v>
      </c>
      <c r="AA389" s="2017">
        <f t="shared" si="255"/>
        <v>128242</v>
      </c>
      <c r="AB389" s="2017">
        <f t="shared" si="255"/>
        <v>74832</v>
      </c>
      <c r="AC389" s="2017">
        <f t="shared" si="255"/>
        <v>158377</v>
      </c>
      <c r="AD389" s="2017">
        <f t="shared" si="255"/>
        <v>173158</v>
      </c>
      <c r="AE389" s="2017">
        <f t="shared" si="255"/>
        <v>234771</v>
      </c>
      <c r="AF389" s="2017">
        <f t="shared" si="255"/>
        <v>233209</v>
      </c>
      <c r="AG389" s="2017">
        <f t="shared" si="255"/>
        <v>407929</v>
      </c>
      <c r="AH389" s="2017">
        <f t="shared" si="255"/>
        <v>641138</v>
      </c>
    </row>
    <row r="390" spans="1:34">
      <c r="A390" s="1887">
        <v>373</v>
      </c>
      <c r="B390" s="1887">
        <v>387</v>
      </c>
      <c r="D390" s="2177">
        <v>1</v>
      </c>
      <c r="H390" s="170"/>
      <c r="I390" s="2314"/>
      <c r="J390" s="2315" t="s">
        <v>221</v>
      </c>
      <c r="K390" s="2315"/>
      <c r="L390" s="2316"/>
      <c r="M390" s="2316"/>
      <c r="N390" s="2316"/>
      <c r="O390" s="550"/>
      <c r="P390" s="626">
        <f>P391+P396+P413</f>
        <v>4751</v>
      </c>
      <c r="Q390" s="626">
        <f t="shared" ref="Q390:AH390" si="256">Q391+Q396+Q413</f>
        <v>13974</v>
      </c>
      <c r="R390" s="626">
        <f t="shared" si="256"/>
        <v>8456</v>
      </c>
      <c r="S390" s="626">
        <f t="shared" si="256"/>
        <v>12746</v>
      </c>
      <c r="T390" s="626">
        <f t="shared" si="256"/>
        <v>15774</v>
      </c>
      <c r="U390" s="626">
        <f t="shared" si="256"/>
        <v>21389</v>
      </c>
      <c r="V390" s="626">
        <f t="shared" si="256"/>
        <v>17129</v>
      </c>
      <c r="W390" s="626">
        <f t="shared" si="256"/>
        <v>13952</v>
      </c>
      <c r="X390" s="626">
        <f t="shared" si="256"/>
        <v>31009</v>
      </c>
      <c r="Y390" s="626">
        <f t="shared" si="256"/>
        <v>16580</v>
      </c>
      <c r="Z390" s="626">
        <f t="shared" si="256"/>
        <v>23944</v>
      </c>
      <c r="AA390" s="626">
        <f t="shared" si="256"/>
        <v>13276</v>
      </c>
      <c r="AB390" s="626">
        <f t="shared" si="256"/>
        <v>27181</v>
      </c>
      <c r="AC390" s="626">
        <f t="shared" si="256"/>
        <v>49909</v>
      </c>
      <c r="AD390" s="626">
        <f t="shared" si="256"/>
        <v>62090</v>
      </c>
      <c r="AE390" s="626">
        <f t="shared" si="256"/>
        <v>53800</v>
      </c>
      <c r="AF390" s="626">
        <f t="shared" si="256"/>
        <v>77090</v>
      </c>
      <c r="AG390" s="626">
        <f t="shared" si="256"/>
        <v>115890</v>
      </c>
      <c r="AH390" s="626">
        <f t="shared" si="256"/>
        <v>192980</v>
      </c>
    </row>
    <row r="391" spans="1:34" s="372" customFormat="1">
      <c r="A391" s="1887">
        <v>374</v>
      </c>
      <c r="B391" s="1887">
        <v>388</v>
      </c>
      <c r="D391" s="2177">
        <v>1</v>
      </c>
      <c r="G391" s="2178"/>
      <c r="H391" s="170"/>
      <c r="I391" s="2318"/>
      <c r="J391" s="2315"/>
      <c r="K391" s="2315"/>
      <c r="L391" s="371" t="s">
        <v>222</v>
      </c>
      <c r="M391" s="558"/>
      <c r="N391" s="558"/>
      <c r="O391" s="559"/>
      <c r="P391" s="1450">
        <f>P392+P395</f>
        <v>6343</v>
      </c>
      <c r="Q391" s="1450">
        <f t="shared" ref="Q391:AH391" si="257">Q392+Q395</f>
        <v>12771</v>
      </c>
      <c r="R391" s="1450">
        <f t="shared" si="257"/>
        <v>2253</v>
      </c>
      <c r="S391" s="1450">
        <f t="shared" si="257"/>
        <v>8855</v>
      </c>
      <c r="T391" s="1450">
        <f t="shared" si="257"/>
        <v>11454</v>
      </c>
      <c r="U391" s="1450">
        <f t="shared" si="257"/>
        <v>12648</v>
      </c>
      <c r="V391" s="1450">
        <f t="shared" si="257"/>
        <v>10898</v>
      </c>
      <c r="W391" s="1450">
        <f t="shared" si="257"/>
        <v>10453</v>
      </c>
      <c r="X391" s="1450">
        <f t="shared" si="257"/>
        <v>19132</v>
      </c>
      <c r="Y391" s="1450">
        <f t="shared" si="257"/>
        <v>10465</v>
      </c>
      <c r="Z391" s="1450">
        <f t="shared" si="257"/>
        <v>15357</v>
      </c>
      <c r="AA391" s="1450">
        <f t="shared" si="257"/>
        <v>4627</v>
      </c>
      <c r="AB391" s="1451">
        <f t="shared" si="257"/>
        <v>21367</v>
      </c>
      <c r="AC391" s="1450">
        <f t="shared" si="257"/>
        <v>32957</v>
      </c>
      <c r="AD391" s="1450">
        <f t="shared" si="257"/>
        <v>40483</v>
      </c>
      <c r="AE391" s="1450">
        <f t="shared" si="257"/>
        <v>30449</v>
      </c>
      <c r="AF391" s="1450">
        <f t="shared" si="257"/>
        <v>54324</v>
      </c>
      <c r="AG391" s="1450">
        <f t="shared" si="257"/>
        <v>70932</v>
      </c>
      <c r="AH391" s="1450">
        <f t="shared" si="257"/>
        <v>125256</v>
      </c>
    </row>
    <row r="392" spans="1:34">
      <c r="A392" s="1887">
        <v>375</v>
      </c>
      <c r="B392" s="1887">
        <v>389</v>
      </c>
      <c r="D392" s="2177">
        <v>1</v>
      </c>
      <c r="H392" s="170"/>
      <c r="I392" s="2314"/>
      <c r="J392" s="2315"/>
      <c r="K392" s="2315"/>
      <c r="M392" s="175" t="s">
        <v>223</v>
      </c>
      <c r="N392" s="175"/>
      <c r="O392" s="174"/>
      <c r="P392" s="1452">
        <f>SUM(P393:P394)</f>
        <v>6343</v>
      </c>
      <c r="Q392" s="1452">
        <f t="shared" ref="Q392:AH392" si="258">SUM(Q393:Q394)</f>
        <v>12771</v>
      </c>
      <c r="R392" s="1452">
        <f t="shared" si="258"/>
        <v>2253</v>
      </c>
      <c r="S392" s="1452">
        <f t="shared" si="258"/>
        <v>8855</v>
      </c>
      <c r="T392" s="1452">
        <f t="shared" si="258"/>
        <v>11454</v>
      </c>
      <c r="U392" s="1452">
        <f t="shared" si="258"/>
        <v>12648</v>
      </c>
      <c r="V392" s="1452">
        <f t="shared" si="258"/>
        <v>10898</v>
      </c>
      <c r="W392" s="1452">
        <f t="shared" si="258"/>
        <v>10453</v>
      </c>
      <c r="X392" s="1452">
        <f t="shared" si="258"/>
        <v>19132</v>
      </c>
      <c r="Y392" s="1452">
        <f t="shared" si="258"/>
        <v>10465</v>
      </c>
      <c r="Z392" s="1452">
        <f t="shared" si="258"/>
        <v>15357</v>
      </c>
      <c r="AA392" s="1452">
        <f t="shared" si="258"/>
        <v>4627</v>
      </c>
      <c r="AB392" s="1453">
        <f t="shared" si="258"/>
        <v>21367</v>
      </c>
      <c r="AC392" s="1452">
        <f t="shared" si="258"/>
        <v>32957</v>
      </c>
      <c r="AD392" s="1452">
        <f t="shared" si="258"/>
        <v>40483</v>
      </c>
      <c r="AE392" s="1452">
        <f t="shared" si="258"/>
        <v>30449</v>
      </c>
      <c r="AF392" s="1452">
        <f t="shared" si="258"/>
        <v>54324</v>
      </c>
      <c r="AG392" s="1452">
        <f t="shared" si="258"/>
        <v>70932</v>
      </c>
      <c r="AH392" s="1452">
        <f t="shared" si="258"/>
        <v>125256</v>
      </c>
    </row>
    <row r="393" spans="1:34">
      <c r="A393" s="1887">
        <v>376</v>
      </c>
      <c r="B393" s="1887">
        <v>390</v>
      </c>
      <c r="D393" s="2177">
        <v>1</v>
      </c>
      <c r="H393" s="170"/>
      <c r="I393" s="2314"/>
      <c r="J393" s="2315"/>
      <c r="K393" s="2315"/>
      <c r="N393" s="175" t="s">
        <v>224</v>
      </c>
      <c r="O393" s="174"/>
      <c r="P393" s="1454">
        <v>5856</v>
      </c>
      <c r="Q393" s="1454">
        <v>12246</v>
      </c>
      <c r="R393" s="1454">
        <v>1756</v>
      </c>
      <c r="S393" s="1454">
        <v>8358</v>
      </c>
      <c r="T393" s="1454">
        <v>10960</v>
      </c>
      <c r="U393" s="1454">
        <v>11963</v>
      </c>
      <c r="V393" s="1454">
        <v>10168</v>
      </c>
      <c r="W393" s="1454">
        <v>9924</v>
      </c>
      <c r="X393" s="1454">
        <v>18554</v>
      </c>
      <c r="Y393" s="1454">
        <v>9887</v>
      </c>
      <c r="Z393" s="1454">
        <v>14799</v>
      </c>
      <c r="AA393" s="1454">
        <v>4135</v>
      </c>
      <c r="AB393" s="1453">
        <f>SUM(P393:R393)</f>
        <v>19858</v>
      </c>
      <c r="AC393" s="1453">
        <f>SUM(S393:U393)</f>
        <v>31281</v>
      </c>
      <c r="AD393" s="1453">
        <f>SUM(V393:X393)</f>
        <v>38646</v>
      </c>
      <c r="AE393" s="1453">
        <f>SUM(Y393:AA393)</f>
        <v>28821</v>
      </c>
      <c r="AF393" s="1453">
        <f>AB393+AC393</f>
        <v>51139</v>
      </c>
      <c r="AG393" s="1453">
        <f>AE393+AD393</f>
        <v>67467</v>
      </c>
      <c r="AH393" s="1453">
        <f>AF393+AG393</f>
        <v>118606</v>
      </c>
    </row>
    <row r="394" spans="1:34">
      <c r="A394" s="1887">
        <v>377</v>
      </c>
      <c r="B394" s="1887">
        <v>391</v>
      </c>
      <c r="D394" s="2177">
        <v>1</v>
      </c>
      <c r="H394" s="170"/>
      <c r="I394" s="2314"/>
      <c r="J394" s="2315"/>
      <c r="K394" s="2315"/>
      <c r="M394" s="558"/>
      <c r="N394" s="558" t="s">
        <v>225</v>
      </c>
      <c r="O394" s="559"/>
      <c r="P394" s="1455">
        <v>487</v>
      </c>
      <c r="Q394" s="1455">
        <v>525</v>
      </c>
      <c r="R394" s="1455">
        <v>497</v>
      </c>
      <c r="S394" s="1455">
        <v>497</v>
      </c>
      <c r="T394" s="1455">
        <v>494</v>
      </c>
      <c r="U394" s="1455">
        <v>685</v>
      </c>
      <c r="V394" s="1455">
        <v>730</v>
      </c>
      <c r="W394" s="1455">
        <v>529</v>
      </c>
      <c r="X394" s="1455">
        <v>578</v>
      </c>
      <c r="Y394" s="1455">
        <v>578</v>
      </c>
      <c r="Z394" s="1455">
        <v>558</v>
      </c>
      <c r="AA394" s="1455">
        <v>492</v>
      </c>
      <c r="AB394" s="1451">
        <f>SUM(P394:R394)</f>
        <v>1509</v>
      </c>
      <c r="AC394" s="1451">
        <f>SUM(S394:U394)</f>
        <v>1676</v>
      </c>
      <c r="AD394" s="1451">
        <f>SUM(V394:X394)</f>
        <v>1837</v>
      </c>
      <c r="AE394" s="1451">
        <f>SUM(Y394:AA394)</f>
        <v>1628</v>
      </c>
      <c r="AF394" s="1451">
        <f>AB394+AC394</f>
        <v>3185</v>
      </c>
      <c r="AG394" s="1451">
        <f>AE394+AD394</f>
        <v>3465</v>
      </c>
      <c r="AH394" s="1451">
        <f>AF394+AG394</f>
        <v>6650</v>
      </c>
    </row>
    <row r="395" spans="1:34" collapsed="1">
      <c r="A395" s="1887">
        <v>378</v>
      </c>
      <c r="B395" s="1887">
        <v>392</v>
      </c>
      <c r="D395" s="2177">
        <v>1</v>
      </c>
      <c r="H395" s="170"/>
      <c r="I395" s="2314"/>
      <c r="J395" s="2315"/>
      <c r="K395" s="2315"/>
      <c r="L395" s="16"/>
      <c r="M395" s="563" t="s">
        <v>226</v>
      </c>
      <c r="N395" s="563"/>
      <c r="O395" s="564"/>
      <c r="P395" s="1456"/>
      <c r="Q395" s="1456"/>
      <c r="R395" s="1456"/>
      <c r="S395" s="1456"/>
      <c r="T395" s="1456"/>
      <c r="U395" s="1456"/>
      <c r="V395" s="1456"/>
      <c r="W395" s="1456"/>
      <c r="X395" s="1456"/>
      <c r="Y395" s="1456"/>
      <c r="Z395" s="1456"/>
      <c r="AA395" s="1456"/>
      <c r="AB395" s="1457">
        <f>SUM(P395:R395)</f>
        <v>0</v>
      </c>
      <c r="AC395" s="1457">
        <f>SUM(S395:U395)</f>
        <v>0</v>
      </c>
      <c r="AD395" s="1457">
        <f>SUM(V395:X395)</f>
        <v>0</v>
      </c>
      <c r="AE395" s="1457">
        <f>SUM(Y395:AA395)</f>
        <v>0</v>
      </c>
      <c r="AF395" s="1457">
        <f>AB395+AC395</f>
        <v>0</v>
      </c>
      <c r="AG395" s="1457">
        <f>AE395+AD395</f>
        <v>0</v>
      </c>
      <c r="AH395" s="1457">
        <f>AF395+AG395</f>
        <v>0</v>
      </c>
    </row>
    <row r="396" spans="1:34" s="372" customFormat="1">
      <c r="A396" s="1887">
        <v>379</v>
      </c>
      <c r="B396" s="1887">
        <v>393</v>
      </c>
      <c r="D396" s="2177">
        <v>1</v>
      </c>
      <c r="G396" s="2178"/>
      <c r="H396" s="170"/>
      <c r="I396" s="2318"/>
      <c r="J396" s="2315"/>
      <c r="K396" s="2315"/>
      <c r="L396" s="371" t="s">
        <v>227</v>
      </c>
      <c r="M396" s="557"/>
      <c r="N396" s="557"/>
      <c r="O396" s="553"/>
      <c r="P396" s="1458">
        <f>P397+P404+P405+P409+P412</f>
        <v>-1592</v>
      </c>
      <c r="Q396" s="1458">
        <f t="shared" ref="Q396:AH396" si="259">Q397+Q404+Q405+Q409+Q412</f>
        <v>1203</v>
      </c>
      <c r="R396" s="1458">
        <f t="shared" si="259"/>
        <v>6203</v>
      </c>
      <c r="S396" s="1458">
        <f t="shared" si="259"/>
        <v>3891</v>
      </c>
      <c r="T396" s="1458">
        <f t="shared" si="259"/>
        <v>4320</v>
      </c>
      <c r="U396" s="1458">
        <f t="shared" si="259"/>
        <v>8741</v>
      </c>
      <c r="V396" s="1458">
        <f t="shared" si="259"/>
        <v>6231</v>
      </c>
      <c r="W396" s="1458">
        <f t="shared" si="259"/>
        <v>3499</v>
      </c>
      <c r="X396" s="1458">
        <f t="shared" si="259"/>
        <v>11877</v>
      </c>
      <c r="Y396" s="1458">
        <f t="shared" si="259"/>
        <v>6115</v>
      </c>
      <c r="Z396" s="1458">
        <f t="shared" si="259"/>
        <v>8587</v>
      </c>
      <c r="AA396" s="1458">
        <f t="shared" si="259"/>
        <v>8649</v>
      </c>
      <c r="AB396" s="1459">
        <f t="shared" si="259"/>
        <v>5814</v>
      </c>
      <c r="AC396" s="1459">
        <f t="shared" si="259"/>
        <v>16952</v>
      </c>
      <c r="AD396" s="1459">
        <f t="shared" si="259"/>
        <v>21607</v>
      </c>
      <c r="AE396" s="1459">
        <f t="shared" si="259"/>
        <v>23351</v>
      </c>
      <c r="AF396" s="1459">
        <f t="shared" si="259"/>
        <v>22766</v>
      </c>
      <c r="AG396" s="1459">
        <f t="shared" si="259"/>
        <v>44958</v>
      </c>
      <c r="AH396" s="1459">
        <f t="shared" si="259"/>
        <v>67724</v>
      </c>
    </row>
    <row r="397" spans="1:34">
      <c r="A397" s="1887">
        <v>380</v>
      </c>
      <c r="B397" s="1887">
        <v>394</v>
      </c>
      <c r="D397" s="2177">
        <v>1</v>
      </c>
      <c r="H397" s="170"/>
      <c r="I397" s="2314"/>
      <c r="J397" s="2315"/>
      <c r="K397" s="2315"/>
      <c r="M397" s="175" t="s">
        <v>223</v>
      </c>
      <c r="N397" s="175"/>
      <c r="O397" s="174"/>
      <c r="P397" s="1452">
        <f>P398+P401</f>
        <v>904</v>
      </c>
      <c r="Q397" s="1452">
        <f t="shared" ref="Q397:AA397" si="260">Q398+Q401</f>
        <v>6683</v>
      </c>
      <c r="R397" s="1452">
        <f t="shared" si="260"/>
        <v>11709</v>
      </c>
      <c r="S397" s="1452">
        <f t="shared" si="260"/>
        <v>8788</v>
      </c>
      <c r="T397" s="1452">
        <f t="shared" si="260"/>
        <v>9397</v>
      </c>
      <c r="U397" s="1452">
        <f t="shared" si="260"/>
        <v>13735</v>
      </c>
      <c r="V397" s="1452">
        <f t="shared" si="260"/>
        <v>12257</v>
      </c>
      <c r="W397" s="1452">
        <f t="shared" si="260"/>
        <v>9799</v>
      </c>
      <c r="X397" s="1452">
        <f t="shared" si="260"/>
        <v>17423</v>
      </c>
      <c r="Y397" s="1452">
        <f t="shared" si="260"/>
        <v>12070</v>
      </c>
      <c r="Z397" s="1452">
        <f t="shared" si="260"/>
        <v>13995</v>
      </c>
      <c r="AA397" s="1452">
        <f t="shared" si="260"/>
        <v>15507</v>
      </c>
      <c r="AB397" s="1453">
        <f>AB398+AB401</f>
        <v>19296</v>
      </c>
      <c r="AC397" s="1453">
        <f t="shared" ref="AC397:AH397" si="261">AC398+AC401</f>
        <v>31920</v>
      </c>
      <c r="AD397" s="1453">
        <f t="shared" si="261"/>
        <v>39479</v>
      </c>
      <c r="AE397" s="1453">
        <f t="shared" si="261"/>
        <v>41572</v>
      </c>
      <c r="AF397" s="1453">
        <f t="shared" si="261"/>
        <v>51216</v>
      </c>
      <c r="AG397" s="1453">
        <f t="shared" si="261"/>
        <v>81051</v>
      </c>
      <c r="AH397" s="1453">
        <f t="shared" si="261"/>
        <v>132267</v>
      </c>
    </row>
    <row r="398" spans="1:34">
      <c r="A398" s="1887">
        <v>381</v>
      </c>
      <c r="B398" s="1887">
        <v>395</v>
      </c>
      <c r="D398" s="2177">
        <v>1</v>
      </c>
      <c r="H398" s="170"/>
      <c r="I398" s="2314"/>
      <c r="J398" s="2315"/>
      <c r="K398" s="2315"/>
      <c r="N398" s="175" t="s">
        <v>224</v>
      </c>
      <c r="O398" s="568"/>
      <c r="P398" s="1460">
        <f>SUM(P399:P400)</f>
        <v>911</v>
      </c>
      <c r="Q398" s="1460">
        <f t="shared" ref="Q398:AA398" si="262">SUM(Q399:Q400)</f>
        <v>6341</v>
      </c>
      <c r="R398" s="1460">
        <f t="shared" si="262"/>
        <v>11424</v>
      </c>
      <c r="S398" s="1460">
        <f t="shared" si="262"/>
        <v>8596</v>
      </c>
      <c r="T398" s="1460">
        <f t="shared" si="262"/>
        <v>9094</v>
      </c>
      <c r="U398" s="1460">
        <f t="shared" si="262"/>
        <v>13441</v>
      </c>
      <c r="V398" s="1460">
        <f t="shared" si="262"/>
        <v>12021</v>
      </c>
      <c r="W398" s="1460">
        <f t="shared" si="262"/>
        <v>9551</v>
      </c>
      <c r="X398" s="1460">
        <f t="shared" si="262"/>
        <v>16762</v>
      </c>
      <c r="Y398" s="1460">
        <f t="shared" si="262"/>
        <v>11983</v>
      </c>
      <c r="Z398" s="1460">
        <f t="shared" si="262"/>
        <v>13600</v>
      </c>
      <c r="AA398" s="1460">
        <f t="shared" si="262"/>
        <v>15395</v>
      </c>
      <c r="AB398" s="1461">
        <f>SUM(AB399:AB400)</f>
        <v>18676</v>
      </c>
      <c r="AC398" s="1461">
        <f t="shared" ref="AC398:AH398" si="263">SUM(AC399:AC400)</f>
        <v>31131</v>
      </c>
      <c r="AD398" s="1461">
        <f t="shared" si="263"/>
        <v>38334</v>
      </c>
      <c r="AE398" s="1461">
        <f t="shared" si="263"/>
        <v>40978</v>
      </c>
      <c r="AF398" s="1461">
        <f t="shared" si="263"/>
        <v>49807</v>
      </c>
      <c r="AG398" s="1461">
        <f t="shared" si="263"/>
        <v>79312</v>
      </c>
      <c r="AH398" s="1461">
        <f t="shared" si="263"/>
        <v>129119</v>
      </c>
    </row>
    <row r="399" spans="1:34">
      <c r="A399" s="1887">
        <v>382</v>
      </c>
      <c r="B399" s="1887">
        <v>396</v>
      </c>
      <c r="D399" s="2177">
        <v>1</v>
      </c>
      <c r="H399" s="170"/>
      <c r="I399" s="2314"/>
      <c r="J399" s="2315"/>
      <c r="K399" s="2315"/>
      <c r="O399" s="139" t="s">
        <v>228</v>
      </c>
      <c r="P399" s="1412">
        <v>911</v>
      </c>
      <c r="Q399" s="1412">
        <v>6341</v>
      </c>
      <c r="R399" s="1412">
        <v>11424</v>
      </c>
      <c r="S399" s="1412">
        <v>8596</v>
      </c>
      <c r="T399" s="1412">
        <v>9094</v>
      </c>
      <c r="U399" s="1412">
        <v>13441</v>
      </c>
      <c r="V399" s="1412">
        <v>12021</v>
      </c>
      <c r="W399" s="1412">
        <v>9551</v>
      </c>
      <c r="X399" s="1412">
        <v>16762</v>
      </c>
      <c r="Y399" s="1412">
        <v>11983</v>
      </c>
      <c r="Z399" s="1412">
        <v>13600</v>
      </c>
      <c r="AA399" s="1412">
        <v>15395</v>
      </c>
      <c r="AB399" s="1415">
        <f>SUM(P399:R399)</f>
        <v>18676</v>
      </c>
      <c r="AC399" s="1415">
        <f>SUM(S399:U399)</f>
        <v>31131</v>
      </c>
      <c r="AD399" s="1415">
        <f>SUM(V399:X399)</f>
        <v>38334</v>
      </c>
      <c r="AE399" s="1415">
        <f>SUM(Y399:AA399)</f>
        <v>40978</v>
      </c>
      <c r="AF399" s="1415">
        <f>AB399+AC399</f>
        <v>49807</v>
      </c>
      <c r="AG399" s="1415">
        <f>AE399+AD399</f>
        <v>79312</v>
      </c>
      <c r="AH399" s="1415">
        <f>AF399+AG399</f>
        <v>129119</v>
      </c>
    </row>
    <row r="400" spans="1:34">
      <c r="A400" s="1887">
        <v>383</v>
      </c>
      <c r="B400" s="1887">
        <v>397</v>
      </c>
      <c r="D400" s="2177">
        <v>1</v>
      </c>
      <c r="H400" s="170"/>
      <c r="I400" s="2314"/>
      <c r="J400" s="2315"/>
      <c r="K400" s="2315"/>
      <c r="O400" s="139" t="s">
        <v>229</v>
      </c>
      <c r="P400" s="1412"/>
      <c r="Q400" s="1412"/>
      <c r="R400" s="1412"/>
      <c r="S400" s="1412"/>
      <c r="T400" s="1412"/>
      <c r="U400" s="1412"/>
      <c r="V400" s="1412"/>
      <c r="W400" s="1412"/>
      <c r="X400" s="1412"/>
      <c r="Y400" s="1412"/>
      <c r="Z400" s="1412"/>
      <c r="AA400" s="1412"/>
      <c r="AB400" s="1415">
        <f>SUM(P400:R400)</f>
        <v>0</v>
      </c>
      <c r="AC400" s="1415">
        <f>SUM(S400:U400)</f>
        <v>0</v>
      </c>
      <c r="AD400" s="1415">
        <f>SUM(V400:X400)</f>
        <v>0</v>
      </c>
      <c r="AE400" s="1415">
        <f>SUM(Y400:AA400)</f>
        <v>0</v>
      </c>
      <c r="AF400" s="1415">
        <f>AB400+AC400</f>
        <v>0</v>
      </c>
      <c r="AG400" s="1415">
        <f>AE400+AD400</f>
        <v>0</v>
      </c>
      <c r="AH400" s="1415">
        <f>AF400+AG400</f>
        <v>0</v>
      </c>
    </row>
    <row r="401" spans="1:34">
      <c r="A401" s="1887">
        <v>384</v>
      </c>
      <c r="B401" s="1887">
        <v>398</v>
      </c>
      <c r="D401" s="2177">
        <v>1</v>
      </c>
      <c r="H401" s="170"/>
      <c r="I401" s="2314"/>
      <c r="J401" s="2315"/>
      <c r="K401" s="2315"/>
      <c r="N401" s="175" t="s">
        <v>225</v>
      </c>
      <c r="O401" s="568"/>
      <c r="P401" s="1460">
        <f>SUM(P402:P403)</f>
        <v>-7</v>
      </c>
      <c r="Q401" s="1460">
        <f t="shared" ref="Q401:AA401" si="264">SUM(Q402:Q403)</f>
        <v>342</v>
      </c>
      <c r="R401" s="1460">
        <f t="shared" si="264"/>
        <v>285</v>
      </c>
      <c r="S401" s="1460">
        <f t="shared" si="264"/>
        <v>192</v>
      </c>
      <c r="T401" s="1460">
        <f t="shared" si="264"/>
        <v>303</v>
      </c>
      <c r="U401" s="1460">
        <f t="shared" si="264"/>
        <v>294</v>
      </c>
      <c r="V401" s="1460">
        <f t="shared" si="264"/>
        <v>236</v>
      </c>
      <c r="W401" s="1460">
        <f t="shared" si="264"/>
        <v>248</v>
      </c>
      <c r="X401" s="1460">
        <f t="shared" si="264"/>
        <v>661</v>
      </c>
      <c r="Y401" s="1460">
        <f t="shared" si="264"/>
        <v>87</v>
      </c>
      <c r="Z401" s="1460">
        <f t="shared" si="264"/>
        <v>395</v>
      </c>
      <c r="AA401" s="1460">
        <f t="shared" si="264"/>
        <v>112</v>
      </c>
      <c r="AB401" s="1461">
        <f>SUM(AB402:AB403)</f>
        <v>620</v>
      </c>
      <c r="AC401" s="1461">
        <f t="shared" ref="AC401:AH401" si="265">SUM(AC402:AC403)</f>
        <v>789</v>
      </c>
      <c r="AD401" s="1461">
        <f t="shared" si="265"/>
        <v>1145</v>
      </c>
      <c r="AE401" s="1461">
        <f t="shared" si="265"/>
        <v>594</v>
      </c>
      <c r="AF401" s="1461">
        <f t="shared" si="265"/>
        <v>1409</v>
      </c>
      <c r="AG401" s="1461">
        <f t="shared" si="265"/>
        <v>1739</v>
      </c>
      <c r="AH401" s="1461">
        <f t="shared" si="265"/>
        <v>3148</v>
      </c>
    </row>
    <row r="402" spans="1:34">
      <c r="A402" s="1887">
        <v>385</v>
      </c>
      <c r="B402" s="1887">
        <v>399</v>
      </c>
      <c r="D402" s="2177">
        <v>1</v>
      </c>
      <c r="H402" s="170"/>
      <c r="I402" s="2314"/>
      <c r="J402" s="2315"/>
      <c r="K402" s="2315"/>
      <c r="O402" s="139" t="s">
        <v>228</v>
      </c>
      <c r="P402" s="1412">
        <v>-7</v>
      </c>
      <c r="Q402" s="1412">
        <v>342</v>
      </c>
      <c r="R402" s="1412">
        <v>285</v>
      </c>
      <c r="S402" s="1412">
        <v>192</v>
      </c>
      <c r="T402" s="1412">
        <v>303</v>
      </c>
      <c r="U402" s="1412">
        <v>294</v>
      </c>
      <c r="V402" s="1412">
        <v>236</v>
      </c>
      <c r="W402" s="1412">
        <v>248</v>
      </c>
      <c r="X402" s="1412">
        <v>661</v>
      </c>
      <c r="Y402" s="1412">
        <v>87</v>
      </c>
      <c r="Z402" s="1412">
        <v>395</v>
      </c>
      <c r="AA402" s="1412">
        <v>112</v>
      </c>
      <c r="AB402" s="1415">
        <f>SUM(P402:R402)</f>
        <v>620</v>
      </c>
      <c r="AC402" s="1415">
        <f>SUM(S402:U402)</f>
        <v>789</v>
      </c>
      <c r="AD402" s="1415">
        <f>SUM(V402:X402)</f>
        <v>1145</v>
      </c>
      <c r="AE402" s="1415">
        <f>SUM(Y402:AA402)</f>
        <v>594</v>
      </c>
      <c r="AF402" s="1415">
        <f>AB402+AC402</f>
        <v>1409</v>
      </c>
      <c r="AG402" s="1415">
        <f>AE402+AD402</f>
        <v>1739</v>
      </c>
      <c r="AH402" s="1415">
        <f>AF402+AG402</f>
        <v>3148</v>
      </c>
    </row>
    <row r="403" spans="1:34">
      <c r="A403" s="1887">
        <v>386</v>
      </c>
      <c r="B403" s="1887">
        <v>400</v>
      </c>
      <c r="D403" s="2177">
        <v>1</v>
      </c>
      <c r="H403" s="170"/>
      <c r="I403" s="2314"/>
      <c r="J403" s="2315"/>
      <c r="K403" s="2315"/>
      <c r="M403" s="558"/>
      <c r="N403" s="558"/>
      <c r="O403" s="559" t="s">
        <v>229</v>
      </c>
      <c r="P403" s="1455"/>
      <c r="Q403" s="1455"/>
      <c r="R403" s="1455"/>
      <c r="S403" s="1455"/>
      <c r="T403" s="1455"/>
      <c r="U403" s="1455"/>
      <c r="V403" s="1455"/>
      <c r="W403" s="1455"/>
      <c r="X403" s="1455"/>
      <c r="Y403" s="1455"/>
      <c r="Z403" s="1455"/>
      <c r="AA403" s="1455"/>
      <c r="AB403" s="1451">
        <f>SUM(P403:R403)</f>
        <v>0</v>
      </c>
      <c r="AC403" s="1451">
        <f>SUM(S403:U403)</f>
        <v>0</v>
      </c>
      <c r="AD403" s="1451">
        <f>SUM(V403:X403)</f>
        <v>0</v>
      </c>
      <c r="AE403" s="1451">
        <f>SUM(Y403:AA403)</f>
        <v>0</v>
      </c>
      <c r="AF403" s="1451">
        <f>AB403+AC403</f>
        <v>0</v>
      </c>
      <c r="AG403" s="1451">
        <f>AE403+AD403</f>
        <v>0</v>
      </c>
      <c r="AH403" s="1451">
        <f>AF403+AG403</f>
        <v>0</v>
      </c>
    </row>
    <row r="404" spans="1:34" collapsed="1">
      <c r="A404" s="1887">
        <v>387</v>
      </c>
      <c r="B404" s="1887">
        <v>401</v>
      </c>
      <c r="D404" s="2177">
        <v>1</v>
      </c>
      <c r="H404" s="170"/>
      <c r="I404" s="2314"/>
      <c r="J404" s="2315"/>
      <c r="K404" s="2315"/>
      <c r="M404" s="563" t="s">
        <v>226</v>
      </c>
      <c r="N404" s="563"/>
      <c r="O404" s="564"/>
      <c r="P404" s="1456"/>
      <c r="Q404" s="1456"/>
      <c r="R404" s="1456"/>
      <c r="S404" s="1456"/>
      <c r="T404" s="1456"/>
      <c r="U404" s="1456"/>
      <c r="V404" s="1456"/>
      <c r="W404" s="1456"/>
      <c r="X404" s="1456"/>
      <c r="Y404" s="1456"/>
      <c r="Z404" s="1456"/>
      <c r="AA404" s="1456"/>
      <c r="AB404" s="1457">
        <f>SUM(P404:R404)</f>
        <v>0</v>
      </c>
      <c r="AC404" s="1457">
        <f>SUM(S404:U404)</f>
        <v>0</v>
      </c>
      <c r="AD404" s="1457">
        <f>SUM(V404:X404)</f>
        <v>0</v>
      </c>
      <c r="AE404" s="1457">
        <f>SUM(Y404:AA404)</f>
        <v>0</v>
      </c>
      <c r="AF404" s="1457">
        <f>AB404+AC404</f>
        <v>0</v>
      </c>
      <c r="AG404" s="1457">
        <f>AE404+AD404</f>
        <v>0</v>
      </c>
      <c r="AH404" s="1457">
        <f>AF404+AG404</f>
        <v>0</v>
      </c>
    </row>
    <row r="405" spans="1:34">
      <c r="A405" s="1887">
        <v>388</v>
      </c>
      <c r="B405" s="1887">
        <v>402</v>
      </c>
      <c r="D405" s="2177">
        <v>1</v>
      </c>
      <c r="H405" s="170"/>
      <c r="I405" s="2314"/>
      <c r="J405" s="2315"/>
      <c r="K405" s="2315"/>
      <c r="M405" s="589" t="s">
        <v>501</v>
      </c>
      <c r="N405" s="589"/>
      <c r="O405" s="590"/>
      <c r="P405" s="1450">
        <f>SUM(P406:P408)</f>
        <v>-2451</v>
      </c>
      <c r="Q405" s="1450">
        <f t="shared" ref="Q405:AH405" si="266">SUM(Q406:Q408)</f>
        <v>-5435</v>
      </c>
      <c r="R405" s="1450">
        <f t="shared" si="266"/>
        <v>-5470</v>
      </c>
      <c r="S405" s="1450">
        <f t="shared" si="266"/>
        <v>-4857</v>
      </c>
      <c r="T405" s="1450">
        <f t="shared" si="266"/>
        <v>-5042</v>
      </c>
      <c r="U405" s="1450">
        <f t="shared" si="266"/>
        <v>-4949</v>
      </c>
      <c r="V405" s="1450">
        <f t="shared" si="266"/>
        <v>-5986</v>
      </c>
      <c r="W405" s="1450">
        <f t="shared" si="266"/>
        <v>-6260</v>
      </c>
      <c r="X405" s="1450">
        <f t="shared" si="266"/>
        <v>-5506</v>
      </c>
      <c r="Y405" s="1450">
        <f t="shared" si="266"/>
        <v>-5922</v>
      </c>
      <c r="Z405" s="1450">
        <f t="shared" si="266"/>
        <v>-5375</v>
      </c>
      <c r="AA405" s="1450">
        <f t="shared" si="266"/>
        <v>-6825</v>
      </c>
      <c r="AB405" s="1451">
        <f t="shared" si="266"/>
        <v>-13356</v>
      </c>
      <c r="AC405" s="1451">
        <f t="shared" si="266"/>
        <v>-14848</v>
      </c>
      <c r="AD405" s="1451">
        <f t="shared" si="266"/>
        <v>-17752</v>
      </c>
      <c r="AE405" s="1451">
        <f t="shared" si="266"/>
        <v>-18122</v>
      </c>
      <c r="AF405" s="1451">
        <f t="shared" si="266"/>
        <v>-28204</v>
      </c>
      <c r="AG405" s="1451">
        <f t="shared" si="266"/>
        <v>-35874</v>
      </c>
      <c r="AH405" s="1451">
        <f t="shared" si="266"/>
        <v>-64078</v>
      </c>
    </row>
    <row r="406" spans="1:34">
      <c r="A406" s="1887">
        <v>389</v>
      </c>
      <c r="B406" s="1887">
        <v>403</v>
      </c>
      <c r="D406" s="2177">
        <v>1</v>
      </c>
      <c r="H406" s="170"/>
      <c r="I406" s="2314"/>
      <c r="J406" s="2315"/>
      <c r="K406" s="2315"/>
      <c r="M406" s="587"/>
      <c r="N406" s="587"/>
      <c r="O406" s="588" t="s">
        <v>404</v>
      </c>
      <c r="P406" s="1454">
        <v>-2419</v>
      </c>
      <c r="Q406" s="1454">
        <v>-2315</v>
      </c>
      <c r="R406" s="1454">
        <v>-2341</v>
      </c>
      <c r="S406" s="1454">
        <v>-2274</v>
      </c>
      <c r="T406" s="1454">
        <v>-2302</v>
      </c>
      <c r="U406" s="1454">
        <v>-2134</v>
      </c>
      <c r="V406" s="1454">
        <v>-2283</v>
      </c>
      <c r="W406" s="1454">
        <v>-3095</v>
      </c>
      <c r="X406" s="1454">
        <v>-2248</v>
      </c>
      <c r="Y406" s="1454">
        <v>-2193</v>
      </c>
      <c r="Z406" s="1454">
        <v>-2027</v>
      </c>
      <c r="AA406" s="1454">
        <v>-2265</v>
      </c>
      <c r="AB406" s="1453">
        <f>SUM(P406:R406)</f>
        <v>-7075</v>
      </c>
      <c r="AC406" s="1453">
        <f>SUM(S406:U406)</f>
        <v>-6710</v>
      </c>
      <c r="AD406" s="1453">
        <f>SUM(V406:X406)</f>
        <v>-7626</v>
      </c>
      <c r="AE406" s="1453">
        <f>SUM(Y406:AA406)</f>
        <v>-6485</v>
      </c>
      <c r="AF406" s="1453">
        <f>AB406+AC406</f>
        <v>-13785</v>
      </c>
      <c r="AG406" s="1453">
        <f>AE406+AD406</f>
        <v>-14111</v>
      </c>
      <c r="AH406" s="1453">
        <f>AF406+AG406</f>
        <v>-27896</v>
      </c>
    </row>
    <row r="407" spans="1:34">
      <c r="A407" s="1887">
        <v>390</v>
      </c>
      <c r="B407" s="1887">
        <v>404</v>
      </c>
      <c r="D407" s="2177">
        <v>1</v>
      </c>
      <c r="E407" s="371"/>
      <c r="F407" s="371"/>
      <c r="H407" s="170"/>
      <c r="I407" s="2314"/>
      <c r="J407" s="2315"/>
      <c r="K407" s="2315"/>
      <c r="M407" s="1578"/>
      <c r="N407" s="1578"/>
      <c r="O407" s="621" t="s">
        <v>405</v>
      </c>
      <c r="P407" s="1412"/>
      <c r="Q407" s="1412"/>
      <c r="R407" s="1412"/>
      <c r="S407" s="1412">
        <v>-50</v>
      </c>
      <c r="T407" s="1412">
        <v>-224</v>
      </c>
      <c r="U407" s="1412">
        <v>-246</v>
      </c>
      <c r="V407" s="1412">
        <v>-182</v>
      </c>
      <c r="W407" s="1412">
        <v>-209</v>
      </c>
      <c r="X407" s="1412">
        <v>-62</v>
      </c>
      <c r="Y407" s="1412">
        <v>-389</v>
      </c>
      <c r="Z407" s="1412">
        <v>-196</v>
      </c>
      <c r="AA407" s="1412">
        <v>-263</v>
      </c>
      <c r="AB407" s="1415">
        <f>SUM(P407:R407)</f>
        <v>0</v>
      </c>
      <c r="AC407" s="1415">
        <f>SUM(S407:U407)</f>
        <v>-520</v>
      </c>
      <c r="AD407" s="1415">
        <f>SUM(V407:X407)</f>
        <v>-453</v>
      </c>
      <c r="AE407" s="1415">
        <f>SUM(Y407:AA407)</f>
        <v>-848</v>
      </c>
      <c r="AF407" s="1415">
        <f>AB407+AC407</f>
        <v>-520</v>
      </c>
      <c r="AG407" s="1415">
        <f>AE407+AD407</f>
        <v>-1301</v>
      </c>
      <c r="AH407" s="1415">
        <f>AF407+AG407</f>
        <v>-1821</v>
      </c>
    </row>
    <row r="408" spans="1:34">
      <c r="A408" s="1887">
        <v>391</v>
      </c>
      <c r="B408" s="1887">
        <v>405</v>
      </c>
      <c r="D408" s="2177">
        <v>1</v>
      </c>
      <c r="H408" s="170"/>
      <c r="I408" s="2314"/>
      <c r="J408" s="2315"/>
      <c r="K408" s="2315"/>
      <c r="M408" s="461"/>
      <c r="N408" s="461"/>
      <c r="O408" s="143" t="s">
        <v>414</v>
      </c>
      <c r="P408" s="1465">
        <v>-32</v>
      </c>
      <c r="Q408" s="1465">
        <v>-3120</v>
      </c>
      <c r="R408" s="1465">
        <v>-3129</v>
      </c>
      <c r="S408" s="1465">
        <v>-2533</v>
      </c>
      <c r="T408" s="1465">
        <v>-2516</v>
      </c>
      <c r="U408" s="1465">
        <v>-2569</v>
      </c>
      <c r="V408" s="1465">
        <v>-3521</v>
      </c>
      <c r="W408" s="1465">
        <v>-2956</v>
      </c>
      <c r="X408" s="1465">
        <v>-3196</v>
      </c>
      <c r="Y408" s="1465">
        <v>-3340</v>
      </c>
      <c r="Z408" s="1465">
        <v>-3152</v>
      </c>
      <c r="AA408" s="1465">
        <v>-4297</v>
      </c>
      <c r="AB408" s="1466">
        <f>SUM(P408:R408)</f>
        <v>-6281</v>
      </c>
      <c r="AC408" s="1466">
        <f>SUM(S408:U408)</f>
        <v>-7618</v>
      </c>
      <c r="AD408" s="1466">
        <f>SUM(V408:X408)</f>
        <v>-9673</v>
      </c>
      <c r="AE408" s="1466">
        <f>SUM(Y408:AA408)</f>
        <v>-10789</v>
      </c>
      <c r="AF408" s="1466">
        <f>AB408+AC408</f>
        <v>-13899</v>
      </c>
      <c r="AG408" s="1466">
        <f>AE408+AD408</f>
        <v>-20462</v>
      </c>
      <c r="AH408" s="1466">
        <f>AF408+AG408</f>
        <v>-34361</v>
      </c>
    </row>
    <row r="409" spans="1:34">
      <c r="A409" s="1887">
        <v>392</v>
      </c>
      <c r="B409" s="1887">
        <v>406</v>
      </c>
      <c r="D409" s="2177">
        <v>1</v>
      </c>
      <c r="H409" s="170"/>
      <c r="I409" s="2314"/>
      <c r="J409" s="2315"/>
      <c r="K409" s="2315"/>
      <c r="M409" s="584" t="s">
        <v>502</v>
      </c>
      <c r="N409" s="584"/>
      <c r="O409" s="585"/>
      <c r="P409" s="1458">
        <f>SUM(P410:P411)</f>
        <v>-45</v>
      </c>
      <c r="Q409" s="1458">
        <f t="shared" ref="Q409:AA409" si="267">SUM(Q410:Q411)</f>
        <v>-45</v>
      </c>
      <c r="R409" s="1458">
        <f t="shared" si="267"/>
        <v>-36</v>
      </c>
      <c r="S409" s="1458">
        <f t="shared" si="267"/>
        <v>-40</v>
      </c>
      <c r="T409" s="1458">
        <f t="shared" si="267"/>
        <v>-35</v>
      </c>
      <c r="U409" s="1458">
        <f t="shared" si="267"/>
        <v>-45</v>
      </c>
      <c r="V409" s="1458">
        <f t="shared" si="267"/>
        <v>-40</v>
      </c>
      <c r="W409" s="1458">
        <f t="shared" si="267"/>
        <v>-40</v>
      </c>
      <c r="X409" s="1458">
        <f t="shared" si="267"/>
        <v>-40</v>
      </c>
      <c r="Y409" s="1458">
        <f t="shared" si="267"/>
        <v>-33</v>
      </c>
      <c r="Z409" s="1458">
        <f t="shared" si="267"/>
        <v>-33</v>
      </c>
      <c r="AA409" s="1458">
        <f t="shared" si="267"/>
        <v>-33</v>
      </c>
      <c r="AB409" s="1459">
        <f>SUM(AB410:AB411)</f>
        <v>-126</v>
      </c>
      <c r="AC409" s="1459">
        <f t="shared" ref="AC409:AH409" si="268">SUM(AC410:AC411)</f>
        <v>-120</v>
      </c>
      <c r="AD409" s="1459">
        <f>SUM(AD410:AD411)</f>
        <v>-120</v>
      </c>
      <c r="AE409" s="1459">
        <f t="shared" si="268"/>
        <v>-99</v>
      </c>
      <c r="AF409" s="1459">
        <f t="shared" si="268"/>
        <v>-246</v>
      </c>
      <c r="AG409" s="1459">
        <f t="shared" si="268"/>
        <v>-219</v>
      </c>
      <c r="AH409" s="1459">
        <f t="shared" si="268"/>
        <v>-465</v>
      </c>
    </row>
    <row r="410" spans="1:34">
      <c r="A410" s="1887">
        <v>393</v>
      </c>
      <c r="B410" s="1887">
        <v>407</v>
      </c>
      <c r="D410" s="2177">
        <v>1</v>
      </c>
      <c r="H410" s="170"/>
      <c r="I410" s="2314"/>
      <c r="J410" s="2315"/>
      <c r="K410" s="2315"/>
      <c r="M410" s="587"/>
      <c r="N410" s="587"/>
      <c r="O410" s="588" t="s">
        <v>404</v>
      </c>
      <c r="P410" s="1454">
        <v>-45</v>
      </c>
      <c r="Q410" s="1454">
        <v>-45</v>
      </c>
      <c r="R410" s="1454">
        <v>-36</v>
      </c>
      <c r="S410" s="1454">
        <v>-40</v>
      </c>
      <c r="T410" s="1454">
        <v>-35</v>
      </c>
      <c r="U410" s="1454">
        <v>-45</v>
      </c>
      <c r="V410" s="1454">
        <v>-40</v>
      </c>
      <c r="W410" s="1454">
        <v>-40</v>
      </c>
      <c r="X410" s="1454">
        <v>-40</v>
      </c>
      <c r="Y410" s="1454">
        <v>-33</v>
      </c>
      <c r="Z410" s="1454">
        <v>-33</v>
      </c>
      <c r="AA410" s="1454">
        <v>-33</v>
      </c>
      <c r="AB410" s="1453">
        <f>SUM(P410:R410)</f>
        <v>-126</v>
      </c>
      <c r="AC410" s="1453">
        <f>SUM(S410:U410)</f>
        <v>-120</v>
      </c>
      <c r="AD410" s="1453">
        <f>SUM(V410:X410)</f>
        <v>-120</v>
      </c>
      <c r="AE410" s="1453">
        <f>SUM(Y410:AA410)</f>
        <v>-99</v>
      </c>
      <c r="AF410" s="1453">
        <f>AB410+AC410</f>
        <v>-246</v>
      </c>
      <c r="AG410" s="1453">
        <f>AE410+AD410</f>
        <v>-219</v>
      </c>
      <c r="AH410" s="1453">
        <f>AF410+AG410</f>
        <v>-465</v>
      </c>
    </row>
    <row r="411" spans="1:34">
      <c r="A411" s="1887">
        <v>394</v>
      </c>
      <c r="B411" s="1887">
        <v>408</v>
      </c>
      <c r="D411" s="2177">
        <v>1</v>
      </c>
      <c r="H411" s="170"/>
      <c r="I411" s="2314"/>
      <c r="J411" s="2315"/>
      <c r="K411" s="2315"/>
      <c r="M411" s="461"/>
      <c r="N411" s="461"/>
      <c r="O411" s="143" t="s">
        <v>421</v>
      </c>
      <c r="P411" s="1465"/>
      <c r="Q411" s="1465"/>
      <c r="R411" s="1465"/>
      <c r="S411" s="1465"/>
      <c r="T411" s="1465"/>
      <c r="U411" s="1465"/>
      <c r="V411" s="1465"/>
      <c r="W411" s="1465"/>
      <c r="X411" s="1465"/>
      <c r="Y411" s="1465"/>
      <c r="Z411" s="1465"/>
      <c r="AA411" s="1465"/>
      <c r="AB411" s="1466">
        <f>SUM(P411:R411)</f>
        <v>0</v>
      </c>
      <c r="AC411" s="1466">
        <f>SUM(S411:U411)</f>
        <v>0</v>
      </c>
      <c r="AD411" s="1466">
        <f>SUM(V411:X411)</f>
        <v>0</v>
      </c>
      <c r="AE411" s="1466">
        <f>SUM(Y411:AA411)</f>
        <v>0</v>
      </c>
      <c r="AF411" s="1466">
        <f>AB411+AC411</f>
        <v>0</v>
      </c>
      <c r="AG411" s="1466">
        <f>AE411+AD411</f>
        <v>0</v>
      </c>
      <c r="AH411" s="1466">
        <f>AF411+AG411</f>
        <v>0</v>
      </c>
    </row>
    <row r="412" spans="1:34">
      <c r="A412" s="1887">
        <v>395</v>
      </c>
      <c r="B412" s="1887">
        <v>409</v>
      </c>
      <c r="D412" s="2177">
        <v>1</v>
      </c>
      <c r="H412" s="170"/>
      <c r="I412" s="2314"/>
      <c r="J412" s="2315"/>
      <c r="K412" s="2315"/>
      <c r="M412" s="621" t="s">
        <v>572</v>
      </c>
      <c r="N412" s="1578"/>
      <c r="O412" s="621"/>
      <c r="P412" s="1412"/>
      <c r="Q412" s="1412"/>
      <c r="R412" s="1412"/>
      <c r="S412" s="1412"/>
      <c r="T412" s="1412"/>
      <c r="U412" s="1412"/>
      <c r="V412" s="1412"/>
      <c r="W412" s="1412"/>
      <c r="X412" s="1412"/>
      <c r="Y412" s="1412"/>
      <c r="Z412" s="1412"/>
      <c r="AA412" s="1412"/>
      <c r="AB412" s="1415">
        <f>SUM(P412:R412)</f>
        <v>0</v>
      </c>
      <c r="AC412" s="1415">
        <f>SUM(S412:U412)</f>
        <v>0</v>
      </c>
      <c r="AD412" s="1415">
        <f>SUM(V412:X412)</f>
        <v>0</v>
      </c>
      <c r="AE412" s="1415">
        <f>SUM(Y412:AA412)</f>
        <v>0</v>
      </c>
      <c r="AF412" s="1415">
        <f>AB412+AC412</f>
        <v>0</v>
      </c>
      <c r="AG412" s="1415">
        <f>AE412+AD412</f>
        <v>0</v>
      </c>
      <c r="AH412" s="1415">
        <f>AF412+AG412</f>
        <v>0</v>
      </c>
    </row>
    <row r="413" spans="1:34" s="372" customFormat="1">
      <c r="A413" s="1887">
        <v>396</v>
      </c>
      <c r="B413" s="1887">
        <v>410</v>
      </c>
      <c r="D413" s="2177">
        <v>1</v>
      </c>
      <c r="G413" s="2178"/>
      <c r="H413" s="170"/>
      <c r="I413" s="2318"/>
      <c r="J413" s="122"/>
      <c r="K413" s="122"/>
      <c r="L413" s="472" t="s">
        <v>136</v>
      </c>
      <c r="M413" s="472"/>
      <c r="N413" s="472"/>
      <c r="O413" s="473"/>
      <c r="P413" s="1462"/>
      <c r="Q413" s="1462"/>
      <c r="R413" s="1462"/>
      <c r="S413" s="1462"/>
      <c r="T413" s="1462"/>
      <c r="U413" s="1462"/>
      <c r="V413" s="1462"/>
      <c r="W413" s="1462"/>
      <c r="X413" s="1462"/>
      <c r="Y413" s="1462"/>
      <c r="Z413" s="1462"/>
      <c r="AA413" s="1462"/>
      <c r="AB413" s="1463">
        <f>SUM(P413:R413)</f>
        <v>0</v>
      </c>
      <c r="AC413" s="1463">
        <f>SUM(S413:U413)</f>
        <v>0</v>
      </c>
      <c r="AD413" s="1463">
        <f>SUM(V413:X413)</f>
        <v>0</v>
      </c>
      <c r="AE413" s="1463">
        <f>SUM(Y413:AA413)</f>
        <v>0</v>
      </c>
      <c r="AF413" s="1463">
        <f>AB413+AC413</f>
        <v>0</v>
      </c>
      <c r="AG413" s="1463">
        <f>AE413+AD413</f>
        <v>0</v>
      </c>
      <c r="AH413" s="1463">
        <f>AF413+AG413</f>
        <v>0</v>
      </c>
    </row>
    <row r="414" spans="1:34">
      <c r="A414" s="1887">
        <v>397</v>
      </c>
      <c r="B414" s="1887">
        <v>411</v>
      </c>
      <c r="D414" s="2177">
        <v>1</v>
      </c>
      <c r="H414" s="170"/>
      <c r="I414" s="2314"/>
      <c r="J414" s="1464" t="s">
        <v>230</v>
      </c>
      <c r="K414" s="1464"/>
      <c r="L414" s="1464"/>
      <c r="M414" s="1464"/>
      <c r="N414" s="1464"/>
      <c r="O414" s="2016"/>
      <c r="P414" s="1656">
        <f t="shared" ref="P414:AH414" si="269">P415+P420+P437</f>
        <v>611</v>
      </c>
      <c r="Q414" s="1656">
        <f t="shared" si="269"/>
        <v>27754</v>
      </c>
      <c r="R414" s="1656">
        <f t="shared" si="269"/>
        <v>19286</v>
      </c>
      <c r="S414" s="1656">
        <f t="shared" si="269"/>
        <v>32919</v>
      </c>
      <c r="T414" s="1656">
        <f t="shared" si="269"/>
        <v>21706</v>
      </c>
      <c r="U414" s="1656">
        <f t="shared" si="269"/>
        <v>53843</v>
      </c>
      <c r="V414" s="1656">
        <f t="shared" si="269"/>
        <v>30497</v>
      </c>
      <c r="W414" s="1656">
        <f t="shared" si="269"/>
        <v>30778</v>
      </c>
      <c r="X414" s="1656">
        <f t="shared" si="269"/>
        <v>49793</v>
      </c>
      <c r="Y414" s="1656">
        <f t="shared" si="269"/>
        <v>24288</v>
      </c>
      <c r="Z414" s="1656">
        <f t="shared" si="269"/>
        <v>41717</v>
      </c>
      <c r="AA414" s="1656">
        <f t="shared" si="269"/>
        <v>114966</v>
      </c>
      <c r="AB414" s="1656">
        <f t="shared" si="269"/>
        <v>47651</v>
      </c>
      <c r="AC414" s="1656">
        <f t="shared" si="269"/>
        <v>108468</v>
      </c>
      <c r="AD414" s="1656">
        <f t="shared" si="269"/>
        <v>111068</v>
      </c>
      <c r="AE414" s="1656">
        <f t="shared" si="269"/>
        <v>180971</v>
      </c>
      <c r="AF414" s="1656">
        <f t="shared" si="269"/>
        <v>156119</v>
      </c>
      <c r="AG414" s="1656">
        <f t="shared" si="269"/>
        <v>292039</v>
      </c>
      <c r="AH414" s="1656">
        <f t="shared" si="269"/>
        <v>448158</v>
      </c>
    </row>
    <row r="415" spans="1:34" s="372" customFormat="1">
      <c r="A415" s="1887">
        <v>398</v>
      </c>
      <c r="B415" s="1887">
        <v>412</v>
      </c>
      <c r="D415" s="2177">
        <v>1</v>
      </c>
      <c r="G415" s="2178"/>
      <c r="H415" s="170"/>
      <c r="I415" s="2318"/>
      <c r="J415" s="2317"/>
      <c r="K415" s="2317"/>
      <c r="L415" s="371" t="s">
        <v>222</v>
      </c>
      <c r="M415" s="558"/>
      <c r="N415" s="558"/>
      <c r="O415" s="559"/>
      <c r="P415" s="1450">
        <f>P416+P419</f>
        <v>629</v>
      </c>
      <c r="Q415" s="1450">
        <f t="shared" ref="Q415:AH415" si="270">Q416+Q419</f>
        <v>10491</v>
      </c>
      <c r="R415" s="1450">
        <f t="shared" si="270"/>
        <v>7267</v>
      </c>
      <c r="S415" s="1450">
        <f t="shared" si="270"/>
        <v>18120</v>
      </c>
      <c r="T415" s="1450">
        <f t="shared" si="270"/>
        <v>12901</v>
      </c>
      <c r="U415" s="1450">
        <f t="shared" si="270"/>
        <v>39589</v>
      </c>
      <c r="V415" s="1450">
        <f t="shared" si="270"/>
        <v>14492</v>
      </c>
      <c r="W415" s="1450">
        <f t="shared" si="270"/>
        <v>15710</v>
      </c>
      <c r="X415" s="1450">
        <f t="shared" si="270"/>
        <v>28613</v>
      </c>
      <c r="Y415" s="1450">
        <f t="shared" si="270"/>
        <v>8008</v>
      </c>
      <c r="Z415" s="1450">
        <f t="shared" si="270"/>
        <v>19914</v>
      </c>
      <c r="AA415" s="1450">
        <f t="shared" si="270"/>
        <v>92259</v>
      </c>
      <c r="AB415" s="1451">
        <f t="shared" si="270"/>
        <v>18387</v>
      </c>
      <c r="AC415" s="1450">
        <f t="shared" si="270"/>
        <v>70610</v>
      </c>
      <c r="AD415" s="1450">
        <f t="shared" si="270"/>
        <v>58815</v>
      </c>
      <c r="AE415" s="1450">
        <f t="shared" si="270"/>
        <v>120181</v>
      </c>
      <c r="AF415" s="1450">
        <f t="shared" si="270"/>
        <v>88997</v>
      </c>
      <c r="AG415" s="1450">
        <f t="shared" si="270"/>
        <v>178996</v>
      </c>
      <c r="AH415" s="1450">
        <f t="shared" si="270"/>
        <v>267993</v>
      </c>
    </row>
    <row r="416" spans="1:34">
      <c r="A416" s="1887">
        <v>399</v>
      </c>
      <c r="B416" s="1887">
        <v>413</v>
      </c>
      <c r="D416" s="2177">
        <v>1</v>
      </c>
      <c r="H416" s="170"/>
      <c r="I416" s="2314"/>
      <c r="J416" s="2317"/>
      <c r="K416" s="2317"/>
      <c r="M416" s="175" t="s">
        <v>223</v>
      </c>
      <c r="N416" s="175"/>
      <c r="O416" s="174"/>
      <c r="P416" s="1452">
        <f>SUM(P417:P418)</f>
        <v>629</v>
      </c>
      <c r="Q416" s="1452">
        <f t="shared" ref="Q416:AH416" si="271">SUM(Q417:Q418)</f>
        <v>10491</v>
      </c>
      <c r="R416" s="1452">
        <f t="shared" si="271"/>
        <v>7267</v>
      </c>
      <c r="S416" s="1452">
        <f t="shared" si="271"/>
        <v>18120</v>
      </c>
      <c r="T416" s="1452">
        <f t="shared" si="271"/>
        <v>12901</v>
      </c>
      <c r="U416" s="1452">
        <f t="shared" si="271"/>
        <v>39589</v>
      </c>
      <c r="V416" s="1452">
        <f t="shared" si="271"/>
        <v>14492</v>
      </c>
      <c r="W416" s="1452">
        <f t="shared" si="271"/>
        <v>15710</v>
      </c>
      <c r="X416" s="1452">
        <f t="shared" si="271"/>
        <v>28613</v>
      </c>
      <c r="Y416" s="1452">
        <f t="shared" si="271"/>
        <v>8008</v>
      </c>
      <c r="Z416" s="1452">
        <f t="shared" si="271"/>
        <v>19914</v>
      </c>
      <c r="AA416" s="1452">
        <f t="shared" si="271"/>
        <v>92259</v>
      </c>
      <c r="AB416" s="1453">
        <f t="shared" si="271"/>
        <v>18387</v>
      </c>
      <c r="AC416" s="1452">
        <f t="shared" si="271"/>
        <v>70610</v>
      </c>
      <c r="AD416" s="1452">
        <f t="shared" si="271"/>
        <v>58815</v>
      </c>
      <c r="AE416" s="1452">
        <f t="shared" si="271"/>
        <v>120181</v>
      </c>
      <c r="AF416" s="1452">
        <f t="shared" si="271"/>
        <v>88997</v>
      </c>
      <c r="AG416" s="1452">
        <f t="shared" si="271"/>
        <v>178996</v>
      </c>
      <c r="AH416" s="1452">
        <f t="shared" si="271"/>
        <v>267993</v>
      </c>
    </row>
    <row r="417" spans="1:34">
      <c r="A417" s="1887">
        <v>400</v>
      </c>
      <c r="B417" s="1887">
        <v>414</v>
      </c>
      <c r="D417" s="2177">
        <v>1</v>
      </c>
      <c r="H417" s="170"/>
      <c r="I417" s="2314"/>
      <c r="J417" s="2317"/>
      <c r="K417" s="2317"/>
      <c r="N417" s="175" t="s">
        <v>224</v>
      </c>
      <c r="O417" s="174"/>
      <c r="P417" s="1454">
        <v>629</v>
      </c>
      <c r="Q417" s="1454">
        <v>10491</v>
      </c>
      <c r="R417" s="1454">
        <v>7267</v>
      </c>
      <c r="S417" s="1454">
        <v>18500</v>
      </c>
      <c r="T417" s="1454">
        <v>12977</v>
      </c>
      <c r="U417" s="1454">
        <v>39589</v>
      </c>
      <c r="V417" s="1454">
        <v>14492</v>
      </c>
      <c r="W417" s="1454">
        <v>15710</v>
      </c>
      <c r="X417" s="1454">
        <v>28613</v>
      </c>
      <c r="Y417" s="1454">
        <v>8008</v>
      </c>
      <c r="Z417" s="1454">
        <v>19914</v>
      </c>
      <c r="AA417" s="1454">
        <v>92259</v>
      </c>
      <c r="AB417" s="1453">
        <f>SUM(P417:R417)</f>
        <v>18387</v>
      </c>
      <c r="AC417" s="1453">
        <f>SUM(S417:U417)</f>
        <v>71066</v>
      </c>
      <c r="AD417" s="1453">
        <f>SUM(V417:X417)</f>
        <v>58815</v>
      </c>
      <c r="AE417" s="1453">
        <f>SUM(Y417:AA417)</f>
        <v>120181</v>
      </c>
      <c r="AF417" s="1453">
        <f>AB417+AC417</f>
        <v>89453</v>
      </c>
      <c r="AG417" s="1453">
        <f>AE417+AD417</f>
        <v>178996</v>
      </c>
      <c r="AH417" s="1453">
        <f>AF417+AG417</f>
        <v>268449</v>
      </c>
    </row>
    <row r="418" spans="1:34">
      <c r="A418" s="1887">
        <v>401</v>
      </c>
      <c r="B418" s="1887">
        <v>415</v>
      </c>
      <c r="D418" s="2177">
        <v>1</v>
      </c>
      <c r="H418" s="170"/>
      <c r="I418" s="2314"/>
      <c r="J418" s="2317"/>
      <c r="K418" s="2317"/>
      <c r="M418" s="558"/>
      <c r="N418" s="558" t="s">
        <v>225</v>
      </c>
      <c r="O418" s="559"/>
      <c r="P418" s="1455"/>
      <c r="Q418" s="1455"/>
      <c r="R418" s="1455"/>
      <c r="S418" s="1455">
        <v>-380</v>
      </c>
      <c r="T418" s="1455">
        <v>-76</v>
      </c>
      <c r="U418" s="1455"/>
      <c r="V418" s="1455"/>
      <c r="W418" s="1455"/>
      <c r="X418" s="1455"/>
      <c r="Y418" s="1455"/>
      <c r="Z418" s="1455"/>
      <c r="AA418" s="1455"/>
      <c r="AB418" s="1451">
        <f>SUM(P418:R418)</f>
        <v>0</v>
      </c>
      <c r="AC418" s="1451">
        <f>SUM(S418:U418)</f>
        <v>-456</v>
      </c>
      <c r="AD418" s="1451">
        <f>SUM(V418:X418)</f>
        <v>0</v>
      </c>
      <c r="AE418" s="1451">
        <f>SUM(Y418:AA418)</f>
        <v>0</v>
      </c>
      <c r="AF418" s="1451">
        <f>AB418+AC418</f>
        <v>-456</v>
      </c>
      <c r="AG418" s="1451">
        <f>AE418+AD418</f>
        <v>0</v>
      </c>
      <c r="AH418" s="1451">
        <f>AF418+AG418</f>
        <v>-456</v>
      </c>
    </row>
    <row r="419" spans="1:34" collapsed="1">
      <c r="A419" s="1887">
        <v>402</v>
      </c>
      <c r="B419" s="1887">
        <v>416</v>
      </c>
      <c r="D419" s="2177">
        <v>1</v>
      </c>
      <c r="H419" s="170"/>
      <c r="I419" s="2314"/>
      <c r="J419" s="2317"/>
      <c r="K419" s="2317"/>
      <c r="L419" s="16"/>
      <c r="M419" s="563" t="s">
        <v>226</v>
      </c>
      <c r="N419" s="563"/>
      <c r="O419" s="564"/>
      <c r="P419" s="1456"/>
      <c r="Q419" s="1456"/>
      <c r="R419" s="1456"/>
      <c r="S419" s="1456"/>
      <c r="T419" s="1456"/>
      <c r="U419" s="1456"/>
      <c r="V419" s="1456"/>
      <c r="W419" s="1456"/>
      <c r="X419" s="1456"/>
      <c r="Y419" s="1456"/>
      <c r="Z419" s="1456"/>
      <c r="AA419" s="1456"/>
      <c r="AB419" s="1457">
        <f>SUM(P419:R419)</f>
        <v>0</v>
      </c>
      <c r="AC419" s="1457">
        <f>SUM(S419:U419)</f>
        <v>0</v>
      </c>
      <c r="AD419" s="1457">
        <f>SUM(V419:X419)</f>
        <v>0</v>
      </c>
      <c r="AE419" s="1457">
        <f>SUM(Y419:AA419)</f>
        <v>0</v>
      </c>
      <c r="AF419" s="1457">
        <f>AB419+AC419</f>
        <v>0</v>
      </c>
      <c r="AG419" s="1457">
        <f>AE419+AD419</f>
        <v>0</v>
      </c>
      <c r="AH419" s="1457">
        <f>AF419+AG419</f>
        <v>0</v>
      </c>
    </row>
    <row r="420" spans="1:34" s="372" customFormat="1">
      <c r="A420" s="1887">
        <v>403</v>
      </c>
      <c r="B420" s="1887">
        <v>417</v>
      </c>
      <c r="D420" s="2177">
        <v>1</v>
      </c>
      <c r="G420" s="2178"/>
      <c r="H420" s="170"/>
      <c r="I420" s="2318"/>
      <c r="J420" s="2317"/>
      <c r="K420" s="2317"/>
      <c r="L420" s="371" t="s">
        <v>227</v>
      </c>
      <c r="M420" s="558"/>
      <c r="N420" s="558"/>
      <c r="O420" s="559"/>
      <c r="P420" s="1450">
        <f t="shared" ref="P420:AH420" si="272">P421+P429+P433+P436+P428</f>
        <v>-18</v>
      </c>
      <c r="Q420" s="1450">
        <f t="shared" si="272"/>
        <v>17263</v>
      </c>
      <c r="R420" s="1450">
        <f t="shared" si="272"/>
        <v>12019</v>
      </c>
      <c r="S420" s="1450">
        <f t="shared" si="272"/>
        <v>14799</v>
      </c>
      <c r="T420" s="1450">
        <f t="shared" si="272"/>
        <v>8805</v>
      </c>
      <c r="U420" s="1450">
        <f t="shared" si="272"/>
        <v>14254</v>
      </c>
      <c r="V420" s="1450">
        <f t="shared" si="272"/>
        <v>16005</v>
      </c>
      <c r="W420" s="1450">
        <f t="shared" si="272"/>
        <v>15068</v>
      </c>
      <c r="X420" s="1450">
        <f t="shared" si="272"/>
        <v>21180</v>
      </c>
      <c r="Y420" s="1450">
        <f t="shared" si="272"/>
        <v>16280</v>
      </c>
      <c r="Z420" s="1450">
        <f t="shared" si="272"/>
        <v>21803</v>
      </c>
      <c r="AA420" s="1450">
        <f t="shared" si="272"/>
        <v>22707</v>
      </c>
      <c r="AB420" s="1450">
        <f t="shared" si="272"/>
        <v>29264</v>
      </c>
      <c r="AC420" s="1450">
        <f t="shared" si="272"/>
        <v>37858</v>
      </c>
      <c r="AD420" s="1450">
        <f t="shared" si="272"/>
        <v>52253</v>
      </c>
      <c r="AE420" s="1450">
        <f t="shared" si="272"/>
        <v>60790</v>
      </c>
      <c r="AF420" s="1450">
        <f t="shared" si="272"/>
        <v>67122</v>
      </c>
      <c r="AG420" s="1450">
        <f t="shared" si="272"/>
        <v>113043</v>
      </c>
      <c r="AH420" s="1450">
        <f t="shared" si="272"/>
        <v>180165</v>
      </c>
    </row>
    <row r="421" spans="1:34">
      <c r="A421" s="1887">
        <v>404</v>
      </c>
      <c r="B421" s="1887">
        <v>418</v>
      </c>
      <c r="D421" s="2177">
        <v>1</v>
      </c>
      <c r="H421" s="170"/>
      <c r="I421" s="2314"/>
      <c r="J421" s="2317"/>
      <c r="K421" s="2317"/>
      <c r="M421" s="175" t="s">
        <v>223</v>
      </c>
      <c r="N421" s="175"/>
      <c r="O421" s="174"/>
      <c r="P421" s="1452">
        <f>P422+P425</f>
        <v>-18</v>
      </c>
      <c r="Q421" s="1452">
        <f t="shared" ref="Q421:AA421" si="273">Q422+Q425</f>
        <v>17393</v>
      </c>
      <c r="R421" s="1452">
        <f t="shared" si="273"/>
        <v>12092</v>
      </c>
      <c r="S421" s="1452">
        <f t="shared" si="273"/>
        <v>14872</v>
      </c>
      <c r="T421" s="1452">
        <f t="shared" si="273"/>
        <v>8805</v>
      </c>
      <c r="U421" s="1452">
        <f t="shared" si="273"/>
        <v>14254</v>
      </c>
      <c r="V421" s="1452">
        <f t="shared" si="273"/>
        <v>16005</v>
      </c>
      <c r="W421" s="1452">
        <f t="shared" si="273"/>
        <v>15068</v>
      </c>
      <c r="X421" s="1452">
        <f t="shared" si="273"/>
        <v>21180</v>
      </c>
      <c r="Y421" s="1452">
        <f t="shared" si="273"/>
        <v>16280</v>
      </c>
      <c r="Z421" s="1452">
        <f t="shared" si="273"/>
        <v>21803</v>
      </c>
      <c r="AA421" s="1452">
        <f t="shared" si="273"/>
        <v>22707</v>
      </c>
      <c r="AB421" s="1453">
        <f>AB422+AB425</f>
        <v>29467</v>
      </c>
      <c r="AC421" s="1453">
        <f t="shared" ref="AC421:AH421" si="274">AC422+AC425</f>
        <v>37931</v>
      </c>
      <c r="AD421" s="1453">
        <f t="shared" si="274"/>
        <v>52253</v>
      </c>
      <c r="AE421" s="1453">
        <f t="shared" si="274"/>
        <v>60790</v>
      </c>
      <c r="AF421" s="1453">
        <f t="shared" si="274"/>
        <v>67398</v>
      </c>
      <c r="AG421" s="1453">
        <f t="shared" si="274"/>
        <v>113043</v>
      </c>
      <c r="AH421" s="1453">
        <f t="shared" si="274"/>
        <v>180441</v>
      </c>
    </row>
    <row r="422" spans="1:34">
      <c r="A422" s="1887">
        <v>405</v>
      </c>
      <c r="B422" s="1887">
        <v>419</v>
      </c>
      <c r="D422" s="2177">
        <v>1</v>
      </c>
      <c r="H422" s="170"/>
      <c r="I422" s="2314"/>
      <c r="J422" s="2317"/>
      <c r="K422" s="2317"/>
      <c r="N422" s="175" t="s">
        <v>224</v>
      </c>
      <c r="O422" s="174"/>
      <c r="P422" s="1452">
        <f>SUM(P423:P424)</f>
        <v>-18</v>
      </c>
      <c r="Q422" s="1452">
        <f t="shared" ref="Q422:AH422" si="275">SUM(Q423:Q424)</f>
        <v>17284</v>
      </c>
      <c r="R422" s="1452">
        <f t="shared" si="275"/>
        <v>11786</v>
      </c>
      <c r="S422" s="1452">
        <f t="shared" si="275"/>
        <v>15976</v>
      </c>
      <c r="T422" s="1452">
        <f t="shared" si="275"/>
        <v>8722</v>
      </c>
      <c r="U422" s="1452">
        <f t="shared" si="275"/>
        <v>14187</v>
      </c>
      <c r="V422" s="1452">
        <f t="shared" si="275"/>
        <v>15923</v>
      </c>
      <c r="W422" s="1452">
        <f t="shared" si="275"/>
        <v>14970</v>
      </c>
      <c r="X422" s="1452">
        <f t="shared" si="275"/>
        <v>21087</v>
      </c>
      <c r="Y422" s="1452">
        <f t="shared" si="275"/>
        <v>16243</v>
      </c>
      <c r="Z422" s="1452">
        <f t="shared" si="275"/>
        <v>21696</v>
      </c>
      <c r="AA422" s="1452">
        <f t="shared" si="275"/>
        <v>22604</v>
      </c>
      <c r="AB422" s="1453">
        <f t="shared" si="275"/>
        <v>29052</v>
      </c>
      <c r="AC422" s="1453">
        <f t="shared" si="275"/>
        <v>38885</v>
      </c>
      <c r="AD422" s="1453">
        <f t="shared" si="275"/>
        <v>51980</v>
      </c>
      <c r="AE422" s="1453">
        <f t="shared" si="275"/>
        <v>60543</v>
      </c>
      <c r="AF422" s="1453">
        <f t="shared" si="275"/>
        <v>67937</v>
      </c>
      <c r="AG422" s="1453">
        <f t="shared" si="275"/>
        <v>112523</v>
      </c>
      <c r="AH422" s="1453">
        <f t="shared" si="275"/>
        <v>180460</v>
      </c>
    </row>
    <row r="423" spans="1:34">
      <c r="A423" s="1887">
        <v>406</v>
      </c>
      <c r="B423" s="1887">
        <v>420</v>
      </c>
      <c r="D423" s="2177">
        <v>1</v>
      </c>
      <c r="H423" s="170"/>
      <c r="I423" s="2314"/>
      <c r="J423" s="2317"/>
      <c r="K423" s="2317"/>
      <c r="O423" s="139" t="s">
        <v>231</v>
      </c>
      <c r="P423" s="1412">
        <v>-18</v>
      </c>
      <c r="Q423" s="1412">
        <v>17284</v>
      </c>
      <c r="R423" s="1412">
        <v>11786</v>
      </c>
      <c r="S423" s="1412">
        <v>15976</v>
      </c>
      <c r="T423" s="1412">
        <v>8722</v>
      </c>
      <c r="U423" s="1412">
        <v>14187</v>
      </c>
      <c r="V423" s="1412">
        <v>15923</v>
      </c>
      <c r="W423" s="1412">
        <v>14970</v>
      </c>
      <c r="X423" s="1412">
        <v>21087</v>
      </c>
      <c r="Y423" s="1412">
        <v>16243</v>
      </c>
      <c r="Z423" s="1412">
        <v>21696</v>
      </c>
      <c r="AA423" s="1412">
        <v>22604</v>
      </c>
      <c r="AB423" s="1415">
        <f>SUM(P423:R423)</f>
        <v>29052</v>
      </c>
      <c r="AC423" s="1415">
        <f>SUM(S423:U423)</f>
        <v>38885</v>
      </c>
      <c r="AD423" s="1415">
        <f>SUM(V423:X423)</f>
        <v>51980</v>
      </c>
      <c r="AE423" s="1415">
        <f>SUM(Y423:AA423)</f>
        <v>60543</v>
      </c>
      <c r="AF423" s="1415">
        <f>AB423+AC423</f>
        <v>67937</v>
      </c>
      <c r="AG423" s="1415">
        <f>AE423+AD423</f>
        <v>112523</v>
      </c>
      <c r="AH423" s="1415">
        <f>AF423+AG423</f>
        <v>180460</v>
      </c>
    </row>
    <row r="424" spans="1:34">
      <c r="A424" s="1887">
        <v>407</v>
      </c>
      <c r="B424" s="1887">
        <v>421</v>
      </c>
      <c r="D424" s="2177">
        <v>1</v>
      </c>
      <c r="H424" s="170"/>
      <c r="I424" s="2314"/>
      <c r="J424" s="2317"/>
      <c r="K424" s="2317"/>
      <c r="O424" s="139" t="s">
        <v>232</v>
      </c>
      <c r="P424" s="1412"/>
      <c r="Q424" s="1412"/>
      <c r="R424" s="1412"/>
      <c r="S424" s="1412"/>
      <c r="T424" s="1412"/>
      <c r="U424" s="1412"/>
      <c r="V424" s="1412"/>
      <c r="W424" s="1412"/>
      <c r="X424" s="1412"/>
      <c r="Y424" s="1412"/>
      <c r="Z424" s="1412"/>
      <c r="AA424" s="1412"/>
      <c r="AB424" s="1415">
        <f>SUM(P424:R424)</f>
        <v>0</v>
      </c>
      <c r="AC424" s="1415">
        <f>SUM(S424:U424)</f>
        <v>0</v>
      </c>
      <c r="AD424" s="1415">
        <f>SUM(V424:X424)</f>
        <v>0</v>
      </c>
      <c r="AE424" s="1415">
        <f>SUM(Y424:AA424)</f>
        <v>0</v>
      </c>
      <c r="AF424" s="1415">
        <f>AB424+AC424</f>
        <v>0</v>
      </c>
      <c r="AG424" s="1415">
        <f>AE424+AD424</f>
        <v>0</v>
      </c>
      <c r="AH424" s="1415">
        <f>AF424+AG424</f>
        <v>0</v>
      </c>
    </row>
    <row r="425" spans="1:34">
      <c r="A425" s="1887">
        <v>408</v>
      </c>
      <c r="B425" s="1887">
        <v>422</v>
      </c>
      <c r="D425" s="2177">
        <v>1</v>
      </c>
      <c r="H425" s="170"/>
      <c r="I425" s="2314"/>
      <c r="J425" s="2317"/>
      <c r="K425" s="2317"/>
      <c r="N425" s="175" t="s">
        <v>225</v>
      </c>
      <c r="O425" s="174"/>
      <c r="P425" s="1452">
        <f>SUM(P426:P427)</f>
        <v>0</v>
      </c>
      <c r="Q425" s="1452">
        <f t="shared" ref="Q425:AH425" si="276">SUM(Q426:Q427)</f>
        <v>109</v>
      </c>
      <c r="R425" s="1452">
        <f t="shared" si="276"/>
        <v>306</v>
      </c>
      <c r="S425" s="1452">
        <f t="shared" si="276"/>
        <v>-1104</v>
      </c>
      <c r="T425" s="1452">
        <f t="shared" si="276"/>
        <v>83</v>
      </c>
      <c r="U425" s="1452">
        <f t="shared" si="276"/>
        <v>67</v>
      </c>
      <c r="V425" s="1452">
        <f t="shared" si="276"/>
        <v>82</v>
      </c>
      <c r="W425" s="1452">
        <f t="shared" si="276"/>
        <v>98</v>
      </c>
      <c r="X425" s="1452">
        <f t="shared" si="276"/>
        <v>93</v>
      </c>
      <c r="Y425" s="1452">
        <f t="shared" si="276"/>
        <v>37</v>
      </c>
      <c r="Z425" s="1452">
        <f t="shared" si="276"/>
        <v>107</v>
      </c>
      <c r="AA425" s="1452">
        <f t="shared" si="276"/>
        <v>103</v>
      </c>
      <c r="AB425" s="1453">
        <f t="shared" si="276"/>
        <v>415</v>
      </c>
      <c r="AC425" s="1453">
        <f t="shared" si="276"/>
        <v>-954</v>
      </c>
      <c r="AD425" s="1453">
        <f t="shared" si="276"/>
        <v>273</v>
      </c>
      <c r="AE425" s="1453">
        <f t="shared" si="276"/>
        <v>247</v>
      </c>
      <c r="AF425" s="1453">
        <f t="shared" si="276"/>
        <v>-539</v>
      </c>
      <c r="AG425" s="1453">
        <f t="shared" si="276"/>
        <v>520</v>
      </c>
      <c r="AH425" s="1453">
        <f t="shared" si="276"/>
        <v>-19</v>
      </c>
    </row>
    <row r="426" spans="1:34">
      <c r="A426" s="1887">
        <v>409</v>
      </c>
      <c r="B426" s="1887">
        <v>423</v>
      </c>
      <c r="D426" s="2177">
        <v>1</v>
      </c>
      <c r="H426" s="170"/>
      <c r="I426" s="2314"/>
      <c r="J426" s="2317"/>
      <c r="K426" s="2317"/>
      <c r="O426" s="139" t="s">
        <v>231</v>
      </c>
      <c r="P426" s="1412"/>
      <c r="Q426" s="1412">
        <v>109</v>
      </c>
      <c r="R426" s="1412">
        <v>306</v>
      </c>
      <c r="S426" s="1412">
        <v>-1104</v>
      </c>
      <c r="T426" s="1412">
        <v>83</v>
      </c>
      <c r="U426" s="1412">
        <v>67</v>
      </c>
      <c r="V426" s="1412">
        <v>82</v>
      </c>
      <c r="W426" s="1412">
        <v>98</v>
      </c>
      <c r="X426" s="1412">
        <v>93</v>
      </c>
      <c r="Y426" s="1412">
        <v>37</v>
      </c>
      <c r="Z426" s="1412">
        <v>107</v>
      </c>
      <c r="AA426" s="1412">
        <v>103</v>
      </c>
      <c r="AB426" s="1415">
        <f>SUM(P426:R426)</f>
        <v>415</v>
      </c>
      <c r="AC426" s="1415">
        <f>SUM(S426:U426)</f>
        <v>-954</v>
      </c>
      <c r="AD426" s="1415">
        <f>SUM(V426:X426)</f>
        <v>273</v>
      </c>
      <c r="AE426" s="1415">
        <f>SUM(Y426:AA426)</f>
        <v>247</v>
      </c>
      <c r="AF426" s="1415">
        <f>AB426+AC426</f>
        <v>-539</v>
      </c>
      <c r="AG426" s="1415">
        <f>AE426+AD426</f>
        <v>520</v>
      </c>
      <c r="AH426" s="1415">
        <f>AF426+AG426</f>
        <v>-19</v>
      </c>
    </row>
    <row r="427" spans="1:34">
      <c r="A427" s="1887">
        <v>410</v>
      </c>
      <c r="B427" s="1887">
        <v>424</v>
      </c>
      <c r="D427" s="2177">
        <v>1</v>
      </c>
      <c r="H427" s="170"/>
      <c r="I427" s="2314"/>
      <c r="J427" s="2317"/>
      <c r="K427" s="2317"/>
      <c r="M427" s="558"/>
      <c r="N427" s="558"/>
      <c r="O427" s="559" t="s">
        <v>232</v>
      </c>
      <c r="P427" s="1455"/>
      <c r="Q427" s="1455"/>
      <c r="R427" s="1455"/>
      <c r="S427" s="1455"/>
      <c r="T427" s="1455"/>
      <c r="U427" s="1455"/>
      <c r="V427" s="1455"/>
      <c r="W427" s="1455"/>
      <c r="X427" s="1455"/>
      <c r="Y427" s="1455"/>
      <c r="Z427" s="1455"/>
      <c r="AA427" s="1455"/>
      <c r="AB427" s="1451">
        <f>SUM(P427:R427)</f>
        <v>0</v>
      </c>
      <c r="AC427" s="1451">
        <f>SUM(S427:U427)</f>
        <v>0</v>
      </c>
      <c r="AD427" s="1451">
        <f>SUM(V427:X427)</f>
        <v>0</v>
      </c>
      <c r="AE427" s="1451">
        <f>SUM(Y427:AA427)</f>
        <v>0</v>
      </c>
      <c r="AF427" s="1451">
        <f>AB427+AC427</f>
        <v>0</v>
      </c>
      <c r="AG427" s="1451">
        <f>AE427+AD427</f>
        <v>0</v>
      </c>
      <c r="AH427" s="1451">
        <f>AF427+AG427</f>
        <v>0</v>
      </c>
    </row>
    <row r="428" spans="1:34" collapsed="1">
      <c r="A428" s="1887">
        <v>411</v>
      </c>
      <c r="B428" s="1887">
        <v>425</v>
      </c>
      <c r="D428" s="2177">
        <v>1</v>
      </c>
      <c r="H428" s="170"/>
      <c r="I428" s="2314"/>
      <c r="J428" s="2317"/>
      <c r="K428" s="2317"/>
      <c r="M428" s="16" t="s">
        <v>226</v>
      </c>
      <c r="N428" s="16"/>
      <c r="O428" s="137"/>
      <c r="P428" s="1465"/>
      <c r="Q428" s="1465"/>
      <c r="R428" s="1465"/>
      <c r="S428" s="1465"/>
      <c r="T428" s="1465"/>
      <c r="U428" s="1465"/>
      <c r="V428" s="1465"/>
      <c r="W428" s="1465"/>
      <c r="X428" s="1465"/>
      <c r="Y428" s="1465"/>
      <c r="Z428" s="1465"/>
      <c r="AA428" s="1465"/>
      <c r="AB428" s="1466">
        <f>SUM(P428:R428)</f>
        <v>0</v>
      </c>
      <c r="AC428" s="1466">
        <f>SUM(S428:U428)</f>
        <v>0</v>
      </c>
      <c r="AD428" s="1466">
        <f>SUM(V428:X428)</f>
        <v>0</v>
      </c>
      <c r="AE428" s="1466">
        <f>SUM(Y428:AA428)</f>
        <v>0</v>
      </c>
      <c r="AF428" s="1466">
        <f>AB428+AC428</f>
        <v>0</v>
      </c>
      <c r="AG428" s="1466">
        <f>AE428+AD428</f>
        <v>0</v>
      </c>
      <c r="AH428" s="1466">
        <f>AF428+AG428</f>
        <v>0</v>
      </c>
    </row>
    <row r="429" spans="1:34">
      <c r="A429" s="1887">
        <v>412</v>
      </c>
      <c r="B429" s="1887">
        <v>426</v>
      </c>
      <c r="D429" s="2177">
        <v>1</v>
      </c>
      <c r="H429" s="170"/>
      <c r="I429" s="2314"/>
      <c r="J429" s="2317"/>
      <c r="K429" s="2317"/>
      <c r="M429" s="589" t="s">
        <v>503</v>
      </c>
      <c r="N429" s="589"/>
      <c r="O429" s="590"/>
      <c r="P429" s="1450">
        <f>SUM(P430:P432)</f>
        <v>0</v>
      </c>
      <c r="Q429" s="1450">
        <f t="shared" ref="Q429:AH429" si="277">SUM(Q430:Q432)</f>
        <v>-130</v>
      </c>
      <c r="R429" s="1450">
        <f t="shared" si="277"/>
        <v>-73</v>
      </c>
      <c r="S429" s="1450">
        <f t="shared" si="277"/>
        <v>-73</v>
      </c>
      <c r="T429" s="1450">
        <f t="shared" si="277"/>
        <v>0</v>
      </c>
      <c r="U429" s="1450">
        <f t="shared" si="277"/>
        <v>0</v>
      </c>
      <c r="V429" s="1450">
        <f t="shared" si="277"/>
        <v>0</v>
      </c>
      <c r="W429" s="1450">
        <f t="shared" si="277"/>
        <v>0</v>
      </c>
      <c r="X429" s="1450">
        <f t="shared" si="277"/>
        <v>0</v>
      </c>
      <c r="Y429" s="1450">
        <f t="shared" si="277"/>
        <v>0</v>
      </c>
      <c r="Z429" s="1450">
        <f t="shared" si="277"/>
        <v>0</v>
      </c>
      <c r="AA429" s="1450">
        <f t="shared" si="277"/>
        <v>0</v>
      </c>
      <c r="AB429" s="1451">
        <f t="shared" si="277"/>
        <v>-203</v>
      </c>
      <c r="AC429" s="1451">
        <f t="shared" si="277"/>
        <v>-73</v>
      </c>
      <c r="AD429" s="1451">
        <f t="shared" si="277"/>
        <v>0</v>
      </c>
      <c r="AE429" s="1451">
        <f t="shared" si="277"/>
        <v>0</v>
      </c>
      <c r="AF429" s="1451">
        <f t="shared" si="277"/>
        <v>-276</v>
      </c>
      <c r="AG429" s="1451">
        <f t="shared" si="277"/>
        <v>0</v>
      </c>
      <c r="AH429" s="1451">
        <f t="shared" si="277"/>
        <v>-276</v>
      </c>
    </row>
    <row r="430" spans="1:34">
      <c r="A430" s="1887">
        <v>413</v>
      </c>
      <c r="B430" s="1887">
        <v>427</v>
      </c>
      <c r="D430" s="2177">
        <v>1</v>
      </c>
      <c r="H430" s="170"/>
      <c r="I430" s="2314"/>
      <c r="J430" s="2317"/>
      <c r="K430" s="2317"/>
      <c r="M430" s="587"/>
      <c r="N430" s="587"/>
      <c r="O430" s="588" t="s">
        <v>404</v>
      </c>
      <c r="P430" s="1454"/>
      <c r="Q430" s="1454">
        <v>-130</v>
      </c>
      <c r="R430" s="1454">
        <v>-73</v>
      </c>
      <c r="S430" s="1454">
        <v>-73</v>
      </c>
      <c r="T430" s="1454"/>
      <c r="U430" s="1454"/>
      <c r="V430" s="1454"/>
      <c r="W430" s="1454"/>
      <c r="X430" s="1454"/>
      <c r="Y430" s="1454"/>
      <c r="Z430" s="1454"/>
      <c r="AA430" s="1454"/>
      <c r="AB430" s="1453">
        <f>SUM(P430:R430)</f>
        <v>-203</v>
      </c>
      <c r="AC430" s="1453">
        <f>SUM(S430:U430)</f>
        <v>-73</v>
      </c>
      <c r="AD430" s="1453">
        <f>SUM(V430:X430)</f>
        <v>0</v>
      </c>
      <c r="AE430" s="1453">
        <f>SUM(Y430:AA430)</f>
        <v>0</v>
      </c>
      <c r="AF430" s="1453">
        <f>AB430+AC430</f>
        <v>-276</v>
      </c>
      <c r="AG430" s="1453">
        <f>AE430+AD430</f>
        <v>0</v>
      </c>
      <c r="AH430" s="1453">
        <f>AF430+AG430</f>
        <v>-276</v>
      </c>
    </row>
    <row r="431" spans="1:34">
      <c r="A431" s="1887">
        <v>414</v>
      </c>
      <c r="B431" s="1887">
        <v>428</v>
      </c>
      <c r="D431" s="2177">
        <v>1</v>
      </c>
      <c r="H431" s="170"/>
      <c r="I431" s="2314"/>
      <c r="J431" s="2317"/>
      <c r="K431" s="2317"/>
      <c r="M431" s="1578"/>
      <c r="N431" s="1578"/>
      <c r="O431" s="621" t="s">
        <v>405</v>
      </c>
      <c r="P431" s="1412"/>
      <c r="Q431" s="1412"/>
      <c r="R431" s="1412"/>
      <c r="S431" s="1412"/>
      <c r="T431" s="1412"/>
      <c r="U431" s="1412"/>
      <c r="V431" s="1412"/>
      <c r="W431" s="1412"/>
      <c r="X431" s="1412"/>
      <c r="Y431" s="1412"/>
      <c r="Z431" s="1412"/>
      <c r="AA431" s="1412"/>
      <c r="AB431" s="1415">
        <f>SUM(P431:R431)</f>
        <v>0</v>
      </c>
      <c r="AC431" s="1415">
        <f>SUM(S431:U431)</f>
        <v>0</v>
      </c>
      <c r="AD431" s="1415">
        <f>SUM(V431:X431)</f>
        <v>0</v>
      </c>
      <c r="AE431" s="1415">
        <f>SUM(Y431:AA431)</f>
        <v>0</v>
      </c>
      <c r="AF431" s="1415">
        <f>AB431+AC431</f>
        <v>0</v>
      </c>
      <c r="AG431" s="1415">
        <f>AE431+AD431</f>
        <v>0</v>
      </c>
      <c r="AH431" s="1415">
        <f>AF431+AG431</f>
        <v>0</v>
      </c>
    </row>
    <row r="432" spans="1:34">
      <c r="A432" s="1887">
        <v>415</v>
      </c>
      <c r="B432" s="1887">
        <v>429</v>
      </c>
      <c r="D432" s="2177">
        <v>1</v>
      </c>
      <c r="H432" s="170"/>
      <c r="I432" s="2314"/>
      <c r="J432" s="2317"/>
      <c r="K432" s="2317"/>
      <c r="M432" s="461"/>
      <c r="N432" s="461"/>
      <c r="O432" s="143" t="s">
        <v>421</v>
      </c>
      <c r="P432" s="1465"/>
      <c r="Q432" s="1465"/>
      <c r="R432" s="1465"/>
      <c r="S432" s="1465"/>
      <c r="T432" s="1465"/>
      <c r="U432" s="1465"/>
      <c r="V432" s="1465"/>
      <c r="W432" s="1465"/>
      <c r="X432" s="1465"/>
      <c r="Y432" s="1465"/>
      <c r="Z432" s="1465"/>
      <c r="AA432" s="1465"/>
      <c r="AB432" s="1466">
        <f>SUM(P432:R432)</f>
        <v>0</v>
      </c>
      <c r="AC432" s="1466">
        <f>SUM(S432:U432)</f>
        <v>0</v>
      </c>
      <c r="AD432" s="1466">
        <f>SUM(V432:X432)</f>
        <v>0</v>
      </c>
      <c r="AE432" s="1466">
        <f>SUM(Y432:AA432)</f>
        <v>0</v>
      </c>
      <c r="AF432" s="1466">
        <f>AB432+AC432</f>
        <v>0</v>
      </c>
      <c r="AG432" s="1466">
        <f>AE432+AD432</f>
        <v>0</v>
      </c>
      <c r="AH432" s="1466">
        <f>AF432+AG432</f>
        <v>0</v>
      </c>
    </row>
    <row r="433" spans="1:34">
      <c r="A433" s="1887">
        <v>416</v>
      </c>
      <c r="B433" s="1887">
        <v>430</v>
      </c>
      <c r="D433" s="2177">
        <v>1</v>
      </c>
      <c r="H433" s="170"/>
      <c r="I433" s="2314"/>
      <c r="J433" s="2317"/>
      <c r="K433" s="2317"/>
      <c r="M433" s="584" t="s">
        <v>504</v>
      </c>
      <c r="N433" s="584"/>
      <c r="O433" s="585"/>
      <c r="P433" s="1458">
        <f>SUM(P434:P435)</f>
        <v>0</v>
      </c>
      <c r="Q433" s="1458">
        <f t="shared" ref="Q433:AH433" si="278">SUM(Q434:Q435)</f>
        <v>0</v>
      </c>
      <c r="R433" s="1458">
        <f t="shared" si="278"/>
        <v>0</v>
      </c>
      <c r="S433" s="1458">
        <f t="shared" si="278"/>
        <v>0</v>
      </c>
      <c r="T433" s="1458">
        <f t="shared" si="278"/>
        <v>0</v>
      </c>
      <c r="U433" s="1458">
        <f t="shared" si="278"/>
        <v>0</v>
      </c>
      <c r="V433" s="1458">
        <f t="shared" si="278"/>
        <v>0</v>
      </c>
      <c r="W433" s="1458">
        <f t="shared" si="278"/>
        <v>0</v>
      </c>
      <c r="X433" s="1458">
        <f t="shared" si="278"/>
        <v>0</v>
      </c>
      <c r="Y433" s="1458">
        <f t="shared" si="278"/>
        <v>0</v>
      </c>
      <c r="Z433" s="1458">
        <f t="shared" si="278"/>
        <v>0</v>
      </c>
      <c r="AA433" s="1458">
        <f t="shared" si="278"/>
        <v>0</v>
      </c>
      <c r="AB433" s="1459">
        <f t="shared" si="278"/>
        <v>0</v>
      </c>
      <c r="AC433" s="1459">
        <f t="shared" si="278"/>
        <v>0</v>
      </c>
      <c r="AD433" s="1459">
        <f t="shared" si="278"/>
        <v>0</v>
      </c>
      <c r="AE433" s="1459">
        <f t="shared" si="278"/>
        <v>0</v>
      </c>
      <c r="AF433" s="1459">
        <f t="shared" si="278"/>
        <v>0</v>
      </c>
      <c r="AG433" s="1459">
        <f t="shared" si="278"/>
        <v>0</v>
      </c>
      <c r="AH433" s="1459">
        <f t="shared" si="278"/>
        <v>0</v>
      </c>
    </row>
    <row r="434" spans="1:34">
      <c r="A434" s="1887">
        <v>417</v>
      </c>
      <c r="B434" s="1887">
        <v>431</v>
      </c>
      <c r="D434" s="2177">
        <v>1</v>
      </c>
      <c r="H434" s="170"/>
      <c r="I434" s="2314"/>
      <c r="J434" s="2317"/>
      <c r="K434" s="2317"/>
      <c r="M434" s="587"/>
      <c r="N434" s="587"/>
      <c r="O434" s="588" t="s">
        <v>419</v>
      </c>
      <c r="P434" s="1454"/>
      <c r="Q434" s="1454"/>
      <c r="R434" s="1454"/>
      <c r="S434" s="1454"/>
      <c r="T434" s="1454"/>
      <c r="U434" s="1454"/>
      <c r="V434" s="1454"/>
      <c r="W434" s="1454"/>
      <c r="X434" s="1454"/>
      <c r="Y434" s="1454"/>
      <c r="Z434" s="1454"/>
      <c r="AA434" s="1454"/>
      <c r="AB434" s="1453">
        <f>SUM(P434:R434)</f>
        <v>0</v>
      </c>
      <c r="AC434" s="1453">
        <f>SUM(S434:U434)</f>
        <v>0</v>
      </c>
      <c r="AD434" s="1453">
        <f>SUM(V434:X434)</f>
        <v>0</v>
      </c>
      <c r="AE434" s="1453">
        <f>SUM(Y434:AA434)</f>
        <v>0</v>
      </c>
      <c r="AF434" s="1453">
        <f>AB434+AC434</f>
        <v>0</v>
      </c>
      <c r="AG434" s="1453">
        <f>AE434+AD434</f>
        <v>0</v>
      </c>
      <c r="AH434" s="1453">
        <f>AF434+AG434</f>
        <v>0</v>
      </c>
    </row>
    <row r="435" spans="1:34">
      <c r="A435" s="1887">
        <v>418</v>
      </c>
      <c r="B435" s="1887">
        <v>432</v>
      </c>
      <c r="D435" s="2177">
        <v>1</v>
      </c>
      <c r="H435" s="170"/>
      <c r="I435" s="2314"/>
      <c r="J435" s="2317"/>
      <c r="K435" s="2317"/>
      <c r="M435" s="461"/>
      <c r="N435" s="461"/>
      <c r="O435" s="143" t="s">
        <v>421</v>
      </c>
      <c r="P435" s="1465"/>
      <c r="Q435" s="1465"/>
      <c r="R435" s="1465"/>
      <c r="S435" s="1465"/>
      <c r="T435" s="1465"/>
      <c r="U435" s="1465"/>
      <c r="V435" s="1465"/>
      <c r="W435" s="1465"/>
      <c r="X435" s="1465"/>
      <c r="Y435" s="1465"/>
      <c r="Z435" s="1465"/>
      <c r="AA435" s="1465"/>
      <c r="AB435" s="1466">
        <f>SUM(P435:R435)</f>
        <v>0</v>
      </c>
      <c r="AC435" s="1466">
        <f>SUM(S435:U435)</f>
        <v>0</v>
      </c>
      <c r="AD435" s="1466">
        <f>SUM(V435:X435)</f>
        <v>0</v>
      </c>
      <c r="AE435" s="1466">
        <f>SUM(Y435:AA435)</f>
        <v>0</v>
      </c>
      <c r="AF435" s="1466">
        <f>AB435+AC435</f>
        <v>0</v>
      </c>
      <c r="AG435" s="1466">
        <f>AE435+AD435</f>
        <v>0</v>
      </c>
      <c r="AH435" s="1466">
        <f>AF435+AG435</f>
        <v>0</v>
      </c>
    </row>
    <row r="436" spans="1:34">
      <c r="A436" s="1887">
        <v>419</v>
      </c>
      <c r="B436" s="1887">
        <v>433</v>
      </c>
      <c r="D436" s="2177">
        <v>1</v>
      </c>
      <c r="H436" s="170"/>
      <c r="I436" s="2314"/>
      <c r="J436" s="2317"/>
      <c r="K436" s="2317"/>
      <c r="M436" s="1009" t="s">
        <v>573</v>
      </c>
      <c r="N436" s="1010"/>
      <c r="O436" s="1009"/>
      <c r="P436" s="1462"/>
      <c r="Q436" s="1462"/>
      <c r="R436" s="1462"/>
      <c r="S436" s="1462"/>
      <c r="T436" s="1462"/>
      <c r="U436" s="1462"/>
      <c r="V436" s="1462"/>
      <c r="W436" s="1462"/>
      <c r="X436" s="1462"/>
      <c r="Y436" s="1462"/>
      <c r="Z436" s="1462"/>
      <c r="AA436" s="1462"/>
      <c r="AB436" s="1463">
        <f>SUM(P436:R436)</f>
        <v>0</v>
      </c>
      <c r="AC436" s="1463">
        <f>SUM(S436:U436)</f>
        <v>0</v>
      </c>
      <c r="AD436" s="1463">
        <f>SUM(V436:X436)</f>
        <v>0</v>
      </c>
      <c r="AE436" s="1463">
        <f>SUM(Y436:AA436)</f>
        <v>0</v>
      </c>
      <c r="AF436" s="1463">
        <f>AB436+AC436</f>
        <v>0</v>
      </c>
      <c r="AG436" s="1463">
        <f>AE436+AD436</f>
        <v>0</v>
      </c>
      <c r="AH436" s="1463">
        <f>AF436+AG436</f>
        <v>0</v>
      </c>
    </row>
    <row r="437" spans="1:34" s="372" customFormat="1">
      <c r="A437" s="1887">
        <v>420</v>
      </c>
      <c r="B437" s="1887">
        <v>434</v>
      </c>
      <c r="D437" s="2177">
        <v>1</v>
      </c>
      <c r="G437" s="2178"/>
      <c r="H437" s="168"/>
      <c r="I437" s="433"/>
      <c r="J437" s="116"/>
      <c r="K437" s="116"/>
      <c r="L437" s="472" t="s">
        <v>136</v>
      </c>
      <c r="M437" s="472"/>
      <c r="N437" s="472"/>
      <c r="O437" s="473"/>
      <c r="P437" s="1462"/>
      <c r="Q437" s="1462"/>
      <c r="R437" s="1462"/>
      <c r="S437" s="1462"/>
      <c r="T437" s="1462"/>
      <c r="U437" s="1462"/>
      <c r="V437" s="1462"/>
      <c r="W437" s="1462"/>
      <c r="X437" s="1462"/>
      <c r="Y437" s="1462"/>
      <c r="Z437" s="1462"/>
      <c r="AA437" s="1462"/>
      <c r="AB437" s="1463">
        <f>SUM(P437:R437)</f>
        <v>0</v>
      </c>
      <c r="AC437" s="1463">
        <f>SUM(S437:U437)</f>
        <v>0</v>
      </c>
      <c r="AD437" s="1463">
        <f>SUM(V437:X437)</f>
        <v>0</v>
      </c>
      <c r="AE437" s="1463">
        <f>SUM(Y437:AA437)</f>
        <v>0</v>
      </c>
      <c r="AF437" s="1463">
        <f>AB437+AC437</f>
        <v>0</v>
      </c>
      <c r="AG437" s="1463">
        <f>AE437+AD437</f>
        <v>0</v>
      </c>
      <c r="AH437" s="1463">
        <f>AF437+AG437</f>
        <v>0</v>
      </c>
    </row>
    <row r="438" spans="1:34">
      <c r="A438" s="1887">
        <v>421</v>
      </c>
      <c r="B438" s="1887">
        <v>435</v>
      </c>
      <c r="D438" s="2177">
        <v>1</v>
      </c>
      <c r="H438" s="2178"/>
      <c r="I438" s="326"/>
      <c r="J438" s="2178"/>
      <c r="K438" s="2178"/>
      <c r="L438" s="326"/>
      <c r="M438" s="326"/>
      <c r="N438" s="326"/>
      <c r="O438" s="326"/>
      <c r="Y438" s="252"/>
      <c r="Z438" s="252"/>
      <c r="AA438" s="252"/>
      <c r="AB438" s="252"/>
      <c r="AC438" s="252"/>
      <c r="AD438" s="252"/>
      <c r="AE438" s="252"/>
      <c r="AF438" s="252"/>
      <c r="AG438" s="252"/>
      <c r="AH438" s="1674"/>
    </row>
    <row r="439" spans="1:34">
      <c r="A439" s="1887">
        <v>422</v>
      </c>
      <c r="B439" s="1887">
        <v>436</v>
      </c>
      <c r="D439" s="2177">
        <v>1</v>
      </c>
      <c r="G439" s="2178" t="s">
        <v>515</v>
      </c>
      <c r="O439" s="447"/>
      <c r="P439" s="141"/>
      <c r="Q439" s="141"/>
      <c r="R439" s="141"/>
      <c r="S439" s="141"/>
      <c r="T439" s="141"/>
      <c r="U439" s="141"/>
      <c r="Z439" s="1"/>
      <c r="AA439" s="1"/>
      <c r="AB439" s="1"/>
      <c r="AC439" s="1"/>
      <c r="AD439" s="1"/>
      <c r="AE439" s="1"/>
      <c r="AF439" s="1"/>
      <c r="AG439" s="1"/>
      <c r="AH439" s="1"/>
    </row>
    <row r="440" spans="1:34">
      <c r="A440" s="1887">
        <v>423</v>
      </c>
      <c r="B440" s="1887">
        <v>437</v>
      </c>
      <c r="D440" s="2177">
        <v>1</v>
      </c>
      <c r="H440" s="1467" t="s">
        <v>220</v>
      </c>
      <c r="I440" s="1089"/>
      <c r="J440" s="1468"/>
      <c r="K440" s="1468"/>
      <c r="L440" s="1089"/>
      <c r="M440" s="1089"/>
      <c r="N440" s="1089"/>
      <c r="O440" s="2018"/>
      <c r="P440" s="1469">
        <f>P441+P456</f>
        <v>1387</v>
      </c>
      <c r="Q440" s="1470">
        <f t="shared" ref="Q440:AH440" si="279">Q441+Q456</f>
        <v>150197</v>
      </c>
      <c r="R440" s="1470">
        <f t="shared" si="279"/>
        <v>216363</v>
      </c>
      <c r="S440" s="1470">
        <f t="shared" si="279"/>
        <v>223515</v>
      </c>
      <c r="T440" s="1470">
        <f t="shared" si="279"/>
        <v>235097</v>
      </c>
      <c r="U440" s="1470">
        <f t="shared" si="279"/>
        <v>290090</v>
      </c>
      <c r="V440" s="1470">
        <f t="shared" si="279"/>
        <v>392443</v>
      </c>
      <c r="W440" s="1470">
        <f t="shared" si="279"/>
        <v>364258</v>
      </c>
      <c r="X440" s="1470">
        <f t="shared" si="279"/>
        <v>403003</v>
      </c>
      <c r="Y440" s="1470">
        <f t="shared" si="279"/>
        <v>411259</v>
      </c>
      <c r="Z440" s="1470">
        <f t="shared" si="279"/>
        <v>434295</v>
      </c>
      <c r="AA440" s="1470">
        <f t="shared" si="279"/>
        <v>463120</v>
      </c>
      <c r="AB440" s="1470">
        <f t="shared" si="279"/>
        <v>367947</v>
      </c>
      <c r="AC440" s="1470">
        <f t="shared" si="279"/>
        <v>748702</v>
      </c>
      <c r="AD440" s="1470">
        <f t="shared" si="279"/>
        <v>1159704</v>
      </c>
      <c r="AE440" s="1470">
        <f t="shared" si="279"/>
        <v>1308674</v>
      </c>
      <c r="AF440" s="1470">
        <f t="shared" si="279"/>
        <v>1116649</v>
      </c>
      <c r="AG440" s="1470">
        <f t="shared" si="279"/>
        <v>2468378</v>
      </c>
      <c r="AH440" s="1470">
        <f t="shared" si="279"/>
        <v>3585027</v>
      </c>
    </row>
    <row r="441" spans="1:34">
      <c r="A441" s="1887">
        <v>424</v>
      </c>
      <c r="B441" s="1887">
        <v>438</v>
      </c>
      <c r="D441" s="2177">
        <v>1</v>
      </c>
      <c r="H441" s="130"/>
      <c r="I441" s="2319"/>
      <c r="J441" s="2315" t="s">
        <v>221</v>
      </c>
      <c r="K441" s="2315"/>
      <c r="L441" s="2316"/>
      <c r="M441" s="2316"/>
      <c r="N441" s="2316"/>
      <c r="O441" s="550"/>
      <c r="P441" s="1471">
        <f>P442+P445+P450+P455</f>
        <v>1220</v>
      </c>
      <c r="Q441" s="1472">
        <f t="shared" ref="Q441:AH441" si="280">Q442+Q445+Q450+Q455</f>
        <v>129917</v>
      </c>
      <c r="R441" s="1472">
        <f t="shared" si="280"/>
        <v>203706</v>
      </c>
      <c r="S441" s="1472">
        <f t="shared" si="280"/>
        <v>213255</v>
      </c>
      <c r="T441" s="1472">
        <f t="shared" si="280"/>
        <v>211990</v>
      </c>
      <c r="U441" s="1472">
        <f t="shared" si="280"/>
        <v>245598</v>
      </c>
      <c r="V441" s="1472">
        <f t="shared" si="280"/>
        <v>344512</v>
      </c>
      <c r="W441" s="1472">
        <f t="shared" si="280"/>
        <v>307774</v>
      </c>
      <c r="X441" s="1472">
        <f t="shared" si="280"/>
        <v>350867</v>
      </c>
      <c r="Y441" s="1472">
        <f t="shared" si="280"/>
        <v>364200</v>
      </c>
      <c r="Z441" s="1472">
        <f t="shared" si="280"/>
        <v>381859</v>
      </c>
      <c r="AA441" s="1472">
        <f t="shared" si="280"/>
        <v>405105</v>
      </c>
      <c r="AB441" s="1472">
        <f t="shared" si="280"/>
        <v>334843</v>
      </c>
      <c r="AC441" s="1472">
        <f t="shared" si="280"/>
        <v>670843</v>
      </c>
      <c r="AD441" s="1472">
        <f t="shared" si="280"/>
        <v>1003153</v>
      </c>
      <c r="AE441" s="1472">
        <f t="shared" si="280"/>
        <v>1151164</v>
      </c>
      <c r="AF441" s="1472">
        <f t="shared" si="280"/>
        <v>1005686</v>
      </c>
      <c r="AG441" s="1472">
        <f t="shared" si="280"/>
        <v>2154317</v>
      </c>
      <c r="AH441" s="1472">
        <f t="shared" si="280"/>
        <v>3160003</v>
      </c>
    </row>
    <row r="442" spans="1:34">
      <c r="A442" s="1887">
        <v>425</v>
      </c>
      <c r="B442" s="1887">
        <v>439</v>
      </c>
      <c r="D442" s="2177">
        <v>1</v>
      </c>
      <c r="H442" s="130"/>
      <c r="I442" s="2319"/>
      <c r="J442" s="2315"/>
      <c r="K442" s="2315"/>
      <c r="L442" s="371" t="s">
        <v>222</v>
      </c>
      <c r="M442" s="558"/>
      <c r="N442" s="558"/>
      <c r="O442" s="559"/>
      <c r="P442" s="1473">
        <f>SUM(P443:P444)</f>
        <v>375</v>
      </c>
      <c r="Q442" s="1450">
        <f t="shared" ref="Q442:AH442" si="281">SUM(Q443:Q444)</f>
        <v>35171</v>
      </c>
      <c r="R442" s="1450">
        <f t="shared" si="281"/>
        <v>61758</v>
      </c>
      <c r="S442" s="1450">
        <f t="shared" si="281"/>
        <v>49988</v>
      </c>
      <c r="T442" s="1450">
        <f t="shared" si="281"/>
        <v>50974</v>
      </c>
      <c r="U442" s="1450">
        <f t="shared" si="281"/>
        <v>69600</v>
      </c>
      <c r="V442" s="1450">
        <f t="shared" si="281"/>
        <v>84145</v>
      </c>
      <c r="W442" s="1450">
        <f t="shared" si="281"/>
        <v>93512</v>
      </c>
      <c r="X442" s="1450">
        <f t="shared" si="281"/>
        <v>106496</v>
      </c>
      <c r="Y442" s="1450">
        <f t="shared" si="281"/>
        <v>88907</v>
      </c>
      <c r="Z442" s="1450">
        <f t="shared" si="281"/>
        <v>112990</v>
      </c>
      <c r="AA442" s="1450">
        <f t="shared" si="281"/>
        <v>108869</v>
      </c>
      <c r="AB442" s="1450">
        <f t="shared" si="281"/>
        <v>97304</v>
      </c>
      <c r="AC442" s="1450">
        <f t="shared" si="281"/>
        <v>170562</v>
      </c>
      <c r="AD442" s="1450">
        <f t="shared" si="281"/>
        <v>284153</v>
      </c>
      <c r="AE442" s="1450">
        <f t="shared" si="281"/>
        <v>310766</v>
      </c>
      <c r="AF442" s="1450">
        <f t="shared" si="281"/>
        <v>267866</v>
      </c>
      <c r="AG442" s="1450">
        <f t="shared" si="281"/>
        <v>594919</v>
      </c>
      <c r="AH442" s="1450">
        <f t="shared" si="281"/>
        <v>862785</v>
      </c>
    </row>
    <row r="443" spans="1:34">
      <c r="A443" s="1887">
        <v>426</v>
      </c>
      <c r="B443" s="1887">
        <v>440</v>
      </c>
      <c r="D443" s="2177">
        <v>1</v>
      </c>
      <c r="H443" s="130"/>
      <c r="I443" s="2319"/>
      <c r="J443" s="2315"/>
      <c r="K443" s="2315"/>
      <c r="M443" s="175" t="s">
        <v>223</v>
      </c>
      <c r="N443" s="175"/>
      <c r="O443" s="174"/>
      <c r="P443" s="1474">
        <v>375</v>
      </c>
      <c r="Q443" s="1454">
        <v>35171</v>
      </c>
      <c r="R443" s="1454">
        <v>61758</v>
      </c>
      <c r="S443" s="1454">
        <v>49988</v>
      </c>
      <c r="T443" s="1454">
        <v>50974</v>
      </c>
      <c r="U443" s="1454">
        <v>69600</v>
      </c>
      <c r="V443" s="1454">
        <v>84145</v>
      </c>
      <c r="W443" s="1454">
        <v>93512</v>
      </c>
      <c r="X443" s="1454">
        <v>106496</v>
      </c>
      <c r="Y443" s="1454">
        <v>88907</v>
      </c>
      <c r="Z443" s="1454">
        <v>112990</v>
      </c>
      <c r="AA443" s="1454">
        <v>108869</v>
      </c>
      <c r="AB443" s="1452">
        <f>SUM(P443:R443)</f>
        <v>97304</v>
      </c>
      <c r="AC443" s="1452">
        <f>SUM(S443:U443)</f>
        <v>170562</v>
      </c>
      <c r="AD443" s="1452">
        <f>SUM(V443:X443)</f>
        <v>284153</v>
      </c>
      <c r="AE443" s="1452">
        <f>SUM(Y443:AA443)</f>
        <v>310766</v>
      </c>
      <c r="AF443" s="1452">
        <f>AB443+AC443</f>
        <v>267866</v>
      </c>
      <c r="AG443" s="1452">
        <f>AE443+AD443</f>
        <v>594919</v>
      </c>
      <c r="AH443" s="1452">
        <f>AF443+AG443</f>
        <v>862785</v>
      </c>
    </row>
    <row r="444" spans="1:34">
      <c r="A444" s="1887">
        <v>427</v>
      </c>
      <c r="B444" s="1887">
        <v>441</v>
      </c>
      <c r="D444" s="2177">
        <v>1</v>
      </c>
      <c r="H444" s="130"/>
      <c r="I444" s="2319"/>
      <c r="J444" s="2315"/>
      <c r="K444" s="2315"/>
      <c r="M444" s="16" t="s">
        <v>226</v>
      </c>
      <c r="N444" s="16"/>
      <c r="O444" s="137"/>
      <c r="P444" s="1475"/>
      <c r="Q444" s="1465"/>
      <c r="R444" s="1465"/>
      <c r="S444" s="1465"/>
      <c r="T444" s="1465"/>
      <c r="U444" s="1465"/>
      <c r="V444" s="1465"/>
      <c r="W444" s="1465"/>
      <c r="X444" s="1465"/>
      <c r="Y444" s="1465"/>
      <c r="Z444" s="1465"/>
      <c r="AA444" s="1465"/>
      <c r="AB444" s="1399">
        <f>SUM(P444:R444)</f>
        <v>0</v>
      </c>
      <c r="AC444" s="1399">
        <f>SUM(S444:U444)</f>
        <v>0</v>
      </c>
      <c r="AD444" s="1399">
        <f>SUM(V444:X444)</f>
        <v>0</v>
      </c>
      <c r="AE444" s="1399">
        <f>SUM(Y444:AA444)</f>
        <v>0</v>
      </c>
      <c r="AF444" s="1399">
        <f>AB444+AC444</f>
        <v>0</v>
      </c>
      <c r="AG444" s="1399">
        <f>AE444+AD444</f>
        <v>0</v>
      </c>
      <c r="AH444" s="1399">
        <f>AF444+AG444</f>
        <v>0</v>
      </c>
    </row>
    <row r="445" spans="1:34">
      <c r="A445" s="1887">
        <v>428</v>
      </c>
      <c r="B445" s="1887">
        <v>442</v>
      </c>
      <c r="D445" s="2177">
        <v>1</v>
      </c>
      <c r="H445" s="130"/>
      <c r="I445" s="2319"/>
      <c r="J445" s="2315"/>
      <c r="K445" s="2315"/>
      <c r="L445" s="1054" t="s">
        <v>227</v>
      </c>
      <c r="M445" s="557"/>
      <c r="N445" s="557"/>
      <c r="O445" s="553"/>
      <c r="P445" s="1476">
        <f>P446+P449</f>
        <v>845</v>
      </c>
      <c r="Q445" s="1458">
        <f t="shared" ref="Q445:AH445" si="282">Q446+Q449</f>
        <v>94746</v>
      </c>
      <c r="R445" s="1458">
        <f t="shared" si="282"/>
        <v>141948</v>
      </c>
      <c r="S445" s="1458">
        <f t="shared" si="282"/>
        <v>163267</v>
      </c>
      <c r="T445" s="1458">
        <f t="shared" si="282"/>
        <v>161016</v>
      </c>
      <c r="U445" s="1458">
        <f t="shared" si="282"/>
        <v>175998</v>
      </c>
      <c r="V445" s="1458">
        <f t="shared" si="282"/>
        <v>260367</v>
      </c>
      <c r="W445" s="1458">
        <f t="shared" si="282"/>
        <v>214262</v>
      </c>
      <c r="X445" s="1458">
        <f t="shared" si="282"/>
        <v>244371</v>
      </c>
      <c r="Y445" s="1458">
        <f t="shared" si="282"/>
        <v>275293</v>
      </c>
      <c r="Z445" s="1458">
        <f t="shared" si="282"/>
        <v>268869</v>
      </c>
      <c r="AA445" s="1458">
        <f t="shared" si="282"/>
        <v>296236</v>
      </c>
      <c r="AB445" s="1458">
        <f t="shared" si="282"/>
        <v>237539</v>
      </c>
      <c r="AC445" s="1458">
        <f t="shared" si="282"/>
        <v>500281</v>
      </c>
      <c r="AD445" s="1458">
        <f t="shared" si="282"/>
        <v>719000</v>
      </c>
      <c r="AE445" s="1458">
        <f t="shared" si="282"/>
        <v>840398</v>
      </c>
      <c r="AF445" s="1458">
        <f t="shared" si="282"/>
        <v>737820</v>
      </c>
      <c r="AG445" s="1458">
        <f t="shared" si="282"/>
        <v>1559398</v>
      </c>
      <c r="AH445" s="1458">
        <f t="shared" si="282"/>
        <v>2297218</v>
      </c>
    </row>
    <row r="446" spans="1:34">
      <c r="A446" s="1887">
        <v>429</v>
      </c>
      <c r="B446" s="1887">
        <v>443</v>
      </c>
      <c r="D446" s="2177">
        <v>1</v>
      </c>
      <c r="H446" s="130"/>
      <c r="I446" s="2319"/>
      <c r="J446" s="2315"/>
      <c r="K446" s="2315"/>
      <c r="M446" s="175" t="s">
        <v>223</v>
      </c>
      <c r="N446" s="175"/>
      <c r="O446" s="568"/>
      <c r="P446" s="1477">
        <f>SUM(P447:P448)</f>
        <v>845</v>
      </c>
      <c r="Q446" s="1460">
        <f t="shared" ref="Q446:AH446" si="283">SUM(Q447:Q448)</f>
        <v>94746</v>
      </c>
      <c r="R446" s="1460">
        <f t="shared" si="283"/>
        <v>141948</v>
      </c>
      <c r="S446" s="1460">
        <f t="shared" si="283"/>
        <v>163267</v>
      </c>
      <c r="T446" s="1460">
        <f t="shared" si="283"/>
        <v>161016</v>
      </c>
      <c r="U446" s="1460">
        <f t="shared" si="283"/>
        <v>175998</v>
      </c>
      <c r="V446" s="1460">
        <f t="shared" si="283"/>
        <v>260367</v>
      </c>
      <c r="W446" s="1460">
        <f t="shared" si="283"/>
        <v>214262</v>
      </c>
      <c r="X446" s="1460">
        <f t="shared" si="283"/>
        <v>244371</v>
      </c>
      <c r="Y446" s="1460">
        <f t="shared" si="283"/>
        <v>275293</v>
      </c>
      <c r="Z446" s="1460">
        <f t="shared" si="283"/>
        <v>268869</v>
      </c>
      <c r="AA446" s="1460">
        <f t="shared" si="283"/>
        <v>296236</v>
      </c>
      <c r="AB446" s="1460">
        <f t="shared" si="283"/>
        <v>237539</v>
      </c>
      <c r="AC446" s="1460">
        <f t="shared" si="283"/>
        <v>500281</v>
      </c>
      <c r="AD446" s="1460">
        <f t="shared" si="283"/>
        <v>719000</v>
      </c>
      <c r="AE446" s="1460">
        <f t="shared" si="283"/>
        <v>840398</v>
      </c>
      <c r="AF446" s="1460">
        <f t="shared" si="283"/>
        <v>737820</v>
      </c>
      <c r="AG446" s="1460">
        <f t="shared" si="283"/>
        <v>1559398</v>
      </c>
      <c r="AH446" s="1460">
        <f t="shared" si="283"/>
        <v>2297218</v>
      </c>
    </row>
    <row r="447" spans="1:34">
      <c r="A447" s="1887">
        <v>430</v>
      </c>
      <c r="B447" s="1887">
        <v>444</v>
      </c>
      <c r="D447" s="2177">
        <v>1</v>
      </c>
      <c r="H447" s="130"/>
      <c r="I447" s="2319"/>
      <c r="J447" s="2315"/>
      <c r="K447" s="2315"/>
      <c r="O447" s="174" t="s">
        <v>228</v>
      </c>
      <c r="P447" s="1474">
        <v>845</v>
      </c>
      <c r="Q447" s="1454">
        <v>94746</v>
      </c>
      <c r="R447" s="1454">
        <v>141948</v>
      </c>
      <c r="S447" s="1454">
        <v>163267</v>
      </c>
      <c r="T447" s="1454">
        <v>161016</v>
      </c>
      <c r="U447" s="1454">
        <v>175998</v>
      </c>
      <c r="V447" s="1454">
        <v>260367</v>
      </c>
      <c r="W447" s="1454">
        <v>214262</v>
      </c>
      <c r="X447" s="1454">
        <v>244371</v>
      </c>
      <c r="Y447" s="1454">
        <v>275293</v>
      </c>
      <c r="Z447" s="1454">
        <v>268869</v>
      </c>
      <c r="AA447" s="1454">
        <v>296236</v>
      </c>
      <c r="AB447" s="1452">
        <f>SUM(P447:R447)</f>
        <v>237539</v>
      </c>
      <c r="AC447" s="1452">
        <f>SUM(S447:U447)</f>
        <v>500281</v>
      </c>
      <c r="AD447" s="1452">
        <f>SUM(V447:X447)</f>
        <v>719000</v>
      </c>
      <c r="AE447" s="1452">
        <f>SUM(Y447:AA447)</f>
        <v>840398</v>
      </c>
      <c r="AF447" s="1452">
        <f>AB447+AC447</f>
        <v>737820</v>
      </c>
      <c r="AG447" s="1452">
        <f>AE447+AD447</f>
        <v>1559398</v>
      </c>
      <c r="AH447" s="1452">
        <f>AF447+AG447</f>
        <v>2297218</v>
      </c>
    </row>
    <row r="448" spans="1:34">
      <c r="A448" s="1887">
        <v>431</v>
      </c>
      <c r="B448" s="1887">
        <v>445</v>
      </c>
      <c r="D448" s="2177">
        <v>1</v>
      </c>
      <c r="H448" s="130"/>
      <c r="I448" s="2319"/>
      <c r="J448" s="2315"/>
      <c r="K448" s="2315"/>
      <c r="M448" s="558"/>
      <c r="N448" s="558"/>
      <c r="O448" s="559" t="s">
        <v>229</v>
      </c>
      <c r="P448" s="1478"/>
      <c r="Q448" s="1455"/>
      <c r="R448" s="1455"/>
      <c r="S448" s="1455"/>
      <c r="T448" s="1455"/>
      <c r="U448" s="1455"/>
      <c r="V448" s="1455"/>
      <c r="W448" s="1455"/>
      <c r="X448" s="1455"/>
      <c r="Y448" s="1455"/>
      <c r="Z448" s="1455"/>
      <c r="AA448" s="1455"/>
      <c r="AB448" s="1450">
        <f>SUM(P448:R448)</f>
        <v>0</v>
      </c>
      <c r="AC448" s="1450">
        <f>SUM(S448:U448)</f>
        <v>0</v>
      </c>
      <c r="AD448" s="1450">
        <f>SUM(V448:X448)</f>
        <v>0</v>
      </c>
      <c r="AE448" s="1450">
        <f>SUM(Y448:AA448)</f>
        <v>0</v>
      </c>
      <c r="AF448" s="1450">
        <f>AB448+AC448</f>
        <v>0</v>
      </c>
      <c r="AG448" s="1450">
        <f>AE448+AD448</f>
        <v>0</v>
      </c>
      <c r="AH448" s="1450">
        <f>AF448+AG448</f>
        <v>0</v>
      </c>
    </row>
    <row r="449" spans="1:34">
      <c r="A449" s="1887">
        <v>432</v>
      </c>
      <c r="B449" s="1887">
        <v>446</v>
      </c>
      <c r="D449" s="2177">
        <v>1</v>
      </c>
      <c r="H449" s="130"/>
      <c r="I449" s="2319"/>
      <c r="J449" s="2315"/>
      <c r="K449" s="2315"/>
      <c r="M449" s="563" t="s">
        <v>226</v>
      </c>
      <c r="N449" s="563"/>
      <c r="O449" s="564"/>
      <c r="P449" s="1479"/>
      <c r="Q449" s="1456"/>
      <c r="R449" s="1456"/>
      <c r="S449" s="1456"/>
      <c r="T449" s="1456"/>
      <c r="U449" s="1456"/>
      <c r="V449" s="1456"/>
      <c r="W449" s="1456"/>
      <c r="X449" s="1456"/>
      <c r="Y449" s="1456"/>
      <c r="Z449" s="1456"/>
      <c r="AA449" s="1456"/>
      <c r="AB449" s="1480">
        <f>SUM(P449:R449)</f>
        <v>0</v>
      </c>
      <c r="AC449" s="1480">
        <f>SUM(S449:U449)</f>
        <v>0</v>
      </c>
      <c r="AD449" s="1480">
        <f>SUM(V449:X449)</f>
        <v>0</v>
      </c>
      <c r="AE449" s="1480">
        <f>SUM(Y449:AA449)</f>
        <v>0</v>
      </c>
      <c r="AF449" s="1480">
        <f>AB449+AC449</f>
        <v>0</v>
      </c>
      <c r="AG449" s="1480">
        <f>AE449+AD449</f>
        <v>0</v>
      </c>
      <c r="AH449" s="1480">
        <f>AF449+AG449</f>
        <v>0</v>
      </c>
    </row>
    <row r="450" spans="1:34">
      <c r="A450" s="1887">
        <v>433</v>
      </c>
      <c r="B450" s="1887">
        <v>447</v>
      </c>
      <c r="D450" s="2177">
        <v>1</v>
      </c>
      <c r="H450" s="130"/>
      <c r="I450" s="2319"/>
      <c r="J450" s="2315"/>
      <c r="K450" s="2315"/>
      <c r="L450" s="1054" t="s">
        <v>216</v>
      </c>
      <c r="M450" s="557"/>
      <c r="N450" s="557"/>
      <c r="O450" s="553"/>
      <c r="P450" s="1476">
        <f>SUM(P451:P454)</f>
        <v>0</v>
      </c>
      <c r="Q450" s="1458">
        <f t="shared" ref="Q450:AH450" si="284">SUM(Q451:Q454)</f>
        <v>0</v>
      </c>
      <c r="R450" s="1458">
        <f t="shared" si="284"/>
        <v>0</v>
      </c>
      <c r="S450" s="1458">
        <f t="shared" si="284"/>
        <v>0</v>
      </c>
      <c r="T450" s="1458">
        <f t="shared" si="284"/>
        <v>0</v>
      </c>
      <c r="U450" s="1458">
        <f t="shared" si="284"/>
        <v>0</v>
      </c>
      <c r="V450" s="1458">
        <f t="shared" si="284"/>
        <v>0</v>
      </c>
      <c r="W450" s="1458">
        <f t="shared" si="284"/>
        <v>0</v>
      </c>
      <c r="X450" s="1458">
        <f t="shared" si="284"/>
        <v>0</v>
      </c>
      <c r="Y450" s="1458">
        <f t="shared" si="284"/>
        <v>0</v>
      </c>
      <c r="Z450" s="1458">
        <f t="shared" si="284"/>
        <v>0</v>
      </c>
      <c r="AA450" s="1458">
        <f t="shared" si="284"/>
        <v>0</v>
      </c>
      <c r="AB450" s="1458">
        <f t="shared" si="284"/>
        <v>0</v>
      </c>
      <c r="AC450" s="1458">
        <f t="shared" si="284"/>
        <v>0</v>
      </c>
      <c r="AD450" s="1458">
        <f t="shared" si="284"/>
        <v>0</v>
      </c>
      <c r="AE450" s="1458">
        <f t="shared" si="284"/>
        <v>0</v>
      </c>
      <c r="AF450" s="1458">
        <f t="shared" si="284"/>
        <v>0</v>
      </c>
      <c r="AG450" s="1458">
        <f t="shared" si="284"/>
        <v>0</v>
      </c>
      <c r="AH450" s="1458">
        <f t="shared" si="284"/>
        <v>0</v>
      </c>
    </row>
    <row r="451" spans="1:34">
      <c r="A451" s="1887">
        <v>434</v>
      </c>
      <c r="B451" s="1887">
        <v>448</v>
      </c>
      <c r="D451" s="2177">
        <v>1</v>
      </c>
      <c r="H451" s="130"/>
      <c r="I451" s="2319"/>
      <c r="J451" s="2315"/>
      <c r="K451" s="2315"/>
      <c r="M451" s="175"/>
      <c r="N451" s="175"/>
      <c r="O451" s="174" t="s">
        <v>138</v>
      </c>
      <c r="P451" s="1474"/>
      <c r="Q451" s="1454"/>
      <c r="R451" s="1454"/>
      <c r="S451" s="1454"/>
      <c r="T451" s="1454"/>
      <c r="U451" s="1454"/>
      <c r="V451" s="1454"/>
      <c r="W451" s="1454"/>
      <c r="X451" s="1454"/>
      <c r="Y451" s="1454"/>
      <c r="Z451" s="1454"/>
      <c r="AA451" s="1454"/>
      <c r="AB451" s="1452">
        <f>SUM(P451:R451)</f>
        <v>0</v>
      </c>
      <c r="AC451" s="1452">
        <f>SUM(S451:U451)</f>
        <v>0</v>
      </c>
      <c r="AD451" s="1452">
        <f>SUM(V451:X451)</f>
        <v>0</v>
      </c>
      <c r="AE451" s="1452">
        <f>SUM(Y451:AA451)</f>
        <v>0</v>
      </c>
      <c r="AF451" s="1452">
        <f>AB451+AC451</f>
        <v>0</v>
      </c>
      <c r="AG451" s="1452">
        <f>AE451+AD451</f>
        <v>0</v>
      </c>
      <c r="AH451" s="1452">
        <f>AF451+AG451</f>
        <v>0</v>
      </c>
    </row>
    <row r="452" spans="1:34">
      <c r="A452" s="1887">
        <v>435</v>
      </c>
      <c r="B452" s="1887">
        <v>449</v>
      </c>
      <c r="D452" s="2177">
        <v>1</v>
      </c>
      <c r="H452" s="130"/>
      <c r="I452" s="2319"/>
      <c r="J452" s="2315"/>
      <c r="K452" s="2315"/>
      <c r="O452" s="139" t="s">
        <v>235</v>
      </c>
      <c r="P452" s="1481"/>
      <c r="Q452" s="1412"/>
      <c r="R452" s="1412"/>
      <c r="S452" s="1412"/>
      <c r="T452" s="1412"/>
      <c r="U452" s="1412"/>
      <c r="V452" s="1412"/>
      <c r="W452" s="1412"/>
      <c r="X452" s="1412"/>
      <c r="Y452" s="1412"/>
      <c r="Z452" s="1412"/>
      <c r="AA452" s="1412"/>
      <c r="AB452" s="1398">
        <f>SUM(P452:R452)</f>
        <v>0</v>
      </c>
      <c r="AC452" s="1398">
        <f>SUM(S452:U452)</f>
        <v>0</v>
      </c>
      <c r="AD452" s="1398">
        <f>SUM(V452:X452)</f>
        <v>0</v>
      </c>
      <c r="AE452" s="1398">
        <f>SUM(Y452:AA452)</f>
        <v>0</v>
      </c>
      <c r="AF452" s="1398">
        <f>AB452+AC452</f>
        <v>0</v>
      </c>
      <c r="AG452" s="1398">
        <f>AE452+AD452</f>
        <v>0</v>
      </c>
      <c r="AH452" s="1398">
        <f>AF452+AG452</f>
        <v>0</v>
      </c>
    </row>
    <row r="453" spans="1:34">
      <c r="A453" s="1887">
        <v>436</v>
      </c>
      <c r="B453" s="1887">
        <v>450</v>
      </c>
      <c r="D453" s="2177">
        <v>1</v>
      </c>
      <c r="H453" s="130"/>
      <c r="I453" s="2319"/>
      <c r="J453" s="2315"/>
      <c r="K453" s="2315"/>
      <c r="O453" s="139" t="s">
        <v>236</v>
      </c>
      <c r="P453" s="1481"/>
      <c r="Q453" s="1412"/>
      <c r="R453" s="1412"/>
      <c r="S453" s="1412"/>
      <c r="T453" s="1412"/>
      <c r="U453" s="1412"/>
      <c r="V453" s="1412"/>
      <c r="W453" s="1412"/>
      <c r="X453" s="1412"/>
      <c r="Y453" s="1412"/>
      <c r="Z453" s="1412"/>
      <c r="AA453" s="1412"/>
      <c r="AB453" s="1398">
        <f>SUM(P453:R453)</f>
        <v>0</v>
      </c>
      <c r="AC453" s="1398">
        <f>SUM(S453:U453)</f>
        <v>0</v>
      </c>
      <c r="AD453" s="1398">
        <f>SUM(V453:X453)</f>
        <v>0</v>
      </c>
      <c r="AE453" s="1398">
        <f>SUM(Y453:AA453)</f>
        <v>0</v>
      </c>
      <c r="AF453" s="1398">
        <f>AB453+AC453</f>
        <v>0</v>
      </c>
      <c r="AG453" s="1398">
        <f>AE453+AD453</f>
        <v>0</v>
      </c>
      <c r="AH453" s="1398">
        <f>AF453+AG453</f>
        <v>0</v>
      </c>
    </row>
    <row r="454" spans="1:34">
      <c r="A454" s="1887">
        <v>437</v>
      </c>
      <c r="B454" s="1887">
        <v>451</v>
      </c>
      <c r="D454" s="2177">
        <v>1</v>
      </c>
      <c r="H454" s="130"/>
      <c r="I454" s="2319"/>
      <c r="J454" s="2315"/>
      <c r="K454" s="2315"/>
      <c r="M454" s="16"/>
      <c r="N454" s="16"/>
      <c r="O454" s="137" t="s">
        <v>136</v>
      </c>
      <c r="P454" s="1475"/>
      <c r="Q454" s="1465"/>
      <c r="R454" s="1465"/>
      <c r="S454" s="1465"/>
      <c r="T454" s="1465"/>
      <c r="U454" s="1465"/>
      <c r="V454" s="1465"/>
      <c r="W454" s="1465"/>
      <c r="X454" s="1465"/>
      <c r="Y454" s="1465"/>
      <c r="Z454" s="1465"/>
      <c r="AA454" s="1465"/>
      <c r="AB454" s="1399">
        <f>SUM(P454:R454)</f>
        <v>0</v>
      </c>
      <c r="AC454" s="1399">
        <f>SUM(S454:U454)</f>
        <v>0</v>
      </c>
      <c r="AD454" s="1399">
        <f>SUM(V454:X454)</f>
        <v>0</v>
      </c>
      <c r="AE454" s="1399">
        <f>SUM(Y454:AA454)</f>
        <v>0</v>
      </c>
      <c r="AF454" s="1399">
        <f>AB454+AC454</f>
        <v>0</v>
      </c>
      <c r="AG454" s="1399">
        <f>AE454+AD454</f>
        <v>0</v>
      </c>
      <c r="AH454" s="1399">
        <f>AF454+AG454</f>
        <v>0</v>
      </c>
    </row>
    <row r="455" spans="1:34">
      <c r="A455" s="1887">
        <v>438</v>
      </c>
      <c r="B455" s="1887">
        <v>452</v>
      </c>
      <c r="D455" s="2177">
        <v>1</v>
      </c>
      <c r="H455" s="130"/>
      <c r="I455" s="2319"/>
      <c r="J455" s="2315"/>
      <c r="K455" s="2315"/>
      <c r="L455" s="472" t="s">
        <v>136</v>
      </c>
      <c r="M455" s="16"/>
      <c r="N455" s="16"/>
      <c r="O455" s="16"/>
      <c r="P455" s="1462"/>
      <c r="Q455" s="1465"/>
      <c r="R455" s="1465"/>
      <c r="S455" s="1465"/>
      <c r="T455" s="1465"/>
      <c r="U455" s="1465"/>
      <c r="V455" s="1465"/>
      <c r="W455" s="1465"/>
      <c r="X455" s="1465"/>
      <c r="Y455" s="1465"/>
      <c r="Z455" s="1465"/>
      <c r="AA455" s="1465"/>
      <c r="AB455" s="1399">
        <f>SUM(P455:R455)</f>
        <v>0</v>
      </c>
      <c r="AC455" s="1399">
        <f>SUM(S455:U455)</f>
        <v>0</v>
      </c>
      <c r="AD455" s="1399">
        <f>SUM(V455:X455)</f>
        <v>0</v>
      </c>
      <c r="AE455" s="1399">
        <f>SUM(Y455:AA455)</f>
        <v>0</v>
      </c>
      <c r="AF455" s="1399">
        <f>AB455+AC455</f>
        <v>0</v>
      </c>
      <c r="AG455" s="1399">
        <f>AE455+AD455</f>
        <v>0</v>
      </c>
      <c r="AH455" s="1399">
        <f>AF455+AG455</f>
        <v>0</v>
      </c>
    </row>
    <row r="456" spans="1:34">
      <c r="A456" s="1887">
        <v>439</v>
      </c>
      <c r="B456" s="1887">
        <v>453</v>
      </c>
      <c r="D456" s="2177">
        <v>1</v>
      </c>
      <c r="H456" s="130"/>
      <c r="I456" s="2319"/>
      <c r="J456" s="1464" t="s">
        <v>230</v>
      </c>
      <c r="K456" s="1464"/>
      <c r="L456" s="1080"/>
      <c r="M456" s="1080"/>
      <c r="N456" s="1080"/>
      <c r="O456" s="1080"/>
      <c r="P456" s="1482">
        <f>P457+P460+P465+P470</f>
        <v>167</v>
      </c>
      <c r="Q456" s="1482">
        <f t="shared" ref="Q456:AH456" si="285">Q457+Q460+Q465+Q470</f>
        <v>20280</v>
      </c>
      <c r="R456" s="1482">
        <f t="shared" si="285"/>
        <v>12657</v>
      </c>
      <c r="S456" s="1482">
        <f t="shared" si="285"/>
        <v>10260</v>
      </c>
      <c r="T456" s="1482">
        <f t="shared" si="285"/>
        <v>23107</v>
      </c>
      <c r="U456" s="1482">
        <f t="shared" si="285"/>
        <v>44492</v>
      </c>
      <c r="V456" s="1482">
        <f t="shared" si="285"/>
        <v>47931</v>
      </c>
      <c r="W456" s="1482">
        <f t="shared" si="285"/>
        <v>56484</v>
      </c>
      <c r="X456" s="1482">
        <f t="shared" si="285"/>
        <v>52136</v>
      </c>
      <c r="Y456" s="1482">
        <f t="shared" si="285"/>
        <v>47059</v>
      </c>
      <c r="Z456" s="1482">
        <f t="shared" si="285"/>
        <v>52436</v>
      </c>
      <c r="AA456" s="1482">
        <f t="shared" si="285"/>
        <v>58015</v>
      </c>
      <c r="AB456" s="1482">
        <f t="shared" si="285"/>
        <v>33104</v>
      </c>
      <c r="AC456" s="1482">
        <f t="shared" si="285"/>
        <v>77859</v>
      </c>
      <c r="AD456" s="1482">
        <f t="shared" si="285"/>
        <v>156551</v>
      </c>
      <c r="AE456" s="1482">
        <f t="shared" si="285"/>
        <v>157510</v>
      </c>
      <c r="AF456" s="1482">
        <f t="shared" si="285"/>
        <v>110963</v>
      </c>
      <c r="AG456" s="1482">
        <f t="shared" si="285"/>
        <v>314061</v>
      </c>
      <c r="AH456" s="1482">
        <f t="shared" si="285"/>
        <v>425024</v>
      </c>
    </row>
    <row r="457" spans="1:34">
      <c r="A457" s="1887">
        <v>440</v>
      </c>
      <c r="B457" s="1887">
        <v>454</v>
      </c>
      <c r="D457" s="2177">
        <v>1</v>
      </c>
      <c r="H457" s="130"/>
      <c r="I457" s="2319"/>
      <c r="J457" s="2317"/>
      <c r="K457" s="2317"/>
      <c r="L457" s="371" t="s">
        <v>222</v>
      </c>
      <c r="M457" s="558"/>
      <c r="N457" s="558"/>
      <c r="O457" s="559"/>
      <c r="P457" s="1473">
        <f>SUM(P458:P459)</f>
        <v>0</v>
      </c>
      <c r="Q457" s="1450">
        <f t="shared" ref="Q457:AH457" si="286">SUM(Q458:Q459)</f>
        <v>7063</v>
      </c>
      <c r="R457" s="1450">
        <f t="shared" si="286"/>
        <v>868</v>
      </c>
      <c r="S457" s="1450">
        <f t="shared" si="286"/>
        <v>118</v>
      </c>
      <c r="T457" s="1450">
        <f t="shared" si="286"/>
        <v>189</v>
      </c>
      <c r="U457" s="1450">
        <f t="shared" si="286"/>
        <v>10875</v>
      </c>
      <c r="V457" s="1450">
        <f t="shared" si="286"/>
        <v>14499</v>
      </c>
      <c r="W457" s="1450">
        <f t="shared" si="286"/>
        <v>15676</v>
      </c>
      <c r="X457" s="1450">
        <f t="shared" si="286"/>
        <v>15431</v>
      </c>
      <c r="Y457" s="1450">
        <f t="shared" si="286"/>
        <v>9026</v>
      </c>
      <c r="Z457" s="1450">
        <f t="shared" si="286"/>
        <v>11950</v>
      </c>
      <c r="AA457" s="1450">
        <f t="shared" si="286"/>
        <v>25955</v>
      </c>
      <c r="AB457" s="1450">
        <f t="shared" si="286"/>
        <v>7931</v>
      </c>
      <c r="AC457" s="1450">
        <f t="shared" si="286"/>
        <v>11182</v>
      </c>
      <c r="AD457" s="1450">
        <f t="shared" si="286"/>
        <v>45606</v>
      </c>
      <c r="AE457" s="1450">
        <f t="shared" si="286"/>
        <v>46931</v>
      </c>
      <c r="AF457" s="1450">
        <f t="shared" si="286"/>
        <v>19113</v>
      </c>
      <c r="AG457" s="1450">
        <f t="shared" si="286"/>
        <v>92537</v>
      </c>
      <c r="AH457" s="1450">
        <f t="shared" si="286"/>
        <v>111650</v>
      </c>
    </row>
    <row r="458" spans="1:34">
      <c r="A458" s="1887">
        <v>441</v>
      </c>
      <c r="B458" s="1887">
        <v>455</v>
      </c>
      <c r="D458" s="2177">
        <v>1</v>
      </c>
      <c r="H458" s="130"/>
      <c r="I458" s="2319"/>
      <c r="J458" s="2317"/>
      <c r="K458" s="2317"/>
      <c r="M458" s="175" t="s">
        <v>223</v>
      </c>
      <c r="N458" s="175"/>
      <c r="O458" s="174"/>
      <c r="P458" s="1474"/>
      <c r="Q458" s="1454">
        <v>7063</v>
      </c>
      <c r="R458" s="1454">
        <v>868</v>
      </c>
      <c r="S458" s="1454">
        <v>118</v>
      </c>
      <c r="T458" s="1454">
        <v>189</v>
      </c>
      <c r="U458" s="1454">
        <v>10875</v>
      </c>
      <c r="V458" s="1454">
        <v>14499</v>
      </c>
      <c r="W458" s="1454">
        <v>15676</v>
      </c>
      <c r="X458" s="1454">
        <v>15431</v>
      </c>
      <c r="Y458" s="1454">
        <v>9026</v>
      </c>
      <c r="Z458" s="1454">
        <v>11950</v>
      </c>
      <c r="AA458" s="1454">
        <v>25955</v>
      </c>
      <c r="AB458" s="1452">
        <f>SUM(P458:R458)</f>
        <v>7931</v>
      </c>
      <c r="AC458" s="1452">
        <f>SUM(S458:U458)</f>
        <v>11182</v>
      </c>
      <c r="AD458" s="1452">
        <f>SUM(V458:X458)</f>
        <v>45606</v>
      </c>
      <c r="AE458" s="1452">
        <f>SUM(Y458:AA458)</f>
        <v>46931</v>
      </c>
      <c r="AF458" s="1452">
        <f>AB458+AC458</f>
        <v>19113</v>
      </c>
      <c r="AG458" s="1452">
        <f>AE458+AD458</f>
        <v>92537</v>
      </c>
      <c r="AH458" s="1452">
        <f>AF458+AG458</f>
        <v>111650</v>
      </c>
    </row>
    <row r="459" spans="1:34">
      <c r="A459" s="1887">
        <v>442</v>
      </c>
      <c r="B459" s="1887">
        <v>456</v>
      </c>
      <c r="D459" s="2177">
        <v>1</v>
      </c>
      <c r="H459" s="130"/>
      <c r="I459" s="2319"/>
      <c r="J459" s="2317"/>
      <c r="K459" s="2317"/>
      <c r="M459" s="16" t="s">
        <v>226</v>
      </c>
      <c r="N459" s="16"/>
      <c r="O459" s="137"/>
      <c r="P459" s="1475"/>
      <c r="Q459" s="1465"/>
      <c r="R459" s="1465"/>
      <c r="S459" s="1465"/>
      <c r="T459" s="1465"/>
      <c r="U459" s="1465"/>
      <c r="V459" s="1465"/>
      <c r="W459" s="1465"/>
      <c r="X459" s="1465"/>
      <c r="Y459" s="1465"/>
      <c r="Z459" s="1465"/>
      <c r="AA459" s="1465"/>
      <c r="AB459" s="1399">
        <f>SUM(P459:R459)</f>
        <v>0</v>
      </c>
      <c r="AC459" s="1399">
        <f>SUM(S459:U459)</f>
        <v>0</v>
      </c>
      <c r="AD459" s="1399">
        <f>SUM(V459:X459)</f>
        <v>0</v>
      </c>
      <c r="AE459" s="1399">
        <f>SUM(Y459:AA459)</f>
        <v>0</v>
      </c>
      <c r="AF459" s="1399">
        <f>AB459+AC459</f>
        <v>0</v>
      </c>
      <c r="AG459" s="1399">
        <f>AE459+AD459</f>
        <v>0</v>
      </c>
      <c r="AH459" s="1399">
        <f>AF459+AG459</f>
        <v>0</v>
      </c>
    </row>
    <row r="460" spans="1:34">
      <c r="A460" s="1887">
        <v>443</v>
      </c>
      <c r="B460" s="1887">
        <v>457</v>
      </c>
      <c r="D460" s="2177">
        <v>1</v>
      </c>
      <c r="H460" s="130"/>
      <c r="I460" s="2319"/>
      <c r="J460" s="2317"/>
      <c r="K460" s="2317"/>
      <c r="L460" s="1054" t="s">
        <v>227</v>
      </c>
      <c r="M460" s="557"/>
      <c r="N460" s="557"/>
      <c r="O460" s="553"/>
      <c r="P460" s="1476">
        <f>P461+P464</f>
        <v>167</v>
      </c>
      <c r="Q460" s="1458">
        <f t="shared" ref="Q460:AH460" si="287">Q461+Q464</f>
        <v>13217</v>
      </c>
      <c r="R460" s="1458">
        <f t="shared" si="287"/>
        <v>11789</v>
      </c>
      <c r="S460" s="1458">
        <f t="shared" si="287"/>
        <v>10142</v>
      </c>
      <c r="T460" s="1458">
        <f t="shared" si="287"/>
        <v>22918</v>
      </c>
      <c r="U460" s="1458">
        <f t="shared" si="287"/>
        <v>33617</v>
      </c>
      <c r="V460" s="1458">
        <f t="shared" si="287"/>
        <v>33432</v>
      </c>
      <c r="W460" s="1458">
        <f t="shared" si="287"/>
        <v>40808</v>
      </c>
      <c r="X460" s="1458">
        <f t="shared" si="287"/>
        <v>36705</v>
      </c>
      <c r="Y460" s="1458">
        <f t="shared" si="287"/>
        <v>38033</v>
      </c>
      <c r="Z460" s="1458">
        <f t="shared" si="287"/>
        <v>40486</v>
      </c>
      <c r="AA460" s="1458">
        <f t="shared" si="287"/>
        <v>32060</v>
      </c>
      <c r="AB460" s="1458">
        <f t="shared" si="287"/>
        <v>25173</v>
      </c>
      <c r="AC460" s="1458">
        <f t="shared" si="287"/>
        <v>66677</v>
      </c>
      <c r="AD460" s="1458">
        <f t="shared" si="287"/>
        <v>110945</v>
      </c>
      <c r="AE460" s="1458">
        <f t="shared" si="287"/>
        <v>110579</v>
      </c>
      <c r="AF460" s="1458">
        <f t="shared" si="287"/>
        <v>91850</v>
      </c>
      <c r="AG460" s="1458">
        <f t="shared" si="287"/>
        <v>221524</v>
      </c>
      <c r="AH460" s="1458">
        <f t="shared" si="287"/>
        <v>313374</v>
      </c>
    </row>
    <row r="461" spans="1:34">
      <c r="A461" s="1887">
        <v>444</v>
      </c>
      <c r="B461" s="1887">
        <v>458</v>
      </c>
      <c r="D461" s="2177">
        <v>1</v>
      </c>
      <c r="H461" s="130"/>
      <c r="I461" s="2319"/>
      <c r="J461" s="2317"/>
      <c r="K461" s="2317"/>
      <c r="M461" s="175" t="s">
        <v>223</v>
      </c>
      <c r="N461" s="175"/>
      <c r="O461" s="568"/>
      <c r="P461" s="1477">
        <f>SUM(P462:P463)</f>
        <v>167</v>
      </c>
      <c r="Q461" s="1460">
        <f t="shared" ref="Q461:AH461" si="288">SUM(Q462:Q463)</f>
        <v>13217</v>
      </c>
      <c r="R461" s="1460">
        <f t="shared" si="288"/>
        <v>11789</v>
      </c>
      <c r="S461" s="1460">
        <f t="shared" si="288"/>
        <v>10142</v>
      </c>
      <c r="T461" s="1460">
        <f t="shared" si="288"/>
        <v>22918</v>
      </c>
      <c r="U461" s="1460">
        <f t="shared" si="288"/>
        <v>33617</v>
      </c>
      <c r="V461" s="1460">
        <f t="shared" si="288"/>
        <v>33432</v>
      </c>
      <c r="W461" s="1460">
        <f t="shared" si="288"/>
        <v>40808</v>
      </c>
      <c r="X461" s="1460">
        <f t="shared" si="288"/>
        <v>36705</v>
      </c>
      <c r="Y461" s="1460">
        <f t="shared" si="288"/>
        <v>38033</v>
      </c>
      <c r="Z461" s="1460">
        <f t="shared" si="288"/>
        <v>40486</v>
      </c>
      <c r="AA461" s="1460">
        <f t="shared" si="288"/>
        <v>32060</v>
      </c>
      <c r="AB461" s="1460">
        <f t="shared" si="288"/>
        <v>25173</v>
      </c>
      <c r="AC461" s="1460">
        <f t="shared" si="288"/>
        <v>66677</v>
      </c>
      <c r="AD461" s="1460">
        <f t="shared" si="288"/>
        <v>110945</v>
      </c>
      <c r="AE461" s="1460">
        <f t="shared" si="288"/>
        <v>110579</v>
      </c>
      <c r="AF461" s="1460">
        <f t="shared" si="288"/>
        <v>91850</v>
      </c>
      <c r="AG461" s="1460">
        <f t="shared" si="288"/>
        <v>221524</v>
      </c>
      <c r="AH461" s="1460">
        <f t="shared" si="288"/>
        <v>313374</v>
      </c>
    </row>
    <row r="462" spans="1:34">
      <c r="A462" s="1887">
        <v>445</v>
      </c>
      <c r="B462" s="1887">
        <v>459</v>
      </c>
      <c r="D462" s="2177">
        <v>1</v>
      </c>
      <c r="H462" s="130"/>
      <c r="I462" s="2319"/>
      <c r="J462" s="2317"/>
      <c r="K462" s="2317"/>
      <c r="O462" s="174" t="s">
        <v>231</v>
      </c>
      <c r="P462" s="1474">
        <v>167</v>
      </c>
      <c r="Q462" s="1454">
        <v>13217</v>
      </c>
      <c r="R462" s="1454">
        <v>11789</v>
      </c>
      <c r="S462" s="1454">
        <v>10142</v>
      </c>
      <c r="T462" s="1454">
        <v>22918</v>
      </c>
      <c r="U462" s="1454">
        <v>33617</v>
      </c>
      <c r="V462" s="1454">
        <v>33432</v>
      </c>
      <c r="W462" s="1454">
        <v>40808</v>
      </c>
      <c r="X462" s="1454">
        <v>36705</v>
      </c>
      <c r="Y462" s="1454">
        <v>38033</v>
      </c>
      <c r="Z462" s="1454">
        <v>40486</v>
      </c>
      <c r="AA462" s="1454">
        <v>32060</v>
      </c>
      <c r="AB462" s="1452">
        <f>SUM(P462:R462)</f>
        <v>25173</v>
      </c>
      <c r="AC462" s="1452">
        <f>SUM(S462:U462)</f>
        <v>66677</v>
      </c>
      <c r="AD462" s="1452">
        <f>SUM(V462:X462)</f>
        <v>110945</v>
      </c>
      <c r="AE462" s="1452">
        <f>SUM(Y462:AA462)</f>
        <v>110579</v>
      </c>
      <c r="AF462" s="1452">
        <f>AB462+AC462</f>
        <v>91850</v>
      </c>
      <c r="AG462" s="1452">
        <f>AE462+AD462</f>
        <v>221524</v>
      </c>
      <c r="AH462" s="1452">
        <f>AF462+AG462</f>
        <v>313374</v>
      </c>
    </row>
    <row r="463" spans="1:34">
      <c r="A463" s="1887">
        <v>446</v>
      </c>
      <c r="B463" s="1887">
        <v>460</v>
      </c>
      <c r="D463" s="2177">
        <v>1</v>
      </c>
      <c r="H463" s="130"/>
      <c r="I463" s="2319"/>
      <c r="J463" s="2317"/>
      <c r="K463" s="2317"/>
      <c r="M463" s="558"/>
      <c r="N463" s="558"/>
      <c r="O463" s="559" t="s">
        <v>232</v>
      </c>
      <c r="P463" s="1478"/>
      <c r="Q463" s="1455"/>
      <c r="R463" s="1455"/>
      <c r="S463" s="1455"/>
      <c r="T463" s="1455"/>
      <c r="U463" s="1455"/>
      <c r="V463" s="1455"/>
      <c r="W463" s="1455"/>
      <c r="X463" s="1455"/>
      <c r="Y463" s="1455"/>
      <c r="Z463" s="1455"/>
      <c r="AA463" s="1455"/>
      <c r="AB463" s="1450">
        <f>SUM(P463:R463)</f>
        <v>0</v>
      </c>
      <c r="AC463" s="1450">
        <f>SUM(S463:U463)</f>
        <v>0</v>
      </c>
      <c r="AD463" s="1450">
        <f>SUM(V463:X463)</f>
        <v>0</v>
      </c>
      <c r="AE463" s="1450">
        <f>SUM(Y463:AA463)</f>
        <v>0</v>
      </c>
      <c r="AF463" s="1450">
        <f>AB463+AC463</f>
        <v>0</v>
      </c>
      <c r="AG463" s="1450">
        <f>AE463+AD463</f>
        <v>0</v>
      </c>
      <c r="AH463" s="1450">
        <f>AF463+AG463</f>
        <v>0</v>
      </c>
    </row>
    <row r="464" spans="1:34">
      <c r="A464" s="1887">
        <v>447</v>
      </c>
      <c r="B464" s="1887">
        <v>461</v>
      </c>
      <c r="D464" s="2177">
        <v>1</v>
      </c>
      <c r="H464" s="130"/>
      <c r="I464" s="2319"/>
      <c r="J464" s="2317"/>
      <c r="K464" s="2317"/>
      <c r="M464" s="563" t="s">
        <v>226</v>
      </c>
      <c r="N464" s="563"/>
      <c r="O464" s="564"/>
      <c r="P464" s="1479"/>
      <c r="Q464" s="1456"/>
      <c r="R464" s="1456"/>
      <c r="S464" s="1456"/>
      <c r="T464" s="1456"/>
      <c r="U464" s="1456"/>
      <c r="V464" s="1456"/>
      <c r="W464" s="1456"/>
      <c r="X464" s="1456"/>
      <c r="Y464" s="1456"/>
      <c r="Z464" s="1456"/>
      <c r="AA464" s="1456"/>
      <c r="AB464" s="1480">
        <f>SUM(P464:R464)</f>
        <v>0</v>
      </c>
      <c r="AC464" s="1480">
        <f>SUM(S464:U464)</f>
        <v>0</v>
      </c>
      <c r="AD464" s="1480">
        <f>SUM(V464:X464)</f>
        <v>0</v>
      </c>
      <c r="AE464" s="1480">
        <f>SUM(Y464:AA464)</f>
        <v>0</v>
      </c>
      <c r="AF464" s="1480">
        <f>AB464+AC464</f>
        <v>0</v>
      </c>
      <c r="AG464" s="1480">
        <f>AE464+AD464</f>
        <v>0</v>
      </c>
      <c r="AH464" s="1480">
        <f>AF464+AG464</f>
        <v>0</v>
      </c>
    </row>
    <row r="465" spans="1:35">
      <c r="A465" s="1887">
        <v>448</v>
      </c>
      <c r="B465" s="1887">
        <v>462</v>
      </c>
      <c r="D465" s="2177">
        <v>1</v>
      </c>
      <c r="H465" s="130"/>
      <c r="I465" s="2319"/>
      <c r="J465" s="2317"/>
      <c r="K465" s="2317"/>
      <c r="L465" s="1054" t="s">
        <v>216</v>
      </c>
      <c r="M465" s="557"/>
      <c r="N465" s="557"/>
      <c r="O465" s="553"/>
      <c r="P465" s="1476">
        <f>SUM(P466:P469)</f>
        <v>0</v>
      </c>
      <c r="Q465" s="1458">
        <f t="shared" ref="Q465:AH465" si="289">SUM(Q466:Q469)</f>
        <v>0</v>
      </c>
      <c r="R465" s="1458">
        <f t="shared" si="289"/>
        <v>0</v>
      </c>
      <c r="S465" s="1458">
        <f t="shared" si="289"/>
        <v>0</v>
      </c>
      <c r="T465" s="1458">
        <f t="shared" si="289"/>
        <v>0</v>
      </c>
      <c r="U465" s="1458">
        <f t="shared" si="289"/>
        <v>0</v>
      </c>
      <c r="V465" s="1458">
        <f t="shared" si="289"/>
        <v>0</v>
      </c>
      <c r="W465" s="1458">
        <f t="shared" si="289"/>
        <v>0</v>
      </c>
      <c r="X465" s="1458">
        <f t="shared" si="289"/>
        <v>0</v>
      </c>
      <c r="Y465" s="1458">
        <f t="shared" si="289"/>
        <v>0</v>
      </c>
      <c r="Z465" s="1458">
        <f t="shared" si="289"/>
        <v>0</v>
      </c>
      <c r="AA465" s="1458">
        <f t="shared" si="289"/>
        <v>0</v>
      </c>
      <c r="AB465" s="1458">
        <f t="shared" si="289"/>
        <v>0</v>
      </c>
      <c r="AC465" s="1458">
        <f t="shared" si="289"/>
        <v>0</v>
      </c>
      <c r="AD465" s="1458">
        <f t="shared" si="289"/>
        <v>0</v>
      </c>
      <c r="AE465" s="1458">
        <f t="shared" si="289"/>
        <v>0</v>
      </c>
      <c r="AF465" s="1458">
        <f t="shared" si="289"/>
        <v>0</v>
      </c>
      <c r="AG465" s="1458">
        <f t="shared" si="289"/>
        <v>0</v>
      </c>
      <c r="AH465" s="1458">
        <f t="shared" si="289"/>
        <v>0</v>
      </c>
    </row>
    <row r="466" spans="1:35">
      <c r="A466" s="1887">
        <v>449</v>
      </c>
      <c r="B466" s="1887">
        <v>463</v>
      </c>
      <c r="D466" s="2177">
        <v>1</v>
      </c>
      <c r="H466" s="130"/>
      <c r="I466" s="2319"/>
      <c r="J466" s="2317"/>
      <c r="K466" s="2317"/>
      <c r="M466" s="175"/>
      <c r="N466" s="175"/>
      <c r="O466" s="174" t="s">
        <v>138</v>
      </c>
      <c r="P466" s="1474"/>
      <c r="Q466" s="1454"/>
      <c r="R466" s="1454"/>
      <c r="S466" s="1454"/>
      <c r="T466" s="1454"/>
      <c r="U466" s="1454"/>
      <c r="V466" s="1454"/>
      <c r="W466" s="1454"/>
      <c r="X466" s="1454"/>
      <c r="Y466" s="1454"/>
      <c r="Z466" s="1454"/>
      <c r="AA466" s="1454"/>
      <c r="AB466" s="1452">
        <f>SUM(P466:R466)</f>
        <v>0</v>
      </c>
      <c r="AC466" s="1452">
        <f>SUM(S466:U466)</f>
        <v>0</v>
      </c>
      <c r="AD466" s="1452">
        <f>SUM(V466:X466)</f>
        <v>0</v>
      </c>
      <c r="AE466" s="1452">
        <f>SUM(Y466:AA466)</f>
        <v>0</v>
      </c>
      <c r="AF466" s="1452">
        <f>AB466+AC466</f>
        <v>0</v>
      </c>
      <c r="AG466" s="1452">
        <f>AE466+AD466</f>
        <v>0</v>
      </c>
      <c r="AH466" s="1452">
        <f>AF466+AG466</f>
        <v>0</v>
      </c>
    </row>
    <row r="467" spans="1:35">
      <c r="A467" s="1887">
        <v>450</v>
      </c>
      <c r="B467" s="1887">
        <v>464</v>
      </c>
      <c r="D467" s="2177">
        <v>1</v>
      </c>
      <c r="H467" s="130"/>
      <c r="I467" s="2319"/>
      <c r="J467" s="2317"/>
      <c r="K467" s="2317"/>
      <c r="O467" s="139" t="s">
        <v>235</v>
      </c>
      <c r="P467" s="1481"/>
      <c r="Q467" s="1412"/>
      <c r="R467" s="1412"/>
      <c r="S467" s="1412"/>
      <c r="T467" s="1412"/>
      <c r="U467" s="1412"/>
      <c r="V467" s="1412"/>
      <c r="W467" s="1412"/>
      <c r="X467" s="1412"/>
      <c r="Y467" s="1412"/>
      <c r="Z467" s="1412"/>
      <c r="AA467" s="1412"/>
      <c r="AB467" s="1398">
        <f>SUM(P467:R467)</f>
        <v>0</v>
      </c>
      <c r="AC467" s="1398">
        <f>SUM(S467:U467)</f>
        <v>0</v>
      </c>
      <c r="AD467" s="1398">
        <f>SUM(V467:X467)</f>
        <v>0</v>
      </c>
      <c r="AE467" s="1398">
        <f>SUM(Y467:AA467)</f>
        <v>0</v>
      </c>
      <c r="AF467" s="1398">
        <f>AB467+AC467</f>
        <v>0</v>
      </c>
      <c r="AG467" s="1398">
        <f>AE467+AD467</f>
        <v>0</v>
      </c>
      <c r="AH467" s="1398">
        <f>AF467+AG467</f>
        <v>0</v>
      </c>
    </row>
    <row r="468" spans="1:35">
      <c r="A468" s="1887">
        <v>451</v>
      </c>
      <c r="B468" s="1887">
        <v>465</v>
      </c>
      <c r="D468" s="2177">
        <v>1</v>
      </c>
      <c r="H468" s="130"/>
      <c r="I468" s="2319"/>
      <c r="J468" s="2317"/>
      <c r="K468" s="2317"/>
      <c r="O468" s="139" t="s">
        <v>236</v>
      </c>
      <c r="P468" s="1481"/>
      <c r="Q468" s="1412"/>
      <c r="R468" s="1412"/>
      <c r="S468" s="1412"/>
      <c r="T468" s="1412"/>
      <c r="U468" s="1412"/>
      <c r="V468" s="1412"/>
      <c r="W468" s="1412"/>
      <c r="X468" s="1412"/>
      <c r="Y468" s="1412"/>
      <c r="Z468" s="1412"/>
      <c r="AA468" s="1412"/>
      <c r="AB468" s="1398">
        <f>SUM(P468:R468)</f>
        <v>0</v>
      </c>
      <c r="AC468" s="1398">
        <f>SUM(S468:U468)</f>
        <v>0</v>
      </c>
      <c r="AD468" s="1398">
        <f>SUM(V468:X468)</f>
        <v>0</v>
      </c>
      <c r="AE468" s="1398">
        <f>SUM(Y468:AA468)</f>
        <v>0</v>
      </c>
      <c r="AF468" s="1398">
        <f>AB468+AC468</f>
        <v>0</v>
      </c>
      <c r="AG468" s="1398">
        <f>AE468+AD468</f>
        <v>0</v>
      </c>
      <c r="AH468" s="1398">
        <f>AF468+AG468</f>
        <v>0</v>
      </c>
    </row>
    <row r="469" spans="1:35">
      <c r="A469" s="1887">
        <v>452</v>
      </c>
      <c r="B469" s="1887">
        <v>466</v>
      </c>
      <c r="D469" s="2177">
        <v>1</v>
      </c>
      <c r="H469" s="130"/>
      <c r="I469" s="2319"/>
      <c r="J469" s="2317"/>
      <c r="K469" s="2317"/>
      <c r="M469" s="16"/>
      <c r="N469" s="16"/>
      <c r="O469" s="137" t="s">
        <v>136</v>
      </c>
      <c r="P469" s="1475"/>
      <c r="Q469" s="1465"/>
      <c r="R469" s="1465"/>
      <c r="S469" s="1465"/>
      <c r="T469" s="1465"/>
      <c r="U469" s="1465"/>
      <c r="V469" s="1465"/>
      <c r="W469" s="1465"/>
      <c r="X469" s="1465"/>
      <c r="Y469" s="1465"/>
      <c r="Z469" s="1465"/>
      <c r="AA469" s="1465"/>
      <c r="AB469" s="1399">
        <f>SUM(P469:R469)</f>
        <v>0</v>
      </c>
      <c r="AC469" s="1399">
        <f>SUM(S469:U469)</f>
        <v>0</v>
      </c>
      <c r="AD469" s="1399">
        <f>SUM(V469:X469)</f>
        <v>0</v>
      </c>
      <c r="AE469" s="1399">
        <f>SUM(Y469:AA469)</f>
        <v>0</v>
      </c>
      <c r="AF469" s="1399">
        <f>AB469+AC469</f>
        <v>0</v>
      </c>
      <c r="AG469" s="1399">
        <f>AE469+AD469</f>
        <v>0</v>
      </c>
      <c r="AH469" s="1399">
        <f>AF469+AG469</f>
        <v>0</v>
      </c>
    </row>
    <row r="470" spans="1:35">
      <c r="A470" s="1887">
        <v>453</v>
      </c>
      <c r="B470" s="1887">
        <v>467</v>
      </c>
      <c r="D470" s="2177">
        <v>1</v>
      </c>
      <c r="H470" s="130"/>
      <c r="I470" s="2319"/>
      <c r="J470" s="116"/>
      <c r="K470" s="116"/>
      <c r="L470" s="472" t="s">
        <v>136</v>
      </c>
      <c r="M470" s="16"/>
      <c r="N470" s="16"/>
      <c r="O470" s="16"/>
      <c r="P470" s="1462"/>
      <c r="Q470" s="1465"/>
      <c r="R470" s="1465"/>
      <c r="S470" s="1465"/>
      <c r="T470" s="1465"/>
      <c r="U470" s="1465"/>
      <c r="V470" s="1465"/>
      <c r="W470" s="1465"/>
      <c r="X470" s="1465"/>
      <c r="Y470" s="1465"/>
      <c r="Z470" s="1465"/>
      <c r="AA470" s="1465"/>
      <c r="AB470" s="1399">
        <f>SUM(P470:R470)</f>
        <v>0</v>
      </c>
      <c r="AC470" s="1399">
        <f>SUM(S470:U470)</f>
        <v>0</v>
      </c>
      <c r="AD470" s="1399">
        <f>SUM(V470:X470)</f>
        <v>0</v>
      </c>
      <c r="AE470" s="1399">
        <f>SUM(Y470:AA470)</f>
        <v>0</v>
      </c>
      <c r="AF470" s="1399">
        <f>AB470+AC470</f>
        <v>0</v>
      </c>
      <c r="AG470" s="1399">
        <f>AE470+AD470</f>
        <v>0</v>
      </c>
      <c r="AH470" s="1399">
        <f>AF470+AG470</f>
        <v>0</v>
      </c>
    </row>
    <row r="471" spans="1:35">
      <c r="A471" s="1887">
        <v>454</v>
      </c>
      <c r="B471" s="1887">
        <v>468</v>
      </c>
      <c r="D471" s="2177">
        <v>1</v>
      </c>
      <c r="H471" s="1467" t="s">
        <v>233</v>
      </c>
      <c r="I471" s="1089"/>
      <c r="J471" s="1468"/>
      <c r="K471" s="1468"/>
      <c r="L471" s="1089"/>
      <c r="M471" s="1089"/>
      <c r="N471" s="1089"/>
      <c r="O471" s="1089"/>
      <c r="P471" s="1470">
        <f t="shared" ref="P471:AH471" si="290">P472+P495</f>
        <v>-14332</v>
      </c>
      <c r="Q471" s="1470">
        <f t="shared" si="290"/>
        <v>51127</v>
      </c>
      <c r="R471" s="1470">
        <f t="shared" si="290"/>
        <v>79796</v>
      </c>
      <c r="S471" s="1470">
        <f t="shared" si="290"/>
        <v>79113</v>
      </c>
      <c r="T471" s="1470">
        <f t="shared" si="290"/>
        <v>81357</v>
      </c>
      <c r="U471" s="1470">
        <f t="shared" si="290"/>
        <v>78677</v>
      </c>
      <c r="V471" s="1470">
        <f t="shared" si="290"/>
        <v>154492</v>
      </c>
      <c r="W471" s="1470">
        <f t="shared" si="290"/>
        <v>124262</v>
      </c>
      <c r="X471" s="1470">
        <f t="shared" si="290"/>
        <v>147729</v>
      </c>
      <c r="Y471" s="1470">
        <f t="shared" si="290"/>
        <v>163214</v>
      </c>
      <c r="Z471" s="1470">
        <f t="shared" si="290"/>
        <v>159127</v>
      </c>
      <c r="AA471" s="1470">
        <f t="shared" si="290"/>
        <v>169929</v>
      </c>
      <c r="AB471" s="1470">
        <f t="shared" si="290"/>
        <v>116591</v>
      </c>
      <c r="AC471" s="1470">
        <f t="shared" si="290"/>
        <v>239147</v>
      </c>
      <c r="AD471" s="1470">
        <f t="shared" si="290"/>
        <v>426483</v>
      </c>
      <c r="AE471" s="1470">
        <f t="shared" si="290"/>
        <v>492270</v>
      </c>
      <c r="AF471" s="1470">
        <f t="shared" si="290"/>
        <v>355738</v>
      </c>
      <c r="AG471" s="1470">
        <f t="shared" si="290"/>
        <v>918753</v>
      </c>
      <c r="AH471" s="1470">
        <f t="shared" si="290"/>
        <v>1274491</v>
      </c>
    </row>
    <row r="472" spans="1:35">
      <c r="A472" s="1887">
        <v>455</v>
      </c>
      <c r="B472" s="1887">
        <v>469</v>
      </c>
      <c r="D472" s="2177">
        <v>1</v>
      </c>
      <c r="H472" s="130"/>
      <c r="I472" s="2319"/>
      <c r="J472" s="2315" t="s">
        <v>221</v>
      </c>
      <c r="K472" s="2315"/>
      <c r="L472" s="2316"/>
      <c r="M472" s="2316"/>
      <c r="N472" s="2316"/>
      <c r="O472" s="2316"/>
      <c r="P472" s="1472">
        <f>P473+P476+P489+P494</f>
        <v>-14384</v>
      </c>
      <c r="Q472" s="1472">
        <f t="shared" ref="Q472:AH472" si="291">Q473+Q476+Q489+Q494</f>
        <v>46732</v>
      </c>
      <c r="R472" s="1472">
        <f t="shared" si="291"/>
        <v>76333</v>
      </c>
      <c r="S472" s="1472">
        <f t="shared" si="291"/>
        <v>75367</v>
      </c>
      <c r="T472" s="1472">
        <f t="shared" si="291"/>
        <v>74629</v>
      </c>
      <c r="U472" s="1472">
        <f t="shared" si="291"/>
        <v>64208</v>
      </c>
      <c r="V472" s="1472">
        <f t="shared" si="291"/>
        <v>139151</v>
      </c>
      <c r="W472" s="1472">
        <f t="shared" si="291"/>
        <v>105518</v>
      </c>
      <c r="X472" s="1472">
        <f t="shared" si="291"/>
        <v>132355</v>
      </c>
      <c r="Y472" s="1472">
        <f t="shared" si="291"/>
        <v>147326</v>
      </c>
      <c r="Z472" s="1472">
        <f t="shared" si="291"/>
        <v>141841</v>
      </c>
      <c r="AA472" s="1472">
        <f t="shared" si="291"/>
        <v>153859</v>
      </c>
      <c r="AB472" s="1472">
        <f t="shared" si="291"/>
        <v>108681</v>
      </c>
      <c r="AC472" s="1472">
        <f t="shared" si="291"/>
        <v>214204</v>
      </c>
      <c r="AD472" s="1472">
        <f t="shared" si="291"/>
        <v>377024</v>
      </c>
      <c r="AE472" s="1472">
        <f t="shared" si="291"/>
        <v>443026</v>
      </c>
      <c r="AF472" s="1472">
        <f t="shared" si="291"/>
        <v>322885</v>
      </c>
      <c r="AG472" s="1472">
        <f t="shared" si="291"/>
        <v>820050</v>
      </c>
      <c r="AH472" s="1472">
        <f t="shared" si="291"/>
        <v>1142935</v>
      </c>
    </row>
    <row r="473" spans="1:35">
      <c r="A473" s="1887">
        <v>456</v>
      </c>
      <c r="B473" s="1887">
        <v>470</v>
      </c>
      <c r="D473" s="2177">
        <v>1</v>
      </c>
      <c r="H473" s="130"/>
      <c r="I473" s="2319"/>
      <c r="J473" s="2315"/>
      <c r="K473" s="2315"/>
      <c r="L473" s="371" t="s">
        <v>222</v>
      </c>
      <c r="M473" s="558"/>
      <c r="N473" s="558"/>
      <c r="O473" s="559"/>
      <c r="P473" s="1473">
        <f>SUM(P474:P475)</f>
        <v>148</v>
      </c>
      <c r="Q473" s="1450">
        <f t="shared" ref="Q473:AA473" si="292">SUM(Q474:Q475)</f>
        <v>4010</v>
      </c>
      <c r="R473" s="1450">
        <f t="shared" si="292"/>
        <v>25123</v>
      </c>
      <c r="S473" s="1450">
        <f t="shared" si="292"/>
        <v>16478</v>
      </c>
      <c r="T473" s="1450">
        <f t="shared" si="292"/>
        <v>11743</v>
      </c>
      <c r="U473" s="1450">
        <f t="shared" si="292"/>
        <v>22708</v>
      </c>
      <c r="V473" s="1450">
        <f t="shared" si="292"/>
        <v>33892</v>
      </c>
      <c r="W473" s="1450">
        <f t="shared" si="292"/>
        <v>31291</v>
      </c>
      <c r="X473" s="1450">
        <f t="shared" si="292"/>
        <v>35026</v>
      </c>
      <c r="Y473" s="1450">
        <f t="shared" si="292"/>
        <v>33682</v>
      </c>
      <c r="Z473" s="1450">
        <f t="shared" si="292"/>
        <v>38164</v>
      </c>
      <c r="AA473" s="1450">
        <f t="shared" si="292"/>
        <v>36277</v>
      </c>
      <c r="AB473" s="1450">
        <f>SUM(AB474:AB475)</f>
        <v>29281</v>
      </c>
      <c r="AC473" s="1450">
        <f t="shared" ref="AC473:AH473" si="293">SUM(AC474:AC475)</f>
        <v>50929</v>
      </c>
      <c r="AD473" s="1450">
        <f t="shared" si="293"/>
        <v>100209</v>
      </c>
      <c r="AE473" s="1450">
        <f t="shared" si="293"/>
        <v>108123</v>
      </c>
      <c r="AF473" s="1450">
        <f t="shared" si="293"/>
        <v>80210</v>
      </c>
      <c r="AG473" s="1450">
        <f t="shared" si="293"/>
        <v>208332</v>
      </c>
      <c r="AH473" s="1450">
        <f t="shared" si="293"/>
        <v>288542</v>
      </c>
    </row>
    <row r="474" spans="1:35">
      <c r="A474" s="1887">
        <v>457</v>
      </c>
      <c r="B474" s="1887">
        <v>471</v>
      </c>
      <c r="D474" s="2177">
        <v>1</v>
      </c>
      <c r="H474" s="130"/>
      <c r="I474" s="2319"/>
      <c r="J474" s="2315"/>
      <c r="K474" s="2315"/>
      <c r="M474" s="175" t="s">
        <v>223</v>
      </c>
      <c r="N474" s="175"/>
      <c r="O474" s="174"/>
      <c r="P474" s="1474">
        <v>148</v>
      </c>
      <c r="Q474" s="1454">
        <v>4010</v>
      </c>
      <c r="R474" s="1454">
        <v>25123</v>
      </c>
      <c r="S474" s="1454">
        <v>16478</v>
      </c>
      <c r="T474" s="1454">
        <v>11743</v>
      </c>
      <c r="U474" s="1454">
        <v>22708</v>
      </c>
      <c r="V474" s="1454">
        <v>33892</v>
      </c>
      <c r="W474" s="1454">
        <v>31291</v>
      </c>
      <c r="X474" s="1454">
        <v>35026</v>
      </c>
      <c r="Y474" s="1454">
        <v>33682</v>
      </c>
      <c r="Z474" s="1454">
        <v>38164</v>
      </c>
      <c r="AA474" s="1454">
        <v>36277</v>
      </c>
      <c r="AB474" s="1452">
        <f>SUM(P474:R474)</f>
        <v>29281</v>
      </c>
      <c r="AC474" s="1452">
        <f>SUM(S474:U474)</f>
        <v>50929</v>
      </c>
      <c r="AD474" s="1452">
        <f>SUM(V474:X474)</f>
        <v>100209</v>
      </c>
      <c r="AE474" s="1452">
        <f>SUM(Y474:AA474)</f>
        <v>108123</v>
      </c>
      <c r="AF474" s="1452">
        <f>AB474+AC474</f>
        <v>80210</v>
      </c>
      <c r="AG474" s="1452">
        <f>AE474+AD474</f>
        <v>208332</v>
      </c>
      <c r="AH474" s="1452">
        <f>AF474+AG474</f>
        <v>288542</v>
      </c>
    </row>
    <row r="475" spans="1:35">
      <c r="A475" s="1887">
        <v>458</v>
      </c>
      <c r="B475" s="1887">
        <v>472</v>
      </c>
      <c r="D475" s="2177">
        <v>1</v>
      </c>
      <c r="H475" s="130"/>
      <c r="I475" s="2319"/>
      <c r="J475" s="2315"/>
      <c r="K475" s="2315"/>
      <c r="M475" s="16" t="s">
        <v>226</v>
      </c>
      <c r="N475" s="16"/>
      <c r="O475" s="137"/>
      <c r="P475" s="1475"/>
      <c r="Q475" s="1465"/>
      <c r="R475" s="1465"/>
      <c r="S475" s="1465"/>
      <c r="T475" s="1465"/>
      <c r="U475" s="1465"/>
      <c r="V475" s="1465"/>
      <c r="W475" s="1465"/>
      <c r="X475" s="1465"/>
      <c r="Y475" s="1465"/>
      <c r="Z475" s="1465"/>
      <c r="AA475" s="1465"/>
      <c r="AB475" s="1399">
        <f>SUM(P475:R475)</f>
        <v>0</v>
      </c>
      <c r="AC475" s="1399">
        <f>SUM(S475:U475)</f>
        <v>0</v>
      </c>
      <c r="AD475" s="1399">
        <f>SUM(V475:X475)</f>
        <v>0</v>
      </c>
      <c r="AE475" s="1399">
        <f>SUM(Y475:AA475)</f>
        <v>0</v>
      </c>
      <c r="AF475" s="1399">
        <f>AB475+AC475</f>
        <v>0</v>
      </c>
      <c r="AG475" s="1399">
        <f>AE475+AD475</f>
        <v>0</v>
      </c>
      <c r="AH475" s="1399">
        <f>AF475+AG475</f>
        <v>0</v>
      </c>
    </row>
    <row r="476" spans="1:35">
      <c r="A476" s="1887">
        <v>459</v>
      </c>
      <c r="B476" s="1887">
        <v>473</v>
      </c>
      <c r="D476" s="2177">
        <v>1</v>
      </c>
      <c r="H476" s="130"/>
      <c r="I476" s="2319"/>
      <c r="J476" s="2315"/>
      <c r="K476" s="2315"/>
      <c r="L476" s="1054" t="s">
        <v>227</v>
      </c>
      <c r="M476" s="557"/>
      <c r="N476" s="557"/>
      <c r="O476" s="553"/>
      <c r="P476" s="1476">
        <f>P477+P480+P481+P485+P488</f>
        <v>-14532</v>
      </c>
      <c r="Q476" s="1458">
        <f t="shared" ref="Q476:AH476" si="294">Q477+Q480+Q481+Q485+Q488</f>
        <v>42722</v>
      </c>
      <c r="R476" s="1458">
        <f t="shared" si="294"/>
        <v>51210</v>
      </c>
      <c r="S476" s="1458">
        <f t="shared" si="294"/>
        <v>58889</v>
      </c>
      <c r="T476" s="1458">
        <f t="shared" si="294"/>
        <v>62886</v>
      </c>
      <c r="U476" s="1458">
        <f t="shared" si="294"/>
        <v>41500</v>
      </c>
      <c r="V476" s="1458">
        <f t="shared" si="294"/>
        <v>105259</v>
      </c>
      <c r="W476" s="1458">
        <f t="shared" si="294"/>
        <v>74227</v>
      </c>
      <c r="X476" s="1458">
        <f t="shared" si="294"/>
        <v>97329</v>
      </c>
      <c r="Y476" s="1458">
        <f t="shared" si="294"/>
        <v>113644</v>
      </c>
      <c r="Z476" s="1458">
        <f t="shared" si="294"/>
        <v>103677</v>
      </c>
      <c r="AA476" s="1458">
        <f t="shared" si="294"/>
        <v>117582</v>
      </c>
      <c r="AB476" s="1458">
        <f t="shared" si="294"/>
        <v>79400</v>
      </c>
      <c r="AC476" s="1458">
        <f t="shared" si="294"/>
        <v>163275</v>
      </c>
      <c r="AD476" s="1458">
        <f t="shared" si="294"/>
        <v>276815</v>
      </c>
      <c r="AE476" s="1458">
        <f t="shared" si="294"/>
        <v>334903</v>
      </c>
      <c r="AF476" s="1458">
        <f t="shared" si="294"/>
        <v>242675</v>
      </c>
      <c r="AG476" s="1458">
        <f t="shared" si="294"/>
        <v>611718</v>
      </c>
      <c r="AH476" s="1458">
        <f t="shared" si="294"/>
        <v>854393</v>
      </c>
      <c r="AI476" s="446"/>
    </row>
    <row r="477" spans="1:35">
      <c r="A477" s="1887">
        <v>460</v>
      </c>
      <c r="B477" s="1887">
        <v>474</v>
      </c>
      <c r="D477" s="2177">
        <v>1</v>
      </c>
      <c r="H477" s="130"/>
      <c r="I477" s="2319"/>
      <c r="J477" s="2315"/>
      <c r="K477" s="2315"/>
      <c r="M477" s="175" t="s">
        <v>223</v>
      </c>
      <c r="N477" s="175"/>
      <c r="O477" s="568"/>
      <c r="P477" s="1477">
        <f>SUM(P478:P479)</f>
        <v>-2318</v>
      </c>
      <c r="Q477" s="1460">
        <f t="shared" ref="Q477:AH477" si="295">SUM(Q478:Q479)</f>
        <v>55268</v>
      </c>
      <c r="R477" s="1460">
        <f t="shared" si="295"/>
        <v>63528</v>
      </c>
      <c r="S477" s="1460">
        <f t="shared" si="295"/>
        <v>71568</v>
      </c>
      <c r="T477" s="1460">
        <f t="shared" si="295"/>
        <v>76055</v>
      </c>
      <c r="U477" s="1460">
        <f t="shared" si="295"/>
        <v>54964</v>
      </c>
      <c r="V477" s="1460">
        <f t="shared" si="295"/>
        <v>118893</v>
      </c>
      <c r="W477" s="1460">
        <f t="shared" si="295"/>
        <v>92551</v>
      </c>
      <c r="X477" s="1460">
        <f t="shared" si="295"/>
        <v>109856</v>
      </c>
      <c r="Y477" s="1460">
        <f t="shared" si="295"/>
        <v>128017</v>
      </c>
      <c r="Z477" s="1460">
        <f t="shared" si="295"/>
        <v>117216</v>
      </c>
      <c r="AA477" s="1460">
        <f t="shared" si="295"/>
        <v>131984</v>
      </c>
      <c r="AB477" s="1460">
        <f t="shared" si="295"/>
        <v>116478</v>
      </c>
      <c r="AC477" s="1460">
        <f t="shared" si="295"/>
        <v>202587</v>
      </c>
      <c r="AD477" s="1460">
        <f t="shared" si="295"/>
        <v>321300</v>
      </c>
      <c r="AE477" s="1460">
        <f t="shared" si="295"/>
        <v>377217</v>
      </c>
      <c r="AF477" s="1460">
        <f t="shared" si="295"/>
        <v>319065</v>
      </c>
      <c r="AG477" s="1460">
        <f t="shared" si="295"/>
        <v>698517</v>
      </c>
      <c r="AH477" s="1460">
        <f t="shared" si="295"/>
        <v>1017582</v>
      </c>
    </row>
    <row r="478" spans="1:35">
      <c r="A478" s="1887">
        <v>461</v>
      </c>
      <c r="B478" s="1887">
        <v>475</v>
      </c>
      <c r="D478" s="2177">
        <v>1</v>
      </c>
      <c r="H478" s="130"/>
      <c r="I478" s="2319"/>
      <c r="J478" s="2315"/>
      <c r="K478" s="2315"/>
      <c r="O478" s="174" t="s">
        <v>228</v>
      </c>
      <c r="P478" s="1474">
        <v>-2318</v>
      </c>
      <c r="Q478" s="1454">
        <v>55268</v>
      </c>
      <c r="R478" s="1454">
        <v>63528</v>
      </c>
      <c r="S478" s="1454">
        <v>71568</v>
      </c>
      <c r="T478" s="1454">
        <v>76055</v>
      </c>
      <c r="U478" s="1454">
        <v>54964</v>
      </c>
      <c r="V478" s="1454">
        <v>118893</v>
      </c>
      <c r="W478" s="1454">
        <v>92551</v>
      </c>
      <c r="X478" s="1454">
        <v>109856</v>
      </c>
      <c r="Y478" s="1454">
        <v>128017</v>
      </c>
      <c r="Z478" s="1454">
        <v>117216</v>
      </c>
      <c r="AA478" s="1454">
        <v>131984</v>
      </c>
      <c r="AB478" s="1452">
        <f>SUM(P478:R478)</f>
        <v>116478</v>
      </c>
      <c r="AC478" s="1452">
        <f>SUM(S478:U478)</f>
        <v>202587</v>
      </c>
      <c r="AD478" s="1452">
        <f>SUM(V478:X478)</f>
        <v>321300</v>
      </c>
      <c r="AE478" s="1452">
        <f>SUM(Y478:AA478)</f>
        <v>377217</v>
      </c>
      <c r="AF478" s="1452">
        <f>AB478+AC478</f>
        <v>319065</v>
      </c>
      <c r="AG478" s="1452">
        <f>AE478+AD478</f>
        <v>698517</v>
      </c>
      <c r="AH478" s="1452">
        <f>AF478+AG478</f>
        <v>1017582</v>
      </c>
    </row>
    <row r="479" spans="1:35">
      <c r="A479" s="1887">
        <v>462</v>
      </c>
      <c r="B479" s="1887">
        <v>476</v>
      </c>
      <c r="D479" s="2177">
        <v>1</v>
      </c>
      <c r="H479" s="130"/>
      <c r="I479" s="2319"/>
      <c r="J479" s="2315"/>
      <c r="K479" s="2315"/>
      <c r="M479" s="558"/>
      <c r="N479" s="558"/>
      <c r="O479" s="559" t="s">
        <v>229</v>
      </c>
      <c r="P479" s="1478"/>
      <c r="Q479" s="1455"/>
      <c r="R479" s="1455"/>
      <c r="S479" s="1455"/>
      <c r="T479" s="1455"/>
      <c r="U479" s="1455"/>
      <c r="V479" s="1455"/>
      <c r="W479" s="1455"/>
      <c r="X479" s="1455"/>
      <c r="Y479" s="1455"/>
      <c r="Z479" s="1455"/>
      <c r="AA479" s="1455"/>
      <c r="AB479" s="1450">
        <f>SUM(P479:R479)</f>
        <v>0</v>
      </c>
      <c r="AC479" s="1450">
        <f>SUM(S479:U479)</f>
        <v>0</v>
      </c>
      <c r="AD479" s="1450">
        <f>SUM(V479:X479)</f>
        <v>0</v>
      </c>
      <c r="AE479" s="1450">
        <f>SUM(Y479:AA479)</f>
        <v>0</v>
      </c>
      <c r="AF479" s="1450">
        <f>AB479+AC479</f>
        <v>0</v>
      </c>
      <c r="AG479" s="1450">
        <f>AE479+AD479</f>
        <v>0</v>
      </c>
      <c r="AH479" s="1450">
        <f>AF479+AG479</f>
        <v>0</v>
      </c>
    </row>
    <row r="480" spans="1:35">
      <c r="A480" s="1887">
        <v>463</v>
      </c>
      <c r="B480" s="1887">
        <v>477</v>
      </c>
      <c r="D480" s="2177">
        <v>1</v>
      </c>
      <c r="H480" s="130"/>
      <c r="I480" s="2319"/>
      <c r="J480" s="2315"/>
      <c r="K480" s="2315"/>
      <c r="M480" s="563" t="s">
        <v>226</v>
      </c>
      <c r="P480" s="1412"/>
      <c r="Q480" s="1412"/>
      <c r="R480" s="1412"/>
      <c r="S480" s="1412"/>
      <c r="T480" s="1412"/>
      <c r="U480" s="1412"/>
      <c r="V480" s="1412"/>
      <c r="W480" s="1412"/>
      <c r="X480" s="1412"/>
      <c r="Y480" s="1412"/>
      <c r="Z480" s="1412"/>
      <c r="AA480" s="1412"/>
      <c r="AB480" s="1398">
        <f>SUM(P480:R480)</f>
        <v>0</v>
      </c>
      <c r="AC480" s="1398">
        <f>SUM(S480:U480)</f>
        <v>0</v>
      </c>
      <c r="AD480" s="1398">
        <f>SUM(V480:X480)</f>
        <v>0</v>
      </c>
      <c r="AE480" s="1398">
        <f>SUM(Y480:AA480)</f>
        <v>0</v>
      </c>
      <c r="AF480" s="1398">
        <f>AB480+AC480</f>
        <v>0</v>
      </c>
      <c r="AG480" s="1398">
        <f>AE480+AD480</f>
        <v>0</v>
      </c>
      <c r="AH480" s="1398">
        <f>AF480+AG480</f>
        <v>0</v>
      </c>
    </row>
    <row r="481" spans="1:34">
      <c r="A481" s="1887">
        <v>464</v>
      </c>
      <c r="B481" s="1887">
        <v>478</v>
      </c>
      <c r="D481" s="2177">
        <v>1</v>
      </c>
      <c r="H481" s="130"/>
      <c r="I481" s="2319"/>
      <c r="J481" s="2315"/>
      <c r="K481" s="2315"/>
      <c r="L481" s="2320"/>
      <c r="M481" s="584" t="s">
        <v>332</v>
      </c>
      <c r="N481" s="584"/>
      <c r="O481" s="584"/>
      <c r="P481" s="1458">
        <f t="shared" ref="P481:AH481" si="296">SUM(P482:P484)</f>
        <v>-11803</v>
      </c>
      <c r="Q481" s="1458">
        <f t="shared" si="296"/>
        <v>-12135</v>
      </c>
      <c r="R481" s="1458">
        <f t="shared" si="296"/>
        <v>-11989</v>
      </c>
      <c r="S481" s="1458">
        <f t="shared" si="296"/>
        <v>-12323</v>
      </c>
      <c r="T481" s="1458">
        <f t="shared" si="296"/>
        <v>-12858</v>
      </c>
      <c r="U481" s="1458">
        <f t="shared" si="296"/>
        <v>-13063</v>
      </c>
      <c r="V481" s="1458">
        <f t="shared" si="296"/>
        <v>-13278</v>
      </c>
      <c r="W481" s="1458">
        <f t="shared" si="296"/>
        <v>-17968</v>
      </c>
      <c r="X481" s="1458">
        <f t="shared" si="296"/>
        <v>-12171</v>
      </c>
      <c r="Y481" s="1458">
        <f t="shared" si="296"/>
        <v>-14073</v>
      </c>
      <c r="Z481" s="1458">
        <f t="shared" si="296"/>
        <v>-13238</v>
      </c>
      <c r="AA481" s="1458">
        <f t="shared" si="296"/>
        <v>-14100</v>
      </c>
      <c r="AB481" s="1458">
        <f t="shared" si="296"/>
        <v>-35927</v>
      </c>
      <c r="AC481" s="1458">
        <f t="shared" si="296"/>
        <v>-38244</v>
      </c>
      <c r="AD481" s="1458">
        <f t="shared" si="296"/>
        <v>-43417</v>
      </c>
      <c r="AE481" s="1458">
        <f t="shared" si="296"/>
        <v>-41411</v>
      </c>
      <c r="AF481" s="1458">
        <f t="shared" si="296"/>
        <v>-74171</v>
      </c>
      <c r="AG481" s="1458">
        <f t="shared" si="296"/>
        <v>-84828</v>
      </c>
      <c r="AH481" s="1458">
        <f t="shared" si="296"/>
        <v>-158999</v>
      </c>
    </row>
    <row r="482" spans="1:34">
      <c r="A482" s="1887">
        <v>465</v>
      </c>
      <c r="B482" s="1887">
        <v>479</v>
      </c>
      <c r="D482" s="2177">
        <v>1</v>
      </c>
      <c r="H482" s="130"/>
      <c r="I482" s="2319"/>
      <c r="J482" s="2315"/>
      <c r="K482" s="2315"/>
      <c r="L482" s="2320"/>
      <c r="M482" s="587"/>
      <c r="N482" s="587"/>
      <c r="O482" s="588" t="s">
        <v>404</v>
      </c>
      <c r="P482" s="1454">
        <v>-11803</v>
      </c>
      <c r="Q482" s="1454">
        <v>-12135</v>
      </c>
      <c r="R482" s="1454">
        <v>-11989</v>
      </c>
      <c r="S482" s="1454">
        <v>-12058</v>
      </c>
      <c r="T482" s="1454">
        <v>-11983</v>
      </c>
      <c r="U482" s="1454">
        <v>-11893</v>
      </c>
      <c r="V482" s="1454">
        <v>-12144</v>
      </c>
      <c r="W482" s="1454">
        <v>-16321</v>
      </c>
      <c r="X482" s="1454">
        <v>-11378</v>
      </c>
      <c r="Y482" s="1454">
        <v>-11390</v>
      </c>
      <c r="Z482" s="1454">
        <v>-11249</v>
      </c>
      <c r="AA482" s="1454">
        <v>-11761</v>
      </c>
      <c r="AB482" s="1452">
        <f>SUM(P482:R482)</f>
        <v>-35927</v>
      </c>
      <c r="AC482" s="1452">
        <f>SUM(S482:U482)</f>
        <v>-35934</v>
      </c>
      <c r="AD482" s="1452">
        <f>SUM(V482:X482)</f>
        <v>-39843</v>
      </c>
      <c r="AE482" s="1452">
        <f>SUM(Y482:AA482)</f>
        <v>-34400</v>
      </c>
      <c r="AF482" s="1452">
        <f>AB482+AC482</f>
        <v>-71861</v>
      </c>
      <c r="AG482" s="1452">
        <f>AE482+AD482</f>
        <v>-74243</v>
      </c>
      <c r="AH482" s="1452">
        <f>AF482+AG482</f>
        <v>-146104</v>
      </c>
    </row>
    <row r="483" spans="1:34">
      <c r="A483" s="1887">
        <v>466</v>
      </c>
      <c r="B483" s="1887">
        <v>480</v>
      </c>
      <c r="D483" s="2177">
        <v>1</v>
      </c>
      <c r="H483" s="130"/>
      <c r="I483" s="2319"/>
      <c r="J483" s="2315"/>
      <c r="K483" s="2315"/>
      <c r="L483" s="2320"/>
      <c r="M483" s="1578"/>
      <c r="N483" s="1578"/>
      <c r="O483" s="621" t="s">
        <v>405</v>
      </c>
      <c r="P483" s="1412"/>
      <c r="Q483" s="1412"/>
      <c r="R483" s="1412"/>
      <c r="S483" s="1412">
        <v>-265</v>
      </c>
      <c r="T483" s="1412">
        <v>-875</v>
      </c>
      <c r="U483" s="1412">
        <v>-1170</v>
      </c>
      <c r="V483" s="1412">
        <v>-1134</v>
      </c>
      <c r="W483" s="1412">
        <v>-1647</v>
      </c>
      <c r="X483" s="1412">
        <v>-793</v>
      </c>
      <c r="Y483" s="1412">
        <v>-2683</v>
      </c>
      <c r="Z483" s="1412">
        <v>-1989</v>
      </c>
      <c r="AA483" s="1412">
        <v>-2339</v>
      </c>
      <c r="AB483" s="1398">
        <f>SUM(P483:R483)</f>
        <v>0</v>
      </c>
      <c r="AC483" s="1398">
        <f>SUM(S483:U483)</f>
        <v>-2310</v>
      </c>
      <c r="AD483" s="1398">
        <f>SUM(V483:X483)</f>
        <v>-3574</v>
      </c>
      <c r="AE483" s="1398">
        <f>SUM(Y483:AA483)</f>
        <v>-7011</v>
      </c>
      <c r="AF483" s="1398">
        <f>AB483+AC483</f>
        <v>-2310</v>
      </c>
      <c r="AG483" s="1398">
        <f>AE483+AD483</f>
        <v>-10585</v>
      </c>
      <c r="AH483" s="1398">
        <f>AF483+AG483</f>
        <v>-12895</v>
      </c>
    </row>
    <row r="484" spans="1:34">
      <c r="A484" s="1887">
        <v>467</v>
      </c>
      <c r="B484" s="1887">
        <v>481</v>
      </c>
      <c r="D484" s="2177">
        <v>1</v>
      </c>
      <c r="H484" s="130"/>
      <c r="I484" s="2319"/>
      <c r="J484" s="2315"/>
      <c r="K484" s="2315"/>
      <c r="L484" s="2320"/>
      <c r="M484" s="1578"/>
      <c r="N484" s="1578"/>
      <c r="O484" s="143" t="s">
        <v>414</v>
      </c>
      <c r="P484" s="1465"/>
      <c r="Q484" s="1465"/>
      <c r="R484" s="1465"/>
      <c r="S484" s="1465"/>
      <c r="T484" s="1465"/>
      <c r="U484" s="1465"/>
      <c r="V484" s="1465"/>
      <c r="W484" s="1465"/>
      <c r="X484" s="1465"/>
      <c r="Y484" s="1465"/>
      <c r="Z484" s="1465"/>
      <c r="AA484" s="1465"/>
      <c r="AB484" s="1399">
        <f>SUM(P484:R484)</f>
        <v>0</v>
      </c>
      <c r="AC484" s="1399">
        <f>SUM(S484:U484)</f>
        <v>0</v>
      </c>
      <c r="AD484" s="1399">
        <f>SUM(V484:X484)</f>
        <v>0</v>
      </c>
      <c r="AE484" s="1399">
        <f>SUM(Y484:AA484)</f>
        <v>0</v>
      </c>
      <c r="AF484" s="1399">
        <f>AB484+AC484</f>
        <v>0</v>
      </c>
      <c r="AG484" s="1399">
        <f>AE484+AD484</f>
        <v>0</v>
      </c>
      <c r="AH484" s="1399">
        <f>AF484+AG484</f>
        <v>0</v>
      </c>
    </row>
    <row r="485" spans="1:34">
      <c r="A485" s="1887">
        <v>468</v>
      </c>
      <c r="B485" s="1887">
        <v>482</v>
      </c>
      <c r="D485" s="2177">
        <v>1</v>
      </c>
      <c r="H485" s="130"/>
      <c r="I485" s="2319"/>
      <c r="J485" s="2315"/>
      <c r="K485" s="2315"/>
      <c r="L485" s="2320"/>
      <c r="M485" s="584" t="s">
        <v>505</v>
      </c>
      <c r="N485" s="584"/>
      <c r="O485" s="584"/>
      <c r="P485" s="1458">
        <f t="shared" ref="P485:AH485" si="297">SUM(P486:P487)</f>
        <v>-411</v>
      </c>
      <c r="Q485" s="1458">
        <f t="shared" si="297"/>
        <v>-411</v>
      </c>
      <c r="R485" s="1458">
        <f t="shared" si="297"/>
        <v>-329</v>
      </c>
      <c r="S485" s="1458">
        <f t="shared" si="297"/>
        <v>-356</v>
      </c>
      <c r="T485" s="1458">
        <f t="shared" si="297"/>
        <v>-311</v>
      </c>
      <c r="U485" s="1458">
        <f t="shared" si="297"/>
        <v>-401</v>
      </c>
      <c r="V485" s="1458">
        <f t="shared" si="297"/>
        <v>-356</v>
      </c>
      <c r="W485" s="1458">
        <f t="shared" si="297"/>
        <v>-356</v>
      </c>
      <c r="X485" s="1458">
        <f t="shared" si="297"/>
        <v>-356</v>
      </c>
      <c r="Y485" s="1458">
        <f t="shared" si="297"/>
        <v>-300</v>
      </c>
      <c r="Z485" s="1458">
        <f t="shared" si="297"/>
        <v>-301</v>
      </c>
      <c r="AA485" s="1458">
        <f t="shared" si="297"/>
        <v>-302</v>
      </c>
      <c r="AB485" s="1458">
        <f t="shared" si="297"/>
        <v>-1151</v>
      </c>
      <c r="AC485" s="1458">
        <f t="shared" si="297"/>
        <v>-1068</v>
      </c>
      <c r="AD485" s="1458">
        <f t="shared" si="297"/>
        <v>-1068</v>
      </c>
      <c r="AE485" s="1458">
        <f t="shared" si="297"/>
        <v>-903</v>
      </c>
      <c r="AF485" s="1458">
        <f t="shared" si="297"/>
        <v>-2219</v>
      </c>
      <c r="AG485" s="1458">
        <f t="shared" si="297"/>
        <v>-1971</v>
      </c>
      <c r="AH485" s="1458">
        <f t="shared" si="297"/>
        <v>-4190</v>
      </c>
    </row>
    <row r="486" spans="1:34">
      <c r="A486" s="1887">
        <v>469</v>
      </c>
      <c r="B486" s="1887">
        <v>483</v>
      </c>
      <c r="D486" s="2177">
        <v>1</v>
      </c>
      <c r="H486" s="130"/>
      <c r="I486" s="2319"/>
      <c r="J486" s="2315"/>
      <c r="K486" s="2315"/>
      <c r="L486" s="2320"/>
      <c r="M486" s="2321"/>
      <c r="N486" s="587"/>
      <c r="O486" s="587" t="s">
        <v>419</v>
      </c>
      <c r="P486" s="1454">
        <v>-411</v>
      </c>
      <c r="Q486" s="1454">
        <v>-411</v>
      </c>
      <c r="R486" s="1454">
        <v>-329</v>
      </c>
      <c r="S486" s="1454">
        <v>-356</v>
      </c>
      <c r="T486" s="1454">
        <v>-311</v>
      </c>
      <c r="U486" s="1454">
        <v>-401</v>
      </c>
      <c r="V486" s="1454">
        <v>-356</v>
      </c>
      <c r="W486" s="1454">
        <v>-356</v>
      </c>
      <c r="X486" s="1454">
        <v>-356</v>
      </c>
      <c r="Y486" s="1454">
        <v>-300</v>
      </c>
      <c r="Z486" s="1454">
        <v>-301</v>
      </c>
      <c r="AA486" s="1454">
        <v>-302</v>
      </c>
      <c r="AB486" s="1452">
        <f>SUM(P486:R486)</f>
        <v>-1151</v>
      </c>
      <c r="AC486" s="1452">
        <f>SUM(S486:U486)</f>
        <v>-1068</v>
      </c>
      <c r="AD486" s="1452">
        <f>SUM(V486:X486)</f>
        <v>-1068</v>
      </c>
      <c r="AE486" s="1452">
        <f>SUM(Y486:AA486)</f>
        <v>-903</v>
      </c>
      <c r="AF486" s="1452">
        <f>AB486+AC486</f>
        <v>-2219</v>
      </c>
      <c r="AG486" s="1452">
        <f>AE486+AD486</f>
        <v>-1971</v>
      </c>
      <c r="AH486" s="1452">
        <f>AF486+AG486</f>
        <v>-4190</v>
      </c>
    </row>
    <row r="487" spans="1:34">
      <c r="A487" s="1887">
        <v>470</v>
      </c>
      <c r="B487" s="1887">
        <v>484</v>
      </c>
      <c r="D487" s="2177">
        <v>1</v>
      </c>
      <c r="H487" s="130"/>
      <c r="I487" s="2319"/>
      <c r="J487" s="2315"/>
      <c r="K487" s="2315"/>
      <c r="L487" s="2320"/>
      <c r="M487" s="2322"/>
      <c r="N487" s="461"/>
      <c r="O487" s="461" t="s">
        <v>421</v>
      </c>
      <c r="P487" s="1465"/>
      <c r="Q487" s="1465"/>
      <c r="R487" s="1465"/>
      <c r="S487" s="1465"/>
      <c r="T487" s="1465"/>
      <c r="U487" s="1465"/>
      <c r="V487" s="1465"/>
      <c r="W487" s="1465"/>
      <c r="X487" s="1465"/>
      <c r="Y487" s="1465"/>
      <c r="Z487" s="1465"/>
      <c r="AA487" s="1465"/>
      <c r="AB487" s="1399">
        <f>SUM(P487:R487)</f>
        <v>0</v>
      </c>
      <c r="AC487" s="1399">
        <f>SUM(S487:U487)</f>
        <v>0</v>
      </c>
      <c r="AD487" s="1399">
        <f>SUM(V487:X487)</f>
        <v>0</v>
      </c>
      <c r="AE487" s="1399">
        <f>SUM(Y487:AA487)</f>
        <v>0</v>
      </c>
      <c r="AF487" s="1399">
        <f>AB487+AC487</f>
        <v>0</v>
      </c>
      <c r="AG487" s="1399">
        <f>AE487+AD487</f>
        <v>0</v>
      </c>
      <c r="AH487" s="1399">
        <f>AF487+AG487</f>
        <v>0</v>
      </c>
    </row>
    <row r="488" spans="1:34">
      <c r="A488" s="1887">
        <v>471</v>
      </c>
      <c r="B488" s="1887">
        <v>485</v>
      </c>
      <c r="D488" s="2177">
        <v>1</v>
      </c>
      <c r="H488" s="130"/>
      <c r="I488" s="2319"/>
      <c r="J488" s="2315"/>
      <c r="K488" s="2315"/>
      <c r="L488" s="2320"/>
      <c r="M488" s="621" t="s">
        <v>572</v>
      </c>
      <c r="N488" s="1578"/>
      <c r="O488" s="621"/>
      <c r="P488" s="1412"/>
      <c r="Q488" s="1412"/>
      <c r="R488" s="1412"/>
      <c r="S488" s="1412"/>
      <c r="T488" s="1412"/>
      <c r="U488" s="1412"/>
      <c r="V488" s="1412"/>
      <c r="W488" s="1412"/>
      <c r="X488" s="1412"/>
      <c r="Y488" s="1412"/>
      <c r="Z488" s="1412"/>
      <c r="AA488" s="1412"/>
      <c r="AB488" s="1398">
        <f>SUM(P488:R488)</f>
        <v>0</v>
      </c>
      <c r="AC488" s="1398">
        <f>SUM(S488:U488)</f>
        <v>0</v>
      </c>
      <c r="AD488" s="1398">
        <f>SUM(V488:X488)</f>
        <v>0</v>
      </c>
      <c r="AE488" s="1398">
        <f>SUM(Y488:AA488)</f>
        <v>0</v>
      </c>
      <c r="AF488" s="1398">
        <f>AB488+AC488</f>
        <v>0</v>
      </c>
      <c r="AG488" s="1398">
        <f>AE488+AD488</f>
        <v>0</v>
      </c>
      <c r="AH488" s="1398">
        <f>AF488+AG488</f>
        <v>0</v>
      </c>
    </row>
    <row r="489" spans="1:34">
      <c r="A489" s="1887">
        <v>472</v>
      </c>
      <c r="B489" s="1887">
        <v>486</v>
      </c>
      <c r="D489" s="2177">
        <v>1</v>
      </c>
      <c r="H489" s="130"/>
      <c r="I489" s="2319"/>
      <c r="J489" s="2315"/>
      <c r="K489" s="2315"/>
      <c r="L489" s="1054" t="s">
        <v>216</v>
      </c>
      <c r="M489" s="557"/>
      <c r="N489" s="557"/>
      <c r="O489" s="557"/>
      <c r="P489" s="1458">
        <f>SUM(P490:P493)</f>
        <v>0</v>
      </c>
      <c r="Q489" s="1458">
        <f t="shared" ref="Q489:AH489" si="298">SUM(Q490:Q493)</f>
        <v>0</v>
      </c>
      <c r="R489" s="1458">
        <f t="shared" si="298"/>
        <v>0</v>
      </c>
      <c r="S489" s="1458">
        <f t="shared" si="298"/>
        <v>0</v>
      </c>
      <c r="T489" s="1458">
        <f t="shared" si="298"/>
        <v>0</v>
      </c>
      <c r="U489" s="1458">
        <f t="shared" si="298"/>
        <v>0</v>
      </c>
      <c r="V489" s="1458">
        <f t="shared" si="298"/>
        <v>0</v>
      </c>
      <c r="W489" s="1458">
        <f t="shared" si="298"/>
        <v>0</v>
      </c>
      <c r="X489" s="1458">
        <f t="shared" si="298"/>
        <v>0</v>
      </c>
      <c r="Y489" s="1458">
        <f t="shared" si="298"/>
        <v>0</v>
      </c>
      <c r="Z489" s="1458">
        <f t="shared" si="298"/>
        <v>0</v>
      </c>
      <c r="AA489" s="1458">
        <f t="shared" si="298"/>
        <v>0</v>
      </c>
      <c r="AB489" s="1458">
        <f t="shared" si="298"/>
        <v>0</v>
      </c>
      <c r="AC489" s="1458">
        <f t="shared" si="298"/>
        <v>0</v>
      </c>
      <c r="AD489" s="1458">
        <f t="shared" si="298"/>
        <v>0</v>
      </c>
      <c r="AE489" s="1458">
        <f t="shared" si="298"/>
        <v>0</v>
      </c>
      <c r="AF489" s="1458">
        <f t="shared" si="298"/>
        <v>0</v>
      </c>
      <c r="AG489" s="1458">
        <f t="shared" si="298"/>
        <v>0</v>
      </c>
      <c r="AH489" s="1458">
        <f t="shared" si="298"/>
        <v>0</v>
      </c>
    </row>
    <row r="490" spans="1:34">
      <c r="A490" s="1887">
        <v>473</v>
      </c>
      <c r="B490" s="1887">
        <v>487</v>
      </c>
      <c r="D490" s="2177">
        <v>1</v>
      </c>
      <c r="H490" s="130"/>
      <c r="I490" s="2319"/>
      <c r="J490" s="2315"/>
      <c r="K490" s="2315"/>
      <c r="M490" s="175"/>
      <c r="N490" s="175"/>
      <c r="O490" s="175" t="s">
        <v>138</v>
      </c>
      <c r="P490" s="1454"/>
      <c r="Q490" s="1454"/>
      <c r="R490" s="1454"/>
      <c r="S490" s="1454"/>
      <c r="T490" s="1454"/>
      <c r="U490" s="1454"/>
      <c r="V490" s="1454"/>
      <c r="W490" s="1454"/>
      <c r="X490" s="1454"/>
      <c r="Y490" s="1454"/>
      <c r="Z490" s="1454"/>
      <c r="AA490" s="1454"/>
      <c r="AB490" s="1452">
        <f>SUM(P490:R490)</f>
        <v>0</v>
      </c>
      <c r="AC490" s="1452">
        <f>SUM(S490:U490)</f>
        <v>0</v>
      </c>
      <c r="AD490" s="1452">
        <f>SUM(V490:X490)</f>
        <v>0</v>
      </c>
      <c r="AE490" s="1452">
        <f>SUM(Y490:AA490)</f>
        <v>0</v>
      </c>
      <c r="AF490" s="1452">
        <f>AB490+AC490</f>
        <v>0</v>
      </c>
      <c r="AG490" s="1452">
        <f>AE490+AD490</f>
        <v>0</v>
      </c>
      <c r="AH490" s="1452">
        <f>AF490+AG490</f>
        <v>0</v>
      </c>
    </row>
    <row r="491" spans="1:34">
      <c r="A491" s="1887">
        <v>474</v>
      </c>
      <c r="B491" s="1887">
        <v>488</v>
      </c>
      <c r="D491" s="2177">
        <v>1</v>
      </c>
      <c r="H491" s="130"/>
      <c r="I491" s="2319"/>
      <c r="J491" s="2315"/>
      <c r="K491" s="2315"/>
      <c r="O491" s="371" t="s">
        <v>235</v>
      </c>
      <c r="P491" s="1412"/>
      <c r="Q491" s="1412"/>
      <c r="R491" s="1412"/>
      <c r="S491" s="1412"/>
      <c r="T491" s="1412"/>
      <c r="U491" s="1412"/>
      <c r="V491" s="1412"/>
      <c r="W491" s="1412"/>
      <c r="X491" s="1412"/>
      <c r="Y491" s="1412"/>
      <c r="Z491" s="1412"/>
      <c r="AA491" s="1412"/>
      <c r="AB491" s="1398">
        <f>SUM(P491:R491)</f>
        <v>0</v>
      </c>
      <c r="AC491" s="1398">
        <f>SUM(S491:U491)</f>
        <v>0</v>
      </c>
      <c r="AD491" s="1398">
        <f>SUM(V491:X491)</f>
        <v>0</v>
      </c>
      <c r="AE491" s="1398">
        <f>SUM(Y491:AA491)</f>
        <v>0</v>
      </c>
      <c r="AF491" s="1398">
        <f>AB491+AC491</f>
        <v>0</v>
      </c>
      <c r="AG491" s="1398">
        <f>AE491+AD491</f>
        <v>0</v>
      </c>
      <c r="AH491" s="1398">
        <f>AF491+AG491</f>
        <v>0</v>
      </c>
    </row>
    <row r="492" spans="1:34">
      <c r="A492" s="1887">
        <v>475</v>
      </c>
      <c r="B492" s="1887">
        <v>489</v>
      </c>
      <c r="D492" s="2177">
        <v>1</v>
      </c>
      <c r="H492" s="130"/>
      <c r="I492" s="2319"/>
      <c r="J492" s="2315"/>
      <c r="K492" s="2315"/>
      <c r="O492" s="371" t="s">
        <v>236</v>
      </c>
      <c r="P492" s="1412"/>
      <c r="Q492" s="1412"/>
      <c r="R492" s="1412"/>
      <c r="S492" s="1412"/>
      <c r="T492" s="1412"/>
      <c r="U492" s="1412"/>
      <c r="V492" s="1412"/>
      <c r="W492" s="1412"/>
      <c r="X492" s="1412"/>
      <c r="Y492" s="1412"/>
      <c r="Z492" s="1412"/>
      <c r="AA492" s="1412"/>
      <c r="AB492" s="1398">
        <f>SUM(P492:R492)</f>
        <v>0</v>
      </c>
      <c r="AC492" s="1398">
        <f>SUM(S492:U492)</f>
        <v>0</v>
      </c>
      <c r="AD492" s="1398">
        <f>SUM(V492:X492)</f>
        <v>0</v>
      </c>
      <c r="AE492" s="1398">
        <f>SUM(Y492:AA492)</f>
        <v>0</v>
      </c>
      <c r="AF492" s="1398">
        <f>AB492+AC492</f>
        <v>0</v>
      </c>
      <c r="AG492" s="1398">
        <f>AE492+AD492</f>
        <v>0</v>
      </c>
      <c r="AH492" s="1398">
        <f>AF492+AG492</f>
        <v>0</v>
      </c>
    </row>
    <row r="493" spans="1:34">
      <c r="A493" s="1887">
        <v>476</v>
      </c>
      <c r="B493" s="1887">
        <v>490</v>
      </c>
      <c r="D493" s="2177">
        <v>1</v>
      </c>
      <c r="H493" s="130"/>
      <c r="I493" s="2319"/>
      <c r="J493" s="2315"/>
      <c r="K493" s="2315"/>
      <c r="L493" s="16"/>
      <c r="M493" s="16"/>
      <c r="N493" s="16"/>
      <c r="O493" s="16" t="s">
        <v>136</v>
      </c>
      <c r="P493" s="1465"/>
      <c r="Q493" s="1465"/>
      <c r="R493" s="1465"/>
      <c r="S493" s="1465"/>
      <c r="T493" s="1465"/>
      <c r="U493" s="1465"/>
      <c r="V493" s="1465"/>
      <c r="W493" s="1465"/>
      <c r="X493" s="1465"/>
      <c r="Y493" s="1465"/>
      <c r="Z493" s="1465"/>
      <c r="AA493" s="1465"/>
      <c r="AB493" s="1399">
        <f>SUM(P493:R493)</f>
        <v>0</v>
      </c>
      <c r="AC493" s="1399">
        <f>SUM(S493:U493)</f>
        <v>0</v>
      </c>
      <c r="AD493" s="1399">
        <f>SUM(V493:X493)</f>
        <v>0</v>
      </c>
      <c r="AE493" s="1399">
        <f>SUM(Y493:AA493)</f>
        <v>0</v>
      </c>
      <c r="AF493" s="1399">
        <f>AB493+AC493</f>
        <v>0</v>
      </c>
      <c r="AG493" s="1399">
        <f>AE493+AD493</f>
        <v>0</v>
      </c>
      <c r="AH493" s="1399">
        <f>AF493+AG493</f>
        <v>0</v>
      </c>
    </row>
    <row r="494" spans="1:34">
      <c r="A494" s="1887">
        <v>477</v>
      </c>
      <c r="B494" s="1887">
        <v>491</v>
      </c>
      <c r="D494" s="2177">
        <v>1</v>
      </c>
      <c r="H494" s="130"/>
      <c r="I494" s="2319"/>
      <c r="J494" s="2315"/>
      <c r="K494" s="2315"/>
      <c r="L494" s="371" t="s">
        <v>136</v>
      </c>
      <c r="P494" s="1412"/>
      <c r="Q494" s="1412"/>
      <c r="R494" s="1412"/>
      <c r="S494" s="1412"/>
      <c r="T494" s="1412"/>
      <c r="U494" s="1412"/>
      <c r="V494" s="1412"/>
      <c r="W494" s="1412"/>
      <c r="X494" s="1412"/>
      <c r="Y494" s="1412"/>
      <c r="Z494" s="1412"/>
      <c r="AA494" s="1412"/>
      <c r="AB494" s="1398">
        <f>SUM(P494:R494)</f>
        <v>0</v>
      </c>
      <c r="AC494" s="1398">
        <f>SUM(S494:U494)</f>
        <v>0</v>
      </c>
      <c r="AD494" s="1398">
        <f>SUM(V494:X494)</f>
        <v>0</v>
      </c>
      <c r="AE494" s="1398">
        <f>SUM(Y494:AA494)</f>
        <v>0</v>
      </c>
      <c r="AF494" s="1398">
        <f>AB494+AC494</f>
        <v>0</v>
      </c>
      <c r="AG494" s="1398">
        <f>AE494+AD494</f>
        <v>0</v>
      </c>
      <c r="AH494" s="1398">
        <f>AF494+AG494</f>
        <v>0</v>
      </c>
    </row>
    <row r="495" spans="1:34">
      <c r="A495" s="1887">
        <v>478</v>
      </c>
      <c r="B495" s="1887">
        <v>492</v>
      </c>
      <c r="D495" s="2177">
        <v>1</v>
      </c>
      <c r="H495" s="130"/>
      <c r="I495" s="2319"/>
      <c r="J495" s="1464" t="s">
        <v>230</v>
      </c>
      <c r="K495" s="1464"/>
      <c r="L495" s="1080"/>
      <c r="M495" s="1080"/>
      <c r="N495" s="1080"/>
      <c r="O495" s="1080"/>
      <c r="P495" s="1482">
        <f t="shared" ref="P495:AH495" si="299">+P496+P499+P512+P517</f>
        <v>52</v>
      </c>
      <c r="Q495" s="1482">
        <f t="shared" si="299"/>
        <v>4395</v>
      </c>
      <c r="R495" s="1482">
        <f t="shared" si="299"/>
        <v>3463</v>
      </c>
      <c r="S495" s="1482">
        <f t="shared" si="299"/>
        <v>3746</v>
      </c>
      <c r="T495" s="1482">
        <f t="shared" si="299"/>
        <v>6728</v>
      </c>
      <c r="U495" s="1482">
        <f t="shared" si="299"/>
        <v>14469</v>
      </c>
      <c r="V495" s="1482">
        <f t="shared" si="299"/>
        <v>15341</v>
      </c>
      <c r="W495" s="1482">
        <f t="shared" si="299"/>
        <v>18744</v>
      </c>
      <c r="X495" s="1482">
        <f t="shared" si="299"/>
        <v>15374</v>
      </c>
      <c r="Y495" s="1482">
        <f t="shared" si="299"/>
        <v>15888</v>
      </c>
      <c r="Z495" s="1482">
        <f t="shared" si="299"/>
        <v>17286</v>
      </c>
      <c r="AA495" s="1482">
        <f t="shared" si="299"/>
        <v>16070</v>
      </c>
      <c r="AB495" s="1482">
        <f t="shared" si="299"/>
        <v>7910</v>
      </c>
      <c r="AC495" s="1482">
        <f t="shared" si="299"/>
        <v>24943</v>
      </c>
      <c r="AD495" s="1482">
        <f t="shared" si="299"/>
        <v>49459</v>
      </c>
      <c r="AE495" s="1482">
        <f t="shared" si="299"/>
        <v>49244</v>
      </c>
      <c r="AF495" s="1482">
        <f t="shared" si="299"/>
        <v>32853</v>
      </c>
      <c r="AG495" s="1482">
        <f t="shared" si="299"/>
        <v>98703</v>
      </c>
      <c r="AH495" s="1482">
        <f t="shared" si="299"/>
        <v>131556</v>
      </c>
    </row>
    <row r="496" spans="1:34">
      <c r="A496" s="1887">
        <v>479</v>
      </c>
      <c r="B496" s="1887">
        <v>493</v>
      </c>
      <c r="D496" s="2177">
        <v>1</v>
      </c>
      <c r="H496" s="130"/>
      <c r="I496" s="2319"/>
      <c r="J496" s="2317"/>
      <c r="K496" s="2317"/>
      <c r="L496" s="371" t="s">
        <v>222</v>
      </c>
      <c r="M496" s="558"/>
      <c r="N496" s="558"/>
      <c r="O496" s="559"/>
      <c r="P496" s="1473">
        <f>SUM(P497:P498)</f>
        <v>0</v>
      </c>
      <c r="Q496" s="1450">
        <f t="shared" ref="Q496:AH496" si="300">SUM(Q497:Q498)</f>
        <v>2151</v>
      </c>
      <c r="R496" s="1450">
        <f t="shared" si="300"/>
        <v>-40</v>
      </c>
      <c r="S496" s="1450">
        <f t="shared" si="300"/>
        <v>26</v>
      </c>
      <c r="T496" s="1450">
        <f t="shared" si="300"/>
        <v>50</v>
      </c>
      <c r="U496" s="1450">
        <f t="shared" si="300"/>
        <v>3948</v>
      </c>
      <c r="V496" s="1450">
        <f t="shared" si="300"/>
        <v>4101</v>
      </c>
      <c r="W496" s="1450">
        <f t="shared" si="300"/>
        <v>4742</v>
      </c>
      <c r="X496" s="1450">
        <f t="shared" si="300"/>
        <v>3703</v>
      </c>
      <c r="Y496" s="1450">
        <f t="shared" si="300"/>
        <v>2836</v>
      </c>
      <c r="Z496" s="1450">
        <f t="shared" si="300"/>
        <v>3290</v>
      </c>
      <c r="AA496" s="1450">
        <f t="shared" si="300"/>
        <v>9636</v>
      </c>
      <c r="AB496" s="1450">
        <f t="shared" si="300"/>
        <v>2111</v>
      </c>
      <c r="AC496" s="1450">
        <f t="shared" si="300"/>
        <v>4024</v>
      </c>
      <c r="AD496" s="1450">
        <f t="shared" si="300"/>
        <v>12546</v>
      </c>
      <c r="AE496" s="1450">
        <f t="shared" si="300"/>
        <v>15762</v>
      </c>
      <c r="AF496" s="1450">
        <f t="shared" si="300"/>
        <v>6135</v>
      </c>
      <c r="AG496" s="1450">
        <f t="shared" si="300"/>
        <v>28308</v>
      </c>
      <c r="AH496" s="1450">
        <f t="shared" si="300"/>
        <v>34443</v>
      </c>
    </row>
    <row r="497" spans="1:34">
      <c r="A497" s="1887">
        <v>480</v>
      </c>
      <c r="B497" s="1887">
        <v>494</v>
      </c>
      <c r="D497" s="2177">
        <v>1</v>
      </c>
      <c r="H497" s="130"/>
      <c r="I497" s="2319"/>
      <c r="J497" s="2317"/>
      <c r="K497" s="2317"/>
      <c r="M497" s="175" t="s">
        <v>223</v>
      </c>
      <c r="N497" s="175"/>
      <c r="O497" s="174"/>
      <c r="P497" s="1474"/>
      <c r="Q497" s="1454">
        <v>2151</v>
      </c>
      <c r="R497" s="1454">
        <v>-40</v>
      </c>
      <c r="S497" s="1454">
        <v>26</v>
      </c>
      <c r="T497" s="1454">
        <v>50</v>
      </c>
      <c r="U497" s="1454">
        <v>3948</v>
      </c>
      <c r="V497" s="1454">
        <v>4101</v>
      </c>
      <c r="W497" s="1454">
        <v>4742</v>
      </c>
      <c r="X497" s="1454">
        <v>3703</v>
      </c>
      <c r="Y497" s="1454">
        <v>2836</v>
      </c>
      <c r="Z497" s="1454">
        <v>3290</v>
      </c>
      <c r="AA497" s="1454">
        <v>9636</v>
      </c>
      <c r="AB497" s="1452">
        <f>SUM(P497:R497)</f>
        <v>2111</v>
      </c>
      <c r="AC497" s="1452">
        <f>SUM(S497:U497)</f>
        <v>4024</v>
      </c>
      <c r="AD497" s="1452">
        <f>SUM(V497:X497)</f>
        <v>12546</v>
      </c>
      <c r="AE497" s="1452">
        <f>SUM(Y497:AA497)</f>
        <v>15762</v>
      </c>
      <c r="AF497" s="1452">
        <f>AB497+AC497</f>
        <v>6135</v>
      </c>
      <c r="AG497" s="1452">
        <f>AE497+AD497</f>
        <v>28308</v>
      </c>
      <c r="AH497" s="1452">
        <f>AF497+AG497</f>
        <v>34443</v>
      </c>
    </row>
    <row r="498" spans="1:34">
      <c r="A498" s="1887">
        <v>481</v>
      </c>
      <c r="B498" s="1887">
        <v>495</v>
      </c>
      <c r="D498" s="2177">
        <v>1</v>
      </c>
      <c r="H498" s="130"/>
      <c r="I498" s="2319"/>
      <c r="J498" s="2317"/>
      <c r="K498" s="2317"/>
      <c r="M498" s="16" t="s">
        <v>226</v>
      </c>
      <c r="N498" s="16"/>
      <c r="O498" s="137"/>
      <c r="P498" s="1475"/>
      <c r="Q498" s="1465"/>
      <c r="R498" s="1465"/>
      <c r="S498" s="1465"/>
      <c r="T498" s="1465"/>
      <c r="U498" s="1465"/>
      <c r="V498" s="1465"/>
      <c r="W498" s="1465"/>
      <c r="X498" s="1465"/>
      <c r="Y498" s="1465"/>
      <c r="Z498" s="1465"/>
      <c r="AA498" s="1465"/>
      <c r="AB498" s="1399">
        <f>SUM(P498:R498)</f>
        <v>0</v>
      </c>
      <c r="AC498" s="1399">
        <f>SUM(S498:U498)</f>
        <v>0</v>
      </c>
      <c r="AD498" s="1399">
        <f>SUM(V498:X498)</f>
        <v>0</v>
      </c>
      <c r="AE498" s="1399">
        <f>SUM(Y498:AA498)</f>
        <v>0</v>
      </c>
      <c r="AF498" s="1399">
        <f>AB498+AC498</f>
        <v>0</v>
      </c>
      <c r="AG498" s="1399">
        <f>AE498+AD498</f>
        <v>0</v>
      </c>
      <c r="AH498" s="1399">
        <f>AF498+AG498</f>
        <v>0</v>
      </c>
    </row>
    <row r="499" spans="1:34">
      <c r="A499" s="1887">
        <v>482</v>
      </c>
      <c r="B499" s="1887">
        <v>496</v>
      </c>
      <c r="D499" s="2177">
        <v>1</v>
      </c>
      <c r="H499" s="130"/>
      <c r="I499" s="2319"/>
      <c r="J499" s="2317"/>
      <c r="K499" s="2317"/>
      <c r="L499" s="1054" t="s">
        <v>227</v>
      </c>
      <c r="M499" s="557"/>
      <c r="N499" s="557"/>
      <c r="O499" s="553"/>
      <c r="P499" s="1476">
        <f>P500+P503+P504+P508+P511</f>
        <v>52</v>
      </c>
      <c r="Q499" s="1458">
        <f t="shared" ref="Q499:AH499" si="301">Q500+Q503+Q504+Q508+Q511</f>
        <v>2244</v>
      </c>
      <c r="R499" s="1458">
        <f t="shared" si="301"/>
        <v>3503</v>
      </c>
      <c r="S499" s="1458">
        <f t="shared" si="301"/>
        <v>3720</v>
      </c>
      <c r="T499" s="1458">
        <f t="shared" si="301"/>
        <v>6678</v>
      </c>
      <c r="U499" s="1458">
        <f t="shared" si="301"/>
        <v>10521</v>
      </c>
      <c r="V499" s="1458">
        <f t="shared" si="301"/>
        <v>11240</v>
      </c>
      <c r="W499" s="1458">
        <f t="shared" si="301"/>
        <v>14002</v>
      </c>
      <c r="X499" s="1458">
        <f t="shared" si="301"/>
        <v>11671</v>
      </c>
      <c r="Y499" s="1458">
        <f t="shared" si="301"/>
        <v>13052</v>
      </c>
      <c r="Z499" s="1458">
        <f t="shared" si="301"/>
        <v>13996</v>
      </c>
      <c r="AA499" s="1458">
        <f t="shared" si="301"/>
        <v>6434</v>
      </c>
      <c r="AB499" s="1458">
        <f t="shared" si="301"/>
        <v>5799</v>
      </c>
      <c r="AC499" s="1458">
        <f t="shared" si="301"/>
        <v>20919</v>
      </c>
      <c r="AD499" s="1458">
        <f t="shared" si="301"/>
        <v>36913</v>
      </c>
      <c r="AE499" s="1458">
        <f t="shared" si="301"/>
        <v>33482</v>
      </c>
      <c r="AF499" s="1458">
        <f t="shared" si="301"/>
        <v>26718</v>
      </c>
      <c r="AG499" s="1458">
        <f t="shared" si="301"/>
        <v>70395</v>
      </c>
      <c r="AH499" s="1458">
        <f t="shared" si="301"/>
        <v>97113</v>
      </c>
    </row>
    <row r="500" spans="1:34">
      <c r="A500" s="1887">
        <v>483</v>
      </c>
      <c r="B500" s="1887">
        <v>497</v>
      </c>
      <c r="D500" s="2177">
        <v>1</v>
      </c>
      <c r="H500" s="130"/>
      <c r="I500" s="2319"/>
      <c r="J500" s="2317"/>
      <c r="K500" s="2317"/>
      <c r="M500" s="175" t="s">
        <v>223</v>
      </c>
      <c r="N500" s="175"/>
      <c r="O500" s="568"/>
      <c r="P500" s="1477">
        <f>SUM(P501:P502)</f>
        <v>52</v>
      </c>
      <c r="Q500" s="1460">
        <f t="shared" ref="Q500:AH500" si="302">SUM(Q501:Q502)</f>
        <v>2244</v>
      </c>
      <c r="R500" s="1460">
        <f t="shared" si="302"/>
        <v>3503</v>
      </c>
      <c r="S500" s="1460">
        <f t="shared" si="302"/>
        <v>3720</v>
      </c>
      <c r="T500" s="1460">
        <f t="shared" si="302"/>
        <v>6678</v>
      </c>
      <c r="U500" s="1460">
        <f t="shared" si="302"/>
        <v>10521</v>
      </c>
      <c r="V500" s="1460">
        <f t="shared" si="302"/>
        <v>11240</v>
      </c>
      <c r="W500" s="1460">
        <f t="shared" si="302"/>
        <v>14002</v>
      </c>
      <c r="X500" s="1460">
        <f t="shared" si="302"/>
        <v>11671</v>
      </c>
      <c r="Y500" s="1460">
        <f t="shared" si="302"/>
        <v>13052</v>
      </c>
      <c r="Z500" s="1460">
        <f t="shared" si="302"/>
        <v>13996</v>
      </c>
      <c r="AA500" s="1460">
        <f t="shared" si="302"/>
        <v>6434</v>
      </c>
      <c r="AB500" s="1460">
        <f t="shared" si="302"/>
        <v>5799</v>
      </c>
      <c r="AC500" s="1460">
        <f t="shared" si="302"/>
        <v>20919</v>
      </c>
      <c r="AD500" s="1460">
        <f t="shared" si="302"/>
        <v>36913</v>
      </c>
      <c r="AE500" s="1460">
        <f t="shared" si="302"/>
        <v>33482</v>
      </c>
      <c r="AF500" s="1460">
        <f t="shared" si="302"/>
        <v>26718</v>
      </c>
      <c r="AG500" s="1460">
        <f t="shared" si="302"/>
        <v>70395</v>
      </c>
      <c r="AH500" s="1460">
        <f t="shared" si="302"/>
        <v>97113</v>
      </c>
    </row>
    <row r="501" spans="1:34">
      <c r="A501" s="1887">
        <v>484</v>
      </c>
      <c r="B501" s="1887">
        <v>498</v>
      </c>
      <c r="D501" s="2177">
        <v>1</v>
      </c>
      <c r="H501" s="130"/>
      <c r="I501" s="2319"/>
      <c r="J501" s="2317"/>
      <c r="K501" s="2317"/>
      <c r="O501" s="174" t="s">
        <v>231</v>
      </c>
      <c r="P501" s="1474">
        <v>52</v>
      </c>
      <c r="Q501" s="1454">
        <v>2244</v>
      </c>
      <c r="R501" s="1454">
        <v>3503</v>
      </c>
      <c r="S501" s="1454">
        <v>3720</v>
      </c>
      <c r="T501" s="1454">
        <v>6678</v>
      </c>
      <c r="U501" s="1454">
        <v>10521</v>
      </c>
      <c r="V501" s="1454">
        <v>11240</v>
      </c>
      <c r="W501" s="1454">
        <v>14002</v>
      </c>
      <c r="X501" s="1454">
        <v>11671</v>
      </c>
      <c r="Y501" s="1454">
        <v>13052</v>
      </c>
      <c r="Z501" s="1454">
        <v>13996</v>
      </c>
      <c r="AA501" s="1454">
        <v>6434</v>
      </c>
      <c r="AB501" s="1452">
        <f>SUM(P501:R501)</f>
        <v>5799</v>
      </c>
      <c r="AC501" s="1452">
        <f>SUM(S501:U501)</f>
        <v>20919</v>
      </c>
      <c r="AD501" s="1452">
        <f>SUM(V501:X501)</f>
        <v>36913</v>
      </c>
      <c r="AE501" s="1452">
        <f>SUM(Y501:AA501)</f>
        <v>33482</v>
      </c>
      <c r="AF501" s="1452">
        <f>AB501+AC501</f>
        <v>26718</v>
      </c>
      <c r="AG501" s="1452">
        <f>AE501+AD501</f>
        <v>70395</v>
      </c>
      <c r="AH501" s="1452">
        <f>AF501+AG501</f>
        <v>97113</v>
      </c>
    </row>
    <row r="502" spans="1:34">
      <c r="A502" s="1887">
        <v>485</v>
      </c>
      <c r="B502" s="1887">
        <v>499</v>
      </c>
      <c r="D502" s="2177">
        <v>1</v>
      </c>
      <c r="H502" s="130"/>
      <c r="I502" s="2319"/>
      <c r="J502" s="2317"/>
      <c r="K502" s="2317"/>
      <c r="M502" s="558"/>
      <c r="N502" s="558"/>
      <c r="O502" s="559" t="s">
        <v>232</v>
      </c>
      <c r="P502" s="1478"/>
      <c r="Q502" s="1455"/>
      <c r="R502" s="1455"/>
      <c r="S502" s="1455"/>
      <c r="T502" s="1455"/>
      <c r="U502" s="1455"/>
      <c r="V502" s="1455"/>
      <c r="W502" s="1455"/>
      <c r="X502" s="1455"/>
      <c r="Y502" s="1455"/>
      <c r="Z502" s="1455"/>
      <c r="AA502" s="1455"/>
      <c r="AB502" s="1450">
        <f>SUM(P502:R502)</f>
        <v>0</v>
      </c>
      <c r="AC502" s="1450">
        <f>SUM(S502:U502)</f>
        <v>0</v>
      </c>
      <c r="AD502" s="1450">
        <f>SUM(V502:X502)</f>
        <v>0</v>
      </c>
      <c r="AE502" s="1450">
        <f>SUM(Y502:AA502)</f>
        <v>0</v>
      </c>
      <c r="AF502" s="1450">
        <f>AB502+AC502</f>
        <v>0</v>
      </c>
      <c r="AG502" s="1450">
        <f>AE502+AD502</f>
        <v>0</v>
      </c>
      <c r="AH502" s="1450">
        <f>AF502+AG502</f>
        <v>0</v>
      </c>
    </row>
    <row r="503" spans="1:34">
      <c r="A503" s="1887">
        <v>486</v>
      </c>
      <c r="B503" s="1887">
        <v>500</v>
      </c>
      <c r="D503" s="2177">
        <v>1</v>
      </c>
      <c r="H503" s="130"/>
      <c r="I503" s="2319"/>
      <c r="J503" s="2317"/>
      <c r="K503" s="2317"/>
      <c r="M503" s="563" t="s">
        <v>226</v>
      </c>
      <c r="P503" s="1412"/>
      <c r="Q503" s="1412"/>
      <c r="R503" s="1412"/>
      <c r="S503" s="1412"/>
      <c r="T503" s="1412"/>
      <c r="U503" s="1412"/>
      <c r="V503" s="1412"/>
      <c r="W503" s="1412"/>
      <c r="X503" s="1412"/>
      <c r="Y503" s="1412"/>
      <c r="Z503" s="1412"/>
      <c r="AA503" s="1412"/>
      <c r="AB503" s="1398">
        <f>SUM(P503:R503)</f>
        <v>0</v>
      </c>
      <c r="AC503" s="1398">
        <f>SUM(S503:U503)</f>
        <v>0</v>
      </c>
      <c r="AD503" s="1398">
        <f>SUM(V503:X503)</f>
        <v>0</v>
      </c>
      <c r="AE503" s="1398">
        <f>SUM(Y503:AA503)</f>
        <v>0</v>
      </c>
      <c r="AF503" s="1398">
        <f>AB503+AC503</f>
        <v>0</v>
      </c>
      <c r="AG503" s="1398">
        <f>AE503+AD503</f>
        <v>0</v>
      </c>
      <c r="AH503" s="1398">
        <f>AF503+AG503</f>
        <v>0</v>
      </c>
    </row>
    <row r="504" spans="1:34">
      <c r="A504" s="1887">
        <v>487</v>
      </c>
      <c r="B504" s="1887">
        <v>501</v>
      </c>
      <c r="D504" s="2177">
        <v>1</v>
      </c>
      <c r="H504" s="130"/>
      <c r="I504" s="2319"/>
      <c r="J504" s="2317"/>
      <c r="K504" s="2317"/>
      <c r="L504" s="2320"/>
      <c r="M504" s="584" t="s">
        <v>333</v>
      </c>
      <c r="N504" s="584"/>
      <c r="O504" s="584"/>
      <c r="P504" s="1458">
        <f t="shared" ref="P504:AH504" si="303">SUM(P505:P507)</f>
        <v>0</v>
      </c>
      <c r="Q504" s="1458">
        <f t="shared" si="303"/>
        <v>0</v>
      </c>
      <c r="R504" s="1458">
        <f t="shared" si="303"/>
        <v>0</v>
      </c>
      <c r="S504" s="1458">
        <f t="shared" si="303"/>
        <v>0</v>
      </c>
      <c r="T504" s="1458">
        <f t="shared" si="303"/>
        <v>0</v>
      </c>
      <c r="U504" s="1458">
        <f t="shared" si="303"/>
        <v>0</v>
      </c>
      <c r="V504" s="1458">
        <f t="shared" si="303"/>
        <v>0</v>
      </c>
      <c r="W504" s="1458">
        <f t="shared" si="303"/>
        <v>0</v>
      </c>
      <c r="X504" s="1458">
        <f t="shared" si="303"/>
        <v>0</v>
      </c>
      <c r="Y504" s="1458">
        <f t="shared" si="303"/>
        <v>0</v>
      </c>
      <c r="Z504" s="1458">
        <f t="shared" si="303"/>
        <v>0</v>
      </c>
      <c r="AA504" s="1458">
        <f t="shared" si="303"/>
        <v>0</v>
      </c>
      <c r="AB504" s="1458">
        <f t="shared" si="303"/>
        <v>0</v>
      </c>
      <c r="AC504" s="1458">
        <f t="shared" si="303"/>
        <v>0</v>
      </c>
      <c r="AD504" s="1458">
        <f t="shared" si="303"/>
        <v>0</v>
      </c>
      <c r="AE504" s="1458">
        <f t="shared" si="303"/>
        <v>0</v>
      </c>
      <c r="AF504" s="1458">
        <f t="shared" si="303"/>
        <v>0</v>
      </c>
      <c r="AG504" s="1458">
        <f t="shared" si="303"/>
        <v>0</v>
      </c>
      <c r="AH504" s="1458">
        <f t="shared" si="303"/>
        <v>0</v>
      </c>
    </row>
    <row r="505" spans="1:34">
      <c r="A505" s="1887">
        <v>488</v>
      </c>
      <c r="B505" s="1887">
        <v>502</v>
      </c>
      <c r="D505" s="2177">
        <v>1</v>
      </c>
      <c r="H505" s="130"/>
      <c r="I505" s="2319"/>
      <c r="J505" s="2317"/>
      <c r="K505" s="2317"/>
      <c r="L505" s="2320"/>
      <c r="M505" s="587"/>
      <c r="N505" s="587"/>
      <c r="O505" s="588" t="s">
        <v>404</v>
      </c>
      <c r="P505" s="1454"/>
      <c r="Q505" s="1454"/>
      <c r="R505" s="1454"/>
      <c r="S505" s="1454"/>
      <c r="T505" s="1454"/>
      <c r="U505" s="1454"/>
      <c r="V505" s="1454"/>
      <c r="W505" s="1454"/>
      <c r="X505" s="1454"/>
      <c r="Y505" s="1454"/>
      <c r="Z505" s="1454"/>
      <c r="AA505" s="1454"/>
      <c r="AB505" s="1452">
        <f>SUM(P505:R505)</f>
        <v>0</v>
      </c>
      <c r="AC505" s="1452">
        <f>SUM(S505:U505)</f>
        <v>0</v>
      </c>
      <c r="AD505" s="1452">
        <f>SUM(V505:X505)</f>
        <v>0</v>
      </c>
      <c r="AE505" s="1452">
        <f>SUM(Y505:AA505)</f>
        <v>0</v>
      </c>
      <c r="AF505" s="1452">
        <f>AB505+AC505</f>
        <v>0</v>
      </c>
      <c r="AG505" s="1452">
        <f>AE505+AD505</f>
        <v>0</v>
      </c>
      <c r="AH505" s="1452">
        <f>AF505+AG505</f>
        <v>0</v>
      </c>
    </row>
    <row r="506" spans="1:34">
      <c r="A506" s="1887">
        <v>489</v>
      </c>
      <c r="B506" s="1887">
        <v>503</v>
      </c>
      <c r="D506" s="2177">
        <v>1</v>
      </c>
      <c r="H506" s="130"/>
      <c r="I506" s="2319"/>
      <c r="J506" s="2317"/>
      <c r="K506" s="2317"/>
      <c r="L506" s="2320"/>
      <c r="M506" s="1578"/>
      <c r="N506" s="1578"/>
      <c r="O506" s="621" t="s">
        <v>405</v>
      </c>
      <c r="P506" s="1412"/>
      <c r="Q506" s="1412"/>
      <c r="R506" s="1412"/>
      <c r="S506" s="1412"/>
      <c r="T506" s="1412"/>
      <c r="U506" s="1412"/>
      <c r="V506" s="1412"/>
      <c r="W506" s="1412"/>
      <c r="X506" s="1412"/>
      <c r="Y506" s="1412"/>
      <c r="Z506" s="1412"/>
      <c r="AA506" s="1412"/>
      <c r="AB506" s="1398">
        <f>SUM(P506:R506)</f>
        <v>0</v>
      </c>
      <c r="AC506" s="1398">
        <f>SUM(S506:U506)</f>
        <v>0</v>
      </c>
      <c r="AD506" s="1398">
        <f>SUM(V506:X506)</f>
        <v>0</v>
      </c>
      <c r="AE506" s="1398">
        <f>SUM(Y506:AA506)</f>
        <v>0</v>
      </c>
      <c r="AF506" s="1398">
        <f>AB506+AC506</f>
        <v>0</v>
      </c>
      <c r="AG506" s="1398">
        <f>AE506+AD506</f>
        <v>0</v>
      </c>
      <c r="AH506" s="1398">
        <f>AF506+AG506</f>
        <v>0</v>
      </c>
    </row>
    <row r="507" spans="1:34">
      <c r="A507" s="1887">
        <v>490</v>
      </c>
      <c r="B507" s="1887">
        <v>504</v>
      </c>
      <c r="D507" s="2177">
        <v>1</v>
      </c>
      <c r="H507" s="130"/>
      <c r="I507" s="2319"/>
      <c r="J507" s="2317"/>
      <c r="K507" s="2317"/>
      <c r="L507" s="2320"/>
      <c r="M507" s="1578"/>
      <c r="N507" s="1578"/>
      <c r="O507" s="143" t="s">
        <v>414</v>
      </c>
      <c r="P507" s="1465"/>
      <c r="Q507" s="1465"/>
      <c r="R507" s="1465"/>
      <c r="S507" s="1465"/>
      <c r="T507" s="1465"/>
      <c r="U507" s="1465"/>
      <c r="V507" s="1465"/>
      <c r="W507" s="1465"/>
      <c r="X507" s="1465"/>
      <c r="Y507" s="1465"/>
      <c r="Z507" s="1465"/>
      <c r="AA507" s="1465"/>
      <c r="AB507" s="1399">
        <f>SUM(P507:R507)</f>
        <v>0</v>
      </c>
      <c r="AC507" s="1399">
        <f>SUM(S507:U507)</f>
        <v>0</v>
      </c>
      <c r="AD507" s="1399">
        <f>SUM(V507:X507)</f>
        <v>0</v>
      </c>
      <c r="AE507" s="1399">
        <f>SUM(Y507:AA507)</f>
        <v>0</v>
      </c>
      <c r="AF507" s="1399">
        <f>AB507+AC507</f>
        <v>0</v>
      </c>
      <c r="AG507" s="1399">
        <f>AE507+AD507</f>
        <v>0</v>
      </c>
      <c r="AH507" s="1399">
        <f>AF507+AG507</f>
        <v>0</v>
      </c>
    </row>
    <row r="508" spans="1:34">
      <c r="A508" s="1887">
        <v>491</v>
      </c>
      <c r="B508" s="1887">
        <v>505</v>
      </c>
      <c r="D508" s="2177">
        <v>1</v>
      </c>
      <c r="H508" s="130"/>
      <c r="I508" s="2319"/>
      <c r="J508" s="2317"/>
      <c r="K508" s="2317"/>
      <c r="L508" s="2320"/>
      <c r="M508" s="584" t="s">
        <v>415</v>
      </c>
      <c r="N508" s="584"/>
      <c r="O508" s="584"/>
      <c r="P508" s="1458">
        <f>SUM(P509:P510)</f>
        <v>0</v>
      </c>
      <c r="Q508" s="1458">
        <f t="shared" ref="Q508:AH508" si="304">SUM(Q509:Q510)</f>
        <v>0</v>
      </c>
      <c r="R508" s="1458">
        <f t="shared" si="304"/>
        <v>0</v>
      </c>
      <c r="S508" s="1458">
        <f t="shared" si="304"/>
        <v>0</v>
      </c>
      <c r="T508" s="1458">
        <f t="shared" si="304"/>
        <v>0</v>
      </c>
      <c r="U508" s="1458">
        <f t="shared" si="304"/>
        <v>0</v>
      </c>
      <c r="V508" s="1458">
        <f t="shared" si="304"/>
        <v>0</v>
      </c>
      <c r="W508" s="1458">
        <f t="shared" si="304"/>
        <v>0</v>
      </c>
      <c r="X508" s="1458">
        <f t="shared" si="304"/>
        <v>0</v>
      </c>
      <c r="Y508" s="1458">
        <f t="shared" si="304"/>
        <v>0</v>
      </c>
      <c r="Z508" s="1458">
        <f t="shared" si="304"/>
        <v>0</v>
      </c>
      <c r="AA508" s="1458">
        <f t="shared" si="304"/>
        <v>0</v>
      </c>
      <c r="AB508" s="1458">
        <f t="shared" si="304"/>
        <v>0</v>
      </c>
      <c r="AC508" s="1458">
        <f t="shared" si="304"/>
        <v>0</v>
      </c>
      <c r="AD508" s="1458">
        <f t="shared" si="304"/>
        <v>0</v>
      </c>
      <c r="AE508" s="1458">
        <f t="shared" si="304"/>
        <v>0</v>
      </c>
      <c r="AF508" s="1458">
        <f t="shared" si="304"/>
        <v>0</v>
      </c>
      <c r="AG508" s="1458">
        <f t="shared" si="304"/>
        <v>0</v>
      </c>
      <c r="AH508" s="1458">
        <f t="shared" si="304"/>
        <v>0</v>
      </c>
    </row>
    <row r="509" spans="1:34">
      <c r="A509" s="1887">
        <v>492</v>
      </c>
      <c r="B509" s="1887">
        <v>506</v>
      </c>
      <c r="D509" s="2177">
        <v>1</v>
      </c>
      <c r="H509" s="130"/>
      <c r="I509" s="2319"/>
      <c r="J509" s="2317"/>
      <c r="K509" s="2317"/>
      <c r="L509" s="2320"/>
      <c r="M509" s="2321"/>
      <c r="N509" s="587"/>
      <c r="O509" s="587" t="s">
        <v>419</v>
      </c>
      <c r="P509" s="1454"/>
      <c r="Q509" s="1454"/>
      <c r="R509" s="1454"/>
      <c r="S509" s="1454"/>
      <c r="T509" s="1454"/>
      <c r="U509" s="1454"/>
      <c r="V509" s="1454"/>
      <c r="W509" s="1454"/>
      <c r="X509" s="1454"/>
      <c r="Y509" s="1454"/>
      <c r="Z509" s="1454"/>
      <c r="AA509" s="1454"/>
      <c r="AB509" s="1452">
        <f>SUM(P509:R509)</f>
        <v>0</v>
      </c>
      <c r="AC509" s="1452">
        <f>SUM(S509:U509)</f>
        <v>0</v>
      </c>
      <c r="AD509" s="1452">
        <f>SUM(V509:X509)</f>
        <v>0</v>
      </c>
      <c r="AE509" s="1452">
        <f>SUM(Y509:AA509)</f>
        <v>0</v>
      </c>
      <c r="AF509" s="1452">
        <f>AB509+AC509</f>
        <v>0</v>
      </c>
      <c r="AG509" s="1452">
        <f>AE509+AD509</f>
        <v>0</v>
      </c>
      <c r="AH509" s="1452">
        <f>AF509+AG509</f>
        <v>0</v>
      </c>
    </row>
    <row r="510" spans="1:34">
      <c r="A510" s="1887">
        <v>493</v>
      </c>
      <c r="B510" s="1887">
        <v>507</v>
      </c>
      <c r="D510" s="2177">
        <v>1</v>
      </c>
      <c r="H510" s="130"/>
      <c r="I510" s="2319"/>
      <c r="J510" s="2317"/>
      <c r="K510" s="2317"/>
      <c r="L510" s="2320"/>
      <c r="M510" s="461"/>
      <c r="N510" s="461"/>
      <c r="O510" s="461" t="s">
        <v>421</v>
      </c>
      <c r="P510" s="1465"/>
      <c r="Q510" s="1465"/>
      <c r="R510" s="1465"/>
      <c r="S510" s="1465"/>
      <c r="T510" s="1465"/>
      <c r="U510" s="1465"/>
      <c r="V510" s="1465"/>
      <c r="W510" s="1465"/>
      <c r="X510" s="1465"/>
      <c r="Y510" s="1465"/>
      <c r="Z510" s="1465"/>
      <c r="AA510" s="1465"/>
      <c r="AB510" s="1399">
        <f>SUM(P510:R510)</f>
        <v>0</v>
      </c>
      <c r="AC510" s="1399">
        <f>SUM(S510:U510)</f>
        <v>0</v>
      </c>
      <c r="AD510" s="1399">
        <f>SUM(V510:X510)</f>
        <v>0</v>
      </c>
      <c r="AE510" s="1399">
        <f>SUM(Y510:AA510)</f>
        <v>0</v>
      </c>
      <c r="AF510" s="1399">
        <f>AB510+AC510</f>
        <v>0</v>
      </c>
      <c r="AG510" s="1399">
        <f>AE510+AD510</f>
        <v>0</v>
      </c>
      <c r="AH510" s="1399">
        <f>AF510+AG510</f>
        <v>0</v>
      </c>
    </row>
    <row r="511" spans="1:34">
      <c r="A511" s="1887">
        <v>494</v>
      </c>
      <c r="B511" s="1887">
        <v>508</v>
      </c>
      <c r="D511" s="2177">
        <v>1</v>
      </c>
      <c r="H511" s="130"/>
      <c r="I511" s="2319"/>
      <c r="J511" s="2317"/>
      <c r="K511" s="2317"/>
      <c r="L511" s="2320"/>
      <c r="M511" s="621" t="s">
        <v>573</v>
      </c>
      <c r="N511" s="1578"/>
      <c r="O511" s="621"/>
      <c r="P511" s="1412"/>
      <c r="Q511" s="1412"/>
      <c r="R511" s="1412"/>
      <c r="S511" s="1412"/>
      <c r="T511" s="1412"/>
      <c r="U511" s="1412"/>
      <c r="V511" s="1412"/>
      <c r="W511" s="1412"/>
      <c r="X511" s="1412"/>
      <c r="Y511" s="1412"/>
      <c r="Z511" s="1412"/>
      <c r="AA511" s="1412"/>
      <c r="AB511" s="1398">
        <f>SUM(P511:R511)</f>
        <v>0</v>
      </c>
      <c r="AC511" s="1398">
        <f>SUM(S511:U511)</f>
        <v>0</v>
      </c>
      <c r="AD511" s="1398">
        <f>SUM(V511:X511)</f>
        <v>0</v>
      </c>
      <c r="AE511" s="1398">
        <f>SUM(Y511:AA511)</f>
        <v>0</v>
      </c>
      <c r="AF511" s="1398">
        <f>AB511+AC511</f>
        <v>0</v>
      </c>
      <c r="AG511" s="1398">
        <f>AE511+AD511</f>
        <v>0</v>
      </c>
      <c r="AH511" s="1398">
        <f>AF511+AG511</f>
        <v>0</v>
      </c>
    </row>
    <row r="512" spans="1:34">
      <c r="A512" s="1887">
        <v>495</v>
      </c>
      <c r="B512" s="1887">
        <v>509</v>
      </c>
      <c r="D512" s="2177">
        <v>1</v>
      </c>
      <c r="H512" s="130"/>
      <c r="I512" s="2319"/>
      <c r="J512" s="2317"/>
      <c r="K512" s="2317"/>
      <c r="L512" s="1054" t="s">
        <v>216</v>
      </c>
      <c r="M512" s="557"/>
      <c r="N512" s="557"/>
      <c r="O512" s="557"/>
      <c r="P512" s="1458">
        <f>SUM(P513:P516)</f>
        <v>0</v>
      </c>
      <c r="Q512" s="1458">
        <f t="shared" ref="Q512:AH512" si="305">SUM(Q513:Q516)</f>
        <v>0</v>
      </c>
      <c r="R512" s="1458">
        <f t="shared" si="305"/>
        <v>0</v>
      </c>
      <c r="S512" s="1458">
        <f t="shared" si="305"/>
        <v>0</v>
      </c>
      <c r="T512" s="1458">
        <f t="shared" si="305"/>
        <v>0</v>
      </c>
      <c r="U512" s="1458">
        <f t="shared" si="305"/>
        <v>0</v>
      </c>
      <c r="V512" s="1458">
        <f t="shared" si="305"/>
        <v>0</v>
      </c>
      <c r="W512" s="1458">
        <f t="shared" si="305"/>
        <v>0</v>
      </c>
      <c r="X512" s="1458">
        <f t="shared" si="305"/>
        <v>0</v>
      </c>
      <c r="Y512" s="1458">
        <f t="shared" si="305"/>
        <v>0</v>
      </c>
      <c r="Z512" s="1458">
        <f t="shared" si="305"/>
        <v>0</v>
      </c>
      <c r="AA512" s="1458">
        <f t="shared" si="305"/>
        <v>0</v>
      </c>
      <c r="AB512" s="1458">
        <f t="shared" si="305"/>
        <v>0</v>
      </c>
      <c r="AC512" s="1458">
        <f t="shared" si="305"/>
        <v>0</v>
      </c>
      <c r="AD512" s="1458">
        <f t="shared" si="305"/>
        <v>0</v>
      </c>
      <c r="AE512" s="1458">
        <f t="shared" si="305"/>
        <v>0</v>
      </c>
      <c r="AF512" s="1458">
        <f t="shared" si="305"/>
        <v>0</v>
      </c>
      <c r="AG512" s="1458">
        <f t="shared" si="305"/>
        <v>0</v>
      </c>
      <c r="AH512" s="1458">
        <f t="shared" si="305"/>
        <v>0</v>
      </c>
    </row>
    <row r="513" spans="1:34">
      <c r="A513" s="1887">
        <v>496</v>
      </c>
      <c r="B513" s="1887">
        <v>510</v>
      </c>
      <c r="D513" s="2177">
        <v>1</v>
      </c>
      <c r="H513" s="130"/>
      <c r="I513" s="2319"/>
      <c r="J513" s="2317"/>
      <c r="K513" s="2317"/>
      <c r="M513" s="175"/>
      <c r="N513" s="175"/>
      <c r="O513" s="175" t="s">
        <v>138</v>
      </c>
      <c r="P513" s="1454"/>
      <c r="Q513" s="1454"/>
      <c r="R513" s="1454"/>
      <c r="S513" s="1454"/>
      <c r="T513" s="1454"/>
      <c r="U513" s="1454"/>
      <c r="V513" s="1454"/>
      <c r="W513" s="1454"/>
      <c r="X513" s="1454"/>
      <c r="Y513" s="1454"/>
      <c r="Z513" s="1454"/>
      <c r="AA513" s="1454"/>
      <c r="AB513" s="1452">
        <f>SUM(P513:R513)</f>
        <v>0</v>
      </c>
      <c r="AC513" s="1452">
        <f>SUM(S513:U513)</f>
        <v>0</v>
      </c>
      <c r="AD513" s="1452">
        <f>SUM(V513:X513)</f>
        <v>0</v>
      </c>
      <c r="AE513" s="1452">
        <f>SUM(Y513:AA513)</f>
        <v>0</v>
      </c>
      <c r="AF513" s="1452">
        <f>AB513+AC513</f>
        <v>0</v>
      </c>
      <c r="AG513" s="1452">
        <f>AE513+AD513</f>
        <v>0</v>
      </c>
      <c r="AH513" s="1452">
        <f>AF513+AG513</f>
        <v>0</v>
      </c>
    </row>
    <row r="514" spans="1:34">
      <c r="A514" s="1887">
        <v>497</v>
      </c>
      <c r="B514" s="1887">
        <v>511</v>
      </c>
      <c r="D514" s="2177">
        <v>1</v>
      </c>
      <c r="H514" s="130"/>
      <c r="I514" s="2319"/>
      <c r="J514" s="2317"/>
      <c r="K514" s="2317"/>
      <c r="O514" s="371" t="s">
        <v>235</v>
      </c>
      <c r="P514" s="1412"/>
      <c r="Q514" s="1412"/>
      <c r="R514" s="1412"/>
      <c r="S514" s="1412"/>
      <c r="T514" s="1412"/>
      <c r="U514" s="1412"/>
      <c r="V514" s="1412"/>
      <c r="W514" s="1412"/>
      <c r="X514" s="1412"/>
      <c r="Y514" s="1412"/>
      <c r="Z514" s="1412"/>
      <c r="AA514" s="1412"/>
      <c r="AB514" s="1398">
        <f>SUM(P514:R514)</f>
        <v>0</v>
      </c>
      <c r="AC514" s="1398">
        <f>SUM(S514:U514)</f>
        <v>0</v>
      </c>
      <c r="AD514" s="1398">
        <f>SUM(V514:X514)</f>
        <v>0</v>
      </c>
      <c r="AE514" s="1398">
        <f>SUM(Y514:AA514)</f>
        <v>0</v>
      </c>
      <c r="AF514" s="1398">
        <f>AB514+AC514</f>
        <v>0</v>
      </c>
      <c r="AG514" s="1398">
        <f>AE514+AD514</f>
        <v>0</v>
      </c>
      <c r="AH514" s="1398">
        <f>AF514+AG514</f>
        <v>0</v>
      </c>
    </row>
    <row r="515" spans="1:34">
      <c r="A515" s="1887">
        <v>498</v>
      </c>
      <c r="B515" s="1887">
        <v>512</v>
      </c>
      <c r="D515" s="2177">
        <v>1</v>
      </c>
      <c r="H515" s="130"/>
      <c r="I515" s="2319"/>
      <c r="J515" s="2317"/>
      <c r="K515" s="2317"/>
      <c r="O515" s="371" t="s">
        <v>236</v>
      </c>
      <c r="P515" s="1412"/>
      <c r="Q515" s="1412"/>
      <c r="R515" s="1412"/>
      <c r="S515" s="1412"/>
      <c r="T515" s="1412"/>
      <c r="U515" s="1412"/>
      <c r="V515" s="1412"/>
      <c r="W515" s="1412"/>
      <c r="X515" s="1412"/>
      <c r="Y515" s="1412"/>
      <c r="Z515" s="1412"/>
      <c r="AA515" s="1412"/>
      <c r="AB515" s="1398">
        <f>SUM(P515:R515)</f>
        <v>0</v>
      </c>
      <c r="AC515" s="1398">
        <f>SUM(S515:U515)</f>
        <v>0</v>
      </c>
      <c r="AD515" s="1398">
        <f>SUM(V515:X515)</f>
        <v>0</v>
      </c>
      <c r="AE515" s="1398">
        <f>SUM(Y515:AA515)</f>
        <v>0</v>
      </c>
      <c r="AF515" s="1398">
        <f>AB515+AC515</f>
        <v>0</v>
      </c>
      <c r="AG515" s="1398">
        <f>AE515+AD515</f>
        <v>0</v>
      </c>
      <c r="AH515" s="1398">
        <f>AF515+AG515</f>
        <v>0</v>
      </c>
    </row>
    <row r="516" spans="1:34">
      <c r="A516" s="1887">
        <v>499</v>
      </c>
      <c r="B516" s="1887">
        <v>513</v>
      </c>
      <c r="D516" s="2177">
        <v>1</v>
      </c>
      <c r="H516" s="130"/>
      <c r="I516" s="2319"/>
      <c r="J516" s="2317"/>
      <c r="K516" s="2317"/>
      <c r="M516" s="16"/>
      <c r="N516" s="16"/>
      <c r="O516" s="16" t="s">
        <v>136</v>
      </c>
      <c r="P516" s="1465"/>
      <c r="Q516" s="1465"/>
      <c r="R516" s="1465"/>
      <c r="S516" s="1465"/>
      <c r="T516" s="1465"/>
      <c r="U516" s="1465"/>
      <c r="V516" s="1465"/>
      <c r="W516" s="1465"/>
      <c r="X516" s="1465"/>
      <c r="Y516" s="1465"/>
      <c r="Z516" s="1465"/>
      <c r="AA516" s="1465"/>
      <c r="AB516" s="1399">
        <f>SUM(P516:R516)</f>
        <v>0</v>
      </c>
      <c r="AC516" s="1399">
        <f>SUM(S516:U516)</f>
        <v>0</v>
      </c>
      <c r="AD516" s="1399">
        <f>SUM(V516:X516)</f>
        <v>0</v>
      </c>
      <c r="AE516" s="1399">
        <f>SUM(Y516:AA516)</f>
        <v>0</v>
      </c>
      <c r="AF516" s="1399">
        <f>AB516+AC516</f>
        <v>0</v>
      </c>
      <c r="AG516" s="1399">
        <f>AE516+AD516</f>
        <v>0</v>
      </c>
      <c r="AH516" s="1399">
        <f>AF516+AG516</f>
        <v>0</v>
      </c>
    </row>
    <row r="517" spans="1:34">
      <c r="A517" s="1887">
        <v>500</v>
      </c>
      <c r="B517" s="1887">
        <v>514</v>
      </c>
      <c r="D517" s="2177">
        <v>1</v>
      </c>
      <c r="H517" s="128"/>
      <c r="I517" s="127"/>
      <c r="J517" s="116"/>
      <c r="K517" s="116"/>
      <c r="L517" s="472" t="s">
        <v>136</v>
      </c>
      <c r="M517" s="16"/>
      <c r="N517" s="16"/>
      <c r="O517" s="16"/>
      <c r="P517" s="1465"/>
      <c r="Q517" s="1465"/>
      <c r="R517" s="1465"/>
      <c r="S517" s="1465"/>
      <c r="T517" s="1465"/>
      <c r="U517" s="1465"/>
      <c r="V517" s="1465"/>
      <c r="W517" s="1465"/>
      <c r="X517" s="1465"/>
      <c r="Y517" s="1465"/>
      <c r="Z517" s="1465"/>
      <c r="AA517" s="1465"/>
      <c r="AB517" s="1399">
        <f>SUM(P517:R517)</f>
        <v>0</v>
      </c>
      <c r="AC517" s="1399">
        <f>SUM(S517:U517)</f>
        <v>0</v>
      </c>
      <c r="AD517" s="1399">
        <f>SUM(V517:X517)</f>
        <v>0</v>
      </c>
      <c r="AE517" s="1399">
        <f>SUM(Y517:AA517)</f>
        <v>0</v>
      </c>
      <c r="AF517" s="1399">
        <f>AB517+AC517</f>
        <v>0</v>
      </c>
      <c r="AG517" s="1399">
        <f>AE517+AD517</f>
        <v>0</v>
      </c>
      <c r="AH517" s="1399">
        <f>AF517+AG517</f>
        <v>0</v>
      </c>
    </row>
    <row r="518" spans="1:34">
      <c r="A518" s="1887">
        <v>501</v>
      </c>
      <c r="B518" s="1887">
        <v>515</v>
      </c>
      <c r="D518" s="2177">
        <v>1</v>
      </c>
      <c r="H518" s="2178"/>
      <c r="I518" s="326"/>
      <c r="J518" s="2178"/>
      <c r="K518" s="2178"/>
      <c r="L518" s="326"/>
      <c r="M518" s="326"/>
      <c r="N518" s="326"/>
      <c r="O518" s="326"/>
      <c r="Z518" s="1"/>
      <c r="AA518" s="1"/>
      <c r="AB518" s="1"/>
      <c r="AC518" s="1"/>
      <c r="AD518" s="1"/>
      <c r="AE518" s="1"/>
      <c r="AF518" s="1"/>
      <c r="AG518" s="1"/>
      <c r="AH518" s="1"/>
    </row>
    <row r="519" spans="1:34">
      <c r="A519" s="1887">
        <v>502</v>
      </c>
      <c r="B519" s="1887">
        <v>516</v>
      </c>
      <c r="D519" s="2177">
        <v>1</v>
      </c>
      <c r="G519" s="2178" t="s">
        <v>516</v>
      </c>
      <c r="H519" s="2178"/>
      <c r="I519" s="326"/>
      <c r="J519" s="2178"/>
      <c r="K519" s="2178"/>
      <c r="L519" s="326"/>
      <c r="M519" s="326"/>
      <c r="N519" s="326"/>
      <c r="O519" s="447"/>
      <c r="Z519" s="1"/>
      <c r="AA519" s="1"/>
      <c r="AB519" s="1"/>
      <c r="AC519" s="1"/>
      <c r="AD519" s="1"/>
      <c r="AE519" s="1"/>
      <c r="AF519" s="1"/>
      <c r="AG519" s="1"/>
      <c r="AH519" s="1"/>
    </row>
    <row r="520" spans="1:34">
      <c r="A520" s="1887">
        <v>503</v>
      </c>
      <c r="B520" s="1887">
        <v>517</v>
      </c>
      <c r="D520" s="2177">
        <v>1</v>
      </c>
      <c r="H520" s="2250" t="s">
        <v>220</v>
      </c>
      <c r="I520" s="2107"/>
      <c r="J520" s="2251"/>
      <c r="K520" s="2251"/>
      <c r="L520" s="2107"/>
      <c r="M520" s="2107"/>
      <c r="N520" s="2107"/>
      <c r="O520" s="2107"/>
      <c r="P520" s="1483">
        <f>P521+P536</f>
        <v>0</v>
      </c>
      <c r="Q520" s="1483">
        <f t="shared" ref="Q520:AH520" si="306">Q521+Q536</f>
        <v>2820</v>
      </c>
      <c r="R520" s="1483">
        <f t="shared" si="306"/>
        <v>15205</v>
      </c>
      <c r="S520" s="1483">
        <f t="shared" si="306"/>
        <v>2924</v>
      </c>
      <c r="T520" s="1483">
        <f t="shared" si="306"/>
        <v>11186</v>
      </c>
      <c r="U520" s="1483">
        <f t="shared" si="306"/>
        <v>23844</v>
      </c>
      <c r="V520" s="1483">
        <f t="shared" si="306"/>
        <v>3124</v>
      </c>
      <c r="W520" s="1483">
        <f t="shared" si="306"/>
        <v>2082</v>
      </c>
      <c r="X520" s="1483">
        <f t="shared" si="306"/>
        <v>-3169</v>
      </c>
      <c r="Y520" s="1483">
        <f t="shared" si="306"/>
        <v>13006</v>
      </c>
      <c r="Z520" s="1483">
        <f t="shared" si="306"/>
        <v>2973</v>
      </c>
      <c r="AA520" s="1483">
        <f t="shared" si="306"/>
        <v>5874</v>
      </c>
      <c r="AB520" s="1483">
        <f t="shared" si="306"/>
        <v>18025</v>
      </c>
      <c r="AC520" s="1483">
        <f t="shared" si="306"/>
        <v>37954</v>
      </c>
      <c r="AD520" s="1483">
        <f t="shared" si="306"/>
        <v>2037</v>
      </c>
      <c r="AE520" s="1483">
        <f t="shared" si="306"/>
        <v>21853</v>
      </c>
      <c r="AF520" s="1483">
        <f t="shared" si="306"/>
        <v>55979</v>
      </c>
      <c r="AG520" s="1483">
        <f t="shared" si="306"/>
        <v>23890</v>
      </c>
      <c r="AH520" s="1483">
        <f t="shared" si="306"/>
        <v>79869</v>
      </c>
    </row>
    <row r="521" spans="1:34">
      <c r="A521" s="1887">
        <v>504</v>
      </c>
      <c r="B521" s="1887">
        <v>518</v>
      </c>
      <c r="D521" s="2177">
        <v>1</v>
      </c>
      <c r="H521" s="2108"/>
      <c r="I521" s="2323"/>
      <c r="J521" s="2315" t="s">
        <v>221</v>
      </c>
      <c r="K521" s="2315"/>
      <c r="L521" s="2316"/>
      <c r="M521" s="2316"/>
      <c r="N521" s="2316"/>
      <c r="O521" s="2316"/>
      <c r="P521" s="1472">
        <f>P522+P529</f>
        <v>0</v>
      </c>
      <c r="Q521" s="1472">
        <f t="shared" ref="Q521:AH521" si="307">Q522+Q529</f>
        <v>2820</v>
      </c>
      <c r="R521" s="1472">
        <f t="shared" si="307"/>
        <v>15205</v>
      </c>
      <c r="S521" s="1472">
        <f t="shared" si="307"/>
        <v>2924</v>
      </c>
      <c r="T521" s="1472">
        <f t="shared" si="307"/>
        <v>11186</v>
      </c>
      <c r="U521" s="1472">
        <f t="shared" si="307"/>
        <v>23844</v>
      </c>
      <c r="V521" s="1472">
        <f t="shared" si="307"/>
        <v>3124</v>
      </c>
      <c r="W521" s="1472">
        <f t="shared" si="307"/>
        <v>2082</v>
      </c>
      <c r="X521" s="1472">
        <f t="shared" si="307"/>
        <v>-3169</v>
      </c>
      <c r="Y521" s="1472">
        <f t="shared" si="307"/>
        <v>13006</v>
      </c>
      <c r="Z521" s="1472">
        <f t="shared" si="307"/>
        <v>2973</v>
      </c>
      <c r="AA521" s="1472">
        <f t="shared" si="307"/>
        <v>5874</v>
      </c>
      <c r="AB521" s="1472">
        <f t="shared" si="307"/>
        <v>18025</v>
      </c>
      <c r="AC521" s="1472">
        <f t="shared" si="307"/>
        <v>37954</v>
      </c>
      <c r="AD521" s="1472">
        <f t="shared" si="307"/>
        <v>2037</v>
      </c>
      <c r="AE521" s="1472">
        <f t="shared" si="307"/>
        <v>21853</v>
      </c>
      <c r="AF521" s="1472">
        <f t="shared" si="307"/>
        <v>55979</v>
      </c>
      <c r="AG521" s="1472">
        <f t="shared" si="307"/>
        <v>23890</v>
      </c>
      <c r="AH521" s="1472">
        <f t="shared" si="307"/>
        <v>79869</v>
      </c>
    </row>
    <row r="522" spans="1:34">
      <c r="A522" s="1887">
        <v>505</v>
      </c>
      <c r="B522" s="1887">
        <v>519</v>
      </c>
      <c r="D522" s="2177">
        <v>1</v>
      </c>
      <c r="H522" s="2108"/>
      <c r="I522" s="2323"/>
      <c r="J522" s="2315"/>
      <c r="K522" s="2315"/>
      <c r="L522" s="326" t="s">
        <v>326</v>
      </c>
      <c r="M522" s="2324"/>
      <c r="N522" s="2324"/>
      <c r="O522" s="2324"/>
      <c r="P522" s="1450">
        <f>SUM(P523:P528)</f>
        <v>0</v>
      </c>
      <c r="Q522" s="1450">
        <f t="shared" ref="Q522:AH522" si="308">SUM(Q523:Q528)</f>
        <v>0</v>
      </c>
      <c r="R522" s="1450">
        <f t="shared" si="308"/>
        <v>13500</v>
      </c>
      <c r="S522" s="1450">
        <f t="shared" si="308"/>
        <v>0</v>
      </c>
      <c r="T522" s="1450">
        <f t="shared" si="308"/>
        <v>8546</v>
      </c>
      <c r="U522" s="1450">
        <f t="shared" si="308"/>
        <v>20500</v>
      </c>
      <c r="V522" s="1450">
        <f t="shared" si="308"/>
        <v>0</v>
      </c>
      <c r="W522" s="1450">
        <f t="shared" si="308"/>
        <v>0</v>
      </c>
      <c r="X522" s="1450">
        <f t="shared" si="308"/>
        <v>-7366</v>
      </c>
      <c r="Y522" s="1450">
        <f t="shared" si="308"/>
        <v>9543</v>
      </c>
      <c r="Z522" s="1450">
        <f t="shared" si="308"/>
        <v>-614</v>
      </c>
      <c r="AA522" s="1450">
        <f t="shared" si="308"/>
        <v>1670</v>
      </c>
      <c r="AB522" s="1450">
        <f t="shared" si="308"/>
        <v>13500</v>
      </c>
      <c r="AC522" s="1450">
        <f t="shared" si="308"/>
        <v>29046</v>
      </c>
      <c r="AD522" s="1450">
        <f t="shared" si="308"/>
        <v>-7366</v>
      </c>
      <c r="AE522" s="1450">
        <f t="shared" si="308"/>
        <v>10599</v>
      </c>
      <c r="AF522" s="1450">
        <f t="shared" si="308"/>
        <v>42546</v>
      </c>
      <c r="AG522" s="1450">
        <f t="shared" si="308"/>
        <v>3233</v>
      </c>
      <c r="AH522" s="1450">
        <f t="shared" si="308"/>
        <v>45779</v>
      </c>
    </row>
    <row r="523" spans="1:34">
      <c r="A523" s="1887">
        <v>506</v>
      </c>
      <c r="B523" s="1887">
        <v>520</v>
      </c>
      <c r="D523" s="2177">
        <v>1</v>
      </c>
      <c r="H523" s="2108"/>
      <c r="I523" s="2323"/>
      <c r="J523" s="2315"/>
      <c r="K523" s="2315"/>
      <c r="L523" s="326"/>
      <c r="M523" s="2325" t="s">
        <v>321</v>
      </c>
      <c r="N523" s="2325"/>
      <c r="O523" s="2325"/>
      <c r="P523" s="1454"/>
      <c r="Q523" s="1454"/>
      <c r="R523" s="1454"/>
      <c r="S523" s="1454"/>
      <c r="T523" s="1454"/>
      <c r="U523" s="1454"/>
      <c r="V523" s="1454"/>
      <c r="W523" s="1454"/>
      <c r="X523" s="1454">
        <v>-7366</v>
      </c>
      <c r="Y523" s="1454">
        <v>-614</v>
      </c>
      <c r="Z523" s="1454">
        <v>-614</v>
      </c>
      <c r="AA523" s="1454">
        <v>1670</v>
      </c>
      <c r="AB523" s="1452">
        <f t="shared" ref="AB523:AB528" si="309">SUM(P523:R523)</f>
        <v>0</v>
      </c>
      <c r="AC523" s="1452">
        <f t="shared" ref="AC523:AC528" si="310">SUM(S523:U523)</f>
        <v>0</v>
      </c>
      <c r="AD523" s="1452">
        <f t="shared" ref="AD523:AD528" si="311">SUM(V523:X523)</f>
        <v>-7366</v>
      </c>
      <c r="AE523" s="1452">
        <f t="shared" ref="AE523:AE528" si="312">SUM(Y523:AA523)</f>
        <v>442</v>
      </c>
      <c r="AF523" s="1452">
        <f t="shared" ref="AF523:AF528" si="313">AB523+AC523</f>
        <v>0</v>
      </c>
      <c r="AG523" s="1452">
        <f t="shared" ref="AG523:AG528" si="314">AE523+AD523</f>
        <v>-6924</v>
      </c>
      <c r="AH523" s="1452">
        <f t="shared" ref="AH523:AH528" si="315">AF523+AG523</f>
        <v>-6924</v>
      </c>
    </row>
    <row r="524" spans="1:34">
      <c r="A524" s="1887">
        <v>507</v>
      </c>
      <c r="B524" s="1887">
        <v>521</v>
      </c>
      <c r="D524" s="2177">
        <v>1</v>
      </c>
      <c r="H524" s="2108"/>
      <c r="I524" s="2323"/>
      <c r="J524" s="2315"/>
      <c r="K524" s="2315"/>
      <c r="L524" s="326"/>
      <c r="M524" s="326" t="s">
        <v>218</v>
      </c>
      <c r="N524" s="326"/>
      <c r="O524" s="326"/>
      <c r="P524" s="1412"/>
      <c r="Q524" s="1412"/>
      <c r="R524" s="1412"/>
      <c r="S524" s="1412"/>
      <c r="T524" s="1412">
        <v>8546</v>
      </c>
      <c r="U524" s="1412">
        <v>11500</v>
      </c>
      <c r="V524" s="1412"/>
      <c r="W524" s="1412"/>
      <c r="X524" s="1412"/>
      <c r="Y524" s="1412">
        <v>10157</v>
      </c>
      <c r="Z524" s="1412"/>
      <c r="AA524" s="1412"/>
      <c r="AB524" s="1398">
        <f t="shared" si="309"/>
        <v>0</v>
      </c>
      <c r="AC524" s="1398">
        <f t="shared" si="310"/>
        <v>20046</v>
      </c>
      <c r="AD524" s="1398">
        <f t="shared" si="311"/>
        <v>0</v>
      </c>
      <c r="AE524" s="1398">
        <f t="shared" si="312"/>
        <v>10157</v>
      </c>
      <c r="AF524" s="1398">
        <f t="shared" si="313"/>
        <v>20046</v>
      </c>
      <c r="AG524" s="1398">
        <f t="shared" si="314"/>
        <v>10157</v>
      </c>
      <c r="AH524" s="1398">
        <f t="shared" si="315"/>
        <v>30203</v>
      </c>
    </row>
    <row r="525" spans="1:34">
      <c r="A525" s="1887">
        <v>508</v>
      </c>
      <c r="B525" s="1887">
        <v>522</v>
      </c>
      <c r="D525" s="2177">
        <v>1</v>
      </c>
      <c r="H525" s="2108"/>
      <c r="I525" s="2323"/>
      <c r="J525" s="2315"/>
      <c r="K525" s="2315"/>
      <c r="L525" s="326"/>
      <c r="M525" s="326" t="s">
        <v>137</v>
      </c>
      <c r="N525" s="326"/>
      <c r="O525" s="326"/>
      <c r="P525" s="1412"/>
      <c r="Q525" s="1412"/>
      <c r="R525" s="1412">
        <v>13500</v>
      </c>
      <c r="S525" s="1412"/>
      <c r="T525" s="1412"/>
      <c r="U525" s="1412">
        <v>9000</v>
      </c>
      <c r="V525" s="1412"/>
      <c r="W525" s="1412"/>
      <c r="X525" s="1412"/>
      <c r="Y525" s="1412"/>
      <c r="Z525" s="1412"/>
      <c r="AA525" s="1412"/>
      <c r="AB525" s="1398">
        <f t="shared" si="309"/>
        <v>13500</v>
      </c>
      <c r="AC525" s="1398">
        <f t="shared" si="310"/>
        <v>9000</v>
      </c>
      <c r="AD525" s="1398">
        <f t="shared" si="311"/>
        <v>0</v>
      </c>
      <c r="AE525" s="1398">
        <f t="shared" si="312"/>
        <v>0</v>
      </c>
      <c r="AF525" s="1398">
        <f t="shared" si="313"/>
        <v>22500</v>
      </c>
      <c r="AG525" s="1398">
        <f t="shared" si="314"/>
        <v>0</v>
      </c>
      <c r="AH525" s="1398">
        <f t="shared" si="315"/>
        <v>22500</v>
      </c>
    </row>
    <row r="526" spans="1:34">
      <c r="A526" s="1887">
        <v>509</v>
      </c>
      <c r="B526" s="1887">
        <v>523</v>
      </c>
      <c r="D526" s="2177">
        <v>1</v>
      </c>
      <c r="H526" s="2108"/>
      <c r="I526" s="2323"/>
      <c r="J526" s="2315"/>
      <c r="K526" s="2315"/>
      <c r="L526" s="326"/>
      <c r="M526" s="326" t="s">
        <v>219</v>
      </c>
      <c r="N526" s="326"/>
      <c r="O526" s="326"/>
      <c r="P526" s="1412"/>
      <c r="Q526" s="1412"/>
      <c r="R526" s="1412"/>
      <c r="S526" s="1412"/>
      <c r="T526" s="1412"/>
      <c r="U526" s="1412"/>
      <c r="V526" s="1412"/>
      <c r="W526" s="1412"/>
      <c r="X526" s="1412"/>
      <c r="Y526" s="1412"/>
      <c r="Z526" s="1412"/>
      <c r="AA526" s="1412"/>
      <c r="AB526" s="1398">
        <f t="shared" si="309"/>
        <v>0</v>
      </c>
      <c r="AC526" s="1398">
        <f t="shared" si="310"/>
        <v>0</v>
      </c>
      <c r="AD526" s="1398">
        <f t="shared" si="311"/>
        <v>0</v>
      </c>
      <c r="AE526" s="1398">
        <f t="shared" si="312"/>
        <v>0</v>
      </c>
      <c r="AF526" s="1398">
        <f t="shared" si="313"/>
        <v>0</v>
      </c>
      <c r="AG526" s="1398">
        <f t="shared" si="314"/>
        <v>0</v>
      </c>
      <c r="AH526" s="1398">
        <f t="shared" si="315"/>
        <v>0</v>
      </c>
    </row>
    <row r="527" spans="1:34">
      <c r="A527" s="1887">
        <v>510</v>
      </c>
      <c r="B527" s="1887">
        <v>524</v>
      </c>
      <c r="D527" s="2177">
        <v>1</v>
      </c>
      <c r="H527" s="2108"/>
      <c r="I527" s="2323"/>
      <c r="J527" s="2315"/>
      <c r="K527" s="2315"/>
      <c r="L527" s="326"/>
      <c r="M527" s="326" t="s">
        <v>313</v>
      </c>
      <c r="N527" s="326"/>
      <c r="O527" s="326"/>
      <c r="P527" s="1412"/>
      <c r="Q527" s="1412"/>
      <c r="R527" s="1412"/>
      <c r="S527" s="1412"/>
      <c r="T527" s="1412"/>
      <c r="U527" s="1412"/>
      <c r="V527" s="1412"/>
      <c r="W527" s="1412"/>
      <c r="X527" s="1412"/>
      <c r="Y527" s="1412"/>
      <c r="Z527" s="1412"/>
      <c r="AA527" s="1412"/>
      <c r="AB527" s="1398">
        <f t="shared" si="309"/>
        <v>0</v>
      </c>
      <c r="AC527" s="1398">
        <f t="shared" si="310"/>
        <v>0</v>
      </c>
      <c r="AD527" s="1398">
        <f t="shared" si="311"/>
        <v>0</v>
      </c>
      <c r="AE527" s="1398">
        <f t="shared" si="312"/>
        <v>0</v>
      </c>
      <c r="AF527" s="1398">
        <f t="shared" si="313"/>
        <v>0</v>
      </c>
      <c r="AG527" s="1398">
        <f t="shared" si="314"/>
        <v>0</v>
      </c>
      <c r="AH527" s="1398">
        <f t="shared" si="315"/>
        <v>0</v>
      </c>
    </row>
    <row r="528" spans="1:34">
      <c r="A528" s="1887">
        <v>511</v>
      </c>
      <c r="B528" s="1887">
        <v>525</v>
      </c>
      <c r="D528" s="2177">
        <v>1</v>
      </c>
      <c r="H528" s="2108"/>
      <c r="I528" s="2323"/>
      <c r="J528" s="2315"/>
      <c r="K528" s="2315"/>
      <c r="L528" s="882"/>
      <c r="M528" s="882" t="s">
        <v>136</v>
      </c>
      <c r="N528" s="882"/>
      <c r="O528" s="882"/>
      <c r="P528" s="1465"/>
      <c r="Q528" s="1465"/>
      <c r="R528" s="1465"/>
      <c r="S528" s="1465"/>
      <c r="T528" s="1465"/>
      <c r="U528" s="1465"/>
      <c r="V528" s="1465"/>
      <c r="W528" s="1465"/>
      <c r="X528" s="1465"/>
      <c r="Y528" s="1465"/>
      <c r="Z528" s="1465"/>
      <c r="AA528" s="1465"/>
      <c r="AB528" s="1399">
        <f t="shared" si="309"/>
        <v>0</v>
      </c>
      <c r="AC528" s="1399">
        <f t="shared" si="310"/>
        <v>0</v>
      </c>
      <c r="AD528" s="1399">
        <f t="shared" si="311"/>
        <v>0</v>
      </c>
      <c r="AE528" s="1399">
        <f t="shared" si="312"/>
        <v>0</v>
      </c>
      <c r="AF528" s="1399">
        <f t="shared" si="313"/>
        <v>0</v>
      </c>
      <c r="AG528" s="1399">
        <f t="shared" si="314"/>
        <v>0</v>
      </c>
      <c r="AH528" s="1399">
        <f t="shared" si="315"/>
        <v>0</v>
      </c>
    </row>
    <row r="529" spans="1:34">
      <c r="A529" s="1887">
        <v>512</v>
      </c>
      <c r="B529" s="1887">
        <v>526</v>
      </c>
      <c r="D529" s="2177">
        <v>1</v>
      </c>
      <c r="H529" s="2108"/>
      <c r="I529" s="2323"/>
      <c r="J529" s="2315"/>
      <c r="K529" s="2315"/>
      <c r="L529" s="326" t="s">
        <v>328</v>
      </c>
      <c r="M529" s="2324"/>
      <c r="N529" s="2324"/>
      <c r="O529" s="2324"/>
      <c r="P529" s="1450">
        <f t="shared" ref="P529:AH529" si="316">SUM(P530:P535)</f>
        <v>0</v>
      </c>
      <c r="Q529" s="1450">
        <f t="shared" si="316"/>
        <v>2820</v>
      </c>
      <c r="R529" s="1450">
        <f t="shared" si="316"/>
        <v>1705</v>
      </c>
      <c r="S529" s="1450">
        <f t="shared" si="316"/>
        <v>2924</v>
      </c>
      <c r="T529" s="1450">
        <f t="shared" si="316"/>
        <v>2640</v>
      </c>
      <c r="U529" s="1450">
        <f t="shared" si="316"/>
        <v>3344</v>
      </c>
      <c r="V529" s="1450">
        <f t="shared" si="316"/>
        <v>3124</v>
      </c>
      <c r="W529" s="1450">
        <f t="shared" si="316"/>
        <v>2082</v>
      </c>
      <c r="X529" s="1450">
        <f t="shared" si="316"/>
        <v>4197</v>
      </c>
      <c r="Y529" s="1450">
        <f t="shared" si="316"/>
        <v>3463</v>
      </c>
      <c r="Z529" s="1450">
        <f t="shared" si="316"/>
        <v>3587</v>
      </c>
      <c r="AA529" s="1450">
        <f t="shared" si="316"/>
        <v>4204</v>
      </c>
      <c r="AB529" s="1450">
        <f t="shared" si="316"/>
        <v>4525</v>
      </c>
      <c r="AC529" s="1450">
        <f t="shared" si="316"/>
        <v>8908</v>
      </c>
      <c r="AD529" s="1450">
        <f t="shared" si="316"/>
        <v>9403</v>
      </c>
      <c r="AE529" s="1450">
        <f t="shared" si="316"/>
        <v>11254</v>
      </c>
      <c r="AF529" s="1450">
        <f t="shared" si="316"/>
        <v>13433</v>
      </c>
      <c r="AG529" s="1450">
        <f t="shared" si="316"/>
        <v>20657</v>
      </c>
      <c r="AH529" s="1450">
        <f t="shared" si="316"/>
        <v>34090</v>
      </c>
    </row>
    <row r="530" spans="1:34">
      <c r="A530" s="1887">
        <v>513</v>
      </c>
      <c r="B530" s="1887">
        <v>527</v>
      </c>
      <c r="D530" s="2177">
        <v>1</v>
      </c>
      <c r="H530" s="2108"/>
      <c r="I530" s="2323"/>
      <c r="J530" s="2315"/>
      <c r="K530" s="2315"/>
      <c r="L530" s="326"/>
      <c r="M530" s="2325" t="s">
        <v>321</v>
      </c>
      <c r="N530" s="2325"/>
      <c r="O530" s="2325"/>
      <c r="P530" s="1454"/>
      <c r="Q530" s="1454"/>
      <c r="R530" s="1454"/>
      <c r="S530" s="1454">
        <v>71</v>
      </c>
      <c r="T530" s="1454"/>
      <c r="U530" s="1454"/>
      <c r="V530" s="1454"/>
      <c r="W530" s="1454"/>
      <c r="X530" s="1454"/>
      <c r="Y530" s="1454"/>
      <c r="Z530" s="1454"/>
      <c r="AA530" s="1454"/>
      <c r="AB530" s="1452">
        <f t="shared" ref="AB530:AB535" si="317">SUM(P530:R530)</f>
        <v>0</v>
      </c>
      <c r="AC530" s="1452">
        <f t="shared" ref="AC530:AC535" si="318">SUM(S530:U530)</f>
        <v>71</v>
      </c>
      <c r="AD530" s="1452">
        <f t="shared" ref="AD530:AD535" si="319">SUM(V530:X530)</f>
        <v>0</v>
      </c>
      <c r="AE530" s="1452">
        <f t="shared" ref="AE530:AE535" si="320">SUM(Y530:AA530)</f>
        <v>0</v>
      </c>
      <c r="AF530" s="1452">
        <f t="shared" ref="AF530:AF535" si="321">AB530+AC530</f>
        <v>71</v>
      </c>
      <c r="AG530" s="1452">
        <f t="shared" ref="AG530:AG535" si="322">AE530+AD530</f>
        <v>0</v>
      </c>
      <c r="AH530" s="1452">
        <f t="shared" ref="AH530:AH535" si="323">AF530+AG530</f>
        <v>71</v>
      </c>
    </row>
    <row r="531" spans="1:34">
      <c r="A531" s="1887">
        <v>514</v>
      </c>
      <c r="B531" s="1887">
        <v>528</v>
      </c>
      <c r="D531" s="2177">
        <v>1</v>
      </c>
      <c r="H531" s="2108"/>
      <c r="I531" s="2323"/>
      <c r="J531" s="2315"/>
      <c r="K531" s="2315"/>
      <c r="L531" s="326"/>
      <c r="M531" s="326" t="s">
        <v>218</v>
      </c>
      <c r="N531" s="326"/>
      <c r="O531" s="326"/>
      <c r="P531" s="1412"/>
      <c r="Q531" s="1412">
        <v>2372</v>
      </c>
      <c r="R531" s="1412">
        <v>1434</v>
      </c>
      <c r="S531" s="1412">
        <v>2230</v>
      </c>
      <c r="T531" s="1412">
        <v>1600</v>
      </c>
      <c r="U531" s="1412">
        <v>2015</v>
      </c>
      <c r="V531" s="1412">
        <v>1964</v>
      </c>
      <c r="W531" s="1412">
        <v>1024</v>
      </c>
      <c r="X531" s="1412">
        <v>1942</v>
      </c>
      <c r="Y531" s="1412">
        <v>2056</v>
      </c>
      <c r="Z531" s="1412">
        <v>2291</v>
      </c>
      <c r="AA531" s="1412">
        <v>2044</v>
      </c>
      <c r="AB531" s="1398">
        <f t="shared" si="317"/>
        <v>3806</v>
      </c>
      <c r="AC531" s="1398">
        <f t="shared" si="318"/>
        <v>5845</v>
      </c>
      <c r="AD531" s="1398">
        <f t="shared" si="319"/>
        <v>4930</v>
      </c>
      <c r="AE531" s="1398">
        <f t="shared" si="320"/>
        <v>6391</v>
      </c>
      <c r="AF531" s="1398">
        <f t="shared" si="321"/>
        <v>9651</v>
      </c>
      <c r="AG531" s="1398">
        <f t="shared" si="322"/>
        <v>11321</v>
      </c>
      <c r="AH531" s="1398">
        <f t="shared" si="323"/>
        <v>20972</v>
      </c>
    </row>
    <row r="532" spans="1:34">
      <c r="A532" s="1887">
        <v>515</v>
      </c>
      <c r="B532" s="1887">
        <v>529</v>
      </c>
      <c r="D532" s="2177">
        <v>1</v>
      </c>
      <c r="H532" s="2108"/>
      <c r="I532" s="2323"/>
      <c r="J532" s="2315"/>
      <c r="K532" s="2315"/>
      <c r="L532" s="326"/>
      <c r="M532" s="326" t="s">
        <v>137</v>
      </c>
      <c r="N532" s="326"/>
      <c r="O532" s="326"/>
      <c r="P532" s="1412"/>
      <c r="Q532" s="1412">
        <v>448</v>
      </c>
      <c r="R532" s="1412">
        <v>271</v>
      </c>
      <c r="S532" s="1412">
        <v>623</v>
      </c>
      <c r="T532" s="1412">
        <v>1040</v>
      </c>
      <c r="U532" s="1412">
        <v>1329</v>
      </c>
      <c r="V532" s="1412">
        <v>1160</v>
      </c>
      <c r="W532" s="1412">
        <v>1058</v>
      </c>
      <c r="X532" s="1412">
        <v>2255</v>
      </c>
      <c r="Y532" s="1412">
        <v>1407</v>
      </c>
      <c r="Z532" s="1412">
        <v>1296</v>
      </c>
      <c r="AA532" s="1412">
        <v>2160</v>
      </c>
      <c r="AB532" s="1398">
        <f t="shared" si="317"/>
        <v>719</v>
      </c>
      <c r="AC532" s="1398">
        <f t="shared" si="318"/>
        <v>2992</v>
      </c>
      <c r="AD532" s="1398">
        <f t="shared" si="319"/>
        <v>4473</v>
      </c>
      <c r="AE532" s="1398">
        <f t="shared" si="320"/>
        <v>4863</v>
      </c>
      <c r="AF532" s="1398">
        <f t="shared" si="321"/>
        <v>3711</v>
      </c>
      <c r="AG532" s="1398">
        <f t="shared" si="322"/>
        <v>9336</v>
      </c>
      <c r="AH532" s="1398">
        <f t="shared" si="323"/>
        <v>13047</v>
      </c>
    </row>
    <row r="533" spans="1:34">
      <c r="A533" s="1887">
        <v>516</v>
      </c>
      <c r="B533" s="1887">
        <v>530</v>
      </c>
      <c r="D533" s="2177">
        <v>1</v>
      </c>
      <c r="H533" s="2108"/>
      <c r="I533" s="2323"/>
      <c r="J533" s="2315"/>
      <c r="K533" s="2315"/>
      <c r="L533" s="326"/>
      <c r="M533" s="326" t="s">
        <v>219</v>
      </c>
      <c r="N533" s="326"/>
      <c r="O533" s="326"/>
      <c r="P533" s="1412"/>
      <c r="Q533" s="1412"/>
      <c r="R533" s="1412"/>
      <c r="S533" s="1412"/>
      <c r="T533" s="1412"/>
      <c r="U533" s="1412"/>
      <c r="V533" s="1412"/>
      <c r="W533" s="1412"/>
      <c r="X533" s="1412"/>
      <c r="Y533" s="1412"/>
      <c r="Z533" s="1412"/>
      <c r="AA533" s="1412"/>
      <c r="AB533" s="1398">
        <f t="shared" si="317"/>
        <v>0</v>
      </c>
      <c r="AC533" s="1398">
        <f t="shared" si="318"/>
        <v>0</v>
      </c>
      <c r="AD533" s="1398">
        <f t="shared" si="319"/>
        <v>0</v>
      </c>
      <c r="AE533" s="1398">
        <f t="shared" si="320"/>
        <v>0</v>
      </c>
      <c r="AF533" s="1398">
        <f t="shared" si="321"/>
        <v>0</v>
      </c>
      <c r="AG533" s="1398">
        <f t="shared" si="322"/>
        <v>0</v>
      </c>
      <c r="AH533" s="1398">
        <f t="shared" si="323"/>
        <v>0</v>
      </c>
    </row>
    <row r="534" spans="1:34">
      <c r="A534" s="1887">
        <v>517</v>
      </c>
      <c r="B534" s="1887">
        <v>531</v>
      </c>
      <c r="D534" s="2177">
        <v>1</v>
      </c>
      <c r="H534" s="2108"/>
      <c r="I534" s="2323"/>
      <c r="J534" s="2315"/>
      <c r="K534" s="2315"/>
      <c r="L534" s="326"/>
      <c r="M534" s="326" t="s">
        <v>313</v>
      </c>
      <c r="N534" s="326"/>
      <c r="O534" s="326"/>
      <c r="P534" s="1412"/>
      <c r="Q534" s="1412"/>
      <c r="R534" s="1412"/>
      <c r="S534" s="1412"/>
      <c r="T534" s="1412"/>
      <c r="U534" s="1412"/>
      <c r="V534" s="1412"/>
      <c r="W534" s="1412"/>
      <c r="X534" s="1412"/>
      <c r="Y534" s="1412"/>
      <c r="Z534" s="1412"/>
      <c r="AA534" s="1412"/>
      <c r="AB534" s="1398">
        <f t="shared" si="317"/>
        <v>0</v>
      </c>
      <c r="AC534" s="1398">
        <f t="shared" si="318"/>
        <v>0</v>
      </c>
      <c r="AD534" s="1398">
        <f t="shared" si="319"/>
        <v>0</v>
      </c>
      <c r="AE534" s="1398">
        <f t="shared" si="320"/>
        <v>0</v>
      </c>
      <c r="AF534" s="1398">
        <f t="shared" si="321"/>
        <v>0</v>
      </c>
      <c r="AG534" s="1398">
        <f t="shared" si="322"/>
        <v>0</v>
      </c>
      <c r="AH534" s="1398">
        <f t="shared" si="323"/>
        <v>0</v>
      </c>
    </row>
    <row r="535" spans="1:34">
      <c r="A535" s="1887">
        <v>518</v>
      </c>
      <c r="B535" s="1887">
        <v>532</v>
      </c>
      <c r="D535" s="2177">
        <v>1</v>
      </c>
      <c r="H535" s="2108"/>
      <c r="I535" s="2323"/>
      <c r="J535" s="122"/>
      <c r="K535" s="122"/>
      <c r="L535" s="326"/>
      <c r="M535" s="882" t="s">
        <v>136</v>
      </c>
      <c r="N535" s="882"/>
      <c r="O535" s="882"/>
      <c r="P535" s="1465"/>
      <c r="Q535" s="1465"/>
      <c r="R535" s="1465"/>
      <c r="S535" s="1465"/>
      <c r="T535" s="1465"/>
      <c r="U535" s="1465"/>
      <c r="V535" s="1465"/>
      <c r="W535" s="1465"/>
      <c r="X535" s="1465"/>
      <c r="Y535" s="1465"/>
      <c r="Z535" s="1465"/>
      <c r="AA535" s="1465"/>
      <c r="AB535" s="1399">
        <f t="shared" si="317"/>
        <v>0</v>
      </c>
      <c r="AC535" s="1399">
        <f t="shared" si="318"/>
        <v>0</v>
      </c>
      <c r="AD535" s="1399">
        <f t="shared" si="319"/>
        <v>0</v>
      </c>
      <c r="AE535" s="1399">
        <f t="shared" si="320"/>
        <v>0</v>
      </c>
      <c r="AF535" s="1399">
        <f t="shared" si="321"/>
        <v>0</v>
      </c>
      <c r="AG535" s="1399">
        <f t="shared" si="322"/>
        <v>0</v>
      </c>
      <c r="AH535" s="1399">
        <f t="shared" si="323"/>
        <v>0</v>
      </c>
    </row>
    <row r="536" spans="1:34">
      <c r="A536" s="1887">
        <v>519</v>
      </c>
      <c r="B536" s="1887">
        <v>533</v>
      </c>
      <c r="D536" s="2177">
        <v>1</v>
      </c>
      <c r="H536" s="2108"/>
      <c r="I536" s="2323"/>
      <c r="J536" s="2317" t="s">
        <v>230</v>
      </c>
      <c r="K536" s="2317"/>
      <c r="L536" s="1080"/>
      <c r="M536" s="1080"/>
      <c r="N536" s="1080"/>
      <c r="O536" s="1080"/>
      <c r="P536" s="1482">
        <f t="shared" ref="P536:AH536" si="324">P537+P544</f>
        <v>0</v>
      </c>
      <c r="Q536" s="1482">
        <f t="shared" si="324"/>
        <v>0</v>
      </c>
      <c r="R536" s="1482">
        <f t="shared" si="324"/>
        <v>0</v>
      </c>
      <c r="S536" s="1482">
        <f t="shared" si="324"/>
        <v>0</v>
      </c>
      <c r="T536" s="1482">
        <f t="shared" si="324"/>
        <v>0</v>
      </c>
      <c r="U536" s="1482">
        <f t="shared" si="324"/>
        <v>0</v>
      </c>
      <c r="V536" s="1482">
        <f t="shared" si="324"/>
        <v>0</v>
      </c>
      <c r="W536" s="1482">
        <f t="shared" si="324"/>
        <v>0</v>
      </c>
      <c r="X536" s="1482">
        <f t="shared" si="324"/>
        <v>0</v>
      </c>
      <c r="Y536" s="1482">
        <f t="shared" si="324"/>
        <v>0</v>
      </c>
      <c r="Z536" s="1482">
        <f t="shared" si="324"/>
        <v>0</v>
      </c>
      <c r="AA536" s="1482">
        <f t="shared" si="324"/>
        <v>0</v>
      </c>
      <c r="AB536" s="1482">
        <f t="shared" si="324"/>
        <v>0</v>
      </c>
      <c r="AC536" s="1482">
        <f t="shared" si="324"/>
        <v>0</v>
      </c>
      <c r="AD536" s="1482">
        <f t="shared" si="324"/>
        <v>0</v>
      </c>
      <c r="AE536" s="1482">
        <f t="shared" si="324"/>
        <v>0</v>
      </c>
      <c r="AF536" s="1482">
        <f t="shared" si="324"/>
        <v>0</v>
      </c>
      <c r="AG536" s="1482">
        <f t="shared" si="324"/>
        <v>0</v>
      </c>
      <c r="AH536" s="1482">
        <f t="shared" si="324"/>
        <v>0</v>
      </c>
    </row>
    <row r="537" spans="1:34">
      <c r="A537" s="1887">
        <v>520</v>
      </c>
      <c r="B537" s="1887">
        <v>534</v>
      </c>
      <c r="D537" s="2177">
        <v>1</v>
      </c>
      <c r="H537" s="2108"/>
      <c r="I537" s="2323"/>
      <c r="J537" s="2317"/>
      <c r="K537" s="2317"/>
      <c r="L537" s="326" t="s">
        <v>326</v>
      </c>
      <c r="M537" s="2324"/>
      <c r="N537" s="2324"/>
      <c r="O537" s="2324"/>
      <c r="P537" s="1450">
        <f t="shared" ref="P537:AH537" si="325">SUM(P538:P543)</f>
        <v>0</v>
      </c>
      <c r="Q537" s="1450">
        <f t="shared" si="325"/>
        <v>0</v>
      </c>
      <c r="R537" s="1450">
        <f t="shared" si="325"/>
        <v>0</v>
      </c>
      <c r="S537" s="1450">
        <f t="shared" si="325"/>
        <v>0</v>
      </c>
      <c r="T537" s="1450">
        <f t="shared" si="325"/>
        <v>0</v>
      </c>
      <c r="U537" s="1450">
        <f t="shared" si="325"/>
        <v>0</v>
      </c>
      <c r="V537" s="1450">
        <f t="shared" si="325"/>
        <v>0</v>
      </c>
      <c r="W537" s="1450">
        <f t="shared" si="325"/>
        <v>0</v>
      </c>
      <c r="X537" s="1450">
        <f t="shared" si="325"/>
        <v>0</v>
      </c>
      <c r="Y537" s="1450">
        <f t="shared" si="325"/>
        <v>0</v>
      </c>
      <c r="Z537" s="1450">
        <f t="shared" si="325"/>
        <v>0</v>
      </c>
      <c r="AA537" s="1450">
        <f t="shared" si="325"/>
        <v>0</v>
      </c>
      <c r="AB537" s="1450">
        <f t="shared" si="325"/>
        <v>0</v>
      </c>
      <c r="AC537" s="1450">
        <f t="shared" si="325"/>
        <v>0</v>
      </c>
      <c r="AD537" s="1450">
        <f t="shared" si="325"/>
        <v>0</v>
      </c>
      <c r="AE537" s="1450">
        <f t="shared" si="325"/>
        <v>0</v>
      </c>
      <c r="AF537" s="1450">
        <f t="shared" si="325"/>
        <v>0</v>
      </c>
      <c r="AG537" s="1450">
        <f t="shared" si="325"/>
        <v>0</v>
      </c>
      <c r="AH537" s="1450">
        <f t="shared" si="325"/>
        <v>0</v>
      </c>
    </row>
    <row r="538" spans="1:34">
      <c r="A538" s="1887">
        <v>521</v>
      </c>
      <c r="B538" s="1887">
        <v>535</v>
      </c>
      <c r="D538" s="2177">
        <v>1</v>
      </c>
      <c r="H538" s="2108"/>
      <c r="I538" s="2323"/>
      <c r="J538" s="2317"/>
      <c r="K538" s="2317"/>
      <c r="L538" s="326"/>
      <c r="M538" s="2325" t="s">
        <v>321</v>
      </c>
      <c r="N538" s="2325"/>
      <c r="O538" s="2325"/>
      <c r="P538" s="1454"/>
      <c r="Q538" s="1454"/>
      <c r="R538" s="1454"/>
      <c r="S538" s="1454"/>
      <c r="T538" s="1454"/>
      <c r="U538" s="1454"/>
      <c r="V538" s="1454"/>
      <c r="W538" s="1454"/>
      <c r="X538" s="1454"/>
      <c r="Y538" s="1454"/>
      <c r="Z538" s="1454"/>
      <c r="AA538" s="1454"/>
      <c r="AB538" s="1452">
        <f t="shared" ref="AB538:AB543" si="326">SUM(P538:R538)</f>
        <v>0</v>
      </c>
      <c r="AC538" s="1452">
        <f t="shared" ref="AC538:AC543" si="327">SUM(S538:U538)</f>
        <v>0</v>
      </c>
      <c r="AD538" s="1452">
        <f t="shared" ref="AD538:AD543" si="328">SUM(V538:X538)</f>
        <v>0</v>
      </c>
      <c r="AE538" s="1452">
        <f t="shared" ref="AE538:AE543" si="329">SUM(Y538:AA538)</f>
        <v>0</v>
      </c>
      <c r="AF538" s="1452">
        <f t="shared" ref="AF538:AF543" si="330">AB538+AC538</f>
        <v>0</v>
      </c>
      <c r="AG538" s="1452">
        <f t="shared" ref="AG538:AG543" si="331">AE538+AD538</f>
        <v>0</v>
      </c>
      <c r="AH538" s="1452">
        <f t="shared" ref="AH538:AH543" si="332">AF538+AG538</f>
        <v>0</v>
      </c>
    </row>
    <row r="539" spans="1:34">
      <c r="A539" s="1887">
        <v>522</v>
      </c>
      <c r="B539" s="1887">
        <v>536</v>
      </c>
      <c r="D539" s="2177">
        <v>1</v>
      </c>
      <c r="H539" s="2108"/>
      <c r="I539" s="2323"/>
      <c r="J539" s="2317"/>
      <c r="K539" s="2317"/>
      <c r="L539" s="326"/>
      <c r="M539" s="326" t="s">
        <v>218</v>
      </c>
      <c r="N539" s="326"/>
      <c r="O539" s="326"/>
      <c r="P539" s="1412"/>
      <c r="Q539" s="1412"/>
      <c r="R539" s="1412"/>
      <c r="S539" s="1412"/>
      <c r="T539" s="1412"/>
      <c r="U539" s="1412"/>
      <c r="V539" s="1412"/>
      <c r="W539" s="1412"/>
      <c r="X539" s="1412"/>
      <c r="Y539" s="1412"/>
      <c r="Z539" s="1412"/>
      <c r="AA539" s="1412"/>
      <c r="AB539" s="1398">
        <f t="shared" si="326"/>
        <v>0</v>
      </c>
      <c r="AC539" s="1398">
        <f t="shared" si="327"/>
        <v>0</v>
      </c>
      <c r="AD539" s="1398">
        <f t="shared" si="328"/>
        <v>0</v>
      </c>
      <c r="AE539" s="1398">
        <f t="shared" si="329"/>
        <v>0</v>
      </c>
      <c r="AF539" s="1398">
        <f t="shared" si="330"/>
        <v>0</v>
      </c>
      <c r="AG539" s="1398">
        <f t="shared" si="331"/>
        <v>0</v>
      </c>
      <c r="AH539" s="1398">
        <f t="shared" si="332"/>
        <v>0</v>
      </c>
    </row>
    <row r="540" spans="1:34">
      <c r="A540" s="1887">
        <v>523</v>
      </c>
      <c r="B540" s="1887">
        <v>537</v>
      </c>
      <c r="D540" s="2177">
        <v>1</v>
      </c>
      <c r="H540" s="2108"/>
      <c r="I540" s="2323"/>
      <c r="J540" s="2317"/>
      <c r="K540" s="2317"/>
      <c r="L540" s="326"/>
      <c r="M540" s="326" t="s">
        <v>137</v>
      </c>
      <c r="N540" s="326"/>
      <c r="O540" s="326"/>
      <c r="P540" s="1412"/>
      <c r="Q540" s="1412"/>
      <c r="R540" s="1412"/>
      <c r="S540" s="1412"/>
      <c r="T540" s="1412"/>
      <c r="U540" s="1412"/>
      <c r="V540" s="1412"/>
      <c r="W540" s="1412"/>
      <c r="X540" s="1412"/>
      <c r="Y540" s="1412"/>
      <c r="Z540" s="1412"/>
      <c r="AA540" s="1412"/>
      <c r="AB540" s="1398">
        <f t="shared" si="326"/>
        <v>0</v>
      </c>
      <c r="AC540" s="1398">
        <f t="shared" si="327"/>
        <v>0</v>
      </c>
      <c r="AD540" s="1398">
        <f t="shared" si="328"/>
        <v>0</v>
      </c>
      <c r="AE540" s="1398">
        <f t="shared" si="329"/>
        <v>0</v>
      </c>
      <c r="AF540" s="1398">
        <f t="shared" si="330"/>
        <v>0</v>
      </c>
      <c r="AG540" s="1398">
        <f t="shared" si="331"/>
        <v>0</v>
      </c>
      <c r="AH540" s="1398">
        <f t="shared" si="332"/>
        <v>0</v>
      </c>
    </row>
    <row r="541" spans="1:34">
      <c r="A541" s="1887">
        <v>524</v>
      </c>
      <c r="B541" s="1887">
        <v>538</v>
      </c>
      <c r="D541" s="2177">
        <v>1</v>
      </c>
      <c r="H541" s="2108"/>
      <c r="I541" s="2323"/>
      <c r="J541" s="2317"/>
      <c r="K541" s="2317"/>
      <c r="L541" s="326"/>
      <c r="M541" s="326" t="s">
        <v>219</v>
      </c>
      <c r="N541" s="326"/>
      <c r="O541" s="326"/>
      <c r="P541" s="1412"/>
      <c r="Q541" s="1412"/>
      <c r="R541" s="1412"/>
      <c r="S541" s="1412"/>
      <c r="T541" s="1412"/>
      <c r="U541" s="1412"/>
      <c r="V541" s="1412"/>
      <c r="W541" s="1412"/>
      <c r="X541" s="1412"/>
      <c r="Y541" s="1412"/>
      <c r="Z541" s="1412"/>
      <c r="AA541" s="1412"/>
      <c r="AB541" s="1398">
        <f t="shared" si="326"/>
        <v>0</v>
      </c>
      <c r="AC541" s="1398">
        <f t="shared" si="327"/>
        <v>0</v>
      </c>
      <c r="AD541" s="1398">
        <f t="shared" si="328"/>
        <v>0</v>
      </c>
      <c r="AE541" s="1398">
        <f t="shared" si="329"/>
        <v>0</v>
      </c>
      <c r="AF541" s="1398">
        <f t="shared" si="330"/>
        <v>0</v>
      </c>
      <c r="AG541" s="1398">
        <f t="shared" si="331"/>
        <v>0</v>
      </c>
      <c r="AH541" s="1398">
        <f t="shared" si="332"/>
        <v>0</v>
      </c>
    </row>
    <row r="542" spans="1:34">
      <c r="A542" s="1887">
        <v>525</v>
      </c>
      <c r="B542" s="1887">
        <v>539</v>
      </c>
      <c r="D542" s="2177">
        <v>1</v>
      </c>
      <c r="H542" s="2108"/>
      <c r="I542" s="2323"/>
      <c r="J542" s="2317"/>
      <c r="K542" s="2317"/>
      <c r="L542" s="326"/>
      <c r="M542" s="326" t="s">
        <v>313</v>
      </c>
      <c r="N542" s="326"/>
      <c r="O542" s="326"/>
      <c r="P542" s="1412"/>
      <c r="Q542" s="1412"/>
      <c r="R542" s="1412"/>
      <c r="S542" s="1412"/>
      <c r="T542" s="1412"/>
      <c r="U542" s="1412"/>
      <c r="V542" s="1412"/>
      <c r="W542" s="1412"/>
      <c r="X542" s="1412"/>
      <c r="Y542" s="1412"/>
      <c r="Z542" s="1412"/>
      <c r="AA542" s="1412"/>
      <c r="AB542" s="1398">
        <f t="shared" si="326"/>
        <v>0</v>
      </c>
      <c r="AC542" s="1398">
        <f t="shared" si="327"/>
        <v>0</v>
      </c>
      <c r="AD542" s="1398">
        <f t="shared" si="328"/>
        <v>0</v>
      </c>
      <c r="AE542" s="1398">
        <f t="shared" si="329"/>
        <v>0</v>
      </c>
      <c r="AF542" s="1398">
        <f t="shared" si="330"/>
        <v>0</v>
      </c>
      <c r="AG542" s="1398">
        <f t="shared" si="331"/>
        <v>0</v>
      </c>
      <c r="AH542" s="1398">
        <f t="shared" si="332"/>
        <v>0</v>
      </c>
    </row>
    <row r="543" spans="1:34">
      <c r="A543" s="1887">
        <v>526</v>
      </c>
      <c r="B543" s="1887">
        <v>540</v>
      </c>
      <c r="D543" s="2177">
        <v>1</v>
      </c>
      <c r="H543" s="2108"/>
      <c r="I543" s="2323"/>
      <c r="J543" s="2317"/>
      <c r="K543" s="2317"/>
      <c r="L543" s="326"/>
      <c r="M543" s="882" t="s">
        <v>136</v>
      </c>
      <c r="N543" s="882"/>
      <c r="O543" s="882"/>
      <c r="P543" s="1465"/>
      <c r="Q543" s="1465"/>
      <c r="R543" s="1465"/>
      <c r="S543" s="1465"/>
      <c r="T543" s="1465"/>
      <c r="U543" s="1465"/>
      <c r="V543" s="1465"/>
      <c r="W543" s="1465"/>
      <c r="X543" s="1465"/>
      <c r="Y543" s="1465"/>
      <c r="Z543" s="1465"/>
      <c r="AA543" s="1465"/>
      <c r="AB543" s="1399">
        <f t="shared" si="326"/>
        <v>0</v>
      </c>
      <c r="AC543" s="1399">
        <f t="shared" si="327"/>
        <v>0</v>
      </c>
      <c r="AD543" s="1399">
        <f t="shared" si="328"/>
        <v>0</v>
      </c>
      <c r="AE543" s="1399">
        <f t="shared" si="329"/>
        <v>0</v>
      </c>
      <c r="AF543" s="1399">
        <f t="shared" si="330"/>
        <v>0</v>
      </c>
      <c r="AG543" s="1399">
        <f t="shared" si="331"/>
        <v>0</v>
      </c>
      <c r="AH543" s="1399">
        <f t="shared" si="332"/>
        <v>0</v>
      </c>
    </row>
    <row r="544" spans="1:34">
      <c r="A544" s="1887">
        <v>527</v>
      </c>
      <c r="B544" s="1887">
        <v>541</v>
      </c>
      <c r="D544" s="2177">
        <v>1</v>
      </c>
      <c r="H544" s="2108"/>
      <c r="I544" s="2323"/>
      <c r="J544" s="2317"/>
      <c r="K544" s="2317"/>
      <c r="L544" s="2326" t="s">
        <v>328</v>
      </c>
      <c r="M544" s="2324"/>
      <c r="N544" s="2324"/>
      <c r="O544" s="2324"/>
      <c r="P544" s="1450">
        <f t="shared" ref="P544:AH544" si="333">SUM(P545:P550)</f>
        <v>0</v>
      </c>
      <c r="Q544" s="1450">
        <f t="shared" si="333"/>
        <v>0</v>
      </c>
      <c r="R544" s="1450">
        <f t="shared" si="333"/>
        <v>0</v>
      </c>
      <c r="S544" s="1450">
        <f t="shared" si="333"/>
        <v>0</v>
      </c>
      <c r="T544" s="1450">
        <f t="shared" si="333"/>
        <v>0</v>
      </c>
      <c r="U544" s="1450">
        <f t="shared" si="333"/>
        <v>0</v>
      </c>
      <c r="V544" s="1450">
        <f t="shared" si="333"/>
        <v>0</v>
      </c>
      <c r="W544" s="1450">
        <f t="shared" si="333"/>
        <v>0</v>
      </c>
      <c r="X544" s="1450">
        <f t="shared" si="333"/>
        <v>0</v>
      </c>
      <c r="Y544" s="1450">
        <f t="shared" si="333"/>
        <v>0</v>
      </c>
      <c r="Z544" s="1450">
        <f t="shared" si="333"/>
        <v>0</v>
      </c>
      <c r="AA544" s="1450">
        <f t="shared" si="333"/>
        <v>0</v>
      </c>
      <c r="AB544" s="1450">
        <f t="shared" si="333"/>
        <v>0</v>
      </c>
      <c r="AC544" s="1450">
        <f t="shared" si="333"/>
        <v>0</v>
      </c>
      <c r="AD544" s="1450">
        <f t="shared" si="333"/>
        <v>0</v>
      </c>
      <c r="AE544" s="1450">
        <f t="shared" si="333"/>
        <v>0</v>
      </c>
      <c r="AF544" s="1450">
        <f t="shared" si="333"/>
        <v>0</v>
      </c>
      <c r="AG544" s="1450">
        <f t="shared" si="333"/>
        <v>0</v>
      </c>
      <c r="AH544" s="1450">
        <f t="shared" si="333"/>
        <v>0</v>
      </c>
    </row>
    <row r="545" spans="1:34">
      <c r="A545" s="1887">
        <v>528</v>
      </c>
      <c r="B545" s="1887">
        <v>542</v>
      </c>
      <c r="D545" s="2177">
        <v>1</v>
      </c>
      <c r="H545" s="2108"/>
      <c r="I545" s="2323"/>
      <c r="J545" s="2317"/>
      <c r="K545" s="2317"/>
      <c r="L545" s="326"/>
      <c r="M545" s="2325" t="s">
        <v>321</v>
      </c>
      <c r="N545" s="2325"/>
      <c r="O545" s="2325"/>
      <c r="P545" s="1454"/>
      <c r="Q545" s="1454"/>
      <c r="R545" s="1454"/>
      <c r="S545" s="1454"/>
      <c r="T545" s="1454"/>
      <c r="U545" s="1454"/>
      <c r="V545" s="1454"/>
      <c r="W545" s="1454"/>
      <c r="X545" s="1454"/>
      <c r="Y545" s="1454"/>
      <c r="Z545" s="1454"/>
      <c r="AA545" s="1454"/>
      <c r="AB545" s="1452">
        <f t="shared" ref="AB545:AB550" si="334">SUM(P545:R545)</f>
        <v>0</v>
      </c>
      <c r="AC545" s="1452">
        <f t="shared" ref="AC545:AC550" si="335">SUM(S545:U545)</f>
        <v>0</v>
      </c>
      <c r="AD545" s="1452">
        <f t="shared" ref="AD545:AD550" si="336">SUM(V545:X545)</f>
        <v>0</v>
      </c>
      <c r="AE545" s="1452">
        <f t="shared" ref="AE545:AE550" si="337">SUM(Y545:AA545)</f>
        <v>0</v>
      </c>
      <c r="AF545" s="1452">
        <f t="shared" ref="AF545:AF550" si="338">AB545+AC545</f>
        <v>0</v>
      </c>
      <c r="AG545" s="1452">
        <f t="shared" ref="AG545:AG550" si="339">AE545+AD545</f>
        <v>0</v>
      </c>
      <c r="AH545" s="1452">
        <f t="shared" ref="AH545:AH550" si="340">AF545+AG545</f>
        <v>0</v>
      </c>
    </row>
    <row r="546" spans="1:34">
      <c r="A546" s="1887">
        <v>529</v>
      </c>
      <c r="B546" s="1887">
        <v>543</v>
      </c>
      <c r="D546" s="2177">
        <v>1</v>
      </c>
      <c r="H546" s="2108"/>
      <c r="I546" s="2323"/>
      <c r="J546" s="2317"/>
      <c r="K546" s="2317"/>
      <c r="L546" s="326"/>
      <c r="M546" s="326" t="s">
        <v>218</v>
      </c>
      <c r="N546" s="326"/>
      <c r="O546" s="326"/>
      <c r="P546" s="1412"/>
      <c r="Q546" s="1412"/>
      <c r="R546" s="1412"/>
      <c r="S546" s="1412"/>
      <c r="T546" s="1412"/>
      <c r="U546" s="1412"/>
      <c r="V546" s="1412"/>
      <c r="W546" s="1412"/>
      <c r="X546" s="1412"/>
      <c r="Y546" s="1412"/>
      <c r="Z546" s="1412"/>
      <c r="AA546" s="1412"/>
      <c r="AB546" s="1398">
        <f t="shared" si="334"/>
        <v>0</v>
      </c>
      <c r="AC546" s="1398">
        <f t="shared" si="335"/>
        <v>0</v>
      </c>
      <c r="AD546" s="1398">
        <f t="shared" si="336"/>
        <v>0</v>
      </c>
      <c r="AE546" s="1398">
        <f t="shared" si="337"/>
        <v>0</v>
      </c>
      <c r="AF546" s="1398">
        <f t="shared" si="338"/>
        <v>0</v>
      </c>
      <c r="AG546" s="1398">
        <f t="shared" si="339"/>
        <v>0</v>
      </c>
      <c r="AH546" s="1398">
        <f t="shared" si="340"/>
        <v>0</v>
      </c>
    </row>
    <row r="547" spans="1:34">
      <c r="A547" s="1887">
        <v>530</v>
      </c>
      <c r="B547" s="1887">
        <v>544</v>
      </c>
      <c r="D547" s="2177">
        <v>1</v>
      </c>
      <c r="H547" s="2108"/>
      <c r="I547" s="2323"/>
      <c r="J547" s="2317"/>
      <c r="K547" s="2317"/>
      <c r="L547" s="326"/>
      <c r="M547" s="326" t="s">
        <v>137</v>
      </c>
      <c r="N547" s="326"/>
      <c r="O547" s="326"/>
      <c r="P547" s="1412"/>
      <c r="Q547" s="1412"/>
      <c r="R547" s="1412"/>
      <c r="S547" s="1412"/>
      <c r="T547" s="1412"/>
      <c r="U547" s="1412"/>
      <c r="V547" s="1412"/>
      <c r="W547" s="1412"/>
      <c r="X547" s="1412"/>
      <c r="Y547" s="1412"/>
      <c r="Z547" s="1412"/>
      <c r="AA547" s="1412"/>
      <c r="AB547" s="1398">
        <f t="shared" si="334"/>
        <v>0</v>
      </c>
      <c r="AC547" s="1398">
        <f t="shared" si="335"/>
        <v>0</v>
      </c>
      <c r="AD547" s="1398">
        <f t="shared" si="336"/>
        <v>0</v>
      </c>
      <c r="AE547" s="1398">
        <f t="shared" si="337"/>
        <v>0</v>
      </c>
      <c r="AF547" s="1398">
        <f t="shared" si="338"/>
        <v>0</v>
      </c>
      <c r="AG547" s="1398">
        <f t="shared" si="339"/>
        <v>0</v>
      </c>
      <c r="AH547" s="1398">
        <f t="shared" si="340"/>
        <v>0</v>
      </c>
    </row>
    <row r="548" spans="1:34">
      <c r="A548" s="1887">
        <v>531</v>
      </c>
      <c r="B548" s="1887">
        <v>545</v>
      </c>
      <c r="D548" s="2177">
        <v>1</v>
      </c>
      <c r="H548" s="2108"/>
      <c r="I548" s="2323"/>
      <c r="J548" s="2317"/>
      <c r="K548" s="2317"/>
      <c r="L548" s="326"/>
      <c r="M548" s="326" t="s">
        <v>219</v>
      </c>
      <c r="N548" s="326"/>
      <c r="O548" s="326"/>
      <c r="P548" s="1412"/>
      <c r="Q548" s="1412"/>
      <c r="R548" s="1412"/>
      <c r="S548" s="1412"/>
      <c r="T548" s="1412"/>
      <c r="U548" s="1412"/>
      <c r="V548" s="1412"/>
      <c r="W548" s="1412"/>
      <c r="X548" s="1412"/>
      <c r="Y548" s="1412"/>
      <c r="Z548" s="1412"/>
      <c r="AA548" s="1412"/>
      <c r="AB548" s="1398">
        <f t="shared" si="334"/>
        <v>0</v>
      </c>
      <c r="AC548" s="1398">
        <f t="shared" si="335"/>
        <v>0</v>
      </c>
      <c r="AD548" s="1398">
        <f t="shared" si="336"/>
        <v>0</v>
      </c>
      <c r="AE548" s="1398">
        <f t="shared" si="337"/>
        <v>0</v>
      </c>
      <c r="AF548" s="1398">
        <f t="shared" si="338"/>
        <v>0</v>
      </c>
      <c r="AG548" s="1398">
        <f t="shared" si="339"/>
        <v>0</v>
      </c>
      <c r="AH548" s="1398">
        <f t="shared" si="340"/>
        <v>0</v>
      </c>
    </row>
    <row r="549" spans="1:34">
      <c r="A549" s="1887">
        <v>532</v>
      </c>
      <c r="B549" s="1887">
        <v>546</v>
      </c>
      <c r="D549" s="2177">
        <v>1</v>
      </c>
      <c r="H549" s="2108"/>
      <c r="I549" s="2323"/>
      <c r="J549" s="2317"/>
      <c r="K549" s="2317"/>
      <c r="L549" s="326"/>
      <c r="M549" s="326" t="s">
        <v>313</v>
      </c>
      <c r="N549" s="326"/>
      <c r="O549" s="326"/>
      <c r="P549" s="1412"/>
      <c r="Q549" s="1412"/>
      <c r="R549" s="1412"/>
      <c r="S549" s="1412"/>
      <c r="T549" s="1412"/>
      <c r="U549" s="1412"/>
      <c r="V549" s="1412"/>
      <c r="W549" s="1412"/>
      <c r="X549" s="1412"/>
      <c r="Y549" s="1412"/>
      <c r="Z549" s="1412"/>
      <c r="AA549" s="1412"/>
      <c r="AB549" s="1398">
        <f t="shared" si="334"/>
        <v>0</v>
      </c>
      <c r="AC549" s="1398">
        <f t="shared" si="335"/>
        <v>0</v>
      </c>
      <c r="AD549" s="1398">
        <f t="shared" si="336"/>
        <v>0</v>
      </c>
      <c r="AE549" s="1398">
        <f t="shared" si="337"/>
        <v>0</v>
      </c>
      <c r="AF549" s="1398">
        <f t="shared" si="338"/>
        <v>0</v>
      </c>
      <c r="AG549" s="1398">
        <f t="shared" si="339"/>
        <v>0</v>
      </c>
      <c r="AH549" s="1398">
        <f t="shared" si="340"/>
        <v>0</v>
      </c>
    </row>
    <row r="550" spans="1:34">
      <c r="A550" s="1887">
        <v>533</v>
      </c>
      <c r="B550" s="1887">
        <v>547</v>
      </c>
      <c r="D550" s="2177">
        <v>1</v>
      </c>
      <c r="H550" s="2108"/>
      <c r="I550" s="2323"/>
      <c r="J550" s="2317"/>
      <c r="K550" s="2317"/>
      <c r="L550" s="326"/>
      <c r="M550" s="882" t="s">
        <v>136</v>
      </c>
      <c r="N550" s="882"/>
      <c r="O550" s="882"/>
      <c r="P550" s="1465"/>
      <c r="Q550" s="1465"/>
      <c r="R550" s="1465"/>
      <c r="S550" s="1465"/>
      <c r="T550" s="1465"/>
      <c r="U550" s="1465"/>
      <c r="V550" s="1465"/>
      <c r="W550" s="1465"/>
      <c r="X550" s="1465"/>
      <c r="Y550" s="1465"/>
      <c r="Z550" s="1465"/>
      <c r="AA550" s="1465"/>
      <c r="AB550" s="1399">
        <f t="shared" si="334"/>
        <v>0</v>
      </c>
      <c r="AC550" s="1399">
        <f t="shared" si="335"/>
        <v>0</v>
      </c>
      <c r="AD550" s="1399">
        <f t="shared" si="336"/>
        <v>0</v>
      </c>
      <c r="AE550" s="1399">
        <f t="shared" si="337"/>
        <v>0</v>
      </c>
      <c r="AF550" s="1399">
        <f t="shared" si="338"/>
        <v>0</v>
      </c>
      <c r="AG550" s="1399">
        <f t="shared" si="339"/>
        <v>0</v>
      </c>
      <c r="AH550" s="1399">
        <f t="shared" si="340"/>
        <v>0</v>
      </c>
    </row>
    <row r="551" spans="1:34">
      <c r="A551" s="1887">
        <v>534</v>
      </c>
      <c r="B551" s="1887">
        <v>548</v>
      </c>
      <c r="D551" s="2177">
        <v>1</v>
      </c>
      <c r="H551" s="2250" t="s">
        <v>233</v>
      </c>
      <c r="I551" s="2107"/>
      <c r="J551" s="2251"/>
      <c r="K551" s="2251"/>
      <c r="L551" s="2107"/>
      <c r="M551" s="2107"/>
      <c r="N551" s="2107"/>
      <c r="O551" s="2107"/>
      <c r="P551" s="1483">
        <f t="shared" ref="P551:AH551" si="341">P552+P596</f>
        <v>-965</v>
      </c>
      <c r="Q551" s="1483">
        <f t="shared" si="341"/>
        <v>1498</v>
      </c>
      <c r="R551" s="1483">
        <f t="shared" si="341"/>
        <v>8066</v>
      </c>
      <c r="S551" s="1483">
        <f t="shared" si="341"/>
        <v>251</v>
      </c>
      <c r="T551" s="1483">
        <f t="shared" si="341"/>
        <v>4591</v>
      </c>
      <c r="U551" s="1483">
        <f t="shared" si="341"/>
        <v>6558</v>
      </c>
      <c r="V551" s="1483">
        <f t="shared" si="341"/>
        <v>-3961</v>
      </c>
      <c r="W551" s="1483">
        <f t="shared" si="341"/>
        <v>-1279</v>
      </c>
      <c r="X551" s="1483">
        <f t="shared" si="341"/>
        <v>-13863</v>
      </c>
      <c r="Y551" s="1483">
        <f t="shared" si="341"/>
        <v>2930</v>
      </c>
      <c r="Z551" s="1483">
        <f t="shared" si="341"/>
        <v>-551</v>
      </c>
      <c r="AA551" s="1483">
        <f t="shared" si="341"/>
        <v>1992</v>
      </c>
      <c r="AB551" s="1483">
        <f t="shared" si="341"/>
        <v>8599</v>
      </c>
      <c r="AC551" s="1483">
        <f t="shared" si="341"/>
        <v>11400</v>
      </c>
      <c r="AD551" s="1483">
        <f t="shared" si="341"/>
        <v>-19103</v>
      </c>
      <c r="AE551" s="1483">
        <f t="shared" si="341"/>
        <v>4371</v>
      </c>
      <c r="AF551" s="1483">
        <f t="shared" si="341"/>
        <v>19999</v>
      </c>
      <c r="AG551" s="1483">
        <f t="shared" si="341"/>
        <v>-14732</v>
      </c>
      <c r="AH551" s="1483">
        <f t="shared" si="341"/>
        <v>5267</v>
      </c>
    </row>
    <row r="552" spans="1:34">
      <c r="A552" s="1887">
        <v>535</v>
      </c>
      <c r="B552" s="1887">
        <v>549</v>
      </c>
      <c r="D552" s="2177">
        <v>1</v>
      </c>
      <c r="H552" s="2108"/>
      <c r="I552" s="2323"/>
      <c r="J552" s="2315" t="s">
        <v>221</v>
      </c>
      <c r="K552" s="2315"/>
      <c r="L552" s="2316"/>
      <c r="M552" s="2316"/>
      <c r="N552" s="2316"/>
      <c r="O552" s="2316"/>
      <c r="P552" s="1472">
        <f>P553+P560</f>
        <v>-965</v>
      </c>
      <c r="Q552" s="1472">
        <f t="shared" ref="Q552:AH552" si="342">Q553+Q560</f>
        <v>1498</v>
      </c>
      <c r="R552" s="1472">
        <f t="shared" si="342"/>
        <v>8066</v>
      </c>
      <c r="S552" s="1472">
        <f t="shared" si="342"/>
        <v>251</v>
      </c>
      <c r="T552" s="1472">
        <f t="shared" si="342"/>
        <v>4591</v>
      </c>
      <c r="U552" s="1472">
        <f t="shared" si="342"/>
        <v>6558</v>
      </c>
      <c r="V552" s="1472">
        <f t="shared" si="342"/>
        <v>-3961</v>
      </c>
      <c r="W552" s="1472">
        <f t="shared" si="342"/>
        <v>-1279</v>
      </c>
      <c r="X552" s="1472">
        <f t="shared" si="342"/>
        <v>-13863</v>
      </c>
      <c r="Y552" s="1472">
        <f t="shared" si="342"/>
        <v>2930</v>
      </c>
      <c r="Z552" s="1472">
        <f t="shared" si="342"/>
        <v>-551</v>
      </c>
      <c r="AA552" s="1472">
        <f t="shared" si="342"/>
        <v>1992</v>
      </c>
      <c r="AB552" s="1472">
        <f t="shared" si="342"/>
        <v>8599</v>
      </c>
      <c r="AC552" s="1472">
        <f t="shared" si="342"/>
        <v>11400</v>
      </c>
      <c r="AD552" s="1472">
        <f t="shared" si="342"/>
        <v>-19103</v>
      </c>
      <c r="AE552" s="1472">
        <f t="shared" si="342"/>
        <v>4371</v>
      </c>
      <c r="AF552" s="1472">
        <f t="shared" si="342"/>
        <v>19999</v>
      </c>
      <c r="AG552" s="1472">
        <f t="shared" si="342"/>
        <v>-14732</v>
      </c>
      <c r="AH552" s="1472">
        <f t="shared" si="342"/>
        <v>5267</v>
      </c>
    </row>
    <row r="553" spans="1:34">
      <c r="A553" s="1887">
        <v>536</v>
      </c>
      <c r="B553" s="1887">
        <v>550</v>
      </c>
      <c r="D553" s="2177">
        <v>1</v>
      </c>
      <c r="H553" s="2108"/>
      <c r="I553" s="2323"/>
      <c r="J553" s="2315"/>
      <c r="K553" s="2315"/>
      <c r="L553" s="326" t="s">
        <v>326</v>
      </c>
      <c r="M553" s="2324"/>
      <c r="N553" s="2324"/>
      <c r="O553" s="2324"/>
      <c r="P553" s="1450">
        <f t="shared" ref="P553:AH553" si="343">SUM(P554:P559)</f>
        <v>0</v>
      </c>
      <c r="Q553" s="1450">
        <f t="shared" si="343"/>
        <v>0</v>
      </c>
      <c r="R553" s="1450">
        <f t="shared" si="343"/>
        <v>8787</v>
      </c>
      <c r="S553" s="1450">
        <f t="shared" si="343"/>
        <v>0</v>
      </c>
      <c r="T553" s="1450">
        <f t="shared" si="343"/>
        <v>4750</v>
      </c>
      <c r="U553" s="1450">
        <f t="shared" si="343"/>
        <v>6908</v>
      </c>
      <c r="V553" s="1450">
        <f t="shared" si="343"/>
        <v>0</v>
      </c>
      <c r="W553" s="1450">
        <f t="shared" si="343"/>
        <v>0</v>
      </c>
      <c r="X553" s="1450">
        <f t="shared" si="343"/>
        <v>-7489</v>
      </c>
      <c r="Y553" s="1450">
        <f t="shared" si="343"/>
        <v>4248</v>
      </c>
      <c r="Z553" s="1450">
        <f t="shared" si="343"/>
        <v>-667</v>
      </c>
      <c r="AA553" s="1450">
        <f t="shared" si="343"/>
        <v>1521</v>
      </c>
      <c r="AB553" s="1450">
        <f t="shared" si="343"/>
        <v>8787</v>
      </c>
      <c r="AC553" s="1450">
        <f t="shared" si="343"/>
        <v>11658</v>
      </c>
      <c r="AD553" s="1450">
        <f t="shared" si="343"/>
        <v>-7489</v>
      </c>
      <c r="AE553" s="1450">
        <f t="shared" si="343"/>
        <v>5102</v>
      </c>
      <c r="AF553" s="1450">
        <f t="shared" si="343"/>
        <v>20445</v>
      </c>
      <c r="AG553" s="1450">
        <f t="shared" si="343"/>
        <v>-2387</v>
      </c>
      <c r="AH553" s="1450">
        <f t="shared" si="343"/>
        <v>18058</v>
      </c>
    </row>
    <row r="554" spans="1:34">
      <c r="A554" s="1887">
        <v>537</v>
      </c>
      <c r="B554" s="1887">
        <v>551</v>
      </c>
      <c r="D554" s="2177">
        <v>1</v>
      </c>
      <c r="H554" s="2108"/>
      <c r="I554" s="2323"/>
      <c r="J554" s="2315"/>
      <c r="K554" s="2315"/>
      <c r="L554" s="326"/>
      <c r="M554" s="2325" t="s">
        <v>321</v>
      </c>
      <c r="N554" s="2325"/>
      <c r="O554" s="2325"/>
      <c r="P554" s="1454"/>
      <c r="Q554" s="1454"/>
      <c r="R554" s="1454"/>
      <c r="S554" s="1454"/>
      <c r="T554" s="1454"/>
      <c r="U554" s="1454"/>
      <c r="V554" s="1454"/>
      <c r="W554" s="1454"/>
      <c r="X554" s="1454">
        <v>-7366</v>
      </c>
      <c r="Y554" s="1454">
        <v>-614</v>
      </c>
      <c r="Z554" s="1454">
        <v>-614</v>
      </c>
      <c r="AA554" s="1454">
        <v>1670</v>
      </c>
      <c r="AB554" s="1452">
        <f t="shared" ref="AB554:AB559" si="344">SUM(P554:R554)</f>
        <v>0</v>
      </c>
      <c r="AC554" s="1452">
        <f t="shared" ref="AC554:AC559" si="345">SUM(S554:U554)</f>
        <v>0</v>
      </c>
      <c r="AD554" s="1452">
        <f t="shared" ref="AD554:AD559" si="346">SUM(V554:X554)</f>
        <v>-7366</v>
      </c>
      <c r="AE554" s="1452">
        <f t="shared" ref="AE554:AE559" si="347">SUM(Y554:AA554)</f>
        <v>442</v>
      </c>
      <c r="AF554" s="1452">
        <f t="shared" ref="AF554:AF559" si="348">AB554+AC554</f>
        <v>0</v>
      </c>
      <c r="AG554" s="1452">
        <f t="shared" ref="AG554:AG559" si="349">AE554+AD554</f>
        <v>-6924</v>
      </c>
      <c r="AH554" s="1452">
        <f t="shared" ref="AH554:AH559" si="350">AF554+AG554</f>
        <v>-6924</v>
      </c>
    </row>
    <row r="555" spans="1:34">
      <c r="A555" s="1887">
        <v>538</v>
      </c>
      <c r="B555" s="1887">
        <v>552</v>
      </c>
      <c r="D555" s="2177">
        <v>1</v>
      </c>
      <c r="H555" s="2108"/>
      <c r="I555" s="2323"/>
      <c r="J555" s="2315"/>
      <c r="K555" s="2315"/>
      <c r="L555" s="326"/>
      <c r="M555" s="326" t="s">
        <v>218</v>
      </c>
      <c r="N555" s="326"/>
      <c r="O555" s="326"/>
      <c r="P555" s="1412"/>
      <c r="Q555" s="1412"/>
      <c r="R555" s="1412"/>
      <c r="S555" s="1412"/>
      <c r="T555" s="1412">
        <v>4750</v>
      </c>
      <c r="U555" s="1412">
        <v>6341</v>
      </c>
      <c r="V555" s="1412"/>
      <c r="W555" s="1412"/>
      <c r="X555" s="1412">
        <v>165</v>
      </c>
      <c r="Y555" s="1412">
        <v>4915</v>
      </c>
      <c r="Z555" s="1412"/>
      <c r="AA555" s="1412"/>
      <c r="AB555" s="1398">
        <f t="shared" si="344"/>
        <v>0</v>
      </c>
      <c r="AC555" s="1398">
        <f t="shared" si="345"/>
        <v>11091</v>
      </c>
      <c r="AD555" s="1398">
        <f t="shared" si="346"/>
        <v>165</v>
      </c>
      <c r="AE555" s="1398">
        <f t="shared" si="347"/>
        <v>4915</v>
      </c>
      <c r="AF555" s="1398">
        <f t="shared" si="348"/>
        <v>11091</v>
      </c>
      <c r="AG555" s="1398">
        <f t="shared" si="349"/>
        <v>5080</v>
      </c>
      <c r="AH555" s="1398">
        <f t="shared" si="350"/>
        <v>16171</v>
      </c>
    </row>
    <row r="556" spans="1:34">
      <c r="A556" s="1887">
        <v>539</v>
      </c>
      <c r="B556" s="1887">
        <v>553</v>
      </c>
      <c r="D556" s="2177">
        <v>1</v>
      </c>
      <c r="H556" s="2108"/>
      <c r="I556" s="2323"/>
      <c r="J556" s="2315"/>
      <c r="K556" s="2315"/>
      <c r="L556" s="326"/>
      <c r="M556" s="326" t="s">
        <v>137</v>
      </c>
      <c r="N556" s="326"/>
      <c r="O556" s="326"/>
      <c r="P556" s="1412"/>
      <c r="Q556" s="1412"/>
      <c r="R556" s="1412">
        <v>8787</v>
      </c>
      <c r="S556" s="1412"/>
      <c r="T556" s="1412"/>
      <c r="U556" s="1412">
        <v>567</v>
      </c>
      <c r="V556" s="1412"/>
      <c r="W556" s="1412"/>
      <c r="X556" s="1412">
        <v>-288</v>
      </c>
      <c r="Y556" s="1412">
        <v>-53</v>
      </c>
      <c r="Z556" s="1412">
        <v>-53</v>
      </c>
      <c r="AA556" s="1412">
        <v>-149</v>
      </c>
      <c r="AB556" s="1398">
        <f t="shared" si="344"/>
        <v>8787</v>
      </c>
      <c r="AC556" s="1398">
        <f t="shared" si="345"/>
        <v>567</v>
      </c>
      <c r="AD556" s="1398">
        <f t="shared" si="346"/>
        <v>-288</v>
      </c>
      <c r="AE556" s="1398">
        <f t="shared" si="347"/>
        <v>-255</v>
      </c>
      <c r="AF556" s="1398">
        <f t="shared" si="348"/>
        <v>9354</v>
      </c>
      <c r="AG556" s="1398">
        <f t="shared" si="349"/>
        <v>-543</v>
      </c>
      <c r="AH556" s="1398">
        <f t="shared" si="350"/>
        <v>8811</v>
      </c>
    </row>
    <row r="557" spans="1:34">
      <c r="A557" s="1887">
        <v>540</v>
      </c>
      <c r="B557" s="1887">
        <v>554</v>
      </c>
      <c r="D557" s="2177">
        <v>1</v>
      </c>
      <c r="H557" s="2108"/>
      <c r="I557" s="2323"/>
      <c r="J557" s="2315"/>
      <c r="K557" s="2315"/>
      <c r="L557" s="326"/>
      <c r="M557" s="326" t="s">
        <v>219</v>
      </c>
      <c r="N557" s="326"/>
      <c r="O557" s="326"/>
      <c r="P557" s="1412"/>
      <c r="Q557" s="1412"/>
      <c r="R557" s="1412"/>
      <c r="S557" s="1412"/>
      <c r="T557" s="1412"/>
      <c r="U557" s="1412"/>
      <c r="V557" s="1412"/>
      <c r="W557" s="1412"/>
      <c r="X557" s="1412"/>
      <c r="Y557" s="1412"/>
      <c r="Z557" s="1412"/>
      <c r="AA557" s="1412"/>
      <c r="AB557" s="1398">
        <f t="shared" si="344"/>
        <v>0</v>
      </c>
      <c r="AC557" s="1398">
        <f t="shared" si="345"/>
        <v>0</v>
      </c>
      <c r="AD557" s="1398">
        <f t="shared" si="346"/>
        <v>0</v>
      </c>
      <c r="AE557" s="1398">
        <f t="shared" si="347"/>
        <v>0</v>
      </c>
      <c r="AF557" s="1398">
        <f t="shared" si="348"/>
        <v>0</v>
      </c>
      <c r="AG557" s="1398">
        <f t="shared" si="349"/>
        <v>0</v>
      </c>
      <c r="AH557" s="1398">
        <f t="shared" si="350"/>
        <v>0</v>
      </c>
    </row>
    <row r="558" spans="1:34">
      <c r="A558" s="1887">
        <v>541</v>
      </c>
      <c r="B558" s="1887">
        <v>555</v>
      </c>
      <c r="D558" s="2177">
        <v>1</v>
      </c>
      <c r="H558" s="2108"/>
      <c r="I558" s="2323"/>
      <c r="J558" s="2315"/>
      <c r="K558" s="2315"/>
      <c r="L558" s="326"/>
      <c r="M558" s="326" t="s">
        <v>313</v>
      </c>
      <c r="N558" s="326"/>
      <c r="O558" s="326"/>
      <c r="P558" s="1412"/>
      <c r="Q558" s="1412"/>
      <c r="R558" s="1412"/>
      <c r="S558" s="1412"/>
      <c r="T558" s="1412"/>
      <c r="U558" s="1412"/>
      <c r="V558" s="1412"/>
      <c r="W558" s="1412"/>
      <c r="X558" s="1412"/>
      <c r="Y558" s="1412"/>
      <c r="Z558" s="1412"/>
      <c r="AA558" s="1412"/>
      <c r="AB558" s="1398">
        <f t="shared" si="344"/>
        <v>0</v>
      </c>
      <c r="AC558" s="1398">
        <f t="shared" si="345"/>
        <v>0</v>
      </c>
      <c r="AD558" s="1398">
        <f t="shared" si="346"/>
        <v>0</v>
      </c>
      <c r="AE558" s="1398">
        <f t="shared" si="347"/>
        <v>0</v>
      </c>
      <c r="AF558" s="1398">
        <f t="shared" si="348"/>
        <v>0</v>
      </c>
      <c r="AG558" s="1398">
        <f t="shared" si="349"/>
        <v>0</v>
      </c>
      <c r="AH558" s="1398">
        <f t="shared" si="350"/>
        <v>0</v>
      </c>
    </row>
    <row r="559" spans="1:34">
      <c r="A559" s="1887">
        <v>542</v>
      </c>
      <c r="B559" s="1887">
        <v>556</v>
      </c>
      <c r="D559" s="2177">
        <v>1</v>
      </c>
      <c r="H559" s="2108"/>
      <c r="I559" s="2323"/>
      <c r="J559" s="2315"/>
      <c r="K559" s="2315"/>
      <c r="L559" s="326"/>
      <c r="M559" s="882" t="s">
        <v>136</v>
      </c>
      <c r="N559" s="882"/>
      <c r="O559" s="882"/>
      <c r="P559" s="1465"/>
      <c r="Q559" s="1465"/>
      <c r="R559" s="1465"/>
      <c r="S559" s="1465"/>
      <c r="T559" s="1465"/>
      <c r="U559" s="1465"/>
      <c r="V559" s="1465"/>
      <c r="W559" s="1465"/>
      <c r="X559" s="1465"/>
      <c r="Y559" s="1465"/>
      <c r="Z559" s="1465"/>
      <c r="AA559" s="1465"/>
      <c r="AB559" s="1399">
        <f t="shared" si="344"/>
        <v>0</v>
      </c>
      <c r="AC559" s="1399">
        <f t="shared" si="345"/>
        <v>0</v>
      </c>
      <c r="AD559" s="1399">
        <f t="shared" si="346"/>
        <v>0</v>
      </c>
      <c r="AE559" s="1399">
        <f t="shared" si="347"/>
        <v>0</v>
      </c>
      <c r="AF559" s="1399">
        <f t="shared" si="348"/>
        <v>0</v>
      </c>
      <c r="AG559" s="1399">
        <f t="shared" si="349"/>
        <v>0</v>
      </c>
      <c r="AH559" s="1399">
        <f t="shared" si="350"/>
        <v>0</v>
      </c>
    </row>
    <row r="560" spans="1:34">
      <c r="A560" s="1887">
        <v>543</v>
      </c>
      <c r="B560" s="1887">
        <v>557</v>
      </c>
      <c r="D560" s="2177">
        <v>1</v>
      </c>
      <c r="H560" s="2108"/>
      <c r="I560" s="2323"/>
      <c r="J560" s="2315"/>
      <c r="K560" s="2315"/>
      <c r="L560" s="2326" t="s">
        <v>328</v>
      </c>
      <c r="M560" s="2327"/>
      <c r="N560" s="2327"/>
      <c r="O560" s="2327"/>
      <c r="P560" s="1395">
        <f>P561+P567+P573+P579+P585+P591+P594+P595</f>
        <v>-965</v>
      </c>
      <c r="Q560" s="1395">
        <f t="shared" ref="Q560:AH560" si="351">Q561+Q567+Q573+Q579+Q585+Q591+Q594+Q595</f>
        <v>1498</v>
      </c>
      <c r="R560" s="1395">
        <f t="shared" si="351"/>
        <v>-721</v>
      </c>
      <c r="S560" s="1395">
        <f t="shared" si="351"/>
        <v>251</v>
      </c>
      <c r="T560" s="1395">
        <f t="shared" si="351"/>
        <v>-159</v>
      </c>
      <c r="U560" s="1395">
        <f t="shared" si="351"/>
        <v>-350</v>
      </c>
      <c r="V560" s="1395">
        <f t="shared" si="351"/>
        <v>-3961</v>
      </c>
      <c r="W560" s="1395">
        <f t="shared" si="351"/>
        <v>-1279</v>
      </c>
      <c r="X560" s="1395">
        <f t="shared" si="351"/>
        <v>-6374</v>
      </c>
      <c r="Y560" s="1395">
        <f t="shared" si="351"/>
        <v>-1318</v>
      </c>
      <c r="Z560" s="1395">
        <f t="shared" si="351"/>
        <v>116</v>
      </c>
      <c r="AA560" s="1395">
        <f t="shared" si="351"/>
        <v>471</v>
      </c>
      <c r="AB560" s="1395">
        <f t="shared" si="351"/>
        <v>-188</v>
      </c>
      <c r="AC560" s="1395">
        <f t="shared" si="351"/>
        <v>-258</v>
      </c>
      <c r="AD560" s="1395">
        <f t="shared" si="351"/>
        <v>-11614</v>
      </c>
      <c r="AE560" s="1395">
        <f t="shared" si="351"/>
        <v>-731</v>
      </c>
      <c r="AF560" s="1395">
        <f t="shared" si="351"/>
        <v>-446</v>
      </c>
      <c r="AG560" s="1395">
        <f t="shared" si="351"/>
        <v>-12345</v>
      </c>
      <c r="AH560" s="1395">
        <f t="shared" si="351"/>
        <v>-12791</v>
      </c>
    </row>
    <row r="561" spans="1:34">
      <c r="A561" s="1887">
        <v>544</v>
      </c>
      <c r="B561" s="1887">
        <v>558</v>
      </c>
      <c r="D561" s="2177">
        <v>1</v>
      </c>
      <c r="H561" s="2108"/>
      <c r="I561" s="2323"/>
      <c r="J561" s="2315"/>
      <c r="K561" s="2315"/>
      <c r="L561" s="326"/>
      <c r="M561" s="326" t="s">
        <v>217</v>
      </c>
      <c r="N561" s="2324"/>
      <c r="O561" s="2324"/>
      <c r="P561" s="1450">
        <f>P562+P563</f>
        <v>-155</v>
      </c>
      <c r="Q561" s="1450">
        <f t="shared" ref="Q561:AG561" si="352">Q562+Q563</f>
        <v>-145</v>
      </c>
      <c r="R561" s="1450">
        <f t="shared" si="352"/>
        <v>-364</v>
      </c>
      <c r="S561" s="1450">
        <f t="shared" si="352"/>
        <v>-569</v>
      </c>
      <c r="T561" s="1450">
        <f t="shared" si="352"/>
        <v>-660</v>
      </c>
      <c r="U561" s="1450">
        <f t="shared" si="352"/>
        <v>-913</v>
      </c>
      <c r="V561" s="1450">
        <f t="shared" si="352"/>
        <v>-3947</v>
      </c>
      <c r="W561" s="1450">
        <f t="shared" si="352"/>
        <v>-684</v>
      </c>
      <c r="X561" s="1450">
        <f t="shared" si="352"/>
        <v>-7620</v>
      </c>
      <c r="Y561" s="1450">
        <f t="shared" si="352"/>
        <v>-2087</v>
      </c>
      <c r="Z561" s="1450">
        <f t="shared" si="352"/>
        <v>-1493</v>
      </c>
      <c r="AA561" s="1450">
        <f t="shared" si="352"/>
        <v>-1567</v>
      </c>
      <c r="AB561" s="1450">
        <f t="shared" si="352"/>
        <v>-664</v>
      </c>
      <c r="AC561" s="1450">
        <f t="shared" si="352"/>
        <v>-2142</v>
      </c>
      <c r="AD561" s="1450">
        <f t="shared" si="352"/>
        <v>-12251</v>
      </c>
      <c r="AE561" s="1450">
        <f t="shared" si="352"/>
        <v>-5147</v>
      </c>
      <c r="AF561" s="1450">
        <f t="shared" si="352"/>
        <v>-2806</v>
      </c>
      <c r="AG561" s="1450">
        <f t="shared" si="352"/>
        <v>-17398</v>
      </c>
      <c r="AH561" s="1450">
        <f>AH562+AH563</f>
        <v>-20204</v>
      </c>
    </row>
    <row r="562" spans="1:34">
      <c r="A562" s="1887">
        <v>545</v>
      </c>
      <c r="B562" s="1887">
        <v>559</v>
      </c>
      <c r="D562" s="2177">
        <v>1</v>
      </c>
      <c r="H562" s="2108"/>
      <c r="I562" s="2323"/>
      <c r="J562" s="2315"/>
      <c r="K562" s="2315"/>
      <c r="L562" s="326"/>
      <c r="M562" s="326"/>
      <c r="N562" s="2328" t="s">
        <v>406</v>
      </c>
      <c r="O562" s="2328"/>
      <c r="P562" s="1484"/>
      <c r="Q562" s="1484"/>
      <c r="R562" s="1484">
        <v>-219</v>
      </c>
      <c r="S562" s="1484">
        <v>-425</v>
      </c>
      <c r="T562" s="1484">
        <v>-521</v>
      </c>
      <c r="U562" s="1484">
        <v>-762</v>
      </c>
      <c r="V562" s="1484">
        <v>-3787</v>
      </c>
      <c r="W562" s="1484">
        <v>-519</v>
      </c>
      <c r="X562" s="1484">
        <v>-7426</v>
      </c>
      <c r="Y562" s="1484">
        <v>-1946</v>
      </c>
      <c r="Z562" s="1484">
        <v>-1352</v>
      </c>
      <c r="AA562" s="1484">
        <v>-1433</v>
      </c>
      <c r="AB562" s="1460">
        <f>SUM(P562:R562)</f>
        <v>-219</v>
      </c>
      <c r="AC562" s="1460">
        <f>SUM(S562:U562)</f>
        <v>-1708</v>
      </c>
      <c r="AD562" s="1460">
        <f>SUM(V562:X562)</f>
        <v>-11732</v>
      </c>
      <c r="AE562" s="1460">
        <f>SUM(Y562:AA562)</f>
        <v>-4731</v>
      </c>
      <c r="AF562" s="1460">
        <f>AB562+AC562</f>
        <v>-1927</v>
      </c>
      <c r="AG562" s="1460">
        <f>AE562+AD562</f>
        <v>-16463</v>
      </c>
      <c r="AH562" s="1460">
        <f>AF562+AG562</f>
        <v>-18390</v>
      </c>
    </row>
    <row r="563" spans="1:34" s="326" customFormat="1">
      <c r="A563" s="1887">
        <v>546</v>
      </c>
      <c r="B563" s="1887">
        <v>560</v>
      </c>
      <c r="C563" s="371"/>
      <c r="D563" s="2177">
        <v>1</v>
      </c>
      <c r="E563" s="372"/>
      <c r="F563" s="372"/>
      <c r="G563" s="2178"/>
      <c r="H563" s="2108"/>
      <c r="I563" s="2323"/>
      <c r="J563" s="2315"/>
      <c r="K563" s="2315"/>
      <c r="N563" s="2329" t="s">
        <v>234</v>
      </c>
      <c r="O563" s="2329"/>
      <c r="P563" s="1461">
        <f t="shared" ref="P563:AA563" si="353">SUM(P564:P566)</f>
        <v>-155</v>
      </c>
      <c r="Q563" s="1461">
        <f t="shared" si="353"/>
        <v>-145</v>
      </c>
      <c r="R563" s="1461">
        <f t="shared" si="353"/>
        <v>-145</v>
      </c>
      <c r="S563" s="1461">
        <f t="shared" si="353"/>
        <v>-144</v>
      </c>
      <c r="T563" s="1461">
        <f t="shared" si="353"/>
        <v>-139</v>
      </c>
      <c r="U563" s="1461">
        <f t="shared" si="353"/>
        <v>-151</v>
      </c>
      <c r="V563" s="1461">
        <f t="shared" si="353"/>
        <v>-160</v>
      </c>
      <c r="W563" s="1461">
        <f t="shared" si="353"/>
        <v>-165</v>
      </c>
      <c r="X563" s="1461">
        <f t="shared" si="353"/>
        <v>-194</v>
      </c>
      <c r="Y563" s="1461">
        <f t="shared" si="353"/>
        <v>-141</v>
      </c>
      <c r="Z563" s="1461">
        <f t="shared" si="353"/>
        <v>-141</v>
      </c>
      <c r="AA563" s="1461">
        <f t="shared" si="353"/>
        <v>-134</v>
      </c>
      <c r="AB563" s="1461">
        <f>SUM(P563:R563)</f>
        <v>-445</v>
      </c>
      <c r="AC563" s="1461">
        <f>SUM(S563:U563)</f>
        <v>-434</v>
      </c>
      <c r="AD563" s="1461">
        <f>SUM(V563:X563)</f>
        <v>-519</v>
      </c>
      <c r="AE563" s="1461">
        <f>SUM(Y563:AA563)</f>
        <v>-416</v>
      </c>
      <c r="AF563" s="1461">
        <f>AB563+AC563</f>
        <v>-879</v>
      </c>
      <c r="AG563" s="1461">
        <f>AE563+AD563</f>
        <v>-935</v>
      </c>
      <c r="AH563" s="1461">
        <f>AF563+AG563</f>
        <v>-1814</v>
      </c>
    </row>
    <row r="564" spans="1:34" s="326" customFormat="1">
      <c r="A564" s="1887">
        <v>547</v>
      </c>
      <c r="B564" s="1887">
        <v>561</v>
      </c>
      <c r="C564" s="371"/>
      <c r="D564" s="2177">
        <v>1</v>
      </c>
      <c r="E564" s="372"/>
      <c r="F564" s="372"/>
      <c r="G564" s="2178"/>
      <c r="H564" s="2108"/>
      <c r="I564" s="2323"/>
      <c r="J564" s="2315"/>
      <c r="K564" s="2315"/>
      <c r="N564" s="2330"/>
      <c r="O564" s="588" t="s">
        <v>404</v>
      </c>
      <c r="P564" s="1454">
        <v>-155</v>
      </c>
      <c r="Q564" s="1454">
        <v>-145</v>
      </c>
      <c r="R564" s="1454">
        <v>-145</v>
      </c>
      <c r="S564" s="1454">
        <v>-144</v>
      </c>
      <c r="T564" s="1454">
        <v>-139</v>
      </c>
      <c r="U564" s="1454">
        <v>-151</v>
      </c>
      <c r="V564" s="1454">
        <v>-160</v>
      </c>
      <c r="W564" s="1454">
        <v>-165</v>
      </c>
      <c r="X564" s="1454">
        <v>-194</v>
      </c>
      <c r="Y564" s="1454">
        <v>-141</v>
      </c>
      <c r="Z564" s="1454">
        <v>-141</v>
      </c>
      <c r="AA564" s="1454">
        <v>-134</v>
      </c>
      <c r="AB564" s="1453">
        <f>SUM(P564:R564)</f>
        <v>-445</v>
      </c>
      <c r="AC564" s="1453">
        <f>SUM(S564:U564)</f>
        <v>-434</v>
      </c>
      <c r="AD564" s="1453">
        <f>SUM(V564:X564)</f>
        <v>-519</v>
      </c>
      <c r="AE564" s="1453">
        <f>SUM(Y564:AA564)</f>
        <v>-416</v>
      </c>
      <c r="AF564" s="1453">
        <f>AB564+AC564</f>
        <v>-879</v>
      </c>
      <c r="AG564" s="1453">
        <f>AE564+AD564</f>
        <v>-935</v>
      </c>
      <c r="AH564" s="1453">
        <f>AF564+AG564</f>
        <v>-1814</v>
      </c>
    </row>
    <row r="565" spans="1:34" s="326" customFormat="1">
      <c r="A565" s="1887">
        <v>548</v>
      </c>
      <c r="B565" s="1887">
        <v>562</v>
      </c>
      <c r="C565" s="371"/>
      <c r="D565" s="2177">
        <v>1</v>
      </c>
      <c r="E565" s="372"/>
      <c r="F565" s="372"/>
      <c r="G565" s="2178"/>
      <c r="H565" s="2108"/>
      <c r="I565" s="2323"/>
      <c r="J565" s="2315"/>
      <c r="K565" s="2315"/>
      <c r="N565" s="2331"/>
      <c r="O565" s="621" t="s">
        <v>405</v>
      </c>
      <c r="P565" s="1412"/>
      <c r="Q565" s="1412"/>
      <c r="R565" s="1412"/>
      <c r="S565" s="1412"/>
      <c r="T565" s="1412"/>
      <c r="U565" s="1412"/>
      <c r="V565" s="1412"/>
      <c r="W565" s="1412"/>
      <c r="X565" s="1412"/>
      <c r="Y565" s="1412"/>
      <c r="Z565" s="1412"/>
      <c r="AA565" s="1412"/>
      <c r="AB565" s="1415">
        <f>SUM(P565:R565)</f>
        <v>0</v>
      </c>
      <c r="AC565" s="1415">
        <f>SUM(S565:U565)</f>
        <v>0</v>
      </c>
      <c r="AD565" s="1415">
        <f>SUM(V565:X565)</f>
        <v>0</v>
      </c>
      <c r="AE565" s="1415">
        <f>SUM(Y565:AA565)</f>
        <v>0</v>
      </c>
      <c r="AF565" s="1415">
        <f>AB565+AC565</f>
        <v>0</v>
      </c>
      <c r="AG565" s="1415">
        <f>AE565+AD565</f>
        <v>0</v>
      </c>
      <c r="AH565" s="1415">
        <f>AF565+AG565</f>
        <v>0</v>
      </c>
    </row>
    <row r="566" spans="1:34" s="326" customFormat="1">
      <c r="A566" s="1887">
        <v>549</v>
      </c>
      <c r="B566" s="1887">
        <v>563</v>
      </c>
      <c r="C566" s="371"/>
      <c r="D566" s="2177">
        <v>1</v>
      </c>
      <c r="E566" s="372"/>
      <c r="F566" s="372"/>
      <c r="G566" s="2178"/>
      <c r="H566" s="2108"/>
      <c r="I566" s="2323"/>
      <c r="J566" s="2315"/>
      <c r="K566" s="2315"/>
      <c r="M566" s="882"/>
      <c r="N566" s="2332"/>
      <c r="O566" s="143" t="s">
        <v>414</v>
      </c>
      <c r="P566" s="1465"/>
      <c r="Q566" s="1465"/>
      <c r="R566" s="1465"/>
      <c r="S566" s="1465"/>
      <c r="T566" s="1465"/>
      <c r="U566" s="1465"/>
      <c r="V566" s="1465"/>
      <c r="W566" s="1465"/>
      <c r="X566" s="1465"/>
      <c r="Y566" s="1465"/>
      <c r="Z566" s="1465"/>
      <c r="AA566" s="1465"/>
      <c r="AB566" s="1415">
        <f>SUM(P566:R566)</f>
        <v>0</v>
      </c>
      <c r="AC566" s="1415">
        <f>SUM(S566:U566)</f>
        <v>0</v>
      </c>
      <c r="AD566" s="1415">
        <f>SUM(V566:X566)</f>
        <v>0</v>
      </c>
      <c r="AE566" s="1415">
        <f>SUM(Y566:AA566)</f>
        <v>0</v>
      </c>
      <c r="AF566" s="1415">
        <f>AB566+AC566</f>
        <v>0</v>
      </c>
      <c r="AG566" s="1415">
        <f>AE566+AD566</f>
        <v>0</v>
      </c>
      <c r="AH566" s="1415">
        <f>AF566+AG566</f>
        <v>0</v>
      </c>
    </row>
    <row r="567" spans="1:34">
      <c r="A567" s="1887">
        <v>550</v>
      </c>
      <c r="B567" s="1887">
        <v>564</v>
      </c>
      <c r="D567" s="2177">
        <v>1</v>
      </c>
      <c r="H567" s="2108"/>
      <c r="I567" s="2323"/>
      <c r="J567" s="2315"/>
      <c r="K567" s="2315"/>
      <c r="L567" s="326"/>
      <c r="M567" s="326" t="s">
        <v>218</v>
      </c>
      <c r="N567" s="2324"/>
      <c r="O567" s="2324"/>
      <c r="P567" s="1460">
        <f t="shared" ref="P567:AH567" si="354">P568+P569</f>
        <v>-153</v>
      </c>
      <c r="Q567" s="1460">
        <f t="shared" si="354"/>
        <v>2069</v>
      </c>
      <c r="R567" s="1460">
        <f t="shared" si="354"/>
        <v>881</v>
      </c>
      <c r="S567" s="1460">
        <f t="shared" si="354"/>
        <v>1636</v>
      </c>
      <c r="T567" s="1460">
        <f t="shared" si="354"/>
        <v>1295</v>
      </c>
      <c r="U567" s="1460">
        <f t="shared" si="354"/>
        <v>1450</v>
      </c>
      <c r="V567" s="1460">
        <f t="shared" si="354"/>
        <v>1594</v>
      </c>
      <c r="W567" s="1460">
        <f t="shared" si="354"/>
        <v>663</v>
      </c>
      <c r="X567" s="1460">
        <f t="shared" si="354"/>
        <v>1654</v>
      </c>
      <c r="Y567" s="1460">
        <f t="shared" si="354"/>
        <v>1581</v>
      </c>
      <c r="Z567" s="1460">
        <f t="shared" si="354"/>
        <v>1942</v>
      </c>
      <c r="AA567" s="1460">
        <f t="shared" si="354"/>
        <v>1675</v>
      </c>
      <c r="AB567" s="1460">
        <f t="shared" si="354"/>
        <v>2797</v>
      </c>
      <c r="AC567" s="1460">
        <f t="shared" si="354"/>
        <v>4381</v>
      </c>
      <c r="AD567" s="1460">
        <f t="shared" si="354"/>
        <v>3911</v>
      </c>
      <c r="AE567" s="1460">
        <f t="shared" si="354"/>
        <v>5198</v>
      </c>
      <c r="AF567" s="1460">
        <f t="shared" si="354"/>
        <v>7178</v>
      </c>
      <c r="AG567" s="1460">
        <f t="shared" si="354"/>
        <v>9109</v>
      </c>
      <c r="AH567" s="1460">
        <f t="shared" si="354"/>
        <v>16287</v>
      </c>
    </row>
    <row r="568" spans="1:34">
      <c r="A568" s="1887">
        <v>551</v>
      </c>
      <c r="B568" s="1887">
        <v>565</v>
      </c>
      <c r="D568" s="2177">
        <v>1</v>
      </c>
      <c r="H568" s="2108"/>
      <c r="I568" s="2323"/>
      <c r="J568" s="2315"/>
      <c r="K568" s="2315"/>
      <c r="L568" s="326"/>
      <c r="M568" s="326"/>
      <c r="N568" s="2328" t="s">
        <v>407</v>
      </c>
      <c r="O568" s="2328"/>
      <c r="P568" s="1484">
        <v>-110</v>
      </c>
      <c r="Q568" s="1484">
        <v>2110</v>
      </c>
      <c r="R568" s="1484">
        <v>922</v>
      </c>
      <c r="S568" s="1484">
        <v>1677</v>
      </c>
      <c r="T568" s="1484">
        <v>1336</v>
      </c>
      <c r="U568" s="1484">
        <v>1491</v>
      </c>
      <c r="V568" s="1484">
        <v>1650</v>
      </c>
      <c r="W568" s="1484">
        <v>719</v>
      </c>
      <c r="X568" s="1484">
        <v>1695</v>
      </c>
      <c r="Y568" s="1484">
        <v>1622</v>
      </c>
      <c r="Z568" s="1484">
        <v>1983</v>
      </c>
      <c r="AA568" s="1484">
        <v>1716</v>
      </c>
      <c r="AB568" s="1460">
        <f>SUM(P568:R568)</f>
        <v>2922</v>
      </c>
      <c r="AC568" s="1460">
        <f>SUM(S568:U568)</f>
        <v>4504</v>
      </c>
      <c r="AD568" s="1460">
        <f>SUM(V568:X568)</f>
        <v>4064</v>
      </c>
      <c r="AE568" s="1460">
        <f>SUM(Y568:AA568)</f>
        <v>5321</v>
      </c>
      <c r="AF568" s="1460">
        <f>AB568+AC568</f>
        <v>7426</v>
      </c>
      <c r="AG568" s="1460">
        <f>AE568+AD568</f>
        <v>9385</v>
      </c>
      <c r="AH568" s="1460">
        <f>AF568+AG568</f>
        <v>16811</v>
      </c>
    </row>
    <row r="569" spans="1:34" s="326" customFormat="1">
      <c r="A569" s="1887">
        <v>552</v>
      </c>
      <c r="B569" s="1887">
        <v>566</v>
      </c>
      <c r="C569" s="371"/>
      <c r="D569" s="2177">
        <v>1</v>
      </c>
      <c r="E569" s="372"/>
      <c r="F569" s="372"/>
      <c r="G569" s="2178"/>
      <c r="H569" s="2108"/>
      <c r="I569" s="2323"/>
      <c r="J569" s="2315"/>
      <c r="K569" s="2315"/>
      <c r="N569" s="2329" t="s">
        <v>234</v>
      </c>
      <c r="O569" s="2329"/>
      <c r="P569" s="1461">
        <f t="shared" ref="P569:AA569" si="355">SUM(P570:P572)</f>
        <v>-43</v>
      </c>
      <c r="Q569" s="1461">
        <f t="shared" si="355"/>
        <v>-41</v>
      </c>
      <c r="R569" s="1461">
        <f t="shared" si="355"/>
        <v>-41</v>
      </c>
      <c r="S569" s="1461">
        <f t="shared" si="355"/>
        <v>-41</v>
      </c>
      <c r="T569" s="1461">
        <f t="shared" si="355"/>
        <v>-41</v>
      </c>
      <c r="U569" s="1461">
        <f t="shared" si="355"/>
        <v>-41</v>
      </c>
      <c r="V569" s="1461">
        <f t="shared" si="355"/>
        <v>-56</v>
      </c>
      <c r="W569" s="1461">
        <f t="shared" si="355"/>
        <v>-56</v>
      </c>
      <c r="X569" s="1461">
        <f t="shared" si="355"/>
        <v>-41</v>
      </c>
      <c r="Y569" s="1461">
        <f t="shared" si="355"/>
        <v>-41</v>
      </c>
      <c r="Z569" s="1461">
        <f t="shared" si="355"/>
        <v>-41</v>
      </c>
      <c r="AA569" s="1461">
        <f t="shared" si="355"/>
        <v>-41</v>
      </c>
      <c r="AB569" s="1461">
        <f>SUM(P569:R569)</f>
        <v>-125</v>
      </c>
      <c r="AC569" s="1461">
        <f>SUM(S569:U569)</f>
        <v>-123</v>
      </c>
      <c r="AD569" s="1461">
        <f>SUM(V569:X569)</f>
        <v>-153</v>
      </c>
      <c r="AE569" s="1461">
        <f>SUM(Y569:AA569)</f>
        <v>-123</v>
      </c>
      <c r="AF569" s="1461">
        <f>AB569+AC569</f>
        <v>-248</v>
      </c>
      <c r="AG569" s="1461">
        <f>AE569+AD569</f>
        <v>-276</v>
      </c>
      <c r="AH569" s="1461">
        <f>AF569+AG569</f>
        <v>-524</v>
      </c>
    </row>
    <row r="570" spans="1:34" s="326" customFormat="1">
      <c r="A570" s="1887">
        <v>553</v>
      </c>
      <c r="B570" s="1887">
        <v>567</v>
      </c>
      <c r="C570" s="371"/>
      <c r="D570" s="2177">
        <v>1</v>
      </c>
      <c r="E570" s="372"/>
      <c r="F570" s="372"/>
      <c r="G570" s="2178"/>
      <c r="H570" s="2108"/>
      <c r="I570" s="2323"/>
      <c r="J570" s="2315"/>
      <c r="K570" s="2315"/>
      <c r="N570" s="2330"/>
      <c r="O570" s="588" t="s">
        <v>404</v>
      </c>
      <c r="P570" s="1454">
        <v>-43</v>
      </c>
      <c r="Q570" s="1454">
        <v>-41</v>
      </c>
      <c r="R570" s="1454">
        <v>-41</v>
      </c>
      <c r="S570" s="1454">
        <v>-41</v>
      </c>
      <c r="T570" s="1454">
        <v>-41</v>
      </c>
      <c r="U570" s="1454">
        <v>-41</v>
      </c>
      <c r="V570" s="1454">
        <v>-56</v>
      </c>
      <c r="W570" s="1454">
        <v>-56</v>
      </c>
      <c r="X570" s="1454">
        <v>-41</v>
      </c>
      <c r="Y570" s="1454">
        <v>-41</v>
      </c>
      <c r="Z570" s="1454">
        <v>-41</v>
      </c>
      <c r="AA570" s="1454">
        <v>-41</v>
      </c>
      <c r="AB570" s="1453">
        <f>SUM(P570:R570)</f>
        <v>-125</v>
      </c>
      <c r="AC570" s="1453">
        <f>SUM(S570:U570)</f>
        <v>-123</v>
      </c>
      <c r="AD570" s="1453">
        <f>SUM(V570:X570)</f>
        <v>-153</v>
      </c>
      <c r="AE570" s="1453">
        <f>SUM(Y570:AA570)</f>
        <v>-123</v>
      </c>
      <c r="AF570" s="1453">
        <f>AB570+AC570</f>
        <v>-248</v>
      </c>
      <c r="AG570" s="1453">
        <f>AE570+AD570</f>
        <v>-276</v>
      </c>
      <c r="AH570" s="1453">
        <f>AF570+AG570</f>
        <v>-524</v>
      </c>
    </row>
    <row r="571" spans="1:34" s="326" customFormat="1">
      <c r="A571" s="1887">
        <v>554</v>
      </c>
      <c r="B571" s="1887">
        <v>568</v>
      </c>
      <c r="C571" s="371"/>
      <c r="D571" s="2177">
        <v>1</v>
      </c>
      <c r="E571" s="372"/>
      <c r="F571" s="372"/>
      <c r="G571" s="2178"/>
      <c r="H571" s="2108"/>
      <c r="I571" s="2323"/>
      <c r="J571" s="2315"/>
      <c r="K571" s="2315"/>
      <c r="N571" s="2331"/>
      <c r="O571" s="621" t="s">
        <v>405</v>
      </c>
      <c r="P571" s="1412"/>
      <c r="Q571" s="1412"/>
      <c r="R571" s="1412"/>
      <c r="S571" s="1412"/>
      <c r="T571" s="1412"/>
      <c r="U571" s="1412"/>
      <c r="V571" s="1412"/>
      <c r="W571" s="1412"/>
      <c r="X571" s="1412"/>
      <c r="Y571" s="1412"/>
      <c r="Z571" s="1412"/>
      <c r="AA571" s="1412"/>
      <c r="AB571" s="1415">
        <f>SUM(P571:R571)</f>
        <v>0</v>
      </c>
      <c r="AC571" s="1415">
        <f>SUM(S571:U571)</f>
        <v>0</v>
      </c>
      <c r="AD571" s="1415">
        <f>SUM(V571:X571)</f>
        <v>0</v>
      </c>
      <c r="AE571" s="1415">
        <f>SUM(Y571:AA571)</f>
        <v>0</v>
      </c>
      <c r="AF571" s="1415">
        <f>AB571+AC571</f>
        <v>0</v>
      </c>
      <c r="AG571" s="1415">
        <f>AE571+AD571</f>
        <v>0</v>
      </c>
      <c r="AH571" s="1415">
        <f>AF571+AG571</f>
        <v>0</v>
      </c>
    </row>
    <row r="572" spans="1:34" s="326" customFormat="1">
      <c r="A572" s="1887">
        <v>555</v>
      </c>
      <c r="B572" s="1887">
        <v>569</v>
      </c>
      <c r="C572" s="371"/>
      <c r="D572" s="2177">
        <v>1</v>
      </c>
      <c r="E572" s="372"/>
      <c r="F572" s="372"/>
      <c r="G572" s="2178"/>
      <c r="H572" s="2108"/>
      <c r="I572" s="2323"/>
      <c r="J572" s="2315"/>
      <c r="K572" s="2315"/>
      <c r="M572" s="882"/>
      <c r="N572" s="2332"/>
      <c r="O572" s="143" t="s">
        <v>414</v>
      </c>
      <c r="P572" s="1465"/>
      <c r="Q572" s="1465"/>
      <c r="R572" s="1465"/>
      <c r="S572" s="1465"/>
      <c r="T572" s="1465"/>
      <c r="U572" s="1465"/>
      <c r="V572" s="1465"/>
      <c r="W572" s="1465"/>
      <c r="X572" s="1465"/>
      <c r="Y572" s="1465"/>
      <c r="Z572" s="1465"/>
      <c r="AA572" s="1465"/>
      <c r="AB572" s="1415">
        <f>SUM(P572:R572)</f>
        <v>0</v>
      </c>
      <c r="AC572" s="1415">
        <f>SUM(S572:U572)</f>
        <v>0</v>
      </c>
      <c r="AD572" s="1415">
        <f>SUM(V572:X572)</f>
        <v>0</v>
      </c>
      <c r="AE572" s="1415">
        <f>SUM(Y572:AA572)</f>
        <v>0</v>
      </c>
      <c r="AF572" s="1415">
        <f>AB572+AC572</f>
        <v>0</v>
      </c>
      <c r="AG572" s="1415">
        <f>AE572+AD572</f>
        <v>0</v>
      </c>
      <c r="AH572" s="1415">
        <f>AF572+AG572</f>
        <v>0</v>
      </c>
    </row>
    <row r="573" spans="1:34">
      <c r="A573" s="1887">
        <v>556</v>
      </c>
      <c r="B573" s="1887">
        <v>570</v>
      </c>
      <c r="D573" s="2177">
        <v>1</v>
      </c>
      <c r="H573" s="2108"/>
      <c r="I573" s="2323"/>
      <c r="J573" s="2315"/>
      <c r="K573" s="2315"/>
      <c r="L573" s="326"/>
      <c r="M573" s="326" t="s">
        <v>137</v>
      </c>
      <c r="N573" s="2324"/>
      <c r="O573" s="2324"/>
      <c r="P573" s="1460">
        <f t="shared" ref="P573:AH573" si="356">P574+P575</f>
        <v>-657</v>
      </c>
      <c r="Q573" s="1460">
        <f t="shared" si="356"/>
        <v>-426</v>
      </c>
      <c r="R573" s="1460">
        <f t="shared" si="356"/>
        <v>-1238</v>
      </c>
      <c r="S573" s="1460">
        <f t="shared" si="356"/>
        <v>-816</v>
      </c>
      <c r="T573" s="1460">
        <f t="shared" si="356"/>
        <v>-794</v>
      </c>
      <c r="U573" s="1460">
        <f t="shared" si="356"/>
        <v>-887</v>
      </c>
      <c r="V573" s="1460">
        <f t="shared" si="356"/>
        <v>-1608</v>
      </c>
      <c r="W573" s="1460">
        <f t="shared" si="356"/>
        <v>-1258</v>
      </c>
      <c r="X573" s="1460">
        <f t="shared" si="356"/>
        <v>-408</v>
      </c>
      <c r="Y573" s="1460">
        <f t="shared" si="356"/>
        <v>-812</v>
      </c>
      <c r="Z573" s="1460">
        <f t="shared" si="356"/>
        <v>-333</v>
      </c>
      <c r="AA573" s="1460">
        <f t="shared" si="356"/>
        <v>363</v>
      </c>
      <c r="AB573" s="1460">
        <f t="shared" si="356"/>
        <v>-2321</v>
      </c>
      <c r="AC573" s="1460">
        <f t="shared" si="356"/>
        <v>-2497</v>
      </c>
      <c r="AD573" s="1460">
        <f t="shared" si="356"/>
        <v>-3274</v>
      </c>
      <c r="AE573" s="1460">
        <f t="shared" si="356"/>
        <v>-782</v>
      </c>
      <c r="AF573" s="1460">
        <f t="shared" si="356"/>
        <v>-4818</v>
      </c>
      <c r="AG573" s="1460">
        <f t="shared" si="356"/>
        <v>-4056</v>
      </c>
      <c r="AH573" s="1460">
        <f t="shared" si="356"/>
        <v>-8874</v>
      </c>
    </row>
    <row r="574" spans="1:34">
      <c r="A574" s="1887">
        <v>557</v>
      </c>
      <c r="B574" s="1887">
        <v>571</v>
      </c>
      <c r="D574" s="2177">
        <v>1</v>
      </c>
      <c r="H574" s="2108"/>
      <c r="I574" s="2323"/>
      <c r="J574" s="2315"/>
      <c r="K574" s="2315"/>
      <c r="L574" s="326"/>
      <c r="M574" s="326"/>
      <c r="N574" s="2328" t="s">
        <v>259</v>
      </c>
      <c r="O574" s="2328"/>
      <c r="P574" s="1484">
        <v>-8</v>
      </c>
      <c r="Q574" s="1484">
        <v>149</v>
      </c>
      <c r="R574" s="1484">
        <v>-673</v>
      </c>
      <c r="S574" s="1484">
        <v>-227</v>
      </c>
      <c r="T574" s="1484">
        <v>-212</v>
      </c>
      <c r="U574" s="1484">
        <v>-296</v>
      </c>
      <c r="V574" s="1484">
        <v>-912</v>
      </c>
      <c r="W574" s="1484">
        <v>-427</v>
      </c>
      <c r="X574" s="1484">
        <v>167</v>
      </c>
      <c r="Y574" s="1484">
        <v>-238</v>
      </c>
      <c r="Z574" s="1484">
        <v>249</v>
      </c>
      <c r="AA574" s="1484">
        <v>967</v>
      </c>
      <c r="AB574" s="1460">
        <f>SUM(P574:R574)</f>
        <v>-532</v>
      </c>
      <c r="AC574" s="1460">
        <f>SUM(S574:U574)</f>
        <v>-735</v>
      </c>
      <c r="AD574" s="1460">
        <f>SUM(V574:X574)</f>
        <v>-1172</v>
      </c>
      <c r="AE574" s="1460">
        <f>SUM(Y574:AA574)</f>
        <v>978</v>
      </c>
      <c r="AF574" s="1460">
        <f>AB574+AC574</f>
        <v>-1267</v>
      </c>
      <c r="AG574" s="1460">
        <f>AE574+AD574</f>
        <v>-194</v>
      </c>
      <c r="AH574" s="1460">
        <f>AF574+AG574</f>
        <v>-1461</v>
      </c>
    </row>
    <row r="575" spans="1:34" s="326" customFormat="1">
      <c r="A575" s="1887">
        <v>558</v>
      </c>
      <c r="B575" s="1887">
        <v>572</v>
      </c>
      <c r="C575" s="371"/>
      <c r="D575" s="2177">
        <v>1</v>
      </c>
      <c r="E575" s="372"/>
      <c r="F575" s="372"/>
      <c r="G575" s="2178"/>
      <c r="H575" s="2108"/>
      <c r="I575" s="2323"/>
      <c r="J575" s="2315"/>
      <c r="K575" s="2315"/>
      <c r="N575" s="2329" t="s">
        <v>234</v>
      </c>
      <c r="O575" s="2329"/>
      <c r="P575" s="1461">
        <f t="shared" ref="P575:AA575" si="357">SUM(P576:P578)</f>
        <v>-649</v>
      </c>
      <c r="Q575" s="1461">
        <f t="shared" si="357"/>
        <v>-575</v>
      </c>
      <c r="R575" s="1461">
        <f t="shared" si="357"/>
        <v>-565</v>
      </c>
      <c r="S575" s="1461">
        <f t="shared" si="357"/>
        <v>-589</v>
      </c>
      <c r="T575" s="1461">
        <f t="shared" si="357"/>
        <v>-582</v>
      </c>
      <c r="U575" s="1461">
        <f t="shared" si="357"/>
        <v>-591</v>
      </c>
      <c r="V575" s="1461">
        <f t="shared" si="357"/>
        <v>-696</v>
      </c>
      <c r="W575" s="1461">
        <f t="shared" si="357"/>
        <v>-831</v>
      </c>
      <c r="X575" s="1461">
        <f t="shared" si="357"/>
        <v>-575</v>
      </c>
      <c r="Y575" s="1461">
        <f t="shared" si="357"/>
        <v>-574</v>
      </c>
      <c r="Z575" s="1461">
        <f t="shared" si="357"/>
        <v>-582</v>
      </c>
      <c r="AA575" s="1461">
        <f t="shared" si="357"/>
        <v>-604</v>
      </c>
      <c r="AB575" s="1461">
        <f>SUM(P575:R575)</f>
        <v>-1789</v>
      </c>
      <c r="AC575" s="1461">
        <f>SUM(S575:U575)</f>
        <v>-1762</v>
      </c>
      <c r="AD575" s="1461">
        <f>SUM(V575:X575)</f>
        <v>-2102</v>
      </c>
      <c r="AE575" s="1461">
        <f>SUM(Y575:AA575)</f>
        <v>-1760</v>
      </c>
      <c r="AF575" s="1461">
        <f>AB575+AC575</f>
        <v>-3551</v>
      </c>
      <c r="AG575" s="1461">
        <f>AE575+AD575</f>
        <v>-3862</v>
      </c>
      <c r="AH575" s="1461">
        <f>AF575+AG575</f>
        <v>-7413</v>
      </c>
    </row>
    <row r="576" spans="1:34" s="326" customFormat="1">
      <c r="A576" s="1887">
        <v>559</v>
      </c>
      <c r="B576" s="1887">
        <v>573</v>
      </c>
      <c r="C576" s="371"/>
      <c r="D576" s="2177">
        <v>1</v>
      </c>
      <c r="E576" s="372"/>
      <c r="F576" s="372"/>
      <c r="G576" s="2178"/>
      <c r="H576" s="2108"/>
      <c r="I576" s="2323"/>
      <c r="J576" s="2315"/>
      <c r="K576" s="2315"/>
      <c r="N576" s="2330"/>
      <c r="O576" s="588" t="s">
        <v>404</v>
      </c>
      <c r="P576" s="1454">
        <v>-649</v>
      </c>
      <c r="Q576" s="1454">
        <v>-575</v>
      </c>
      <c r="R576" s="1454">
        <v>-565</v>
      </c>
      <c r="S576" s="1454">
        <v>-578</v>
      </c>
      <c r="T576" s="1454">
        <v>-575</v>
      </c>
      <c r="U576" s="1454">
        <v>-574</v>
      </c>
      <c r="V576" s="1454">
        <v>-649</v>
      </c>
      <c r="W576" s="1454">
        <v>-768</v>
      </c>
      <c r="X576" s="1454">
        <v>-575</v>
      </c>
      <c r="Y576" s="1454">
        <v>-564</v>
      </c>
      <c r="Z576" s="1454">
        <v>-573</v>
      </c>
      <c r="AA576" s="1454">
        <v>-568</v>
      </c>
      <c r="AB576" s="1453">
        <f>SUM(P576:R576)</f>
        <v>-1789</v>
      </c>
      <c r="AC576" s="1453">
        <f>SUM(S576:U576)</f>
        <v>-1727</v>
      </c>
      <c r="AD576" s="1453">
        <f>SUM(V576:X576)</f>
        <v>-1992</v>
      </c>
      <c r="AE576" s="1453">
        <f>SUM(Y576:AA576)</f>
        <v>-1705</v>
      </c>
      <c r="AF576" s="1453">
        <f>AB576+AC576</f>
        <v>-3516</v>
      </c>
      <c r="AG576" s="1453">
        <f>AE576+AD576</f>
        <v>-3697</v>
      </c>
      <c r="AH576" s="1453">
        <f>AF576+AG576</f>
        <v>-7213</v>
      </c>
    </row>
    <row r="577" spans="1:34" s="326" customFormat="1">
      <c r="A577" s="1887">
        <v>560</v>
      </c>
      <c r="B577" s="1887">
        <v>574</v>
      </c>
      <c r="C577" s="371"/>
      <c r="D577" s="2177">
        <v>1</v>
      </c>
      <c r="E577" s="372"/>
      <c r="F577" s="372"/>
      <c r="G577" s="2178"/>
      <c r="H577" s="2108"/>
      <c r="I577" s="2323"/>
      <c r="J577" s="2315"/>
      <c r="K577" s="2315"/>
      <c r="N577" s="2331"/>
      <c r="O577" s="621" t="s">
        <v>405</v>
      </c>
      <c r="P577" s="1412"/>
      <c r="Q577" s="1412"/>
      <c r="R577" s="1412"/>
      <c r="S577" s="1412">
        <v>-11</v>
      </c>
      <c r="T577" s="1412">
        <v>-7</v>
      </c>
      <c r="U577" s="1412">
        <v>-17</v>
      </c>
      <c r="V577" s="1412">
        <v>-47</v>
      </c>
      <c r="W577" s="1412">
        <v>-63</v>
      </c>
      <c r="X577" s="1412"/>
      <c r="Y577" s="1412">
        <v>-10</v>
      </c>
      <c r="Z577" s="1412">
        <v>-9</v>
      </c>
      <c r="AA577" s="1412">
        <v>-36</v>
      </c>
      <c r="AB577" s="1415">
        <f>SUM(P577:R577)</f>
        <v>0</v>
      </c>
      <c r="AC577" s="1415">
        <f>SUM(S577:U577)</f>
        <v>-35</v>
      </c>
      <c r="AD577" s="1415">
        <f>SUM(V577:X577)</f>
        <v>-110</v>
      </c>
      <c r="AE577" s="1415">
        <f>SUM(Y577:AA577)</f>
        <v>-55</v>
      </c>
      <c r="AF577" s="1415">
        <f>AB577+AC577</f>
        <v>-35</v>
      </c>
      <c r="AG577" s="1415">
        <f>AE577+AD577</f>
        <v>-165</v>
      </c>
      <c r="AH577" s="1415">
        <f>AF577+AG577</f>
        <v>-200</v>
      </c>
    </row>
    <row r="578" spans="1:34" s="326" customFormat="1">
      <c r="A578" s="1887">
        <v>561</v>
      </c>
      <c r="B578" s="1887">
        <v>575</v>
      </c>
      <c r="C578" s="371"/>
      <c r="D578" s="2177">
        <v>1</v>
      </c>
      <c r="E578" s="372"/>
      <c r="F578" s="372"/>
      <c r="G578" s="2178"/>
      <c r="H578" s="2108"/>
      <c r="I578" s="2323"/>
      <c r="J578" s="2315"/>
      <c r="K578" s="2315"/>
      <c r="M578" s="882"/>
      <c r="N578" s="2332"/>
      <c r="O578" s="143" t="s">
        <v>414</v>
      </c>
      <c r="P578" s="1465"/>
      <c r="Q578" s="1465"/>
      <c r="R578" s="1465"/>
      <c r="S578" s="1465"/>
      <c r="T578" s="1465"/>
      <c r="U578" s="1465"/>
      <c r="V578" s="1465"/>
      <c r="W578" s="1465"/>
      <c r="X578" s="1465"/>
      <c r="Y578" s="1465"/>
      <c r="Z578" s="1465"/>
      <c r="AA578" s="1465"/>
      <c r="AB578" s="1415">
        <f>SUM(P578:R578)</f>
        <v>0</v>
      </c>
      <c r="AC578" s="1415">
        <f>SUM(S578:U578)</f>
        <v>0</v>
      </c>
      <c r="AD578" s="1415">
        <f>SUM(V578:X578)</f>
        <v>0</v>
      </c>
      <c r="AE578" s="1415">
        <f>SUM(Y578:AA578)</f>
        <v>0</v>
      </c>
      <c r="AF578" s="1415">
        <f>AB578+AC578</f>
        <v>0</v>
      </c>
      <c r="AG578" s="1415">
        <f>AE578+AD578</f>
        <v>0</v>
      </c>
      <c r="AH578" s="1415">
        <f>AF578+AG578</f>
        <v>0</v>
      </c>
    </row>
    <row r="579" spans="1:34">
      <c r="A579" s="1887">
        <v>562</v>
      </c>
      <c r="B579" s="1887">
        <v>576</v>
      </c>
      <c r="D579" s="2177">
        <v>1</v>
      </c>
      <c r="H579" s="2108"/>
      <c r="I579" s="2323"/>
      <c r="J579" s="2315"/>
      <c r="K579" s="2315"/>
      <c r="L579" s="326"/>
      <c r="M579" s="326" t="s">
        <v>219</v>
      </c>
      <c r="N579" s="2324"/>
      <c r="O579" s="2324"/>
      <c r="P579" s="1460">
        <f t="shared" ref="P579:AH579" si="358">P580+P581</f>
        <v>0</v>
      </c>
      <c r="Q579" s="1460">
        <f t="shared" si="358"/>
        <v>0</v>
      </c>
      <c r="R579" s="1460">
        <f t="shared" si="358"/>
        <v>0</v>
      </c>
      <c r="S579" s="1460">
        <f t="shared" si="358"/>
        <v>0</v>
      </c>
      <c r="T579" s="1460">
        <f t="shared" si="358"/>
        <v>0</v>
      </c>
      <c r="U579" s="1460">
        <f t="shared" si="358"/>
        <v>0</v>
      </c>
      <c r="V579" s="1460">
        <f t="shared" si="358"/>
        <v>0</v>
      </c>
      <c r="W579" s="1460">
        <f t="shared" si="358"/>
        <v>0</v>
      </c>
      <c r="X579" s="1460">
        <f t="shared" si="358"/>
        <v>0</v>
      </c>
      <c r="Y579" s="1460">
        <f t="shared" si="358"/>
        <v>0</v>
      </c>
      <c r="Z579" s="1460">
        <f t="shared" si="358"/>
        <v>0</v>
      </c>
      <c r="AA579" s="1460">
        <f t="shared" si="358"/>
        <v>0</v>
      </c>
      <c r="AB579" s="1460">
        <f t="shared" si="358"/>
        <v>0</v>
      </c>
      <c r="AC579" s="1460">
        <f t="shared" si="358"/>
        <v>0</v>
      </c>
      <c r="AD579" s="1460">
        <f t="shared" si="358"/>
        <v>0</v>
      </c>
      <c r="AE579" s="1460">
        <f t="shared" si="358"/>
        <v>0</v>
      </c>
      <c r="AF579" s="1460">
        <f t="shared" si="358"/>
        <v>0</v>
      </c>
      <c r="AG579" s="1460">
        <f t="shared" si="358"/>
        <v>0</v>
      </c>
      <c r="AH579" s="1460">
        <f t="shared" si="358"/>
        <v>0</v>
      </c>
    </row>
    <row r="580" spans="1:34">
      <c r="A580" s="1887">
        <v>563</v>
      </c>
      <c r="B580" s="1887">
        <v>577</v>
      </c>
      <c r="D580" s="2177">
        <v>1</v>
      </c>
      <c r="H580" s="2108"/>
      <c r="I580" s="2323"/>
      <c r="J580" s="2315"/>
      <c r="K580" s="2315"/>
      <c r="L580" s="326"/>
      <c r="M580" s="326"/>
      <c r="N580" s="2328" t="s">
        <v>409</v>
      </c>
      <c r="O580" s="2328"/>
      <c r="P580" s="1484"/>
      <c r="Q580" s="1484"/>
      <c r="R580" s="1484"/>
      <c r="S580" s="1484"/>
      <c r="T580" s="1484"/>
      <c r="U580" s="1484"/>
      <c r="V580" s="1484"/>
      <c r="W580" s="1484"/>
      <c r="X580" s="1484"/>
      <c r="Y580" s="1484"/>
      <c r="Z580" s="1484"/>
      <c r="AA580" s="1484"/>
      <c r="AB580" s="1460">
        <f>SUM(P580:R580)</f>
        <v>0</v>
      </c>
      <c r="AC580" s="1460">
        <f>SUM(S580:U580)</f>
        <v>0</v>
      </c>
      <c r="AD580" s="1460">
        <f>SUM(V580:X580)</f>
        <v>0</v>
      </c>
      <c r="AE580" s="1460">
        <f>SUM(Y580:AA580)</f>
        <v>0</v>
      </c>
      <c r="AF580" s="1460">
        <f>AB580+AC580</f>
        <v>0</v>
      </c>
      <c r="AG580" s="1460">
        <f>AE580+AD580</f>
        <v>0</v>
      </c>
      <c r="AH580" s="1460">
        <f>AF580+AG580</f>
        <v>0</v>
      </c>
    </row>
    <row r="581" spans="1:34" s="326" customFormat="1">
      <c r="A581" s="1887">
        <v>564</v>
      </c>
      <c r="B581" s="1887">
        <v>578</v>
      </c>
      <c r="C581" s="371"/>
      <c r="D581" s="2177">
        <v>1</v>
      </c>
      <c r="E581" s="372"/>
      <c r="F581" s="372"/>
      <c r="G581" s="2178"/>
      <c r="H581" s="2108"/>
      <c r="I581" s="2323"/>
      <c r="J581" s="2315"/>
      <c r="K581" s="2315"/>
      <c r="N581" s="2329" t="s">
        <v>234</v>
      </c>
      <c r="O581" s="2329"/>
      <c r="P581" s="1461">
        <f t="shared" ref="P581:AA581" si="359">SUM(P582:P584)</f>
        <v>0</v>
      </c>
      <c r="Q581" s="1461">
        <f t="shared" si="359"/>
        <v>0</v>
      </c>
      <c r="R581" s="1461">
        <f t="shared" si="359"/>
        <v>0</v>
      </c>
      <c r="S581" s="1461">
        <f t="shared" si="359"/>
        <v>0</v>
      </c>
      <c r="T581" s="1461">
        <f t="shared" si="359"/>
        <v>0</v>
      </c>
      <c r="U581" s="1461">
        <f t="shared" si="359"/>
        <v>0</v>
      </c>
      <c r="V581" s="1461">
        <f t="shared" si="359"/>
        <v>0</v>
      </c>
      <c r="W581" s="1461">
        <f t="shared" si="359"/>
        <v>0</v>
      </c>
      <c r="X581" s="1461">
        <f t="shared" si="359"/>
        <v>0</v>
      </c>
      <c r="Y581" s="1461">
        <f t="shared" si="359"/>
        <v>0</v>
      </c>
      <c r="Z581" s="1461">
        <f t="shared" si="359"/>
        <v>0</v>
      </c>
      <c r="AA581" s="1461">
        <f t="shared" si="359"/>
        <v>0</v>
      </c>
      <c r="AB581" s="1461">
        <f>SUM(P581:R581)</f>
        <v>0</v>
      </c>
      <c r="AC581" s="1461">
        <f>SUM(S581:U581)</f>
        <v>0</v>
      </c>
      <c r="AD581" s="1461">
        <f>SUM(V581:X581)</f>
        <v>0</v>
      </c>
      <c r="AE581" s="1461">
        <f>SUM(Y581:AA581)</f>
        <v>0</v>
      </c>
      <c r="AF581" s="1461">
        <f>AB581+AC581</f>
        <v>0</v>
      </c>
      <c r="AG581" s="1461">
        <f>AE581+AD581</f>
        <v>0</v>
      </c>
      <c r="AH581" s="1461">
        <f>AF581+AG581</f>
        <v>0</v>
      </c>
    </row>
    <row r="582" spans="1:34" s="326" customFormat="1">
      <c r="A582" s="1887">
        <v>565</v>
      </c>
      <c r="B582" s="1887">
        <v>579</v>
      </c>
      <c r="C582" s="371"/>
      <c r="D582" s="2177">
        <v>1</v>
      </c>
      <c r="E582" s="372"/>
      <c r="F582" s="372"/>
      <c r="G582" s="2178"/>
      <c r="H582" s="2108"/>
      <c r="I582" s="2323"/>
      <c r="J582" s="2315"/>
      <c r="K582" s="2315"/>
      <c r="N582" s="2330"/>
      <c r="O582" s="588" t="s">
        <v>404</v>
      </c>
      <c r="P582" s="1454"/>
      <c r="Q582" s="1454"/>
      <c r="R582" s="1454"/>
      <c r="S582" s="1454"/>
      <c r="T582" s="1454"/>
      <c r="U582" s="1454"/>
      <c r="V582" s="1454"/>
      <c r="W582" s="1454"/>
      <c r="X582" s="1454"/>
      <c r="Y582" s="1454"/>
      <c r="Z582" s="1454"/>
      <c r="AA582" s="1454"/>
      <c r="AB582" s="1453">
        <f>SUM(P582:R582)</f>
        <v>0</v>
      </c>
      <c r="AC582" s="1453">
        <f>SUM(S582:U582)</f>
        <v>0</v>
      </c>
      <c r="AD582" s="1453">
        <f>SUM(V582:X582)</f>
        <v>0</v>
      </c>
      <c r="AE582" s="1453">
        <f>SUM(Y582:AA582)</f>
        <v>0</v>
      </c>
      <c r="AF582" s="1453">
        <f>AB582+AC582</f>
        <v>0</v>
      </c>
      <c r="AG582" s="1453">
        <f>AE582+AD582</f>
        <v>0</v>
      </c>
      <c r="AH582" s="1453">
        <f>AF582+AG582</f>
        <v>0</v>
      </c>
    </row>
    <row r="583" spans="1:34" s="326" customFormat="1">
      <c r="A583" s="1887">
        <v>566</v>
      </c>
      <c r="B583" s="1887">
        <v>580</v>
      </c>
      <c r="C583" s="371"/>
      <c r="D583" s="2177">
        <v>1</v>
      </c>
      <c r="E583" s="372"/>
      <c r="F583" s="372"/>
      <c r="G583" s="2178"/>
      <c r="H583" s="2108"/>
      <c r="I583" s="2323"/>
      <c r="J583" s="2315"/>
      <c r="K583" s="2315"/>
      <c r="N583" s="2331"/>
      <c r="O583" s="621" t="s">
        <v>405</v>
      </c>
      <c r="P583" s="1412"/>
      <c r="Q583" s="1412"/>
      <c r="R583" s="1412"/>
      <c r="S583" s="1412"/>
      <c r="T583" s="1412"/>
      <c r="U583" s="1412"/>
      <c r="V583" s="1412"/>
      <c r="W583" s="1412"/>
      <c r="X583" s="1412"/>
      <c r="Y583" s="1412"/>
      <c r="Z583" s="1412"/>
      <c r="AA583" s="1412"/>
      <c r="AB583" s="1415">
        <f>SUM(P583:R583)</f>
        <v>0</v>
      </c>
      <c r="AC583" s="1415">
        <f>SUM(S583:U583)</f>
        <v>0</v>
      </c>
      <c r="AD583" s="1415">
        <f>SUM(V583:X583)</f>
        <v>0</v>
      </c>
      <c r="AE583" s="1415">
        <f>SUM(Y583:AA583)</f>
        <v>0</v>
      </c>
      <c r="AF583" s="1415">
        <f>AB583+AC583</f>
        <v>0</v>
      </c>
      <c r="AG583" s="1415">
        <f>AE583+AD583</f>
        <v>0</v>
      </c>
      <c r="AH583" s="1415">
        <f>AF583+AG583</f>
        <v>0</v>
      </c>
    </row>
    <row r="584" spans="1:34" s="326" customFormat="1">
      <c r="A584" s="1887">
        <v>567</v>
      </c>
      <c r="B584" s="1887">
        <v>581</v>
      </c>
      <c r="C584" s="371"/>
      <c r="D584" s="2177">
        <v>1</v>
      </c>
      <c r="E584" s="372"/>
      <c r="F584" s="372"/>
      <c r="G584" s="2178"/>
      <c r="H584" s="2108"/>
      <c r="I584" s="2323"/>
      <c r="J584" s="2315"/>
      <c r="K584" s="2315"/>
      <c r="M584" s="882"/>
      <c r="N584" s="2332"/>
      <c r="O584" s="143" t="s">
        <v>414</v>
      </c>
      <c r="P584" s="1465"/>
      <c r="Q584" s="1465"/>
      <c r="R584" s="1465"/>
      <c r="S584" s="1465"/>
      <c r="T584" s="1465"/>
      <c r="U584" s="1465"/>
      <c r="V584" s="1465"/>
      <c r="W584" s="1465"/>
      <c r="X584" s="1465"/>
      <c r="Y584" s="1465"/>
      <c r="Z584" s="1465"/>
      <c r="AA584" s="1465"/>
      <c r="AB584" s="1415">
        <f>SUM(P584:R584)</f>
        <v>0</v>
      </c>
      <c r="AC584" s="1415">
        <f>SUM(S584:U584)</f>
        <v>0</v>
      </c>
      <c r="AD584" s="1415">
        <f>SUM(V584:X584)</f>
        <v>0</v>
      </c>
      <c r="AE584" s="1415">
        <f>SUM(Y584:AA584)</f>
        <v>0</v>
      </c>
      <c r="AF584" s="1415">
        <f>AB584+AC584</f>
        <v>0</v>
      </c>
      <c r="AG584" s="1415">
        <f>AE584+AD584</f>
        <v>0</v>
      </c>
      <c r="AH584" s="1415">
        <f>AF584+AG584</f>
        <v>0</v>
      </c>
    </row>
    <row r="585" spans="1:34">
      <c r="A585" s="1887">
        <v>568</v>
      </c>
      <c r="B585" s="1887">
        <v>582</v>
      </c>
      <c r="D585" s="2177">
        <v>1</v>
      </c>
      <c r="H585" s="2108"/>
      <c r="I585" s="2323"/>
      <c r="J585" s="2315"/>
      <c r="K585" s="2315"/>
      <c r="L585" s="326"/>
      <c r="M585" s="326" t="s">
        <v>313</v>
      </c>
      <c r="N585" s="2324"/>
      <c r="O585" s="2324"/>
      <c r="P585" s="1460">
        <f t="shared" ref="P585:AH585" si="360">P586+P587</f>
        <v>0</v>
      </c>
      <c r="Q585" s="1460">
        <f t="shared" si="360"/>
        <v>0</v>
      </c>
      <c r="R585" s="1460">
        <f t="shared" si="360"/>
        <v>0</v>
      </c>
      <c r="S585" s="1460">
        <f t="shared" si="360"/>
        <v>0</v>
      </c>
      <c r="T585" s="1460">
        <f t="shared" si="360"/>
        <v>0</v>
      </c>
      <c r="U585" s="1460">
        <f t="shared" si="360"/>
        <v>0</v>
      </c>
      <c r="V585" s="1460">
        <f t="shared" si="360"/>
        <v>0</v>
      </c>
      <c r="W585" s="1460">
        <f t="shared" si="360"/>
        <v>0</v>
      </c>
      <c r="X585" s="1460">
        <f t="shared" si="360"/>
        <v>0</v>
      </c>
      <c r="Y585" s="1460">
        <f t="shared" si="360"/>
        <v>0</v>
      </c>
      <c r="Z585" s="1460">
        <f t="shared" si="360"/>
        <v>0</v>
      </c>
      <c r="AA585" s="1460">
        <f t="shared" si="360"/>
        <v>0</v>
      </c>
      <c r="AB585" s="1460">
        <f t="shared" si="360"/>
        <v>0</v>
      </c>
      <c r="AC585" s="1460">
        <f t="shared" si="360"/>
        <v>0</v>
      </c>
      <c r="AD585" s="1460">
        <f t="shared" si="360"/>
        <v>0</v>
      </c>
      <c r="AE585" s="1460">
        <f t="shared" si="360"/>
        <v>0</v>
      </c>
      <c r="AF585" s="1460">
        <f t="shared" si="360"/>
        <v>0</v>
      </c>
      <c r="AG585" s="1460">
        <f t="shared" si="360"/>
        <v>0</v>
      </c>
      <c r="AH585" s="1460">
        <f t="shared" si="360"/>
        <v>0</v>
      </c>
    </row>
    <row r="586" spans="1:34">
      <c r="A586" s="1887">
        <v>569</v>
      </c>
      <c r="B586" s="1887">
        <v>583</v>
      </c>
      <c r="D586" s="2177">
        <v>1</v>
      </c>
      <c r="H586" s="2108"/>
      <c r="I586" s="2323"/>
      <c r="J586" s="2315"/>
      <c r="K586" s="2315"/>
      <c r="L586" s="326"/>
      <c r="M586" s="326"/>
      <c r="N586" s="2328" t="s">
        <v>410</v>
      </c>
      <c r="O586" s="2328"/>
      <c r="P586" s="1484"/>
      <c r="Q586" s="1484"/>
      <c r="R586" s="1484"/>
      <c r="S586" s="1484"/>
      <c r="T586" s="1484"/>
      <c r="U586" s="1484"/>
      <c r="V586" s="1484"/>
      <c r="W586" s="1484"/>
      <c r="X586" s="1484"/>
      <c r="Y586" s="1484"/>
      <c r="Z586" s="1484"/>
      <c r="AA586" s="1484"/>
      <c r="AB586" s="1460">
        <f t="shared" ref="AB586:AB595" si="361">SUM(P586:R586)</f>
        <v>0</v>
      </c>
      <c r="AC586" s="1460">
        <f t="shared" ref="AC586:AC595" si="362">SUM(S586:U586)</f>
        <v>0</v>
      </c>
      <c r="AD586" s="1460">
        <f t="shared" ref="AD586:AD595" si="363">SUM(V586:X586)</f>
        <v>0</v>
      </c>
      <c r="AE586" s="1460">
        <f t="shared" ref="AE586:AE595" si="364">SUM(Y586:AA586)</f>
        <v>0</v>
      </c>
      <c r="AF586" s="1460">
        <f t="shared" ref="AF586:AF595" si="365">AB586+AC586</f>
        <v>0</v>
      </c>
      <c r="AG586" s="1460">
        <f t="shared" ref="AG586:AG595" si="366">AE586+AD586</f>
        <v>0</v>
      </c>
      <c r="AH586" s="1460">
        <f t="shared" ref="AH586:AH595" si="367">AF586+AG586</f>
        <v>0</v>
      </c>
    </row>
    <row r="587" spans="1:34" s="326" customFormat="1">
      <c r="A587" s="1887">
        <v>570</v>
      </c>
      <c r="B587" s="1887">
        <v>584</v>
      </c>
      <c r="C587" s="371"/>
      <c r="D587" s="2177">
        <v>1</v>
      </c>
      <c r="E587" s="372"/>
      <c r="F587" s="372"/>
      <c r="G587" s="2178"/>
      <c r="H587" s="2108"/>
      <c r="I587" s="2323"/>
      <c r="J587" s="2315"/>
      <c r="K587" s="2315"/>
      <c r="N587" s="2329" t="s">
        <v>234</v>
      </c>
      <c r="O587" s="2329"/>
      <c r="P587" s="1461">
        <f t="shared" ref="P587:AA587" si="368">SUM(P588:P590)</f>
        <v>0</v>
      </c>
      <c r="Q587" s="1461">
        <f t="shared" si="368"/>
        <v>0</v>
      </c>
      <c r="R587" s="1461">
        <f t="shared" si="368"/>
        <v>0</v>
      </c>
      <c r="S587" s="1461">
        <f t="shared" si="368"/>
        <v>0</v>
      </c>
      <c r="T587" s="1461">
        <f t="shared" si="368"/>
        <v>0</v>
      </c>
      <c r="U587" s="1461">
        <f t="shared" si="368"/>
        <v>0</v>
      </c>
      <c r="V587" s="1461">
        <f t="shared" si="368"/>
        <v>0</v>
      </c>
      <c r="W587" s="1461">
        <f t="shared" si="368"/>
        <v>0</v>
      </c>
      <c r="X587" s="1461">
        <f t="shared" si="368"/>
        <v>0</v>
      </c>
      <c r="Y587" s="1461">
        <f t="shared" si="368"/>
        <v>0</v>
      </c>
      <c r="Z587" s="1461">
        <f t="shared" si="368"/>
        <v>0</v>
      </c>
      <c r="AA587" s="1461">
        <f t="shared" si="368"/>
        <v>0</v>
      </c>
      <c r="AB587" s="1461">
        <f t="shared" si="361"/>
        <v>0</v>
      </c>
      <c r="AC587" s="1461">
        <f t="shared" si="362"/>
        <v>0</v>
      </c>
      <c r="AD587" s="1461">
        <f t="shared" si="363"/>
        <v>0</v>
      </c>
      <c r="AE587" s="1461">
        <f t="shared" si="364"/>
        <v>0</v>
      </c>
      <c r="AF587" s="1461">
        <f t="shared" si="365"/>
        <v>0</v>
      </c>
      <c r="AG587" s="1461">
        <f t="shared" si="366"/>
        <v>0</v>
      </c>
      <c r="AH587" s="1461">
        <f t="shared" si="367"/>
        <v>0</v>
      </c>
    </row>
    <row r="588" spans="1:34" s="326" customFormat="1">
      <c r="A588" s="1887">
        <v>571</v>
      </c>
      <c r="B588" s="1887">
        <v>585</v>
      </c>
      <c r="C588" s="371"/>
      <c r="D588" s="2177">
        <v>1</v>
      </c>
      <c r="E588" s="372"/>
      <c r="F588" s="372"/>
      <c r="G588" s="2178"/>
      <c r="H588" s="2108"/>
      <c r="I588" s="2323"/>
      <c r="J588" s="2315"/>
      <c r="K588" s="2315"/>
      <c r="N588" s="2330"/>
      <c r="O588" s="588" t="s">
        <v>404</v>
      </c>
      <c r="P588" s="1454"/>
      <c r="Q588" s="1454"/>
      <c r="R588" s="1454"/>
      <c r="S588" s="1454"/>
      <c r="T588" s="1454"/>
      <c r="U588" s="1454"/>
      <c r="V588" s="1454"/>
      <c r="W588" s="1454"/>
      <c r="X588" s="1454"/>
      <c r="Y588" s="1454"/>
      <c r="Z588" s="1454"/>
      <c r="AA588" s="1454"/>
      <c r="AB588" s="1453">
        <f t="shared" si="361"/>
        <v>0</v>
      </c>
      <c r="AC588" s="1453">
        <f t="shared" si="362"/>
        <v>0</v>
      </c>
      <c r="AD588" s="1453">
        <f t="shared" si="363"/>
        <v>0</v>
      </c>
      <c r="AE588" s="1453">
        <f t="shared" si="364"/>
        <v>0</v>
      </c>
      <c r="AF588" s="1453">
        <f t="shared" si="365"/>
        <v>0</v>
      </c>
      <c r="AG588" s="1453">
        <f t="shared" si="366"/>
        <v>0</v>
      </c>
      <c r="AH588" s="1453">
        <f t="shared" si="367"/>
        <v>0</v>
      </c>
    </row>
    <row r="589" spans="1:34" s="326" customFormat="1">
      <c r="A589" s="1887">
        <v>572</v>
      </c>
      <c r="B589" s="1887">
        <v>586</v>
      </c>
      <c r="C589" s="371"/>
      <c r="D589" s="2177">
        <v>1</v>
      </c>
      <c r="E589" s="372"/>
      <c r="F589" s="372"/>
      <c r="G589" s="2178"/>
      <c r="H589" s="2108"/>
      <c r="I589" s="2323"/>
      <c r="J589" s="2315"/>
      <c r="K589" s="2315"/>
      <c r="N589" s="2331"/>
      <c r="O589" s="621" t="s">
        <v>405</v>
      </c>
      <c r="P589" s="1412"/>
      <c r="Q589" s="1412"/>
      <c r="R589" s="1412"/>
      <c r="S589" s="1412"/>
      <c r="T589" s="1412"/>
      <c r="U589" s="1412"/>
      <c r="V589" s="1412"/>
      <c r="W589" s="1412"/>
      <c r="X589" s="1412"/>
      <c r="Y589" s="1412"/>
      <c r="Z589" s="1412"/>
      <c r="AA589" s="1412"/>
      <c r="AB589" s="1415">
        <f t="shared" si="361"/>
        <v>0</v>
      </c>
      <c r="AC589" s="1415">
        <f t="shared" si="362"/>
        <v>0</v>
      </c>
      <c r="AD589" s="1415">
        <f t="shared" si="363"/>
        <v>0</v>
      </c>
      <c r="AE589" s="1415">
        <f t="shared" si="364"/>
        <v>0</v>
      </c>
      <c r="AF589" s="1415">
        <f t="shared" si="365"/>
        <v>0</v>
      </c>
      <c r="AG589" s="1415">
        <f t="shared" si="366"/>
        <v>0</v>
      </c>
      <c r="AH589" s="1415">
        <f t="shared" si="367"/>
        <v>0</v>
      </c>
    </row>
    <row r="590" spans="1:34" s="326" customFormat="1">
      <c r="A590" s="1887">
        <v>573</v>
      </c>
      <c r="B590" s="1887">
        <v>587</v>
      </c>
      <c r="C590" s="371"/>
      <c r="D590" s="2177">
        <v>1</v>
      </c>
      <c r="E590" s="372"/>
      <c r="F590" s="372"/>
      <c r="G590" s="2178"/>
      <c r="H590" s="2108"/>
      <c r="I590" s="2323"/>
      <c r="J590" s="2315"/>
      <c r="K590" s="2315"/>
      <c r="M590" s="882"/>
      <c r="N590" s="2332"/>
      <c r="O590" s="143" t="s">
        <v>414</v>
      </c>
      <c r="P590" s="1465"/>
      <c r="Q590" s="1465"/>
      <c r="R590" s="1465"/>
      <c r="S590" s="1465"/>
      <c r="T590" s="1465"/>
      <c r="U590" s="1465"/>
      <c r="V590" s="1465"/>
      <c r="W590" s="1465"/>
      <c r="X590" s="1465"/>
      <c r="Y590" s="1465"/>
      <c r="Z590" s="1465"/>
      <c r="AA590" s="1465"/>
      <c r="AB590" s="1415">
        <f t="shared" si="361"/>
        <v>0</v>
      </c>
      <c r="AC590" s="1415">
        <f t="shared" si="362"/>
        <v>0</v>
      </c>
      <c r="AD590" s="1415">
        <f t="shared" si="363"/>
        <v>0</v>
      </c>
      <c r="AE590" s="1415">
        <f t="shared" si="364"/>
        <v>0</v>
      </c>
      <c r="AF590" s="1415">
        <f t="shared" si="365"/>
        <v>0</v>
      </c>
      <c r="AG590" s="1415">
        <f t="shared" si="366"/>
        <v>0</v>
      </c>
      <c r="AH590" s="1415">
        <f t="shared" si="367"/>
        <v>0</v>
      </c>
    </row>
    <row r="591" spans="1:34" s="326" customFormat="1">
      <c r="A591" s="1887">
        <v>574</v>
      </c>
      <c r="B591" s="1887">
        <v>588</v>
      </c>
      <c r="C591" s="371"/>
      <c r="D591" s="2177">
        <v>1</v>
      </c>
      <c r="E591" s="372"/>
      <c r="F591" s="372"/>
      <c r="G591" s="2178"/>
      <c r="H591" s="2108"/>
      <c r="I591" s="2323"/>
      <c r="J591" s="2315"/>
      <c r="K591" s="2315"/>
      <c r="M591" s="2333" t="s">
        <v>506</v>
      </c>
      <c r="N591" s="2334"/>
      <c r="O591" s="2334"/>
      <c r="P591" s="1459">
        <f>SUM(P592:P593)</f>
        <v>0</v>
      </c>
      <c r="Q591" s="1459">
        <f t="shared" ref="Q591:AA591" si="369">SUM(Q592:Q593)</f>
        <v>0</v>
      </c>
      <c r="R591" s="1459">
        <f t="shared" si="369"/>
        <v>0</v>
      </c>
      <c r="S591" s="1459">
        <f t="shared" si="369"/>
        <v>0</v>
      </c>
      <c r="T591" s="1459">
        <f t="shared" si="369"/>
        <v>0</v>
      </c>
      <c r="U591" s="1459">
        <f t="shared" si="369"/>
        <v>0</v>
      </c>
      <c r="V591" s="1459">
        <f t="shared" si="369"/>
        <v>0</v>
      </c>
      <c r="W591" s="1459">
        <f t="shared" si="369"/>
        <v>0</v>
      </c>
      <c r="X591" s="1459">
        <f t="shared" si="369"/>
        <v>0</v>
      </c>
      <c r="Y591" s="1459">
        <f t="shared" si="369"/>
        <v>0</v>
      </c>
      <c r="Z591" s="1459">
        <f t="shared" si="369"/>
        <v>0</v>
      </c>
      <c r="AA591" s="1459">
        <f t="shared" si="369"/>
        <v>0</v>
      </c>
      <c r="AB591" s="1459">
        <f t="shared" si="361"/>
        <v>0</v>
      </c>
      <c r="AC591" s="1459">
        <f t="shared" si="362"/>
        <v>0</v>
      </c>
      <c r="AD591" s="1459">
        <f t="shared" si="363"/>
        <v>0</v>
      </c>
      <c r="AE591" s="1459">
        <f t="shared" si="364"/>
        <v>0</v>
      </c>
      <c r="AF591" s="1459">
        <f t="shared" si="365"/>
        <v>0</v>
      </c>
      <c r="AG591" s="1459">
        <f t="shared" si="366"/>
        <v>0</v>
      </c>
      <c r="AH591" s="1459">
        <f t="shared" si="367"/>
        <v>0</v>
      </c>
    </row>
    <row r="592" spans="1:34" s="326" customFormat="1">
      <c r="A592" s="1887">
        <v>575</v>
      </c>
      <c r="B592" s="1887">
        <v>589</v>
      </c>
      <c r="C592" s="371"/>
      <c r="D592" s="2177">
        <v>1</v>
      </c>
      <c r="E592" s="372"/>
      <c r="F592" s="372"/>
      <c r="G592" s="2178"/>
      <c r="H592" s="2108"/>
      <c r="I592" s="2323"/>
      <c r="J592" s="2315"/>
      <c r="K592" s="2315"/>
      <c r="M592" s="2331"/>
      <c r="N592" s="2330"/>
      <c r="O592" s="2330" t="s">
        <v>419</v>
      </c>
      <c r="P592" s="1454"/>
      <c r="Q592" s="1454"/>
      <c r="R592" s="1454"/>
      <c r="S592" s="1454"/>
      <c r="T592" s="1454"/>
      <c r="U592" s="1454"/>
      <c r="V592" s="1454"/>
      <c r="W592" s="1454"/>
      <c r="X592" s="1454"/>
      <c r="Y592" s="1454"/>
      <c r="Z592" s="1454"/>
      <c r="AA592" s="1454"/>
      <c r="AB592" s="1453">
        <f t="shared" si="361"/>
        <v>0</v>
      </c>
      <c r="AC592" s="1453">
        <f t="shared" si="362"/>
        <v>0</v>
      </c>
      <c r="AD592" s="1453">
        <f t="shared" si="363"/>
        <v>0</v>
      </c>
      <c r="AE592" s="1453">
        <f t="shared" si="364"/>
        <v>0</v>
      </c>
      <c r="AF592" s="1453">
        <f t="shared" si="365"/>
        <v>0</v>
      </c>
      <c r="AG592" s="1453">
        <f t="shared" si="366"/>
        <v>0</v>
      </c>
      <c r="AH592" s="1453">
        <f t="shared" si="367"/>
        <v>0</v>
      </c>
    </row>
    <row r="593" spans="1:34" s="326" customFormat="1">
      <c r="A593" s="1887">
        <v>576</v>
      </c>
      <c r="B593" s="1887">
        <v>590</v>
      </c>
      <c r="C593" s="371"/>
      <c r="D593" s="2177">
        <v>1</v>
      </c>
      <c r="E593" s="372"/>
      <c r="F593" s="372"/>
      <c r="G593" s="2178"/>
      <c r="H593" s="2108"/>
      <c r="I593" s="2323"/>
      <c r="J593" s="2315"/>
      <c r="K593" s="2315"/>
      <c r="M593" s="2332"/>
      <c r="N593" s="2332"/>
      <c r="O593" s="2332" t="s">
        <v>421</v>
      </c>
      <c r="P593" s="1465"/>
      <c r="Q593" s="1465"/>
      <c r="R593" s="1465"/>
      <c r="S593" s="1465"/>
      <c r="T593" s="1465"/>
      <c r="U593" s="1465"/>
      <c r="V593" s="1465"/>
      <c r="W593" s="1465"/>
      <c r="X593" s="1465"/>
      <c r="Y593" s="1465"/>
      <c r="Z593" s="1465"/>
      <c r="AA593" s="1465"/>
      <c r="AB593" s="1415">
        <f t="shared" si="361"/>
        <v>0</v>
      </c>
      <c r="AC593" s="1415">
        <f t="shared" si="362"/>
        <v>0</v>
      </c>
      <c r="AD593" s="1415">
        <f t="shared" si="363"/>
        <v>0</v>
      </c>
      <c r="AE593" s="1415">
        <f t="shared" si="364"/>
        <v>0</v>
      </c>
      <c r="AF593" s="1415">
        <f t="shared" si="365"/>
        <v>0</v>
      </c>
      <c r="AG593" s="1415">
        <f t="shared" si="366"/>
        <v>0</v>
      </c>
      <c r="AH593" s="1415">
        <f t="shared" si="367"/>
        <v>0</v>
      </c>
    </row>
    <row r="594" spans="1:34" s="326" customFormat="1">
      <c r="A594" s="1887">
        <v>577</v>
      </c>
      <c r="B594" s="1887">
        <v>591</v>
      </c>
      <c r="C594" s="371"/>
      <c r="D594" s="2177">
        <v>1</v>
      </c>
      <c r="E594" s="372"/>
      <c r="F594" s="372"/>
      <c r="G594" s="2178"/>
      <c r="H594" s="2108"/>
      <c r="I594" s="2323"/>
      <c r="J594" s="2315"/>
      <c r="K594" s="2315"/>
      <c r="M594" s="2331" t="s">
        <v>576</v>
      </c>
      <c r="N594" s="2331"/>
      <c r="O594" s="2332"/>
      <c r="P594" s="1465"/>
      <c r="Q594" s="1465"/>
      <c r="R594" s="1465"/>
      <c r="S594" s="1465"/>
      <c r="T594" s="1465"/>
      <c r="U594" s="1465"/>
      <c r="V594" s="1465"/>
      <c r="W594" s="1465"/>
      <c r="X594" s="1465"/>
      <c r="Y594" s="1465"/>
      <c r="Z594" s="1465"/>
      <c r="AA594" s="1465"/>
      <c r="AB594" s="1415">
        <f>SUM(P594:R594)</f>
        <v>0</v>
      </c>
      <c r="AC594" s="1415">
        <f>SUM(S594:U594)</f>
        <v>0</v>
      </c>
      <c r="AD594" s="1415">
        <f>SUM(V594:X594)</f>
        <v>0</v>
      </c>
      <c r="AE594" s="1415">
        <f>SUM(Y594:AA594)</f>
        <v>0</v>
      </c>
      <c r="AF594" s="1415">
        <f>AB594+AC594</f>
        <v>0</v>
      </c>
      <c r="AG594" s="1415">
        <f>AE594+AD594</f>
        <v>0</v>
      </c>
      <c r="AH594" s="1415">
        <f>AF594+AG594</f>
        <v>0</v>
      </c>
    </row>
    <row r="595" spans="1:34">
      <c r="A595" s="1887">
        <v>578</v>
      </c>
      <c r="B595" s="1887">
        <v>592</v>
      </c>
      <c r="D595" s="2177">
        <v>1</v>
      </c>
      <c r="H595" s="2108"/>
      <c r="I595" s="2323"/>
      <c r="J595" s="122"/>
      <c r="K595" s="122"/>
      <c r="L595" s="882"/>
      <c r="M595" s="2327" t="s">
        <v>136</v>
      </c>
      <c r="N595" s="2327"/>
      <c r="O595" s="2327"/>
      <c r="P595" s="1462"/>
      <c r="Q595" s="1462"/>
      <c r="R595" s="1462"/>
      <c r="S595" s="1462"/>
      <c r="T595" s="1462"/>
      <c r="U595" s="1462"/>
      <c r="V595" s="1462"/>
      <c r="W595" s="1462"/>
      <c r="X595" s="1462"/>
      <c r="Y595" s="1462"/>
      <c r="Z595" s="1462"/>
      <c r="AA595" s="1462"/>
      <c r="AB595" s="1395">
        <f t="shared" si="361"/>
        <v>0</v>
      </c>
      <c r="AC595" s="1395">
        <f t="shared" si="362"/>
        <v>0</v>
      </c>
      <c r="AD595" s="1395">
        <f t="shared" si="363"/>
        <v>0</v>
      </c>
      <c r="AE595" s="1395">
        <f t="shared" si="364"/>
        <v>0</v>
      </c>
      <c r="AF595" s="1395">
        <f t="shared" si="365"/>
        <v>0</v>
      </c>
      <c r="AG595" s="1395">
        <f t="shared" si="366"/>
        <v>0</v>
      </c>
      <c r="AH595" s="1395">
        <f t="shared" si="367"/>
        <v>0</v>
      </c>
    </row>
    <row r="596" spans="1:34">
      <c r="A596" s="1887">
        <v>579</v>
      </c>
      <c r="B596" s="1887">
        <v>593</v>
      </c>
      <c r="D596" s="2177">
        <v>1</v>
      </c>
      <c r="H596" s="2108"/>
      <c r="I596" s="2323"/>
      <c r="J596" s="2317" t="s">
        <v>230</v>
      </c>
      <c r="K596" s="2317"/>
      <c r="L596" s="1080"/>
      <c r="M596" s="1080"/>
      <c r="N596" s="1080"/>
      <c r="O596" s="1080"/>
      <c r="P596" s="1482">
        <f t="shared" ref="P596:AH596" si="370">P597+P604</f>
        <v>0</v>
      </c>
      <c r="Q596" s="1482">
        <f t="shared" si="370"/>
        <v>0</v>
      </c>
      <c r="R596" s="1482">
        <f t="shared" si="370"/>
        <v>0</v>
      </c>
      <c r="S596" s="1482">
        <f t="shared" si="370"/>
        <v>0</v>
      </c>
      <c r="T596" s="1482">
        <f t="shared" si="370"/>
        <v>0</v>
      </c>
      <c r="U596" s="1482">
        <f t="shared" si="370"/>
        <v>0</v>
      </c>
      <c r="V596" s="1482">
        <f t="shared" si="370"/>
        <v>0</v>
      </c>
      <c r="W596" s="1482">
        <f t="shared" si="370"/>
        <v>0</v>
      </c>
      <c r="X596" s="1482">
        <f t="shared" si="370"/>
        <v>0</v>
      </c>
      <c r="Y596" s="1482">
        <f t="shared" si="370"/>
        <v>0</v>
      </c>
      <c r="Z596" s="1482">
        <f t="shared" si="370"/>
        <v>0</v>
      </c>
      <c r="AA596" s="1482">
        <f t="shared" si="370"/>
        <v>0</v>
      </c>
      <c r="AB596" s="1482">
        <f t="shared" si="370"/>
        <v>0</v>
      </c>
      <c r="AC596" s="1482">
        <f t="shared" si="370"/>
        <v>0</v>
      </c>
      <c r="AD596" s="1482">
        <f t="shared" si="370"/>
        <v>0</v>
      </c>
      <c r="AE596" s="1482">
        <f t="shared" si="370"/>
        <v>0</v>
      </c>
      <c r="AF596" s="1482">
        <f t="shared" si="370"/>
        <v>0</v>
      </c>
      <c r="AG596" s="1482">
        <f t="shared" si="370"/>
        <v>0</v>
      </c>
      <c r="AH596" s="1482">
        <f t="shared" si="370"/>
        <v>0</v>
      </c>
    </row>
    <row r="597" spans="1:34">
      <c r="A597" s="1887">
        <v>580</v>
      </c>
      <c r="B597" s="1887">
        <v>594</v>
      </c>
      <c r="D597" s="2177">
        <v>1</v>
      </c>
      <c r="H597" s="2108"/>
      <c r="I597" s="2323"/>
      <c r="J597" s="2315"/>
      <c r="K597" s="2315"/>
      <c r="L597" s="326" t="s">
        <v>326</v>
      </c>
      <c r="M597" s="2324"/>
      <c r="N597" s="2324"/>
      <c r="O597" s="2324"/>
      <c r="P597" s="1450">
        <f t="shared" ref="P597:AH597" si="371">SUM(P598:P603)</f>
        <v>0</v>
      </c>
      <c r="Q597" s="1450">
        <f t="shared" si="371"/>
        <v>0</v>
      </c>
      <c r="R597" s="1450">
        <f t="shared" si="371"/>
        <v>0</v>
      </c>
      <c r="S597" s="1450">
        <f t="shared" si="371"/>
        <v>0</v>
      </c>
      <c r="T597" s="1450">
        <f t="shared" si="371"/>
        <v>0</v>
      </c>
      <c r="U597" s="1450">
        <f t="shared" si="371"/>
        <v>0</v>
      </c>
      <c r="V597" s="1450">
        <f t="shared" si="371"/>
        <v>0</v>
      </c>
      <c r="W597" s="1450">
        <f t="shared" si="371"/>
        <v>0</v>
      </c>
      <c r="X597" s="1450">
        <f t="shared" si="371"/>
        <v>0</v>
      </c>
      <c r="Y597" s="1450">
        <f t="shared" si="371"/>
        <v>0</v>
      </c>
      <c r="Z597" s="1450">
        <f t="shared" si="371"/>
        <v>0</v>
      </c>
      <c r="AA597" s="1450">
        <f t="shared" si="371"/>
        <v>0</v>
      </c>
      <c r="AB597" s="1450">
        <f t="shared" si="371"/>
        <v>0</v>
      </c>
      <c r="AC597" s="1450">
        <f t="shared" si="371"/>
        <v>0</v>
      </c>
      <c r="AD597" s="1450">
        <f t="shared" si="371"/>
        <v>0</v>
      </c>
      <c r="AE597" s="1450">
        <f t="shared" si="371"/>
        <v>0</v>
      </c>
      <c r="AF597" s="1450">
        <f t="shared" si="371"/>
        <v>0</v>
      </c>
      <c r="AG597" s="1450">
        <f t="shared" si="371"/>
        <v>0</v>
      </c>
      <c r="AH597" s="1450">
        <f t="shared" si="371"/>
        <v>0</v>
      </c>
    </row>
    <row r="598" spans="1:34">
      <c r="A598" s="1887">
        <v>581</v>
      </c>
      <c r="B598" s="1887">
        <v>595</v>
      </c>
      <c r="D598" s="2177">
        <v>1</v>
      </c>
      <c r="H598" s="2108"/>
      <c r="I598" s="2323"/>
      <c r="J598" s="2315"/>
      <c r="K598" s="2315"/>
      <c r="L598" s="326"/>
      <c r="M598" s="2325" t="s">
        <v>321</v>
      </c>
      <c r="N598" s="2325"/>
      <c r="O598" s="2325"/>
      <c r="P598" s="1454"/>
      <c r="Q598" s="1454"/>
      <c r="R598" s="1454"/>
      <c r="S598" s="1454"/>
      <c r="T598" s="1454"/>
      <c r="U598" s="1454"/>
      <c r="V598" s="1454"/>
      <c r="W598" s="1454"/>
      <c r="X598" s="1454"/>
      <c r="Y598" s="1454"/>
      <c r="Z598" s="1454"/>
      <c r="AA598" s="1454"/>
      <c r="AB598" s="1452">
        <f t="shared" ref="AB598:AB603" si="372">SUM(P598:R598)</f>
        <v>0</v>
      </c>
      <c r="AC598" s="1452">
        <f t="shared" ref="AC598:AC603" si="373">SUM(S598:U598)</f>
        <v>0</v>
      </c>
      <c r="AD598" s="1452">
        <f t="shared" ref="AD598:AD603" si="374">SUM(V598:X598)</f>
        <v>0</v>
      </c>
      <c r="AE598" s="1452">
        <f t="shared" ref="AE598:AE603" si="375">SUM(Y598:AA598)</f>
        <v>0</v>
      </c>
      <c r="AF598" s="1452">
        <f t="shared" ref="AF598:AF603" si="376">AB598+AC598</f>
        <v>0</v>
      </c>
      <c r="AG598" s="1452">
        <f t="shared" ref="AG598:AG603" si="377">AE598+AD598</f>
        <v>0</v>
      </c>
      <c r="AH598" s="1452">
        <f t="shared" ref="AH598:AH603" si="378">AF598+AG598</f>
        <v>0</v>
      </c>
    </row>
    <row r="599" spans="1:34">
      <c r="A599" s="1887">
        <v>582</v>
      </c>
      <c r="B599" s="1887">
        <v>596</v>
      </c>
      <c r="D599" s="2177">
        <v>1</v>
      </c>
      <c r="H599" s="2108"/>
      <c r="I599" s="2323"/>
      <c r="J599" s="2315"/>
      <c r="K599" s="2315"/>
      <c r="L599" s="326"/>
      <c r="M599" s="326" t="s">
        <v>218</v>
      </c>
      <c r="N599" s="326"/>
      <c r="O599" s="326"/>
      <c r="P599" s="1412"/>
      <c r="Q599" s="1412"/>
      <c r="R599" s="1412"/>
      <c r="S599" s="1412"/>
      <c r="T599" s="1412"/>
      <c r="U599" s="1412"/>
      <c r="V599" s="1412"/>
      <c r="W599" s="1412"/>
      <c r="X599" s="1412"/>
      <c r="Y599" s="1412"/>
      <c r="Z599" s="1412"/>
      <c r="AA599" s="1412"/>
      <c r="AB599" s="1398">
        <f t="shared" si="372"/>
        <v>0</v>
      </c>
      <c r="AC599" s="1398">
        <f t="shared" si="373"/>
        <v>0</v>
      </c>
      <c r="AD599" s="1398">
        <f t="shared" si="374"/>
        <v>0</v>
      </c>
      <c r="AE599" s="1398">
        <f t="shared" si="375"/>
        <v>0</v>
      </c>
      <c r="AF599" s="1398">
        <f t="shared" si="376"/>
        <v>0</v>
      </c>
      <c r="AG599" s="1398">
        <f t="shared" si="377"/>
        <v>0</v>
      </c>
      <c r="AH599" s="1398">
        <f t="shared" si="378"/>
        <v>0</v>
      </c>
    </row>
    <row r="600" spans="1:34">
      <c r="A600" s="1887">
        <v>583</v>
      </c>
      <c r="B600" s="1887">
        <v>597</v>
      </c>
      <c r="D600" s="2177">
        <v>1</v>
      </c>
      <c r="H600" s="2108"/>
      <c r="I600" s="2323"/>
      <c r="J600" s="2315"/>
      <c r="K600" s="2315"/>
      <c r="L600" s="326"/>
      <c r="M600" s="326" t="s">
        <v>137</v>
      </c>
      <c r="N600" s="326"/>
      <c r="O600" s="326"/>
      <c r="P600" s="1412"/>
      <c r="Q600" s="1412"/>
      <c r="R600" s="1412"/>
      <c r="S600" s="1412"/>
      <c r="T600" s="1412"/>
      <c r="U600" s="1412"/>
      <c r="V600" s="1412"/>
      <c r="W600" s="1412"/>
      <c r="X600" s="1412"/>
      <c r="Y600" s="1412"/>
      <c r="Z600" s="1412"/>
      <c r="AA600" s="1412"/>
      <c r="AB600" s="1398">
        <f t="shared" si="372"/>
        <v>0</v>
      </c>
      <c r="AC600" s="1398">
        <f t="shared" si="373"/>
        <v>0</v>
      </c>
      <c r="AD600" s="1398">
        <f t="shared" si="374"/>
        <v>0</v>
      </c>
      <c r="AE600" s="1398">
        <f t="shared" si="375"/>
        <v>0</v>
      </c>
      <c r="AF600" s="1398">
        <f t="shared" si="376"/>
        <v>0</v>
      </c>
      <c r="AG600" s="1398">
        <f t="shared" si="377"/>
        <v>0</v>
      </c>
      <c r="AH600" s="1398">
        <f t="shared" si="378"/>
        <v>0</v>
      </c>
    </row>
    <row r="601" spans="1:34">
      <c r="A601" s="1887">
        <v>584</v>
      </c>
      <c r="B601" s="1887">
        <v>598</v>
      </c>
      <c r="D601" s="2177">
        <v>1</v>
      </c>
      <c r="H601" s="2108"/>
      <c r="I601" s="2323"/>
      <c r="J601" s="2315"/>
      <c r="K601" s="2315"/>
      <c r="L601" s="326"/>
      <c r="M601" s="326" t="s">
        <v>219</v>
      </c>
      <c r="N601" s="326"/>
      <c r="O601" s="326"/>
      <c r="P601" s="1412"/>
      <c r="Q601" s="1412"/>
      <c r="R601" s="1412"/>
      <c r="S601" s="1412"/>
      <c r="T601" s="1412"/>
      <c r="U601" s="1412"/>
      <c r="V601" s="1412"/>
      <c r="W601" s="1412"/>
      <c r="X601" s="1412"/>
      <c r="Y601" s="1412"/>
      <c r="Z601" s="1412"/>
      <c r="AA601" s="1412"/>
      <c r="AB601" s="1398">
        <f t="shared" si="372"/>
        <v>0</v>
      </c>
      <c r="AC601" s="1398">
        <f t="shared" si="373"/>
        <v>0</v>
      </c>
      <c r="AD601" s="1398">
        <f t="shared" si="374"/>
        <v>0</v>
      </c>
      <c r="AE601" s="1398">
        <f t="shared" si="375"/>
        <v>0</v>
      </c>
      <c r="AF601" s="1398">
        <f t="shared" si="376"/>
        <v>0</v>
      </c>
      <c r="AG601" s="1398">
        <f t="shared" si="377"/>
        <v>0</v>
      </c>
      <c r="AH601" s="1398">
        <f t="shared" si="378"/>
        <v>0</v>
      </c>
    </row>
    <row r="602" spans="1:34">
      <c r="A602" s="1887">
        <v>585</v>
      </c>
      <c r="B602" s="1887">
        <v>599</v>
      </c>
      <c r="D602" s="2177">
        <v>1</v>
      </c>
      <c r="H602" s="2108"/>
      <c r="I602" s="2323"/>
      <c r="J602" s="2315"/>
      <c r="K602" s="2315"/>
      <c r="L602" s="326"/>
      <c r="M602" s="326" t="s">
        <v>313</v>
      </c>
      <c r="N602" s="326"/>
      <c r="O602" s="326"/>
      <c r="P602" s="1412"/>
      <c r="Q602" s="1412"/>
      <c r="R602" s="1412"/>
      <c r="S602" s="1412"/>
      <c r="T602" s="1412"/>
      <c r="U602" s="1412"/>
      <c r="V602" s="1412"/>
      <c r="W602" s="1412"/>
      <c r="X602" s="1412"/>
      <c r="Y602" s="1412"/>
      <c r="Z602" s="1412"/>
      <c r="AA602" s="1412"/>
      <c r="AB602" s="1398">
        <f t="shared" si="372"/>
        <v>0</v>
      </c>
      <c r="AC602" s="1398">
        <f t="shared" si="373"/>
        <v>0</v>
      </c>
      <c r="AD602" s="1398">
        <f t="shared" si="374"/>
        <v>0</v>
      </c>
      <c r="AE602" s="1398">
        <f t="shared" si="375"/>
        <v>0</v>
      </c>
      <c r="AF602" s="1398">
        <f t="shared" si="376"/>
        <v>0</v>
      </c>
      <c r="AG602" s="1398">
        <f t="shared" si="377"/>
        <v>0</v>
      </c>
      <c r="AH602" s="1398">
        <f t="shared" si="378"/>
        <v>0</v>
      </c>
    </row>
    <row r="603" spans="1:34">
      <c r="A603" s="1887">
        <v>586</v>
      </c>
      <c r="B603" s="1887">
        <v>600</v>
      </c>
      <c r="D603" s="2177">
        <v>1</v>
      </c>
      <c r="H603" s="2108"/>
      <c r="I603" s="2323"/>
      <c r="J603" s="2315"/>
      <c r="K603" s="2315"/>
      <c r="L603" s="326"/>
      <c r="M603" s="882" t="s">
        <v>136</v>
      </c>
      <c r="N603" s="882"/>
      <c r="O603" s="882"/>
      <c r="P603" s="1465"/>
      <c r="Q603" s="1465"/>
      <c r="R603" s="1465"/>
      <c r="S603" s="1465"/>
      <c r="T603" s="1465"/>
      <c r="U603" s="1465"/>
      <c r="V603" s="1465"/>
      <c r="W603" s="1465"/>
      <c r="X603" s="1465"/>
      <c r="Y603" s="1465"/>
      <c r="Z603" s="1465"/>
      <c r="AA603" s="1465"/>
      <c r="AB603" s="1399">
        <f t="shared" si="372"/>
        <v>0</v>
      </c>
      <c r="AC603" s="1399">
        <f t="shared" si="373"/>
        <v>0</v>
      </c>
      <c r="AD603" s="1399">
        <f t="shared" si="374"/>
        <v>0</v>
      </c>
      <c r="AE603" s="1399">
        <f t="shared" si="375"/>
        <v>0</v>
      </c>
      <c r="AF603" s="1399">
        <f t="shared" si="376"/>
        <v>0</v>
      </c>
      <c r="AG603" s="1399">
        <f t="shared" si="377"/>
        <v>0</v>
      </c>
      <c r="AH603" s="1399">
        <f t="shared" si="378"/>
        <v>0</v>
      </c>
    </row>
    <row r="604" spans="1:34">
      <c r="A604" s="1887">
        <v>587</v>
      </c>
      <c r="B604" s="1887">
        <v>601</v>
      </c>
      <c r="D604" s="2177">
        <v>1</v>
      </c>
      <c r="H604" s="2108"/>
      <c r="I604" s="2323"/>
      <c r="J604" s="2315"/>
      <c r="K604" s="2315"/>
      <c r="L604" s="2326" t="s">
        <v>328</v>
      </c>
      <c r="M604" s="2326"/>
      <c r="N604" s="2326"/>
      <c r="O604" s="2326"/>
      <c r="P604" s="1397">
        <f t="shared" ref="P604:AH604" si="379">P605+P611+P617+P623+P629+P635+P638+P639</f>
        <v>0</v>
      </c>
      <c r="Q604" s="1397">
        <f t="shared" si="379"/>
        <v>0</v>
      </c>
      <c r="R604" s="1397">
        <f t="shared" si="379"/>
        <v>0</v>
      </c>
      <c r="S604" s="1397">
        <f t="shared" si="379"/>
        <v>0</v>
      </c>
      <c r="T604" s="1397">
        <f t="shared" si="379"/>
        <v>0</v>
      </c>
      <c r="U604" s="1397">
        <f t="shared" si="379"/>
        <v>0</v>
      </c>
      <c r="V604" s="1397">
        <f t="shared" si="379"/>
        <v>0</v>
      </c>
      <c r="W604" s="1397">
        <f t="shared" si="379"/>
        <v>0</v>
      </c>
      <c r="X604" s="1397">
        <f t="shared" si="379"/>
        <v>0</v>
      </c>
      <c r="Y604" s="1397">
        <f t="shared" si="379"/>
        <v>0</v>
      </c>
      <c r="Z604" s="1397">
        <f t="shared" si="379"/>
        <v>0</v>
      </c>
      <c r="AA604" s="1397">
        <f t="shared" si="379"/>
        <v>0</v>
      </c>
      <c r="AB604" s="1397">
        <f t="shared" si="379"/>
        <v>0</v>
      </c>
      <c r="AC604" s="1397">
        <f t="shared" si="379"/>
        <v>0</v>
      </c>
      <c r="AD604" s="1397">
        <f t="shared" si="379"/>
        <v>0</v>
      </c>
      <c r="AE604" s="1397">
        <f t="shared" si="379"/>
        <v>0</v>
      </c>
      <c r="AF604" s="1397">
        <f t="shared" si="379"/>
        <v>0</v>
      </c>
      <c r="AG604" s="1397">
        <f t="shared" si="379"/>
        <v>0</v>
      </c>
      <c r="AH604" s="1397">
        <f t="shared" si="379"/>
        <v>0</v>
      </c>
    </row>
    <row r="605" spans="1:34">
      <c r="A605" s="1887">
        <v>588</v>
      </c>
      <c r="B605" s="1887">
        <v>602</v>
      </c>
      <c r="D605" s="2177">
        <v>1</v>
      </c>
      <c r="H605" s="2108"/>
      <c r="I605" s="2323"/>
      <c r="J605" s="2315"/>
      <c r="K605" s="2315"/>
      <c r="L605" s="326"/>
      <c r="M605" s="326" t="s">
        <v>217</v>
      </c>
      <c r="N605" s="2324"/>
      <c r="O605" s="2324"/>
      <c r="P605" s="1450">
        <f t="shared" ref="P605:AH605" si="380">P606+P607</f>
        <v>0</v>
      </c>
      <c r="Q605" s="1450">
        <f t="shared" si="380"/>
        <v>0</v>
      </c>
      <c r="R605" s="1450">
        <f t="shared" si="380"/>
        <v>0</v>
      </c>
      <c r="S605" s="1450">
        <f t="shared" si="380"/>
        <v>0</v>
      </c>
      <c r="T605" s="1450">
        <f t="shared" si="380"/>
        <v>0</v>
      </c>
      <c r="U605" s="1450">
        <f t="shared" si="380"/>
        <v>0</v>
      </c>
      <c r="V605" s="1450">
        <f t="shared" si="380"/>
        <v>0</v>
      </c>
      <c r="W605" s="1450">
        <f t="shared" si="380"/>
        <v>0</v>
      </c>
      <c r="X605" s="1450">
        <f t="shared" si="380"/>
        <v>0</v>
      </c>
      <c r="Y605" s="1450">
        <f t="shared" si="380"/>
        <v>0</v>
      </c>
      <c r="Z605" s="1450">
        <f t="shared" si="380"/>
        <v>0</v>
      </c>
      <c r="AA605" s="1450">
        <f t="shared" si="380"/>
        <v>0</v>
      </c>
      <c r="AB605" s="1450">
        <f t="shared" si="380"/>
        <v>0</v>
      </c>
      <c r="AC605" s="1450">
        <f t="shared" si="380"/>
        <v>0</v>
      </c>
      <c r="AD605" s="1450">
        <f t="shared" si="380"/>
        <v>0</v>
      </c>
      <c r="AE605" s="1450">
        <f t="shared" si="380"/>
        <v>0</v>
      </c>
      <c r="AF605" s="1450">
        <f t="shared" si="380"/>
        <v>0</v>
      </c>
      <c r="AG605" s="1450">
        <f t="shared" si="380"/>
        <v>0</v>
      </c>
      <c r="AH605" s="1450">
        <f t="shared" si="380"/>
        <v>0</v>
      </c>
    </row>
    <row r="606" spans="1:34">
      <c r="A606" s="1887">
        <v>589</v>
      </c>
      <c r="B606" s="1887">
        <v>603</v>
      </c>
      <c r="D606" s="2177">
        <v>1</v>
      </c>
      <c r="H606" s="2108"/>
      <c r="I606" s="2323"/>
      <c r="J606" s="2315"/>
      <c r="K606" s="2315"/>
      <c r="L606" s="326"/>
      <c r="M606" s="326"/>
      <c r="N606" s="2328" t="s">
        <v>406</v>
      </c>
      <c r="O606" s="2328"/>
      <c r="P606" s="1484"/>
      <c r="Q606" s="1484"/>
      <c r="R606" s="1484"/>
      <c r="S606" s="1484"/>
      <c r="T606" s="1484"/>
      <c r="U606" s="1484"/>
      <c r="V606" s="1484"/>
      <c r="W606" s="1484"/>
      <c r="X606" s="1484"/>
      <c r="Y606" s="1484"/>
      <c r="Z606" s="1484"/>
      <c r="AA606" s="1484"/>
      <c r="AB606" s="1460">
        <f>SUM(P606:R606)</f>
        <v>0</v>
      </c>
      <c r="AC606" s="1460">
        <f>SUM(S606:U606)</f>
        <v>0</v>
      </c>
      <c r="AD606" s="1460">
        <f>SUM(V606:X606)</f>
        <v>0</v>
      </c>
      <c r="AE606" s="1460">
        <f>SUM(Y606:AA606)</f>
        <v>0</v>
      </c>
      <c r="AF606" s="1460">
        <f>AB606+AC606</f>
        <v>0</v>
      </c>
      <c r="AG606" s="1460">
        <f>AE606+AD606</f>
        <v>0</v>
      </c>
      <c r="AH606" s="1460">
        <f>AF606+AG606</f>
        <v>0</v>
      </c>
    </row>
    <row r="607" spans="1:34" s="326" customFormat="1">
      <c r="A607" s="1887">
        <v>590</v>
      </c>
      <c r="B607" s="1887">
        <v>604</v>
      </c>
      <c r="C607" s="371"/>
      <c r="D607" s="2177">
        <v>1</v>
      </c>
      <c r="E607" s="372"/>
      <c r="F607" s="372"/>
      <c r="G607" s="2178"/>
      <c r="H607" s="2108"/>
      <c r="I607" s="2323"/>
      <c r="J607" s="2315"/>
      <c r="K607" s="2315"/>
      <c r="N607" s="2329" t="s">
        <v>234</v>
      </c>
      <c r="O607" s="2329"/>
      <c r="P607" s="1461">
        <f t="shared" ref="P607:AA607" si="381">SUM(P608:P610)</f>
        <v>0</v>
      </c>
      <c r="Q607" s="1461">
        <f t="shared" si="381"/>
        <v>0</v>
      </c>
      <c r="R607" s="1461">
        <f t="shared" si="381"/>
        <v>0</v>
      </c>
      <c r="S607" s="1461">
        <f t="shared" si="381"/>
        <v>0</v>
      </c>
      <c r="T607" s="1461">
        <f t="shared" si="381"/>
        <v>0</v>
      </c>
      <c r="U607" s="1461">
        <f t="shared" si="381"/>
        <v>0</v>
      </c>
      <c r="V607" s="1461">
        <f t="shared" si="381"/>
        <v>0</v>
      </c>
      <c r="W607" s="1461">
        <f t="shared" si="381"/>
        <v>0</v>
      </c>
      <c r="X607" s="1461">
        <f t="shared" si="381"/>
        <v>0</v>
      </c>
      <c r="Y607" s="1461">
        <f t="shared" si="381"/>
        <v>0</v>
      </c>
      <c r="Z607" s="1461">
        <f t="shared" si="381"/>
        <v>0</v>
      </c>
      <c r="AA607" s="1461">
        <f t="shared" si="381"/>
        <v>0</v>
      </c>
      <c r="AB607" s="1461">
        <f>SUM(P607:R607)</f>
        <v>0</v>
      </c>
      <c r="AC607" s="1461">
        <f>SUM(S607:U607)</f>
        <v>0</v>
      </c>
      <c r="AD607" s="1461">
        <f>SUM(V607:X607)</f>
        <v>0</v>
      </c>
      <c r="AE607" s="1461">
        <f>SUM(Y607:AA607)</f>
        <v>0</v>
      </c>
      <c r="AF607" s="1461">
        <f>AB607+AC607</f>
        <v>0</v>
      </c>
      <c r="AG607" s="1461">
        <f>AE607+AD607</f>
        <v>0</v>
      </c>
      <c r="AH607" s="1461">
        <f>AF607+AG607</f>
        <v>0</v>
      </c>
    </row>
    <row r="608" spans="1:34" s="326" customFormat="1">
      <c r="A608" s="1887">
        <v>591</v>
      </c>
      <c r="B608" s="1887">
        <v>605</v>
      </c>
      <c r="C608" s="371"/>
      <c r="D608" s="2177">
        <v>1</v>
      </c>
      <c r="E608" s="372"/>
      <c r="F608" s="372"/>
      <c r="G608" s="2178"/>
      <c r="H608" s="2108"/>
      <c r="I608" s="2323"/>
      <c r="J608" s="2315"/>
      <c r="K608" s="2315"/>
      <c r="N608" s="2330"/>
      <c r="O608" s="588" t="s">
        <v>404</v>
      </c>
      <c r="P608" s="1454"/>
      <c r="Q608" s="1454"/>
      <c r="R608" s="1454"/>
      <c r="S608" s="1454"/>
      <c r="T608" s="1454"/>
      <c r="U608" s="1454"/>
      <c r="V608" s="1454"/>
      <c r="W608" s="1454"/>
      <c r="X608" s="1454"/>
      <c r="Y608" s="1454"/>
      <c r="Z608" s="1454"/>
      <c r="AA608" s="1454"/>
      <c r="AB608" s="1453">
        <f>SUM(P608:R608)</f>
        <v>0</v>
      </c>
      <c r="AC608" s="1453">
        <f>SUM(S608:U608)</f>
        <v>0</v>
      </c>
      <c r="AD608" s="1453">
        <f>SUM(V608:X608)</f>
        <v>0</v>
      </c>
      <c r="AE608" s="1453">
        <f>SUM(Y608:AA608)</f>
        <v>0</v>
      </c>
      <c r="AF608" s="1453">
        <f>AB608+AC608</f>
        <v>0</v>
      </c>
      <c r="AG608" s="1453">
        <f>AE608+AD608</f>
        <v>0</v>
      </c>
      <c r="AH608" s="1453">
        <f>AF608+AG608</f>
        <v>0</v>
      </c>
    </row>
    <row r="609" spans="1:34" s="326" customFormat="1">
      <c r="A609" s="1887">
        <v>592</v>
      </c>
      <c r="B609" s="1887">
        <v>606</v>
      </c>
      <c r="C609" s="371"/>
      <c r="D609" s="2177">
        <v>1</v>
      </c>
      <c r="E609" s="372"/>
      <c r="F609" s="372"/>
      <c r="G609" s="2178"/>
      <c r="H609" s="2108"/>
      <c r="I609" s="2323"/>
      <c r="J609" s="2315"/>
      <c r="K609" s="2315"/>
      <c r="N609" s="2331"/>
      <c r="O609" s="621" t="s">
        <v>405</v>
      </c>
      <c r="P609" s="1412"/>
      <c r="Q609" s="1412"/>
      <c r="R609" s="1412"/>
      <c r="S609" s="1412"/>
      <c r="T609" s="1412"/>
      <c r="U609" s="1412"/>
      <c r="V609" s="1412"/>
      <c r="W609" s="1412"/>
      <c r="X609" s="1412"/>
      <c r="Y609" s="1412"/>
      <c r="Z609" s="1412"/>
      <c r="AA609" s="1412"/>
      <c r="AB609" s="1415">
        <f>SUM(P609:R609)</f>
        <v>0</v>
      </c>
      <c r="AC609" s="1415">
        <f>SUM(S609:U609)</f>
        <v>0</v>
      </c>
      <c r="AD609" s="1415">
        <f>SUM(V609:X609)</f>
        <v>0</v>
      </c>
      <c r="AE609" s="1415">
        <f>SUM(Y609:AA609)</f>
        <v>0</v>
      </c>
      <c r="AF609" s="1415">
        <f>AB609+AC609</f>
        <v>0</v>
      </c>
      <c r="AG609" s="1415">
        <f>AE609+AD609</f>
        <v>0</v>
      </c>
      <c r="AH609" s="1415">
        <f>AF609+AG609</f>
        <v>0</v>
      </c>
    </row>
    <row r="610" spans="1:34" s="326" customFormat="1">
      <c r="A610" s="1887">
        <v>593</v>
      </c>
      <c r="B610" s="1887">
        <v>607</v>
      </c>
      <c r="C610" s="371"/>
      <c r="D610" s="2177">
        <v>1</v>
      </c>
      <c r="E610" s="372"/>
      <c r="F610" s="372"/>
      <c r="G610" s="2178"/>
      <c r="H610" s="2108"/>
      <c r="I610" s="2323"/>
      <c r="J610" s="2315"/>
      <c r="K610" s="2315"/>
      <c r="M610" s="882"/>
      <c r="N610" s="2332"/>
      <c r="O610" s="143" t="s">
        <v>414</v>
      </c>
      <c r="P610" s="1465"/>
      <c r="Q610" s="1465"/>
      <c r="R610" s="1465"/>
      <c r="S610" s="1465"/>
      <c r="T610" s="1465"/>
      <c r="U610" s="1465"/>
      <c r="V610" s="1465"/>
      <c r="W610" s="1465"/>
      <c r="X610" s="1465"/>
      <c r="Y610" s="1465"/>
      <c r="Z610" s="1465"/>
      <c r="AA610" s="1465"/>
      <c r="AB610" s="1415">
        <f>SUM(P610:R610)</f>
        <v>0</v>
      </c>
      <c r="AC610" s="1415">
        <f>SUM(S610:U610)</f>
        <v>0</v>
      </c>
      <c r="AD610" s="1415">
        <f>SUM(V610:X610)</f>
        <v>0</v>
      </c>
      <c r="AE610" s="1415">
        <f>SUM(Y610:AA610)</f>
        <v>0</v>
      </c>
      <c r="AF610" s="1415">
        <f>AB610+AC610</f>
        <v>0</v>
      </c>
      <c r="AG610" s="1415">
        <f>AE610+AD610</f>
        <v>0</v>
      </c>
      <c r="AH610" s="1415">
        <f>AF610+AG610</f>
        <v>0</v>
      </c>
    </row>
    <row r="611" spans="1:34">
      <c r="A611" s="1887">
        <v>594</v>
      </c>
      <c r="B611" s="1887">
        <v>608</v>
      </c>
      <c r="D611" s="2177">
        <v>1</v>
      </c>
      <c r="H611" s="2108"/>
      <c r="I611" s="2323"/>
      <c r="J611" s="2315"/>
      <c r="K611" s="2315"/>
      <c r="L611" s="326"/>
      <c r="M611" s="326" t="s">
        <v>218</v>
      </c>
      <c r="N611" s="2324"/>
      <c r="O611" s="2324"/>
      <c r="P611" s="1460">
        <f t="shared" ref="P611:AH611" si="382">P612+P613</f>
        <v>0</v>
      </c>
      <c r="Q611" s="1460">
        <f t="shared" si="382"/>
        <v>0</v>
      </c>
      <c r="R611" s="1460">
        <f t="shared" si="382"/>
        <v>0</v>
      </c>
      <c r="S611" s="1460">
        <f t="shared" si="382"/>
        <v>0</v>
      </c>
      <c r="T611" s="1460">
        <f t="shared" si="382"/>
        <v>0</v>
      </c>
      <c r="U611" s="1460">
        <f t="shared" si="382"/>
        <v>0</v>
      </c>
      <c r="V611" s="1460">
        <f t="shared" si="382"/>
        <v>0</v>
      </c>
      <c r="W611" s="1460">
        <f t="shared" si="382"/>
        <v>0</v>
      </c>
      <c r="X611" s="1460">
        <f t="shared" si="382"/>
        <v>0</v>
      </c>
      <c r="Y611" s="1460">
        <f t="shared" si="382"/>
        <v>0</v>
      </c>
      <c r="Z611" s="1460">
        <f t="shared" si="382"/>
        <v>0</v>
      </c>
      <c r="AA611" s="1460">
        <f t="shared" si="382"/>
        <v>0</v>
      </c>
      <c r="AB611" s="1460">
        <f t="shared" si="382"/>
        <v>0</v>
      </c>
      <c r="AC611" s="1460">
        <f t="shared" si="382"/>
        <v>0</v>
      </c>
      <c r="AD611" s="1460">
        <f t="shared" si="382"/>
        <v>0</v>
      </c>
      <c r="AE611" s="1460">
        <f t="shared" si="382"/>
        <v>0</v>
      </c>
      <c r="AF611" s="1460">
        <f t="shared" si="382"/>
        <v>0</v>
      </c>
      <c r="AG611" s="1460">
        <f t="shared" si="382"/>
        <v>0</v>
      </c>
      <c r="AH611" s="1460">
        <f t="shared" si="382"/>
        <v>0</v>
      </c>
    </row>
    <row r="612" spans="1:34">
      <c r="A612" s="1887">
        <v>595</v>
      </c>
      <c r="B612" s="1887">
        <v>609</v>
      </c>
      <c r="D612" s="2177">
        <v>1</v>
      </c>
      <c r="H612" s="2108"/>
      <c r="I612" s="2323"/>
      <c r="J612" s="2315"/>
      <c r="K612" s="2315"/>
      <c r="L612" s="326"/>
      <c r="M612" s="326"/>
      <c r="N612" s="2328" t="s">
        <v>412</v>
      </c>
      <c r="O612" s="2328"/>
      <c r="P612" s="1484"/>
      <c r="Q612" s="1484"/>
      <c r="R612" s="1484"/>
      <c r="S612" s="1484"/>
      <c r="T612" s="1484"/>
      <c r="U612" s="1484"/>
      <c r="V612" s="1484"/>
      <c r="W612" s="1484"/>
      <c r="X612" s="1484"/>
      <c r="Y612" s="1484"/>
      <c r="Z612" s="1484"/>
      <c r="AA612" s="1484"/>
      <c r="AB612" s="1460">
        <f>SUM(P612:R612)</f>
        <v>0</v>
      </c>
      <c r="AC612" s="1460">
        <f>SUM(S612:U612)</f>
        <v>0</v>
      </c>
      <c r="AD612" s="1460">
        <f>SUM(V612:X612)</f>
        <v>0</v>
      </c>
      <c r="AE612" s="1460">
        <f>SUM(Y612:AA612)</f>
        <v>0</v>
      </c>
      <c r="AF612" s="1460">
        <f>AB612+AC612</f>
        <v>0</v>
      </c>
      <c r="AG612" s="1460">
        <f>AE612+AD612</f>
        <v>0</v>
      </c>
      <c r="AH612" s="1460">
        <f>AF612+AG612</f>
        <v>0</v>
      </c>
    </row>
    <row r="613" spans="1:34" s="326" customFormat="1">
      <c r="A613" s="1887">
        <v>596</v>
      </c>
      <c r="B613" s="1887">
        <v>610</v>
      </c>
      <c r="C613" s="371"/>
      <c r="D613" s="2177">
        <v>1</v>
      </c>
      <c r="E613" s="372"/>
      <c r="F613" s="372"/>
      <c r="G613" s="2178"/>
      <c r="H613" s="2108"/>
      <c r="I613" s="2323"/>
      <c r="J613" s="2315"/>
      <c r="K613" s="2315"/>
      <c r="N613" s="2329" t="s">
        <v>234</v>
      </c>
      <c r="O613" s="2329"/>
      <c r="P613" s="1461">
        <f t="shared" ref="P613:AA613" si="383">SUM(P614:P616)</f>
        <v>0</v>
      </c>
      <c r="Q613" s="1461">
        <f t="shared" si="383"/>
        <v>0</v>
      </c>
      <c r="R613" s="1461">
        <f t="shared" si="383"/>
        <v>0</v>
      </c>
      <c r="S613" s="1461">
        <f t="shared" si="383"/>
        <v>0</v>
      </c>
      <c r="T613" s="1461">
        <f t="shared" si="383"/>
        <v>0</v>
      </c>
      <c r="U613" s="1461">
        <f t="shared" si="383"/>
        <v>0</v>
      </c>
      <c r="V613" s="1461">
        <f t="shared" si="383"/>
        <v>0</v>
      </c>
      <c r="W613" s="1461">
        <f t="shared" si="383"/>
        <v>0</v>
      </c>
      <c r="X613" s="1461">
        <f t="shared" si="383"/>
        <v>0</v>
      </c>
      <c r="Y613" s="1461">
        <f t="shared" si="383"/>
        <v>0</v>
      </c>
      <c r="Z613" s="1461">
        <f t="shared" si="383"/>
        <v>0</v>
      </c>
      <c r="AA613" s="1461">
        <f t="shared" si="383"/>
        <v>0</v>
      </c>
      <c r="AB613" s="1461">
        <f>SUM(P613:R613)</f>
        <v>0</v>
      </c>
      <c r="AC613" s="1461">
        <f>SUM(S613:U613)</f>
        <v>0</v>
      </c>
      <c r="AD613" s="1461">
        <f>SUM(V613:X613)</f>
        <v>0</v>
      </c>
      <c r="AE613" s="1461">
        <f>SUM(Y613:AA613)</f>
        <v>0</v>
      </c>
      <c r="AF613" s="1461">
        <f>AB613+AC613</f>
        <v>0</v>
      </c>
      <c r="AG613" s="1461">
        <f>AE613+AD613</f>
        <v>0</v>
      </c>
      <c r="AH613" s="1461">
        <f>AF613+AG613</f>
        <v>0</v>
      </c>
    </row>
    <row r="614" spans="1:34" s="326" customFormat="1">
      <c r="A614" s="1887">
        <v>597</v>
      </c>
      <c r="B614" s="1887">
        <v>611</v>
      </c>
      <c r="C614" s="371"/>
      <c r="D614" s="2177">
        <v>1</v>
      </c>
      <c r="E614" s="372"/>
      <c r="F614" s="372"/>
      <c r="G614" s="2178"/>
      <c r="H614" s="2108"/>
      <c r="I614" s="2323"/>
      <c r="J614" s="2315"/>
      <c r="K614" s="2315"/>
      <c r="N614" s="2330"/>
      <c r="O614" s="588" t="s">
        <v>404</v>
      </c>
      <c r="P614" s="1454"/>
      <c r="Q614" s="1454"/>
      <c r="R614" s="1454"/>
      <c r="S614" s="1454"/>
      <c r="T614" s="1454"/>
      <c r="U614" s="1454"/>
      <c r="V614" s="1454"/>
      <c r="W614" s="1454"/>
      <c r="X614" s="1454"/>
      <c r="Y614" s="1454"/>
      <c r="Z614" s="1454"/>
      <c r="AA614" s="1454"/>
      <c r="AB614" s="1453">
        <f>SUM(P614:R614)</f>
        <v>0</v>
      </c>
      <c r="AC614" s="1453">
        <f>SUM(S614:U614)</f>
        <v>0</v>
      </c>
      <c r="AD614" s="1453">
        <f>SUM(V614:X614)</f>
        <v>0</v>
      </c>
      <c r="AE614" s="1453">
        <f>SUM(Y614:AA614)</f>
        <v>0</v>
      </c>
      <c r="AF614" s="1453">
        <f>AB614+AC614</f>
        <v>0</v>
      </c>
      <c r="AG614" s="1453">
        <f>AE614+AD614</f>
        <v>0</v>
      </c>
      <c r="AH614" s="1453">
        <f>AF614+AG614</f>
        <v>0</v>
      </c>
    </row>
    <row r="615" spans="1:34" s="326" customFormat="1">
      <c r="A615" s="1887">
        <v>598</v>
      </c>
      <c r="B615" s="1887">
        <v>612</v>
      </c>
      <c r="C615" s="371"/>
      <c r="D615" s="2177">
        <v>1</v>
      </c>
      <c r="E615" s="372"/>
      <c r="F615" s="372"/>
      <c r="G615" s="2178"/>
      <c r="H615" s="2108"/>
      <c r="I615" s="2323"/>
      <c r="J615" s="2315"/>
      <c r="K615" s="2315"/>
      <c r="N615" s="2331"/>
      <c r="O615" s="621" t="s">
        <v>405</v>
      </c>
      <c r="P615" s="1412"/>
      <c r="Q615" s="1412"/>
      <c r="R615" s="1412"/>
      <c r="S615" s="1412"/>
      <c r="T615" s="1412"/>
      <c r="U615" s="1412"/>
      <c r="V615" s="1412"/>
      <c r="W615" s="1412"/>
      <c r="X615" s="1412"/>
      <c r="Y615" s="1412"/>
      <c r="Z615" s="1412"/>
      <c r="AA615" s="1412"/>
      <c r="AB615" s="1415">
        <f>SUM(P615:R615)</f>
        <v>0</v>
      </c>
      <c r="AC615" s="1415">
        <f>SUM(S615:U615)</f>
        <v>0</v>
      </c>
      <c r="AD615" s="1415">
        <f>SUM(V615:X615)</f>
        <v>0</v>
      </c>
      <c r="AE615" s="1415">
        <f>SUM(Y615:AA615)</f>
        <v>0</v>
      </c>
      <c r="AF615" s="1415">
        <f>AB615+AC615</f>
        <v>0</v>
      </c>
      <c r="AG615" s="1415">
        <f>AE615+AD615</f>
        <v>0</v>
      </c>
      <c r="AH615" s="1415">
        <f>AF615+AG615</f>
        <v>0</v>
      </c>
    </row>
    <row r="616" spans="1:34" s="326" customFormat="1">
      <c r="A616" s="1887">
        <v>599</v>
      </c>
      <c r="B616" s="1887">
        <v>613</v>
      </c>
      <c r="C616" s="371"/>
      <c r="D616" s="2177">
        <v>1</v>
      </c>
      <c r="E616" s="372"/>
      <c r="F616" s="372"/>
      <c r="G616" s="2178"/>
      <c r="H616" s="2108"/>
      <c r="I616" s="2323"/>
      <c r="J616" s="2315"/>
      <c r="K616" s="2315"/>
      <c r="M616" s="882"/>
      <c r="N616" s="2332"/>
      <c r="O616" s="143" t="s">
        <v>414</v>
      </c>
      <c r="P616" s="1465"/>
      <c r="Q616" s="1465"/>
      <c r="R616" s="1465"/>
      <c r="S616" s="1465"/>
      <c r="T616" s="1465"/>
      <c r="U616" s="1465"/>
      <c r="V616" s="1465"/>
      <c r="W616" s="1465"/>
      <c r="X616" s="1465"/>
      <c r="Y616" s="1465"/>
      <c r="Z616" s="1465"/>
      <c r="AA616" s="1465"/>
      <c r="AB616" s="1415">
        <f>SUM(P616:R616)</f>
        <v>0</v>
      </c>
      <c r="AC616" s="1415">
        <f>SUM(S616:U616)</f>
        <v>0</v>
      </c>
      <c r="AD616" s="1415">
        <f>SUM(V616:X616)</f>
        <v>0</v>
      </c>
      <c r="AE616" s="1415">
        <f>SUM(Y616:AA616)</f>
        <v>0</v>
      </c>
      <c r="AF616" s="1415">
        <f>AB616+AC616</f>
        <v>0</v>
      </c>
      <c r="AG616" s="1415">
        <f>AE616+AD616</f>
        <v>0</v>
      </c>
      <c r="AH616" s="1415">
        <f>AF616+AG616</f>
        <v>0</v>
      </c>
    </row>
    <row r="617" spans="1:34">
      <c r="A617" s="1887">
        <v>600</v>
      </c>
      <c r="B617" s="1887">
        <v>614</v>
      </c>
      <c r="D617" s="2177">
        <v>1</v>
      </c>
      <c r="H617" s="2108"/>
      <c r="I617" s="2323"/>
      <c r="J617" s="2315"/>
      <c r="K617" s="2315"/>
      <c r="L617" s="326"/>
      <c r="M617" s="326" t="s">
        <v>137</v>
      </c>
      <c r="N617" s="2324"/>
      <c r="O617" s="2324"/>
      <c r="P617" s="1460">
        <f t="shared" ref="P617:AH617" si="384">P618+P619</f>
        <v>0</v>
      </c>
      <c r="Q617" s="1460">
        <f t="shared" si="384"/>
        <v>0</v>
      </c>
      <c r="R617" s="1460">
        <f t="shared" si="384"/>
        <v>0</v>
      </c>
      <c r="S617" s="1460">
        <f t="shared" si="384"/>
        <v>0</v>
      </c>
      <c r="T617" s="1460">
        <f t="shared" si="384"/>
        <v>0</v>
      </c>
      <c r="U617" s="1460">
        <f t="shared" si="384"/>
        <v>0</v>
      </c>
      <c r="V617" s="1460">
        <f t="shared" si="384"/>
        <v>0</v>
      </c>
      <c r="W617" s="1460">
        <f t="shared" si="384"/>
        <v>0</v>
      </c>
      <c r="X617" s="1460">
        <f t="shared" si="384"/>
        <v>0</v>
      </c>
      <c r="Y617" s="1460">
        <f t="shared" si="384"/>
        <v>0</v>
      </c>
      <c r="Z617" s="1460">
        <f t="shared" si="384"/>
        <v>0</v>
      </c>
      <c r="AA617" s="1460">
        <f t="shared" si="384"/>
        <v>0</v>
      </c>
      <c r="AB617" s="1460">
        <f t="shared" si="384"/>
        <v>0</v>
      </c>
      <c r="AC617" s="1460">
        <f t="shared" si="384"/>
        <v>0</v>
      </c>
      <c r="AD617" s="1460">
        <f t="shared" si="384"/>
        <v>0</v>
      </c>
      <c r="AE617" s="1460">
        <f t="shared" si="384"/>
        <v>0</v>
      </c>
      <c r="AF617" s="1460">
        <f t="shared" si="384"/>
        <v>0</v>
      </c>
      <c r="AG617" s="1460">
        <f t="shared" si="384"/>
        <v>0</v>
      </c>
      <c r="AH617" s="1460">
        <f t="shared" si="384"/>
        <v>0</v>
      </c>
    </row>
    <row r="618" spans="1:34">
      <c r="A618" s="1887">
        <v>601</v>
      </c>
      <c r="B618" s="1887">
        <v>615</v>
      </c>
      <c r="D618" s="2177">
        <v>1</v>
      </c>
      <c r="H618" s="2108"/>
      <c r="I618" s="2323"/>
      <c r="J618" s="2315"/>
      <c r="K618" s="2315"/>
      <c r="L618" s="326"/>
      <c r="M618" s="326"/>
      <c r="N618" s="2328" t="s">
        <v>259</v>
      </c>
      <c r="O618" s="2328"/>
      <c r="P618" s="1484"/>
      <c r="Q618" s="1484"/>
      <c r="R618" s="1484"/>
      <c r="S618" s="1484"/>
      <c r="T618" s="1484"/>
      <c r="U618" s="1484"/>
      <c r="V618" s="1484"/>
      <c r="W618" s="1484"/>
      <c r="X618" s="1484"/>
      <c r="Y618" s="1484"/>
      <c r="Z618" s="1484"/>
      <c r="AA618" s="1484"/>
      <c r="AB618" s="1460">
        <f>SUM(P618:R618)</f>
        <v>0</v>
      </c>
      <c r="AC618" s="1460">
        <f>SUM(S618:U618)</f>
        <v>0</v>
      </c>
      <c r="AD618" s="1460">
        <f>SUM(V618:X618)</f>
        <v>0</v>
      </c>
      <c r="AE618" s="1460">
        <f>SUM(Y618:AA618)</f>
        <v>0</v>
      </c>
      <c r="AF618" s="1460">
        <f>AB618+AC618</f>
        <v>0</v>
      </c>
      <c r="AG618" s="1460">
        <f>AE618+AD618</f>
        <v>0</v>
      </c>
      <c r="AH618" s="1460">
        <f>AF618+AG618</f>
        <v>0</v>
      </c>
    </row>
    <row r="619" spans="1:34" s="326" customFormat="1">
      <c r="A619" s="1887">
        <v>602</v>
      </c>
      <c r="B619" s="1887">
        <v>616</v>
      </c>
      <c r="C619" s="371"/>
      <c r="D619" s="2177">
        <v>1</v>
      </c>
      <c r="E619" s="372"/>
      <c r="F619" s="372"/>
      <c r="G619" s="2178"/>
      <c r="H619" s="2108"/>
      <c r="I619" s="2323"/>
      <c r="J619" s="2315"/>
      <c r="K619" s="2315"/>
      <c r="N619" s="2329" t="s">
        <v>234</v>
      </c>
      <c r="O619" s="2329"/>
      <c r="P619" s="1461">
        <f t="shared" ref="P619:AA619" si="385">SUM(P620:P622)</f>
        <v>0</v>
      </c>
      <c r="Q619" s="1461">
        <f t="shared" si="385"/>
        <v>0</v>
      </c>
      <c r="R619" s="1461">
        <f t="shared" si="385"/>
        <v>0</v>
      </c>
      <c r="S619" s="1461">
        <f t="shared" si="385"/>
        <v>0</v>
      </c>
      <c r="T619" s="1461">
        <f t="shared" si="385"/>
        <v>0</v>
      </c>
      <c r="U619" s="1461">
        <f t="shared" si="385"/>
        <v>0</v>
      </c>
      <c r="V619" s="1461">
        <f t="shared" si="385"/>
        <v>0</v>
      </c>
      <c r="W619" s="1461">
        <f t="shared" si="385"/>
        <v>0</v>
      </c>
      <c r="X619" s="1461">
        <f t="shared" si="385"/>
        <v>0</v>
      </c>
      <c r="Y619" s="1461">
        <f t="shared" si="385"/>
        <v>0</v>
      </c>
      <c r="Z619" s="1461">
        <f t="shared" si="385"/>
        <v>0</v>
      </c>
      <c r="AA619" s="1461">
        <f t="shared" si="385"/>
        <v>0</v>
      </c>
      <c r="AB619" s="1461">
        <f>SUM(P619:R619)</f>
        <v>0</v>
      </c>
      <c r="AC619" s="1461">
        <f>SUM(S619:U619)</f>
        <v>0</v>
      </c>
      <c r="AD619" s="1461">
        <f>SUM(V619:X619)</f>
        <v>0</v>
      </c>
      <c r="AE619" s="1461">
        <f>SUM(Y619:AA619)</f>
        <v>0</v>
      </c>
      <c r="AF619" s="1461">
        <f>AB619+AC619</f>
        <v>0</v>
      </c>
      <c r="AG619" s="1461">
        <f>AE619+AD619</f>
        <v>0</v>
      </c>
      <c r="AH619" s="1461">
        <f>AF619+AG619</f>
        <v>0</v>
      </c>
    </row>
    <row r="620" spans="1:34" s="326" customFormat="1">
      <c r="A620" s="1887">
        <v>603</v>
      </c>
      <c r="B620" s="1887">
        <v>617</v>
      </c>
      <c r="C620" s="371"/>
      <c r="D620" s="2177">
        <v>1</v>
      </c>
      <c r="E620" s="372"/>
      <c r="F620" s="372"/>
      <c r="G620" s="2178"/>
      <c r="H620" s="2108"/>
      <c r="I620" s="2323"/>
      <c r="J620" s="2315"/>
      <c r="K620" s="2315"/>
      <c r="N620" s="2330"/>
      <c r="O620" s="588" t="s">
        <v>404</v>
      </c>
      <c r="P620" s="1454"/>
      <c r="Q620" s="1454"/>
      <c r="R620" s="1454"/>
      <c r="S620" s="1454"/>
      <c r="T620" s="1454"/>
      <c r="U620" s="1454"/>
      <c r="V620" s="1454"/>
      <c r="W620" s="1454"/>
      <c r="X620" s="1454"/>
      <c r="Y620" s="1454"/>
      <c r="Z620" s="1454"/>
      <c r="AA620" s="1454"/>
      <c r="AB620" s="1453">
        <f>SUM(P620:R620)</f>
        <v>0</v>
      </c>
      <c r="AC620" s="1453">
        <f>SUM(S620:U620)</f>
        <v>0</v>
      </c>
      <c r="AD620" s="1453">
        <f>SUM(V620:X620)</f>
        <v>0</v>
      </c>
      <c r="AE620" s="1453">
        <f>SUM(Y620:AA620)</f>
        <v>0</v>
      </c>
      <c r="AF620" s="1453">
        <f>AB620+AC620</f>
        <v>0</v>
      </c>
      <c r="AG620" s="1453">
        <f>AE620+AD620</f>
        <v>0</v>
      </c>
      <c r="AH620" s="1453">
        <f>AF620+AG620</f>
        <v>0</v>
      </c>
    </row>
    <row r="621" spans="1:34" s="326" customFormat="1">
      <c r="A621" s="1887">
        <v>604</v>
      </c>
      <c r="B621" s="1887">
        <v>618</v>
      </c>
      <c r="C621" s="371"/>
      <c r="D621" s="2177">
        <v>1</v>
      </c>
      <c r="E621" s="372"/>
      <c r="F621" s="372"/>
      <c r="G621" s="2178"/>
      <c r="H621" s="2108"/>
      <c r="I621" s="2323"/>
      <c r="J621" s="2315"/>
      <c r="K621" s="2315"/>
      <c r="N621" s="2331"/>
      <c r="O621" s="621" t="s">
        <v>405</v>
      </c>
      <c r="P621" s="1412"/>
      <c r="Q621" s="1412"/>
      <c r="R621" s="1412"/>
      <c r="S621" s="1412"/>
      <c r="T621" s="1412"/>
      <c r="U621" s="1412"/>
      <c r="V621" s="1412"/>
      <c r="W621" s="1412"/>
      <c r="X621" s="1412"/>
      <c r="Y621" s="1412"/>
      <c r="Z621" s="1412"/>
      <c r="AA621" s="1412"/>
      <c r="AB621" s="1415">
        <f>SUM(P621:R621)</f>
        <v>0</v>
      </c>
      <c r="AC621" s="1415">
        <f>SUM(S621:U621)</f>
        <v>0</v>
      </c>
      <c r="AD621" s="1415">
        <f>SUM(V621:X621)</f>
        <v>0</v>
      </c>
      <c r="AE621" s="1415">
        <f>SUM(Y621:AA621)</f>
        <v>0</v>
      </c>
      <c r="AF621" s="1415">
        <f>AB621+AC621</f>
        <v>0</v>
      </c>
      <c r="AG621" s="1415">
        <f>AE621+AD621</f>
        <v>0</v>
      </c>
      <c r="AH621" s="1415">
        <f>AF621+AG621</f>
        <v>0</v>
      </c>
    </row>
    <row r="622" spans="1:34" s="326" customFormat="1">
      <c r="A622" s="1887">
        <v>605</v>
      </c>
      <c r="B622" s="1887">
        <v>619</v>
      </c>
      <c r="C622" s="371"/>
      <c r="D622" s="2177">
        <v>1</v>
      </c>
      <c r="E622" s="372"/>
      <c r="F622" s="372"/>
      <c r="G622" s="2178"/>
      <c r="H622" s="2108"/>
      <c r="I622" s="2323"/>
      <c r="J622" s="2315"/>
      <c r="K622" s="2315"/>
      <c r="M622" s="882"/>
      <c r="N622" s="2332"/>
      <c r="O622" s="143" t="s">
        <v>414</v>
      </c>
      <c r="P622" s="1465"/>
      <c r="Q622" s="1465"/>
      <c r="R622" s="1465"/>
      <c r="S622" s="1465"/>
      <c r="T622" s="1465"/>
      <c r="U622" s="1465"/>
      <c r="V622" s="1465"/>
      <c r="W622" s="1465"/>
      <c r="X622" s="1465"/>
      <c r="Y622" s="1465"/>
      <c r="Z622" s="1465"/>
      <c r="AA622" s="1465"/>
      <c r="AB622" s="1415">
        <f>SUM(P622:R622)</f>
        <v>0</v>
      </c>
      <c r="AC622" s="1415">
        <f>SUM(S622:U622)</f>
        <v>0</v>
      </c>
      <c r="AD622" s="1415">
        <f>SUM(V622:X622)</f>
        <v>0</v>
      </c>
      <c r="AE622" s="1415">
        <f>SUM(Y622:AA622)</f>
        <v>0</v>
      </c>
      <c r="AF622" s="1415">
        <f>AB622+AC622</f>
        <v>0</v>
      </c>
      <c r="AG622" s="1415">
        <f>AE622+AD622</f>
        <v>0</v>
      </c>
      <c r="AH622" s="1415">
        <f>AF622+AG622</f>
        <v>0</v>
      </c>
    </row>
    <row r="623" spans="1:34">
      <c r="A623" s="1887">
        <v>606</v>
      </c>
      <c r="B623" s="1887">
        <v>620</v>
      </c>
      <c r="D623" s="2177">
        <v>1</v>
      </c>
      <c r="H623" s="2108"/>
      <c r="I623" s="2323"/>
      <c r="J623" s="2315"/>
      <c r="K623" s="2315"/>
      <c r="L623" s="326"/>
      <c r="M623" s="326" t="s">
        <v>219</v>
      </c>
      <c r="N623" s="2324"/>
      <c r="O623" s="2324"/>
      <c r="P623" s="1460">
        <f t="shared" ref="P623:AH623" si="386">P624+P625</f>
        <v>0</v>
      </c>
      <c r="Q623" s="1460">
        <f t="shared" si="386"/>
        <v>0</v>
      </c>
      <c r="R623" s="1460">
        <f t="shared" si="386"/>
        <v>0</v>
      </c>
      <c r="S623" s="1460">
        <f t="shared" si="386"/>
        <v>0</v>
      </c>
      <c r="T623" s="1460">
        <f t="shared" si="386"/>
        <v>0</v>
      </c>
      <c r="U623" s="1460">
        <f t="shared" si="386"/>
        <v>0</v>
      </c>
      <c r="V623" s="1460">
        <f t="shared" si="386"/>
        <v>0</v>
      </c>
      <c r="W623" s="1460">
        <f t="shared" si="386"/>
        <v>0</v>
      </c>
      <c r="X623" s="1460">
        <f t="shared" si="386"/>
        <v>0</v>
      </c>
      <c r="Y623" s="1460">
        <f t="shared" si="386"/>
        <v>0</v>
      </c>
      <c r="Z623" s="1460">
        <f t="shared" si="386"/>
        <v>0</v>
      </c>
      <c r="AA623" s="1460">
        <f t="shared" si="386"/>
        <v>0</v>
      </c>
      <c r="AB623" s="1460">
        <f t="shared" si="386"/>
        <v>0</v>
      </c>
      <c r="AC623" s="1460">
        <f t="shared" si="386"/>
        <v>0</v>
      </c>
      <c r="AD623" s="1460">
        <f t="shared" si="386"/>
        <v>0</v>
      </c>
      <c r="AE623" s="1460">
        <f t="shared" si="386"/>
        <v>0</v>
      </c>
      <c r="AF623" s="1460">
        <f t="shared" si="386"/>
        <v>0</v>
      </c>
      <c r="AG623" s="1460">
        <f t="shared" si="386"/>
        <v>0</v>
      </c>
      <c r="AH623" s="1460">
        <f t="shared" si="386"/>
        <v>0</v>
      </c>
    </row>
    <row r="624" spans="1:34">
      <c r="A624" s="1887">
        <v>607</v>
      </c>
      <c r="B624" s="1887">
        <v>621</v>
      </c>
      <c r="D624" s="2177">
        <v>1</v>
      </c>
      <c r="H624" s="2108"/>
      <c r="I624" s="2323"/>
      <c r="J624" s="2315"/>
      <c r="K624" s="2315"/>
      <c r="L624" s="326"/>
      <c r="M624" s="326"/>
      <c r="N624" s="2328" t="s">
        <v>409</v>
      </c>
      <c r="O624" s="2328"/>
      <c r="P624" s="1484"/>
      <c r="Q624" s="1484"/>
      <c r="R624" s="1484"/>
      <c r="S624" s="1484"/>
      <c r="T624" s="1484"/>
      <c r="U624" s="1484"/>
      <c r="V624" s="1484"/>
      <c r="W624" s="1484"/>
      <c r="X624" s="1484"/>
      <c r="Y624" s="1484"/>
      <c r="Z624" s="1484"/>
      <c r="AA624" s="1484"/>
      <c r="AB624" s="1460">
        <f>SUM(P624:R624)</f>
        <v>0</v>
      </c>
      <c r="AC624" s="1460">
        <f>SUM(S624:U624)</f>
        <v>0</v>
      </c>
      <c r="AD624" s="1460">
        <f>SUM(V624:X624)</f>
        <v>0</v>
      </c>
      <c r="AE624" s="1460">
        <f>SUM(Y624:AA624)</f>
        <v>0</v>
      </c>
      <c r="AF624" s="1460">
        <f>AB624+AC624</f>
        <v>0</v>
      </c>
      <c r="AG624" s="1460">
        <f>AE624+AD624</f>
        <v>0</v>
      </c>
      <c r="AH624" s="1460">
        <f>AF624+AG624</f>
        <v>0</v>
      </c>
    </row>
    <row r="625" spans="1:34" s="326" customFormat="1">
      <c r="A625" s="1887">
        <v>608</v>
      </c>
      <c r="B625" s="1887">
        <v>622</v>
      </c>
      <c r="C625" s="371"/>
      <c r="D625" s="2177">
        <v>1</v>
      </c>
      <c r="E625" s="372"/>
      <c r="F625" s="372"/>
      <c r="G625" s="2178"/>
      <c r="H625" s="2108"/>
      <c r="I625" s="2323"/>
      <c r="J625" s="2315"/>
      <c r="K625" s="2315"/>
      <c r="N625" s="2329" t="s">
        <v>234</v>
      </c>
      <c r="O625" s="2329"/>
      <c r="P625" s="1461">
        <f t="shared" ref="P625:AA625" si="387">SUM(P626:P628)</f>
        <v>0</v>
      </c>
      <c r="Q625" s="1461">
        <f t="shared" si="387"/>
        <v>0</v>
      </c>
      <c r="R625" s="1461">
        <f t="shared" si="387"/>
        <v>0</v>
      </c>
      <c r="S625" s="1461">
        <f t="shared" si="387"/>
        <v>0</v>
      </c>
      <c r="T625" s="1461">
        <f t="shared" si="387"/>
        <v>0</v>
      </c>
      <c r="U625" s="1461">
        <f t="shared" si="387"/>
        <v>0</v>
      </c>
      <c r="V625" s="1461">
        <f t="shared" si="387"/>
        <v>0</v>
      </c>
      <c r="W625" s="1461">
        <f t="shared" si="387"/>
        <v>0</v>
      </c>
      <c r="X625" s="1461">
        <f t="shared" si="387"/>
        <v>0</v>
      </c>
      <c r="Y625" s="1461">
        <f t="shared" si="387"/>
        <v>0</v>
      </c>
      <c r="Z625" s="1461">
        <f t="shared" si="387"/>
        <v>0</v>
      </c>
      <c r="AA625" s="1461">
        <f t="shared" si="387"/>
        <v>0</v>
      </c>
      <c r="AB625" s="1461">
        <f>SUM(P625:R625)</f>
        <v>0</v>
      </c>
      <c r="AC625" s="1461">
        <f>SUM(S625:U625)</f>
        <v>0</v>
      </c>
      <c r="AD625" s="1461">
        <f>SUM(V625:X625)</f>
        <v>0</v>
      </c>
      <c r="AE625" s="1461">
        <f>SUM(Y625:AA625)</f>
        <v>0</v>
      </c>
      <c r="AF625" s="1461">
        <f>AB625+AC625</f>
        <v>0</v>
      </c>
      <c r="AG625" s="1461">
        <f>AE625+AD625</f>
        <v>0</v>
      </c>
      <c r="AH625" s="1461">
        <f>AF625+AG625</f>
        <v>0</v>
      </c>
    </row>
    <row r="626" spans="1:34" s="326" customFormat="1">
      <c r="A626" s="1887">
        <v>609</v>
      </c>
      <c r="B626" s="1887">
        <v>623</v>
      </c>
      <c r="C626" s="371"/>
      <c r="D626" s="2177">
        <v>1</v>
      </c>
      <c r="E626" s="372"/>
      <c r="F626" s="372"/>
      <c r="G626" s="2178"/>
      <c r="H626" s="2108"/>
      <c r="I626" s="2323"/>
      <c r="J626" s="2315"/>
      <c r="K626" s="2315"/>
      <c r="N626" s="2330"/>
      <c r="O626" s="588" t="s">
        <v>404</v>
      </c>
      <c r="P626" s="1454"/>
      <c r="Q626" s="1454"/>
      <c r="R626" s="1454"/>
      <c r="S626" s="1454"/>
      <c r="T626" s="1454"/>
      <c r="U626" s="1454"/>
      <c r="V626" s="1454"/>
      <c r="W626" s="1454"/>
      <c r="X626" s="1454"/>
      <c r="Y626" s="1454"/>
      <c r="Z626" s="1454"/>
      <c r="AA626" s="1454"/>
      <c r="AB626" s="1453">
        <f>SUM(P626:R626)</f>
        <v>0</v>
      </c>
      <c r="AC626" s="1453">
        <f>SUM(S626:U626)</f>
        <v>0</v>
      </c>
      <c r="AD626" s="1453">
        <f>SUM(V626:X626)</f>
        <v>0</v>
      </c>
      <c r="AE626" s="1453">
        <f>SUM(Y626:AA626)</f>
        <v>0</v>
      </c>
      <c r="AF626" s="1453">
        <f>AB626+AC626</f>
        <v>0</v>
      </c>
      <c r="AG626" s="1453">
        <f>AE626+AD626</f>
        <v>0</v>
      </c>
      <c r="AH626" s="1453">
        <f>AF626+AG626</f>
        <v>0</v>
      </c>
    </row>
    <row r="627" spans="1:34" s="326" customFormat="1">
      <c r="A627" s="1887">
        <v>610</v>
      </c>
      <c r="B627" s="1887">
        <v>624</v>
      </c>
      <c r="C627" s="371"/>
      <c r="D627" s="2177">
        <v>1</v>
      </c>
      <c r="E627" s="372"/>
      <c r="F627" s="372"/>
      <c r="G627" s="2178"/>
      <c r="H627" s="2108"/>
      <c r="I627" s="2323"/>
      <c r="J627" s="2315"/>
      <c r="K627" s="2315"/>
      <c r="N627" s="2331"/>
      <c r="O627" s="621" t="s">
        <v>405</v>
      </c>
      <c r="P627" s="1412"/>
      <c r="Q627" s="1412"/>
      <c r="R627" s="1412"/>
      <c r="S627" s="1412"/>
      <c r="T627" s="1412"/>
      <c r="U627" s="1412"/>
      <c r="V627" s="1412"/>
      <c r="W627" s="1412"/>
      <c r="X627" s="1412"/>
      <c r="Y627" s="1412"/>
      <c r="Z627" s="1412"/>
      <c r="AA627" s="1412"/>
      <c r="AB627" s="1415">
        <f>SUM(P627:R627)</f>
        <v>0</v>
      </c>
      <c r="AC627" s="1415">
        <f>SUM(S627:U627)</f>
        <v>0</v>
      </c>
      <c r="AD627" s="1415">
        <f>SUM(V627:X627)</f>
        <v>0</v>
      </c>
      <c r="AE627" s="1415">
        <f>SUM(Y627:AA627)</f>
        <v>0</v>
      </c>
      <c r="AF627" s="1415">
        <f>AB627+AC627</f>
        <v>0</v>
      </c>
      <c r="AG627" s="1415">
        <f>AE627+AD627</f>
        <v>0</v>
      </c>
      <c r="AH627" s="1415">
        <f>AF627+AG627</f>
        <v>0</v>
      </c>
    </row>
    <row r="628" spans="1:34" s="326" customFormat="1">
      <c r="A628" s="1887">
        <v>611</v>
      </c>
      <c r="B628" s="1887">
        <v>625</v>
      </c>
      <c r="C628" s="371"/>
      <c r="D628" s="2177">
        <v>1</v>
      </c>
      <c r="E628" s="372"/>
      <c r="F628" s="372"/>
      <c r="G628" s="2178"/>
      <c r="H628" s="2108"/>
      <c r="I628" s="2323"/>
      <c r="J628" s="2315"/>
      <c r="K628" s="2315"/>
      <c r="M628" s="882"/>
      <c r="N628" s="2332"/>
      <c r="O628" s="143" t="s">
        <v>414</v>
      </c>
      <c r="P628" s="1465"/>
      <c r="Q628" s="1465"/>
      <c r="R628" s="1465"/>
      <c r="S628" s="1465"/>
      <c r="T628" s="1465"/>
      <c r="U628" s="1465"/>
      <c r="V628" s="1465"/>
      <c r="W628" s="1465"/>
      <c r="X628" s="1465"/>
      <c r="Y628" s="1465"/>
      <c r="Z628" s="1465"/>
      <c r="AA628" s="1465"/>
      <c r="AB628" s="1415">
        <f>SUM(P628:R628)</f>
        <v>0</v>
      </c>
      <c r="AC628" s="1415">
        <f>SUM(S628:U628)</f>
        <v>0</v>
      </c>
      <c r="AD628" s="1415">
        <f>SUM(V628:X628)</f>
        <v>0</v>
      </c>
      <c r="AE628" s="1415">
        <f>SUM(Y628:AA628)</f>
        <v>0</v>
      </c>
      <c r="AF628" s="1415">
        <f>AB628+AC628</f>
        <v>0</v>
      </c>
      <c r="AG628" s="1415">
        <f>AE628+AD628</f>
        <v>0</v>
      </c>
      <c r="AH628" s="1415">
        <f>AF628+AG628</f>
        <v>0</v>
      </c>
    </row>
    <row r="629" spans="1:34">
      <c r="A629" s="1887">
        <v>612</v>
      </c>
      <c r="B629" s="1887">
        <v>626</v>
      </c>
      <c r="D629" s="2177">
        <v>1</v>
      </c>
      <c r="H629" s="2108"/>
      <c r="I629" s="2323"/>
      <c r="J629" s="2315"/>
      <c r="K629" s="2315"/>
      <c r="L629" s="326"/>
      <c r="M629" s="326" t="s">
        <v>313</v>
      </c>
      <c r="N629" s="2324"/>
      <c r="O629" s="2324"/>
      <c r="P629" s="1460">
        <f t="shared" ref="P629:AH629" si="388">P630+P631</f>
        <v>0</v>
      </c>
      <c r="Q629" s="1460">
        <f t="shared" si="388"/>
        <v>0</v>
      </c>
      <c r="R629" s="1460">
        <f t="shared" si="388"/>
        <v>0</v>
      </c>
      <c r="S629" s="1460">
        <f t="shared" si="388"/>
        <v>0</v>
      </c>
      <c r="T629" s="1460">
        <f t="shared" si="388"/>
        <v>0</v>
      </c>
      <c r="U629" s="1460">
        <f t="shared" si="388"/>
        <v>0</v>
      </c>
      <c r="V629" s="1460">
        <f t="shared" si="388"/>
        <v>0</v>
      </c>
      <c r="W629" s="1460">
        <f t="shared" si="388"/>
        <v>0</v>
      </c>
      <c r="X629" s="1460">
        <f t="shared" si="388"/>
        <v>0</v>
      </c>
      <c r="Y629" s="1460">
        <f t="shared" si="388"/>
        <v>0</v>
      </c>
      <c r="Z629" s="1460">
        <f t="shared" si="388"/>
        <v>0</v>
      </c>
      <c r="AA629" s="1460">
        <f t="shared" si="388"/>
        <v>0</v>
      </c>
      <c r="AB629" s="1460">
        <f t="shared" si="388"/>
        <v>0</v>
      </c>
      <c r="AC629" s="1460">
        <f t="shared" si="388"/>
        <v>0</v>
      </c>
      <c r="AD629" s="1460">
        <f t="shared" si="388"/>
        <v>0</v>
      </c>
      <c r="AE629" s="1460">
        <f t="shared" si="388"/>
        <v>0</v>
      </c>
      <c r="AF629" s="1460">
        <f t="shared" si="388"/>
        <v>0</v>
      </c>
      <c r="AG629" s="1460">
        <f t="shared" si="388"/>
        <v>0</v>
      </c>
      <c r="AH629" s="1460">
        <f t="shared" si="388"/>
        <v>0</v>
      </c>
    </row>
    <row r="630" spans="1:34">
      <c r="A630" s="1887">
        <v>613</v>
      </c>
      <c r="B630" s="1887">
        <v>627</v>
      </c>
      <c r="D630" s="2177">
        <v>1</v>
      </c>
      <c r="H630" s="2108"/>
      <c r="I630" s="2323"/>
      <c r="J630" s="2315"/>
      <c r="K630" s="2315"/>
      <c r="L630" s="326"/>
      <c r="M630" s="326"/>
      <c r="N630" s="2328" t="s">
        <v>410</v>
      </c>
      <c r="O630" s="2328"/>
      <c r="P630" s="1484"/>
      <c r="Q630" s="1484"/>
      <c r="R630" s="1484"/>
      <c r="S630" s="1484"/>
      <c r="T630" s="1484"/>
      <c r="U630" s="1484"/>
      <c r="V630" s="1484"/>
      <c r="W630" s="1484"/>
      <c r="X630" s="1484"/>
      <c r="Y630" s="1484"/>
      <c r="Z630" s="1484"/>
      <c r="AA630" s="1484"/>
      <c r="AB630" s="1460">
        <f>SUM(P630:R630)</f>
        <v>0</v>
      </c>
      <c r="AC630" s="1460">
        <f>SUM(S630:U630)</f>
        <v>0</v>
      </c>
      <c r="AD630" s="1460">
        <f t="shared" ref="AD630:AD639" si="389">SUM(V630:X630)</f>
        <v>0</v>
      </c>
      <c r="AE630" s="1460">
        <f t="shared" ref="AE630:AE639" si="390">SUM(Y630:AA630)</f>
        <v>0</v>
      </c>
      <c r="AF630" s="1460">
        <f t="shared" ref="AF630:AF639" si="391">AB630+AC630</f>
        <v>0</v>
      </c>
      <c r="AG630" s="1460">
        <f t="shared" ref="AG630:AG639" si="392">AE630+AD630</f>
        <v>0</v>
      </c>
      <c r="AH630" s="1460">
        <f t="shared" ref="AH630:AH639" si="393">AF630+AG630</f>
        <v>0</v>
      </c>
    </row>
    <row r="631" spans="1:34" s="326" customFormat="1">
      <c r="A631" s="1887">
        <v>614</v>
      </c>
      <c r="B631" s="1887">
        <v>628</v>
      </c>
      <c r="C631" s="371"/>
      <c r="D631" s="2177">
        <v>1</v>
      </c>
      <c r="E631" s="372"/>
      <c r="F631" s="372"/>
      <c r="G631" s="2178"/>
      <c r="H631" s="2108"/>
      <c r="I631" s="2323"/>
      <c r="J631" s="2315"/>
      <c r="K631" s="2315"/>
      <c r="N631" s="2329" t="s">
        <v>234</v>
      </c>
      <c r="O631" s="2329"/>
      <c r="P631" s="1461">
        <f t="shared" ref="P631:AA631" si="394">SUM(P632:P634)</f>
        <v>0</v>
      </c>
      <c r="Q631" s="1461">
        <f t="shared" si="394"/>
        <v>0</v>
      </c>
      <c r="R631" s="1461">
        <f t="shared" si="394"/>
        <v>0</v>
      </c>
      <c r="S631" s="1461">
        <f t="shared" si="394"/>
        <v>0</v>
      </c>
      <c r="T631" s="1461">
        <f t="shared" si="394"/>
        <v>0</v>
      </c>
      <c r="U631" s="1461">
        <f t="shared" si="394"/>
        <v>0</v>
      </c>
      <c r="V631" s="1461">
        <f t="shared" si="394"/>
        <v>0</v>
      </c>
      <c r="W631" s="1461">
        <f t="shared" si="394"/>
        <v>0</v>
      </c>
      <c r="X631" s="1461">
        <f t="shared" si="394"/>
        <v>0</v>
      </c>
      <c r="Y631" s="1461">
        <f t="shared" si="394"/>
        <v>0</v>
      </c>
      <c r="Z631" s="1461">
        <f t="shared" si="394"/>
        <v>0</v>
      </c>
      <c r="AA631" s="1461">
        <f t="shared" si="394"/>
        <v>0</v>
      </c>
      <c r="AB631" s="1461">
        <f t="shared" ref="AB631:AB639" si="395">SUM(P631:R631)</f>
        <v>0</v>
      </c>
      <c r="AC631" s="1461">
        <f t="shared" ref="AC631:AC639" si="396">SUM(S631:U631)</f>
        <v>0</v>
      </c>
      <c r="AD631" s="1461">
        <f t="shared" si="389"/>
        <v>0</v>
      </c>
      <c r="AE631" s="1461">
        <f t="shared" si="390"/>
        <v>0</v>
      </c>
      <c r="AF631" s="1461">
        <f t="shared" si="391"/>
        <v>0</v>
      </c>
      <c r="AG631" s="1461">
        <f t="shared" si="392"/>
        <v>0</v>
      </c>
      <c r="AH631" s="1461">
        <f t="shared" si="393"/>
        <v>0</v>
      </c>
    </row>
    <row r="632" spans="1:34" s="326" customFormat="1">
      <c r="A632" s="1887">
        <v>615</v>
      </c>
      <c r="B632" s="1887">
        <v>629</v>
      </c>
      <c r="C632" s="371"/>
      <c r="D632" s="2177">
        <v>1</v>
      </c>
      <c r="E632" s="372"/>
      <c r="F632" s="372"/>
      <c r="G632" s="2178"/>
      <c r="H632" s="2108"/>
      <c r="I632" s="2323"/>
      <c r="J632" s="2315"/>
      <c r="K632" s="2315"/>
      <c r="N632" s="2330"/>
      <c r="O632" s="588" t="s">
        <v>404</v>
      </c>
      <c r="P632" s="1454"/>
      <c r="Q632" s="1454"/>
      <c r="R632" s="1454"/>
      <c r="S632" s="1454"/>
      <c r="T632" s="1454"/>
      <c r="U632" s="1454"/>
      <c r="V632" s="1454"/>
      <c r="W632" s="1454"/>
      <c r="X632" s="1454"/>
      <c r="Y632" s="1454"/>
      <c r="Z632" s="1454"/>
      <c r="AA632" s="1454"/>
      <c r="AB632" s="1453">
        <f t="shared" si="395"/>
        <v>0</v>
      </c>
      <c r="AC632" s="1453">
        <f t="shared" si="396"/>
        <v>0</v>
      </c>
      <c r="AD632" s="1453">
        <f t="shared" si="389"/>
        <v>0</v>
      </c>
      <c r="AE632" s="1453">
        <f t="shared" si="390"/>
        <v>0</v>
      </c>
      <c r="AF632" s="1453">
        <f t="shared" si="391"/>
        <v>0</v>
      </c>
      <c r="AG632" s="1453">
        <f t="shared" si="392"/>
        <v>0</v>
      </c>
      <c r="AH632" s="1453">
        <f t="shared" si="393"/>
        <v>0</v>
      </c>
    </row>
    <row r="633" spans="1:34" s="326" customFormat="1">
      <c r="A633" s="1887">
        <v>616</v>
      </c>
      <c r="B633" s="1887">
        <v>630</v>
      </c>
      <c r="C633" s="371"/>
      <c r="D633" s="2177">
        <v>1</v>
      </c>
      <c r="E633" s="372"/>
      <c r="F633" s="372"/>
      <c r="G633" s="2178"/>
      <c r="H633" s="2108"/>
      <c r="I633" s="2323"/>
      <c r="J633" s="2315"/>
      <c r="K633" s="2315"/>
      <c r="N633" s="2331"/>
      <c r="O633" s="621" t="s">
        <v>405</v>
      </c>
      <c r="P633" s="1412"/>
      <c r="Q633" s="1412"/>
      <c r="R633" s="1412"/>
      <c r="S633" s="1412"/>
      <c r="T633" s="1412"/>
      <c r="U633" s="1412"/>
      <c r="V633" s="1412"/>
      <c r="W633" s="1412"/>
      <c r="X633" s="1412"/>
      <c r="Y633" s="1412"/>
      <c r="Z633" s="1412"/>
      <c r="AA633" s="1412"/>
      <c r="AB633" s="1415">
        <f t="shared" si="395"/>
        <v>0</v>
      </c>
      <c r="AC633" s="1415">
        <f t="shared" si="396"/>
        <v>0</v>
      </c>
      <c r="AD633" s="1415">
        <f t="shared" si="389"/>
        <v>0</v>
      </c>
      <c r="AE633" s="1415">
        <f t="shared" si="390"/>
        <v>0</v>
      </c>
      <c r="AF633" s="1415">
        <f t="shared" si="391"/>
        <v>0</v>
      </c>
      <c r="AG633" s="1415">
        <f t="shared" si="392"/>
        <v>0</v>
      </c>
      <c r="AH633" s="1415">
        <f t="shared" si="393"/>
        <v>0</v>
      </c>
    </row>
    <row r="634" spans="1:34" s="326" customFormat="1">
      <c r="A634" s="1887">
        <v>617</v>
      </c>
      <c r="B634" s="1887">
        <v>631</v>
      </c>
      <c r="C634" s="371"/>
      <c r="D634" s="2177">
        <v>1</v>
      </c>
      <c r="E634" s="372"/>
      <c r="F634" s="372"/>
      <c r="G634" s="2178"/>
      <c r="H634" s="2108"/>
      <c r="I634" s="2323"/>
      <c r="J634" s="2315"/>
      <c r="K634" s="2315"/>
      <c r="M634" s="882"/>
      <c r="N634" s="2332"/>
      <c r="O634" s="143" t="s">
        <v>414</v>
      </c>
      <c r="P634" s="1465"/>
      <c r="Q634" s="1465"/>
      <c r="R634" s="1465"/>
      <c r="S634" s="1465"/>
      <c r="T634" s="1465"/>
      <c r="U634" s="1465"/>
      <c r="V634" s="1465"/>
      <c r="W634" s="1465"/>
      <c r="X634" s="1465"/>
      <c r="Y634" s="1465"/>
      <c r="Z634" s="1465"/>
      <c r="AA634" s="1465"/>
      <c r="AB634" s="1415">
        <f t="shared" si="395"/>
        <v>0</v>
      </c>
      <c r="AC634" s="1415">
        <f t="shared" si="396"/>
        <v>0</v>
      </c>
      <c r="AD634" s="1415">
        <f t="shared" si="389"/>
        <v>0</v>
      </c>
      <c r="AE634" s="1415">
        <f t="shared" si="390"/>
        <v>0</v>
      </c>
      <c r="AF634" s="1415">
        <f t="shared" si="391"/>
        <v>0</v>
      </c>
      <c r="AG634" s="1415">
        <f t="shared" si="392"/>
        <v>0</v>
      </c>
      <c r="AH634" s="1415">
        <f t="shared" si="393"/>
        <v>0</v>
      </c>
    </row>
    <row r="635" spans="1:34" s="326" customFormat="1">
      <c r="A635" s="1887">
        <v>618</v>
      </c>
      <c r="B635" s="1887">
        <v>632</v>
      </c>
      <c r="C635" s="371"/>
      <c r="D635" s="2177">
        <v>1</v>
      </c>
      <c r="E635" s="372"/>
      <c r="F635" s="372"/>
      <c r="G635" s="2178"/>
      <c r="H635" s="2108"/>
      <c r="I635" s="2323"/>
      <c r="J635" s="2315"/>
      <c r="K635" s="2315"/>
      <c r="M635" s="2333" t="s">
        <v>507</v>
      </c>
      <c r="N635" s="2334"/>
      <c r="O635" s="2334"/>
      <c r="P635" s="1459">
        <f>SUM(P636:P637)</f>
        <v>0</v>
      </c>
      <c r="Q635" s="1459">
        <f t="shared" ref="Q635:AA635" si="397">SUM(Q636:Q637)</f>
        <v>0</v>
      </c>
      <c r="R635" s="1459">
        <f t="shared" si="397"/>
        <v>0</v>
      </c>
      <c r="S635" s="1459">
        <f t="shared" si="397"/>
        <v>0</v>
      </c>
      <c r="T635" s="1459">
        <f t="shared" si="397"/>
        <v>0</v>
      </c>
      <c r="U635" s="1459">
        <f t="shared" si="397"/>
        <v>0</v>
      </c>
      <c r="V635" s="1459">
        <f t="shared" si="397"/>
        <v>0</v>
      </c>
      <c r="W635" s="1459">
        <f t="shared" si="397"/>
        <v>0</v>
      </c>
      <c r="X635" s="1459">
        <f t="shared" si="397"/>
        <v>0</v>
      </c>
      <c r="Y635" s="1459">
        <f t="shared" si="397"/>
        <v>0</v>
      </c>
      <c r="Z635" s="1459">
        <f t="shared" si="397"/>
        <v>0</v>
      </c>
      <c r="AA635" s="1459">
        <f t="shared" si="397"/>
        <v>0</v>
      </c>
      <c r="AB635" s="1459">
        <f t="shared" si="395"/>
        <v>0</v>
      </c>
      <c r="AC635" s="1459">
        <f t="shared" si="396"/>
        <v>0</v>
      </c>
      <c r="AD635" s="1459">
        <f t="shared" si="389"/>
        <v>0</v>
      </c>
      <c r="AE635" s="1459">
        <f t="shared" si="390"/>
        <v>0</v>
      </c>
      <c r="AF635" s="1459">
        <f t="shared" si="391"/>
        <v>0</v>
      </c>
      <c r="AG635" s="1459">
        <f t="shared" si="392"/>
        <v>0</v>
      </c>
      <c r="AH635" s="1459">
        <f t="shared" si="393"/>
        <v>0</v>
      </c>
    </row>
    <row r="636" spans="1:34" s="326" customFormat="1">
      <c r="A636" s="1887">
        <v>619</v>
      </c>
      <c r="B636" s="1887">
        <v>633</v>
      </c>
      <c r="C636" s="371"/>
      <c r="D636" s="2177">
        <v>1</v>
      </c>
      <c r="E636" s="372"/>
      <c r="F636" s="372"/>
      <c r="G636" s="2178"/>
      <c r="H636" s="2108"/>
      <c r="I636" s="2323"/>
      <c r="J636" s="2315"/>
      <c r="K636" s="2315"/>
      <c r="M636" s="2331"/>
      <c r="N636" s="2330"/>
      <c r="O636" s="2330" t="s">
        <v>419</v>
      </c>
      <c r="P636" s="1454"/>
      <c r="Q636" s="1454"/>
      <c r="R636" s="1454"/>
      <c r="S636" s="1454"/>
      <c r="T636" s="1454"/>
      <c r="U636" s="1454"/>
      <c r="V636" s="1454"/>
      <c r="W636" s="1454"/>
      <c r="X636" s="1454"/>
      <c r="Y636" s="1454"/>
      <c r="Z636" s="1454"/>
      <c r="AA636" s="1454"/>
      <c r="AB636" s="1453">
        <f t="shared" si="395"/>
        <v>0</v>
      </c>
      <c r="AC636" s="1453">
        <f t="shared" si="396"/>
        <v>0</v>
      </c>
      <c r="AD636" s="1453">
        <f t="shared" si="389"/>
        <v>0</v>
      </c>
      <c r="AE636" s="1453">
        <f t="shared" si="390"/>
        <v>0</v>
      </c>
      <c r="AF636" s="1453">
        <f t="shared" si="391"/>
        <v>0</v>
      </c>
      <c r="AG636" s="1453">
        <f t="shared" si="392"/>
        <v>0</v>
      </c>
      <c r="AH636" s="1453">
        <f t="shared" si="393"/>
        <v>0</v>
      </c>
    </row>
    <row r="637" spans="1:34" s="326" customFormat="1">
      <c r="A637" s="1887">
        <v>620</v>
      </c>
      <c r="B637" s="1887">
        <v>634</v>
      </c>
      <c r="C637" s="371"/>
      <c r="D637" s="2177">
        <v>1</v>
      </c>
      <c r="E637" s="372"/>
      <c r="F637" s="372"/>
      <c r="G637" s="2178"/>
      <c r="H637" s="2108"/>
      <c r="I637" s="2323"/>
      <c r="J637" s="2315"/>
      <c r="K637" s="2315"/>
      <c r="M637" s="2332"/>
      <c r="N637" s="2332"/>
      <c r="O637" s="2332" t="s">
        <v>421</v>
      </c>
      <c r="P637" s="1465"/>
      <c r="Q637" s="1465"/>
      <c r="R637" s="1465"/>
      <c r="S637" s="1465"/>
      <c r="T637" s="1465"/>
      <c r="U637" s="1465"/>
      <c r="V637" s="1465"/>
      <c r="W637" s="1465"/>
      <c r="X637" s="1465"/>
      <c r="Y637" s="1465"/>
      <c r="Z637" s="1465"/>
      <c r="AA637" s="1465"/>
      <c r="AB637" s="1415">
        <f t="shared" si="395"/>
        <v>0</v>
      </c>
      <c r="AC637" s="1415">
        <f t="shared" si="396"/>
        <v>0</v>
      </c>
      <c r="AD637" s="1415">
        <f t="shared" si="389"/>
        <v>0</v>
      </c>
      <c r="AE637" s="1415">
        <f t="shared" si="390"/>
        <v>0</v>
      </c>
      <c r="AF637" s="1415">
        <f t="shared" si="391"/>
        <v>0</v>
      </c>
      <c r="AG637" s="1415">
        <f t="shared" si="392"/>
        <v>0</v>
      </c>
      <c r="AH637" s="1415">
        <f t="shared" si="393"/>
        <v>0</v>
      </c>
    </row>
    <row r="638" spans="1:34" s="326" customFormat="1">
      <c r="A638" s="1887">
        <v>621</v>
      </c>
      <c r="B638" s="1887">
        <v>635</v>
      </c>
      <c r="C638" s="371"/>
      <c r="D638" s="2177">
        <v>1</v>
      </c>
      <c r="E638" s="372"/>
      <c r="F638" s="372"/>
      <c r="G638" s="2178"/>
      <c r="H638" s="2108"/>
      <c r="I638" s="2323"/>
      <c r="J638" s="2315"/>
      <c r="K638" s="2315"/>
      <c r="M638" s="2331" t="s">
        <v>577</v>
      </c>
      <c r="N638" s="2331"/>
      <c r="O638" s="2330"/>
      <c r="P638" s="1454"/>
      <c r="Q638" s="1454"/>
      <c r="R638" s="1454"/>
      <c r="S638" s="1454"/>
      <c r="T638" s="1454"/>
      <c r="U638" s="1454"/>
      <c r="V638" s="1454"/>
      <c r="W638" s="1454"/>
      <c r="X638" s="1454"/>
      <c r="Y638" s="1454"/>
      <c r="Z638" s="1454"/>
      <c r="AA638" s="1454"/>
      <c r="AB638" s="1453">
        <f>SUM(P638:R638)</f>
        <v>0</v>
      </c>
      <c r="AC638" s="1453">
        <f>SUM(S638:U638)</f>
        <v>0</v>
      </c>
      <c r="AD638" s="1453">
        <f>SUM(V638:X638)</f>
        <v>0</v>
      </c>
      <c r="AE638" s="1453">
        <f>SUM(Y638:AA638)</f>
        <v>0</v>
      </c>
      <c r="AF638" s="1453">
        <f>AB638+AC638</f>
        <v>0</v>
      </c>
      <c r="AG638" s="1453">
        <f>AE638+AD638</f>
        <v>0</v>
      </c>
      <c r="AH638" s="1453">
        <f>AF638+AG638</f>
        <v>0</v>
      </c>
    </row>
    <row r="639" spans="1:34">
      <c r="A639" s="1887">
        <v>622</v>
      </c>
      <c r="B639" s="1887">
        <v>636</v>
      </c>
      <c r="D639" s="2177">
        <v>1</v>
      </c>
      <c r="H639" s="2109"/>
      <c r="I639" s="2335"/>
      <c r="J639" s="122"/>
      <c r="K639" s="122"/>
      <c r="L639" s="882"/>
      <c r="M639" s="2327" t="s">
        <v>136</v>
      </c>
      <c r="N639" s="2327"/>
      <c r="O639" s="2336"/>
      <c r="P639" s="1462"/>
      <c r="Q639" s="1462"/>
      <c r="R639" s="1462"/>
      <c r="S639" s="1462"/>
      <c r="T639" s="1462"/>
      <c r="U639" s="1462"/>
      <c r="V639" s="1462"/>
      <c r="W639" s="1462"/>
      <c r="X639" s="1462"/>
      <c r="Y639" s="1462"/>
      <c r="Z639" s="1462"/>
      <c r="AA639" s="1462"/>
      <c r="AB639" s="1395">
        <f t="shared" si="395"/>
        <v>0</v>
      </c>
      <c r="AC639" s="1395">
        <f t="shared" si="396"/>
        <v>0</v>
      </c>
      <c r="AD639" s="1395">
        <f t="shared" si="389"/>
        <v>0</v>
      </c>
      <c r="AE639" s="1395">
        <f t="shared" si="390"/>
        <v>0</v>
      </c>
      <c r="AF639" s="1395">
        <f t="shared" si="391"/>
        <v>0</v>
      </c>
      <c r="AG639" s="1395">
        <f t="shared" si="392"/>
        <v>0</v>
      </c>
      <c r="AH639" s="1395">
        <f t="shared" si="393"/>
        <v>0</v>
      </c>
    </row>
    <row r="640" spans="1:34" s="326" customFormat="1">
      <c r="A640" s="1887"/>
      <c r="B640" s="1887">
        <v>637</v>
      </c>
      <c r="C640" s="371"/>
      <c r="D640" s="2177">
        <v>1</v>
      </c>
      <c r="E640" s="104"/>
      <c r="F640" s="104"/>
      <c r="G640" s="104"/>
      <c r="H640" s="2189"/>
      <c r="I640" s="2289"/>
      <c r="J640" s="2178"/>
      <c r="K640" s="2178"/>
      <c r="L640" s="2289"/>
      <c r="M640" s="2182"/>
      <c r="N640" s="2182"/>
      <c r="O640" s="2182"/>
      <c r="P640" s="1485"/>
      <c r="Q640" s="1485"/>
      <c r="R640" s="1485"/>
      <c r="S640" s="1485"/>
      <c r="T640" s="1485"/>
      <c r="U640" s="1485"/>
      <c r="V640" s="1485"/>
      <c r="W640" s="1485"/>
      <c r="X640" s="1485"/>
      <c r="Y640" s="1485"/>
      <c r="Z640" s="1485"/>
      <c r="AA640" s="1485"/>
      <c r="AB640" s="1485"/>
      <c r="AC640" s="1485"/>
      <c r="AD640" s="1485"/>
      <c r="AE640" s="1485"/>
      <c r="AF640" s="1485"/>
      <c r="AG640" s="1485"/>
      <c r="AH640" s="1485"/>
    </row>
    <row r="641" spans="1:34">
      <c r="A641" s="1887">
        <v>692</v>
      </c>
      <c r="B641" s="1887">
        <v>638</v>
      </c>
      <c r="D641" s="2177">
        <v>1</v>
      </c>
      <c r="G641" s="104" t="s">
        <v>779</v>
      </c>
      <c r="H641" s="104"/>
      <c r="I641" s="2182"/>
      <c r="J641" s="104"/>
      <c r="K641" s="104"/>
      <c r="L641" s="2182"/>
      <c r="M641" s="2182"/>
      <c r="N641" s="2182"/>
      <c r="O641" s="447"/>
      <c r="P641" s="2187"/>
      <c r="Q641" s="2187"/>
      <c r="R641" s="2187"/>
      <c r="S641" s="2187"/>
      <c r="T641" s="2187"/>
      <c r="U641" s="2187"/>
      <c r="Z641" s="1"/>
      <c r="AA641" s="1"/>
      <c r="AB641" s="1"/>
      <c r="AC641" s="1"/>
      <c r="AD641" s="1"/>
      <c r="AE641" s="1"/>
      <c r="AF641" s="1"/>
      <c r="AG641" s="1"/>
      <c r="AH641" s="1"/>
    </row>
    <row r="642" spans="1:34">
      <c r="A642" s="1887">
        <v>693</v>
      </c>
      <c r="B642" s="1887">
        <v>639</v>
      </c>
      <c r="D642" s="2177">
        <v>1</v>
      </c>
      <c r="H642" s="700" t="s">
        <v>9</v>
      </c>
      <c r="I642" s="1440"/>
      <c r="J642" s="1328"/>
      <c r="K642" s="1328"/>
      <c r="L642" s="1328"/>
      <c r="M642" s="1328"/>
      <c r="N642" s="1328"/>
      <c r="O642" s="1328"/>
      <c r="P642" s="1493">
        <f t="shared" ref="P642:AH642" si="398">P643+P652</f>
        <v>0</v>
      </c>
      <c r="Q642" s="1493">
        <f t="shared" si="398"/>
        <v>0</v>
      </c>
      <c r="R642" s="1493">
        <f t="shared" si="398"/>
        <v>0</v>
      </c>
      <c r="S642" s="1493">
        <f t="shared" si="398"/>
        <v>0</v>
      </c>
      <c r="T642" s="1493">
        <f t="shared" si="398"/>
        <v>0</v>
      </c>
      <c r="U642" s="1493">
        <f t="shared" si="398"/>
        <v>0</v>
      </c>
      <c r="V642" s="1493">
        <f t="shared" si="398"/>
        <v>0</v>
      </c>
      <c r="W642" s="1493">
        <f t="shared" si="398"/>
        <v>0</v>
      </c>
      <c r="X642" s="1493">
        <f t="shared" si="398"/>
        <v>0</v>
      </c>
      <c r="Y642" s="1493">
        <f t="shared" si="398"/>
        <v>0</v>
      </c>
      <c r="Z642" s="1493">
        <f t="shared" si="398"/>
        <v>0</v>
      </c>
      <c r="AA642" s="1493">
        <f t="shared" si="398"/>
        <v>0</v>
      </c>
      <c r="AB642" s="1493">
        <f t="shared" si="398"/>
        <v>0</v>
      </c>
      <c r="AC642" s="1493">
        <f t="shared" si="398"/>
        <v>0</v>
      </c>
      <c r="AD642" s="1493">
        <f t="shared" si="398"/>
        <v>0</v>
      </c>
      <c r="AE642" s="1493">
        <f t="shared" si="398"/>
        <v>0</v>
      </c>
      <c r="AF642" s="1493">
        <f t="shared" si="398"/>
        <v>0</v>
      </c>
      <c r="AG642" s="1493">
        <f t="shared" si="398"/>
        <v>0</v>
      </c>
      <c r="AH642" s="1493">
        <f t="shared" si="398"/>
        <v>0</v>
      </c>
    </row>
    <row r="643" spans="1:34">
      <c r="A643" s="1887">
        <v>694</v>
      </c>
      <c r="B643" s="1887">
        <v>640</v>
      </c>
      <c r="D643" s="2177">
        <v>1</v>
      </c>
      <c r="H643" s="154"/>
      <c r="I643" s="2292"/>
      <c r="J643" s="2337" t="s">
        <v>221</v>
      </c>
      <c r="K643" s="2337"/>
      <c r="L643" s="2337"/>
      <c r="M643" s="2337"/>
      <c r="N643" s="2337"/>
      <c r="O643" s="2338"/>
      <c r="P643" s="1494">
        <f t="shared" ref="P643:AH643" si="399">P644+P647</f>
        <v>0</v>
      </c>
      <c r="Q643" s="1494">
        <f t="shared" si="399"/>
        <v>0</v>
      </c>
      <c r="R643" s="1494">
        <f t="shared" si="399"/>
        <v>0</v>
      </c>
      <c r="S643" s="1494">
        <f t="shared" si="399"/>
        <v>0</v>
      </c>
      <c r="T643" s="1494">
        <f t="shared" si="399"/>
        <v>0</v>
      </c>
      <c r="U643" s="1494">
        <f t="shared" si="399"/>
        <v>0</v>
      </c>
      <c r="V643" s="1494">
        <f t="shared" si="399"/>
        <v>0</v>
      </c>
      <c r="W643" s="1494">
        <f t="shared" si="399"/>
        <v>0</v>
      </c>
      <c r="X643" s="1494">
        <f t="shared" si="399"/>
        <v>0</v>
      </c>
      <c r="Y643" s="1494">
        <f t="shared" si="399"/>
        <v>0</v>
      </c>
      <c r="Z643" s="1494">
        <f t="shared" si="399"/>
        <v>0</v>
      </c>
      <c r="AA643" s="1494">
        <f t="shared" si="399"/>
        <v>0</v>
      </c>
      <c r="AB643" s="1494">
        <f t="shared" si="399"/>
        <v>0</v>
      </c>
      <c r="AC643" s="1494">
        <f t="shared" si="399"/>
        <v>0</v>
      </c>
      <c r="AD643" s="1494">
        <f t="shared" si="399"/>
        <v>0</v>
      </c>
      <c r="AE643" s="1494">
        <f t="shared" si="399"/>
        <v>0</v>
      </c>
      <c r="AF643" s="1494">
        <f t="shared" si="399"/>
        <v>0</v>
      </c>
      <c r="AG643" s="1494">
        <f t="shared" si="399"/>
        <v>0</v>
      </c>
      <c r="AH643" s="1495">
        <f t="shared" si="399"/>
        <v>0</v>
      </c>
    </row>
    <row r="644" spans="1:34">
      <c r="A644" s="1887">
        <v>695</v>
      </c>
      <c r="B644" s="1887">
        <v>641</v>
      </c>
      <c r="D644" s="2177">
        <v>1</v>
      </c>
      <c r="H644" s="154"/>
      <c r="I644" s="2292"/>
      <c r="J644" s="2318"/>
      <c r="K644" s="2318"/>
      <c r="L644" s="34" t="s">
        <v>745</v>
      </c>
      <c r="M644" s="2182"/>
      <c r="N644" s="81"/>
      <c r="O644" s="81"/>
      <c r="P644" s="1496">
        <f t="shared" ref="P644:AH644" si="400">SUM(P645:P646)</f>
        <v>0</v>
      </c>
      <c r="Q644" s="1496">
        <f t="shared" si="400"/>
        <v>0</v>
      </c>
      <c r="R644" s="1496">
        <f t="shared" si="400"/>
        <v>0</v>
      </c>
      <c r="S644" s="1496">
        <f t="shared" si="400"/>
        <v>0</v>
      </c>
      <c r="T644" s="1496">
        <f t="shared" si="400"/>
        <v>0</v>
      </c>
      <c r="U644" s="1496">
        <f t="shared" si="400"/>
        <v>0</v>
      </c>
      <c r="V644" s="1496">
        <f t="shared" si="400"/>
        <v>0</v>
      </c>
      <c r="W644" s="1496">
        <f t="shared" si="400"/>
        <v>0</v>
      </c>
      <c r="X644" s="1496">
        <f t="shared" si="400"/>
        <v>0</v>
      </c>
      <c r="Y644" s="1496">
        <f t="shared" si="400"/>
        <v>0</v>
      </c>
      <c r="Z644" s="1496">
        <f t="shared" si="400"/>
        <v>0</v>
      </c>
      <c r="AA644" s="1496">
        <f t="shared" si="400"/>
        <v>0</v>
      </c>
      <c r="AB644" s="1497">
        <f t="shared" si="400"/>
        <v>0</v>
      </c>
      <c r="AC644" s="1497">
        <f t="shared" si="400"/>
        <v>0</v>
      </c>
      <c r="AD644" s="1497">
        <f t="shared" si="400"/>
        <v>0</v>
      </c>
      <c r="AE644" s="1497">
        <f t="shared" si="400"/>
        <v>0</v>
      </c>
      <c r="AF644" s="1497">
        <f t="shared" si="400"/>
        <v>0</v>
      </c>
      <c r="AG644" s="1497">
        <f t="shared" si="400"/>
        <v>0</v>
      </c>
      <c r="AH644" s="1497">
        <f t="shared" si="400"/>
        <v>0</v>
      </c>
    </row>
    <row r="645" spans="1:34">
      <c r="A645" s="1887">
        <v>696</v>
      </c>
      <c r="B645" s="1887">
        <v>642</v>
      </c>
      <c r="D645" s="2177">
        <v>1</v>
      </c>
      <c r="H645" s="154"/>
      <c r="I645" s="2292"/>
      <c r="J645" s="2318"/>
      <c r="K645" s="2318"/>
      <c r="M645" s="175" t="s">
        <v>579</v>
      </c>
      <c r="N645" s="175"/>
      <c r="O645" s="175"/>
      <c r="P645" s="1454"/>
      <c r="Q645" s="1588"/>
      <c r="R645" s="1454"/>
      <c r="S645" s="1454"/>
      <c r="T645" s="1454"/>
      <c r="U645" s="1454"/>
      <c r="V645" s="1454"/>
      <c r="W645" s="1454"/>
      <c r="X645" s="1454"/>
      <c r="Y645" s="1454"/>
      <c r="Z645" s="1454"/>
      <c r="AA645" s="1454"/>
      <c r="AB645" s="1452">
        <f>SUM(P645:R645)</f>
        <v>0</v>
      </c>
      <c r="AC645" s="1452">
        <f>SUM(S645:U645)</f>
        <v>0</v>
      </c>
      <c r="AD645" s="1452">
        <f>SUM(V645:X645)</f>
        <v>0</v>
      </c>
      <c r="AE645" s="1452">
        <f>SUM(Y645:AA645)</f>
        <v>0</v>
      </c>
      <c r="AF645" s="1452">
        <f>AB645+AC645</f>
        <v>0</v>
      </c>
      <c r="AG645" s="1452">
        <f>AE645+AD645</f>
        <v>0</v>
      </c>
      <c r="AH645" s="1489">
        <f>AF645+AG645</f>
        <v>0</v>
      </c>
    </row>
    <row r="646" spans="1:34">
      <c r="A646" s="1887">
        <v>697</v>
      </c>
      <c r="B646" s="1887">
        <v>643</v>
      </c>
      <c r="D646" s="2177">
        <v>1</v>
      </c>
      <c r="H646" s="154"/>
      <c r="I646" s="2292"/>
      <c r="J646" s="2318"/>
      <c r="K646" s="2318"/>
      <c r="L646" s="16"/>
      <c r="M646" s="16" t="s">
        <v>580</v>
      </c>
      <c r="N646" s="16"/>
      <c r="O646" s="16"/>
      <c r="P646" s="1465"/>
      <c r="Q646" s="1400"/>
      <c r="R646" s="1465"/>
      <c r="S646" s="1465"/>
      <c r="T646" s="1465"/>
      <c r="U646" s="1465"/>
      <c r="V646" s="1465"/>
      <c r="W646" s="1465"/>
      <c r="X646" s="1465"/>
      <c r="Y646" s="1465"/>
      <c r="Z646" s="1465"/>
      <c r="AA646" s="1465"/>
      <c r="AB646" s="1399">
        <f>SUM(P646:R646)</f>
        <v>0</v>
      </c>
      <c r="AC646" s="1399">
        <f>SUM(S646:U646)</f>
        <v>0</v>
      </c>
      <c r="AD646" s="1399">
        <f>SUM(V646:X646)</f>
        <v>0</v>
      </c>
      <c r="AE646" s="1399">
        <f>SUM(Y646:AA646)</f>
        <v>0</v>
      </c>
      <c r="AF646" s="1399">
        <f>AB646+AC646</f>
        <v>0</v>
      </c>
      <c r="AG646" s="1399">
        <f>AE646+AD646</f>
        <v>0</v>
      </c>
      <c r="AH646" s="1492">
        <f>AF646+AG646</f>
        <v>0</v>
      </c>
    </row>
    <row r="647" spans="1:34">
      <c r="A647" s="1887">
        <v>698</v>
      </c>
      <c r="B647" s="1887">
        <v>644</v>
      </c>
      <c r="D647" s="2177">
        <v>1</v>
      </c>
      <c r="H647" s="154"/>
      <c r="I647" s="2292"/>
      <c r="J647" s="2318"/>
      <c r="K647" s="2318"/>
      <c r="L647" s="326" t="s">
        <v>783</v>
      </c>
      <c r="M647" s="2182"/>
      <c r="N647" s="81"/>
      <c r="O647" s="2280" t="s">
        <v>676</v>
      </c>
      <c r="P647" s="1496">
        <f>SUM(P648:P651)</f>
        <v>0</v>
      </c>
      <c r="Q647" s="1496">
        <f t="shared" ref="Q647:AH647" si="401">SUM(Q648:Q651)</f>
        <v>0</v>
      </c>
      <c r="R647" s="1496">
        <f t="shared" si="401"/>
        <v>0</v>
      </c>
      <c r="S647" s="1496">
        <f t="shared" si="401"/>
        <v>0</v>
      </c>
      <c r="T647" s="1496">
        <f t="shared" si="401"/>
        <v>0</v>
      </c>
      <c r="U647" s="1496">
        <f t="shared" si="401"/>
        <v>0</v>
      </c>
      <c r="V647" s="1496">
        <f t="shared" si="401"/>
        <v>0</v>
      </c>
      <c r="W647" s="1496">
        <f t="shared" si="401"/>
        <v>0</v>
      </c>
      <c r="X647" s="1496">
        <f t="shared" si="401"/>
        <v>0</v>
      </c>
      <c r="Y647" s="1496">
        <f t="shared" si="401"/>
        <v>0</v>
      </c>
      <c r="Z647" s="1496">
        <f t="shared" si="401"/>
        <v>0</v>
      </c>
      <c r="AA647" s="1496">
        <f t="shared" si="401"/>
        <v>0</v>
      </c>
      <c r="AB647" s="1497">
        <f t="shared" si="401"/>
        <v>0</v>
      </c>
      <c r="AC647" s="1497">
        <f t="shared" si="401"/>
        <v>0</v>
      </c>
      <c r="AD647" s="1497">
        <f t="shared" si="401"/>
        <v>0</v>
      </c>
      <c r="AE647" s="1497">
        <f t="shared" si="401"/>
        <v>0</v>
      </c>
      <c r="AF647" s="1497">
        <f t="shared" si="401"/>
        <v>0</v>
      </c>
      <c r="AG647" s="1497">
        <f t="shared" si="401"/>
        <v>0</v>
      </c>
      <c r="AH647" s="1497">
        <f t="shared" si="401"/>
        <v>0</v>
      </c>
    </row>
    <row r="648" spans="1:34">
      <c r="B648" s="1887">
        <v>645</v>
      </c>
      <c r="D648" s="2177">
        <v>1</v>
      </c>
      <c r="H648" s="154"/>
      <c r="I648" s="2292"/>
      <c r="J648" s="2318"/>
      <c r="K648" s="2318"/>
      <c r="M648" s="175" t="s">
        <v>579</v>
      </c>
      <c r="N648" s="175"/>
      <c r="O648" s="175"/>
      <c r="P648" s="1454"/>
      <c r="Q648" s="1588"/>
      <c r="R648" s="1454"/>
      <c r="S648" s="1454"/>
      <c r="T648" s="1454"/>
      <c r="U648" s="1454"/>
      <c r="V648" s="1454"/>
      <c r="W648" s="1454"/>
      <c r="X648" s="1454"/>
      <c r="Y648" s="1454"/>
      <c r="Z648" s="1454"/>
      <c r="AA648" s="1454"/>
      <c r="AB648" s="1452">
        <f>SUM(P648:R648)</f>
        <v>0</v>
      </c>
      <c r="AC648" s="1452">
        <f>SUM(S648:U648)</f>
        <v>0</v>
      </c>
      <c r="AD648" s="1452">
        <f>SUM(V648:X648)</f>
        <v>0</v>
      </c>
      <c r="AE648" s="1452">
        <f>SUM(Y648:AA648)</f>
        <v>0</v>
      </c>
      <c r="AF648" s="1452">
        <f>AB648+AC648</f>
        <v>0</v>
      </c>
      <c r="AG648" s="1452">
        <f>AE648+AD648</f>
        <v>0</v>
      </c>
      <c r="AH648" s="1489">
        <f>AF648+AG648</f>
        <v>0</v>
      </c>
    </row>
    <row r="649" spans="1:34">
      <c r="B649" s="1887">
        <v>646</v>
      </c>
      <c r="D649" s="2177">
        <v>1</v>
      </c>
      <c r="H649" s="154"/>
      <c r="I649" s="2292"/>
      <c r="J649" s="2318"/>
      <c r="K649" s="2318"/>
      <c r="M649" s="371" t="s">
        <v>580</v>
      </c>
      <c r="P649" s="1412"/>
      <c r="Q649" s="1396"/>
      <c r="R649" s="1412"/>
      <c r="S649" s="1412"/>
      <c r="T649" s="1412"/>
      <c r="U649" s="1412"/>
      <c r="V649" s="1412"/>
      <c r="W649" s="1412"/>
      <c r="X649" s="1412"/>
      <c r="Y649" s="1412"/>
      <c r="Z649" s="1412"/>
      <c r="AA649" s="1412"/>
      <c r="AB649" s="1398">
        <f>SUM(P649:R649)</f>
        <v>0</v>
      </c>
      <c r="AC649" s="1398">
        <f>SUM(S649:U649)</f>
        <v>0</v>
      </c>
      <c r="AD649" s="1398">
        <f>SUM(V649:X649)</f>
        <v>0</v>
      </c>
      <c r="AE649" s="1398">
        <f>SUM(Y649:AA649)</f>
        <v>0</v>
      </c>
      <c r="AF649" s="1398">
        <f>AB649+AC649</f>
        <v>0</v>
      </c>
      <c r="AG649" s="1398">
        <f>AE649+AD649</f>
        <v>0</v>
      </c>
      <c r="AH649" s="1490">
        <f>AF649+AG649</f>
        <v>0</v>
      </c>
    </row>
    <row r="650" spans="1:34">
      <c r="A650" s="1887">
        <v>699</v>
      </c>
      <c r="B650" s="1887">
        <v>647</v>
      </c>
      <c r="D650" s="2177">
        <v>1</v>
      </c>
      <c r="H650" s="154"/>
      <c r="I650" s="2292"/>
      <c r="J650" s="2318"/>
      <c r="K650" s="2318"/>
      <c r="M650" s="371" t="s">
        <v>40</v>
      </c>
      <c r="N650" s="1578"/>
      <c r="O650" s="1578"/>
      <c r="P650" s="1412"/>
      <c r="Q650" s="1412"/>
      <c r="R650" s="1412"/>
      <c r="S650" s="1412"/>
      <c r="T650" s="1412"/>
      <c r="U650" s="1412"/>
      <c r="V650" s="1412"/>
      <c r="W650" s="1412"/>
      <c r="X650" s="1412"/>
      <c r="Y650" s="1412"/>
      <c r="Z650" s="1412"/>
      <c r="AA650" s="1412"/>
      <c r="AB650" s="1398">
        <f>SUM(P650:R650)</f>
        <v>0</v>
      </c>
      <c r="AC650" s="1398">
        <f>SUM(S650:U650)</f>
        <v>0</v>
      </c>
      <c r="AD650" s="1398">
        <f>SUM(V650:X650)</f>
        <v>0</v>
      </c>
      <c r="AE650" s="1398">
        <f>SUM(Y650:AA650)</f>
        <v>0</v>
      </c>
      <c r="AF650" s="1398">
        <f>AB650+AC650</f>
        <v>0</v>
      </c>
      <c r="AG650" s="1398">
        <f>AE650+AD650</f>
        <v>0</v>
      </c>
      <c r="AH650" s="1490">
        <f>AF650+AG650</f>
        <v>0</v>
      </c>
    </row>
    <row r="651" spans="1:34">
      <c r="A651" s="1887">
        <v>700</v>
      </c>
      <c r="B651" s="1887">
        <v>648</v>
      </c>
      <c r="D651" s="2177">
        <v>1</v>
      </c>
      <c r="H651" s="154"/>
      <c r="I651" s="2292"/>
      <c r="J651" s="2318"/>
      <c r="K651" s="2318"/>
      <c r="L651" s="16"/>
      <c r="M651" s="16" t="s">
        <v>41</v>
      </c>
      <c r="N651" s="16"/>
      <c r="O651" s="16"/>
      <c r="P651" s="1465"/>
      <c r="Q651" s="1465"/>
      <c r="R651" s="1465"/>
      <c r="S651" s="1465"/>
      <c r="T651" s="1465"/>
      <c r="U651" s="1465"/>
      <c r="V651" s="1465"/>
      <c r="W651" s="1465"/>
      <c r="X651" s="1465"/>
      <c r="Y651" s="1465"/>
      <c r="Z651" s="1465"/>
      <c r="AA651" s="1465"/>
      <c r="AB651" s="1399">
        <f>SUM(P651:R651)</f>
        <v>0</v>
      </c>
      <c r="AC651" s="1399">
        <f>SUM(S651:U651)</f>
        <v>0</v>
      </c>
      <c r="AD651" s="1399">
        <f>SUM(V651:X651)</f>
        <v>0</v>
      </c>
      <c r="AE651" s="1399">
        <f>SUM(Y651:AA651)</f>
        <v>0</v>
      </c>
      <c r="AF651" s="1399">
        <f>AB651+AC651</f>
        <v>0</v>
      </c>
      <c r="AG651" s="1399">
        <f>AE651+AD651</f>
        <v>0</v>
      </c>
      <c r="AH651" s="1492">
        <f>AF651+AG651</f>
        <v>0</v>
      </c>
    </row>
    <row r="652" spans="1:34">
      <c r="A652" s="1887">
        <v>701</v>
      </c>
      <c r="B652" s="1887">
        <v>649</v>
      </c>
      <c r="D652" s="2177">
        <v>1</v>
      </c>
      <c r="H652" s="154"/>
      <c r="I652" s="2292"/>
      <c r="J652" s="2339" t="s">
        <v>230</v>
      </c>
      <c r="K652" s="2339"/>
      <c r="L652" s="2339"/>
      <c r="M652" s="2339"/>
      <c r="N652" s="2339"/>
      <c r="O652" s="2340"/>
      <c r="P652" s="1504">
        <f t="shared" ref="P652:AH652" si="402">P653+P654</f>
        <v>0</v>
      </c>
      <c r="Q652" s="1504">
        <f t="shared" si="402"/>
        <v>0</v>
      </c>
      <c r="R652" s="1504">
        <f t="shared" si="402"/>
        <v>0</v>
      </c>
      <c r="S652" s="1504">
        <f t="shared" si="402"/>
        <v>0</v>
      </c>
      <c r="T652" s="1504">
        <f t="shared" si="402"/>
        <v>0</v>
      </c>
      <c r="U652" s="1504">
        <f t="shared" si="402"/>
        <v>0</v>
      </c>
      <c r="V652" s="1504">
        <f t="shared" si="402"/>
        <v>0</v>
      </c>
      <c r="W652" s="1504">
        <f t="shared" si="402"/>
        <v>0</v>
      </c>
      <c r="X652" s="1504">
        <f t="shared" si="402"/>
        <v>0</v>
      </c>
      <c r="Y652" s="1504">
        <f t="shared" si="402"/>
        <v>0</v>
      </c>
      <c r="Z652" s="1504">
        <f t="shared" si="402"/>
        <v>0</v>
      </c>
      <c r="AA652" s="1504">
        <f t="shared" si="402"/>
        <v>0</v>
      </c>
      <c r="AB652" s="1504">
        <f t="shared" si="402"/>
        <v>0</v>
      </c>
      <c r="AC652" s="1504">
        <f t="shared" si="402"/>
        <v>0</v>
      </c>
      <c r="AD652" s="1504">
        <f t="shared" si="402"/>
        <v>0</v>
      </c>
      <c r="AE652" s="1504">
        <f t="shared" si="402"/>
        <v>0</v>
      </c>
      <c r="AF652" s="1504">
        <f t="shared" si="402"/>
        <v>0</v>
      </c>
      <c r="AG652" s="1504">
        <f t="shared" si="402"/>
        <v>0</v>
      </c>
      <c r="AH652" s="1505">
        <f t="shared" si="402"/>
        <v>0</v>
      </c>
    </row>
    <row r="653" spans="1:34">
      <c r="A653" s="1887">
        <v>702</v>
      </c>
      <c r="B653" s="1887">
        <v>650</v>
      </c>
      <c r="D653" s="2177">
        <v>1</v>
      </c>
      <c r="H653" s="154"/>
      <c r="I653" s="2292"/>
      <c r="J653" s="2318"/>
      <c r="K653" s="2318"/>
      <c r="L653" s="34" t="s">
        <v>744</v>
      </c>
      <c r="M653" s="2182"/>
      <c r="N653" s="2182"/>
      <c r="O653" s="2182"/>
      <c r="P653" s="1567"/>
      <c r="Q653" s="1567"/>
      <c r="R653" s="1567"/>
      <c r="S653" s="1567"/>
      <c r="T653" s="1567"/>
      <c r="U653" s="1567"/>
      <c r="V653" s="1567"/>
      <c r="W653" s="1567"/>
      <c r="X653" s="1567"/>
      <c r="Y653" s="1567"/>
      <c r="Z653" s="1567"/>
      <c r="AA653" s="1567"/>
      <c r="AB653" s="1568">
        <f>SUM(P653:R653)</f>
        <v>0</v>
      </c>
      <c r="AC653" s="1568">
        <f>SUM(S653:U653)</f>
        <v>0</v>
      </c>
      <c r="AD653" s="1568">
        <f>SUM(V653:X653)</f>
        <v>0</v>
      </c>
      <c r="AE653" s="1568">
        <f>SUM(Y653:AA653)</f>
        <v>0</v>
      </c>
      <c r="AF653" s="1568">
        <f>AB653+AC653</f>
        <v>0</v>
      </c>
      <c r="AG653" s="1568">
        <f>AE653+AD653</f>
        <v>0</v>
      </c>
      <c r="AH653" s="1568">
        <f>AF653+AG653</f>
        <v>0</v>
      </c>
    </row>
    <row r="654" spans="1:34">
      <c r="A654" s="1887">
        <v>705</v>
      </c>
      <c r="B654" s="1887">
        <v>651</v>
      </c>
      <c r="D654" s="2177">
        <v>1</v>
      </c>
      <c r="H654" s="153"/>
      <c r="I654" s="152"/>
      <c r="J654" s="2318"/>
      <c r="K654" s="2318"/>
      <c r="L654" s="34" t="s">
        <v>783</v>
      </c>
      <c r="M654" s="2241"/>
      <c r="N654" s="2241"/>
      <c r="O654" s="2341" t="s">
        <v>676</v>
      </c>
      <c r="P654" s="1500"/>
      <c r="Q654" s="1500"/>
      <c r="R654" s="1500"/>
      <c r="S654" s="1500"/>
      <c r="T654" s="1500"/>
      <c r="U654" s="1500"/>
      <c r="V654" s="1500"/>
      <c r="W654" s="1500"/>
      <c r="X654" s="1500"/>
      <c r="Y654" s="1500"/>
      <c r="Z654" s="1500"/>
      <c r="AA654" s="1500"/>
      <c r="AB654" s="1501">
        <f>SUM(P654:R654)</f>
        <v>0</v>
      </c>
      <c r="AC654" s="1501">
        <f>SUM(S654:U654)</f>
        <v>0</v>
      </c>
      <c r="AD654" s="1501">
        <f>SUM(V654:X654)</f>
        <v>0</v>
      </c>
      <c r="AE654" s="1501">
        <f>SUM(Y654:AA654)</f>
        <v>0</v>
      </c>
      <c r="AF654" s="1501">
        <f>AB654+AC654</f>
        <v>0</v>
      </c>
      <c r="AG654" s="1501">
        <f>AE654+AD654</f>
        <v>0</v>
      </c>
      <c r="AH654" s="1501">
        <f>AF654+AG654</f>
        <v>0</v>
      </c>
    </row>
    <row r="655" spans="1:34">
      <c r="A655" s="1887">
        <v>708</v>
      </c>
      <c r="B655" s="1887">
        <v>652</v>
      </c>
      <c r="D655" s="2177">
        <v>1</v>
      </c>
      <c r="H655" s="154" t="s">
        <v>139</v>
      </c>
      <c r="I655" s="2292"/>
      <c r="J655" s="1328"/>
      <c r="K655" s="1328"/>
      <c r="L655" s="1328"/>
      <c r="M655" s="1328"/>
      <c r="N655" s="1328"/>
      <c r="O655" s="2009"/>
      <c r="P655" s="1493">
        <f t="shared" ref="P655:AH655" si="403">P656+P665</f>
        <v>0</v>
      </c>
      <c r="Q655" s="1493">
        <f t="shared" si="403"/>
        <v>0</v>
      </c>
      <c r="R655" s="1493">
        <f t="shared" si="403"/>
        <v>0</v>
      </c>
      <c r="S655" s="1493">
        <f t="shared" si="403"/>
        <v>0</v>
      </c>
      <c r="T655" s="1493">
        <f t="shared" si="403"/>
        <v>0</v>
      </c>
      <c r="U655" s="1493">
        <f t="shared" si="403"/>
        <v>0</v>
      </c>
      <c r="V655" s="1493">
        <f t="shared" si="403"/>
        <v>0</v>
      </c>
      <c r="W655" s="1493">
        <f t="shared" si="403"/>
        <v>0</v>
      </c>
      <c r="X655" s="1493">
        <f t="shared" si="403"/>
        <v>0</v>
      </c>
      <c r="Y655" s="1493">
        <f t="shared" si="403"/>
        <v>0</v>
      </c>
      <c r="Z655" s="1493">
        <f t="shared" si="403"/>
        <v>0</v>
      </c>
      <c r="AA655" s="1493">
        <f t="shared" si="403"/>
        <v>0</v>
      </c>
      <c r="AB655" s="1493">
        <f t="shared" si="403"/>
        <v>0</v>
      </c>
      <c r="AC655" s="1493">
        <f t="shared" si="403"/>
        <v>0</v>
      </c>
      <c r="AD655" s="1493">
        <f t="shared" si="403"/>
        <v>0</v>
      </c>
      <c r="AE655" s="1493">
        <f t="shared" si="403"/>
        <v>0</v>
      </c>
      <c r="AF655" s="1493">
        <f t="shared" si="403"/>
        <v>0</v>
      </c>
      <c r="AG655" s="1493">
        <f t="shared" si="403"/>
        <v>0</v>
      </c>
      <c r="AH655" s="1493">
        <f t="shared" si="403"/>
        <v>0</v>
      </c>
    </row>
    <row r="656" spans="1:34">
      <c r="A656" s="1887">
        <v>709</v>
      </c>
      <c r="B656" s="1887">
        <v>653</v>
      </c>
      <c r="D656" s="2177">
        <v>1</v>
      </c>
      <c r="H656" s="154"/>
      <c r="I656" s="2292"/>
      <c r="J656" s="2337" t="s">
        <v>221</v>
      </c>
      <c r="K656" s="2337"/>
      <c r="L656" s="2342"/>
      <c r="M656" s="2337"/>
      <c r="N656" s="2337"/>
      <c r="O656" s="2338"/>
      <c r="P656" s="1495">
        <f>P657+P660</f>
        <v>0</v>
      </c>
      <c r="Q656" s="1494">
        <f t="shared" ref="Q656:AH656" si="404">Q657+Q660</f>
        <v>0</v>
      </c>
      <c r="R656" s="1494">
        <f t="shared" si="404"/>
        <v>0</v>
      </c>
      <c r="S656" s="1494">
        <f t="shared" si="404"/>
        <v>0</v>
      </c>
      <c r="T656" s="1494">
        <f t="shared" si="404"/>
        <v>0</v>
      </c>
      <c r="U656" s="1494">
        <f t="shared" si="404"/>
        <v>0</v>
      </c>
      <c r="V656" s="1494">
        <f t="shared" si="404"/>
        <v>0</v>
      </c>
      <c r="W656" s="1494">
        <f t="shared" si="404"/>
        <v>0</v>
      </c>
      <c r="X656" s="1494">
        <f t="shared" si="404"/>
        <v>0</v>
      </c>
      <c r="Y656" s="1494">
        <f t="shared" si="404"/>
        <v>0</v>
      </c>
      <c r="Z656" s="1494">
        <f t="shared" si="404"/>
        <v>0</v>
      </c>
      <c r="AA656" s="1494">
        <f t="shared" si="404"/>
        <v>0</v>
      </c>
      <c r="AB656" s="1494">
        <f t="shared" si="404"/>
        <v>0</v>
      </c>
      <c r="AC656" s="1494">
        <f t="shared" si="404"/>
        <v>0</v>
      </c>
      <c r="AD656" s="1494">
        <f t="shared" si="404"/>
        <v>0</v>
      </c>
      <c r="AE656" s="1494">
        <f t="shared" si="404"/>
        <v>0</v>
      </c>
      <c r="AF656" s="1494">
        <f t="shared" si="404"/>
        <v>0</v>
      </c>
      <c r="AG656" s="1494">
        <f t="shared" si="404"/>
        <v>0</v>
      </c>
      <c r="AH656" s="1495">
        <f t="shared" si="404"/>
        <v>0</v>
      </c>
    </row>
    <row r="657" spans="1:34">
      <c r="A657" s="1887">
        <v>710</v>
      </c>
      <c r="B657" s="1887">
        <v>654</v>
      </c>
      <c r="D657" s="2177">
        <v>1</v>
      </c>
      <c r="H657" s="154"/>
      <c r="I657" s="2292"/>
      <c r="J657" s="2318"/>
      <c r="K657" s="2318"/>
      <c r="L657" s="34" t="s">
        <v>745</v>
      </c>
      <c r="M657" s="2182"/>
      <c r="N657" s="81"/>
      <c r="O657" s="2230"/>
      <c r="P657" s="1496">
        <f>SUM(P658:P659)</f>
        <v>0</v>
      </c>
      <c r="Q657" s="1496">
        <f t="shared" ref="Q657:AH657" si="405">SUM(Q658:Q659)</f>
        <v>0</v>
      </c>
      <c r="R657" s="1496">
        <f t="shared" si="405"/>
        <v>0</v>
      </c>
      <c r="S657" s="1496">
        <f t="shared" si="405"/>
        <v>0</v>
      </c>
      <c r="T657" s="1496">
        <f t="shared" si="405"/>
        <v>0</v>
      </c>
      <c r="U657" s="1496">
        <f t="shared" si="405"/>
        <v>0</v>
      </c>
      <c r="V657" s="1496">
        <f t="shared" si="405"/>
        <v>0</v>
      </c>
      <c r="W657" s="1496">
        <f t="shared" si="405"/>
        <v>0</v>
      </c>
      <c r="X657" s="1496">
        <f t="shared" si="405"/>
        <v>0</v>
      </c>
      <c r="Y657" s="1496">
        <f t="shared" si="405"/>
        <v>0</v>
      </c>
      <c r="Z657" s="1496">
        <f t="shared" si="405"/>
        <v>0</v>
      </c>
      <c r="AA657" s="1496">
        <f t="shared" si="405"/>
        <v>0</v>
      </c>
      <c r="AB657" s="1497">
        <f t="shared" si="405"/>
        <v>0</v>
      </c>
      <c r="AC657" s="1497">
        <f t="shared" si="405"/>
        <v>0</v>
      </c>
      <c r="AD657" s="1497">
        <f t="shared" si="405"/>
        <v>0</v>
      </c>
      <c r="AE657" s="1497">
        <f t="shared" si="405"/>
        <v>0</v>
      </c>
      <c r="AF657" s="1497">
        <f t="shared" si="405"/>
        <v>0</v>
      </c>
      <c r="AG657" s="1497">
        <f t="shared" si="405"/>
        <v>0</v>
      </c>
      <c r="AH657" s="1497">
        <f t="shared" si="405"/>
        <v>0</v>
      </c>
    </row>
    <row r="658" spans="1:34">
      <c r="A658" s="1887">
        <v>711</v>
      </c>
      <c r="B658" s="1887">
        <v>655</v>
      </c>
      <c r="D658" s="2177">
        <v>1</v>
      </c>
      <c r="H658" s="154"/>
      <c r="I658" s="2292"/>
      <c r="J658" s="2318"/>
      <c r="K658" s="2318"/>
      <c r="M658" s="175" t="s">
        <v>579</v>
      </c>
      <c r="N658" s="175"/>
      <c r="O658" s="2228"/>
      <c r="P658" s="1498"/>
      <c r="Q658" s="1498"/>
      <c r="R658" s="1498"/>
      <c r="S658" s="1498"/>
      <c r="T658" s="1498"/>
      <c r="U658" s="1498"/>
      <c r="V658" s="1498"/>
      <c r="W658" s="1498"/>
      <c r="X658" s="1498"/>
      <c r="Y658" s="1498"/>
      <c r="Z658" s="1498"/>
      <c r="AA658" s="1498"/>
      <c r="AB658" s="1499">
        <f>SUM(P658:R658)</f>
        <v>0</v>
      </c>
      <c r="AC658" s="1499">
        <f>SUM(S658:U658)</f>
        <v>0</v>
      </c>
      <c r="AD658" s="1499">
        <f>SUM(V658:X658)</f>
        <v>0</v>
      </c>
      <c r="AE658" s="1499">
        <f>SUM(Y658:AA658)</f>
        <v>0</v>
      </c>
      <c r="AF658" s="1499">
        <f>AB658+AC658</f>
        <v>0</v>
      </c>
      <c r="AG658" s="1499">
        <f>AE658+AD658</f>
        <v>0</v>
      </c>
      <c r="AH658" s="1499">
        <f>AF658+AG658</f>
        <v>0</v>
      </c>
    </row>
    <row r="659" spans="1:34">
      <c r="A659" s="1887">
        <v>712</v>
      </c>
      <c r="B659" s="1887">
        <v>656</v>
      </c>
      <c r="D659" s="2177">
        <v>1</v>
      </c>
      <c r="H659" s="154"/>
      <c r="I659" s="2292"/>
      <c r="J659" s="2318"/>
      <c r="K659" s="2318"/>
      <c r="L659" s="16"/>
      <c r="M659" s="16" t="s">
        <v>580</v>
      </c>
      <c r="N659" s="16"/>
      <c r="O659" s="2241"/>
      <c r="P659" s="1500"/>
      <c r="Q659" s="1500"/>
      <c r="R659" s="1500"/>
      <c r="S659" s="1500"/>
      <c r="T659" s="1500"/>
      <c r="U659" s="1500"/>
      <c r="V659" s="1500"/>
      <c r="W659" s="1500"/>
      <c r="X659" s="1500"/>
      <c r="Y659" s="1500"/>
      <c r="Z659" s="1500"/>
      <c r="AA659" s="1500"/>
      <c r="AB659" s="1501">
        <f>SUM(P659:R659)</f>
        <v>0</v>
      </c>
      <c r="AC659" s="1501">
        <f>SUM(S659:U659)</f>
        <v>0</v>
      </c>
      <c r="AD659" s="1501">
        <f>SUM(V659:X659)</f>
        <v>0</v>
      </c>
      <c r="AE659" s="1501">
        <f>SUM(Y659:AA659)</f>
        <v>0</v>
      </c>
      <c r="AF659" s="1501">
        <f>AB659+AC659</f>
        <v>0</v>
      </c>
      <c r="AG659" s="1501">
        <f>AE659+AD659</f>
        <v>0</v>
      </c>
      <c r="AH659" s="1501">
        <f>AF659+AG659</f>
        <v>0</v>
      </c>
    </row>
    <row r="660" spans="1:34">
      <c r="A660" s="1887">
        <v>713</v>
      </c>
      <c r="B660" s="1887">
        <v>657</v>
      </c>
      <c r="D660" s="2177">
        <v>1</v>
      </c>
      <c r="H660" s="154"/>
      <c r="I660" s="2292"/>
      <c r="J660" s="2318"/>
      <c r="K660" s="2318"/>
      <c r="L660" s="326" t="s">
        <v>782</v>
      </c>
      <c r="M660" s="2182"/>
      <c r="N660" s="81"/>
      <c r="O660" s="2280" t="s">
        <v>676</v>
      </c>
      <c r="P660" s="1496">
        <f t="shared" ref="P660:AH660" si="406">SUM(P661:P664)</f>
        <v>0</v>
      </c>
      <c r="Q660" s="1496">
        <f t="shared" si="406"/>
        <v>0</v>
      </c>
      <c r="R660" s="1496">
        <f t="shared" si="406"/>
        <v>0</v>
      </c>
      <c r="S660" s="1496">
        <f t="shared" si="406"/>
        <v>0</v>
      </c>
      <c r="T660" s="1496">
        <f t="shared" si="406"/>
        <v>0</v>
      </c>
      <c r="U660" s="1496">
        <f t="shared" si="406"/>
        <v>0</v>
      </c>
      <c r="V660" s="1496">
        <f t="shared" si="406"/>
        <v>0</v>
      </c>
      <c r="W660" s="1496">
        <f t="shared" si="406"/>
        <v>0</v>
      </c>
      <c r="X660" s="1496">
        <f t="shared" si="406"/>
        <v>0</v>
      </c>
      <c r="Y660" s="1496">
        <f t="shared" si="406"/>
        <v>0</v>
      </c>
      <c r="Z660" s="1496">
        <f t="shared" si="406"/>
        <v>0</v>
      </c>
      <c r="AA660" s="1496">
        <f t="shared" si="406"/>
        <v>0</v>
      </c>
      <c r="AB660" s="1497">
        <f t="shared" si="406"/>
        <v>0</v>
      </c>
      <c r="AC660" s="1497">
        <f t="shared" si="406"/>
        <v>0</v>
      </c>
      <c r="AD660" s="1497">
        <f t="shared" si="406"/>
        <v>0</v>
      </c>
      <c r="AE660" s="1497">
        <f t="shared" si="406"/>
        <v>0</v>
      </c>
      <c r="AF660" s="1497">
        <f t="shared" si="406"/>
        <v>0</v>
      </c>
      <c r="AG660" s="1497">
        <f t="shared" si="406"/>
        <v>0</v>
      </c>
      <c r="AH660" s="1497">
        <f t="shared" si="406"/>
        <v>0</v>
      </c>
    </row>
    <row r="661" spans="1:34">
      <c r="B661" s="1887">
        <v>658</v>
      </c>
      <c r="D661" s="2177">
        <v>1</v>
      </c>
      <c r="H661" s="154"/>
      <c r="I661" s="2292"/>
      <c r="J661" s="2318"/>
      <c r="K661" s="2318"/>
      <c r="M661" s="175" t="s">
        <v>579</v>
      </c>
      <c r="N661" s="175"/>
      <c r="O661" s="175"/>
      <c r="P661" s="1454"/>
      <c r="Q661" s="1588"/>
      <c r="R661" s="1454"/>
      <c r="S661" s="1454"/>
      <c r="T661" s="1454"/>
      <c r="U661" s="1454"/>
      <c r="V661" s="1454"/>
      <c r="W661" s="1454"/>
      <c r="X661" s="1454"/>
      <c r="Y661" s="1454"/>
      <c r="Z661" s="1454"/>
      <c r="AA661" s="1454"/>
      <c r="AB661" s="1452">
        <f>SUM(P661:R661)</f>
        <v>0</v>
      </c>
      <c r="AC661" s="1452">
        <f>SUM(S661:U661)</f>
        <v>0</v>
      </c>
      <c r="AD661" s="1452">
        <f>SUM(V661:X661)</f>
        <v>0</v>
      </c>
      <c r="AE661" s="1452">
        <f>SUM(Y661:AA661)</f>
        <v>0</v>
      </c>
      <c r="AF661" s="1452">
        <f>AB661+AC661</f>
        <v>0</v>
      </c>
      <c r="AG661" s="1452">
        <f>AE661+AD661</f>
        <v>0</v>
      </c>
      <c r="AH661" s="1489">
        <f>AF661+AG661</f>
        <v>0</v>
      </c>
    </row>
    <row r="662" spans="1:34">
      <c r="B662" s="1887">
        <v>659</v>
      </c>
      <c r="D662" s="2177">
        <v>1</v>
      </c>
      <c r="H662" s="154"/>
      <c r="I662" s="2292"/>
      <c r="J662" s="2318"/>
      <c r="K662" s="2318"/>
      <c r="M662" s="371" t="s">
        <v>580</v>
      </c>
      <c r="P662" s="1412"/>
      <c r="Q662" s="1396"/>
      <c r="R662" s="1412"/>
      <c r="S662" s="1412"/>
      <c r="T662" s="1412"/>
      <c r="U662" s="1412"/>
      <c r="V662" s="1412"/>
      <c r="W662" s="1412"/>
      <c r="X662" s="1412"/>
      <c r="Y662" s="1412"/>
      <c r="Z662" s="1412"/>
      <c r="AA662" s="1412"/>
      <c r="AB662" s="1398">
        <f>SUM(P662:R662)</f>
        <v>0</v>
      </c>
      <c r="AC662" s="1398">
        <f>SUM(S662:U662)</f>
        <v>0</v>
      </c>
      <c r="AD662" s="1398">
        <f>SUM(V662:X662)</f>
        <v>0</v>
      </c>
      <c r="AE662" s="1398">
        <f>SUM(Y662:AA662)</f>
        <v>0</v>
      </c>
      <c r="AF662" s="1398">
        <f>AB662+AC662</f>
        <v>0</v>
      </c>
      <c r="AG662" s="1398">
        <f>AE662+AD662</f>
        <v>0</v>
      </c>
      <c r="AH662" s="1490">
        <f>AF662+AG662</f>
        <v>0</v>
      </c>
    </row>
    <row r="663" spans="1:34">
      <c r="A663" s="1887">
        <v>714</v>
      </c>
      <c r="B663" s="1887">
        <v>660</v>
      </c>
      <c r="D663" s="2177">
        <v>1</v>
      </c>
      <c r="H663" s="154"/>
      <c r="I663" s="2292"/>
      <c r="J663" s="2318"/>
      <c r="K663" s="2318"/>
      <c r="M663" s="371" t="s">
        <v>40</v>
      </c>
      <c r="N663" s="1578"/>
      <c r="O663" s="1578"/>
      <c r="P663" s="1412"/>
      <c r="Q663" s="1412"/>
      <c r="R663" s="1412"/>
      <c r="S663" s="1412"/>
      <c r="T663" s="1412"/>
      <c r="U663" s="1412"/>
      <c r="V663" s="1412"/>
      <c r="W663" s="1412"/>
      <c r="X663" s="1412"/>
      <c r="Y663" s="1412"/>
      <c r="Z663" s="1412"/>
      <c r="AA663" s="1412"/>
      <c r="AB663" s="1398">
        <f>SUM(P663:R663)</f>
        <v>0</v>
      </c>
      <c r="AC663" s="1398">
        <f>SUM(S663:U663)</f>
        <v>0</v>
      </c>
      <c r="AD663" s="1398">
        <f>SUM(V663:X663)</f>
        <v>0</v>
      </c>
      <c r="AE663" s="1398">
        <f>SUM(Y663:AA663)</f>
        <v>0</v>
      </c>
      <c r="AF663" s="1398">
        <f>AB663+AC663</f>
        <v>0</v>
      </c>
      <c r="AG663" s="1398">
        <f>AE663+AD663</f>
        <v>0</v>
      </c>
      <c r="AH663" s="1490">
        <f>AF663+AG663</f>
        <v>0</v>
      </c>
    </row>
    <row r="664" spans="1:34">
      <c r="A664" s="1887">
        <v>715</v>
      </c>
      <c r="B664" s="1887">
        <v>661</v>
      </c>
      <c r="D664" s="2177">
        <v>1</v>
      </c>
      <c r="H664" s="154"/>
      <c r="I664" s="2292"/>
      <c r="J664" s="433"/>
      <c r="K664" s="433"/>
      <c r="L664" s="16"/>
      <c r="M664" s="16" t="s">
        <v>41</v>
      </c>
      <c r="N664" s="16"/>
      <c r="O664" s="16"/>
      <c r="P664" s="1465"/>
      <c r="Q664" s="1465"/>
      <c r="R664" s="1465"/>
      <c r="S664" s="1465"/>
      <c r="T664" s="1465"/>
      <c r="U664" s="1465"/>
      <c r="V664" s="1465"/>
      <c r="W664" s="1465"/>
      <c r="X664" s="1465"/>
      <c r="Y664" s="1465"/>
      <c r="Z664" s="1465"/>
      <c r="AA664" s="1465"/>
      <c r="AB664" s="1399">
        <f>SUM(P664:R664)</f>
        <v>0</v>
      </c>
      <c r="AC664" s="1399">
        <f>SUM(S664:U664)</f>
        <v>0</v>
      </c>
      <c r="AD664" s="1399">
        <f>SUM(V664:X664)</f>
        <v>0</v>
      </c>
      <c r="AE664" s="1399">
        <f>SUM(Y664:AA664)</f>
        <v>0</v>
      </c>
      <c r="AF664" s="1399">
        <f>AB664+AC664</f>
        <v>0</v>
      </c>
      <c r="AG664" s="1399">
        <f>AE664+AD664</f>
        <v>0</v>
      </c>
      <c r="AH664" s="1492">
        <f>AF664+AG664</f>
        <v>0</v>
      </c>
    </row>
    <row r="665" spans="1:34">
      <c r="A665" s="1887">
        <v>716</v>
      </c>
      <c r="B665" s="1887">
        <v>662</v>
      </c>
      <c r="D665" s="2177">
        <v>1</v>
      </c>
      <c r="H665" s="154"/>
      <c r="I665" s="2292"/>
      <c r="J665" s="2337" t="s">
        <v>230</v>
      </c>
      <c r="K665" s="2337"/>
      <c r="L665" s="2337"/>
      <c r="M665" s="2337"/>
      <c r="N665" s="2343"/>
      <c r="O665" s="2344"/>
      <c r="P665" s="1506">
        <f t="shared" ref="P665:AH665" si="407">P666+P667</f>
        <v>0</v>
      </c>
      <c r="Q665" s="1506">
        <f t="shared" si="407"/>
        <v>0</v>
      </c>
      <c r="R665" s="1506">
        <f t="shared" si="407"/>
        <v>0</v>
      </c>
      <c r="S665" s="1506">
        <f t="shared" si="407"/>
        <v>0</v>
      </c>
      <c r="T665" s="1506">
        <f t="shared" si="407"/>
        <v>0</v>
      </c>
      <c r="U665" s="1506">
        <f t="shared" si="407"/>
        <v>0</v>
      </c>
      <c r="V665" s="1506">
        <f t="shared" si="407"/>
        <v>0</v>
      </c>
      <c r="W665" s="1506">
        <f t="shared" si="407"/>
        <v>0</v>
      </c>
      <c r="X665" s="1506">
        <f t="shared" si="407"/>
        <v>0</v>
      </c>
      <c r="Y665" s="1506">
        <f t="shared" si="407"/>
        <v>0</v>
      </c>
      <c r="Z665" s="1506">
        <f t="shared" si="407"/>
        <v>0</v>
      </c>
      <c r="AA665" s="1506">
        <f t="shared" si="407"/>
        <v>0</v>
      </c>
      <c r="AB665" s="1506">
        <f t="shared" si="407"/>
        <v>0</v>
      </c>
      <c r="AC665" s="1506">
        <f t="shared" si="407"/>
        <v>0</v>
      </c>
      <c r="AD665" s="1506">
        <f t="shared" si="407"/>
        <v>0</v>
      </c>
      <c r="AE665" s="1506">
        <f t="shared" si="407"/>
        <v>0</v>
      </c>
      <c r="AF665" s="1506">
        <f t="shared" si="407"/>
        <v>0</v>
      </c>
      <c r="AG665" s="1506">
        <f t="shared" si="407"/>
        <v>0</v>
      </c>
      <c r="AH665" s="1507">
        <f t="shared" si="407"/>
        <v>0</v>
      </c>
    </row>
    <row r="666" spans="1:34">
      <c r="A666" s="1887">
        <v>717</v>
      </c>
      <c r="B666" s="1887">
        <v>663</v>
      </c>
      <c r="D666" s="2177">
        <v>1</v>
      </c>
      <c r="H666" s="154"/>
      <c r="I666" s="2292"/>
      <c r="J666" s="2318"/>
      <c r="K666" s="2318"/>
      <c r="L666" s="34" t="s">
        <v>744</v>
      </c>
      <c r="M666" s="2182"/>
      <c r="N666" s="2182"/>
      <c r="O666" s="2182"/>
      <c r="P666" s="1567"/>
      <c r="Q666" s="1567"/>
      <c r="R666" s="1567"/>
      <c r="S666" s="1567"/>
      <c r="T666" s="1567"/>
      <c r="U666" s="1567"/>
      <c r="V666" s="1567"/>
      <c r="W666" s="1567"/>
      <c r="X666" s="1567"/>
      <c r="Y666" s="1567"/>
      <c r="Z666" s="1567"/>
      <c r="AA666" s="1567"/>
      <c r="AB666" s="1568">
        <f>SUM(P666:R666)</f>
        <v>0</v>
      </c>
      <c r="AC666" s="1568">
        <f>SUM(S666:U666)</f>
        <v>0</v>
      </c>
      <c r="AD666" s="1568">
        <f>SUM(V666:X666)</f>
        <v>0</v>
      </c>
      <c r="AE666" s="1568">
        <f>SUM(Y666:AA666)</f>
        <v>0</v>
      </c>
      <c r="AF666" s="1568">
        <f>AB666+AC666</f>
        <v>0</v>
      </c>
      <c r="AG666" s="1568">
        <f>AE666+AD666</f>
        <v>0</v>
      </c>
      <c r="AH666" s="1568">
        <f>AF666+AG666</f>
        <v>0</v>
      </c>
    </row>
    <row r="667" spans="1:34">
      <c r="A667" s="1887">
        <v>720</v>
      </c>
      <c r="B667" s="1887">
        <v>664</v>
      </c>
      <c r="D667" s="2177">
        <v>1</v>
      </c>
      <c r="H667" s="153"/>
      <c r="I667" s="152"/>
      <c r="J667" s="433"/>
      <c r="K667" s="433"/>
      <c r="L667" s="155" t="s">
        <v>782</v>
      </c>
      <c r="M667" s="2241"/>
      <c r="N667" s="2241"/>
      <c r="O667" s="2341" t="s">
        <v>676</v>
      </c>
      <c r="P667" s="1500"/>
      <c r="Q667" s="1500"/>
      <c r="R667" s="1500"/>
      <c r="S667" s="1500"/>
      <c r="T667" s="1500"/>
      <c r="U667" s="1500"/>
      <c r="V667" s="1500"/>
      <c r="W667" s="1500"/>
      <c r="X667" s="1500"/>
      <c r="Y667" s="1500"/>
      <c r="Z667" s="1500"/>
      <c r="AA667" s="1500"/>
      <c r="AB667" s="1501">
        <f>SUM(P667:R667)</f>
        <v>0</v>
      </c>
      <c r="AC667" s="1501">
        <f>SUM(S667:U667)</f>
        <v>0</v>
      </c>
      <c r="AD667" s="1501">
        <f>SUM(V667:X667)</f>
        <v>0</v>
      </c>
      <c r="AE667" s="1501">
        <f>SUM(Y667:AA667)</f>
        <v>0</v>
      </c>
      <c r="AF667" s="1501">
        <f>AB667+AC667</f>
        <v>0</v>
      </c>
      <c r="AG667" s="1501">
        <f>AE667+AD667</f>
        <v>0</v>
      </c>
      <c r="AH667" s="1501">
        <f>AF667+AG667</f>
        <v>0</v>
      </c>
    </row>
    <row r="668" spans="1:34">
      <c r="B668" s="1887">
        <v>665</v>
      </c>
      <c r="D668" s="2177">
        <v>1</v>
      </c>
      <c r="E668" s="2178"/>
      <c r="F668" s="2178"/>
      <c r="H668" s="2178"/>
      <c r="I668" s="326"/>
      <c r="J668" s="2178"/>
      <c r="K668" s="2178"/>
      <c r="L668" s="326"/>
      <c r="M668" s="326"/>
      <c r="N668" s="326"/>
      <c r="O668" s="326"/>
      <c r="Z668" s="1"/>
      <c r="AA668" s="1"/>
      <c r="AB668" s="1"/>
      <c r="AC668" s="1"/>
      <c r="AD668" s="1"/>
      <c r="AE668" s="1"/>
      <c r="AF668" s="1"/>
      <c r="AG668" s="1"/>
      <c r="AH668" s="1"/>
    </row>
    <row r="669" spans="1:34">
      <c r="A669" s="1887">
        <v>624</v>
      </c>
      <c r="B669" s="1887">
        <v>666</v>
      </c>
      <c r="D669" s="2177">
        <v>1</v>
      </c>
      <c r="G669" s="104" t="s">
        <v>778</v>
      </c>
      <c r="O669" s="447"/>
      <c r="Z669" s="1"/>
      <c r="AA669" s="1"/>
      <c r="AB669" s="1"/>
      <c r="AC669" s="1"/>
      <c r="AD669" s="1"/>
      <c r="AE669" s="1"/>
      <c r="AF669" s="1"/>
      <c r="AG669" s="1"/>
      <c r="AH669" s="1"/>
    </row>
    <row r="670" spans="1:34">
      <c r="A670" s="1887">
        <v>625</v>
      </c>
      <c r="B670" s="1887">
        <v>667</v>
      </c>
      <c r="D670" s="2177">
        <v>1</v>
      </c>
      <c r="H670" s="635" t="s">
        <v>220</v>
      </c>
      <c r="I670" s="1435"/>
      <c r="J670" s="995"/>
      <c r="K670" s="995"/>
      <c r="L670" s="995"/>
      <c r="M670" s="995"/>
      <c r="N670" s="995"/>
      <c r="O670" s="995"/>
      <c r="P670" s="1486">
        <f t="shared" ref="P670:AH670" si="408">P671+P692</f>
        <v>702</v>
      </c>
      <c r="Q670" s="1589">
        <f t="shared" si="408"/>
        <v>1555</v>
      </c>
      <c r="R670" s="1486">
        <f t="shared" si="408"/>
        <v>1621</v>
      </c>
      <c r="S670" s="1486">
        <f t="shared" si="408"/>
        <v>1180</v>
      </c>
      <c r="T670" s="1486">
        <f t="shared" si="408"/>
        <v>1070</v>
      </c>
      <c r="U670" s="1486">
        <f t="shared" si="408"/>
        <v>1196</v>
      </c>
      <c r="V670" s="1486">
        <f t="shared" si="408"/>
        <v>1084</v>
      </c>
      <c r="W670" s="1486">
        <f t="shared" si="408"/>
        <v>1657</v>
      </c>
      <c r="X670" s="1486">
        <f t="shared" si="408"/>
        <v>1841</v>
      </c>
      <c r="Y670" s="1486">
        <f t="shared" si="408"/>
        <v>981</v>
      </c>
      <c r="Z670" s="1486">
        <f t="shared" si="408"/>
        <v>2210</v>
      </c>
      <c r="AA670" s="1486">
        <f t="shared" si="408"/>
        <v>4148</v>
      </c>
      <c r="AB670" s="1486">
        <f t="shared" si="408"/>
        <v>3878</v>
      </c>
      <c r="AC670" s="1486">
        <f t="shared" si="408"/>
        <v>3446</v>
      </c>
      <c r="AD670" s="1486">
        <f t="shared" si="408"/>
        <v>4582</v>
      </c>
      <c r="AE670" s="1486">
        <f t="shared" si="408"/>
        <v>7339</v>
      </c>
      <c r="AF670" s="1486">
        <f t="shared" si="408"/>
        <v>7324</v>
      </c>
      <c r="AG670" s="1486">
        <f t="shared" si="408"/>
        <v>11921</v>
      </c>
      <c r="AH670" s="2013">
        <f t="shared" si="408"/>
        <v>19245</v>
      </c>
    </row>
    <row r="671" spans="1:34">
      <c r="A671" s="1887">
        <v>626</v>
      </c>
      <c r="B671" s="1887">
        <v>668</v>
      </c>
      <c r="D671" s="2177">
        <v>1</v>
      </c>
      <c r="H671" s="159"/>
      <c r="I671" s="2345"/>
      <c r="J671" s="2315" t="s">
        <v>221</v>
      </c>
      <c r="K671" s="2315"/>
      <c r="L671" s="2316"/>
      <c r="M671" s="2316"/>
      <c r="N671" s="2316"/>
      <c r="O671" s="2316"/>
      <c r="P671" s="1472">
        <f t="shared" ref="P671:AH671" si="409">P644+P672+P677+P682+P687</f>
        <v>702</v>
      </c>
      <c r="Q671" s="1590">
        <f t="shared" si="409"/>
        <v>1555</v>
      </c>
      <c r="R671" s="1472">
        <f t="shared" si="409"/>
        <v>1597</v>
      </c>
      <c r="S671" s="1472">
        <f t="shared" si="409"/>
        <v>1053</v>
      </c>
      <c r="T671" s="1472">
        <f t="shared" si="409"/>
        <v>932</v>
      </c>
      <c r="U671" s="1472">
        <f t="shared" si="409"/>
        <v>997</v>
      </c>
      <c r="V671" s="1472">
        <f t="shared" si="409"/>
        <v>1007</v>
      </c>
      <c r="W671" s="1472">
        <f t="shared" si="409"/>
        <v>1537</v>
      </c>
      <c r="X671" s="1472">
        <f t="shared" si="409"/>
        <v>1525</v>
      </c>
      <c r="Y671" s="1472">
        <f t="shared" si="409"/>
        <v>981</v>
      </c>
      <c r="Z671" s="1472">
        <f t="shared" si="409"/>
        <v>1837</v>
      </c>
      <c r="AA671" s="1472">
        <f t="shared" si="409"/>
        <v>2782</v>
      </c>
      <c r="AB671" s="1472">
        <f t="shared" si="409"/>
        <v>3854</v>
      </c>
      <c r="AC671" s="1472">
        <f t="shared" si="409"/>
        <v>2982</v>
      </c>
      <c r="AD671" s="1472">
        <f t="shared" si="409"/>
        <v>4069</v>
      </c>
      <c r="AE671" s="1472">
        <f t="shared" si="409"/>
        <v>5600</v>
      </c>
      <c r="AF671" s="1472">
        <f t="shared" si="409"/>
        <v>6836</v>
      </c>
      <c r="AG671" s="1472">
        <f t="shared" si="409"/>
        <v>9669</v>
      </c>
      <c r="AH671" s="1487">
        <f t="shared" si="409"/>
        <v>16505</v>
      </c>
    </row>
    <row r="672" spans="1:34">
      <c r="A672" s="1887">
        <v>627</v>
      </c>
      <c r="B672" s="1887">
        <v>669</v>
      </c>
      <c r="D672" s="2177">
        <v>1</v>
      </c>
      <c r="H672" s="159"/>
      <c r="I672" s="2345"/>
      <c r="J672" s="2315"/>
      <c r="K672" s="2315"/>
      <c r="L672" s="1054" t="s">
        <v>747</v>
      </c>
      <c r="M672" s="557"/>
      <c r="N672" s="557"/>
      <c r="O672" s="557"/>
      <c r="P672" s="1458">
        <f>SUM(P673:P676)</f>
        <v>0</v>
      </c>
      <c r="Q672" s="1591">
        <f t="shared" ref="Q672:AH672" si="410">SUM(Q673:Q676)</f>
        <v>0</v>
      </c>
      <c r="R672" s="1458">
        <f t="shared" si="410"/>
        <v>0</v>
      </c>
      <c r="S672" s="1458">
        <f t="shared" si="410"/>
        <v>0</v>
      </c>
      <c r="T672" s="1458">
        <f t="shared" si="410"/>
        <v>0</v>
      </c>
      <c r="U672" s="1458">
        <f t="shared" si="410"/>
        <v>0</v>
      </c>
      <c r="V672" s="1458">
        <f t="shared" si="410"/>
        <v>0</v>
      </c>
      <c r="W672" s="1458">
        <f t="shared" si="410"/>
        <v>0</v>
      </c>
      <c r="X672" s="1458">
        <f t="shared" si="410"/>
        <v>0</v>
      </c>
      <c r="Y672" s="1458">
        <f t="shared" si="410"/>
        <v>0</v>
      </c>
      <c r="Z672" s="1458">
        <f t="shared" si="410"/>
        <v>0</v>
      </c>
      <c r="AA672" s="1458">
        <f t="shared" si="410"/>
        <v>0</v>
      </c>
      <c r="AB672" s="1458">
        <f t="shared" si="410"/>
        <v>0</v>
      </c>
      <c r="AC672" s="1458">
        <f t="shared" si="410"/>
        <v>0</v>
      </c>
      <c r="AD672" s="1458">
        <f t="shared" si="410"/>
        <v>0</v>
      </c>
      <c r="AE672" s="1458">
        <f t="shared" si="410"/>
        <v>0</v>
      </c>
      <c r="AF672" s="1458">
        <f t="shared" si="410"/>
        <v>0</v>
      </c>
      <c r="AG672" s="1458">
        <f t="shared" si="410"/>
        <v>0</v>
      </c>
      <c r="AH672" s="1491">
        <f t="shared" si="410"/>
        <v>0</v>
      </c>
    </row>
    <row r="673" spans="1:34">
      <c r="A673" s="1887">
        <v>628</v>
      </c>
      <c r="B673" s="1887">
        <v>670</v>
      </c>
      <c r="D673" s="2177">
        <v>1</v>
      </c>
      <c r="H673" s="159"/>
      <c r="I673" s="2345"/>
      <c r="J673" s="2315"/>
      <c r="K673" s="2315"/>
      <c r="M673" s="175" t="s">
        <v>579</v>
      </c>
      <c r="N673" s="175"/>
      <c r="O673" s="175"/>
      <c r="P673" s="1454"/>
      <c r="Q673" s="1588"/>
      <c r="R673" s="1454"/>
      <c r="S673" s="1454"/>
      <c r="T673" s="1454"/>
      <c r="U673" s="1454"/>
      <c r="V673" s="1454"/>
      <c r="W673" s="1454"/>
      <c r="X673" s="1454"/>
      <c r="Y673" s="1454"/>
      <c r="Z673" s="1454"/>
      <c r="AA673" s="1454"/>
      <c r="AB673" s="1452">
        <f>SUM(P673:R673)</f>
        <v>0</v>
      </c>
      <c r="AC673" s="1452">
        <f>SUM(S673:U673)</f>
        <v>0</v>
      </c>
      <c r="AD673" s="1452">
        <f>SUM(V673:X673)</f>
        <v>0</v>
      </c>
      <c r="AE673" s="1452">
        <f>SUM(Y673:AA673)</f>
        <v>0</v>
      </c>
      <c r="AF673" s="1452">
        <f>AB673+AC673</f>
        <v>0</v>
      </c>
      <c r="AG673" s="1452">
        <f>AE673+AD673</f>
        <v>0</v>
      </c>
      <c r="AH673" s="1489">
        <f>AF673+AG673</f>
        <v>0</v>
      </c>
    </row>
    <row r="674" spans="1:34">
      <c r="A674" s="1887">
        <v>629</v>
      </c>
      <c r="B674" s="1887">
        <v>671</v>
      </c>
      <c r="D674" s="2177">
        <v>1</v>
      </c>
      <c r="H674" s="159"/>
      <c r="I674" s="2345"/>
      <c r="J674" s="2315"/>
      <c r="K674" s="2315"/>
      <c r="M674" s="371" t="s">
        <v>580</v>
      </c>
      <c r="P674" s="1412"/>
      <c r="Q674" s="1396"/>
      <c r="R674" s="1412"/>
      <c r="S674" s="1412"/>
      <c r="T674" s="1412"/>
      <c r="U674" s="1412"/>
      <c r="V674" s="1412"/>
      <c r="W674" s="1412"/>
      <c r="X674" s="1412"/>
      <c r="Y674" s="1412"/>
      <c r="Z674" s="1412"/>
      <c r="AA674" s="1412"/>
      <c r="AB674" s="1398">
        <f>SUM(P674:R674)</f>
        <v>0</v>
      </c>
      <c r="AC674" s="1398">
        <f>SUM(S674:U674)</f>
        <v>0</v>
      </c>
      <c r="AD674" s="1398">
        <f>SUM(V674:X674)</f>
        <v>0</v>
      </c>
      <c r="AE674" s="1398">
        <f>SUM(Y674:AA674)</f>
        <v>0</v>
      </c>
      <c r="AF674" s="1398">
        <f>AB674+AC674</f>
        <v>0</v>
      </c>
      <c r="AG674" s="1398">
        <f>AE674+AD674</f>
        <v>0</v>
      </c>
      <c r="AH674" s="1490">
        <f>AF674+AG674</f>
        <v>0</v>
      </c>
    </row>
    <row r="675" spans="1:34">
      <c r="A675" s="1887">
        <v>630</v>
      </c>
      <c r="B675" s="1887">
        <v>672</v>
      </c>
      <c r="D675" s="2177">
        <v>1</v>
      </c>
      <c r="H675" s="159"/>
      <c r="I675" s="2345"/>
      <c r="J675" s="2315"/>
      <c r="K675" s="2315"/>
      <c r="M675" s="371" t="s">
        <v>40</v>
      </c>
      <c r="P675" s="1412"/>
      <c r="Q675" s="1396"/>
      <c r="R675" s="1412"/>
      <c r="S675" s="1412"/>
      <c r="T675" s="1412"/>
      <c r="U675" s="1412"/>
      <c r="V675" s="1412"/>
      <c r="W675" s="1412"/>
      <c r="X675" s="1412"/>
      <c r="Y675" s="1412"/>
      <c r="Z675" s="1412"/>
      <c r="AA675" s="1412"/>
      <c r="AB675" s="1398">
        <f>SUM(P675:R675)</f>
        <v>0</v>
      </c>
      <c r="AC675" s="1398">
        <f>SUM(S675:U675)</f>
        <v>0</v>
      </c>
      <c r="AD675" s="1398">
        <f>SUM(V675:X675)</f>
        <v>0</v>
      </c>
      <c r="AE675" s="1398">
        <f>SUM(Y675:AA675)</f>
        <v>0</v>
      </c>
      <c r="AF675" s="1398">
        <f>AB675+AC675</f>
        <v>0</v>
      </c>
      <c r="AG675" s="1398">
        <f>AE675+AD675</f>
        <v>0</v>
      </c>
      <c r="AH675" s="1490">
        <f>AF675+AG675</f>
        <v>0</v>
      </c>
    </row>
    <row r="676" spans="1:34">
      <c r="A676" s="1887">
        <v>631</v>
      </c>
      <c r="B676" s="1887">
        <v>673</v>
      </c>
      <c r="D676" s="2177">
        <v>1</v>
      </c>
      <c r="H676" s="159"/>
      <c r="I676" s="2345"/>
      <c r="J676" s="2315"/>
      <c r="K676" s="2315"/>
      <c r="M676" s="371" t="s">
        <v>41</v>
      </c>
      <c r="P676" s="1412"/>
      <c r="Q676" s="1396"/>
      <c r="R676" s="1412"/>
      <c r="S676" s="1412"/>
      <c r="T676" s="1412"/>
      <c r="U676" s="1412"/>
      <c r="V676" s="1412"/>
      <c r="W676" s="1412"/>
      <c r="X676" s="1412"/>
      <c r="Y676" s="1412"/>
      <c r="Z676" s="1412"/>
      <c r="AA676" s="1412"/>
      <c r="AB676" s="1398">
        <f>SUM(P676:R676)</f>
        <v>0</v>
      </c>
      <c r="AC676" s="1398">
        <f>SUM(S676:U676)</f>
        <v>0</v>
      </c>
      <c r="AD676" s="1398">
        <f>SUM(V676:X676)</f>
        <v>0</v>
      </c>
      <c r="AE676" s="1398">
        <f>SUM(Y676:AA676)</f>
        <v>0</v>
      </c>
      <c r="AF676" s="1398">
        <f>AB676+AC676</f>
        <v>0</v>
      </c>
      <c r="AG676" s="1398">
        <f>AE676+AD676</f>
        <v>0</v>
      </c>
      <c r="AH676" s="1490">
        <f>AF676+AG676</f>
        <v>0</v>
      </c>
    </row>
    <row r="677" spans="1:34">
      <c r="A677" s="1887">
        <v>632</v>
      </c>
      <c r="B677" s="1887">
        <v>674</v>
      </c>
      <c r="D677" s="2177">
        <v>1</v>
      </c>
      <c r="H677" s="159"/>
      <c r="I677" s="2345"/>
      <c r="J677" s="2315"/>
      <c r="K677" s="2315"/>
      <c r="L677" s="1054" t="s">
        <v>749</v>
      </c>
      <c r="M677" s="557"/>
      <c r="N677" s="557"/>
      <c r="O677" s="557"/>
      <c r="P677" s="1458">
        <f>SUM(P678:P681)</f>
        <v>109</v>
      </c>
      <c r="Q677" s="1591">
        <f t="shared" ref="Q677:AH677" si="411">SUM(Q678:Q681)</f>
        <v>49</v>
      </c>
      <c r="R677" s="1458">
        <f t="shared" si="411"/>
        <v>660</v>
      </c>
      <c r="S677" s="1458">
        <f t="shared" si="411"/>
        <v>16</v>
      </c>
      <c r="T677" s="1458">
        <f t="shared" si="411"/>
        <v>0</v>
      </c>
      <c r="U677" s="1458">
        <f t="shared" si="411"/>
        <v>0</v>
      </c>
      <c r="V677" s="1458">
        <f t="shared" si="411"/>
        <v>0</v>
      </c>
      <c r="W677" s="1458">
        <f t="shared" si="411"/>
        <v>0</v>
      </c>
      <c r="X677" s="1458">
        <f t="shared" si="411"/>
        <v>306</v>
      </c>
      <c r="Y677" s="1458">
        <f t="shared" si="411"/>
        <v>45</v>
      </c>
      <c r="Z677" s="1458">
        <f t="shared" si="411"/>
        <v>0</v>
      </c>
      <c r="AA677" s="1458">
        <f t="shared" si="411"/>
        <v>101</v>
      </c>
      <c r="AB677" s="1458">
        <f t="shared" si="411"/>
        <v>818</v>
      </c>
      <c r="AC677" s="1458">
        <f t="shared" si="411"/>
        <v>16</v>
      </c>
      <c r="AD677" s="1458">
        <f t="shared" si="411"/>
        <v>306</v>
      </c>
      <c r="AE677" s="1458">
        <f t="shared" si="411"/>
        <v>146</v>
      </c>
      <c r="AF677" s="1458">
        <f t="shared" si="411"/>
        <v>834</v>
      </c>
      <c r="AG677" s="1458">
        <f t="shared" si="411"/>
        <v>452</v>
      </c>
      <c r="AH677" s="1491">
        <f t="shared" si="411"/>
        <v>1286</v>
      </c>
    </row>
    <row r="678" spans="1:34">
      <c r="A678" s="1887">
        <v>633</v>
      </c>
      <c r="B678" s="1887">
        <v>675</v>
      </c>
      <c r="D678" s="2177">
        <v>1</v>
      </c>
      <c r="H678" s="159"/>
      <c r="I678" s="2345"/>
      <c r="J678" s="2315"/>
      <c r="K678" s="2315"/>
      <c r="M678" s="175" t="s">
        <v>579</v>
      </c>
      <c r="N678" s="175"/>
      <c r="O678" s="175"/>
      <c r="P678" s="1454">
        <v>109</v>
      </c>
      <c r="Q678" s="1588">
        <v>49</v>
      </c>
      <c r="R678" s="1454">
        <v>660</v>
      </c>
      <c r="S678" s="1454">
        <v>16</v>
      </c>
      <c r="T678" s="1454"/>
      <c r="U678" s="1454"/>
      <c r="V678" s="1454"/>
      <c r="W678" s="1454"/>
      <c r="X678" s="1454">
        <v>306</v>
      </c>
      <c r="Y678" s="1454">
        <v>45</v>
      </c>
      <c r="Z678" s="1454"/>
      <c r="AA678" s="1454">
        <v>101</v>
      </c>
      <c r="AB678" s="1452">
        <f>SUM(P678:R678)</f>
        <v>818</v>
      </c>
      <c r="AC678" s="1452">
        <f>SUM(S678:U678)</f>
        <v>16</v>
      </c>
      <c r="AD678" s="1452">
        <f>SUM(V678:X678)</f>
        <v>306</v>
      </c>
      <c r="AE678" s="1452">
        <f>SUM(Y678:AA678)</f>
        <v>146</v>
      </c>
      <c r="AF678" s="1452">
        <f>AB678+AC678</f>
        <v>834</v>
      </c>
      <c r="AG678" s="1452">
        <f>AE678+AD678</f>
        <v>452</v>
      </c>
      <c r="AH678" s="1489">
        <f>AF678+AG678</f>
        <v>1286</v>
      </c>
    </row>
    <row r="679" spans="1:34">
      <c r="A679" s="1887">
        <v>634</v>
      </c>
      <c r="B679" s="1887">
        <v>676</v>
      </c>
      <c r="D679" s="2177">
        <v>1</v>
      </c>
      <c r="H679" s="159"/>
      <c r="I679" s="2345"/>
      <c r="J679" s="2315"/>
      <c r="K679" s="2315"/>
      <c r="M679" s="371" t="s">
        <v>580</v>
      </c>
      <c r="P679" s="1412"/>
      <c r="Q679" s="1396"/>
      <c r="R679" s="1412"/>
      <c r="S679" s="1412"/>
      <c r="T679" s="1412"/>
      <c r="U679" s="1412"/>
      <c r="V679" s="1412"/>
      <c r="W679" s="1412"/>
      <c r="X679" s="1412"/>
      <c r="Y679" s="1412"/>
      <c r="Z679" s="1412"/>
      <c r="AA679" s="1412"/>
      <c r="AB679" s="1398">
        <f>SUM(P679:R679)</f>
        <v>0</v>
      </c>
      <c r="AC679" s="1398">
        <f>SUM(S679:U679)</f>
        <v>0</v>
      </c>
      <c r="AD679" s="1398">
        <f>SUM(V679:X679)</f>
        <v>0</v>
      </c>
      <c r="AE679" s="1398">
        <f>SUM(Y679:AA679)</f>
        <v>0</v>
      </c>
      <c r="AF679" s="1398">
        <f>AB679+AC679</f>
        <v>0</v>
      </c>
      <c r="AG679" s="1398">
        <f>AE679+AD679</f>
        <v>0</v>
      </c>
      <c r="AH679" s="1490">
        <f>AF679+AG679</f>
        <v>0</v>
      </c>
    </row>
    <row r="680" spans="1:34">
      <c r="A680" s="1887">
        <v>635</v>
      </c>
      <c r="B680" s="1887">
        <v>677</v>
      </c>
      <c r="D680" s="2177">
        <v>1</v>
      </c>
      <c r="H680" s="159"/>
      <c r="I680" s="2345"/>
      <c r="J680" s="2315"/>
      <c r="K680" s="2315"/>
      <c r="M680" s="371" t="s">
        <v>40</v>
      </c>
      <c r="P680" s="1412"/>
      <c r="Q680" s="1396"/>
      <c r="R680" s="1412"/>
      <c r="S680" s="1412"/>
      <c r="T680" s="1412"/>
      <c r="U680" s="1412"/>
      <c r="V680" s="1412"/>
      <c r="W680" s="1412"/>
      <c r="X680" s="1412"/>
      <c r="Y680" s="1412"/>
      <c r="Z680" s="1412"/>
      <c r="AA680" s="1412"/>
      <c r="AB680" s="1398">
        <f>SUM(P680:R680)</f>
        <v>0</v>
      </c>
      <c r="AC680" s="1398">
        <f>SUM(S680:U680)</f>
        <v>0</v>
      </c>
      <c r="AD680" s="1398">
        <f>SUM(V680:X680)</f>
        <v>0</v>
      </c>
      <c r="AE680" s="1398">
        <f>SUM(Y680:AA680)</f>
        <v>0</v>
      </c>
      <c r="AF680" s="1398">
        <f>AB680+AC680</f>
        <v>0</v>
      </c>
      <c r="AG680" s="1398">
        <f>AE680+AD680</f>
        <v>0</v>
      </c>
      <c r="AH680" s="1490">
        <f>AF680+AG680</f>
        <v>0</v>
      </c>
    </row>
    <row r="681" spans="1:34">
      <c r="A681" s="1887">
        <v>636</v>
      </c>
      <c r="B681" s="1887">
        <v>678</v>
      </c>
      <c r="D681" s="2177">
        <v>1</v>
      </c>
      <c r="H681" s="159"/>
      <c r="I681" s="2345"/>
      <c r="J681" s="2315"/>
      <c r="K681" s="2315"/>
      <c r="M681" s="371" t="s">
        <v>41</v>
      </c>
      <c r="P681" s="1412"/>
      <c r="Q681" s="1396"/>
      <c r="R681" s="1412"/>
      <c r="S681" s="1412"/>
      <c r="T681" s="1412"/>
      <c r="U681" s="1412"/>
      <c r="V681" s="1412"/>
      <c r="W681" s="1412"/>
      <c r="X681" s="1412"/>
      <c r="Y681" s="1412"/>
      <c r="Z681" s="1412"/>
      <c r="AA681" s="1412"/>
      <c r="AB681" s="1398">
        <f>SUM(P681:R681)</f>
        <v>0</v>
      </c>
      <c r="AC681" s="1398">
        <f>SUM(S681:U681)</f>
        <v>0</v>
      </c>
      <c r="AD681" s="1398">
        <f>SUM(V681:X681)</f>
        <v>0</v>
      </c>
      <c r="AE681" s="1398">
        <f>SUM(Y681:AA681)</f>
        <v>0</v>
      </c>
      <c r="AF681" s="1398">
        <f>AB681+AC681</f>
        <v>0</v>
      </c>
      <c r="AG681" s="1398">
        <f>AE681+AD681</f>
        <v>0</v>
      </c>
      <c r="AH681" s="1490">
        <f>AF681+AG681</f>
        <v>0</v>
      </c>
    </row>
    <row r="682" spans="1:34">
      <c r="A682" s="1887">
        <v>637</v>
      </c>
      <c r="B682" s="1887">
        <v>679</v>
      </c>
      <c r="D682" s="2177">
        <v>1</v>
      </c>
      <c r="H682" s="159"/>
      <c r="I682" s="2345"/>
      <c r="J682" s="2315"/>
      <c r="K682" s="2315"/>
      <c r="L682" s="1054" t="s">
        <v>751</v>
      </c>
      <c r="M682" s="557"/>
      <c r="N682" s="557"/>
      <c r="O682" s="557"/>
      <c r="P682" s="1458">
        <f>SUM(P683:P686)</f>
        <v>0</v>
      </c>
      <c r="Q682" s="1591">
        <f t="shared" ref="Q682:AH682" si="412">SUM(Q683:Q686)</f>
        <v>0</v>
      </c>
      <c r="R682" s="1458">
        <f t="shared" si="412"/>
        <v>0</v>
      </c>
      <c r="S682" s="1458">
        <f t="shared" si="412"/>
        <v>0</v>
      </c>
      <c r="T682" s="1458">
        <f t="shared" si="412"/>
        <v>0</v>
      </c>
      <c r="U682" s="1458">
        <f t="shared" si="412"/>
        <v>0</v>
      </c>
      <c r="V682" s="1458">
        <f t="shared" si="412"/>
        <v>0</v>
      </c>
      <c r="W682" s="1458">
        <f t="shared" si="412"/>
        <v>0</v>
      </c>
      <c r="X682" s="1458">
        <f t="shared" si="412"/>
        <v>0</v>
      </c>
      <c r="Y682" s="1458">
        <f t="shared" si="412"/>
        <v>0</v>
      </c>
      <c r="Z682" s="1458">
        <f t="shared" si="412"/>
        <v>0</v>
      </c>
      <c r="AA682" s="1458">
        <f t="shared" si="412"/>
        <v>0</v>
      </c>
      <c r="AB682" s="1458">
        <f t="shared" si="412"/>
        <v>0</v>
      </c>
      <c r="AC682" s="1458">
        <f t="shared" si="412"/>
        <v>0</v>
      </c>
      <c r="AD682" s="1458">
        <f t="shared" si="412"/>
        <v>0</v>
      </c>
      <c r="AE682" s="1458">
        <f t="shared" si="412"/>
        <v>0</v>
      </c>
      <c r="AF682" s="1458">
        <f t="shared" si="412"/>
        <v>0</v>
      </c>
      <c r="AG682" s="1458">
        <f t="shared" si="412"/>
        <v>0</v>
      </c>
      <c r="AH682" s="1491">
        <f t="shared" si="412"/>
        <v>0</v>
      </c>
    </row>
    <row r="683" spans="1:34">
      <c r="A683" s="1887">
        <v>638</v>
      </c>
      <c r="B683" s="1887">
        <v>680</v>
      </c>
      <c r="D683" s="2177">
        <v>1</v>
      </c>
      <c r="H683" s="159"/>
      <c r="I683" s="2345"/>
      <c r="J683" s="2315"/>
      <c r="K683" s="2315"/>
      <c r="M683" s="175" t="s">
        <v>579</v>
      </c>
      <c r="N683" s="175"/>
      <c r="O683" s="175"/>
      <c r="P683" s="1454"/>
      <c r="Q683" s="1588"/>
      <c r="R683" s="1454"/>
      <c r="S683" s="1454"/>
      <c r="T683" s="1454"/>
      <c r="U683" s="1454"/>
      <c r="V683" s="1454"/>
      <c r="W683" s="1454"/>
      <c r="X683" s="1454"/>
      <c r="Y683" s="1454"/>
      <c r="Z683" s="1454"/>
      <c r="AA683" s="1454"/>
      <c r="AB683" s="1452">
        <f>SUM(P683:R683)</f>
        <v>0</v>
      </c>
      <c r="AC683" s="1452">
        <f>SUM(S683:U683)</f>
        <v>0</v>
      </c>
      <c r="AD683" s="1452">
        <f>SUM(V683:X683)</f>
        <v>0</v>
      </c>
      <c r="AE683" s="1452">
        <f>SUM(Y683:AA683)</f>
        <v>0</v>
      </c>
      <c r="AF683" s="1452">
        <f>AB683+AC683</f>
        <v>0</v>
      </c>
      <c r="AG683" s="1452">
        <f>AE683+AD683</f>
        <v>0</v>
      </c>
      <c r="AH683" s="1489">
        <f>AF683+AG683</f>
        <v>0</v>
      </c>
    </row>
    <row r="684" spans="1:34">
      <c r="A684" s="1887">
        <v>639</v>
      </c>
      <c r="B684" s="1887">
        <v>681</v>
      </c>
      <c r="D684" s="2177">
        <v>1</v>
      </c>
      <c r="H684" s="159"/>
      <c r="I684" s="2345"/>
      <c r="J684" s="2315"/>
      <c r="K684" s="2315"/>
      <c r="M684" s="371" t="s">
        <v>580</v>
      </c>
      <c r="P684" s="1412"/>
      <c r="Q684" s="1396"/>
      <c r="R684" s="1412"/>
      <c r="S684" s="1412"/>
      <c r="T684" s="1412"/>
      <c r="U684" s="1412"/>
      <c r="V684" s="1412"/>
      <c r="W684" s="1412"/>
      <c r="X684" s="1412"/>
      <c r="Y684" s="1412"/>
      <c r="Z684" s="1412"/>
      <c r="AA684" s="1412"/>
      <c r="AB684" s="1398">
        <f>SUM(P684:R684)</f>
        <v>0</v>
      </c>
      <c r="AC684" s="1398">
        <f>SUM(S684:U684)</f>
        <v>0</v>
      </c>
      <c r="AD684" s="1398">
        <f>SUM(V684:X684)</f>
        <v>0</v>
      </c>
      <c r="AE684" s="1398">
        <f>SUM(Y684:AA684)</f>
        <v>0</v>
      </c>
      <c r="AF684" s="1398">
        <f>AB684+AC684</f>
        <v>0</v>
      </c>
      <c r="AG684" s="1398">
        <f>AE684+AD684</f>
        <v>0</v>
      </c>
      <c r="AH684" s="1490">
        <f>AF684+AG684</f>
        <v>0</v>
      </c>
    </row>
    <row r="685" spans="1:34">
      <c r="A685" s="1887">
        <v>640</v>
      </c>
      <c r="B685" s="1887">
        <v>682</v>
      </c>
      <c r="D685" s="2177">
        <v>1</v>
      </c>
      <c r="H685" s="159"/>
      <c r="I685" s="2345"/>
      <c r="J685" s="2315"/>
      <c r="K685" s="2315"/>
      <c r="M685" s="371" t="s">
        <v>40</v>
      </c>
      <c r="P685" s="1412"/>
      <c r="Q685" s="1396"/>
      <c r="R685" s="1412"/>
      <c r="S685" s="1412"/>
      <c r="T685" s="1412"/>
      <c r="U685" s="1412"/>
      <c r="V685" s="1412"/>
      <c r="W685" s="1412"/>
      <c r="X685" s="1412"/>
      <c r="Y685" s="1412"/>
      <c r="Z685" s="1412"/>
      <c r="AA685" s="1412"/>
      <c r="AB685" s="1398">
        <f>SUM(P685:R685)</f>
        <v>0</v>
      </c>
      <c r="AC685" s="1398">
        <f>SUM(S685:U685)</f>
        <v>0</v>
      </c>
      <c r="AD685" s="1398">
        <f>SUM(V685:X685)</f>
        <v>0</v>
      </c>
      <c r="AE685" s="1398">
        <f>SUM(Y685:AA685)</f>
        <v>0</v>
      </c>
      <c r="AF685" s="1398">
        <f>AB685+AC685</f>
        <v>0</v>
      </c>
      <c r="AG685" s="1398">
        <f>AE685+AD685</f>
        <v>0</v>
      </c>
      <c r="AH685" s="1490">
        <f>AF685+AG685</f>
        <v>0</v>
      </c>
    </row>
    <row r="686" spans="1:34">
      <c r="A686" s="1887">
        <v>641</v>
      </c>
      <c r="B686" s="1887">
        <v>683</v>
      </c>
      <c r="D686" s="2177">
        <v>1</v>
      </c>
      <c r="H686" s="159"/>
      <c r="I686" s="2345"/>
      <c r="J686" s="2315"/>
      <c r="K686" s="2315"/>
      <c r="M686" s="371" t="s">
        <v>41</v>
      </c>
      <c r="P686" s="1412"/>
      <c r="Q686" s="1396"/>
      <c r="R686" s="1412"/>
      <c r="S686" s="1412"/>
      <c r="T686" s="1412"/>
      <c r="U686" s="1412"/>
      <c r="V686" s="1412"/>
      <c r="W686" s="1412"/>
      <c r="X686" s="1412"/>
      <c r="Y686" s="1412"/>
      <c r="Z686" s="1412"/>
      <c r="AA686" s="1412"/>
      <c r="AB686" s="1398">
        <f>SUM(P686:R686)</f>
        <v>0</v>
      </c>
      <c r="AC686" s="1398">
        <f>SUM(S686:U686)</f>
        <v>0</v>
      </c>
      <c r="AD686" s="1398">
        <f>SUM(V686:X686)</f>
        <v>0</v>
      </c>
      <c r="AE686" s="1398">
        <f>SUM(Y686:AA686)</f>
        <v>0</v>
      </c>
      <c r="AF686" s="1398">
        <f>AB686+AC686</f>
        <v>0</v>
      </c>
      <c r="AG686" s="1398">
        <f>AE686+AD686</f>
        <v>0</v>
      </c>
      <c r="AH686" s="1490">
        <f>AF686+AG686</f>
        <v>0</v>
      </c>
    </row>
    <row r="687" spans="1:34">
      <c r="A687" s="1887">
        <v>642</v>
      </c>
      <c r="B687" s="1887">
        <v>684</v>
      </c>
      <c r="D687" s="2177">
        <v>1</v>
      </c>
      <c r="H687" s="159"/>
      <c r="I687" s="2345"/>
      <c r="J687" s="2315"/>
      <c r="K687" s="2315"/>
      <c r="L687" s="2326" t="s">
        <v>753</v>
      </c>
      <c r="M687" s="2346"/>
      <c r="N687" s="2346"/>
      <c r="O687" s="2346"/>
      <c r="P687" s="1458">
        <f t="shared" ref="P687:AH687" si="413">SUM(P688:P691)</f>
        <v>593</v>
      </c>
      <c r="Q687" s="1458">
        <f t="shared" si="413"/>
        <v>1506</v>
      </c>
      <c r="R687" s="1458">
        <f t="shared" si="413"/>
        <v>937</v>
      </c>
      <c r="S687" s="1458">
        <f t="shared" si="413"/>
        <v>1037</v>
      </c>
      <c r="T687" s="1458">
        <f t="shared" si="413"/>
        <v>932</v>
      </c>
      <c r="U687" s="1458">
        <f t="shared" si="413"/>
        <v>997</v>
      </c>
      <c r="V687" s="1458">
        <f t="shared" si="413"/>
        <v>1007</v>
      </c>
      <c r="W687" s="1458">
        <f t="shared" si="413"/>
        <v>1537</v>
      </c>
      <c r="X687" s="1458">
        <f t="shared" si="413"/>
        <v>1219</v>
      </c>
      <c r="Y687" s="1458">
        <f t="shared" si="413"/>
        <v>936</v>
      </c>
      <c r="Z687" s="1458">
        <f t="shared" si="413"/>
        <v>1837</v>
      </c>
      <c r="AA687" s="1458">
        <f t="shared" si="413"/>
        <v>2681</v>
      </c>
      <c r="AB687" s="1458">
        <f t="shared" si="413"/>
        <v>3036</v>
      </c>
      <c r="AC687" s="1458">
        <f t="shared" si="413"/>
        <v>2966</v>
      </c>
      <c r="AD687" s="1458">
        <f t="shared" si="413"/>
        <v>3763</v>
      </c>
      <c r="AE687" s="1458">
        <f t="shared" si="413"/>
        <v>5454</v>
      </c>
      <c r="AF687" s="1458">
        <f t="shared" si="413"/>
        <v>6002</v>
      </c>
      <c r="AG687" s="1458">
        <f t="shared" si="413"/>
        <v>9217</v>
      </c>
      <c r="AH687" s="1491">
        <f t="shared" si="413"/>
        <v>15219</v>
      </c>
    </row>
    <row r="688" spans="1:34">
      <c r="A688" s="1887">
        <v>643</v>
      </c>
      <c r="B688" s="1887">
        <v>685</v>
      </c>
      <c r="D688" s="2177">
        <v>1</v>
      </c>
      <c r="H688" s="159"/>
      <c r="I688" s="2345"/>
      <c r="J688" s="2315"/>
      <c r="K688" s="2315"/>
      <c r="L688" s="326"/>
      <c r="M688" s="175" t="s">
        <v>579</v>
      </c>
      <c r="N688" s="2325"/>
      <c r="O688" s="175"/>
      <c r="P688" s="1454"/>
      <c r="Q688" s="1454"/>
      <c r="R688" s="1454"/>
      <c r="S688" s="1454"/>
      <c r="T688" s="1454"/>
      <c r="U688" s="1454"/>
      <c r="V688" s="1454"/>
      <c r="W688" s="1454"/>
      <c r="X688" s="1454"/>
      <c r="Y688" s="1454"/>
      <c r="Z688" s="1454"/>
      <c r="AA688" s="1454"/>
      <c r="AB688" s="1452">
        <f>SUM(P688:R688)</f>
        <v>0</v>
      </c>
      <c r="AC688" s="1452">
        <f>SUM(S688:U688)</f>
        <v>0</v>
      </c>
      <c r="AD688" s="1452">
        <f>SUM(V688:X688)</f>
        <v>0</v>
      </c>
      <c r="AE688" s="1452">
        <f>SUM(Y688:AA688)</f>
        <v>0</v>
      </c>
      <c r="AF688" s="1452">
        <f>AB688+AC688</f>
        <v>0</v>
      </c>
      <c r="AG688" s="1452">
        <f>AE688+AD688</f>
        <v>0</v>
      </c>
      <c r="AH688" s="1489">
        <f>AF688+AG688</f>
        <v>0</v>
      </c>
    </row>
    <row r="689" spans="1:34">
      <c r="A689" s="1887">
        <v>644</v>
      </c>
      <c r="B689" s="1887">
        <v>686</v>
      </c>
      <c r="D689" s="2177">
        <v>1</v>
      </c>
      <c r="H689" s="159"/>
      <c r="I689" s="2345"/>
      <c r="J689" s="2315"/>
      <c r="K689" s="2315"/>
      <c r="L689" s="326"/>
      <c r="M689" s="371" t="s">
        <v>580</v>
      </c>
      <c r="N689" s="326"/>
      <c r="P689" s="1412">
        <v>593</v>
      </c>
      <c r="Q689" s="1412">
        <v>1506</v>
      </c>
      <c r="R689" s="1412">
        <v>937</v>
      </c>
      <c r="S689" s="1412">
        <v>1037</v>
      </c>
      <c r="T689" s="1412">
        <v>932</v>
      </c>
      <c r="U689" s="1412">
        <v>997</v>
      </c>
      <c r="V689" s="1412">
        <v>1007</v>
      </c>
      <c r="W689" s="1412">
        <v>1537</v>
      </c>
      <c r="X689" s="1412">
        <v>1219</v>
      </c>
      <c r="Y689" s="1412">
        <v>936</v>
      </c>
      <c r="Z689" s="1412">
        <v>1837</v>
      </c>
      <c r="AA689" s="1412">
        <v>2681</v>
      </c>
      <c r="AB689" s="1398">
        <f>SUM(P689:R689)</f>
        <v>3036</v>
      </c>
      <c r="AC689" s="1398">
        <f>SUM(S689:U689)</f>
        <v>2966</v>
      </c>
      <c r="AD689" s="1398">
        <f>SUM(V689:X689)</f>
        <v>3763</v>
      </c>
      <c r="AE689" s="1398">
        <f>SUM(Y689:AA689)</f>
        <v>5454</v>
      </c>
      <c r="AF689" s="1398">
        <f>AB689+AC689</f>
        <v>6002</v>
      </c>
      <c r="AG689" s="1398">
        <f>AE689+AD689</f>
        <v>9217</v>
      </c>
      <c r="AH689" s="1490">
        <f>AF689+AG689</f>
        <v>15219</v>
      </c>
    </row>
    <row r="690" spans="1:34">
      <c r="A690" s="1887">
        <v>645</v>
      </c>
      <c r="B690" s="1887">
        <v>687</v>
      </c>
      <c r="D690" s="2177">
        <v>1</v>
      </c>
      <c r="H690" s="159"/>
      <c r="I690" s="2345"/>
      <c r="J690" s="2315"/>
      <c r="K690" s="2315"/>
      <c r="L690" s="326"/>
      <c r="M690" s="371" t="s">
        <v>40</v>
      </c>
      <c r="N690" s="326"/>
      <c r="P690" s="1412"/>
      <c r="Q690" s="1412"/>
      <c r="R690" s="1412"/>
      <c r="S690" s="1412"/>
      <c r="T690" s="1412"/>
      <c r="U690" s="1412"/>
      <c r="V690" s="1412"/>
      <c r="W690" s="1412"/>
      <c r="X690" s="1412"/>
      <c r="Y690" s="1412"/>
      <c r="Z690" s="1412"/>
      <c r="AA690" s="1412"/>
      <c r="AB690" s="1398">
        <f>SUM(P690:R690)</f>
        <v>0</v>
      </c>
      <c r="AC690" s="1398">
        <f>SUM(S690:U690)</f>
        <v>0</v>
      </c>
      <c r="AD690" s="1398">
        <f>SUM(V690:X690)</f>
        <v>0</v>
      </c>
      <c r="AE690" s="1398">
        <f>SUM(Y690:AA690)</f>
        <v>0</v>
      </c>
      <c r="AF690" s="1398">
        <f>AB690+AC690</f>
        <v>0</v>
      </c>
      <c r="AG690" s="1398">
        <f>AE690+AD690</f>
        <v>0</v>
      </c>
      <c r="AH690" s="1490">
        <f>AF690+AG690</f>
        <v>0</v>
      </c>
    </row>
    <row r="691" spans="1:34">
      <c r="A691" s="1887">
        <v>646</v>
      </c>
      <c r="B691" s="1887">
        <v>688</v>
      </c>
      <c r="D691" s="2177">
        <v>1</v>
      </c>
      <c r="H691" s="159"/>
      <c r="I691" s="2345"/>
      <c r="J691" s="122"/>
      <c r="K691" s="122"/>
      <c r="L691" s="882"/>
      <c r="M691" s="371" t="s">
        <v>41</v>
      </c>
      <c r="N691" s="326"/>
      <c r="P691" s="1412"/>
      <c r="Q691" s="1412"/>
      <c r="R691" s="1412"/>
      <c r="S691" s="1412"/>
      <c r="T691" s="1412"/>
      <c r="U691" s="1412"/>
      <c r="V691" s="1412"/>
      <c r="W691" s="1412"/>
      <c r="X691" s="1412"/>
      <c r="Y691" s="1412"/>
      <c r="Z691" s="1412"/>
      <c r="AA691" s="1412"/>
      <c r="AB691" s="1398">
        <f>SUM(P691:R691)</f>
        <v>0</v>
      </c>
      <c r="AC691" s="1398">
        <f>SUM(S691:U691)</f>
        <v>0</v>
      </c>
      <c r="AD691" s="1398">
        <f>SUM(V691:X691)</f>
        <v>0</v>
      </c>
      <c r="AE691" s="1398">
        <f>SUM(Y691:AA691)</f>
        <v>0</v>
      </c>
      <c r="AF691" s="1398">
        <f>AB691+AC691</f>
        <v>0</v>
      </c>
      <c r="AG691" s="1398">
        <f>AE691+AD691</f>
        <v>0</v>
      </c>
      <c r="AH691" s="1490">
        <f>AF691+AG691</f>
        <v>0</v>
      </c>
    </row>
    <row r="692" spans="1:34">
      <c r="A692" s="1887">
        <v>652</v>
      </c>
      <c r="B692" s="1887">
        <v>689</v>
      </c>
      <c r="D692" s="2177">
        <v>1</v>
      </c>
      <c r="H692" s="159"/>
      <c r="I692" s="2345"/>
      <c r="J692" s="2317" t="s">
        <v>230</v>
      </c>
      <c r="K692" s="2317"/>
      <c r="L692" s="1080"/>
      <c r="M692" s="1080"/>
      <c r="N692" s="1080"/>
      <c r="O692" s="1080"/>
      <c r="P692" s="1482">
        <f t="shared" ref="P692:AH692" si="414">SUM(P693:P696)</f>
        <v>0</v>
      </c>
      <c r="Q692" s="1592">
        <f t="shared" si="414"/>
        <v>0</v>
      </c>
      <c r="R692" s="1482">
        <f t="shared" si="414"/>
        <v>24</v>
      </c>
      <c r="S692" s="1482">
        <f t="shared" si="414"/>
        <v>127</v>
      </c>
      <c r="T692" s="1482">
        <f t="shared" si="414"/>
        <v>138</v>
      </c>
      <c r="U692" s="1482">
        <f t="shared" si="414"/>
        <v>199</v>
      </c>
      <c r="V692" s="1482">
        <f t="shared" si="414"/>
        <v>77</v>
      </c>
      <c r="W692" s="1482">
        <f t="shared" si="414"/>
        <v>120</v>
      </c>
      <c r="X692" s="1482">
        <f t="shared" si="414"/>
        <v>316</v>
      </c>
      <c r="Y692" s="1482">
        <f t="shared" si="414"/>
        <v>0</v>
      </c>
      <c r="Z692" s="1482">
        <f t="shared" si="414"/>
        <v>373</v>
      </c>
      <c r="AA692" s="1482">
        <f t="shared" si="414"/>
        <v>1366</v>
      </c>
      <c r="AB692" s="1482">
        <f t="shared" si="414"/>
        <v>24</v>
      </c>
      <c r="AC692" s="1482">
        <f t="shared" si="414"/>
        <v>464</v>
      </c>
      <c r="AD692" s="1482">
        <f t="shared" si="414"/>
        <v>513</v>
      </c>
      <c r="AE692" s="1482">
        <f t="shared" si="414"/>
        <v>1739</v>
      </c>
      <c r="AF692" s="1482">
        <f t="shared" si="414"/>
        <v>488</v>
      </c>
      <c r="AG692" s="1482">
        <f t="shared" si="414"/>
        <v>2252</v>
      </c>
      <c r="AH692" s="2019">
        <f t="shared" si="414"/>
        <v>2740</v>
      </c>
    </row>
    <row r="693" spans="1:34">
      <c r="A693" s="1887">
        <v>653</v>
      </c>
      <c r="B693" s="1887">
        <v>690</v>
      </c>
      <c r="D693" s="2177">
        <v>1</v>
      </c>
      <c r="H693" s="159"/>
      <c r="I693" s="2345"/>
      <c r="J693" s="2317"/>
      <c r="K693" s="2317"/>
      <c r="L693" s="371" t="s">
        <v>746</v>
      </c>
      <c r="P693" s="1412"/>
      <c r="Q693" s="1396"/>
      <c r="R693" s="1412"/>
      <c r="S693" s="1412"/>
      <c r="T693" s="1412"/>
      <c r="U693" s="1412"/>
      <c r="V693" s="1412"/>
      <c r="W693" s="1412"/>
      <c r="X693" s="1412"/>
      <c r="Y693" s="1412"/>
      <c r="Z693" s="1412"/>
      <c r="AA693" s="1412"/>
      <c r="AB693" s="1398">
        <f>SUM(P693:R693)</f>
        <v>0</v>
      </c>
      <c r="AC693" s="1398">
        <f>SUM(S693:U693)</f>
        <v>0</v>
      </c>
      <c r="AD693" s="1398">
        <f>SUM(V693:X693)</f>
        <v>0</v>
      </c>
      <c r="AE693" s="1398">
        <f>SUM(Y693:AA693)</f>
        <v>0</v>
      </c>
      <c r="AF693" s="1398">
        <f>AB693+AC693</f>
        <v>0</v>
      </c>
      <c r="AG693" s="1398">
        <f>AE693+AD693</f>
        <v>0</v>
      </c>
      <c r="AH693" s="1490">
        <f>AF693+AG693</f>
        <v>0</v>
      </c>
    </row>
    <row r="694" spans="1:34">
      <c r="A694" s="1887">
        <v>654</v>
      </c>
      <c r="B694" s="1887">
        <v>691</v>
      </c>
      <c r="D694" s="2177">
        <v>1</v>
      </c>
      <c r="H694" s="159"/>
      <c r="I694" s="2345"/>
      <c r="J694" s="2317"/>
      <c r="K694" s="2317"/>
      <c r="L694" s="371" t="s">
        <v>748</v>
      </c>
      <c r="P694" s="1412"/>
      <c r="Q694" s="1396"/>
      <c r="R694" s="1412"/>
      <c r="S694" s="1412"/>
      <c r="T694" s="1412"/>
      <c r="U694" s="1412"/>
      <c r="V694" s="1412"/>
      <c r="W694" s="1412"/>
      <c r="X694" s="1412"/>
      <c r="Y694" s="1412"/>
      <c r="Z694" s="1412"/>
      <c r="AA694" s="1412"/>
      <c r="AB694" s="1398">
        <f>SUM(P694:R694)</f>
        <v>0</v>
      </c>
      <c r="AC694" s="1398">
        <f>SUM(S694:U694)</f>
        <v>0</v>
      </c>
      <c r="AD694" s="1398">
        <f>SUM(V694:X694)</f>
        <v>0</v>
      </c>
      <c r="AE694" s="1398">
        <f>SUM(Y694:AA694)</f>
        <v>0</v>
      </c>
      <c r="AF694" s="1398">
        <f>AB694+AC694</f>
        <v>0</v>
      </c>
      <c r="AG694" s="1398">
        <f>AE694+AD694</f>
        <v>0</v>
      </c>
      <c r="AH694" s="1490">
        <f>AF694+AG694</f>
        <v>0</v>
      </c>
    </row>
    <row r="695" spans="1:34">
      <c r="A695" s="1887">
        <v>655</v>
      </c>
      <c r="B695" s="1887">
        <v>692</v>
      </c>
      <c r="D695" s="2177">
        <v>1</v>
      </c>
      <c r="H695" s="159"/>
      <c r="I695" s="2345"/>
      <c r="J695" s="2317"/>
      <c r="K695" s="2317"/>
      <c r="L695" s="371" t="s">
        <v>750</v>
      </c>
      <c r="P695" s="1412"/>
      <c r="Q695" s="1396"/>
      <c r="R695" s="1412"/>
      <c r="S695" s="1412"/>
      <c r="T695" s="1412"/>
      <c r="U695" s="1412"/>
      <c r="V695" s="1412"/>
      <c r="W695" s="1412"/>
      <c r="X695" s="1412"/>
      <c r="Y695" s="1412"/>
      <c r="Z695" s="1412"/>
      <c r="AA695" s="1412"/>
      <c r="AB695" s="1398">
        <f>SUM(P695:R695)</f>
        <v>0</v>
      </c>
      <c r="AC695" s="1398">
        <f>SUM(S695:U695)</f>
        <v>0</v>
      </c>
      <c r="AD695" s="1398">
        <f>SUM(V695:X695)</f>
        <v>0</v>
      </c>
      <c r="AE695" s="1398">
        <f>SUM(Y695:AA695)</f>
        <v>0</v>
      </c>
      <c r="AF695" s="1398">
        <f>AB695+AC695</f>
        <v>0</v>
      </c>
      <c r="AG695" s="1398">
        <f>AE695+AD695</f>
        <v>0</v>
      </c>
      <c r="AH695" s="1490">
        <f>AF695+AG695</f>
        <v>0</v>
      </c>
    </row>
    <row r="696" spans="1:34">
      <c r="A696" s="1887">
        <v>656</v>
      </c>
      <c r="B696" s="1887">
        <v>693</v>
      </c>
      <c r="D696" s="2177">
        <v>1</v>
      </c>
      <c r="H696" s="159"/>
      <c r="I696" s="2345"/>
      <c r="J696" s="2317"/>
      <c r="K696" s="2317"/>
      <c r="L696" s="326" t="s">
        <v>752</v>
      </c>
      <c r="M696" s="326"/>
      <c r="N696" s="326"/>
      <c r="O696" s="2347"/>
      <c r="P696" s="1412"/>
      <c r="Q696" s="1396"/>
      <c r="R696" s="1412">
        <v>24</v>
      </c>
      <c r="S696" s="1412">
        <v>127</v>
      </c>
      <c r="T696" s="1412">
        <v>138</v>
      </c>
      <c r="U696" s="1412">
        <v>199</v>
      </c>
      <c r="V696" s="1412">
        <v>77</v>
      </c>
      <c r="W696" s="1412">
        <v>120</v>
      </c>
      <c r="X696" s="1412">
        <v>316</v>
      </c>
      <c r="Y696" s="1412"/>
      <c r="Z696" s="1412">
        <v>373</v>
      </c>
      <c r="AA696" s="1412">
        <v>1366</v>
      </c>
      <c r="AB696" s="1398">
        <f>SUM(P696:R696)</f>
        <v>24</v>
      </c>
      <c r="AC696" s="1398">
        <f>SUM(S696:U696)</f>
        <v>464</v>
      </c>
      <c r="AD696" s="1398">
        <f>SUM(V696:X696)</f>
        <v>513</v>
      </c>
      <c r="AE696" s="1398">
        <f>SUM(Y696:AA696)</f>
        <v>1739</v>
      </c>
      <c r="AF696" s="1398">
        <f>AB696+AC696</f>
        <v>488</v>
      </c>
      <c r="AG696" s="1398">
        <f>AE696+AD696</f>
        <v>2252</v>
      </c>
      <c r="AH696" s="1490">
        <f>AF696+AG696</f>
        <v>2740</v>
      </c>
    </row>
    <row r="697" spans="1:34">
      <c r="A697" s="1887">
        <v>658</v>
      </c>
      <c r="B697" s="1887">
        <v>694</v>
      </c>
      <c r="D697" s="2177">
        <v>1</v>
      </c>
      <c r="H697" s="635" t="s">
        <v>233</v>
      </c>
      <c r="I697" s="1435"/>
      <c r="J697" s="995"/>
      <c r="K697" s="995"/>
      <c r="L697" s="995"/>
      <c r="M697" s="995"/>
      <c r="N697" s="995"/>
      <c r="O697" s="995"/>
      <c r="P697" s="1486">
        <f t="shared" ref="P697:AH697" si="415">+P698+P719</f>
        <v>572</v>
      </c>
      <c r="Q697" s="1589">
        <f t="shared" si="415"/>
        <v>723</v>
      </c>
      <c r="R697" s="1486">
        <f t="shared" si="415"/>
        <v>1141</v>
      </c>
      <c r="S697" s="1486">
        <f t="shared" si="415"/>
        <v>746</v>
      </c>
      <c r="T697" s="1486">
        <f t="shared" si="415"/>
        <v>1093</v>
      </c>
      <c r="U697" s="1486">
        <f t="shared" si="415"/>
        <v>731</v>
      </c>
      <c r="V697" s="1486">
        <f t="shared" si="415"/>
        <v>574</v>
      </c>
      <c r="W697" s="1486">
        <f t="shared" si="415"/>
        <v>1062</v>
      </c>
      <c r="X697" s="1486">
        <f t="shared" si="415"/>
        <v>1364</v>
      </c>
      <c r="Y697" s="1486">
        <f t="shared" si="415"/>
        <v>714</v>
      </c>
      <c r="Z697" s="1486">
        <f t="shared" si="415"/>
        <v>1553</v>
      </c>
      <c r="AA697" s="1486">
        <f t="shared" si="415"/>
        <v>2707</v>
      </c>
      <c r="AB697" s="1486">
        <f t="shared" si="415"/>
        <v>2436</v>
      </c>
      <c r="AC697" s="1486">
        <f t="shared" si="415"/>
        <v>2570</v>
      </c>
      <c r="AD697" s="1486">
        <f t="shared" si="415"/>
        <v>3000</v>
      </c>
      <c r="AE697" s="1486">
        <f t="shared" si="415"/>
        <v>4974</v>
      </c>
      <c r="AF697" s="1486">
        <f t="shared" si="415"/>
        <v>5006</v>
      </c>
      <c r="AG697" s="1486">
        <f t="shared" si="415"/>
        <v>7974</v>
      </c>
      <c r="AH697" s="2013">
        <f t="shared" si="415"/>
        <v>12980</v>
      </c>
    </row>
    <row r="698" spans="1:34">
      <c r="A698" s="1887">
        <v>659</v>
      </c>
      <c r="B698" s="1887">
        <v>695</v>
      </c>
      <c r="D698" s="2177">
        <v>1</v>
      </c>
      <c r="H698" s="159"/>
      <c r="I698" s="2345"/>
      <c r="J698" s="2315" t="s">
        <v>221</v>
      </c>
      <c r="K698" s="2315"/>
      <c r="L698" s="2316"/>
      <c r="M698" s="2316"/>
      <c r="N698" s="2316"/>
      <c r="O698" s="2316"/>
      <c r="P698" s="1472">
        <f>P699+P704+P709+P714</f>
        <v>572</v>
      </c>
      <c r="Q698" s="1590">
        <f t="shared" ref="Q698:AH698" si="416">Q699+Q704+Q709+Q714</f>
        <v>723</v>
      </c>
      <c r="R698" s="1472">
        <f t="shared" si="416"/>
        <v>1155</v>
      </c>
      <c r="S698" s="1472">
        <f t="shared" si="416"/>
        <v>679</v>
      </c>
      <c r="T698" s="1472">
        <f t="shared" si="416"/>
        <v>1010</v>
      </c>
      <c r="U698" s="1472">
        <f t="shared" si="416"/>
        <v>615</v>
      </c>
      <c r="V698" s="1472">
        <f t="shared" si="416"/>
        <v>530</v>
      </c>
      <c r="W698" s="1472">
        <f t="shared" si="416"/>
        <v>972</v>
      </c>
      <c r="X698" s="1472">
        <f t="shared" si="416"/>
        <v>1127</v>
      </c>
      <c r="Y698" s="1472">
        <f t="shared" si="416"/>
        <v>714</v>
      </c>
      <c r="Z698" s="1472">
        <f t="shared" si="416"/>
        <v>1288</v>
      </c>
      <c r="AA698" s="1472">
        <f t="shared" si="416"/>
        <v>1810</v>
      </c>
      <c r="AB698" s="1472">
        <f t="shared" si="416"/>
        <v>2450</v>
      </c>
      <c r="AC698" s="1472">
        <f t="shared" si="416"/>
        <v>2304</v>
      </c>
      <c r="AD698" s="1472">
        <f t="shared" si="416"/>
        <v>2629</v>
      </c>
      <c r="AE698" s="1472">
        <f t="shared" si="416"/>
        <v>3812</v>
      </c>
      <c r="AF698" s="1472">
        <f t="shared" si="416"/>
        <v>4754</v>
      </c>
      <c r="AG698" s="1472">
        <f t="shared" si="416"/>
        <v>6441</v>
      </c>
      <c r="AH698" s="1487">
        <f t="shared" si="416"/>
        <v>11195</v>
      </c>
    </row>
    <row r="699" spans="1:34">
      <c r="A699" s="1887">
        <v>660</v>
      </c>
      <c r="B699" s="1887">
        <v>696</v>
      </c>
      <c r="D699" s="2177">
        <v>1</v>
      </c>
      <c r="H699" s="159"/>
      <c r="I699" s="2345"/>
      <c r="J699" s="2315"/>
      <c r="K699" s="2315"/>
      <c r="L699" s="371" t="s">
        <v>747</v>
      </c>
      <c r="M699" s="558"/>
      <c r="N699" s="558"/>
      <c r="O699" s="558"/>
      <c r="P699" s="1450">
        <f>SUM(P700:P703)</f>
        <v>0</v>
      </c>
      <c r="Q699" s="1593">
        <f t="shared" ref="Q699:AH699" si="417">SUM(Q700:Q703)</f>
        <v>0</v>
      </c>
      <c r="R699" s="1450">
        <f t="shared" si="417"/>
        <v>0</v>
      </c>
      <c r="S699" s="1450">
        <f t="shared" si="417"/>
        <v>0</v>
      </c>
      <c r="T699" s="1450">
        <f t="shared" si="417"/>
        <v>0</v>
      </c>
      <c r="U699" s="1450">
        <f t="shared" si="417"/>
        <v>0</v>
      </c>
      <c r="V699" s="1450">
        <f t="shared" si="417"/>
        <v>0</v>
      </c>
      <c r="W699" s="1450">
        <f t="shared" si="417"/>
        <v>0</v>
      </c>
      <c r="X699" s="1450">
        <f t="shared" si="417"/>
        <v>0</v>
      </c>
      <c r="Y699" s="1450">
        <f t="shared" si="417"/>
        <v>0</v>
      </c>
      <c r="Z699" s="1450">
        <f t="shared" si="417"/>
        <v>0</v>
      </c>
      <c r="AA699" s="1450">
        <f t="shared" si="417"/>
        <v>0</v>
      </c>
      <c r="AB699" s="1450">
        <f t="shared" si="417"/>
        <v>0</v>
      </c>
      <c r="AC699" s="1450">
        <f t="shared" si="417"/>
        <v>0</v>
      </c>
      <c r="AD699" s="1450">
        <f t="shared" si="417"/>
        <v>0</v>
      </c>
      <c r="AE699" s="1450">
        <f t="shared" si="417"/>
        <v>0</v>
      </c>
      <c r="AF699" s="1450">
        <f t="shared" si="417"/>
        <v>0</v>
      </c>
      <c r="AG699" s="1450">
        <f t="shared" si="417"/>
        <v>0</v>
      </c>
      <c r="AH699" s="1488">
        <f t="shared" si="417"/>
        <v>0</v>
      </c>
    </row>
    <row r="700" spans="1:34">
      <c r="A700" s="1887">
        <v>661</v>
      </c>
      <c r="B700" s="1887">
        <v>697</v>
      </c>
      <c r="D700" s="2177">
        <v>1</v>
      </c>
      <c r="H700" s="159"/>
      <c r="I700" s="2345"/>
      <c r="J700" s="2315"/>
      <c r="K700" s="2315"/>
      <c r="M700" s="175" t="s">
        <v>579</v>
      </c>
      <c r="N700" s="175"/>
      <c r="O700" s="175"/>
      <c r="P700" s="1454"/>
      <c r="Q700" s="1588"/>
      <c r="R700" s="1454"/>
      <c r="S700" s="1454"/>
      <c r="T700" s="1454"/>
      <c r="U700" s="1454"/>
      <c r="V700" s="1454"/>
      <c r="W700" s="1454"/>
      <c r="X700" s="1454"/>
      <c r="Y700" s="1454"/>
      <c r="Z700" s="1454"/>
      <c r="AA700" s="1454"/>
      <c r="AB700" s="1452">
        <f>SUM(P700:R700)</f>
        <v>0</v>
      </c>
      <c r="AC700" s="1452">
        <f>SUM(S700:U700)</f>
        <v>0</v>
      </c>
      <c r="AD700" s="1452">
        <f>SUM(V700:X700)</f>
        <v>0</v>
      </c>
      <c r="AE700" s="1452">
        <f>SUM(Y700:AA700)</f>
        <v>0</v>
      </c>
      <c r="AF700" s="1452">
        <f>AB700+AC700</f>
        <v>0</v>
      </c>
      <c r="AG700" s="1452">
        <f>AE700+AD700</f>
        <v>0</v>
      </c>
      <c r="AH700" s="1489">
        <f>AF700+AG700</f>
        <v>0</v>
      </c>
    </row>
    <row r="701" spans="1:34">
      <c r="A701" s="1887">
        <v>662</v>
      </c>
      <c r="B701" s="1887">
        <v>698</v>
      </c>
      <c r="D701" s="2177">
        <v>1</v>
      </c>
      <c r="H701" s="159"/>
      <c r="I701" s="2345"/>
      <c r="J701" s="2315"/>
      <c r="K701" s="2315"/>
      <c r="M701" s="371" t="s">
        <v>580</v>
      </c>
      <c r="P701" s="1412"/>
      <c r="Q701" s="1396"/>
      <c r="R701" s="1412"/>
      <c r="S701" s="1412"/>
      <c r="T701" s="1412"/>
      <c r="U701" s="1412"/>
      <c r="V701" s="1412"/>
      <c r="W701" s="1412"/>
      <c r="X701" s="1412"/>
      <c r="Y701" s="1412"/>
      <c r="Z701" s="1412"/>
      <c r="AA701" s="1412"/>
      <c r="AB701" s="1398">
        <f>SUM(P701:R701)</f>
        <v>0</v>
      </c>
      <c r="AC701" s="1398">
        <f>SUM(S701:U701)</f>
        <v>0</v>
      </c>
      <c r="AD701" s="1398">
        <f>SUM(V701:X701)</f>
        <v>0</v>
      </c>
      <c r="AE701" s="1398">
        <f>SUM(Y701:AA701)</f>
        <v>0</v>
      </c>
      <c r="AF701" s="1398">
        <f>AB701+AC701</f>
        <v>0</v>
      </c>
      <c r="AG701" s="1398">
        <f>AE701+AD701</f>
        <v>0</v>
      </c>
      <c r="AH701" s="1490">
        <f>AF701+AG701</f>
        <v>0</v>
      </c>
    </row>
    <row r="702" spans="1:34">
      <c r="A702" s="1887">
        <v>663</v>
      </c>
      <c r="B702" s="1887">
        <v>699</v>
      </c>
      <c r="D702" s="2177">
        <v>1</v>
      </c>
      <c r="H702" s="159"/>
      <c r="I702" s="2345"/>
      <c r="J702" s="2315"/>
      <c r="K702" s="2315"/>
      <c r="M702" s="371" t="s">
        <v>40</v>
      </c>
      <c r="N702" s="1578"/>
      <c r="O702" s="1578"/>
      <c r="P702" s="1412"/>
      <c r="Q702" s="1412"/>
      <c r="R702" s="1412"/>
      <c r="S702" s="1412"/>
      <c r="T702" s="1412"/>
      <c r="U702" s="1412"/>
      <c r="V702" s="1412"/>
      <c r="W702" s="1412"/>
      <c r="X702" s="1412"/>
      <c r="Y702" s="1412"/>
      <c r="Z702" s="1412"/>
      <c r="AA702" s="1412"/>
      <c r="AB702" s="1398">
        <f>SUM(P702:R702)</f>
        <v>0</v>
      </c>
      <c r="AC702" s="1398">
        <f>SUM(S702:U702)</f>
        <v>0</v>
      </c>
      <c r="AD702" s="1398">
        <f>SUM(V702:X702)</f>
        <v>0</v>
      </c>
      <c r="AE702" s="1398">
        <f>SUM(Y702:AA702)</f>
        <v>0</v>
      </c>
      <c r="AF702" s="1398">
        <f>AB702+AC702</f>
        <v>0</v>
      </c>
      <c r="AG702" s="1398">
        <f>AE702+AD702</f>
        <v>0</v>
      </c>
      <c r="AH702" s="1490">
        <f>AF702+AG702</f>
        <v>0</v>
      </c>
    </row>
    <row r="703" spans="1:34">
      <c r="A703" s="1887">
        <v>664</v>
      </c>
      <c r="B703" s="1887">
        <v>700</v>
      </c>
      <c r="D703" s="2177">
        <v>1</v>
      </c>
      <c r="H703" s="159"/>
      <c r="I703" s="2345"/>
      <c r="J703" s="2315"/>
      <c r="K703" s="2315"/>
      <c r="M703" s="16" t="s">
        <v>41</v>
      </c>
      <c r="N703" s="16"/>
      <c r="O703" s="16"/>
      <c r="P703" s="1465"/>
      <c r="Q703" s="1465"/>
      <c r="R703" s="1465"/>
      <c r="S703" s="1465"/>
      <c r="T703" s="1465"/>
      <c r="U703" s="1465"/>
      <c r="V703" s="1465"/>
      <c r="W703" s="1465"/>
      <c r="X703" s="1465"/>
      <c r="Y703" s="1465"/>
      <c r="Z703" s="1465"/>
      <c r="AA703" s="1465"/>
      <c r="AB703" s="1399">
        <f>SUM(P703:R703)</f>
        <v>0</v>
      </c>
      <c r="AC703" s="1399">
        <f>SUM(S703:U703)</f>
        <v>0</v>
      </c>
      <c r="AD703" s="1399">
        <f>SUM(V703:X703)</f>
        <v>0</v>
      </c>
      <c r="AE703" s="1399">
        <f>SUM(Y703:AA703)</f>
        <v>0</v>
      </c>
      <c r="AF703" s="1399">
        <f>AB703+AC703</f>
        <v>0</v>
      </c>
      <c r="AG703" s="1399">
        <f>AE703+AD703</f>
        <v>0</v>
      </c>
      <c r="AH703" s="1492">
        <f>AF703+AG703</f>
        <v>0</v>
      </c>
    </row>
    <row r="704" spans="1:34">
      <c r="A704" s="1887">
        <v>665</v>
      </c>
      <c r="B704" s="1887">
        <v>701</v>
      </c>
      <c r="D704" s="2177">
        <v>1</v>
      </c>
      <c r="H704" s="159"/>
      <c r="I704" s="2345"/>
      <c r="J704" s="2315"/>
      <c r="K704" s="2315"/>
      <c r="L704" s="1054" t="s">
        <v>749</v>
      </c>
      <c r="M704" s="557"/>
      <c r="N704" s="557"/>
      <c r="O704" s="557"/>
      <c r="P704" s="1450">
        <f t="shared" ref="P704:AH704" si="418">SUM(P705:P708)</f>
        <v>91</v>
      </c>
      <c r="Q704" s="1593">
        <f t="shared" si="418"/>
        <v>-10</v>
      </c>
      <c r="R704" s="1450">
        <f t="shared" si="418"/>
        <v>523</v>
      </c>
      <c r="S704" s="1450">
        <f t="shared" si="418"/>
        <v>7</v>
      </c>
      <c r="T704" s="1450">
        <f t="shared" si="418"/>
        <v>0</v>
      </c>
      <c r="U704" s="1450">
        <f t="shared" si="418"/>
        <v>0</v>
      </c>
      <c r="V704" s="1450">
        <f t="shared" si="418"/>
        <v>0</v>
      </c>
      <c r="W704" s="1450">
        <f t="shared" si="418"/>
        <v>0</v>
      </c>
      <c r="X704" s="1450">
        <f t="shared" si="418"/>
        <v>185</v>
      </c>
      <c r="Y704" s="1450">
        <f t="shared" si="418"/>
        <v>34</v>
      </c>
      <c r="Z704" s="1450">
        <f t="shared" si="418"/>
        <v>0</v>
      </c>
      <c r="AA704" s="1450">
        <f t="shared" si="418"/>
        <v>18</v>
      </c>
      <c r="AB704" s="1450">
        <f t="shared" si="418"/>
        <v>604</v>
      </c>
      <c r="AC704" s="1450">
        <f t="shared" si="418"/>
        <v>7</v>
      </c>
      <c r="AD704" s="1450">
        <f t="shared" si="418"/>
        <v>185</v>
      </c>
      <c r="AE704" s="1450">
        <f t="shared" si="418"/>
        <v>52</v>
      </c>
      <c r="AF704" s="1450">
        <f t="shared" si="418"/>
        <v>611</v>
      </c>
      <c r="AG704" s="1450">
        <f t="shared" si="418"/>
        <v>237</v>
      </c>
      <c r="AH704" s="1488">
        <f t="shared" si="418"/>
        <v>848</v>
      </c>
    </row>
    <row r="705" spans="1:34">
      <c r="A705" s="1887">
        <v>666</v>
      </c>
      <c r="B705" s="1887">
        <v>702</v>
      </c>
      <c r="D705" s="2177">
        <v>1</v>
      </c>
      <c r="H705" s="159"/>
      <c r="I705" s="2345"/>
      <c r="J705" s="2315"/>
      <c r="K705" s="2315"/>
      <c r="M705" s="175" t="s">
        <v>579</v>
      </c>
      <c r="N705" s="175"/>
      <c r="O705" s="175"/>
      <c r="P705" s="1454">
        <v>91</v>
      </c>
      <c r="Q705" s="1588">
        <v>-10</v>
      </c>
      <c r="R705" s="1454">
        <v>523</v>
      </c>
      <c r="S705" s="1454">
        <v>7</v>
      </c>
      <c r="T705" s="1454"/>
      <c r="U705" s="1454"/>
      <c r="V705" s="1454"/>
      <c r="W705" s="1454"/>
      <c r="X705" s="1454">
        <v>185</v>
      </c>
      <c r="Y705" s="1454">
        <v>34</v>
      </c>
      <c r="Z705" s="1454"/>
      <c r="AA705" s="1454">
        <v>18</v>
      </c>
      <c r="AB705" s="1452">
        <f>SUM(P705:R705)</f>
        <v>604</v>
      </c>
      <c r="AC705" s="1452">
        <f>SUM(S705:U705)</f>
        <v>7</v>
      </c>
      <c r="AD705" s="1452">
        <f>SUM(V705:X705)</f>
        <v>185</v>
      </c>
      <c r="AE705" s="1452">
        <f>SUM(Y705:AA705)</f>
        <v>52</v>
      </c>
      <c r="AF705" s="1452">
        <f>AB705+AC705</f>
        <v>611</v>
      </c>
      <c r="AG705" s="1452">
        <f>AE705+AD705</f>
        <v>237</v>
      </c>
      <c r="AH705" s="1489">
        <f>AF705+AG705</f>
        <v>848</v>
      </c>
    </row>
    <row r="706" spans="1:34">
      <c r="A706" s="1887">
        <v>667</v>
      </c>
      <c r="B706" s="1887">
        <v>703</v>
      </c>
      <c r="D706" s="2177">
        <v>1</v>
      </c>
      <c r="H706" s="159"/>
      <c r="I706" s="2345"/>
      <c r="J706" s="2315"/>
      <c r="K706" s="2315"/>
      <c r="M706" s="371" t="s">
        <v>580</v>
      </c>
      <c r="P706" s="1412"/>
      <c r="Q706" s="1396"/>
      <c r="R706" s="1412"/>
      <c r="S706" s="1412"/>
      <c r="T706" s="1412"/>
      <c r="U706" s="1412"/>
      <c r="V706" s="1412"/>
      <c r="W706" s="1412"/>
      <c r="X706" s="1412"/>
      <c r="Y706" s="1412"/>
      <c r="Z706" s="1412"/>
      <c r="AA706" s="1412"/>
      <c r="AB706" s="1398">
        <f>SUM(P706:R706)</f>
        <v>0</v>
      </c>
      <c r="AC706" s="1398">
        <f>SUM(S706:U706)</f>
        <v>0</v>
      </c>
      <c r="AD706" s="1398">
        <f>SUM(V706:X706)</f>
        <v>0</v>
      </c>
      <c r="AE706" s="1398">
        <f>SUM(Y706:AA706)</f>
        <v>0</v>
      </c>
      <c r="AF706" s="1398">
        <f>AB706+AC706</f>
        <v>0</v>
      </c>
      <c r="AG706" s="1398">
        <f>AE706+AD706</f>
        <v>0</v>
      </c>
      <c r="AH706" s="1490">
        <f>AF706+AG706</f>
        <v>0</v>
      </c>
    </row>
    <row r="707" spans="1:34">
      <c r="A707" s="1887">
        <v>668</v>
      </c>
      <c r="B707" s="1887">
        <v>704</v>
      </c>
      <c r="D707" s="2177">
        <v>1</v>
      </c>
      <c r="H707" s="159"/>
      <c r="I707" s="2345"/>
      <c r="J707" s="2315"/>
      <c r="K707" s="2315"/>
      <c r="M707" s="371" t="s">
        <v>40</v>
      </c>
      <c r="N707" s="1578"/>
      <c r="O707" s="1578"/>
      <c r="P707" s="1412"/>
      <c r="Q707" s="1412"/>
      <c r="R707" s="1412"/>
      <c r="S707" s="1412"/>
      <c r="T707" s="1412"/>
      <c r="U707" s="1412"/>
      <c r="V707" s="1412"/>
      <c r="W707" s="1412"/>
      <c r="X707" s="1412"/>
      <c r="Y707" s="1412"/>
      <c r="Z707" s="1412"/>
      <c r="AA707" s="1412"/>
      <c r="AB707" s="1398">
        <f>SUM(P707:R707)</f>
        <v>0</v>
      </c>
      <c r="AC707" s="1398">
        <f>SUM(S707:U707)</f>
        <v>0</v>
      </c>
      <c r="AD707" s="1398">
        <f>SUM(V707:X707)</f>
        <v>0</v>
      </c>
      <c r="AE707" s="1398">
        <f>SUM(Y707:AA707)</f>
        <v>0</v>
      </c>
      <c r="AF707" s="1398">
        <f>AB707+AC707</f>
        <v>0</v>
      </c>
      <c r="AG707" s="1398">
        <f>AE707+AD707</f>
        <v>0</v>
      </c>
      <c r="AH707" s="1490">
        <f>AF707+AG707</f>
        <v>0</v>
      </c>
    </row>
    <row r="708" spans="1:34">
      <c r="A708" s="1887">
        <v>669</v>
      </c>
      <c r="B708" s="1887">
        <v>705</v>
      </c>
      <c r="D708" s="2177">
        <v>1</v>
      </c>
      <c r="H708" s="159"/>
      <c r="I708" s="2345"/>
      <c r="J708" s="2315"/>
      <c r="K708" s="2315"/>
      <c r="M708" s="16" t="s">
        <v>41</v>
      </c>
      <c r="N708" s="16"/>
      <c r="O708" s="16"/>
      <c r="P708" s="1465"/>
      <c r="Q708" s="1465"/>
      <c r="R708" s="1465"/>
      <c r="S708" s="1465"/>
      <c r="T708" s="1465"/>
      <c r="U708" s="1465"/>
      <c r="V708" s="1465"/>
      <c r="W708" s="1465"/>
      <c r="X708" s="1465"/>
      <c r="Y708" s="1465"/>
      <c r="Z708" s="1465"/>
      <c r="AA708" s="1465"/>
      <c r="AB708" s="1399">
        <f>SUM(P708:R708)</f>
        <v>0</v>
      </c>
      <c r="AC708" s="1399">
        <f>SUM(S708:U708)</f>
        <v>0</v>
      </c>
      <c r="AD708" s="1399">
        <f>SUM(V708:X708)</f>
        <v>0</v>
      </c>
      <c r="AE708" s="1399">
        <f>SUM(Y708:AA708)</f>
        <v>0</v>
      </c>
      <c r="AF708" s="1399">
        <f>AB708+AC708</f>
        <v>0</v>
      </c>
      <c r="AG708" s="1399">
        <f>AE708+AD708</f>
        <v>0</v>
      </c>
      <c r="AH708" s="1492">
        <f>AF708+AG708</f>
        <v>0</v>
      </c>
    </row>
    <row r="709" spans="1:34">
      <c r="A709" s="1887">
        <v>670</v>
      </c>
      <c r="B709" s="1887">
        <v>706</v>
      </c>
      <c r="D709" s="2177">
        <v>1</v>
      </c>
      <c r="H709" s="159"/>
      <c r="I709" s="2345"/>
      <c r="J709" s="2315"/>
      <c r="K709" s="2315"/>
      <c r="L709" s="1054" t="s">
        <v>751</v>
      </c>
      <c r="M709" s="557"/>
      <c r="N709" s="557"/>
      <c r="O709" s="557"/>
      <c r="P709" s="1450">
        <f t="shared" ref="P709:AH709" si="419">SUM(P710:P713)</f>
        <v>0</v>
      </c>
      <c r="Q709" s="1593">
        <f t="shared" si="419"/>
        <v>0</v>
      </c>
      <c r="R709" s="1450">
        <f t="shared" si="419"/>
        <v>0</v>
      </c>
      <c r="S709" s="1450">
        <f t="shared" si="419"/>
        <v>0</v>
      </c>
      <c r="T709" s="1450">
        <f t="shared" si="419"/>
        <v>0</v>
      </c>
      <c r="U709" s="1450">
        <f t="shared" si="419"/>
        <v>0</v>
      </c>
      <c r="V709" s="1450">
        <f t="shared" si="419"/>
        <v>0</v>
      </c>
      <c r="W709" s="1450">
        <f t="shared" si="419"/>
        <v>0</v>
      </c>
      <c r="X709" s="1450">
        <f t="shared" si="419"/>
        <v>0</v>
      </c>
      <c r="Y709" s="1450">
        <f t="shared" si="419"/>
        <v>0</v>
      </c>
      <c r="Z709" s="1450">
        <f t="shared" si="419"/>
        <v>0</v>
      </c>
      <c r="AA709" s="1450">
        <f t="shared" si="419"/>
        <v>0</v>
      </c>
      <c r="AB709" s="1450">
        <f t="shared" si="419"/>
        <v>0</v>
      </c>
      <c r="AC709" s="1450">
        <f t="shared" si="419"/>
        <v>0</v>
      </c>
      <c r="AD709" s="1450">
        <f t="shared" si="419"/>
        <v>0</v>
      </c>
      <c r="AE709" s="1450">
        <f t="shared" si="419"/>
        <v>0</v>
      </c>
      <c r="AF709" s="1450">
        <f t="shared" si="419"/>
        <v>0</v>
      </c>
      <c r="AG709" s="1450">
        <f t="shared" si="419"/>
        <v>0</v>
      </c>
      <c r="AH709" s="1488">
        <f t="shared" si="419"/>
        <v>0</v>
      </c>
    </row>
    <row r="710" spans="1:34">
      <c r="A710" s="1887">
        <v>671</v>
      </c>
      <c r="B710" s="1887">
        <v>707</v>
      </c>
      <c r="D710" s="2177">
        <v>1</v>
      </c>
      <c r="H710" s="159"/>
      <c r="I710" s="2345"/>
      <c r="J710" s="2315"/>
      <c r="K710" s="2315"/>
      <c r="M710" s="175" t="s">
        <v>579</v>
      </c>
      <c r="N710" s="175"/>
      <c r="O710" s="175"/>
      <c r="P710" s="1454"/>
      <c r="Q710" s="1588"/>
      <c r="R710" s="1454"/>
      <c r="S710" s="1454"/>
      <c r="T710" s="1454"/>
      <c r="U710" s="1454"/>
      <c r="V710" s="1454"/>
      <c r="W710" s="1454"/>
      <c r="X710" s="1454"/>
      <c r="Y710" s="1454"/>
      <c r="Z710" s="1454"/>
      <c r="AA710" s="1454"/>
      <c r="AB710" s="1452">
        <f>SUM(P710:R710)</f>
        <v>0</v>
      </c>
      <c r="AC710" s="1452">
        <f>SUM(S710:U710)</f>
        <v>0</v>
      </c>
      <c r="AD710" s="1452">
        <f>SUM(V710:X710)</f>
        <v>0</v>
      </c>
      <c r="AE710" s="1452">
        <f>SUM(Y710:AA710)</f>
        <v>0</v>
      </c>
      <c r="AF710" s="1452">
        <f>AB710+AC710</f>
        <v>0</v>
      </c>
      <c r="AG710" s="1452">
        <f>AE710+AD710</f>
        <v>0</v>
      </c>
      <c r="AH710" s="1489">
        <f>AF710+AG710</f>
        <v>0</v>
      </c>
    </row>
    <row r="711" spans="1:34">
      <c r="A711" s="1887">
        <v>672</v>
      </c>
      <c r="B711" s="1887">
        <v>708</v>
      </c>
      <c r="D711" s="2177">
        <v>1</v>
      </c>
      <c r="H711" s="159"/>
      <c r="I711" s="2345"/>
      <c r="J711" s="2315"/>
      <c r="K711" s="2315"/>
      <c r="M711" s="371" t="s">
        <v>580</v>
      </c>
      <c r="P711" s="1412"/>
      <c r="Q711" s="1396"/>
      <c r="R711" s="1412"/>
      <c r="S711" s="1412"/>
      <c r="T711" s="1412"/>
      <c r="U711" s="1412"/>
      <c r="V711" s="1412"/>
      <c r="W711" s="1412"/>
      <c r="X711" s="1412"/>
      <c r="Y711" s="1412"/>
      <c r="Z711" s="1412"/>
      <c r="AA711" s="1412"/>
      <c r="AB711" s="1398">
        <f>SUM(P711:R711)</f>
        <v>0</v>
      </c>
      <c r="AC711" s="1398">
        <f>SUM(S711:U711)</f>
        <v>0</v>
      </c>
      <c r="AD711" s="1398">
        <f>SUM(V711:X711)</f>
        <v>0</v>
      </c>
      <c r="AE711" s="1398">
        <f>SUM(Y711:AA711)</f>
        <v>0</v>
      </c>
      <c r="AF711" s="1398">
        <f>AB711+AC711</f>
        <v>0</v>
      </c>
      <c r="AG711" s="1398">
        <f>AE711+AD711</f>
        <v>0</v>
      </c>
      <c r="AH711" s="1490">
        <f>AF711+AG711</f>
        <v>0</v>
      </c>
    </row>
    <row r="712" spans="1:34">
      <c r="A712" s="1887">
        <v>673</v>
      </c>
      <c r="B712" s="1887">
        <v>709</v>
      </c>
      <c r="D712" s="2177">
        <v>1</v>
      </c>
      <c r="H712" s="159"/>
      <c r="I712" s="2345"/>
      <c r="J712" s="2315"/>
      <c r="K712" s="2315"/>
      <c r="M712" s="371" t="s">
        <v>40</v>
      </c>
      <c r="N712" s="1578"/>
      <c r="O712" s="1578"/>
      <c r="P712" s="1412"/>
      <c r="Q712" s="1412"/>
      <c r="R712" s="1412"/>
      <c r="S712" s="1412"/>
      <c r="T712" s="1412"/>
      <c r="U712" s="1412"/>
      <c r="V712" s="1412"/>
      <c r="W712" s="1412"/>
      <c r="X712" s="1412"/>
      <c r="Y712" s="1412"/>
      <c r="Z712" s="1412"/>
      <c r="AA712" s="1412"/>
      <c r="AB712" s="1398">
        <f>SUM(P712:R712)</f>
        <v>0</v>
      </c>
      <c r="AC712" s="1398">
        <f>SUM(S712:U712)</f>
        <v>0</v>
      </c>
      <c r="AD712" s="1398">
        <f>SUM(V712:X712)</f>
        <v>0</v>
      </c>
      <c r="AE712" s="1398">
        <f>SUM(Y712:AA712)</f>
        <v>0</v>
      </c>
      <c r="AF712" s="1398">
        <f>AB712+AC712</f>
        <v>0</v>
      </c>
      <c r="AG712" s="1398">
        <f>AE712+AD712</f>
        <v>0</v>
      </c>
      <c r="AH712" s="1490">
        <f>AF712+AG712</f>
        <v>0</v>
      </c>
    </row>
    <row r="713" spans="1:34">
      <c r="A713" s="1887">
        <v>674</v>
      </c>
      <c r="B713" s="1887">
        <v>710</v>
      </c>
      <c r="D713" s="2177">
        <v>1</v>
      </c>
      <c r="H713" s="159"/>
      <c r="I713" s="2345"/>
      <c r="J713" s="2315"/>
      <c r="K713" s="2315"/>
      <c r="M713" s="16" t="s">
        <v>41</v>
      </c>
      <c r="N713" s="16"/>
      <c r="O713" s="16"/>
      <c r="P713" s="1465"/>
      <c r="Q713" s="1465"/>
      <c r="R713" s="1465"/>
      <c r="S713" s="1465"/>
      <c r="T713" s="1465"/>
      <c r="U713" s="1465"/>
      <c r="V713" s="1465"/>
      <c r="W713" s="1465"/>
      <c r="X713" s="1465"/>
      <c r="Y713" s="1465"/>
      <c r="Z713" s="1465"/>
      <c r="AA713" s="1465"/>
      <c r="AB713" s="1399">
        <f>SUM(P713:R713)</f>
        <v>0</v>
      </c>
      <c r="AC713" s="1399">
        <f>SUM(S713:U713)</f>
        <v>0</v>
      </c>
      <c r="AD713" s="1399">
        <f>SUM(V713:X713)</f>
        <v>0</v>
      </c>
      <c r="AE713" s="1399">
        <f>SUM(Y713:AA713)</f>
        <v>0</v>
      </c>
      <c r="AF713" s="1399">
        <f>AB713+AC713</f>
        <v>0</v>
      </c>
      <c r="AG713" s="1399">
        <f>AE713+AD713</f>
        <v>0</v>
      </c>
      <c r="AH713" s="1492">
        <f>AF713+AG713</f>
        <v>0</v>
      </c>
    </row>
    <row r="714" spans="1:34">
      <c r="A714" s="1887">
        <v>675</v>
      </c>
      <c r="B714" s="1887">
        <v>711</v>
      </c>
      <c r="D714" s="2177">
        <v>1</v>
      </c>
      <c r="H714" s="159"/>
      <c r="I714" s="2345"/>
      <c r="J714" s="2315"/>
      <c r="K714" s="2315"/>
      <c r="L714" s="2326" t="s">
        <v>753</v>
      </c>
      <c r="M714" s="557"/>
      <c r="N714" s="557"/>
      <c r="O714" s="557"/>
      <c r="P714" s="1450">
        <f t="shared" ref="P714:AH714" si="420">SUM(P715:P718)</f>
        <v>481</v>
      </c>
      <c r="Q714" s="1593">
        <f t="shared" si="420"/>
        <v>733</v>
      </c>
      <c r="R714" s="1450">
        <f t="shared" si="420"/>
        <v>632</v>
      </c>
      <c r="S714" s="1450">
        <f t="shared" si="420"/>
        <v>672</v>
      </c>
      <c r="T714" s="1450">
        <f t="shared" si="420"/>
        <v>1010</v>
      </c>
      <c r="U714" s="1450">
        <f t="shared" si="420"/>
        <v>615</v>
      </c>
      <c r="V714" s="1450">
        <f t="shared" si="420"/>
        <v>530</v>
      </c>
      <c r="W714" s="1450">
        <f t="shared" si="420"/>
        <v>972</v>
      </c>
      <c r="X714" s="1450">
        <f t="shared" si="420"/>
        <v>942</v>
      </c>
      <c r="Y714" s="1450">
        <f t="shared" si="420"/>
        <v>680</v>
      </c>
      <c r="Z714" s="1450">
        <f t="shared" si="420"/>
        <v>1288</v>
      </c>
      <c r="AA714" s="1450">
        <f t="shared" si="420"/>
        <v>1792</v>
      </c>
      <c r="AB714" s="1450">
        <f t="shared" si="420"/>
        <v>1846</v>
      </c>
      <c r="AC714" s="1450">
        <f t="shared" si="420"/>
        <v>2297</v>
      </c>
      <c r="AD714" s="1450">
        <f t="shared" si="420"/>
        <v>2444</v>
      </c>
      <c r="AE714" s="1450">
        <f t="shared" si="420"/>
        <v>3760</v>
      </c>
      <c r="AF714" s="1450">
        <f t="shared" si="420"/>
        <v>4143</v>
      </c>
      <c r="AG714" s="1450">
        <f t="shared" si="420"/>
        <v>6204</v>
      </c>
      <c r="AH714" s="1488">
        <f t="shared" si="420"/>
        <v>10347</v>
      </c>
    </row>
    <row r="715" spans="1:34">
      <c r="A715" s="1887">
        <v>676</v>
      </c>
      <c r="B715" s="1887">
        <v>712</v>
      </c>
      <c r="D715" s="2177">
        <v>1</v>
      </c>
      <c r="H715" s="159"/>
      <c r="I715" s="2345"/>
      <c r="J715" s="2315"/>
      <c r="K715" s="2315"/>
      <c r="L715" s="326"/>
      <c r="M715" s="175" t="s">
        <v>579</v>
      </c>
      <c r="N715" s="175"/>
      <c r="O715" s="175"/>
      <c r="P715" s="1454"/>
      <c r="Q715" s="1588"/>
      <c r="R715" s="1454"/>
      <c r="S715" s="1454"/>
      <c r="T715" s="1454"/>
      <c r="U715" s="1454"/>
      <c r="V715" s="1454"/>
      <c r="W715" s="1454"/>
      <c r="X715" s="1454"/>
      <c r="Y715" s="1454"/>
      <c r="Z715" s="1454"/>
      <c r="AA715" s="1454"/>
      <c r="AB715" s="1452">
        <f>SUM(P715:R715)</f>
        <v>0</v>
      </c>
      <c r="AC715" s="1452">
        <f>SUM(S715:U715)</f>
        <v>0</v>
      </c>
      <c r="AD715" s="1452">
        <f>SUM(V715:X715)</f>
        <v>0</v>
      </c>
      <c r="AE715" s="1452">
        <f>SUM(Y715:AA715)</f>
        <v>0</v>
      </c>
      <c r="AF715" s="1452">
        <f>AB715+AC715</f>
        <v>0</v>
      </c>
      <c r="AG715" s="1452">
        <f>AE715+AD715</f>
        <v>0</v>
      </c>
      <c r="AH715" s="1489">
        <f>AF715+AG715</f>
        <v>0</v>
      </c>
    </row>
    <row r="716" spans="1:34">
      <c r="A716" s="1887">
        <v>677</v>
      </c>
      <c r="B716" s="1887">
        <v>713</v>
      </c>
      <c r="D716" s="2177">
        <v>1</v>
      </c>
      <c r="H716" s="159"/>
      <c r="I716" s="2345"/>
      <c r="J716" s="2315"/>
      <c r="K716" s="2315"/>
      <c r="L716" s="326"/>
      <c r="M716" s="371" t="s">
        <v>580</v>
      </c>
      <c r="P716" s="1412">
        <v>481</v>
      </c>
      <c r="Q716" s="1396">
        <v>733</v>
      </c>
      <c r="R716" s="1412">
        <v>632</v>
      </c>
      <c r="S716" s="1412">
        <v>672</v>
      </c>
      <c r="T716" s="1412">
        <v>1010</v>
      </c>
      <c r="U716" s="1412">
        <v>615</v>
      </c>
      <c r="V716" s="1412">
        <v>530</v>
      </c>
      <c r="W716" s="1412">
        <v>972</v>
      </c>
      <c r="X716" s="1412">
        <v>942</v>
      </c>
      <c r="Y716" s="1412">
        <v>680</v>
      </c>
      <c r="Z716" s="1412">
        <v>1288</v>
      </c>
      <c r="AA716" s="1412">
        <v>1792</v>
      </c>
      <c r="AB716" s="1398">
        <f>SUM(P716:R716)</f>
        <v>1846</v>
      </c>
      <c r="AC716" s="1398">
        <f>SUM(S716:U716)</f>
        <v>2297</v>
      </c>
      <c r="AD716" s="1398">
        <f>SUM(V716:X716)</f>
        <v>2444</v>
      </c>
      <c r="AE716" s="1398">
        <f>SUM(Y716:AA716)</f>
        <v>3760</v>
      </c>
      <c r="AF716" s="1398">
        <f>AB716+AC716</f>
        <v>4143</v>
      </c>
      <c r="AG716" s="1398">
        <f>AE716+AD716</f>
        <v>6204</v>
      </c>
      <c r="AH716" s="1490">
        <f>AF716+AG716</f>
        <v>10347</v>
      </c>
    </row>
    <row r="717" spans="1:34">
      <c r="A717" s="1887">
        <v>678</v>
      </c>
      <c r="B717" s="1887">
        <v>714</v>
      </c>
      <c r="D717" s="2177">
        <v>1</v>
      </c>
      <c r="H717" s="159"/>
      <c r="I717" s="2345"/>
      <c r="J717" s="2315"/>
      <c r="K717" s="2315"/>
      <c r="L717" s="326"/>
      <c r="M717" s="371" t="s">
        <v>40</v>
      </c>
      <c r="N717" s="1578"/>
      <c r="O717" s="1578"/>
      <c r="P717" s="1412"/>
      <c r="Q717" s="1412"/>
      <c r="R717" s="1412"/>
      <c r="S717" s="1412"/>
      <c r="T717" s="1412"/>
      <c r="U717" s="1412"/>
      <c r="V717" s="1412"/>
      <c r="W717" s="1412"/>
      <c r="X717" s="1412"/>
      <c r="Y717" s="1412"/>
      <c r="Z717" s="1412"/>
      <c r="AA717" s="1412"/>
      <c r="AB717" s="1398">
        <f>SUM(P717:R717)</f>
        <v>0</v>
      </c>
      <c r="AC717" s="1398">
        <f>SUM(S717:U717)</f>
        <v>0</v>
      </c>
      <c r="AD717" s="1398">
        <f>SUM(V717:X717)</f>
        <v>0</v>
      </c>
      <c r="AE717" s="1398">
        <f>SUM(Y717:AA717)</f>
        <v>0</v>
      </c>
      <c r="AF717" s="1398">
        <f>AB717+AC717</f>
        <v>0</v>
      </c>
      <c r="AG717" s="1398">
        <f>AE717+AD717</f>
        <v>0</v>
      </c>
      <c r="AH717" s="1490">
        <f>AF717+AG717</f>
        <v>0</v>
      </c>
    </row>
    <row r="718" spans="1:34">
      <c r="A718" s="1887">
        <v>679</v>
      </c>
      <c r="B718" s="1887">
        <v>715</v>
      </c>
      <c r="D718" s="2177">
        <v>1</v>
      </c>
      <c r="H718" s="159"/>
      <c r="I718" s="2345"/>
      <c r="J718" s="122"/>
      <c r="K718" s="122"/>
      <c r="L718" s="882"/>
      <c r="M718" s="16" t="s">
        <v>41</v>
      </c>
      <c r="N718" s="16"/>
      <c r="O718" s="16"/>
      <c r="P718" s="1465"/>
      <c r="Q718" s="1465"/>
      <c r="R718" s="1465"/>
      <c r="S718" s="1465"/>
      <c r="T718" s="1465"/>
      <c r="U718" s="1465"/>
      <c r="V718" s="1465"/>
      <c r="W718" s="1465"/>
      <c r="X718" s="1465"/>
      <c r="Y718" s="1465"/>
      <c r="Z718" s="1465"/>
      <c r="AA718" s="1465"/>
      <c r="AB718" s="1399">
        <f>SUM(P718:R718)</f>
        <v>0</v>
      </c>
      <c r="AC718" s="1399">
        <f>SUM(S718:U718)</f>
        <v>0</v>
      </c>
      <c r="AD718" s="1399">
        <f>SUM(V718:X718)</f>
        <v>0</v>
      </c>
      <c r="AE718" s="1399">
        <f>SUM(Y718:AA718)</f>
        <v>0</v>
      </c>
      <c r="AF718" s="1399">
        <f>AB718+AC718</f>
        <v>0</v>
      </c>
      <c r="AG718" s="1399">
        <f>AE718+AD718</f>
        <v>0</v>
      </c>
      <c r="AH718" s="1492">
        <f>AF718+AG718</f>
        <v>0</v>
      </c>
    </row>
    <row r="719" spans="1:34">
      <c r="A719" s="1887">
        <v>685</v>
      </c>
      <c r="B719" s="1887">
        <v>716</v>
      </c>
      <c r="D719" s="2177">
        <v>1</v>
      </c>
      <c r="H719" s="159"/>
      <c r="I719" s="2345"/>
      <c r="J719" s="2317" t="s">
        <v>230</v>
      </c>
      <c r="K719" s="2317"/>
      <c r="L719" s="2348"/>
      <c r="M719" s="2348"/>
      <c r="N719" s="2348"/>
      <c r="O719" s="1080"/>
      <c r="P719" s="1482">
        <f t="shared" ref="P719:AH719" si="421">SUM(P720:P723)</f>
        <v>0</v>
      </c>
      <c r="Q719" s="1592">
        <f t="shared" si="421"/>
        <v>0</v>
      </c>
      <c r="R719" s="1482">
        <f t="shared" si="421"/>
        <v>-14</v>
      </c>
      <c r="S719" s="1482">
        <f t="shared" si="421"/>
        <v>67</v>
      </c>
      <c r="T719" s="1482">
        <f t="shared" si="421"/>
        <v>83</v>
      </c>
      <c r="U719" s="1482">
        <f t="shared" si="421"/>
        <v>116</v>
      </c>
      <c r="V719" s="1482">
        <f t="shared" si="421"/>
        <v>44</v>
      </c>
      <c r="W719" s="1482">
        <f t="shared" si="421"/>
        <v>90</v>
      </c>
      <c r="X719" s="1482">
        <f t="shared" si="421"/>
        <v>237</v>
      </c>
      <c r="Y719" s="1482">
        <f t="shared" si="421"/>
        <v>0</v>
      </c>
      <c r="Z719" s="1482">
        <f t="shared" si="421"/>
        <v>265</v>
      </c>
      <c r="AA719" s="1482">
        <f t="shared" si="421"/>
        <v>897</v>
      </c>
      <c r="AB719" s="1482">
        <f t="shared" si="421"/>
        <v>-14</v>
      </c>
      <c r="AC719" s="1482">
        <f t="shared" si="421"/>
        <v>266</v>
      </c>
      <c r="AD719" s="1482">
        <f t="shared" si="421"/>
        <v>371</v>
      </c>
      <c r="AE719" s="1482">
        <f t="shared" si="421"/>
        <v>1162</v>
      </c>
      <c r="AF719" s="1482">
        <f t="shared" si="421"/>
        <v>252</v>
      </c>
      <c r="AG719" s="1482">
        <f t="shared" si="421"/>
        <v>1533</v>
      </c>
      <c r="AH719" s="2019">
        <f t="shared" si="421"/>
        <v>1785</v>
      </c>
    </row>
    <row r="720" spans="1:34">
      <c r="A720" s="1887">
        <v>686</v>
      </c>
      <c r="B720" s="1887">
        <v>717</v>
      </c>
      <c r="D720" s="2177">
        <v>1</v>
      </c>
      <c r="H720" s="159"/>
      <c r="I720" s="2345"/>
      <c r="J720" s="2317"/>
      <c r="K720" s="2317"/>
      <c r="L720" s="371" t="s">
        <v>746</v>
      </c>
      <c r="P720" s="1412"/>
      <c r="Q720" s="1396"/>
      <c r="R720" s="1412"/>
      <c r="S720" s="1412"/>
      <c r="T720" s="1412"/>
      <c r="U720" s="1412"/>
      <c r="V720" s="1412"/>
      <c r="W720" s="1412"/>
      <c r="X720" s="1412"/>
      <c r="Y720" s="1412"/>
      <c r="Z720" s="1412"/>
      <c r="AA720" s="1412"/>
      <c r="AB720" s="1398">
        <f>SUM(P720:R720)</f>
        <v>0</v>
      </c>
      <c r="AC720" s="1398">
        <f>SUM(S720:U720)</f>
        <v>0</v>
      </c>
      <c r="AD720" s="1398">
        <f>SUM(V720:X720)</f>
        <v>0</v>
      </c>
      <c r="AE720" s="1398">
        <f>SUM(Y720:AA720)</f>
        <v>0</v>
      </c>
      <c r="AF720" s="1398">
        <f>AB720+AC720</f>
        <v>0</v>
      </c>
      <c r="AG720" s="1398">
        <f>AE720+AD720</f>
        <v>0</v>
      </c>
      <c r="AH720" s="1490">
        <f>AF720+AG720</f>
        <v>0</v>
      </c>
    </row>
    <row r="721" spans="1:34">
      <c r="A721" s="1887">
        <v>687</v>
      </c>
      <c r="B721" s="1887">
        <v>718</v>
      </c>
      <c r="D721" s="2177">
        <v>1</v>
      </c>
      <c r="H721" s="159"/>
      <c r="I721" s="2345"/>
      <c r="J721" s="2317"/>
      <c r="K721" s="2317"/>
      <c r="L721" s="371" t="s">
        <v>748</v>
      </c>
      <c r="P721" s="1412"/>
      <c r="Q721" s="1396"/>
      <c r="R721" s="1412"/>
      <c r="S721" s="1412"/>
      <c r="T721" s="1412"/>
      <c r="U721" s="1412"/>
      <c r="V721" s="1412"/>
      <c r="W721" s="1412"/>
      <c r="X721" s="1412"/>
      <c r="Y721" s="1412"/>
      <c r="Z721" s="1412"/>
      <c r="AA721" s="1412"/>
      <c r="AB721" s="1398">
        <f>SUM(P721:R721)</f>
        <v>0</v>
      </c>
      <c r="AC721" s="1398">
        <f>SUM(S721:U721)</f>
        <v>0</v>
      </c>
      <c r="AD721" s="1398">
        <f>SUM(V721:X721)</f>
        <v>0</v>
      </c>
      <c r="AE721" s="1398">
        <f>SUM(Y721:AA721)</f>
        <v>0</v>
      </c>
      <c r="AF721" s="1398">
        <f>AB721+AC721</f>
        <v>0</v>
      </c>
      <c r="AG721" s="1398">
        <f>AE721+AD721</f>
        <v>0</v>
      </c>
      <c r="AH721" s="1490">
        <f>AF721+AG721</f>
        <v>0</v>
      </c>
    </row>
    <row r="722" spans="1:34">
      <c r="A722" s="1887">
        <v>688</v>
      </c>
      <c r="B722" s="1887">
        <v>719</v>
      </c>
      <c r="D722" s="2177">
        <v>1</v>
      </c>
      <c r="H722" s="159"/>
      <c r="I722" s="2345"/>
      <c r="J722" s="2317"/>
      <c r="K722" s="2317"/>
      <c r="L722" s="371" t="s">
        <v>750</v>
      </c>
      <c r="P722" s="1412"/>
      <c r="Q722" s="1396"/>
      <c r="R722" s="1412"/>
      <c r="S722" s="1412"/>
      <c r="T722" s="1412"/>
      <c r="U722" s="1412"/>
      <c r="V722" s="1412"/>
      <c r="W722" s="1412"/>
      <c r="X722" s="1412"/>
      <c r="Y722" s="1412"/>
      <c r="Z722" s="1412"/>
      <c r="AA722" s="1412"/>
      <c r="AB722" s="1398">
        <f>SUM(P722:R722)</f>
        <v>0</v>
      </c>
      <c r="AC722" s="1398">
        <f>SUM(S722:U722)</f>
        <v>0</v>
      </c>
      <c r="AD722" s="1398">
        <f>SUM(V722:X722)</f>
        <v>0</v>
      </c>
      <c r="AE722" s="1398">
        <f>SUM(Y722:AA722)</f>
        <v>0</v>
      </c>
      <c r="AF722" s="1398">
        <f>AB722+AC722</f>
        <v>0</v>
      </c>
      <c r="AG722" s="1398">
        <f>AE722+AD722</f>
        <v>0</v>
      </c>
      <c r="AH722" s="1490">
        <f>AF722+AG722</f>
        <v>0</v>
      </c>
    </row>
    <row r="723" spans="1:34">
      <c r="A723" s="1887">
        <v>689</v>
      </c>
      <c r="B723" s="1887">
        <v>720</v>
      </c>
      <c r="D723" s="2177">
        <v>1</v>
      </c>
      <c r="H723" s="157"/>
      <c r="I723" s="156"/>
      <c r="J723" s="116"/>
      <c r="K723" s="116"/>
      <c r="L723" s="882" t="s">
        <v>752</v>
      </c>
      <c r="M723" s="882"/>
      <c r="N723" s="882"/>
      <c r="O723" s="882"/>
      <c r="P723" s="1465"/>
      <c r="Q723" s="1400"/>
      <c r="R723" s="1465">
        <v>-14</v>
      </c>
      <c r="S723" s="1465">
        <v>67</v>
      </c>
      <c r="T723" s="1465">
        <v>83</v>
      </c>
      <c r="U723" s="1465">
        <v>116</v>
      </c>
      <c r="V723" s="1465">
        <v>44</v>
      </c>
      <c r="W723" s="1465">
        <v>90</v>
      </c>
      <c r="X723" s="1465">
        <v>237</v>
      </c>
      <c r="Y723" s="1465"/>
      <c r="Z723" s="1465">
        <v>265</v>
      </c>
      <c r="AA723" s="1465">
        <v>897</v>
      </c>
      <c r="AB723" s="1399">
        <f>SUM(P723:R723)</f>
        <v>-14</v>
      </c>
      <c r="AC723" s="1399">
        <f>SUM(S723:U723)</f>
        <v>266</v>
      </c>
      <c r="AD723" s="1399">
        <f>SUM(V723:X723)</f>
        <v>371</v>
      </c>
      <c r="AE723" s="1399">
        <f>SUM(Y723:AA723)</f>
        <v>1162</v>
      </c>
      <c r="AF723" s="1399">
        <f>AB723+AC723</f>
        <v>252</v>
      </c>
      <c r="AG723" s="1399">
        <f>AE723+AD723</f>
        <v>1533</v>
      </c>
      <c r="AH723" s="1492">
        <f>AF723+AG723</f>
        <v>1785</v>
      </c>
    </row>
    <row r="724" spans="1:34">
      <c r="B724" s="1887">
        <v>721</v>
      </c>
      <c r="D724" s="2177">
        <v>1</v>
      </c>
      <c r="Y724" s="448"/>
      <c r="Z724" s="448"/>
      <c r="AA724" s="448"/>
      <c r="AB724" s="448"/>
      <c r="AC724" s="448"/>
      <c r="AD724" s="448"/>
      <c r="AE724" s="448"/>
      <c r="AF724" s="448"/>
      <c r="AG724" s="448"/>
      <c r="AH724" s="1676"/>
    </row>
    <row r="725" spans="1:34">
      <c r="A725" s="1900">
        <v>724</v>
      </c>
      <c r="B725" s="1900">
        <v>722</v>
      </c>
      <c r="D725" s="2177">
        <v>1</v>
      </c>
      <c r="E725" s="371"/>
      <c r="F725" s="2178" t="s">
        <v>562</v>
      </c>
    </row>
    <row r="726" spans="1:34" s="326" customFormat="1">
      <c r="A726" s="1900">
        <v>725</v>
      </c>
      <c r="B726" s="1900">
        <v>723</v>
      </c>
      <c r="C726" s="371"/>
      <c r="D726" s="2177">
        <v>1</v>
      </c>
      <c r="E726" s="371"/>
      <c r="F726" s="371"/>
      <c r="G726" s="2178"/>
      <c r="H726" s="2349" t="s">
        <v>135</v>
      </c>
      <c r="I726" s="2350"/>
      <c r="J726" s="2351"/>
      <c r="K726" s="2351"/>
      <c r="L726" s="2351"/>
      <c r="M726" s="2351"/>
      <c r="N726" s="2351"/>
      <c r="O726" s="2351"/>
      <c r="P726" s="1508">
        <f t="shared" ref="P726:AH726" si="422">SUM(P727:P730)</f>
        <v>15557</v>
      </c>
      <c r="Q726" s="1508">
        <f t="shared" si="422"/>
        <v>18917</v>
      </c>
      <c r="R726" s="1508">
        <f t="shared" si="422"/>
        <v>18648</v>
      </c>
      <c r="S726" s="1508">
        <f t="shared" si="422"/>
        <v>18423</v>
      </c>
      <c r="T726" s="1508">
        <f t="shared" si="422"/>
        <v>19008</v>
      </c>
      <c r="U726" s="1508">
        <f t="shared" si="422"/>
        <v>19241</v>
      </c>
      <c r="V726" s="1508">
        <f t="shared" si="422"/>
        <v>20572</v>
      </c>
      <c r="W726" s="1508">
        <f t="shared" si="422"/>
        <v>25676</v>
      </c>
      <c r="X726" s="1508">
        <f t="shared" si="422"/>
        <v>18883</v>
      </c>
      <c r="Y726" s="1508">
        <f t="shared" si="422"/>
        <v>21084</v>
      </c>
      <c r="Z726" s="1508">
        <f t="shared" si="422"/>
        <v>19711</v>
      </c>
      <c r="AA726" s="1508">
        <f t="shared" si="422"/>
        <v>22039</v>
      </c>
      <c r="AB726" s="1508">
        <f t="shared" si="422"/>
        <v>53122</v>
      </c>
      <c r="AC726" s="1508">
        <f t="shared" si="422"/>
        <v>56672</v>
      </c>
      <c r="AD726" s="1508">
        <f t="shared" si="422"/>
        <v>65131</v>
      </c>
      <c r="AE726" s="1508">
        <f t="shared" si="422"/>
        <v>62834</v>
      </c>
      <c r="AF726" s="1508">
        <f t="shared" si="422"/>
        <v>109794</v>
      </c>
      <c r="AG726" s="1508">
        <f t="shared" si="422"/>
        <v>127965</v>
      </c>
      <c r="AH726" s="1508">
        <f t="shared" si="422"/>
        <v>237759</v>
      </c>
    </row>
    <row r="727" spans="1:34">
      <c r="A727" s="1900">
        <v>726</v>
      </c>
      <c r="B727" s="1900">
        <v>724</v>
      </c>
      <c r="D727" s="2177">
        <v>1</v>
      </c>
      <c r="E727" s="371"/>
      <c r="F727" s="371"/>
      <c r="H727" s="339"/>
      <c r="I727" s="371" t="s">
        <v>416</v>
      </c>
      <c r="J727" s="371"/>
      <c r="K727" s="371"/>
      <c r="P727" s="1398">
        <f t="shared" ref="P727:AA730" si="423">SUM(P732,P757,P752,P737,P742,P747)</f>
        <v>15525</v>
      </c>
      <c r="Q727" s="1398">
        <f t="shared" si="423"/>
        <v>15797</v>
      </c>
      <c r="R727" s="1398">
        <f t="shared" si="423"/>
        <v>15519</v>
      </c>
      <c r="S727" s="1398">
        <f t="shared" si="423"/>
        <v>15564</v>
      </c>
      <c r="T727" s="1398">
        <f t="shared" si="423"/>
        <v>15386</v>
      </c>
      <c r="U727" s="1398">
        <f t="shared" si="423"/>
        <v>15239</v>
      </c>
      <c r="V727" s="1398">
        <f t="shared" si="423"/>
        <v>15688</v>
      </c>
      <c r="W727" s="1398">
        <f t="shared" si="423"/>
        <v>20801</v>
      </c>
      <c r="X727" s="1398">
        <f t="shared" si="423"/>
        <v>14832</v>
      </c>
      <c r="Y727" s="1398">
        <f t="shared" si="423"/>
        <v>14662</v>
      </c>
      <c r="Z727" s="1398">
        <f t="shared" si="423"/>
        <v>14365</v>
      </c>
      <c r="AA727" s="1398">
        <f t="shared" si="423"/>
        <v>15104</v>
      </c>
      <c r="AB727" s="1413">
        <f>SUM(P727:R727)</f>
        <v>46841</v>
      </c>
      <c r="AC727" s="1413">
        <f>SUM(S727:U727)</f>
        <v>46189</v>
      </c>
      <c r="AD727" s="1413">
        <f>SUM(V727:X727)</f>
        <v>51321</v>
      </c>
      <c r="AE727" s="1413">
        <f>SUM(Y727:AA727)</f>
        <v>44131</v>
      </c>
      <c r="AF727" s="1413">
        <f>AB727+AC727</f>
        <v>93030</v>
      </c>
      <c r="AG727" s="1413">
        <f>AE727+AD727</f>
        <v>95452</v>
      </c>
      <c r="AH727" s="1413">
        <f>AF727+AG727</f>
        <v>188482</v>
      </c>
    </row>
    <row r="728" spans="1:34">
      <c r="A728" s="1900">
        <v>727</v>
      </c>
      <c r="B728" s="1900">
        <v>725</v>
      </c>
      <c r="D728" s="2177">
        <v>1</v>
      </c>
      <c r="E728" s="371"/>
      <c r="F728" s="371"/>
      <c r="H728" s="339"/>
      <c r="I728" s="371" t="s">
        <v>417</v>
      </c>
      <c r="J728" s="371"/>
      <c r="K728" s="371"/>
      <c r="P728" s="1398">
        <f t="shared" si="423"/>
        <v>0</v>
      </c>
      <c r="Q728" s="1398">
        <f t="shared" si="423"/>
        <v>0</v>
      </c>
      <c r="R728" s="1398">
        <f t="shared" si="423"/>
        <v>0</v>
      </c>
      <c r="S728" s="1398">
        <f t="shared" si="423"/>
        <v>326</v>
      </c>
      <c r="T728" s="1398">
        <f t="shared" si="423"/>
        <v>1106</v>
      </c>
      <c r="U728" s="1398">
        <f t="shared" si="423"/>
        <v>1433</v>
      </c>
      <c r="V728" s="1398">
        <f t="shared" si="423"/>
        <v>1363</v>
      </c>
      <c r="W728" s="1398">
        <f t="shared" si="423"/>
        <v>1919</v>
      </c>
      <c r="X728" s="1398">
        <f t="shared" si="423"/>
        <v>855</v>
      </c>
      <c r="Y728" s="1398">
        <f t="shared" si="423"/>
        <v>3082</v>
      </c>
      <c r="Z728" s="1398">
        <f t="shared" si="423"/>
        <v>2194</v>
      </c>
      <c r="AA728" s="1398">
        <f t="shared" si="423"/>
        <v>2638</v>
      </c>
      <c r="AB728" s="1413">
        <f>SUM(P728:R728)</f>
        <v>0</v>
      </c>
      <c r="AC728" s="1413">
        <f>SUM(S728:U728)</f>
        <v>2865</v>
      </c>
      <c r="AD728" s="1413">
        <f>SUM(V728:X728)</f>
        <v>4137</v>
      </c>
      <c r="AE728" s="1413">
        <f>SUM(Y728:AA728)</f>
        <v>7914</v>
      </c>
      <c r="AF728" s="1413">
        <f>AB728+AC728</f>
        <v>2865</v>
      </c>
      <c r="AG728" s="1413">
        <f>AE728+AD728</f>
        <v>12051</v>
      </c>
      <c r="AH728" s="1413">
        <f>AF728+AG728</f>
        <v>14916</v>
      </c>
    </row>
    <row r="729" spans="1:34">
      <c r="A729" s="1900">
        <v>728</v>
      </c>
      <c r="B729" s="1900">
        <v>726</v>
      </c>
      <c r="D729" s="2177">
        <v>1</v>
      </c>
      <c r="E729" s="371"/>
      <c r="F729" s="371"/>
      <c r="H729" s="2112"/>
      <c r="I729" s="371" t="s">
        <v>418</v>
      </c>
      <c r="P729" s="1415">
        <f t="shared" si="423"/>
        <v>32</v>
      </c>
      <c r="Q729" s="1415">
        <f t="shared" si="423"/>
        <v>3120</v>
      </c>
      <c r="R729" s="1415">
        <f t="shared" si="423"/>
        <v>3129</v>
      </c>
      <c r="S729" s="1415">
        <f t="shared" si="423"/>
        <v>2533</v>
      </c>
      <c r="T729" s="1415">
        <f t="shared" si="423"/>
        <v>2516</v>
      </c>
      <c r="U729" s="1415">
        <f t="shared" si="423"/>
        <v>2569</v>
      </c>
      <c r="V729" s="1415">
        <f t="shared" si="423"/>
        <v>3521</v>
      </c>
      <c r="W729" s="1415">
        <f t="shared" si="423"/>
        <v>2956</v>
      </c>
      <c r="X729" s="1415">
        <f t="shared" si="423"/>
        <v>3196</v>
      </c>
      <c r="Y729" s="1415">
        <f t="shared" si="423"/>
        <v>3340</v>
      </c>
      <c r="Z729" s="1594">
        <f t="shared" si="423"/>
        <v>3152</v>
      </c>
      <c r="AA729" s="1415">
        <f t="shared" si="423"/>
        <v>4297</v>
      </c>
      <c r="AB729" s="1413">
        <f>SUM(P729:R729)</f>
        <v>6281</v>
      </c>
      <c r="AC729" s="1413">
        <f>SUM(S729:U729)</f>
        <v>7618</v>
      </c>
      <c r="AD729" s="1413">
        <f>SUM(V729:X729)</f>
        <v>9673</v>
      </c>
      <c r="AE729" s="1413">
        <f>SUM(Y729:AA729)</f>
        <v>10789</v>
      </c>
      <c r="AF729" s="1413">
        <f>AB729+AC729</f>
        <v>13899</v>
      </c>
      <c r="AG729" s="1413">
        <f>AE729+AD729</f>
        <v>20462</v>
      </c>
      <c r="AH729" s="1413">
        <f>AF729+AG729</f>
        <v>34361</v>
      </c>
    </row>
    <row r="730" spans="1:34">
      <c r="A730" s="1900">
        <v>729</v>
      </c>
      <c r="B730" s="1900">
        <v>727</v>
      </c>
      <c r="D730" s="2177">
        <v>1</v>
      </c>
      <c r="E730" s="371"/>
      <c r="F730" s="371"/>
      <c r="H730" s="2113"/>
      <c r="I730" s="16" t="s">
        <v>563</v>
      </c>
      <c r="J730" s="24"/>
      <c r="K730" s="24"/>
      <c r="L730" s="16"/>
      <c r="M730" s="16"/>
      <c r="N730" s="16"/>
      <c r="O730" s="16"/>
      <c r="P730" s="1466">
        <f t="shared" si="423"/>
        <v>0</v>
      </c>
      <c r="Q730" s="1466">
        <f t="shared" si="423"/>
        <v>0</v>
      </c>
      <c r="R730" s="1466">
        <f t="shared" si="423"/>
        <v>0</v>
      </c>
      <c r="S730" s="1466">
        <f t="shared" si="423"/>
        <v>0</v>
      </c>
      <c r="T730" s="1466">
        <f t="shared" si="423"/>
        <v>0</v>
      </c>
      <c r="U730" s="1466">
        <f t="shared" si="423"/>
        <v>0</v>
      </c>
      <c r="V730" s="1466">
        <f t="shared" si="423"/>
        <v>0</v>
      </c>
      <c r="W730" s="1466">
        <f t="shared" si="423"/>
        <v>0</v>
      </c>
      <c r="X730" s="1466">
        <f t="shared" si="423"/>
        <v>0</v>
      </c>
      <c r="Y730" s="1466">
        <f t="shared" si="423"/>
        <v>0</v>
      </c>
      <c r="Z730" s="1595">
        <f t="shared" si="423"/>
        <v>0</v>
      </c>
      <c r="AA730" s="1466">
        <f t="shared" si="423"/>
        <v>0</v>
      </c>
      <c r="AB730" s="1409">
        <f>SUM(P730:R730)</f>
        <v>0</v>
      </c>
      <c r="AC730" s="1409">
        <f>SUM(S730:U730)</f>
        <v>0</v>
      </c>
      <c r="AD730" s="1409">
        <f>SUM(V730:X730)</f>
        <v>0</v>
      </c>
      <c r="AE730" s="1409">
        <f>SUM(Y730:AA730)</f>
        <v>0</v>
      </c>
      <c r="AF730" s="1409">
        <f>AB730+AC730</f>
        <v>0</v>
      </c>
      <c r="AG730" s="1409">
        <f>AE730+AD730</f>
        <v>0</v>
      </c>
      <c r="AH730" s="1409">
        <f>AF730+AG730</f>
        <v>0</v>
      </c>
    </row>
    <row r="731" spans="1:34" s="326" customFormat="1">
      <c r="A731" s="1900">
        <v>730</v>
      </c>
      <c r="B731" s="1900">
        <v>728</v>
      </c>
      <c r="C731" s="371"/>
      <c r="D731" s="2177">
        <v>1</v>
      </c>
      <c r="E731" s="371"/>
      <c r="F731" s="371"/>
      <c r="G731" s="2178"/>
      <c r="H731" s="1509" t="s">
        <v>100</v>
      </c>
      <c r="I731" s="1510"/>
      <c r="J731" s="1511"/>
      <c r="K731" s="1511"/>
      <c r="L731" s="1511"/>
      <c r="M731" s="1511"/>
      <c r="N731" s="1511"/>
      <c r="O731" s="1511"/>
      <c r="P731" s="1512">
        <f>SUM(P732:P735)</f>
        <v>2496</v>
      </c>
      <c r="Q731" s="1512">
        <f t="shared" ref="Q731:AH731" si="424">SUM(Q732:Q735)</f>
        <v>5610</v>
      </c>
      <c r="R731" s="1512">
        <f t="shared" si="424"/>
        <v>5579</v>
      </c>
      <c r="S731" s="1512">
        <f t="shared" si="424"/>
        <v>4970</v>
      </c>
      <c r="T731" s="1512">
        <f t="shared" si="424"/>
        <v>5077</v>
      </c>
      <c r="U731" s="1512">
        <f t="shared" si="424"/>
        <v>4994</v>
      </c>
      <c r="V731" s="1512">
        <f t="shared" si="424"/>
        <v>6026</v>
      </c>
      <c r="W731" s="1512">
        <f t="shared" si="424"/>
        <v>6300</v>
      </c>
      <c r="X731" s="1512">
        <f t="shared" si="424"/>
        <v>5546</v>
      </c>
      <c r="Y731" s="1512">
        <f t="shared" si="424"/>
        <v>5955</v>
      </c>
      <c r="Z731" s="1512">
        <f t="shared" si="424"/>
        <v>5408</v>
      </c>
      <c r="AA731" s="1512">
        <f t="shared" si="424"/>
        <v>6858</v>
      </c>
      <c r="AB731" s="1512">
        <f t="shared" si="424"/>
        <v>13685</v>
      </c>
      <c r="AC731" s="1512">
        <f t="shared" si="424"/>
        <v>15041</v>
      </c>
      <c r="AD731" s="1512">
        <f t="shared" si="424"/>
        <v>17872</v>
      </c>
      <c r="AE731" s="1512">
        <f t="shared" si="424"/>
        <v>18221</v>
      </c>
      <c r="AF731" s="1512">
        <f t="shared" si="424"/>
        <v>28726</v>
      </c>
      <c r="AG731" s="1512">
        <f t="shared" si="424"/>
        <v>36093</v>
      </c>
      <c r="AH731" s="1512">
        <f t="shared" si="424"/>
        <v>64819</v>
      </c>
    </row>
    <row r="732" spans="1:34">
      <c r="A732" s="1900">
        <v>731</v>
      </c>
      <c r="B732" s="1900">
        <v>729</v>
      </c>
      <c r="D732" s="2177">
        <v>1</v>
      </c>
      <c r="E732" s="371"/>
      <c r="F732" s="371"/>
      <c r="H732" s="2352"/>
      <c r="I732" s="371" t="s">
        <v>416</v>
      </c>
      <c r="J732" s="371"/>
      <c r="K732" s="371"/>
      <c r="P732" s="1398">
        <f t="shared" ref="P732:AA732" si="425">(P406+P410+P430+P434)*-1</f>
        <v>2464</v>
      </c>
      <c r="Q732" s="1398">
        <f t="shared" si="425"/>
        <v>2490</v>
      </c>
      <c r="R732" s="1398">
        <f t="shared" si="425"/>
        <v>2450</v>
      </c>
      <c r="S732" s="1398">
        <f t="shared" si="425"/>
        <v>2387</v>
      </c>
      <c r="T732" s="1398">
        <f t="shared" si="425"/>
        <v>2337</v>
      </c>
      <c r="U732" s="1398">
        <f t="shared" si="425"/>
        <v>2179</v>
      </c>
      <c r="V732" s="1398">
        <f t="shared" si="425"/>
        <v>2323</v>
      </c>
      <c r="W732" s="1398">
        <f t="shared" si="425"/>
        <v>3135</v>
      </c>
      <c r="X732" s="1398">
        <f t="shared" si="425"/>
        <v>2288</v>
      </c>
      <c r="Y732" s="1398">
        <f t="shared" si="425"/>
        <v>2226</v>
      </c>
      <c r="Z732" s="1398">
        <f t="shared" si="425"/>
        <v>2060</v>
      </c>
      <c r="AA732" s="1398">
        <f t="shared" si="425"/>
        <v>2298</v>
      </c>
      <c r="AB732" s="1413">
        <f>SUM(P732:R732)</f>
        <v>7404</v>
      </c>
      <c r="AC732" s="1413">
        <f>SUM(S732:U732)</f>
        <v>6903</v>
      </c>
      <c r="AD732" s="1413">
        <f>SUM(V732:X732)</f>
        <v>7746</v>
      </c>
      <c r="AE732" s="1413">
        <f>SUM(Y732:AA732)</f>
        <v>6584</v>
      </c>
      <c r="AF732" s="1413">
        <f>AB732+AC732</f>
        <v>14307</v>
      </c>
      <c r="AG732" s="1413">
        <f>AE732+AD732</f>
        <v>14330</v>
      </c>
      <c r="AH732" s="1413">
        <f>AF732+AG732</f>
        <v>28637</v>
      </c>
    </row>
    <row r="733" spans="1:34">
      <c r="A733" s="1900">
        <v>732</v>
      </c>
      <c r="B733" s="1900">
        <v>730</v>
      </c>
      <c r="D733" s="2177">
        <v>1</v>
      </c>
      <c r="E733" s="371"/>
      <c r="F733" s="371"/>
      <c r="H733" s="2352"/>
      <c r="I733" s="371" t="s">
        <v>417</v>
      </c>
      <c r="J733" s="371"/>
      <c r="K733" s="371"/>
      <c r="P733" s="1398">
        <f t="shared" ref="P733:AA733" si="426">(P407+P431)*-1</f>
        <v>0</v>
      </c>
      <c r="Q733" s="1398">
        <f t="shared" si="426"/>
        <v>0</v>
      </c>
      <c r="R733" s="1398">
        <f t="shared" si="426"/>
        <v>0</v>
      </c>
      <c r="S733" s="1398">
        <f t="shared" si="426"/>
        <v>50</v>
      </c>
      <c r="T733" s="1398">
        <f t="shared" si="426"/>
        <v>224</v>
      </c>
      <c r="U733" s="1398">
        <f t="shared" si="426"/>
        <v>246</v>
      </c>
      <c r="V733" s="1398">
        <f t="shared" si="426"/>
        <v>182</v>
      </c>
      <c r="W733" s="1398">
        <f t="shared" si="426"/>
        <v>209</v>
      </c>
      <c r="X733" s="1398">
        <f t="shared" si="426"/>
        <v>62</v>
      </c>
      <c r="Y733" s="1398">
        <f t="shared" si="426"/>
        <v>389</v>
      </c>
      <c r="Z733" s="1398">
        <f t="shared" si="426"/>
        <v>196</v>
      </c>
      <c r="AA733" s="1398">
        <f t="shared" si="426"/>
        <v>263</v>
      </c>
      <c r="AB733" s="1413">
        <f>SUM(P733:R733)</f>
        <v>0</v>
      </c>
      <c r="AC733" s="1413">
        <f>SUM(S733:U733)</f>
        <v>520</v>
      </c>
      <c r="AD733" s="1413">
        <f>SUM(V733:X733)</f>
        <v>453</v>
      </c>
      <c r="AE733" s="1413">
        <f>SUM(Y733:AA733)</f>
        <v>848</v>
      </c>
      <c r="AF733" s="1413">
        <f>AB733+AC733</f>
        <v>520</v>
      </c>
      <c r="AG733" s="1413">
        <f>AE733+AD733</f>
        <v>1301</v>
      </c>
      <c r="AH733" s="1413">
        <f>AF733+AG733</f>
        <v>1821</v>
      </c>
    </row>
    <row r="734" spans="1:34">
      <c r="A734" s="1900">
        <v>733</v>
      </c>
      <c r="B734" s="1900">
        <v>731</v>
      </c>
      <c r="D734" s="2177">
        <v>1</v>
      </c>
      <c r="E734" s="371"/>
      <c r="F734" s="371"/>
      <c r="H734" s="2112"/>
      <c r="I734" s="371" t="s">
        <v>418</v>
      </c>
      <c r="P734" s="1415">
        <f t="shared" ref="P734:AA734" si="427">(P408+P411+P432+P435)*-1</f>
        <v>32</v>
      </c>
      <c r="Q734" s="1415">
        <f t="shared" si="427"/>
        <v>3120</v>
      </c>
      <c r="R734" s="1415">
        <f t="shared" si="427"/>
        <v>3129</v>
      </c>
      <c r="S734" s="1415">
        <f t="shared" si="427"/>
        <v>2533</v>
      </c>
      <c r="T734" s="1415">
        <f t="shared" si="427"/>
        <v>2516</v>
      </c>
      <c r="U734" s="1415">
        <f t="shared" si="427"/>
        <v>2569</v>
      </c>
      <c r="V734" s="1415">
        <f t="shared" si="427"/>
        <v>3521</v>
      </c>
      <c r="W734" s="1415">
        <f t="shared" si="427"/>
        <v>2956</v>
      </c>
      <c r="X734" s="1415">
        <f t="shared" si="427"/>
        <v>3196</v>
      </c>
      <c r="Y734" s="1415">
        <f t="shared" si="427"/>
        <v>3340</v>
      </c>
      <c r="Z734" s="1594">
        <f t="shared" si="427"/>
        <v>3152</v>
      </c>
      <c r="AA734" s="1415">
        <f t="shared" si="427"/>
        <v>4297</v>
      </c>
      <c r="AB734" s="1413">
        <f>SUM(P734:R734)</f>
        <v>6281</v>
      </c>
      <c r="AC734" s="1413">
        <f>SUM(S734:U734)</f>
        <v>7618</v>
      </c>
      <c r="AD734" s="1413">
        <f>SUM(V734:X734)</f>
        <v>9673</v>
      </c>
      <c r="AE734" s="1413">
        <f>SUM(Y734:AA734)</f>
        <v>10789</v>
      </c>
      <c r="AF734" s="1413">
        <f>AB734+AC734</f>
        <v>13899</v>
      </c>
      <c r="AG734" s="1413">
        <f>AE734+AD734</f>
        <v>20462</v>
      </c>
      <c r="AH734" s="1413">
        <f>AF734+AG734</f>
        <v>34361</v>
      </c>
    </row>
    <row r="735" spans="1:34">
      <c r="A735" s="1900">
        <v>734</v>
      </c>
      <c r="B735" s="1900">
        <v>732</v>
      </c>
      <c r="D735" s="2177">
        <v>1</v>
      </c>
      <c r="E735" s="371"/>
      <c r="F735" s="371"/>
      <c r="H735" s="2113"/>
      <c r="I735" s="16" t="s">
        <v>563</v>
      </c>
      <c r="J735" s="24"/>
      <c r="K735" s="24"/>
      <c r="L735" s="16"/>
      <c r="M735" s="16"/>
      <c r="N735" s="16"/>
      <c r="O735" s="16"/>
      <c r="P735" s="1466">
        <f t="shared" ref="P735:AA735" si="428">(P412+P436)*-1</f>
        <v>0</v>
      </c>
      <c r="Q735" s="1466">
        <f t="shared" si="428"/>
        <v>0</v>
      </c>
      <c r="R735" s="1466">
        <f t="shared" si="428"/>
        <v>0</v>
      </c>
      <c r="S735" s="1466">
        <f t="shared" si="428"/>
        <v>0</v>
      </c>
      <c r="T735" s="1466">
        <f t="shared" si="428"/>
        <v>0</v>
      </c>
      <c r="U735" s="1466">
        <f t="shared" si="428"/>
        <v>0</v>
      </c>
      <c r="V735" s="1466">
        <f t="shared" si="428"/>
        <v>0</v>
      </c>
      <c r="W735" s="1466">
        <f t="shared" si="428"/>
        <v>0</v>
      </c>
      <c r="X735" s="1466">
        <f t="shared" si="428"/>
        <v>0</v>
      </c>
      <c r="Y735" s="1466">
        <f t="shared" si="428"/>
        <v>0</v>
      </c>
      <c r="Z735" s="1595">
        <f t="shared" si="428"/>
        <v>0</v>
      </c>
      <c r="AA735" s="1466">
        <f t="shared" si="428"/>
        <v>0</v>
      </c>
      <c r="AB735" s="1409">
        <f>SUM(P735:R735)</f>
        <v>0</v>
      </c>
      <c r="AC735" s="1409">
        <f>SUM(S735:U735)</f>
        <v>0</v>
      </c>
      <c r="AD735" s="1409">
        <f>SUM(V735:X735)</f>
        <v>0</v>
      </c>
      <c r="AE735" s="1409">
        <f>SUM(Y735:AA735)</f>
        <v>0</v>
      </c>
      <c r="AF735" s="1409">
        <f>AB735+AC735</f>
        <v>0</v>
      </c>
      <c r="AG735" s="1409">
        <f>AE735+AD735</f>
        <v>0</v>
      </c>
      <c r="AH735" s="1409">
        <f>AF735+AG735</f>
        <v>0</v>
      </c>
    </row>
    <row r="736" spans="1:34" s="326" customFormat="1">
      <c r="A736" s="1900">
        <v>735</v>
      </c>
      <c r="B736" s="1900">
        <v>733</v>
      </c>
      <c r="C736" s="371"/>
      <c r="D736" s="2177">
        <v>1</v>
      </c>
      <c r="E736" s="371"/>
      <c r="F736" s="371"/>
      <c r="G736" s="2178"/>
      <c r="H736" s="1513" t="s">
        <v>515</v>
      </c>
      <c r="I736" s="1514"/>
      <c r="J736" s="1515"/>
      <c r="K736" s="1515"/>
      <c r="L736" s="1515"/>
      <c r="M736" s="1515"/>
      <c r="N736" s="1515"/>
      <c r="O736" s="1515"/>
      <c r="P736" s="1516">
        <f>SUM(P737:P740)</f>
        <v>12214</v>
      </c>
      <c r="Q736" s="1516">
        <f t="shared" ref="Q736:AH736" si="429">SUM(Q737:Q740)</f>
        <v>12546</v>
      </c>
      <c r="R736" s="1516">
        <f t="shared" si="429"/>
        <v>12318</v>
      </c>
      <c r="S736" s="1516">
        <f t="shared" si="429"/>
        <v>12679</v>
      </c>
      <c r="T736" s="1516">
        <f t="shared" si="429"/>
        <v>13169</v>
      </c>
      <c r="U736" s="1516">
        <f t="shared" si="429"/>
        <v>13464</v>
      </c>
      <c r="V736" s="1516">
        <f t="shared" si="429"/>
        <v>13634</v>
      </c>
      <c r="W736" s="1516">
        <f t="shared" si="429"/>
        <v>18324</v>
      </c>
      <c r="X736" s="1516">
        <f t="shared" si="429"/>
        <v>12527</v>
      </c>
      <c r="Y736" s="1516">
        <f t="shared" si="429"/>
        <v>14373</v>
      </c>
      <c r="Z736" s="1516">
        <f t="shared" si="429"/>
        <v>13539</v>
      </c>
      <c r="AA736" s="1516">
        <f t="shared" si="429"/>
        <v>14402</v>
      </c>
      <c r="AB736" s="1516">
        <f>SUM(AB737:AB740)</f>
        <v>37078</v>
      </c>
      <c r="AC736" s="1516">
        <f t="shared" si="429"/>
        <v>39312</v>
      </c>
      <c r="AD736" s="1516">
        <f t="shared" si="429"/>
        <v>44485</v>
      </c>
      <c r="AE736" s="1516">
        <f t="shared" si="429"/>
        <v>42314</v>
      </c>
      <c r="AF736" s="1516">
        <f t="shared" si="429"/>
        <v>76390</v>
      </c>
      <c r="AG736" s="1516">
        <f t="shared" si="429"/>
        <v>86799</v>
      </c>
      <c r="AH736" s="1516">
        <f t="shared" si="429"/>
        <v>163189</v>
      </c>
    </row>
    <row r="737" spans="1:34">
      <c r="A737" s="1900">
        <v>736</v>
      </c>
      <c r="B737" s="1900">
        <v>734</v>
      </c>
      <c r="D737" s="2177">
        <v>1</v>
      </c>
      <c r="E737" s="371"/>
      <c r="F737" s="371"/>
      <c r="H737" s="2352"/>
      <c r="I737" s="371" t="s">
        <v>416</v>
      </c>
      <c r="J737" s="371"/>
      <c r="K737" s="371"/>
      <c r="P737" s="1398">
        <f t="shared" ref="P737:AA737" si="430">(P482+P486+P505+P509)*-1</f>
        <v>12214</v>
      </c>
      <c r="Q737" s="1398">
        <f t="shared" si="430"/>
        <v>12546</v>
      </c>
      <c r="R737" s="1398">
        <f t="shared" si="430"/>
        <v>12318</v>
      </c>
      <c r="S737" s="1398">
        <f t="shared" si="430"/>
        <v>12414</v>
      </c>
      <c r="T737" s="1398">
        <f t="shared" si="430"/>
        <v>12294</v>
      </c>
      <c r="U737" s="1398">
        <f t="shared" si="430"/>
        <v>12294</v>
      </c>
      <c r="V737" s="1398">
        <f t="shared" si="430"/>
        <v>12500</v>
      </c>
      <c r="W737" s="1398">
        <f t="shared" si="430"/>
        <v>16677</v>
      </c>
      <c r="X737" s="1398">
        <f t="shared" si="430"/>
        <v>11734</v>
      </c>
      <c r="Y737" s="1398">
        <f t="shared" si="430"/>
        <v>11690</v>
      </c>
      <c r="Z737" s="1398">
        <f t="shared" si="430"/>
        <v>11550</v>
      </c>
      <c r="AA737" s="1398">
        <f t="shared" si="430"/>
        <v>12063</v>
      </c>
      <c r="AB737" s="1413">
        <f>SUM(P737:R737)</f>
        <v>37078</v>
      </c>
      <c r="AC737" s="1413">
        <f>SUM(S737:U737)</f>
        <v>37002</v>
      </c>
      <c r="AD737" s="1413">
        <f>SUM(V737:X737)</f>
        <v>40911</v>
      </c>
      <c r="AE737" s="1413">
        <f>SUM(Y737:AA737)</f>
        <v>35303</v>
      </c>
      <c r="AF737" s="1413">
        <f>AB737+AC737</f>
        <v>74080</v>
      </c>
      <c r="AG737" s="1413">
        <f>AE737+AD737</f>
        <v>76214</v>
      </c>
      <c r="AH737" s="1413">
        <f>AF737+AG737</f>
        <v>150294</v>
      </c>
    </row>
    <row r="738" spans="1:34">
      <c r="A738" s="1900">
        <v>737</v>
      </c>
      <c r="B738" s="1900">
        <v>735</v>
      </c>
      <c r="D738" s="2177">
        <v>1</v>
      </c>
      <c r="E738" s="371"/>
      <c r="F738" s="371"/>
      <c r="H738" s="2352"/>
      <c r="I738" s="371" t="s">
        <v>417</v>
      </c>
      <c r="J738" s="371"/>
      <c r="K738" s="371"/>
      <c r="P738" s="1398">
        <f t="shared" ref="P738:AA738" si="431">(P483+P506)*-1</f>
        <v>0</v>
      </c>
      <c r="Q738" s="1398">
        <f t="shared" si="431"/>
        <v>0</v>
      </c>
      <c r="R738" s="1398">
        <f t="shared" si="431"/>
        <v>0</v>
      </c>
      <c r="S738" s="1398">
        <f t="shared" si="431"/>
        <v>265</v>
      </c>
      <c r="T738" s="1398">
        <f t="shared" si="431"/>
        <v>875</v>
      </c>
      <c r="U738" s="1398">
        <f t="shared" si="431"/>
        <v>1170</v>
      </c>
      <c r="V738" s="1398">
        <f t="shared" si="431"/>
        <v>1134</v>
      </c>
      <c r="W738" s="1398">
        <f t="shared" si="431"/>
        <v>1647</v>
      </c>
      <c r="X738" s="1398">
        <f t="shared" si="431"/>
        <v>793</v>
      </c>
      <c r="Y738" s="1398">
        <f t="shared" si="431"/>
        <v>2683</v>
      </c>
      <c r="Z738" s="1398">
        <f t="shared" si="431"/>
        <v>1989</v>
      </c>
      <c r="AA738" s="1398">
        <f t="shared" si="431"/>
        <v>2339</v>
      </c>
      <c r="AB738" s="1413">
        <f>SUM(P738:R738)</f>
        <v>0</v>
      </c>
      <c r="AC738" s="1413">
        <f>SUM(S738:U738)</f>
        <v>2310</v>
      </c>
      <c r="AD738" s="1413">
        <f>SUM(V738:X738)</f>
        <v>3574</v>
      </c>
      <c r="AE738" s="1413">
        <f>SUM(Y738:AA738)</f>
        <v>7011</v>
      </c>
      <c r="AF738" s="1413">
        <f>AB738+AC738</f>
        <v>2310</v>
      </c>
      <c r="AG738" s="1413">
        <f>AE738+AD738</f>
        <v>10585</v>
      </c>
      <c r="AH738" s="1413">
        <f>AF738+AG738</f>
        <v>12895</v>
      </c>
    </row>
    <row r="739" spans="1:34">
      <c r="A739" s="1900">
        <v>738</v>
      </c>
      <c r="B739" s="1900">
        <v>736</v>
      </c>
      <c r="D739" s="2177">
        <v>1</v>
      </c>
      <c r="E739" s="371"/>
      <c r="F739" s="371"/>
      <c r="H739" s="2112"/>
      <c r="I739" s="371" t="s">
        <v>418</v>
      </c>
      <c r="P739" s="1415">
        <f t="shared" ref="P739:AA739" si="432">(P484+P487+P507+P510)*-1</f>
        <v>0</v>
      </c>
      <c r="Q739" s="1415">
        <f t="shared" si="432"/>
        <v>0</v>
      </c>
      <c r="R739" s="1415">
        <f t="shared" si="432"/>
        <v>0</v>
      </c>
      <c r="S739" s="1415">
        <f t="shared" si="432"/>
        <v>0</v>
      </c>
      <c r="T739" s="1415">
        <f t="shared" si="432"/>
        <v>0</v>
      </c>
      <c r="U739" s="1415">
        <f t="shared" si="432"/>
        <v>0</v>
      </c>
      <c r="V739" s="1415">
        <f t="shared" si="432"/>
        <v>0</v>
      </c>
      <c r="W739" s="1415">
        <f t="shared" si="432"/>
        <v>0</v>
      </c>
      <c r="X739" s="1415">
        <f t="shared" si="432"/>
        <v>0</v>
      </c>
      <c r="Y739" s="1415">
        <f t="shared" si="432"/>
        <v>0</v>
      </c>
      <c r="Z739" s="1594">
        <f t="shared" si="432"/>
        <v>0</v>
      </c>
      <c r="AA739" s="1415">
        <f t="shared" si="432"/>
        <v>0</v>
      </c>
      <c r="AB739" s="1413">
        <f>SUM(P739:R739)</f>
        <v>0</v>
      </c>
      <c r="AC739" s="1413">
        <f>SUM(S739:U739)</f>
        <v>0</v>
      </c>
      <c r="AD739" s="1413">
        <f>SUM(V739:X739)</f>
        <v>0</v>
      </c>
      <c r="AE739" s="1413">
        <f>SUM(Y739:AA739)</f>
        <v>0</v>
      </c>
      <c r="AF739" s="1413">
        <f>AB739+AC739</f>
        <v>0</v>
      </c>
      <c r="AG739" s="1413">
        <f>AE739+AD739</f>
        <v>0</v>
      </c>
      <c r="AH739" s="1413">
        <f>AF739+AG739</f>
        <v>0</v>
      </c>
    </row>
    <row r="740" spans="1:34">
      <c r="A740" s="1900">
        <v>739</v>
      </c>
      <c r="B740" s="1900">
        <v>737</v>
      </c>
      <c r="D740" s="2177">
        <v>1</v>
      </c>
      <c r="E740" s="371"/>
      <c r="F740" s="371"/>
      <c r="H740" s="2113"/>
      <c r="I740" s="16" t="s">
        <v>563</v>
      </c>
      <c r="J740" s="24"/>
      <c r="K740" s="24"/>
      <c r="L740" s="16"/>
      <c r="M740" s="16"/>
      <c r="N740" s="16"/>
      <c r="O740" s="16"/>
      <c r="P740" s="1466">
        <f t="shared" ref="P740:AA740" si="433">(P488+P511)*-1</f>
        <v>0</v>
      </c>
      <c r="Q740" s="1466">
        <f t="shared" si="433"/>
        <v>0</v>
      </c>
      <c r="R740" s="1466">
        <f t="shared" si="433"/>
        <v>0</v>
      </c>
      <c r="S740" s="1466">
        <f t="shared" si="433"/>
        <v>0</v>
      </c>
      <c r="T740" s="1466">
        <f t="shared" si="433"/>
        <v>0</v>
      </c>
      <c r="U740" s="1466">
        <f t="shared" si="433"/>
        <v>0</v>
      </c>
      <c r="V740" s="1466">
        <f t="shared" si="433"/>
        <v>0</v>
      </c>
      <c r="W740" s="1466">
        <f t="shared" si="433"/>
        <v>0</v>
      </c>
      <c r="X740" s="1466">
        <f t="shared" si="433"/>
        <v>0</v>
      </c>
      <c r="Y740" s="1466">
        <f t="shared" si="433"/>
        <v>0</v>
      </c>
      <c r="Z740" s="1595">
        <f t="shared" si="433"/>
        <v>0</v>
      </c>
      <c r="AA740" s="1466">
        <f t="shared" si="433"/>
        <v>0</v>
      </c>
      <c r="AB740" s="1409">
        <f>SUM(P740:R740)</f>
        <v>0</v>
      </c>
      <c r="AC740" s="1409">
        <f>SUM(S740:U740)</f>
        <v>0</v>
      </c>
      <c r="AD740" s="1409">
        <f>SUM(V740:X740)</f>
        <v>0</v>
      </c>
      <c r="AE740" s="1409">
        <f>SUM(Y740:AA740)</f>
        <v>0</v>
      </c>
      <c r="AF740" s="1409">
        <f>AB740+AC740</f>
        <v>0</v>
      </c>
      <c r="AG740" s="1409">
        <f>AE740+AD740</f>
        <v>0</v>
      </c>
      <c r="AH740" s="1409">
        <f>AF740+AG740</f>
        <v>0</v>
      </c>
    </row>
    <row r="741" spans="1:34" s="326" customFormat="1">
      <c r="A741" s="1900">
        <v>740</v>
      </c>
      <c r="B741" s="1900">
        <v>738</v>
      </c>
      <c r="C741" s="371"/>
      <c r="D741" s="2177">
        <v>1</v>
      </c>
      <c r="E741" s="371"/>
      <c r="F741" s="371"/>
      <c r="G741" s="2178"/>
      <c r="H741" s="1517" t="s">
        <v>516</v>
      </c>
      <c r="I741" s="1518"/>
      <c r="J741" s="1519"/>
      <c r="K741" s="1519"/>
      <c r="L741" s="1519"/>
      <c r="M741" s="1519"/>
      <c r="N741" s="1519"/>
      <c r="O741" s="1519"/>
      <c r="P741" s="1520">
        <f>SUM(P742:P745)</f>
        <v>847</v>
      </c>
      <c r="Q741" s="1520">
        <f t="shared" ref="Q741:AH741" si="434">SUM(Q742:Q745)</f>
        <v>761</v>
      </c>
      <c r="R741" s="1520">
        <f t="shared" si="434"/>
        <v>751</v>
      </c>
      <c r="S741" s="1520">
        <f t="shared" si="434"/>
        <v>774</v>
      </c>
      <c r="T741" s="1520">
        <f t="shared" si="434"/>
        <v>762</v>
      </c>
      <c r="U741" s="1520">
        <f t="shared" si="434"/>
        <v>783</v>
      </c>
      <c r="V741" s="1520">
        <f t="shared" si="434"/>
        <v>912</v>
      </c>
      <c r="W741" s="1520">
        <f t="shared" si="434"/>
        <v>1052</v>
      </c>
      <c r="X741" s="1520">
        <f t="shared" si="434"/>
        <v>810</v>
      </c>
      <c r="Y741" s="1520">
        <f t="shared" si="434"/>
        <v>756</v>
      </c>
      <c r="Z741" s="1520">
        <f t="shared" si="434"/>
        <v>764</v>
      </c>
      <c r="AA741" s="1520">
        <f t="shared" si="434"/>
        <v>779</v>
      </c>
      <c r="AB741" s="1520">
        <f>SUM(AB742:AB745)</f>
        <v>2359</v>
      </c>
      <c r="AC741" s="1520">
        <f t="shared" si="434"/>
        <v>2319</v>
      </c>
      <c r="AD741" s="1520">
        <f t="shared" si="434"/>
        <v>2774</v>
      </c>
      <c r="AE741" s="1520">
        <f t="shared" si="434"/>
        <v>2299</v>
      </c>
      <c r="AF741" s="1520">
        <f t="shared" si="434"/>
        <v>4678</v>
      </c>
      <c r="AG741" s="1520">
        <f t="shared" si="434"/>
        <v>5073</v>
      </c>
      <c r="AH741" s="1520">
        <f t="shared" si="434"/>
        <v>9751</v>
      </c>
    </row>
    <row r="742" spans="1:34">
      <c r="A742" s="1900">
        <v>741</v>
      </c>
      <c r="B742" s="1900">
        <v>739</v>
      </c>
      <c r="D742" s="2177">
        <v>1</v>
      </c>
      <c r="E742" s="371"/>
      <c r="F742" s="371"/>
      <c r="H742" s="2352"/>
      <c r="I742" s="371" t="s">
        <v>416</v>
      </c>
      <c r="J742" s="371"/>
      <c r="K742" s="371"/>
      <c r="P742" s="1398">
        <f t="shared" ref="P742:AA742" si="435">(P564+P570+P576+P582+P588+P592+P608+P614+P620+P626+P632+P636)*-1</f>
        <v>847</v>
      </c>
      <c r="Q742" s="1398">
        <f t="shared" si="435"/>
        <v>761</v>
      </c>
      <c r="R742" s="1398">
        <f t="shared" si="435"/>
        <v>751</v>
      </c>
      <c r="S742" s="1398">
        <f t="shared" si="435"/>
        <v>763</v>
      </c>
      <c r="T742" s="1398">
        <f t="shared" si="435"/>
        <v>755</v>
      </c>
      <c r="U742" s="1398">
        <f t="shared" si="435"/>
        <v>766</v>
      </c>
      <c r="V742" s="1398">
        <f t="shared" si="435"/>
        <v>865</v>
      </c>
      <c r="W742" s="1398">
        <f t="shared" si="435"/>
        <v>989</v>
      </c>
      <c r="X742" s="1398">
        <f t="shared" si="435"/>
        <v>810</v>
      </c>
      <c r="Y742" s="1398">
        <f t="shared" si="435"/>
        <v>746</v>
      </c>
      <c r="Z742" s="1398">
        <f t="shared" si="435"/>
        <v>755</v>
      </c>
      <c r="AA742" s="1398">
        <f t="shared" si="435"/>
        <v>743</v>
      </c>
      <c r="AB742" s="1413">
        <f>SUM(P742:R742)</f>
        <v>2359</v>
      </c>
      <c r="AC742" s="1413">
        <f>SUM(S742:U742)</f>
        <v>2284</v>
      </c>
      <c r="AD742" s="1413">
        <f>SUM(V742:X742)</f>
        <v>2664</v>
      </c>
      <c r="AE742" s="1413">
        <f>SUM(Y742:AA742)</f>
        <v>2244</v>
      </c>
      <c r="AF742" s="1413">
        <f>AB742+AC742</f>
        <v>4643</v>
      </c>
      <c r="AG742" s="1413">
        <f>AE742+AD742</f>
        <v>4908</v>
      </c>
      <c r="AH742" s="1413">
        <f>AF742+AG742</f>
        <v>9551</v>
      </c>
    </row>
    <row r="743" spans="1:34">
      <c r="A743" s="1900">
        <v>742</v>
      </c>
      <c r="B743" s="1900">
        <v>740</v>
      </c>
      <c r="D743" s="2177">
        <v>1</v>
      </c>
      <c r="E743" s="371"/>
      <c r="F743" s="371"/>
      <c r="H743" s="2352"/>
      <c r="I743" s="371" t="s">
        <v>417</v>
      </c>
      <c r="J743" s="371"/>
      <c r="K743" s="371"/>
      <c r="P743" s="1398">
        <f t="shared" ref="P743:AA743" si="436">(P565+P571+P577+P583+P589+P609+P615+P621+P627+P633)*-1</f>
        <v>0</v>
      </c>
      <c r="Q743" s="1398">
        <f t="shared" si="436"/>
        <v>0</v>
      </c>
      <c r="R743" s="1398">
        <f t="shared" si="436"/>
        <v>0</v>
      </c>
      <c r="S743" s="1398">
        <f t="shared" si="436"/>
        <v>11</v>
      </c>
      <c r="T743" s="1398">
        <f t="shared" si="436"/>
        <v>7</v>
      </c>
      <c r="U743" s="1398">
        <f t="shared" si="436"/>
        <v>17</v>
      </c>
      <c r="V743" s="1398">
        <f t="shared" si="436"/>
        <v>47</v>
      </c>
      <c r="W743" s="1398">
        <f t="shared" si="436"/>
        <v>63</v>
      </c>
      <c r="X743" s="1398">
        <f t="shared" si="436"/>
        <v>0</v>
      </c>
      <c r="Y743" s="1398">
        <f t="shared" si="436"/>
        <v>10</v>
      </c>
      <c r="Z743" s="1398">
        <f t="shared" si="436"/>
        <v>9</v>
      </c>
      <c r="AA743" s="1398">
        <f t="shared" si="436"/>
        <v>36</v>
      </c>
      <c r="AB743" s="1413">
        <f>SUM(P743:R743)</f>
        <v>0</v>
      </c>
      <c r="AC743" s="1413">
        <f>SUM(S743:U743)</f>
        <v>35</v>
      </c>
      <c r="AD743" s="1413">
        <f>SUM(V743:X743)</f>
        <v>110</v>
      </c>
      <c r="AE743" s="1413">
        <f>SUM(Y743:AA743)</f>
        <v>55</v>
      </c>
      <c r="AF743" s="1413">
        <f>AB743+AC743</f>
        <v>35</v>
      </c>
      <c r="AG743" s="1413">
        <f>AE743+AD743</f>
        <v>165</v>
      </c>
      <c r="AH743" s="1413">
        <f>AF743+AG743</f>
        <v>200</v>
      </c>
    </row>
    <row r="744" spans="1:34">
      <c r="A744" s="1900">
        <v>743</v>
      </c>
      <c r="B744" s="1900">
        <v>741</v>
      </c>
      <c r="D744" s="2177">
        <v>1</v>
      </c>
      <c r="E744" s="371"/>
      <c r="F744" s="371"/>
      <c r="H744" s="2112"/>
      <c r="I744" s="371" t="s">
        <v>418</v>
      </c>
      <c r="P744" s="1415">
        <f t="shared" ref="P744:AA744" si="437">(P566+P572+P578+P584+P590+P593+P610+P616+P622+P628+P634+P637)*-1</f>
        <v>0</v>
      </c>
      <c r="Q744" s="1415">
        <f t="shared" si="437"/>
        <v>0</v>
      </c>
      <c r="R744" s="1415">
        <f t="shared" si="437"/>
        <v>0</v>
      </c>
      <c r="S744" s="1415">
        <f t="shared" si="437"/>
        <v>0</v>
      </c>
      <c r="T744" s="1415">
        <f t="shared" si="437"/>
        <v>0</v>
      </c>
      <c r="U744" s="1415">
        <f t="shared" si="437"/>
        <v>0</v>
      </c>
      <c r="V744" s="1415">
        <f t="shared" si="437"/>
        <v>0</v>
      </c>
      <c r="W744" s="1415">
        <f t="shared" si="437"/>
        <v>0</v>
      </c>
      <c r="X744" s="1415">
        <f t="shared" si="437"/>
        <v>0</v>
      </c>
      <c r="Y744" s="1415">
        <f t="shared" si="437"/>
        <v>0</v>
      </c>
      <c r="Z744" s="1594">
        <f t="shared" si="437"/>
        <v>0</v>
      </c>
      <c r="AA744" s="1415">
        <f t="shared" si="437"/>
        <v>0</v>
      </c>
      <c r="AB744" s="1413">
        <f>SUM(P744:R744)</f>
        <v>0</v>
      </c>
      <c r="AC744" s="1413">
        <f>SUM(S744:U744)</f>
        <v>0</v>
      </c>
      <c r="AD744" s="1413">
        <f>SUM(V744:X744)</f>
        <v>0</v>
      </c>
      <c r="AE744" s="1413">
        <f>SUM(Y744:AA744)</f>
        <v>0</v>
      </c>
      <c r="AF744" s="1413">
        <f>AB744+AC744</f>
        <v>0</v>
      </c>
      <c r="AG744" s="1413">
        <f>AE744+AD744</f>
        <v>0</v>
      </c>
      <c r="AH744" s="1413">
        <f>AF744+AG744</f>
        <v>0</v>
      </c>
    </row>
    <row r="745" spans="1:34">
      <c r="A745" s="1900">
        <v>744</v>
      </c>
      <c r="B745" s="1900">
        <v>742</v>
      </c>
      <c r="D745" s="2177">
        <v>1</v>
      </c>
      <c r="E745" s="371"/>
      <c r="F745" s="371"/>
      <c r="H745" s="2113"/>
      <c r="I745" s="16" t="s">
        <v>563</v>
      </c>
      <c r="J745" s="24"/>
      <c r="K745" s="24"/>
      <c r="L745" s="16"/>
      <c r="M745" s="16"/>
      <c r="N745" s="16"/>
      <c r="O745" s="16"/>
      <c r="P745" s="1466">
        <f t="shared" ref="P745:AA745" si="438">(P594+P638)*-1</f>
        <v>0</v>
      </c>
      <c r="Q745" s="1466">
        <f t="shared" si="438"/>
        <v>0</v>
      </c>
      <c r="R745" s="1466">
        <f t="shared" si="438"/>
        <v>0</v>
      </c>
      <c r="S745" s="1466">
        <f t="shared" si="438"/>
        <v>0</v>
      </c>
      <c r="T745" s="1466">
        <f t="shared" si="438"/>
        <v>0</v>
      </c>
      <c r="U745" s="1466">
        <f t="shared" si="438"/>
        <v>0</v>
      </c>
      <c r="V745" s="1466">
        <f t="shared" si="438"/>
        <v>0</v>
      </c>
      <c r="W745" s="1466">
        <f t="shared" si="438"/>
        <v>0</v>
      </c>
      <c r="X745" s="1466">
        <f t="shared" si="438"/>
        <v>0</v>
      </c>
      <c r="Y745" s="1466">
        <f t="shared" si="438"/>
        <v>0</v>
      </c>
      <c r="Z745" s="1595">
        <f t="shared" si="438"/>
        <v>0</v>
      </c>
      <c r="AA745" s="1466">
        <f t="shared" si="438"/>
        <v>0</v>
      </c>
      <c r="AB745" s="1409">
        <f>SUM(P745:R745)</f>
        <v>0</v>
      </c>
      <c r="AC745" s="1409">
        <f>SUM(S745:U745)</f>
        <v>0</v>
      </c>
      <c r="AD745" s="1409">
        <f>SUM(V745:X745)</f>
        <v>0</v>
      </c>
      <c r="AE745" s="1409">
        <f>SUM(Y745:AA745)</f>
        <v>0</v>
      </c>
      <c r="AF745" s="1409">
        <f>AB745+AC745</f>
        <v>0</v>
      </c>
      <c r="AG745" s="1409">
        <f>AE745+AD745</f>
        <v>0</v>
      </c>
      <c r="AH745" s="1409">
        <f>AF745+AG745</f>
        <v>0</v>
      </c>
    </row>
    <row r="746" spans="1:34" s="326" customFormat="1">
      <c r="A746" s="1900">
        <v>745</v>
      </c>
      <c r="B746" s="1900">
        <v>743</v>
      </c>
      <c r="C746" s="371"/>
      <c r="D746" s="2177">
        <v>1</v>
      </c>
      <c r="E746" s="371"/>
      <c r="F746" s="371"/>
      <c r="G746" s="2178"/>
      <c r="H746" s="1521" t="s">
        <v>520</v>
      </c>
      <c r="I746" s="1522"/>
      <c r="J746" s="1523"/>
      <c r="K746" s="1523"/>
      <c r="L746" s="1523"/>
      <c r="M746" s="1523"/>
      <c r="N746" s="1523"/>
      <c r="O746" s="1523"/>
      <c r="P746" s="1524">
        <f>SUM(P747:P750)</f>
        <v>0</v>
      </c>
      <c r="Q746" s="1524">
        <f t="shared" ref="Q746:Z746" si="439">SUM(Q747:Q750)</f>
        <v>0</v>
      </c>
      <c r="R746" s="1524">
        <f t="shared" si="439"/>
        <v>0</v>
      </c>
      <c r="S746" s="1524">
        <f t="shared" si="439"/>
        <v>0</v>
      </c>
      <c r="T746" s="1524">
        <f t="shared" si="439"/>
        <v>0</v>
      </c>
      <c r="U746" s="1524">
        <f t="shared" si="439"/>
        <v>0</v>
      </c>
      <c r="V746" s="1524">
        <f t="shared" si="439"/>
        <v>0</v>
      </c>
      <c r="W746" s="1524">
        <f t="shared" si="439"/>
        <v>0</v>
      </c>
      <c r="X746" s="1524">
        <f t="shared" si="439"/>
        <v>0</v>
      </c>
      <c r="Y746" s="1524">
        <f t="shared" si="439"/>
        <v>0</v>
      </c>
      <c r="Z746" s="1524">
        <f t="shared" si="439"/>
        <v>0</v>
      </c>
      <c r="AA746" s="1524">
        <f>SUM(AA747:AA750)</f>
        <v>0</v>
      </c>
      <c r="AB746" s="1524">
        <f t="shared" ref="AB746:AH746" si="440">SUM(AB747:AB750)</f>
        <v>0</v>
      </c>
      <c r="AC746" s="1524">
        <f t="shared" si="440"/>
        <v>0</v>
      </c>
      <c r="AD746" s="1524">
        <f t="shared" si="440"/>
        <v>0</v>
      </c>
      <c r="AE746" s="1524">
        <f t="shared" si="440"/>
        <v>0</v>
      </c>
      <c r="AF746" s="1524">
        <f t="shared" si="440"/>
        <v>0</v>
      </c>
      <c r="AG746" s="1524">
        <f t="shared" si="440"/>
        <v>0</v>
      </c>
      <c r="AH746" s="1524">
        <f t="shared" si="440"/>
        <v>0</v>
      </c>
    </row>
    <row r="747" spans="1:34">
      <c r="A747" s="1900">
        <v>746</v>
      </c>
      <c r="B747" s="1900">
        <v>744</v>
      </c>
      <c r="D747" s="2177">
        <v>1</v>
      </c>
      <c r="E747" s="371"/>
      <c r="F747" s="371"/>
      <c r="H747" s="339"/>
      <c r="I747" s="371" t="s">
        <v>416</v>
      </c>
      <c r="J747" s="371"/>
      <c r="K747" s="371"/>
      <c r="P747" s="1412"/>
      <c r="Q747" s="1412"/>
      <c r="R747" s="1412"/>
      <c r="S747" s="1412"/>
      <c r="T747" s="1412"/>
      <c r="U747" s="1412"/>
      <c r="V747" s="1412"/>
      <c r="W747" s="1412"/>
      <c r="X747" s="1412"/>
      <c r="Y747" s="1412"/>
      <c r="Z747" s="1412"/>
      <c r="AA747" s="1412"/>
      <c r="AB747" s="1413">
        <f>SUM(P747:R747)</f>
        <v>0</v>
      </c>
      <c r="AC747" s="1413">
        <f>SUM(S747:U747)</f>
        <v>0</v>
      </c>
      <c r="AD747" s="1413">
        <f>SUM(V747:X747)</f>
        <v>0</v>
      </c>
      <c r="AE747" s="1413">
        <f>SUM(Y747:AA747)</f>
        <v>0</v>
      </c>
      <c r="AF747" s="1413">
        <f>AB747+AC747</f>
        <v>0</v>
      </c>
      <c r="AG747" s="1413">
        <f>AE747+AD747</f>
        <v>0</v>
      </c>
      <c r="AH747" s="1413">
        <f>AF747+AG747</f>
        <v>0</v>
      </c>
    </row>
    <row r="748" spans="1:34">
      <c r="A748" s="1900">
        <v>747</v>
      </c>
      <c r="B748" s="1900">
        <v>745</v>
      </c>
      <c r="D748" s="2177">
        <v>1</v>
      </c>
      <c r="E748" s="371"/>
      <c r="F748" s="371"/>
      <c r="H748" s="339"/>
      <c r="I748" s="371" t="s">
        <v>417</v>
      </c>
      <c r="J748" s="371"/>
      <c r="K748" s="371"/>
      <c r="P748" s="1412"/>
      <c r="Q748" s="1412"/>
      <c r="R748" s="1412"/>
      <c r="S748" s="1412"/>
      <c r="T748" s="1412"/>
      <c r="U748" s="1412"/>
      <c r="V748" s="1412"/>
      <c r="W748" s="1412"/>
      <c r="X748" s="1412"/>
      <c r="Y748" s="1412"/>
      <c r="Z748" s="1412"/>
      <c r="AA748" s="1412"/>
      <c r="AB748" s="1413">
        <f>SUM(P748:R748)</f>
        <v>0</v>
      </c>
      <c r="AC748" s="1413">
        <f>SUM(S748:U748)</f>
        <v>0</v>
      </c>
      <c r="AD748" s="1413">
        <f>SUM(V748:X748)</f>
        <v>0</v>
      </c>
      <c r="AE748" s="1413">
        <f>SUM(Y748:AA748)</f>
        <v>0</v>
      </c>
      <c r="AF748" s="1413">
        <f>AB748+AC748</f>
        <v>0</v>
      </c>
      <c r="AG748" s="1413">
        <f>AE748+AD748</f>
        <v>0</v>
      </c>
      <c r="AH748" s="1413">
        <f>AF748+AG748</f>
        <v>0</v>
      </c>
    </row>
    <row r="749" spans="1:34">
      <c r="A749" s="1900">
        <v>748</v>
      </c>
      <c r="B749" s="1900">
        <v>746</v>
      </c>
      <c r="D749" s="2177">
        <v>1</v>
      </c>
      <c r="E749" s="371"/>
      <c r="F749" s="371"/>
      <c r="H749" s="2112"/>
      <c r="I749" s="371" t="s">
        <v>418</v>
      </c>
      <c r="P749" s="1412"/>
      <c r="Q749" s="1412"/>
      <c r="R749" s="1412"/>
      <c r="S749" s="1412"/>
      <c r="T749" s="1412"/>
      <c r="U749" s="1412"/>
      <c r="V749" s="1412"/>
      <c r="W749" s="1412"/>
      <c r="X749" s="1412"/>
      <c r="Y749" s="1412"/>
      <c r="Z749" s="1596"/>
      <c r="AA749" s="1412"/>
      <c r="AB749" s="1413">
        <f>SUM(P749:R749)</f>
        <v>0</v>
      </c>
      <c r="AC749" s="1413">
        <f>SUM(S749:U749)</f>
        <v>0</v>
      </c>
      <c r="AD749" s="1413">
        <f>SUM(V749:X749)</f>
        <v>0</v>
      </c>
      <c r="AE749" s="1413">
        <f>SUM(Y749:AA749)</f>
        <v>0</v>
      </c>
      <c r="AF749" s="1413">
        <f>AB749+AC749</f>
        <v>0</v>
      </c>
      <c r="AG749" s="1413">
        <f>AE749+AD749</f>
        <v>0</v>
      </c>
      <c r="AH749" s="1413">
        <f>AF749+AG749</f>
        <v>0</v>
      </c>
    </row>
    <row r="750" spans="1:34">
      <c r="A750" s="1900">
        <v>749</v>
      </c>
      <c r="B750" s="1900">
        <v>747</v>
      </c>
      <c r="D750" s="2177">
        <v>1</v>
      </c>
      <c r="E750" s="371"/>
      <c r="F750" s="371"/>
      <c r="H750" s="2113"/>
      <c r="I750" s="16" t="s">
        <v>563</v>
      </c>
      <c r="J750" s="24"/>
      <c r="K750" s="24"/>
      <c r="L750" s="16"/>
      <c r="M750" s="16"/>
      <c r="N750" s="16"/>
      <c r="O750" s="16"/>
      <c r="P750" s="1465"/>
      <c r="Q750" s="1465"/>
      <c r="R750" s="1465"/>
      <c r="S750" s="1465"/>
      <c r="T750" s="1465"/>
      <c r="U750" s="1465"/>
      <c r="V750" s="1465"/>
      <c r="W750" s="1465"/>
      <c r="X750" s="1465"/>
      <c r="Y750" s="1465"/>
      <c r="Z750" s="1597"/>
      <c r="AA750" s="1465"/>
      <c r="AB750" s="1409">
        <f>SUM(P750:R750)</f>
        <v>0</v>
      </c>
      <c r="AC750" s="1409">
        <f>SUM(S750:U750)</f>
        <v>0</v>
      </c>
      <c r="AD750" s="1409">
        <f>SUM(V750:X750)</f>
        <v>0</v>
      </c>
      <c r="AE750" s="1409">
        <f>SUM(Y750:AA750)</f>
        <v>0</v>
      </c>
      <c r="AF750" s="1409">
        <f>AB750+AC750</f>
        <v>0</v>
      </c>
      <c r="AG750" s="1409">
        <f>AE750+AD750</f>
        <v>0</v>
      </c>
      <c r="AH750" s="1409">
        <f>AF750+AG750</f>
        <v>0</v>
      </c>
    </row>
    <row r="751" spans="1:34" s="326" customFormat="1">
      <c r="A751" s="1900">
        <v>755</v>
      </c>
      <c r="B751" s="1900">
        <v>748</v>
      </c>
      <c r="C751" s="371"/>
      <c r="D751" s="2177">
        <v>1</v>
      </c>
      <c r="E751" s="371"/>
      <c r="F751" s="371"/>
      <c r="G751" s="2178"/>
      <c r="H751" s="700" t="s">
        <v>780</v>
      </c>
      <c r="I751" s="1440"/>
      <c r="J751" s="1328"/>
      <c r="K751" s="1328"/>
      <c r="L751" s="1328"/>
      <c r="M751" s="1328"/>
      <c r="N751" s="1328"/>
      <c r="O751" s="1328"/>
      <c r="P751" s="1493">
        <f t="shared" ref="P751:AH751" si="441">SUM(P752:P755)</f>
        <v>0</v>
      </c>
      <c r="Q751" s="1493">
        <f t="shared" si="441"/>
        <v>0</v>
      </c>
      <c r="R751" s="1493">
        <f t="shared" si="441"/>
        <v>0</v>
      </c>
      <c r="S751" s="1493">
        <f t="shared" si="441"/>
        <v>0</v>
      </c>
      <c r="T751" s="1493">
        <f t="shared" si="441"/>
        <v>0</v>
      </c>
      <c r="U751" s="1493">
        <f t="shared" si="441"/>
        <v>0</v>
      </c>
      <c r="V751" s="1493">
        <f t="shared" si="441"/>
        <v>0</v>
      </c>
      <c r="W751" s="1493">
        <f t="shared" si="441"/>
        <v>0</v>
      </c>
      <c r="X751" s="1493">
        <f t="shared" si="441"/>
        <v>0</v>
      </c>
      <c r="Y751" s="1493">
        <f t="shared" si="441"/>
        <v>0</v>
      </c>
      <c r="Z751" s="1493">
        <f t="shared" si="441"/>
        <v>0</v>
      </c>
      <c r="AA751" s="1493">
        <f t="shared" si="441"/>
        <v>0</v>
      </c>
      <c r="AB751" s="1493">
        <f t="shared" si="441"/>
        <v>0</v>
      </c>
      <c r="AC751" s="1493">
        <f t="shared" si="441"/>
        <v>0</v>
      </c>
      <c r="AD751" s="1493">
        <f t="shared" si="441"/>
        <v>0</v>
      </c>
      <c r="AE751" s="1493">
        <f t="shared" si="441"/>
        <v>0</v>
      </c>
      <c r="AF751" s="1493">
        <f t="shared" si="441"/>
        <v>0</v>
      </c>
      <c r="AG751" s="1493">
        <f t="shared" si="441"/>
        <v>0</v>
      </c>
      <c r="AH751" s="1493">
        <f t="shared" si="441"/>
        <v>0</v>
      </c>
    </row>
    <row r="752" spans="1:34">
      <c r="A752" s="1900">
        <v>756</v>
      </c>
      <c r="B752" s="1900">
        <v>749</v>
      </c>
      <c r="D752" s="2177">
        <v>1</v>
      </c>
      <c r="E752" s="371"/>
      <c r="F752" s="371"/>
      <c r="H752" s="339"/>
      <c r="I752" s="371" t="s">
        <v>416</v>
      </c>
      <c r="J752" s="371"/>
      <c r="K752" s="371"/>
      <c r="P752" s="1530"/>
      <c r="Q752" s="1530"/>
      <c r="R752" s="1530"/>
      <c r="S752" s="1530"/>
      <c r="T752" s="1530"/>
      <c r="U752" s="1530"/>
      <c r="V752" s="1530"/>
      <c r="W752" s="1530"/>
      <c r="X752" s="1530"/>
      <c r="Y752" s="1530"/>
      <c r="Z752" s="1530"/>
      <c r="AA752" s="1530"/>
      <c r="AB752" s="1413">
        <f>SUM(P752:R752)</f>
        <v>0</v>
      </c>
      <c r="AC752" s="1413">
        <f>SUM(S752:U752)</f>
        <v>0</v>
      </c>
      <c r="AD752" s="1413">
        <f>SUM(V752:X752)</f>
        <v>0</v>
      </c>
      <c r="AE752" s="1413">
        <f>SUM(Y752:AA752)</f>
        <v>0</v>
      </c>
      <c r="AF752" s="1413">
        <f>AB752+AC752</f>
        <v>0</v>
      </c>
      <c r="AG752" s="1413">
        <f>AE752+AD752</f>
        <v>0</v>
      </c>
      <c r="AH752" s="1413">
        <f>AF752+AG752</f>
        <v>0</v>
      </c>
    </row>
    <row r="753" spans="1:34">
      <c r="A753" s="1900">
        <v>757</v>
      </c>
      <c r="B753" s="1900">
        <v>750</v>
      </c>
      <c r="D753" s="2177">
        <v>1</v>
      </c>
      <c r="E753" s="371"/>
      <c r="F753" s="371"/>
      <c r="H753" s="339"/>
      <c r="I753" s="371" t="s">
        <v>417</v>
      </c>
      <c r="J753" s="371"/>
      <c r="K753" s="371"/>
      <c r="P753" s="1530"/>
      <c r="Q753" s="1530"/>
      <c r="R753" s="1530"/>
      <c r="S753" s="1530"/>
      <c r="T753" s="1530"/>
      <c r="U753" s="1530"/>
      <c r="V753" s="1530"/>
      <c r="W753" s="1530"/>
      <c r="X753" s="1530"/>
      <c r="Y753" s="1530"/>
      <c r="Z753" s="1530"/>
      <c r="AA753" s="1530"/>
      <c r="AB753" s="1413">
        <f>SUM(P753:R753)</f>
        <v>0</v>
      </c>
      <c r="AC753" s="1413">
        <f>SUM(S753:U753)</f>
        <v>0</v>
      </c>
      <c r="AD753" s="1413">
        <f>SUM(V753:X753)</f>
        <v>0</v>
      </c>
      <c r="AE753" s="1413">
        <f>SUM(Y753:AA753)</f>
        <v>0</v>
      </c>
      <c r="AF753" s="1413">
        <f>AB753+AC753</f>
        <v>0</v>
      </c>
      <c r="AG753" s="1413">
        <f>AE753+AD753</f>
        <v>0</v>
      </c>
      <c r="AH753" s="1413">
        <f>AF753+AG753</f>
        <v>0</v>
      </c>
    </row>
    <row r="754" spans="1:34">
      <c r="A754" s="1900">
        <v>758</v>
      </c>
      <c r="B754" s="1900">
        <v>751</v>
      </c>
      <c r="D754" s="2177">
        <v>1</v>
      </c>
      <c r="E754" s="371"/>
      <c r="F754" s="371"/>
      <c r="H754" s="2112"/>
      <c r="I754" s="371" t="s">
        <v>418</v>
      </c>
      <c r="P754" s="1530"/>
      <c r="Q754" s="1530"/>
      <c r="R754" s="1530"/>
      <c r="S754" s="1530"/>
      <c r="T754" s="1530"/>
      <c r="U754" s="1530"/>
      <c r="V754" s="1530"/>
      <c r="W754" s="1530"/>
      <c r="X754" s="1530"/>
      <c r="Y754" s="1530"/>
      <c r="Z754" s="1530"/>
      <c r="AA754" s="1530"/>
      <c r="AB754" s="1413">
        <f>SUM(P754:R754)</f>
        <v>0</v>
      </c>
      <c r="AC754" s="1413">
        <f>SUM(S754:U754)</f>
        <v>0</v>
      </c>
      <c r="AD754" s="1413">
        <f>SUM(V754:X754)</f>
        <v>0</v>
      </c>
      <c r="AE754" s="1413">
        <f>SUM(Y754:AA754)</f>
        <v>0</v>
      </c>
      <c r="AF754" s="1413">
        <f>AB754+AC754</f>
        <v>0</v>
      </c>
      <c r="AG754" s="1413">
        <f>AE754+AD754</f>
        <v>0</v>
      </c>
      <c r="AH754" s="1413">
        <f>AF754+AG754</f>
        <v>0</v>
      </c>
    </row>
    <row r="755" spans="1:34">
      <c r="A755" s="1900">
        <v>759</v>
      </c>
      <c r="B755" s="1900">
        <v>752</v>
      </c>
      <c r="D755" s="2177">
        <v>1</v>
      </c>
      <c r="E755" s="371"/>
      <c r="F755" s="371"/>
      <c r="H755" s="2113"/>
      <c r="I755" s="16" t="s">
        <v>563</v>
      </c>
      <c r="J755" s="24"/>
      <c r="K755" s="24"/>
      <c r="L755" s="16"/>
      <c r="M755" s="16"/>
      <c r="N755" s="16"/>
      <c r="O755" s="16"/>
      <c r="P755" s="1531"/>
      <c r="Q755" s="1531"/>
      <c r="R755" s="1531"/>
      <c r="S755" s="1531"/>
      <c r="T755" s="1531"/>
      <c r="U755" s="1531"/>
      <c r="V755" s="1531"/>
      <c r="W755" s="1531"/>
      <c r="X755" s="1531"/>
      <c r="Y755" s="1531"/>
      <c r="Z755" s="1531"/>
      <c r="AA755" s="1531"/>
      <c r="AB755" s="1409">
        <f>SUM(P755:R755)</f>
        <v>0</v>
      </c>
      <c r="AC755" s="1409">
        <f>SUM(S755:U755)</f>
        <v>0</v>
      </c>
      <c r="AD755" s="1409">
        <f>SUM(V755:X755)</f>
        <v>0</v>
      </c>
      <c r="AE755" s="1409">
        <f>SUM(Y755:AA755)</f>
        <v>0</v>
      </c>
      <c r="AF755" s="1409">
        <f>AB755+AC755</f>
        <v>0</v>
      </c>
      <c r="AG755" s="1409">
        <f>AE755+AD755</f>
        <v>0</v>
      </c>
      <c r="AH755" s="1409">
        <f>AF755+AG755</f>
        <v>0</v>
      </c>
    </row>
    <row r="756" spans="1:34" s="326" customFormat="1">
      <c r="A756" s="1900">
        <v>750</v>
      </c>
      <c r="B756" s="1900">
        <v>753</v>
      </c>
      <c r="C756" s="371"/>
      <c r="D756" s="2177">
        <v>1</v>
      </c>
      <c r="E756" s="371"/>
      <c r="F756" s="371"/>
      <c r="G756" s="2178"/>
      <c r="H756" s="1525" t="s">
        <v>781</v>
      </c>
      <c r="I756" s="1526"/>
      <c r="J756" s="1527"/>
      <c r="K756" s="1527"/>
      <c r="L756" s="1527"/>
      <c r="M756" s="1527"/>
      <c r="N756" s="1527"/>
      <c r="O756" s="1528"/>
      <c r="P756" s="1529">
        <f>SUM(P757:P760)</f>
        <v>0</v>
      </c>
      <c r="Q756" s="1529">
        <f t="shared" ref="Q756:AH756" si="442">SUM(Q757:Q760)</f>
        <v>0</v>
      </c>
      <c r="R756" s="1529">
        <f t="shared" si="442"/>
        <v>0</v>
      </c>
      <c r="S756" s="1529">
        <f t="shared" si="442"/>
        <v>0</v>
      </c>
      <c r="T756" s="1529">
        <f t="shared" si="442"/>
        <v>0</v>
      </c>
      <c r="U756" s="1529">
        <f t="shared" si="442"/>
        <v>0</v>
      </c>
      <c r="V756" s="1529">
        <f t="shared" si="442"/>
        <v>0</v>
      </c>
      <c r="W756" s="1529">
        <f t="shared" si="442"/>
        <v>0</v>
      </c>
      <c r="X756" s="1529">
        <f t="shared" si="442"/>
        <v>0</v>
      </c>
      <c r="Y756" s="1529">
        <f t="shared" si="442"/>
        <v>0</v>
      </c>
      <c r="Z756" s="1529">
        <f t="shared" si="442"/>
        <v>0</v>
      </c>
      <c r="AA756" s="1529">
        <f t="shared" si="442"/>
        <v>0</v>
      </c>
      <c r="AB756" s="1529">
        <f t="shared" si="442"/>
        <v>0</v>
      </c>
      <c r="AC756" s="1529">
        <f t="shared" si="442"/>
        <v>0</v>
      </c>
      <c r="AD756" s="1529">
        <f t="shared" si="442"/>
        <v>0</v>
      </c>
      <c r="AE756" s="1529">
        <f t="shared" si="442"/>
        <v>0</v>
      </c>
      <c r="AF756" s="1529">
        <f t="shared" si="442"/>
        <v>0</v>
      </c>
      <c r="AG756" s="1529">
        <f t="shared" si="442"/>
        <v>0</v>
      </c>
      <c r="AH756" s="1529">
        <f t="shared" si="442"/>
        <v>0</v>
      </c>
    </row>
    <row r="757" spans="1:34">
      <c r="A757" s="1900">
        <v>751</v>
      </c>
      <c r="B757" s="1900">
        <v>754</v>
      </c>
      <c r="D757" s="2177">
        <v>1</v>
      </c>
      <c r="E757" s="371"/>
      <c r="F757" s="371"/>
      <c r="H757" s="339"/>
      <c r="I757" s="371" t="s">
        <v>416</v>
      </c>
      <c r="J757" s="371"/>
      <c r="K757" s="371"/>
      <c r="P757" s="1530"/>
      <c r="Q757" s="1530"/>
      <c r="R757" s="1530"/>
      <c r="S757" s="1530"/>
      <c r="T757" s="1530"/>
      <c r="U757" s="1530"/>
      <c r="V757" s="1530"/>
      <c r="W757" s="1530"/>
      <c r="X757" s="1530"/>
      <c r="Y757" s="1530"/>
      <c r="Z757" s="1530"/>
      <c r="AA757" s="1530"/>
      <c r="AB757" s="1413">
        <f>SUM(P757:R757)</f>
        <v>0</v>
      </c>
      <c r="AC757" s="1413">
        <f>SUM(S757:U757)</f>
        <v>0</v>
      </c>
      <c r="AD757" s="1413">
        <f>SUM(V757:X757)</f>
        <v>0</v>
      </c>
      <c r="AE757" s="1413">
        <f>SUM(Y757:AA757)</f>
        <v>0</v>
      </c>
      <c r="AF757" s="1413">
        <f>AB757+AC757</f>
        <v>0</v>
      </c>
      <c r="AG757" s="1413">
        <f>AE757+AD757</f>
        <v>0</v>
      </c>
      <c r="AH757" s="1413">
        <f>AF757+AG757</f>
        <v>0</v>
      </c>
    </row>
    <row r="758" spans="1:34">
      <c r="A758" s="1900">
        <v>752</v>
      </c>
      <c r="B758" s="1900">
        <v>755</v>
      </c>
      <c r="D758" s="2177">
        <v>1</v>
      </c>
      <c r="E758" s="371"/>
      <c r="F758" s="371"/>
      <c r="H758" s="339"/>
      <c r="I758" s="371" t="s">
        <v>417</v>
      </c>
      <c r="J758" s="371"/>
      <c r="K758" s="371"/>
      <c r="P758" s="1530"/>
      <c r="Q758" s="1530"/>
      <c r="R758" s="1530"/>
      <c r="S758" s="1530"/>
      <c r="T758" s="1530"/>
      <c r="U758" s="1530"/>
      <c r="V758" s="1530"/>
      <c r="W758" s="1530"/>
      <c r="X758" s="1530"/>
      <c r="Y758" s="1530"/>
      <c r="Z758" s="1530"/>
      <c r="AA758" s="1530"/>
      <c r="AB758" s="1413">
        <f>SUM(P758:R758)</f>
        <v>0</v>
      </c>
      <c r="AC758" s="1413">
        <f>SUM(S758:U758)</f>
        <v>0</v>
      </c>
      <c r="AD758" s="1413">
        <f>SUM(V758:X758)</f>
        <v>0</v>
      </c>
      <c r="AE758" s="1413">
        <f>SUM(Y758:AA758)</f>
        <v>0</v>
      </c>
      <c r="AF758" s="1413">
        <f>AB758+AC758</f>
        <v>0</v>
      </c>
      <c r="AG758" s="1413">
        <f>AE758+AD758</f>
        <v>0</v>
      </c>
      <c r="AH758" s="1413">
        <f>AF758+AG758</f>
        <v>0</v>
      </c>
    </row>
    <row r="759" spans="1:34">
      <c r="A759" s="1900">
        <v>753</v>
      </c>
      <c r="B759" s="1900">
        <v>756</v>
      </c>
      <c r="D759" s="2177">
        <v>1</v>
      </c>
      <c r="E759" s="371"/>
      <c r="F759" s="371"/>
      <c r="H759" s="2112"/>
      <c r="I759" s="371" t="s">
        <v>418</v>
      </c>
      <c r="P759" s="1530"/>
      <c r="Q759" s="1530"/>
      <c r="R759" s="1530"/>
      <c r="S759" s="1530"/>
      <c r="T759" s="1530"/>
      <c r="U759" s="1530"/>
      <c r="V759" s="1530"/>
      <c r="W759" s="1530"/>
      <c r="X759" s="1530"/>
      <c r="Y759" s="1530"/>
      <c r="Z759" s="1530"/>
      <c r="AA759" s="1530"/>
      <c r="AB759" s="1413">
        <f>SUM(P759:R759)</f>
        <v>0</v>
      </c>
      <c r="AC759" s="1413">
        <f>SUM(S759:U759)</f>
        <v>0</v>
      </c>
      <c r="AD759" s="1413">
        <f>SUM(V759:X759)</f>
        <v>0</v>
      </c>
      <c r="AE759" s="1413">
        <f>SUM(Y759:AA759)</f>
        <v>0</v>
      </c>
      <c r="AF759" s="1413">
        <f>AB759+AC759</f>
        <v>0</v>
      </c>
      <c r="AG759" s="1413">
        <f>AE759+AD759</f>
        <v>0</v>
      </c>
      <c r="AH759" s="1413">
        <f>AF759+AG759</f>
        <v>0</v>
      </c>
    </row>
    <row r="760" spans="1:34">
      <c r="A760" s="1900">
        <v>754</v>
      </c>
      <c r="B760" s="1900">
        <v>757</v>
      </c>
      <c r="D760" s="2177">
        <v>1</v>
      </c>
      <c r="E760" s="371"/>
      <c r="F760" s="371"/>
      <c r="H760" s="2113"/>
      <c r="I760" s="16" t="s">
        <v>563</v>
      </c>
      <c r="J760" s="24"/>
      <c r="K760" s="24"/>
      <c r="L760" s="16"/>
      <c r="M760" s="16"/>
      <c r="N760" s="16"/>
      <c r="O760" s="16"/>
      <c r="P760" s="1531"/>
      <c r="Q760" s="1531"/>
      <c r="R760" s="1531"/>
      <c r="S760" s="1531"/>
      <c r="T760" s="1531"/>
      <c r="U760" s="1531"/>
      <c r="V760" s="1531"/>
      <c r="W760" s="1531"/>
      <c r="X760" s="1531"/>
      <c r="Y760" s="1531"/>
      <c r="Z760" s="1531"/>
      <c r="AA760" s="1531"/>
      <c r="AB760" s="1409">
        <f>SUM(P760:R760)</f>
        <v>0</v>
      </c>
      <c r="AC760" s="1409">
        <f>SUM(S760:U760)</f>
        <v>0</v>
      </c>
      <c r="AD760" s="1409">
        <f>SUM(V760:X760)</f>
        <v>0</v>
      </c>
      <c r="AE760" s="1409">
        <f>SUM(Y760:AA760)</f>
        <v>0</v>
      </c>
      <c r="AF760" s="1409">
        <f>AB760+AC760</f>
        <v>0</v>
      </c>
      <c r="AG760" s="1409">
        <f>AE760+AD760</f>
        <v>0</v>
      </c>
      <c r="AH760" s="1409">
        <f>AF760+AG760</f>
        <v>0</v>
      </c>
    </row>
    <row r="761" spans="1:34" s="326" customFormat="1">
      <c r="A761" s="1887"/>
      <c r="B761" s="1887">
        <v>758</v>
      </c>
      <c r="C761" s="371"/>
      <c r="D761" s="2177">
        <v>1</v>
      </c>
      <c r="E761" s="371"/>
      <c r="F761" s="371"/>
      <c r="G761" s="104"/>
      <c r="H761" s="2189"/>
      <c r="I761" s="2289"/>
      <c r="J761" s="2178"/>
      <c r="K761" s="2178"/>
      <c r="L761" s="2289"/>
      <c r="M761" s="2182"/>
      <c r="N761" s="2182"/>
      <c r="O761" s="2182"/>
      <c r="P761" s="1485"/>
      <c r="Q761" s="1485"/>
      <c r="R761" s="1485"/>
      <c r="S761" s="1485"/>
      <c r="T761" s="1485"/>
      <c r="U761" s="1485"/>
      <c r="V761" s="1485"/>
      <c r="W761" s="1485"/>
      <c r="X761" s="1485"/>
      <c r="Y761" s="1485"/>
      <c r="Z761" s="1485"/>
      <c r="AA761" s="1485"/>
      <c r="AB761" s="1485"/>
      <c r="AC761" s="1485"/>
      <c r="AD761" s="1485"/>
      <c r="AE761" s="1485"/>
      <c r="AF761" s="1485"/>
      <c r="AG761" s="1485"/>
      <c r="AH761" s="1485"/>
    </row>
    <row r="762" spans="1:34">
      <c r="B762" s="1887">
        <v>759</v>
      </c>
      <c r="D762" s="2177">
        <v>1</v>
      </c>
      <c r="E762" s="104"/>
      <c r="F762" s="104"/>
      <c r="G762" s="104"/>
      <c r="H762" s="104"/>
      <c r="I762" s="2182"/>
      <c r="J762" s="104"/>
      <c r="K762" s="104"/>
      <c r="L762" s="2182"/>
      <c r="M762" s="2182"/>
      <c r="N762" s="2182"/>
      <c r="O762" s="2182"/>
      <c r="P762" s="2187"/>
      <c r="Q762" s="2187"/>
      <c r="R762" s="2187"/>
      <c r="S762" s="2187"/>
      <c r="T762" s="2187"/>
      <c r="U762" s="2187"/>
      <c r="Y762" s="252"/>
    </row>
    <row r="763" spans="1:34" ht="26.25">
      <c r="A763" s="1887">
        <v>762</v>
      </c>
      <c r="B763" s="1887">
        <v>760</v>
      </c>
      <c r="D763" s="2177">
        <v>1</v>
      </c>
      <c r="E763" s="2180" t="s">
        <v>426</v>
      </c>
      <c r="F763" s="2180"/>
      <c r="G763" s="2181"/>
      <c r="O763" s="447"/>
    </row>
    <row r="764" spans="1:34" s="2121" customFormat="1" ht="15.75">
      <c r="A764" s="1887">
        <v>763</v>
      </c>
      <c r="B764" s="1887">
        <v>761</v>
      </c>
      <c r="D764" s="2177">
        <v>1</v>
      </c>
      <c r="F764" s="2207" t="s">
        <v>427</v>
      </c>
      <c r="G764" s="2353"/>
      <c r="H764" s="104"/>
      <c r="I764" s="2182"/>
      <c r="J764" s="104"/>
      <c r="K764" s="104"/>
      <c r="L764" s="2182"/>
      <c r="M764" s="2182"/>
      <c r="N764" s="2182"/>
      <c r="O764" s="2182"/>
      <c r="P764" s="2187"/>
      <c r="Q764" s="2187"/>
      <c r="R764" s="2187"/>
      <c r="S764" s="2187"/>
      <c r="T764" s="2187"/>
      <c r="U764" s="2187"/>
      <c r="V764" s="2354"/>
      <c r="W764" s="2354"/>
      <c r="X764" s="2354"/>
      <c r="Y764" s="2354"/>
    </row>
    <row r="765" spans="1:34" s="2121" customFormat="1">
      <c r="A765" s="1887">
        <v>764</v>
      </c>
      <c r="B765" s="1887">
        <v>762</v>
      </c>
      <c r="D765" s="2177">
        <v>1</v>
      </c>
      <c r="E765" s="104"/>
      <c r="F765" s="104"/>
      <c r="G765" s="104" t="s">
        <v>135</v>
      </c>
      <c r="H765" s="104"/>
      <c r="I765" s="2182"/>
      <c r="J765" s="104"/>
      <c r="K765" s="104"/>
      <c r="L765" s="2182"/>
      <c r="M765" s="2182"/>
      <c r="N765" s="2182"/>
      <c r="O765" s="2182"/>
      <c r="P765" s="2187"/>
      <c r="Q765" s="2187"/>
      <c r="R765" s="2187"/>
      <c r="S765" s="2187"/>
      <c r="T765" s="2187"/>
      <c r="U765" s="2187"/>
      <c r="V765" s="2354"/>
      <c r="W765" s="2354"/>
      <c r="X765" s="2354"/>
      <c r="Y765" s="2354"/>
    </row>
    <row r="766" spans="1:34" s="1537" customFormat="1">
      <c r="A766" s="1887">
        <v>765</v>
      </c>
      <c r="B766" s="1887">
        <v>763</v>
      </c>
      <c r="D766" s="2177">
        <v>1</v>
      </c>
      <c r="E766" s="1532"/>
      <c r="F766" s="1532"/>
      <c r="G766" s="1533"/>
      <c r="H766" s="1534" t="s">
        <v>352</v>
      </c>
      <c r="I766" s="1535"/>
      <c r="J766" s="1536"/>
      <c r="K766" s="1536"/>
      <c r="L766" s="1536"/>
      <c r="M766" s="1536"/>
      <c r="N766" s="1536"/>
      <c r="O766" s="1536"/>
      <c r="P766" s="2020">
        <f t="shared" ref="P766:AH766" si="443">P767+P772+P778+P783+P789</f>
        <v>701</v>
      </c>
      <c r="Q766" s="2020">
        <f t="shared" si="443"/>
        <v>701</v>
      </c>
      <c r="R766" s="2020">
        <f t="shared" si="443"/>
        <v>703</v>
      </c>
      <c r="S766" s="2020">
        <f t="shared" si="443"/>
        <v>704</v>
      </c>
      <c r="T766" s="2020">
        <f t="shared" si="443"/>
        <v>706</v>
      </c>
      <c r="U766" s="2020">
        <f t="shared" si="443"/>
        <v>701</v>
      </c>
      <c r="V766" s="2020">
        <f t="shared" si="443"/>
        <v>700</v>
      </c>
      <c r="W766" s="2020">
        <f t="shared" si="443"/>
        <v>699</v>
      </c>
      <c r="X766" s="2020">
        <f t="shared" si="443"/>
        <v>700</v>
      </c>
      <c r="Y766" s="2020">
        <f t="shared" si="443"/>
        <v>699</v>
      </c>
      <c r="Z766" s="2020">
        <f t="shared" si="443"/>
        <v>701</v>
      </c>
      <c r="AA766" s="2020">
        <f t="shared" si="443"/>
        <v>699</v>
      </c>
      <c r="AB766" s="2020">
        <f t="shared" si="443"/>
        <v>703</v>
      </c>
      <c r="AC766" s="2020">
        <f t="shared" si="443"/>
        <v>701</v>
      </c>
      <c r="AD766" s="2020">
        <f t="shared" si="443"/>
        <v>700</v>
      </c>
      <c r="AE766" s="2020">
        <f t="shared" si="443"/>
        <v>699</v>
      </c>
      <c r="AF766" s="2020">
        <f t="shared" si="443"/>
        <v>701</v>
      </c>
      <c r="AG766" s="2020">
        <f t="shared" si="443"/>
        <v>699</v>
      </c>
      <c r="AH766" s="2020">
        <f t="shared" si="443"/>
        <v>699</v>
      </c>
    </row>
    <row r="767" spans="1:34" s="2121" customFormat="1">
      <c r="A767" s="1887">
        <v>766</v>
      </c>
      <c r="B767" s="1887">
        <v>764</v>
      </c>
      <c r="D767" s="2177">
        <v>1</v>
      </c>
      <c r="E767" s="104"/>
      <c r="F767" s="104"/>
      <c r="G767" s="104"/>
      <c r="H767" s="2355"/>
      <c r="I767" s="520" t="s">
        <v>64</v>
      </c>
      <c r="J767" s="520"/>
      <c r="K767" s="520"/>
      <c r="L767" s="81"/>
      <c r="M767" s="81"/>
      <c r="N767" s="81"/>
      <c r="O767" s="2230"/>
      <c r="P767" s="1538">
        <f t="shared" ref="P767:W767" si="444">SUM(P768:P771)</f>
        <v>166</v>
      </c>
      <c r="Q767" s="1538">
        <f t="shared" si="444"/>
        <v>166</v>
      </c>
      <c r="R767" s="1538">
        <f t="shared" si="444"/>
        <v>168</v>
      </c>
      <c r="S767" s="1538">
        <f t="shared" si="444"/>
        <v>169</v>
      </c>
      <c r="T767" s="1538">
        <f t="shared" si="444"/>
        <v>171</v>
      </c>
      <c r="U767" s="1538">
        <f t="shared" si="444"/>
        <v>169</v>
      </c>
      <c r="V767" s="1538">
        <f t="shared" si="444"/>
        <v>168</v>
      </c>
      <c r="W767" s="1538">
        <f t="shared" si="444"/>
        <v>167</v>
      </c>
      <c r="X767" s="1538">
        <f t="shared" ref="X767:AH767" si="445">SUM(X768:X771)</f>
        <v>167</v>
      </c>
      <c r="Y767" s="1538">
        <f>SUM(Y768:Y771)</f>
        <v>167</v>
      </c>
      <c r="Z767" s="1538">
        <f>SUM(Z768:Z771)</f>
        <v>170</v>
      </c>
      <c r="AA767" s="1538">
        <f>SUM(AA768:AA771)</f>
        <v>167</v>
      </c>
      <c r="AB767" s="1538">
        <f t="shared" si="445"/>
        <v>168</v>
      </c>
      <c r="AC767" s="1538">
        <f t="shared" si="445"/>
        <v>169</v>
      </c>
      <c r="AD767" s="1538">
        <f t="shared" si="445"/>
        <v>167</v>
      </c>
      <c r="AE767" s="1538">
        <f t="shared" si="445"/>
        <v>167</v>
      </c>
      <c r="AF767" s="1538">
        <f t="shared" si="445"/>
        <v>169</v>
      </c>
      <c r="AG767" s="1538">
        <f t="shared" si="445"/>
        <v>167</v>
      </c>
      <c r="AH767" s="1538">
        <f t="shared" si="445"/>
        <v>167</v>
      </c>
    </row>
    <row r="768" spans="1:34" s="2121" customFormat="1">
      <c r="A768" s="1887">
        <v>767</v>
      </c>
      <c r="B768" s="1887">
        <v>765</v>
      </c>
      <c r="D768" s="2177">
        <v>1</v>
      </c>
      <c r="E768" s="104"/>
      <c r="F768" s="104"/>
      <c r="G768" s="104"/>
      <c r="H768" s="2355"/>
      <c r="I768" s="104"/>
      <c r="J768" s="104"/>
      <c r="K768" s="104"/>
      <c r="L768" s="2182"/>
      <c r="M768" s="2356"/>
      <c r="N768" s="2356"/>
      <c r="O768" s="2182" t="s">
        <v>130</v>
      </c>
      <c r="P768" s="1539">
        <f t="shared" ref="P768:AA771" si="446">P799+P949+P919+P829+P859+P889</f>
        <v>105</v>
      </c>
      <c r="Q768" s="1539">
        <f t="shared" si="446"/>
        <v>105</v>
      </c>
      <c r="R768" s="1539">
        <f t="shared" si="446"/>
        <v>107</v>
      </c>
      <c r="S768" s="1539">
        <f t="shared" si="446"/>
        <v>108</v>
      </c>
      <c r="T768" s="1539">
        <f t="shared" si="446"/>
        <v>109</v>
      </c>
      <c r="U768" s="1539">
        <f t="shared" si="446"/>
        <v>107</v>
      </c>
      <c r="V768" s="1539">
        <f t="shared" si="446"/>
        <v>107</v>
      </c>
      <c r="W768" s="1539">
        <f t="shared" si="446"/>
        <v>106</v>
      </c>
      <c r="X768" s="1539">
        <f t="shared" si="446"/>
        <v>106</v>
      </c>
      <c r="Y768" s="1539">
        <f t="shared" si="446"/>
        <v>107</v>
      </c>
      <c r="Z768" s="1539">
        <f t="shared" si="446"/>
        <v>109</v>
      </c>
      <c r="AA768" s="1539">
        <f t="shared" si="446"/>
        <v>106</v>
      </c>
      <c r="AB768" s="1383">
        <f>R768</f>
        <v>107</v>
      </c>
      <c r="AC768" s="1383">
        <f>U768</f>
        <v>107</v>
      </c>
      <c r="AD768" s="1383">
        <f>X768</f>
        <v>106</v>
      </c>
      <c r="AE768" s="1383">
        <f>AA768</f>
        <v>106</v>
      </c>
      <c r="AF768" s="1383">
        <f>AC768</f>
        <v>107</v>
      </c>
      <c r="AG768" s="1383">
        <f>AE768</f>
        <v>106</v>
      </c>
      <c r="AH768" s="1383">
        <f>AG768</f>
        <v>106</v>
      </c>
    </row>
    <row r="769" spans="1:34" s="2121" customFormat="1">
      <c r="A769" s="1887">
        <v>768</v>
      </c>
      <c r="B769" s="1887">
        <v>766</v>
      </c>
      <c r="D769" s="2177">
        <v>1</v>
      </c>
      <c r="E769" s="104"/>
      <c r="F769" s="104"/>
      <c r="G769" s="104"/>
      <c r="H769" s="2355"/>
      <c r="I769" s="104"/>
      <c r="J769" s="104"/>
      <c r="K769" s="104"/>
      <c r="L769" s="2182"/>
      <c r="M769" s="2356"/>
      <c r="N769" s="2356"/>
      <c r="O769" s="2182" t="s">
        <v>129</v>
      </c>
      <c r="P769" s="1539">
        <f t="shared" si="446"/>
        <v>0</v>
      </c>
      <c r="Q769" s="1539">
        <f t="shared" si="446"/>
        <v>0</v>
      </c>
      <c r="R769" s="1539">
        <f t="shared" si="446"/>
        <v>0</v>
      </c>
      <c r="S769" s="1539">
        <f t="shared" si="446"/>
        <v>0</v>
      </c>
      <c r="T769" s="1539">
        <f t="shared" si="446"/>
        <v>0</v>
      </c>
      <c r="U769" s="1539">
        <f t="shared" si="446"/>
        <v>0</v>
      </c>
      <c r="V769" s="1539">
        <f t="shared" si="446"/>
        <v>0</v>
      </c>
      <c r="W769" s="1539">
        <f t="shared" si="446"/>
        <v>0</v>
      </c>
      <c r="X769" s="1539">
        <f t="shared" si="446"/>
        <v>0</v>
      </c>
      <c r="Y769" s="1539">
        <f t="shared" si="446"/>
        <v>0</v>
      </c>
      <c r="Z769" s="1539">
        <f t="shared" si="446"/>
        <v>0</v>
      </c>
      <c r="AA769" s="1539">
        <f t="shared" si="446"/>
        <v>0</v>
      </c>
      <c r="AB769" s="1383">
        <f>R769</f>
        <v>0</v>
      </c>
      <c r="AC769" s="1383">
        <f>U769</f>
        <v>0</v>
      </c>
      <c r="AD769" s="1383">
        <f>X769</f>
        <v>0</v>
      </c>
      <c r="AE769" s="1383">
        <f>AA769</f>
        <v>0</v>
      </c>
      <c r="AF769" s="1383">
        <f>AC769</f>
        <v>0</v>
      </c>
      <c r="AG769" s="1383">
        <f>AE769</f>
        <v>0</v>
      </c>
      <c r="AH769" s="1383">
        <f>AG769</f>
        <v>0</v>
      </c>
    </row>
    <row r="770" spans="1:34" s="2121" customFormat="1">
      <c r="A770" s="1887">
        <v>769</v>
      </c>
      <c r="B770" s="1887">
        <v>767</v>
      </c>
      <c r="D770" s="2177">
        <v>1</v>
      </c>
      <c r="E770" s="104"/>
      <c r="F770" s="104"/>
      <c r="G770" s="104"/>
      <c r="H770" s="2355"/>
      <c r="I770" s="104"/>
      <c r="J770" s="104"/>
      <c r="K770" s="104"/>
      <c r="L770" s="2182"/>
      <c r="M770" s="2356"/>
      <c r="N770" s="2356"/>
      <c r="O770" s="2182" t="s">
        <v>128</v>
      </c>
      <c r="P770" s="1539">
        <f t="shared" si="446"/>
        <v>30</v>
      </c>
      <c r="Q770" s="1539">
        <f t="shared" si="446"/>
        <v>30</v>
      </c>
      <c r="R770" s="1539">
        <f t="shared" si="446"/>
        <v>29</v>
      </c>
      <c r="S770" s="1539">
        <f t="shared" si="446"/>
        <v>29</v>
      </c>
      <c r="T770" s="1539">
        <f t="shared" si="446"/>
        <v>30</v>
      </c>
      <c r="U770" s="1539">
        <f t="shared" si="446"/>
        <v>30</v>
      </c>
      <c r="V770" s="1539">
        <f t="shared" si="446"/>
        <v>30</v>
      </c>
      <c r="W770" s="1539">
        <f t="shared" si="446"/>
        <v>30</v>
      </c>
      <c r="X770" s="1539">
        <f t="shared" si="446"/>
        <v>30</v>
      </c>
      <c r="Y770" s="1539">
        <f t="shared" si="446"/>
        <v>29</v>
      </c>
      <c r="Z770" s="1539">
        <f t="shared" si="446"/>
        <v>29</v>
      </c>
      <c r="AA770" s="1539">
        <f t="shared" si="446"/>
        <v>29</v>
      </c>
      <c r="AB770" s="1383">
        <f>R770</f>
        <v>29</v>
      </c>
      <c r="AC770" s="1383">
        <f>U770</f>
        <v>30</v>
      </c>
      <c r="AD770" s="1383">
        <f>X770</f>
        <v>30</v>
      </c>
      <c r="AE770" s="1383">
        <f>AA770</f>
        <v>29</v>
      </c>
      <c r="AF770" s="1383">
        <f>AC770</f>
        <v>30</v>
      </c>
      <c r="AG770" s="1383">
        <f>AE770</f>
        <v>29</v>
      </c>
      <c r="AH770" s="1383">
        <f>AG770</f>
        <v>29</v>
      </c>
    </row>
    <row r="771" spans="1:34" s="2121" customFormat="1">
      <c r="A771" s="1887">
        <v>770</v>
      </c>
      <c r="B771" s="1887">
        <v>768</v>
      </c>
      <c r="D771" s="2177">
        <v>1</v>
      </c>
      <c r="E771" s="104"/>
      <c r="F771" s="104"/>
      <c r="G771" s="104"/>
      <c r="H771" s="2355"/>
      <c r="I771" s="1188"/>
      <c r="J771" s="1188"/>
      <c r="K771" s="1188"/>
      <c r="L771" s="2241"/>
      <c r="M771" s="2357"/>
      <c r="N771" s="2357"/>
      <c r="O771" s="2241" t="s">
        <v>125</v>
      </c>
      <c r="P771" s="1540">
        <f t="shared" si="446"/>
        <v>31</v>
      </c>
      <c r="Q771" s="1540">
        <f t="shared" si="446"/>
        <v>31</v>
      </c>
      <c r="R771" s="1540">
        <f t="shared" si="446"/>
        <v>32</v>
      </c>
      <c r="S771" s="1540">
        <f t="shared" si="446"/>
        <v>32</v>
      </c>
      <c r="T771" s="1540">
        <f t="shared" si="446"/>
        <v>32</v>
      </c>
      <c r="U771" s="1540">
        <f t="shared" si="446"/>
        <v>32</v>
      </c>
      <c r="V771" s="1540">
        <f t="shared" si="446"/>
        <v>31</v>
      </c>
      <c r="W771" s="1540">
        <f t="shared" si="446"/>
        <v>31</v>
      </c>
      <c r="X771" s="1540">
        <f t="shared" si="446"/>
        <v>31</v>
      </c>
      <c r="Y771" s="1540">
        <f t="shared" si="446"/>
        <v>31</v>
      </c>
      <c r="Z771" s="1540">
        <f t="shared" si="446"/>
        <v>32</v>
      </c>
      <c r="AA771" s="1540">
        <f t="shared" si="446"/>
        <v>32</v>
      </c>
      <c r="AB771" s="1541">
        <f>R771</f>
        <v>32</v>
      </c>
      <c r="AC771" s="1541">
        <f>U771</f>
        <v>32</v>
      </c>
      <c r="AD771" s="1541">
        <f>X771</f>
        <v>31</v>
      </c>
      <c r="AE771" s="1541">
        <f>AA771</f>
        <v>32</v>
      </c>
      <c r="AF771" s="1541">
        <f>AC771</f>
        <v>32</v>
      </c>
      <c r="AG771" s="1541">
        <f>AE771</f>
        <v>32</v>
      </c>
      <c r="AH771" s="1541">
        <f>AG771</f>
        <v>32</v>
      </c>
    </row>
    <row r="772" spans="1:34" s="2121" customFormat="1">
      <c r="A772" s="1887">
        <v>771</v>
      </c>
      <c r="B772" s="1887">
        <v>769</v>
      </c>
      <c r="D772" s="2177">
        <v>1</v>
      </c>
      <c r="E772" s="104"/>
      <c r="F772" s="104"/>
      <c r="G772" s="104"/>
      <c r="H772" s="2355"/>
      <c r="I772" s="520" t="s">
        <v>355</v>
      </c>
      <c r="J772" s="520"/>
      <c r="K772" s="520"/>
      <c r="L772" s="81"/>
      <c r="M772" s="81"/>
      <c r="N772" s="81"/>
      <c r="O772" s="2230"/>
      <c r="P772" s="1496">
        <f>SUM(P773:P777)</f>
        <v>398</v>
      </c>
      <c r="Q772" s="1496">
        <f t="shared" ref="Q772:AH772" si="447">SUM(Q773:Q777)</f>
        <v>398</v>
      </c>
      <c r="R772" s="1496">
        <f t="shared" si="447"/>
        <v>398</v>
      </c>
      <c r="S772" s="1496">
        <f t="shared" si="447"/>
        <v>398</v>
      </c>
      <c r="T772" s="1496">
        <f t="shared" si="447"/>
        <v>398</v>
      </c>
      <c r="U772" s="1496">
        <f t="shared" si="447"/>
        <v>397</v>
      </c>
      <c r="V772" s="1496">
        <f t="shared" si="447"/>
        <v>395</v>
      </c>
      <c r="W772" s="1496">
        <f t="shared" si="447"/>
        <v>395</v>
      </c>
      <c r="X772" s="1496">
        <f t="shared" si="447"/>
        <v>396</v>
      </c>
      <c r="Y772" s="1496">
        <f t="shared" si="447"/>
        <v>396</v>
      </c>
      <c r="Z772" s="1496">
        <f t="shared" si="447"/>
        <v>397</v>
      </c>
      <c r="AA772" s="1496">
        <f t="shared" si="447"/>
        <v>398</v>
      </c>
      <c r="AB772" s="1538">
        <f t="shared" si="447"/>
        <v>398</v>
      </c>
      <c r="AC772" s="1538">
        <f t="shared" si="447"/>
        <v>397</v>
      </c>
      <c r="AD772" s="1538">
        <f t="shared" si="447"/>
        <v>396</v>
      </c>
      <c r="AE772" s="1538">
        <f t="shared" si="447"/>
        <v>398</v>
      </c>
      <c r="AF772" s="1538">
        <f t="shared" si="447"/>
        <v>397</v>
      </c>
      <c r="AG772" s="1538">
        <f t="shared" si="447"/>
        <v>398</v>
      </c>
      <c r="AH772" s="1538">
        <f t="shared" si="447"/>
        <v>398</v>
      </c>
    </row>
    <row r="773" spans="1:34" s="2121" customFormat="1">
      <c r="A773" s="1887">
        <v>772</v>
      </c>
      <c r="B773" s="1887">
        <v>770</v>
      </c>
      <c r="D773" s="2177">
        <v>1</v>
      </c>
      <c r="E773" s="104"/>
      <c r="F773" s="104"/>
      <c r="G773" s="104"/>
      <c r="H773" s="2355"/>
      <c r="I773" s="104"/>
      <c r="J773" s="104"/>
      <c r="K773" s="104"/>
      <c r="L773" s="2182"/>
      <c r="M773" s="2356"/>
      <c r="N773" s="2356"/>
      <c r="O773" s="2182" t="s">
        <v>240</v>
      </c>
      <c r="P773" s="1539">
        <f t="shared" ref="P773:AA777" si="448">P804+P954+P924+P834+P864+P894</f>
        <v>324</v>
      </c>
      <c r="Q773" s="1539">
        <f t="shared" si="448"/>
        <v>324</v>
      </c>
      <c r="R773" s="1539">
        <f t="shared" si="448"/>
        <v>324</v>
      </c>
      <c r="S773" s="1539">
        <f t="shared" si="448"/>
        <v>324</v>
      </c>
      <c r="T773" s="1539">
        <f t="shared" si="448"/>
        <v>324</v>
      </c>
      <c r="U773" s="1539">
        <f t="shared" si="448"/>
        <v>323</v>
      </c>
      <c r="V773" s="1539">
        <f t="shared" si="448"/>
        <v>321</v>
      </c>
      <c r="W773" s="1539">
        <f t="shared" si="448"/>
        <v>321</v>
      </c>
      <c r="X773" s="1539">
        <f t="shared" si="448"/>
        <v>321</v>
      </c>
      <c r="Y773" s="1539">
        <f t="shared" si="448"/>
        <v>321</v>
      </c>
      <c r="Z773" s="1539">
        <f t="shared" si="448"/>
        <v>322</v>
      </c>
      <c r="AA773" s="1539">
        <f t="shared" si="448"/>
        <v>324</v>
      </c>
      <c r="AB773" s="1383">
        <f>R773</f>
        <v>324</v>
      </c>
      <c r="AC773" s="1383">
        <f>U773</f>
        <v>323</v>
      </c>
      <c r="AD773" s="1383">
        <f>X773</f>
        <v>321</v>
      </c>
      <c r="AE773" s="1383">
        <f>AA773</f>
        <v>324</v>
      </c>
      <c r="AF773" s="1383">
        <f>AC773</f>
        <v>323</v>
      </c>
      <c r="AG773" s="1383">
        <f>AE773</f>
        <v>324</v>
      </c>
      <c r="AH773" s="1383">
        <f>AG773</f>
        <v>324</v>
      </c>
    </row>
    <row r="774" spans="1:34" s="2121" customFormat="1">
      <c r="A774" s="1887">
        <v>773</v>
      </c>
      <c r="B774" s="1887">
        <v>771</v>
      </c>
      <c r="D774" s="2177">
        <v>1</v>
      </c>
      <c r="E774" s="104"/>
      <c r="F774" s="104"/>
      <c r="G774" s="104"/>
      <c r="H774" s="2355"/>
      <c r="I774" s="104"/>
      <c r="J774" s="104"/>
      <c r="K774" s="104"/>
      <c r="L774" s="2182"/>
      <c r="M774" s="2356"/>
      <c r="N774" s="2356"/>
      <c r="O774" s="2182" t="s">
        <v>241</v>
      </c>
      <c r="P774" s="1539">
        <f t="shared" si="448"/>
        <v>1</v>
      </c>
      <c r="Q774" s="1539">
        <f t="shared" si="448"/>
        <v>1</v>
      </c>
      <c r="R774" s="1539">
        <f t="shared" si="448"/>
        <v>1</v>
      </c>
      <c r="S774" s="1539">
        <f t="shared" si="448"/>
        <v>1</v>
      </c>
      <c r="T774" s="1539">
        <f t="shared" si="448"/>
        <v>1</v>
      </c>
      <c r="U774" s="1539">
        <f t="shared" si="448"/>
        <v>1</v>
      </c>
      <c r="V774" s="1539">
        <f t="shared" si="448"/>
        <v>1</v>
      </c>
      <c r="W774" s="1539">
        <f t="shared" si="448"/>
        <v>1</v>
      </c>
      <c r="X774" s="1539">
        <f t="shared" si="448"/>
        <v>1</v>
      </c>
      <c r="Y774" s="1539">
        <f t="shared" si="448"/>
        <v>1</v>
      </c>
      <c r="Z774" s="1539">
        <f t="shared" si="448"/>
        <v>1</v>
      </c>
      <c r="AA774" s="1539">
        <f t="shared" si="448"/>
        <v>1</v>
      </c>
      <c r="AB774" s="1383">
        <f>R774</f>
        <v>1</v>
      </c>
      <c r="AC774" s="1383">
        <f>U774</f>
        <v>1</v>
      </c>
      <c r="AD774" s="1383">
        <f>X774</f>
        <v>1</v>
      </c>
      <c r="AE774" s="1383">
        <f>AA774</f>
        <v>1</v>
      </c>
      <c r="AF774" s="1383">
        <f>AC774</f>
        <v>1</v>
      </c>
      <c r="AG774" s="1383">
        <f>AE774</f>
        <v>1</v>
      </c>
      <c r="AH774" s="1383">
        <f>AG774</f>
        <v>1</v>
      </c>
    </row>
    <row r="775" spans="1:34" s="2121" customFormat="1">
      <c r="A775" s="1887">
        <v>774</v>
      </c>
      <c r="B775" s="1887">
        <v>772</v>
      </c>
      <c r="D775" s="2177">
        <v>1</v>
      </c>
      <c r="E775" s="104"/>
      <c r="F775" s="104"/>
      <c r="G775" s="104"/>
      <c r="H775" s="2355"/>
      <c r="I775" s="104"/>
      <c r="J775" s="104"/>
      <c r="K775" s="104"/>
      <c r="L775" s="2182"/>
      <c r="M775" s="2356"/>
      <c r="N775" s="2356"/>
      <c r="O775" s="2182" t="s">
        <v>354</v>
      </c>
      <c r="P775" s="1539">
        <f t="shared" si="448"/>
        <v>43</v>
      </c>
      <c r="Q775" s="1539">
        <f t="shared" si="448"/>
        <v>43</v>
      </c>
      <c r="R775" s="1539">
        <f t="shared" si="448"/>
        <v>43</v>
      </c>
      <c r="S775" s="1539">
        <f t="shared" si="448"/>
        <v>43</v>
      </c>
      <c r="T775" s="1539">
        <f t="shared" si="448"/>
        <v>43</v>
      </c>
      <c r="U775" s="1539">
        <f t="shared" si="448"/>
        <v>43</v>
      </c>
      <c r="V775" s="1539">
        <f t="shared" si="448"/>
        <v>43</v>
      </c>
      <c r="W775" s="1539">
        <f t="shared" si="448"/>
        <v>43</v>
      </c>
      <c r="X775" s="1539">
        <f t="shared" si="448"/>
        <v>43</v>
      </c>
      <c r="Y775" s="1539">
        <f t="shared" si="448"/>
        <v>43</v>
      </c>
      <c r="Z775" s="1539">
        <f t="shared" si="448"/>
        <v>43</v>
      </c>
      <c r="AA775" s="1539">
        <f t="shared" si="448"/>
        <v>42</v>
      </c>
      <c r="AB775" s="1383">
        <f>R775</f>
        <v>43</v>
      </c>
      <c r="AC775" s="1383">
        <f>U775</f>
        <v>43</v>
      </c>
      <c r="AD775" s="1383">
        <f>X775</f>
        <v>43</v>
      </c>
      <c r="AE775" s="1383">
        <f>AA775</f>
        <v>42</v>
      </c>
      <c r="AF775" s="1383">
        <f>AC775</f>
        <v>43</v>
      </c>
      <c r="AG775" s="1383">
        <f>AE775</f>
        <v>42</v>
      </c>
      <c r="AH775" s="1383">
        <f>AG775</f>
        <v>42</v>
      </c>
    </row>
    <row r="776" spans="1:34" s="2121" customFormat="1">
      <c r="A776" s="1887">
        <v>775</v>
      </c>
      <c r="B776" s="1887">
        <v>773</v>
      </c>
      <c r="D776" s="2177">
        <v>1</v>
      </c>
      <c r="E776" s="104"/>
      <c r="F776" s="104"/>
      <c r="G776" s="104"/>
      <c r="H776" s="2355"/>
      <c r="I776" s="104"/>
      <c r="J776" s="104"/>
      <c r="K776" s="104"/>
      <c r="L776" s="2182"/>
      <c r="M776" s="2356"/>
      <c r="N776" s="2356"/>
      <c r="O776" s="2182" t="s">
        <v>126</v>
      </c>
      <c r="P776" s="1539">
        <f t="shared" si="448"/>
        <v>0</v>
      </c>
      <c r="Q776" s="1539">
        <f t="shared" si="448"/>
        <v>0</v>
      </c>
      <c r="R776" s="1539">
        <f t="shared" si="448"/>
        <v>0</v>
      </c>
      <c r="S776" s="1539">
        <f t="shared" si="448"/>
        <v>0</v>
      </c>
      <c r="T776" s="1539">
        <f t="shared" si="448"/>
        <v>0</v>
      </c>
      <c r="U776" s="1539">
        <f t="shared" si="448"/>
        <v>0</v>
      </c>
      <c r="V776" s="1539">
        <f t="shared" si="448"/>
        <v>0</v>
      </c>
      <c r="W776" s="1539">
        <f t="shared" si="448"/>
        <v>0</v>
      </c>
      <c r="X776" s="1539">
        <f t="shared" si="448"/>
        <v>0</v>
      </c>
      <c r="Y776" s="1539">
        <f t="shared" si="448"/>
        <v>0</v>
      </c>
      <c r="Z776" s="1539">
        <f t="shared" si="448"/>
        <v>0</v>
      </c>
      <c r="AA776" s="1539">
        <f t="shared" si="448"/>
        <v>0</v>
      </c>
      <c r="AB776" s="1383">
        <f>R776</f>
        <v>0</v>
      </c>
      <c r="AC776" s="1383">
        <f>U776</f>
        <v>0</v>
      </c>
      <c r="AD776" s="1383">
        <f>X776</f>
        <v>0</v>
      </c>
      <c r="AE776" s="1383">
        <f>AA776</f>
        <v>0</v>
      </c>
      <c r="AF776" s="1383">
        <f>AC776</f>
        <v>0</v>
      </c>
      <c r="AG776" s="1383">
        <f>AE776</f>
        <v>0</v>
      </c>
      <c r="AH776" s="1383">
        <f>AG776</f>
        <v>0</v>
      </c>
    </row>
    <row r="777" spans="1:34" s="2121" customFormat="1">
      <c r="A777" s="1887">
        <v>776</v>
      </c>
      <c r="B777" s="1887">
        <v>774</v>
      </c>
      <c r="D777" s="2177">
        <v>1</v>
      </c>
      <c r="E777" s="104"/>
      <c r="F777" s="104"/>
      <c r="G777" s="104"/>
      <c r="H777" s="2355"/>
      <c r="I777" s="104"/>
      <c r="J777" s="104"/>
      <c r="K777" s="104"/>
      <c r="L777" s="2182"/>
      <c r="M777" s="2356"/>
      <c r="N777" s="2356"/>
      <c r="O777" s="2182" t="s">
        <v>125</v>
      </c>
      <c r="P777" s="1539">
        <f t="shared" si="448"/>
        <v>30</v>
      </c>
      <c r="Q777" s="1539">
        <f t="shared" si="448"/>
        <v>30</v>
      </c>
      <c r="R777" s="1539">
        <f t="shared" si="448"/>
        <v>30</v>
      </c>
      <c r="S777" s="1539">
        <f t="shared" si="448"/>
        <v>30</v>
      </c>
      <c r="T777" s="1539">
        <f t="shared" si="448"/>
        <v>30</v>
      </c>
      <c r="U777" s="1539">
        <f t="shared" si="448"/>
        <v>30</v>
      </c>
      <c r="V777" s="1539">
        <f t="shared" si="448"/>
        <v>30</v>
      </c>
      <c r="W777" s="1539">
        <f t="shared" si="448"/>
        <v>30</v>
      </c>
      <c r="X777" s="1539">
        <f t="shared" si="448"/>
        <v>31</v>
      </c>
      <c r="Y777" s="1539">
        <f t="shared" si="448"/>
        <v>31</v>
      </c>
      <c r="Z777" s="1539">
        <f t="shared" si="448"/>
        <v>31</v>
      </c>
      <c r="AA777" s="1539">
        <f t="shared" si="448"/>
        <v>31</v>
      </c>
      <c r="AB777" s="1383">
        <f>R777</f>
        <v>30</v>
      </c>
      <c r="AC777" s="1383">
        <f>U777</f>
        <v>30</v>
      </c>
      <c r="AD777" s="1383">
        <f>X777</f>
        <v>31</v>
      </c>
      <c r="AE777" s="1383">
        <f>AA777</f>
        <v>31</v>
      </c>
      <c r="AF777" s="1383">
        <f>AC777</f>
        <v>30</v>
      </c>
      <c r="AG777" s="1383">
        <f>AE777</f>
        <v>31</v>
      </c>
      <c r="AH777" s="1383">
        <f>AG777</f>
        <v>31</v>
      </c>
    </row>
    <row r="778" spans="1:34" s="2121" customFormat="1">
      <c r="A778" s="1887">
        <v>777</v>
      </c>
      <c r="B778" s="1887">
        <v>775</v>
      </c>
      <c r="D778" s="2177">
        <v>1</v>
      </c>
      <c r="E778" s="104"/>
      <c r="F778" s="104"/>
      <c r="G778" s="104"/>
      <c r="H778" s="2355"/>
      <c r="I778" s="512" t="s">
        <v>359</v>
      </c>
      <c r="J778" s="512"/>
      <c r="K778" s="512"/>
      <c r="L778" s="511"/>
      <c r="M778" s="511"/>
      <c r="N778" s="511"/>
      <c r="O778" s="2358"/>
      <c r="P778" s="1503">
        <f t="shared" ref="P778:W778" si="449">SUM(P779:P782)</f>
        <v>25</v>
      </c>
      <c r="Q778" s="1503">
        <f t="shared" si="449"/>
        <v>25</v>
      </c>
      <c r="R778" s="1503">
        <f t="shared" si="449"/>
        <v>25</v>
      </c>
      <c r="S778" s="1503">
        <f t="shared" si="449"/>
        <v>25</v>
      </c>
      <c r="T778" s="1503">
        <f t="shared" si="449"/>
        <v>25</v>
      </c>
      <c r="U778" s="1503">
        <f t="shared" si="449"/>
        <v>25</v>
      </c>
      <c r="V778" s="1503">
        <f t="shared" si="449"/>
        <v>25</v>
      </c>
      <c r="W778" s="1503">
        <f t="shared" si="449"/>
        <v>25</v>
      </c>
      <c r="X778" s="1503">
        <f>SUM(X779:X782)</f>
        <v>25</v>
      </c>
      <c r="Y778" s="1503">
        <f>SUM(Y779:Y782)</f>
        <v>25</v>
      </c>
      <c r="Z778" s="1503">
        <f>SUM(Z779:Z782)</f>
        <v>24</v>
      </c>
      <c r="AA778" s="1503">
        <f>SUM(AA779:AA782)</f>
        <v>24</v>
      </c>
      <c r="AB778" s="1542">
        <f t="shared" ref="AB778:AH778" si="450">SUM(AB779:AB782)</f>
        <v>25</v>
      </c>
      <c r="AC778" s="1542">
        <f t="shared" si="450"/>
        <v>25</v>
      </c>
      <c r="AD778" s="1542">
        <f t="shared" si="450"/>
        <v>25</v>
      </c>
      <c r="AE778" s="1542">
        <f t="shared" si="450"/>
        <v>24</v>
      </c>
      <c r="AF778" s="1542">
        <f t="shared" si="450"/>
        <v>25</v>
      </c>
      <c r="AG778" s="1542">
        <f t="shared" si="450"/>
        <v>24</v>
      </c>
      <c r="AH778" s="1542">
        <f t="shared" si="450"/>
        <v>24</v>
      </c>
    </row>
    <row r="779" spans="1:34" s="2121" customFormat="1">
      <c r="A779" s="1887">
        <v>778</v>
      </c>
      <c r="B779" s="1887">
        <v>776</v>
      </c>
      <c r="D779" s="2177">
        <v>1</v>
      </c>
      <c r="E779" s="104"/>
      <c r="F779" s="104"/>
      <c r="G779" s="104"/>
      <c r="H779" s="2355"/>
      <c r="I779" s="104"/>
      <c r="J779" s="104"/>
      <c r="K779" s="104"/>
      <c r="L779" s="2182"/>
      <c r="M779" s="2356"/>
      <c r="N779" s="2356"/>
      <c r="O779" s="2182" t="s">
        <v>291</v>
      </c>
      <c r="P779" s="1539">
        <f t="shared" ref="P779:AA782" si="451">P810+P960+P930+P840+P870+P900</f>
        <v>7</v>
      </c>
      <c r="Q779" s="1539">
        <f t="shared" si="451"/>
        <v>7</v>
      </c>
      <c r="R779" s="1539">
        <f t="shared" si="451"/>
        <v>7</v>
      </c>
      <c r="S779" s="1539">
        <f t="shared" si="451"/>
        <v>7</v>
      </c>
      <c r="T779" s="1539">
        <f t="shared" si="451"/>
        <v>7</v>
      </c>
      <c r="U779" s="1539">
        <f t="shared" si="451"/>
        <v>7</v>
      </c>
      <c r="V779" s="1539">
        <f t="shared" si="451"/>
        <v>7</v>
      </c>
      <c r="W779" s="1539">
        <f t="shared" si="451"/>
        <v>7</v>
      </c>
      <c r="X779" s="1539">
        <f t="shared" si="451"/>
        <v>7</v>
      </c>
      <c r="Y779" s="1539">
        <f t="shared" si="451"/>
        <v>7</v>
      </c>
      <c r="Z779" s="1539">
        <f t="shared" si="451"/>
        <v>7</v>
      </c>
      <c r="AA779" s="1539">
        <f t="shared" si="451"/>
        <v>7</v>
      </c>
      <c r="AB779" s="1383">
        <f>R779</f>
        <v>7</v>
      </c>
      <c r="AC779" s="1383">
        <f>U779</f>
        <v>7</v>
      </c>
      <c r="AD779" s="1383">
        <f>X779</f>
        <v>7</v>
      </c>
      <c r="AE779" s="1383">
        <f>AA779</f>
        <v>7</v>
      </c>
      <c r="AF779" s="1383">
        <f>AC779</f>
        <v>7</v>
      </c>
      <c r="AG779" s="1383">
        <f>AE779</f>
        <v>7</v>
      </c>
      <c r="AH779" s="1383">
        <f>AG779</f>
        <v>7</v>
      </c>
    </row>
    <row r="780" spans="1:34" s="2121" customFormat="1">
      <c r="A780" s="1887">
        <v>779</v>
      </c>
      <c r="B780" s="1887">
        <v>777</v>
      </c>
      <c r="D780" s="2177">
        <v>1</v>
      </c>
      <c r="E780" s="104"/>
      <c r="F780" s="104"/>
      <c r="G780" s="104"/>
      <c r="H780" s="2355"/>
      <c r="I780" s="104"/>
      <c r="J780" s="104"/>
      <c r="K780" s="104"/>
      <c r="L780" s="2182"/>
      <c r="M780" s="2356"/>
      <c r="N780" s="2356"/>
      <c r="O780" s="2182" t="s">
        <v>292</v>
      </c>
      <c r="P780" s="1539">
        <f t="shared" si="451"/>
        <v>0</v>
      </c>
      <c r="Q780" s="1539">
        <f t="shared" si="451"/>
        <v>0</v>
      </c>
      <c r="R780" s="1539">
        <f t="shared" si="451"/>
        <v>0</v>
      </c>
      <c r="S780" s="1539">
        <f t="shared" si="451"/>
        <v>0</v>
      </c>
      <c r="T780" s="1539">
        <f t="shared" si="451"/>
        <v>0</v>
      </c>
      <c r="U780" s="1539">
        <f t="shared" si="451"/>
        <v>0</v>
      </c>
      <c r="V780" s="1539">
        <f t="shared" si="451"/>
        <v>0</v>
      </c>
      <c r="W780" s="1539">
        <f t="shared" si="451"/>
        <v>0</v>
      </c>
      <c r="X780" s="1539">
        <f t="shared" si="451"/>
        <v>0</v>
      </c>
      <c r="Y780" s="1539">
        <f t="shared" si="451"/>
        <v>0</v>
      </c>
      <c r="Z780" s="1539">
        <f t="shared" si="451"/>
        <v>0</v>
      </c>
      <c r="AA780" s="1539">
        <f t="shared" si="451"/>
        <v>0</v>
      </c>
      <c r="AB780" s="1383">
        <f>R780</f>
        <v>0</v>
      </c>
      <c r="AC780" s="1383">
        <f>U780</f>
        <v>0</v>
      </c>
      <c r="AD780" s="1383">
        <f>X780</f>
        <v>0</v>
      </c>
      <c r="AE780" s="1383">
        <f>AA780</f>
        <v>0</v>
      </c>
      <c r="AF780" s="1383">
        <f>AC780</f>
        <v>0</v>
      </c>
      <c r="AG780" s="1383">
        <f>AE780</f>
        <v>0</v>
      </c>
      <c r="AH780" s="1383">
        <f>AG780</f>
        <v>0</v>
      </c>
    </row>
    <row r="781" spans="1:34" s="2121" customFormat="1">
      <c r="A781" s="1887">
        <v>780</v>
      </c>
      <c r="B781" s="1887">
        <v>778</v>
      </c>
      <c r="D781" s="2177">
        <v>1</v>
      </c>
      <c r="E781" s="104"/>
      <c r="F781" s="104"/>
      <c r="G781" s="104"/>
      <c r="H781" s="2355"/>
      <c r="I781" s="104"/>
      <c r="J781" s="104"/>
      <c r="K781" s="104"/>
      <c r="L781" s="2182"/>
      <c r="M781" s="2356"/>
      <c r="N781" s="2356"/>
      <c r="O781" s="2182" t="s">
        <v>293</v>
      </c>
      <c r="P781" s="1539">
        <f t="shared" si="451"/>
        <v>15</v>
      </c>
      <c r="Q781" s="1539">
        <f t="shared" si="451"/>
        <v>15</v>
      </c>
      <c r="R781" s="1539">
        <f t="shared" si="451"/>
        <v>15</v>
      </c>
      <c r="S781" s="1539">
        <f t="shared" si="451"/>
        <v>15</v>
      </c>
      <c r="T781" s="1539">
        <f t="shared" si="451"/>
        <v>15</v>
      </c>
      <c r="U781" s="1539">
        <f t="shared" si="451"/>
        <v>15</v>
      </c>
      <c r="V781" s="1539">
        <f t="shared" si="451"/>
        <v>15</v>
      </c>
      <c r="W781" s="1539">
        <f t="shared" si="451"/>
        <v>15</v>
      </c>
      <c r="X781" s="1539">
        <f t="shared" si="451"/>
        <v>15</v>
      </c>
      <c r="Y781" s="1539">
        <f t="shared" si="451"/>
        <v>15</v>
      </c>
      <c r="Z781" s="1539">
        <f t="shared" si="451"/>
        <v>14</v>
      </c>
      <c r="AA781" s="1539">
        <f t="shared" si="451"/>
        <v>14</v>
      </c>
      <c r="AB781" s="1383">
        <f>R781</f>
        <v>15</v>
      </c>
      <c r="AC781" s="1383">
        <f>U781</f>
        <v>15</v>
      </c>
      <c r="AD781" s="1383">
        <f>X781</f>
        <v>15</v>
      </c>
      <c r="AE781" s="1383">
        <f>AA781</f>
        <v>14</v>
      </c>
      <c r="AF781" s="1383">
        <f>AC781</f>
        <v>15</v>
      </c>
      <c r="AG781" s="1383">
        <f>AE781</f>
        <v>14</v>
      </c>
      <c r="AH781" s="1383">
        <f>AG781</f>
        <v>14</v>
      </c>
    </row>
    <row r="782" spans="1:34" s="2121" customFormat="1">
      <c r="A782" s="1887">
        <v>781</v>
      </c>
      <c r="B782" s="1887">
        <v>779</v>
      </c>
      <c r="D782" s="2177">
        <v>1</v>
      </c>
      <c r="E782" s="104"/>
      <c r="F782" s="104"/>
      <c r="G782" s="104"/>
      <c r="H782" s="2355"/>
      <c r="I782" s="1188"/>
      <c r="J782" s="1188"/>
      <c r="K782" s="1188"/>
      <c r="L782" s="2241"/>
      <c r="M782" s="2357"/>
      <c r="N782" s="2357"/>
      <c r="O782" s="2241" t="s">
        <v>294</v>
      </c>
      <c r="P782" s="1540">
        <f t="shared" si="451"/>
        <v>3</v>
      </c>
      <c r="Q782" s="1540">
        <f t="shared" si="451"/>
        <v>3</v>
      </c>
      <c r="R782" s="1540">
        <f t="shared" si="451"/>
        <v>3</v>
      </c>
      <c r="S782" s="1540">
        <f t="shared" si="451"/>
        <v>3</v>
      </c>
      <c r="T782" s="1540">
        <f t="shared" si="451"/>
        <v>3</v>
      </c>
      <c r="U782" s="1540">
        <f t="shared" si="451"/>
        <v>3</v>
      </c>
      <c r="V782" s="1540">
        <f t="shared" si="451"/>
        <v>3</v>
      </c>
      <c r="W782" s="1540">
        <f t="shared" si="451"/>
        <v>3</v>
      </c>
      <c r="X782" s="1540">
        <f t="shared" si="451"/>
        <v>3</v>
      </c>
      <c r="Y782" s="1540">
        <f t="shared" si="451"/>
        <v>3</v>
      </c>
      <c r="Z782" s="1540">
        <f t="shared" si="451"/>
        <v>3</v>
      </c>
      <c r="AA782" s="1540">
        <f t="shared" si="451"/>
        <v>3</v>
      </c>
      <c r="AB782" s="1541">
        <f>R782</f>
        <v>3</v>
      </c>
      <c r="AC782" s="1541">
        <f>U782</f>
        <v>3</v>
      </c>
      <c r="AD782" s="1541">
        <f>X782</f>
        <v>3</v>
      </c>
      <c r="AE782" s="1541">
        <f>AA782</f>
        <v>3</v>
      </c>
      <c r="AF782" s="1541">
        <f>AC782</f>
        <v>3</v>
      </c>
      <c r="AG782" s="1541">
        <f>AE782</f>
        <v>3</v>
      </c>
      <c r="AH782" s="1541">
        <f>AG782</f>
        <v>3</v>
      </c>
    </row>
    <row r="783" spans="1:34" s="2121" customFormat="1">
      <c r="A783" s="1887">
        <v>782</v>
      </c>
      <c r="B783" s="1887">
        <v>780</v>
      </c>
      <c r="D783" s="2177">
        <v>1</v>
      </c>
      <c r="E783" s="104"/>
      <c r="F783" s="104"/>
      <c r="G783" s="104"/>
      <c r="H783" s="2355"/>
      <c r="I783" s="520" t="s">
        <v>75</v>
      </c>
      <c r="J783" s="520"/>
      <c r="K783" s="520"/>
      <c r="L783" s="81"/>
      <c r="M783" s="81"/>
      <c r="N783" s="81"/>
      <c r="O783" s="2230"/>
      <c r="P783" s="1496">
        <f>SUM(P784:P788)</f>
        <v>74</v>
      </c>
      <c r="Q783" s="1496">
        <f t="shared" ref="Q783:AH783" si="452">SUM(Q784:Q788)</f>
        <v>74</v>
      </c>
      <c r="R783" s="1496">
        <f t="shared" si="452"/>
        <v>74</v>
      </c>
      <c r="S783" s="1496">
        <f t="shared" si="452"/>
        <v>74</v>
      </c>
      <c r="T783" s="1496">
        <f t="shared" si="452"/>
        <v>74</v>
      </c>
      <c r="U783" s="1496">
        <f t="shared" si="452"/>
        <v>72</v>
      </c>
      <c r="V783" s="1496">
        <f t="shared" si="452"/>
        <v>74</v>
      </c>
      <c r="W783" s="1496">
        <f t="shared" si="452"/>
        <v>74</v>
      </c>
      <c r="X783" s="1496">
        <f t="shared" si="452"/>
        <v>74</v>
      </c>
      <c r="Y783" s="1496">
        <f t="shared" si="452"/>
        <v>73</v>
      </c>
      <c r="Z783" s="1496">
        <f t="shared" si="452"/>
        <v>72</v>
      </c>
      <c r="AA783" s="1496">
        <f t="shared" si="452"/>
        <v>72</v>
      </c>
      <c r="AB783" s="1538">
        <f t="shared" si="452"/>
        <v>74</v>
      </c>
      <c r="AC783" s="1538">
        <f t="shared" si="452"/>
        <v>72</v>
      </c>
      <c r="AD783" s="1538">
        <f t="shared" si="452"/>
        <v>74</v>
      </c>
      <c r="AE783" s="1538">
        <f t="shared" si="452"/>
        <v>72</v>
      </c>
      <c r="AF783" s="1538">
        <f t="shared" si="452"/>
        <v>72</v>
      </c>
      <c r="AG783" s="1538">
        <f t="shared" si="452"/>
        <v>72</v>
      </c>
      <c r="AH783" s="1538">
        <f t="shared" si="452"/>
        <v>72</v>
      </c>
    </row>
    <row r="784" spans="1:34" s="2121" customFormat="1">
      <c r="A784" s="1887">
        <v>783</v>
      </c>
      <c r="B784" s="1887">
        <v>781</v>
      </c>
      <c r="D784" s="2177">
        <v>1</v>
      </c>
      <c r="E784" s="104"/>
      <c r="F784" s="104"/>
      <c r="G784" s="104"/>
      <c r="H784" s="2355"/>
      <c r="I784" s="104"/>
      <c r="J784" s="104"/>
      <c r="K784" s="2182"/>
      <c r="L784" s="2182"/>
      <c r="M784" s="2356"/>
      <c r="N784" s="2356"/>
      <c r="O784" s="2359" t="s">
        <v>124</v>
      </c>
      <c r="P784" s="1539">
        <f t="shared" ref="P784:AA788" si="453">P815+P965+P935+P845+P875+P905</f>
        <v>6</v>
      </c>
      <c r="Q784" s="1539">
        <f t="shared" si="453"/>
        <v>6</v>
      </c>
      <c r="R784" s="1539">
        <f t="shared" si="453"/>
        <v>6</v>
      </c>
      <c r="S784" s="1539">
        <f t="shared" si="453"/>
        <v>6</v>
      </c>
      <c r="T784" s="1539">
        <f t="shared" si="453"/>
        <v>6</v>
      </c>
      <c r="U784" s="1539">
        <f t="shared" si="453"/>
        <v>6</v>
      </c>
      <c r="V784" s="1539">
        <f t="shared" si="453"/>
        <v>6</v>
      </c>
      <c r="W784" s="1539">
        <f t="shared" si="453"/>
        <v>6</v>
      </c>
      <c r="X784" s="1539">
        <f t="shared" si="453"/>
        <v>6</v>
      </c>
      <c r="Y784" s="1539">
        <f t="shared" si="453"/>
        <v>6</v>
      </c>
      <c r="Z784" s="1539">
        <f t="shared" si="453"/>
        <v>6</v>
      </c>
      <c r="AA784" s="1539">
        <f t="shared" si="453"/>
        <v>6</v>
      </c>
      <c r="AB784" s="1383">
        <f>R784</f>
        <v>6</v>
      </c>
      <c r="AC784" s="1383">
        <f>U784</f>
        <v>6</v>
      </c>
      <c r="AD784" s="1383">
        <f>X784</f>
        <v>6</v>
      </c>
      <c r="AE784" s="1383">
        <f>AA784</f>
        <v>6</v>
      </c>
      <c r="AF784" s="1383">
        <f>AC784</f>
        <v>6</v>
      </c>
      <c r="AG784" s="1383">
        <f>AE784</f>
        <v>6</v>
      </c>
      <c r="AH784" s="1383">
        <f>AG784</f>
        <v>6</v>
      </c>
    </row>
    <row r="785" spans="1:34" s="2121" customFormat="1">
      <c r="A785" s="1887">
        <v>784</v>
      </c>
      <c r="B785" s="1887">
        <v>782</v>
      </c>
      <c r="D785" s="2177">
        <v>1</v>
      </c>
      <c r="E785" s="104"/>
      <c r="F785" s="104"/>
      <c r="G785" s="104"/>
      <c r="H785" s="2355"/>
      <c r="I785" s="104"/>
      <c r="J785" s="104"/>
      <c r="K785" s="2182"/>
      <c r="L785" s="2182"/>
      <c r="M785" s="2356"/>
      <c r="N785" s="2356"/>
      <c r="O785" s="2359" t="s">
        <v>77</v>
      </c>
      <c r="P785" s="1539">
        <f t="shared" si="453"/>
        <v>45</v>
      </c>
      <c r="Q785" s="1539">
        <f t="shared" si="453"/>
        <v>45</v>
      </c>
      <c r="R785" s="1539">
        <f t="shared" si="453"/>
        <v>45</v>
      </c>
      <c r="S785" s="1539">
        <f t="shared" si="453"/>
        <v>45</v>
      </c>
      <c r="T785" s="1539">
        <f t="shared" si="453"/>
        <v>45</v>
      </c>
      <c r="U785" s="1539">
        <f t="shared" si="453"/>
        <v>44</v>
      </c>
      <c r="V785" s="1539">
        <f t="shared" si="453"/>
        <v>44</v>
      </c>
      <c r="W785" s="1539">
        <f t="shared" si="453"/>
        <v>44</v>
      </c>
      <c r="X785" s="1539">
        <f t="shared" si="453"/>
        <v>44</v>
      </c>
      <c r="Y785" s="1539">
        <f t="shared" si="453"/>
        <v>44</v>
      </c>
      <c r="Z785" s="1539">
        <f t="shared" si="453"/>
        <v>43</v>
      </c>
      <c r="AA785" s="1539">
        <f t="shared" si="453"/>
        <v>43</v>
      </c>
      <c r="AB785" s="1383">
        <f>R785</f>
        <v>45</v>
      </c>
      <c r="AC785" s="1383">
        <f>U785</f>
        <v>44</v>
      </c>
      <c r="AD785" s="1383">
        <f>X785</f>
        <v>44</v>
      </c>
      <c r="AE785" s="1383">
        <f>AA785</f>
        <v>43</v>
      </c>
      <c r="AF785" s="1383">
        <f>AC785</f>
        <v>44</v>
      </c>
      <c r="AG785" s="1383">
        <f>AE785</f>
        <v>43</v>
      </c>
      <c r="AH785" s="1383">
        <f>AG785</f>
        <v>43</v>
      </c>
    </row>
    <row r="786" spans="1:34" s="2121" customFormat="1">
      <c r="A786" s="1887">
        <v>785</v>
      </c>
      <c r="B786" s="1887">
        <v>783</v>
      </c>
      <c r="D786" s="2177">
        <v>1</v>
      </c>
      <c r="E786" s="104"/>
      <c r="F786" s="104"/>
      <c r="G786" s="104"/>
      <c r="H786" s="2355"/>
      <c r="I786" s="104"/>
      <c r="J786" s="104"/>
      <c r="K786" s="2182"/>
      <c r="L786" s="2182"/>
      <c r="M786" s="2356"/>
      <c r="N786" s="2356"/>
      <c r="O786" s="2359" t="s">
        <v>78</v>
      </c>
      <c r="P786" s="1539">
        <f t="shared" si="453"/>
        <v>9</v>
      </c>
      <c r="Q786" s="1539">
        <f t="shared" si="453"/>
        <v>9</v>
      </c>
      <c r="R786" s="1539">
        <f t="shared" si="453"/>
        <v>9</v>
      </c>
      <c r="S786" s="1539">
        <f t="shared" si="453"/>
        <v>9</v>
      </c>
      <c r="T786" s="1539">
        <f t="shared" si="453"/>
        <v>9</v>
      </c>
      <c r="U786" s="1539">
        <f t="shared" si="453"/>
        <v>9</v>
      </c>
      <c r="V786" s="1539">
        <f t="shared" si="453"/>
        <v>9</v>
      </c>
      <c r="W786" s="1539">
        <f t="shared" si="453"/>
        <v>9</v>
      </c>
      <c r="X786" s="1539">
        <f t="shared" si="453"/>
        <v>9</v>
      </c>
      <c r="Y786" s="1539">
        <f t="shared" si="453"/>
        <v>8</v>
      </c>
      <c r="Z786" s="1539">
        <f t="shared" si="453"/>
        <v>8</v>
      </c>
      <c r="AA786" s="1539">
        <f t="shared" si="453"/>
        <v>8</v>
      </c>
      <c r="AB786" s="1383">
        <f>R786</f>
        <v>9</v>
      </c>
      <c r="AC786" s="1383">
        <f>U786</f>
        <v>9</v>
      </c>
      <c r="AD786" s="1383">
        <f>X786</f>
        <v>9</v>
      </c>
      <c r="AE786" s="1383">
        <f>AA786</f>
        <v>8</v>
      </c>
      <c r="AF786" s="1383">
        <f>AC786</f>
        <v>9</v>
      </c>
      <c r="AG786" s="1383">
        <f>AE786</f>
        <v>8</v>
      </c>
      <c r="AH786" s="1383">
        <f>AG786</f>
        <v>8</v>
      </c>
    </row>
    <row r="787" spans="1:34" s="2121" customFormat="1">
      <c r="A787" s="1887">
        <v>786</v>
      </c>
      <c r="B787" s="1887">
        <v>784</v>
      </c>
      <c r="D787" s="2177">
        <v>1</v>
      </c>
      <c r="E787" s="104"/>
      <c r="F787" s="104"/>
      <c r="G787" s="104"/>
      <c r="H787" s="2355"/>
      <c r="I787" s="104"/>
      <c r="J787" s="104"/>
      <c r="K787" s="2182"/>
      <c r="L787" s="2182"/>
      <c r="M787" s="2356"/>
      <c r="N787" s="2356"/>
      <c r="O787" s="2359" t="s">
        <v>79</v>
      </c>
      <c r="P787" s="1539">
        <f t="shared" si="453"/>
        <v>0</v>
      </c>
      <c r="Q787" s="1539">
        <f t="shared" si="453"/>
        <v>0</v>
      </c>
      <c r="R787" s="1539">
        <f t="shared" si="453"/>
        <v>0</v>
      </c>
      <c r="S787" s="1539">
        <f t="shared" si="453"/>
        <v>0</v>
      </c>
      <c r="T787" s="1539">
        <f t="shared" si="453"/>
        <v>0</v>
      </c>
      <c r="U787" s="1539">
        <f t="shared" si="453"/>
        <v>0</v>
      </c>
      <c r="V787" s="1539">
        <f t="shared" si="453"/>
        <v>0</v>
      </c>
      <c r="W787" s="1539">
        <f t="shared" si="453"/>
        <v>0</v>
      </c>
      <c r="X787" s="1539">
        <f t="shared" si="453"/>
        <v>0</v>
      </c>
      <c r="Y787" s="1539">
        <f t="shared" si="453"/>
        <v>0</v>
      </c>
      <c r="Z787" s="1539">
        <f t="shared" si="453"/>
        <v>0</v>
      </c>
      <c r="AA787" s="1539">
        <f t="shared" si="453"/>
        <v>0</v>
      </c>
      <c r="AB787" s="1383">
        <f>R787</f>
        <v>0</v>
      </c>
      <c r="AC787" s="1383">
        <f>U787</f>
        <v>0</v>
      </c>
      <c r="AD787" s="1383">
        <f>X787</f>
        <v>0</v>
      </c>
      <c r="AE787" s="1383">
        <f>AA787</f>
        <v>0</v>
      </c>
      <c r="AF787" s="1383">
        <f>AC787</f>
        <v>0</v>
      </c>
      <c r="AG787" s="1383">
        <f>AE787</f>
        <v>0</v>
      </c>
      <c r="AH787" s="1383">
        <f>AG787</f>
        <v>0</v>
      </c>
    </row>
    <row r="788" spans="1:34" s="2121" customFormat="1">
      <c r="A788" s="1887">
        <v>787</v>
      </c>
      <c r="B788" s="1887">
        <v>785</v>
      </c>
      <c r="D788" s="2177">
        <v>1</v>
      </c>
      <c r="E788" s="104"/>
      <c r="F788" s="104"/>
      <c r="G788" s="104"/>
      <c r="H788" s="2355"/>
      <c r="I788" s="104"/>
      <c r="J788" s="104"/>
      <c r="K788" s="2182"/>
      <c r="L788" s="2182"/>
      <c r="M788" s="2356"/>
      <c r="N788" s="2356"/>
      <c r="O788" s="2359" t="s">
        <v>11</v>
      </c>
      <c r="P788" s="1539">
        <f t="shared" si="453"/>
        <v>14</v>
      </c>
      <c r="Q788" s="1539">
        <f t="shared" si="453"/>
        <v>14</v>
      </c>
      <c r="R788" s="1539">
        <f t="shared" si="453"/>
        <v>14</v>
      </c>
      <c r="S788" s="1539">
        <f t="shared" si="453"/>
        <v>14</v>
      </c>
      <c r="T788" s="1539">
        <f t="shared" si="453"/>
        <v>14</v>
      </c>
      <c r="U788" s="1539">
        <f t="shared" si="453"/>
        <v>13</v>
      </c>
      <c r="V788" s="1539">
        <f t="shared" si="453"/>
        <v>15</v>
      </c>
      <c r="W788" s="1539">
        <f t="shared" si="453"/>
        <v>15</v>
      </c>
      <c r="X788" s="1539">
        <f t="shared" si="453"/>
        <v>15</v>
      </c>
      <c r="Y788" s="1539">
        <f t="shared" si="453"/>
        <v>15</v>
      </c>
      <c r="Z788" s="1539">
        <f t="shared" si="453"/>
        <v>15</v>
      </c>
      <c r="AA788" s="1539">
        <f t="shared" si="453"/>
        <v>15</v>
      </c>
      <c r="AB788" s="1383">
        <f>R788</f>
        <v>14</v>
      </c>
      <c r="AC788" s="1383">
        <f>U788</f>
        <v>13</v>
      </c>
      <c r="AD788" s="1383">
        <f>X788</f>
        <v>15</v>
      </c>
      <c r="AE788" s="1383">
        <f>AA788</f>
        <v>15</v>
      </c>
      <c r="AF788" s="1383">
        <f>AC788</f>
        <v>13</v>
      </c>
      <c r="AG788" s="1383">
        <f>AE788</f>
        <v>15</v>
      </c>
      <c r="AH788" s="1383">
        <f>AG788</f>
        <v>15</v>
      </c>
    </row>
    <row r="789" spans="1:34" s="2121" customFormat="1">
      <c r="A789" s="1887">
        <v>788</v>
      </c>
      <c r="B789" s="1887">
        <v>786</v>
      </c>
      <c r="D789" s="2177">
        <v>1</v>
      </c>
      <c r="E789" s="104"/>
      <c r="F789" s="104"/>
      <c r="G789" s="104"/>
      <c r="H789" s="2355"/>
      <c r="I789" s="512" t="s">
        <v>357</v>
      </c>
      <c r="J789" s="512"/>
      <c r="K789" s="512"/>
      <c r="L789" s="511"/>
      <c r="M789" s="511"/>
      <c r="N789" s="511"/>
      <c r="O789" s="2358"/>
      <c r="P789" s="1503">
        <f>SUM(P790:P792)</f>
        <v>38</v>
      </c>
      <c r="Q789" s="1503">
        <f t="shared" ref="Q789:AH789" si="454">SUM(Q790:Q792)</f>
        <v>38</v>
      </c>
      <c r="R789" s="1503">
        <f t="shared" si="454"/>
        <v>38</v>
      </c>
      <c r="S789" s="1503">
        <f t="shared" si="454"/>
        <v>38</v>
      </c>
      <c r="T789" s="1503">
        <f t="shared" si="454"/>
        <v>38</v>
      </c>
      <c r="U789" s="1503">
        <f t="shared" si="454"/>
        <v>38</v>
      </c>
      <c r="V789" s="1503">
        <f t="shared" si="454"/>
        <v>38</v>
      </c>
      <c r="W789" s="1503">
        <f t="shared" si="454"/>
        <v>38</v>
      </c>
      <c r="X789" s="1503">
        <f t="shared" si="454"/>
        <v>38</v>
      </c>
      <c r="Y789" s="1503">
        <f t="shared" si="454"/>
        <v>38</v>
      </c>
      <c r="Z789" s="1503">
        <f t="shared" si="454"/>
        <v>38</v>
      </c>
      <c r="AA789" s="1503">
        <f t="shared" si="454"/>
        <v>38</v>
      </c>
      <c r="AB789" s="1542">
        <f t="shared" si="454"/>
        <v>38</v>
      </c>
      <c r="AC789" s="1542">
        <f t="shared" si="454"/>
        <v>38</v>
      </c>
      <c r="AD789" s="1542">
        <f t="shared" si="454"/>
        <v>38</v>
      </c>
      <c r="AE789" s="1542">
        <f t="shared" si="454"/>
        <v>38</v>
      </c>
      <c r="AF789" s="1542">
        <f t="shared" si="454"/>
        <v>38</v>
      </c>
      <c r="AG789" s="1542">
        <f t="shared" si="454"/>
        <v>38</v>
      </c>
      <c r="AH789" s="1542">
        <f t="shared" si="454"/>
        <v>38</v>
      </c>
    </row>
    <row r="790" spans="1:34" s="2121" customFormat="1">
      <c r="A790" s="1887">
        <v>789</v>
      </c>
      <c r="B790" s="1887">
        <v>787</v>
      </c>
      <c r="D790" s="2177">
        <v>1</v>
      </c>
      <c r="E790" s="104"/>
      <c r="F790" s="104"/>
      <c r="G790" s="104"/>
      <c r="H790" s="2355"/>
      <c r="I790" s="104"/>
      <c r="J790" s="104"/>
      <c r="K790" s="2182"/>
      <c r="L790" s="2182"/>
      <c r="M790" s="2356"/>
      <c r="N790" s="2356"/>
      <c r="O790" s="2359" t="s">
        <v>81</v>
      </c>
      <c r="P790" s="1539">
        <f t="shared" ref="P790:AA793" si="455">P821+P971+P941+P851+P881+P911</f>
        <v>14</v>
      </c>
      <c r="Q790" s="1539">
        <f t="shared" si="455"/>
        <v>14</v>
      </c>
      <c r="R790" s="1539">
        <f t="shared" si="455"/>
        <v>14</v>
      </c>
      <c r="S790" s="1539">
        <f t="shared" si="455"/>
        <v>14</v>
      </c>
      <c r="T790" s="1539">
        <f t="shared" si="455"/>
        <v>14</v>
      </c>
      <c r="U790" s="1539">
        <f t="shared" si="455"/>
        <v>14</v>
      </c>
      <c r="V790" s="1539">
        <f t="shared" si="455"/>
        <v>14</v>
      </c>
      <c r="W790" s="1539">
        <f t="shared" si="455"/>
        <v>14</v>
      </c>
      <c r="X790" s="1539">
        <f t="shared" si="455"/>
        <v>14</v>
      </c>
      <c r="Y790" s="1539">
        <f t="shared" si="455"/>
        <v>14</v>
      </c>
      <c r="Z790" s="1539">
        <f t="shared" si="455"/>
        <v>14</v>
      </c>
      <c r="AA790" s="1539">
        <f t="shared" si="455"/>
        <v>14</v>
      </c>
      <c r="AB790" s="1383">
        <f>R790</f>
        <v>14</v>
      </c>
      <c r="AC790" s="1383">
        <f>U790</f>
        <v>14</v>
      </c>
      <c r="AD790" s="1383">
        <f>X790</f>
        <v>14</v>
      </c>
      <c r="AE790" s="1383">
        <f>AA790</f>
        <v>14</v>
      </c>
      <c r="AF790" s="1383">
        <f>AC790</f>
        <v>14</v>
      </c>
      <c r="AG790" s="1383">
        <f>AE790</f>
        <v>14</v>
      </c>
      <c r="AH790" s="1383">
        <f>AG790</f>
        <v>14</v>
      </c>
    </row>
    <row r="791" spans="1:34" s="2121" customFormat="1">
      <c r="A791" s="1887">
        <v>790</v>
      </c>
      <c r="B791" s="1887">
        <v>788</v>
      </c>
      <c r="D791" s="2177">
        <v>1</v>
      </c>
      <c r="E791" s="104"/>
      <c r="F791" s="104"/>
      <c r="G791" s="104"/>
      <c r="H791" s="2355"/>
      <c r="I791" s="104"/>
      <c r="J791" s="104"/>
      <c r="K791" s="2182"/>
      <c r="L791" s="2182"/>
      <c r="M791" s="2356"/>
      <c r="N791" s="2356"/>
      <c r="O791" s="2359" t="s">
        <v>82</v>
      </c>
      <c r="P791" s="1539">
        <f t="shared" si="455"/>
        <v>24</v>
      </c>
      <c r="Q791" s="1539">
        <f t="shared" si="455"/>
        <v>24</v>
      </c>
      <c r="R791" s="1539">
        <f t="shared" si="455"/>
        <v>24</v>
      </c>
      <c r="S791" s="1539">
        <f t="shared" si="455"/>
        <v>24</v>
      </c>
      <c r="T791" s="1539">
        <f t="shared" si="455"/>
        <v>24</v>
      </c>
      <c r="U791" s="1539">
        <f t="shared" si="455"/>
        <v>24</v>
      </c>
      <c r="V791" s="1539">
        <f t="shared" si="455"/>
        <v>24</v>
      </c>
      <c r="W791" s="1539">
        <f t="shared" si="455"/>
        <v>24</v>
      </c>
      <c r="X791" s="1539">
        <f t="shared" si="455"/>
        <v>24</v>
      </c>
      <c r="Y791" s="1539">
        <f t="shared" si="455"/>
        <v>24</v>
      </c>
      <c r="Z791" s="1539">
        <f t="shared" si="455"/>
        <v>24</v>
      </c>
      <c r="AA791" s="1539">
        <f t="shared" si="455"/>
        <v>24</v>
      </c>
      <c r="AB791" s="1383">
        <f>R791</f>
        <v>24</v>
      </c>
      <c r="AC791" s="1383">
        <f>U791</f>
        <v>24</v>
      </c>
      <c r="AD791" s="1383">
        <f>X791</f>
        <v>24</v>
      </c>
      <c r="AE791" s="1383">
        <f>AA791</f>
        <v>24</v>
      </c>
      <c r="AF791" s="1383">
        <f>AC791</f>
        <v>24</v>
      </c>
      <c r="AG791" s="1383">
        <f>AE791</f>
        <v>24</v>
      </c>
      <c r="AH791" s="1383">
        <f>AG791</f>
        <v>24</v>
      </c>
    </row>
    <row r="792" spans="1:34" s="2121" customFormat="1">
      <c r="A792" s="1887">
        <v>791</v>
      </c>
      <c r="B792" s="1887">
        <v>789</v>
      </c>
      <c r="D792" s="2177">
        <v>1</v>
      </c>
      <c r="E792" s="104"/>
      <c r="F792" s="104"/>
      <c r="G792" s="104"/>
      <c r="H792" s="2360"/>
      <c r="I792" s="1188"/>
      <c r="J792" s="1188"/>
      <c r="K792" s="2241"/>
      <c r="L792" s="2241"/>
      <c r="M792" s="2357"/>
      <c r="N792" s="2357"/>
      <c r="O792" s="2361" t="s">
        <v>83</v>
      </c>
      <c r="P792" s="1540">
        <f t="shared" si="455"/>
        <v>0</v>
      </c>
      <c r="Q792" s="1540">
        <f t="shared" si="455"/>
        <v>0</v>
      </c>
      <c r="R792" s="1540">
        <f t="shared" si="455"/>
        <v>0</v>
      </c>
      <c r="S792" s="1540">
        <f t="shared" si="455"/>
        <v>0</v>
      </c>
      <c r="T792" s="1540">
        <f t="shared" si="455"/>
        <v>0</v>
      </c>
      <c r="U792" s="1540">
        <f t="shared" si="455"/>
        <v>0</v>
      </c>
      <c r="V792" s="1540">
        <f t="shared" si="455"/>
        <v>0</v>
      </c>
      <c r="W792" s="1540">
        <f t="shared" si="455"/>
        <v>0</v>
      </c>
      <c r="X792" s="1540">
        <f t="shared" si="455"/>
        <v>0</v>
      </c>
      <c r="Y792" s="1540">
        <f t="shared" si="455"/>
        <v>0</v>
      </c>
      <c r="Z792" s="1540">
        <f t="shared" si="455"/>
        <v>0</v>
      </c>
      <c r="AA792" s="1540">
        <f t="shared" si="455"/>
        <v>0</v>
      </c>
      <c r="AB792" s="1541">
        <f>R792</f>
        <v>0</v>
      </c>
      <c r="AC792" s="1541">
        <f>U792</f>
        <v>0</v>
      </c>
      <c r="AD792" s="1541">
        <f>X792</f>
        <v>0</v>
      </c>
      <c r="AE792" s="1541">
        <f>AA792</f>
        <v>0</v>
      </c>
      <c r="AF792" s="1541">
        <f>AC792</f>
        <v>0</v>
      </c>
      <c r="AG792" s="1541">
        <f>AE792</f>
        <v>0</v>
      </c>
      <c r="AH792" s="1541">
        <f>AG792</f>
        <v>0</v>
      </c>
    </row>
    <row r="793" spans="1:34" s="2121" customFormat="1">
      <c r="A793" s="1887">
        <v>792</v>
      </c>
      <c r="B793" s="1887">
        <v>790</v>
      </c>
      <c r="D793" s="2177">
        <v>1</v>
      </c>
      <c r="E793" s="104"/>
      <c r="F793" s="104"/>
      <c r="G793" s="104"/>
      <c r="H793" s="2362" t="s">
        <v>317</v>
      </c>
      <c r="I793" s="2363"/>
      <c r="J793" s="2364"/>
      <c r="K793" s="2364"/>
      <c r="L793" s="2363"/>
      <c r="M793" s="2363"/>
      <c r="N793" s="2363"/>
      <c r="O793" s="2365"/>
      <c r="P793" s="1543">
        <f t="shared" si="455"/>
        <v>17</v>
      </c>
      <c r="Q793" s="1543">
        <f t="shared" si="455"/>
        <v>18</v>
      </c>
      <c r="R793" s="1543">
        <f t="shared" si="455"/>
        <v>18</v>
      </c>
      <c r="S793" s="1543">
        <f t="shared" si="455"/>
        <v>18</v>
      </c>
      <c r="T793" s="1543">
        <f t="shared" si="455"/>
        <v>18</v>
      </c>
      <c r="U793" s="1543">
        <f t="shared" si="455"/>
        <v>18</v>
      </c>
      <c r="V793" s="1543">
        <f t="shared" si="455"/>
        <v>17</v>
      </c>
      <c r="W793" s="1543">
        <f t="shared" si="455"/>
        <v>18</v>
      </c>
      <c r="X793" s="1543">
        <f t="shared" si="455"/>
        <v>18</v>
      </c>
      <c r="Y793" s="1543">
        <f t="shared" si="455"/>
        <v>19</v>
      </c>
      <c r="Z793" s="1543">
        <f t="shared" si="455"/>
        <v>20</v>
      </c>
      <c r="AA793" s="1543">
        <f t="shared" si="455"/>
        <v>20</v>
      </c>
      <c r="AB793" s="1544">
        <f>R793</f>
        <v>18</v>
      </c>
      <c r="AC793" s="1544">
        <f>U793</f>
        <v>18</v>
      </c>
      <c r="AD793" s="1544">
        <f>X793</f>
        <v>18</v>
      </c>
      <c r="AE793" s="1544">
        <f>AA793</f>
        <v>20</v>
      </c>
      <c r="AF793" s="1544">
        <f>AC793</f>
        <v>18</v>
      </c>
      <c r="AG793" s="1544">
        <f>AE793</f>
        <v>20</v>
      </c>
      <c r="AH793" s="1544">
        <f>AG793</f>
        <v>20</v>
      </c>
    </row>
    <row r="794" spans="1:34" s="2121" customFormat="1">
      <c r="A794" s="1887">
        <v>793</v>
      </c>
      <c r="B794" s="1887">
        <v>791</v>
      </c>
      <c r="D794" s="2177">
        <v>1</v>
      </c>
      <c r="E794" s="104"/>
      <c r="F794" s="104"/>
      <c r="G794" s="104"/>
      <c r="H794" s="104"/>
      <c r="I794" s="2182"/>
      <c r="J794" s="104"/>
      <c r="K794" s="104"/>
      <c r="L794" s="2182"/>
      <c r="M794" s="2182"/>
      <c r="N794" s="2182"/>
      <c r="O794" s="2182"/>
      <c r="P794" s="2366"/>
      <c r="Q794" s="2366"/>
      <c r="R794" s="2366"/>
      <c r="S794" s="2366"/>
      <c r="T794" s="2366"/>
      <c r="U794" s="2366"/>
      <c r="V794" s="2366"/>
      <c r="W794" s="2366"/>
      <c r="X794" s="2366"/>
      <c r="Y794" s="2366"/>
    </row>
    <row r="795" spans="1:34" s="2121" customFormat="1" ht="15.75">
      <c r="A795" s="1887">
        <v>794</v>
      </c>
      <c r="B795" s="1887">
        <v>792</v>
      </c>
      <c r="D795" s="2177">
        <v>1</v>
      </c>
      <c r="F795" s="2207" t="s">
        <v>428</v>
      </c>
      <c r="G795" s="2353"/>
      <c r="H795" s="104"/>
      <c r="I795" s="2182"/>
      <c r="J795" s="104"/>
      <c r="K795" s="104"/>
      <c r="L795" s="2182"/>
      <c r="M795" s="2182"/>
      <c r="N795" s="2182"/>
      <c r="O795" s="2182"/>
      <c r="P795" s="2367"/>
      <c r="Q795" s="2367"/>
      <c r="R795" s="2367"/>
      <c r="S795" s="2367"/>
      <c r="T795" s="2367"/>
      <c r="U795" s="2367"/>
      <c r="V795" s="2367"/>
      <c r="W795" s="2367"/>
      <c r="X795" s="2367"/>
      <c r="Y795" s="2367"/>
    </row>
    <row r="796" spans="1:34" s="2121" customFormat="1">
      <c r="A796" s="1887">
        <v>795</v>
      </c>
      <c r="B796" s="1887">
        <v>793</v>
      </c>
      <c r="D796" s="2177">
        <v>1</v>
      </c>
      <c r="E796" s="104"/>
      <c r="F796" s="104"/>
      <c r="G796" s="104" t="s">
        <v>100</v>
      </c>
      <c r="H796" s="104"/>
      <c r="I796" s="2182"/>
      <c r="J796" s="104"/>
      <c r="K796" s="104"/>
      <c r="L796" s="2182"/>
      <c r="M796" s="2182"/>
      <c r="N796" s="2182"/>
      <c r="O796" s="2182"/>
      <c r="P796" s="94"/>
      <c r="Q796" s="94"/>
      <c r="R796" s="94"/>
      <c r="S796" s="94"/>
      <c r="T796" s="94"/>
      <c r="U796" s="94"/>
      <c r="V796" s="94"/>
      <c r="W796" s="94"/>
      <c r="X796" s="94"/>
      <c r="Y796" s="94"/>
    </row>
    <row r="797" spans="1:34" s="1537" customFormat="1">
      <c r="A797" s="1887">
        <v>796</v>
      </c>
      <c r="B797" s="1887">
        <v>794</v>
      </c>
      <c r="D797" s="2177">
        <v>1</v>
      </c>
      <c r="E797" s="1532"/>
      <c r="F797" s="1532"/>
      <c r="G797" s="1533"/>
      <c r="H797" s="1506" t="s">
        <v>353</v>
      </c>
      <c r="I797" s="1545"/>
      <c r="J797" s="1546"/>
      <c r="K797" s="1546"/>
      <c r="L797" s="1546"/>
      <c r="M797" s="1546"/>
      <c r="N797" s="1546"/>
      <c r="O797" s="2002"/>
      <c r="P797" s="2002">
        <f t="shared" ref="P797:AH797" si="456">P798+P803+P809+P814+P820</f>
        <v>233</v>
      </c>
      <c r="Q797" s="2002">
        <f t="shared" si="456"/>
        <v>233</v>
      </c>
      <c r="R797" s="2002">
        <f t="shared" si="456"/>
        <v>235</v>
      </c>
      <c r="S797" s="2002">
        <f t="shared" si="456"/>
        <v>236</v>
      </c>
      <c r="T797" s="2002">
        <f t="shared" si="456"/>
        <v>238</v>
      </c>
      <c r="U797" s="2002">
        <f t="shared" si="456"/>
        <v>236</v>
      </c>
      <c r="V797" s="2002">
        <f t="shared" si="456"/>
        <v>236</v>
      </c>
      <c r="W797" s="2002">
        <f t="shared" si="456"/>
        <v>234</v>
      </c>
      <c r="X797" s="2002">
        <f t="shared" si="456"/>
        <v>235</v>
      </c>
      <c r="Y797" s="2002">
        <f t="shared" si="456"/>
        <v>235</v>
      </c>
      <c r="Z797" s="2002">
        <f t="shared" si="456"/>
        <v>237</v>
      </c>
      <c r="AA797" s="2002">
        <f t="shared" si="456"/>
        <v>235</v>
      </c>
      <c r="AB797" s="2002">
        <f t="shared" si="456"/>
        <v>235</v>
      </c>
      <c r="AC797" s="2002">
        <f t="shared" si="456"/>
        <v>236</v>
      </c>
      <c r="AD797" s="2002">
        <f t="shared" si="456"/>
        <v>235</v>
      </c>
      <c r="AE797" s="2002">
        <f t="shared" si="456"/>
        <v>235</v>
      </c>
      <c r="AF797" s="2002">
        <f t="shared" si="456"/>
        <v>236</v>
      </c>
      <c r="AG797" s="2002">
        <f t="shared" si="456"/>
        <v>235</v>
      </c>
      <c r="AH797" s="2002">
        <f t="shared" si="456"/>
        <v>235</v>
      </c>
    </row>
    <row r="798" spans="1:34" s="2121" customFormat="1">
      <c r="A798" s="1887">
        <v>797</v>
      </c>
      <c r="B798" s="1887">
        <v>795</v>
      </c>
      <c r="D798" s="2177">
        <v>1</v>
      </c>
      <c r="E798" s="104"/>
      <c r="F798" s="104"/>
      <c r="G798" s="104"/>
      <c r="H798" s="2368"/>
      <c r="I798" s="520" t="s">
        <v>64</v>
      </c>
      <c r="J798" s="520"/>
      <c r="K798" s="520"/>
      <c r="L798" s="81"/>
      <c r="M798" s="81"/>
      <c r="N798" s="81"/>
      <c r="O798" s="2230"/>
      <c r="P798" s="1538">
        <f>SUM(P799:P802)</f>
        <v>95</v>
      </c>
      <c r="Q798" s="1538">
        <f t="shared" ref="Q798:AH798" si="457">SUM(Q799:Q802)</f>
        <v>95</v>
      </c>
      <c r="R798" s="1538">
        <f t="shared" si="457"/>
        <v>97</v>
      </c>
      <c r="S798" s="1538">
        <f t="shared" si="457"/>
        <v>98</v>
      </c>
      <c r="T798" s="1538">
        <f t="shared" si="457"/>
        <v>100</v>
      </c>
      <c r="U798" s="1538">
        <f t="shared" si="457"/>
        <v>99</v>
      </c>
      <c r="V798" s="1538">
        <f t="shared" si="457"/>
        <v>97</v>
      </c>
      <c r="W798" s="1538">
        <f t="shared" si="457"/>
        <v>95</v>
      </c>
      <c r="X798" s="1538">
        <f t="shared" si="457"/>
        <v>95</v>
      </c>
      <c r="Y798" s="1538">
        <f t="shared" si="457"/>
        <v>95</v>
      </c>
      <c r="Z798" s="1538">
        <f t="shared" si="457"/>
        <v>98</v>
      </c>
      <c r="AA798" s="1538">
        <f t="shared" si="457"/>
        <v>96</v>
      </c>
      <c r="AB798" s="1538">
        <f t="shared" si="457"/>
        <v>97</v>
      </c>
      <c r="AC798" s="1538">
        <f t="shared" si="457"/>
        <v>99</v>
      </c>
      <c r="AD798" s="1538">
        <f t="shared" si="457"/>
        <v>95</v>
      </c>
      <c r="AE798" s="1538">
        <f t="shared" si="457"/>
        <v>96</v>
      </c>
      <c r="AF798" s="1538">
        <f t="shared" si="457"/>
        <v>99</v>
      </c>
      <c r="AG798" s="1538">
        <f t="shared" si="457"/>
        <v>96</v>
      </c>
      <c r="AH798" s="1538">
        <f t="shared" si="457"/>
        <v>96</v>
      </c>
    </row>
    <row r="799" spans="1:34" s="2121" customFormat="1">
      <c r="A799" s="1887">
        <v>798</v>
      </c>
      <c r="B799" s="1887">
        <v>796</v>
      </c>
      <c r="D799" s="2177">
        <v>1</v>
      </c>
      <c r="E799" s="104"/>
      <c r="F799" s="104"/>
      <c r="G799" s="104"/>
      <c r="H799" s="2368"/>
      <c r="I799" s="104"/>
      <c r="J799" s="104"/>
      <c r="K799" s="104"/>
      <c r="L799" s="2182"/>
      <c r="M799" s="2356"/>
      <c r="N799" s="2356"/>
      <c r="O799" s="2182" t="s">
        <v>130</v>
      </c>
      <c r="P799" s="1388">
        <v>47</v>
      </c>
      <c r="Q799" s="1388">
        <v>47</v>
      </c>
      <c r="R799" s="1388">
        <v>49</v>
      </c>
      <c r="S799" s="1388">
        <v>50</v>
      </c>
      <c r="T799" s="1388">
        <v>51</v>
      </c>
      <c r="U799" s="1388">
        <v>50</v>
      </c>
      <c r="V799" s="1388">
        <v>49</v>
      </c>
      <c r="W799" s="1388">
        <v>47</v>
      </c>
      <c r="X799" s="1388">
        <v>47</v>
      </c>
      <c r="Y799" s="1388">
        <v>48</v>
      </c>
      <c r="Z799" s="1388">
        <v>50</v>
      </c>
      <c r="AA799" s="1388">
        <v>48</v>
      </c>
      <c r="AB799" s="1383">
        <f>R799</f>
        <v>49</v>
      </c>
      <c r="AC799" s="1383">
        <f>U799</f>
        <v>50</v>
      </c>
      <c r="AD799" s="1383">
        <f>X799</f>
        <v>47</v>
      </c>
      <c r="AE799" s="1383">
        <f>AA799</f>
        <v>48</v>
      </c>
      <c r="AF799" s="1383">
        <f>AC799</f>
        <v>50</v>
      </c>
      <c r="AG799" s="1383">
        <f>AE799</f>
        <v>48</v>
      </c>
      <c r="AH799" s="1383">
        <f>AG799</f>
        <v>48</v>
      </c>
    </row>
    <row r="800" spans="1:34" s="2121" customFormat="1">
      <c r="A800" s="1887">
        <v>799</v>
      </c>
      <c r="B800" s="1887">
        <v>797</v>
      </c>
      <c r="D800" s="2177">
        <v>1</v>
      </c>
      <c r="E800" s="104"/>
      <c r="F800" s="104"/>
      <c r="G800" s="104"/>
      <c r="H800" s="2368"/>
      <c r="I800" s="104"/>
      <c r="J800" s="104"/>
      <c r="K800" s="104"/>
      <c r="L800" s="2182"/>
      <c r="M800" s="2356"/>
      <c r="N800" s="2356"/>
      <c r="O800" s="2182" t="s">
        <v>129</v>
      </c>
      <c r="P800" s="1388"/>
      <c r="Q800" s="1388"/>
      <c r="R800" s="1388"/>
      <c r="S800" s="1388"/>
      <c r="T800" s="1388"/>
      <c r="U800" s="1388"/>
      <c r="V800" s="1388"/>
      <c r="W800" s="1388"/>
      <c r="X800" s="1388"/>
      <c r="Y800" s="1388"/>
      <c r="Z800" s="1388"/>
      <c r="AA800" s="1388"/>
      <c r="AB800" s="1383">
        <f>R800</f>
        <v>0</v>
      </c>
      <c r="AC800" s="1383">
        <f>U800</f>
        <v>0</v>
      </c>
      <c r="AD800" s="1383">
        <f>X800</f>
        <v>0</v>
      </c>
      <c r="AE800" s="1383">
        <f>AA800</f>
        <v>0</v>
      </c>
      <c r="AF800" s="1383">
        <f>AC800</f>
        <v>0</v>
      </c>
      <c r="AG800" s="1383">
        <f>AE800</f>
        <v>0</v>
      </c>
      <c r="AH800" s="1383">
        <f>AG800</f>
        <v>0</v>
      </c>
    </row>
    <row r="801" spans="1:34" s="2121" customFormat="1">
      <c r="A801" s="1887">
        <v>800</v>
      </c>
      <c r="B801" s="1887">
        <v>798</v>
      </c>
      <c r="D801" s="2177">
        <v>1</v>
      </c>
      <c r="E801" s="104"/>
      <c r="F801" s="104"/>
      <c r="G801" s="104"/>
      <c r="H801" s="2368"/>
      <c r="I801" s="104"/>
      <c r="J801" s="104"/>
      <c r="K801" s="104"/>
      <c r="L801" s="2182"/>
      <c r="M801" s="2356"/>
      <c r="N801" s="2356"/>
      <c r="O801" s="2182" t="s">
        <v>128</v>
      </c>
      <c r="P801" s="1388">
        <v>29</v>
      </c>
      <c r="Q801" s="1388">
        <v>29</v>
      </c>
      <c r="R801" s="1388">
        <v>28</v>
      </c>
      <c r="S801" s="1388">
        <v>28</v>
      </c>
      <c r="T801" s="1388">
        <v>29</v>
      </c>
      <c r="U801" s="1388">
        <v>29</v>
      </c>
      <c r="V801" s="1388">
        <v>29</v>
      </c>
      <c r="W801" s="1388">
        <v>29</v>
      </c>
      <c r="X801" s="1388">
        <v>29</v>
      </c>
      <c r="Y801" s="1388">
        <v>28</v>
      </c>
      <c r="Z801" s="1388">
        <v>28</v>
      </c>
      <c r="AA801" s="1388">
        <v>28</v>
      </c>
      <c r="AB801" s="1383">
        <f>R801</f>
        <v>28</v>
      </c>
      <c r="AC801" s="1383">
        <f>U801</f>
        <v>29</v>
      </c>
      <c r="AD801" s="1383">
        <f>X801</f>
        <v>29</v>
      </c>
      <c r="AE801" s="1383">
        <f>AA801</f>
        <v>28</v>
      </c>
      <c r="AF801" s="1383">
        <f>AC801</f>
        <v>29</v>
      </c>
      <c r="AG801" s="1383">
        <f>AE801</f>
        <v>28</v>
      </c>
      <c r="AH801" s="1383">
        <f>AG801</f>
        <v>28</v>
      </c>
    </row>
    <row r="802" spans="1:34" s="2121" customFormat="1">
      <c r="A802" s="1887">
        <v>801</v>
      </c>
      <c r="B802" s="1887">
        <v>799</v>
      </c>
      <c r="D802" s="2177">
        <v>1</v>
      </c>
      <c r="E802" s="104"/>
      <c r="F802" s="104"/>
      <c r="G802" s="104"/>
      <c r="H802" s="2368"/>
      <c r="I802" s="1188"/>
      <c r="J802" s="1188"/>
      <c r="K802" s="1188"/>
      <c r="L802" s="2241"/>
      <c r="M802" s="2357"/>
      <c r="N802" s="2357"/>
      <c r="O802" s="2241" t="s">
        <v>125</v>
      </c>
      <c r="P802" s="1547">
        <v>19</v>
      </c>
      <c r="Q802" s="1547">
        <v>19</v>
      </c>
      <c r="R802" s="1547">
        <v>20</v>
      </c>
      <c r="S802" s="1547">
        <v>20</v>
      </c>
      <c r="T802" s="1547">
        <v>20</v>
      </c>
      <c r="U802" s="1547">
        <v>20</v>
      </c>
      <c r="V802" s="1547">
        <v>19</v>
      </c>
      <c r="W802" s="1547">
        <v>19</v>
      </c>
      <c r="X802" s="1547">
        <v>19</v>
      </c>
      <c r="Y802" s="1547">
        <v>19</v>
      </c>
      <c r="Z802" s="1547">
        <v>20</v>
      </c>
      <c r="AA802" s="1547">
        <v>20</v>
      </c>
      <c r="AB802" s="1541">
        <f>R802</f>
        <v>20</v>
      </c>
      <c r="AC802" s="1541">
        <f>U802</f>
        <v>20</v>
      </c>
      <c r="AD802" s="1541">
        <f>X802</f>
        <v>19</v>
      </c>
      <c r="AE802" s="1541">
        <f>AA802</f>
        <v>20</v>
      </c>
      <c r="AF802" s="1541">
        <f>AC802</f>
        <v>20</v>
      </c>
      <c r="AG802" s="1541">
        <f>AE802</f>
        <v>20</v>
      </c>
      <c r="AH802" s="1541">
        <f>AG802</f>
        <v>20</v>
      </c>
    </row>
    <row r="803" spans="1:34" s="2121" customFormat="1">
      <c r="A803" s="1887">
        <v>802</v>
      </c>
      <c r="B803" s="1887">
        <v>800</v>
      </c>
      <c r="D803" s="2177">
        <v>1</v>
      </c>
      <c r="E803" s="104"/>
      <c r="F803" s="104"/>
      <c r="G803" s="104"/>
      <c r="H803" s="2368"/>
      <c r="I803" s="520" t="s">
        <v>355</v>
      </c>
      <c r="J803" s="520"/>
      <c r="K803" s="520"/>
      <c r="L803" s="81"/>
      <c r="M803" s="81"/>
      <c r="N803" s="81"/>
      <c r="O803" s="2230"/>
      <c r="P803" s="1538">
        <f>SUM(P804:P808)</f>
        <v>86</v>
      </c>
      <c r="Q803" s="1538">
        <f t="shared" ref="Q803:AH803" si="458">SUM(Q804:Q808)</f>
        <v>86</v>
      </c>
      <c r="R803" s="1538">
        <f t="shared" si="458"/>
        <v>86</v>
      </c>
      <c r="S803" s="1538">
        <f t="shared" si="458"/>
        <v>86</v>
      </c>
      <c r="T803" s="1538">
        <f t="shared" si="458"/>
        <v>86</v>
      </c>
      <c r="U803" s="1538">
        <f t="shared" si="458"/>
        <v>86</v>
      </c>
      <c r="V803" s="1538">
        <f t="shared" si="458"/>
        <v>86</v>
      </c>
      <c r="W803" s="1538">
        <f t="shared" si="458"/>
        <v>86</v>
      </c>
      <c r="X803" s="1538">
        <f t="shared" si="458"/>
        <v>87</v>
      </c>
      <c r="Y803" s="1538">
        <f t="shared" si="458"/>
        <v>87</v>
      </c>
      <c r="Z803" s="1538">
        <f t="shared" si="458"/>
        <v>87</v>
      </c>
      <c r="AA803" s="1538">
        <f t="shared" si="458"/>
        <v>87</v>
      </c>
      <c r="AB803" s="1538">
        <f t="shared" si="458"/>
        <v>86</v>
      </c>
      <c r="AC803" s="1538">
        <f t="shared" si="458"/>
        <v>86</v>
      </c>
      <c r="AD803" s="1538">
        <f t="shared" si="458"/>
        <v>87</v>
      </c>
      <c r="AE803" s="1538">
        <f t="shared" si="458"/>
        <v>87</v>
      </c>
      <c r="AF803" s="1538">
        <f t="shared" si="458"/>
        <v>86</v>
      </c>
      <c r="AG803" s="1538">
        <f t="shared" si="458"/>
        <v>87</v>
      </c>
      <c r="AH803" s="1538">
        <f t="shared" si="458"/>
        <v>87</v>
      </c>
    </row>
    <row r="804" spans="1:34" s="2121" customFormat="1">
      <c r="A804" s="1887">
        <v>803</v>
      </c>
      <c r="B804" s="1887">
        <v>801</v>
      </c>
      <c r="D804" s="2177">
        <v>1</v>
      </c>
      <c r="E804" s="104"/>
      <c r="F804" s="104"/>
      <c r="G804" s="104"/>
      <c r="H804" s="2368"/>
      <c r="I804" s="104"/>
      <c r="J804" s="104"/>
      <c r="K804" s="104"/>
      <c r="L804" s="2182"/>
      <c r="M804" s="2356"/>
      <c r="N804" s="2356"/>
      <c r="O804" s="2182" t="s">
        <v>240</v>
      </c>
      <c r="P804" s="1388">
        <v>49</v>
      </c>
      <c r="Q804" s="1388">
        <v>49</v>
      </c>
      <c r="R804" s="1388">
        <v>49</v>
      </c>
      <c r="S804" s="1388">
        <v>49</v>
      </c>
      <c r="T804" s="1388">
        <v>49</v>
      </c>
      <c r="U804" s="1388">
        <v>49</v>
      </c>
      <c r="V804" s="1388">
        <v>49</v>
      </c>
      <c r="W804" s="1388">
        <v>49</v>
      </c>
      <c r="X804" s="1388">
        <v>49</v>
      </c>
      <c r="Y804" s="1388">
        <v>49</v>
      </c>
      <c r="Z804" s="1388">
        <v>49</v>
      </c>
      <c r="AA804" s="1388">
        <v>49</v>
      </c>
      <c r="AB804" s="1383">
        <f>R804</f>
        <v>49</v>
      </c>
      <c r="AC804" s="1383">
        <f>U804</f>
        <v>49</v>
      </c>
      <c r="AD804" s="1383">
        <f>X804</f>
        <v>49</v>
      </c>
      <c r="AE804" s="1383">
        <f>AA804</f>
        <v>49</v>
      </c>
      <c r="AF804" s="1383">
        <f>AC804</f>
        <v>49</v>
      </c>
      <c r="AG804" s="1383">
        <f>AE804</f>
        <v>49</v>
      </c>
      <c r="AH804" s="1383">
        <f>AG804</f>
        <v>49</v>
      </c>
    </row>
    <row r="805" spans="1:34" s="2121" customFormat="1">
      <c r="A805" s="1887">
        <v>804</v>
      </c>
      <c r="B805" s="1887">
        <v>802</v>
      </c>
      <c r="D805" s="2177">
        <v>1</v>
      </c>
      <c r="E805" s="104"/>
      <c r="F805" s="104"/>
      <c r="G805" s="104"/>
      <c r="H805" s="2368"/>
      <c r="I805" s="104"/>
      <c r="J805" s="104"/>
      <c r="K805" s="104"/>
      <c r="L805" s="2182"/>
      <c r="M805" s="2356"/>
      <c r="N805" s="2356"/>
      <c r="O805" s="2182" t="s">
        <v>241</v>
      </c>
      <c r="P805" s="1388">
        <v>1</v>
      </c>
      <c r="Q805" s="1388">
        <v>1</v>
      </c>
      <c r="R805" s="1388">
        <v>1</v>
      </c>
      <c r="S805" s="1388">
        <v>1</v>
      </c>
      <c r="T805" s="1388">
        <v>1</v>
      </c>
      <c r="U805" s="1388">
        <v>1</v>
      </c>
      <c r="V805" s="1388">
        <v>1</v>
      </c>
      <c r="W805" s="1388">
        <v>1</v>
      </c>
      <c r="X805" s="1388">
        <v>1</v>
      </c>
      <c r="Y805" s="1388">
        <v>1</v>
      </c>
      <c r="Z805" s="1388">
        <v>1</v>
      </c>
      <c r="AA805" s="1388">
        <v>1</v>
      </c>
      <c r="AB805" s="1383">
        <f>R805</f>
        <v>1</v>
      </c>
      <c r="AC805" s="1383">
        <f>U805</f>
        <v>1</v>
      </c>
      <c r="AD805" s="1383">
        <f>X805</f>
        <v>1</v>
      </c>
      <c r="AE805" s="1383">
        <f>AA805</f>
        <v>1</v>
      </c>
      <c r="AF805" s="1383">
        <f>AC805</f>
        <v>1</v>
      </c>
      <c r="AG805" s="1383">
        <f>AE805</f>
        <v>1</v>
      </c>
      <c r="AH805" s="1383">
        <f>AG805</f>
        <v>1</v>
      </c>
    </row>
    <row r="806" spans="1:34" s="2121" customFormat="1">
      <c r="A806" s="1887">
        <v>805</v>
      </c>
      <c r="B806" s="1887">
        <v>803</v>
      </c>
      <c r="D806" s="2177">
        <v>1</v>
      </c>
      <c r="E806" s="104"/>
      <c r="F806" s="104"/>
      <c r="G806" s="104"/>
      <c r="H806" s="2368"/>
      <c r="I806" s="104"/>
      <c r="J806" s="104"/>
      <c r="K806" s="104"/>
      <c r="L806" s="2182"/>
      <c r="M806" s="2356"/>
      <c r="N806" s="2356"/>
      <c r="O806" s="2182" t="s">
        <v>354</v>
      </c>
      <c r="P806" s="1388">
        <v>17</v>
      </c>
      <c r="Q806" s="1388">
        <v>17</v>
      </c>
      <c r="R806" s="1388">
        <v>17</v>
      </c>
      <c r="S806" s="1388">
        <v>17</v>
      </c>
      <c r="T806" s="1388">
        <v>17</v>
      </c>
      <c r="U806" s="1388">
        <v>17</v>
      </c>
      <c r="V806" s="1388">
        <v>17</v>
      </c>
      <c r="W806" s="1388">
        <v>17</v>
      </c>
      <c r="X806" s="1388">
        <v>17</v>
      </c>
      <c r="Y806" s="1388">
        <v>17</v>
      </c>
      <c r="Z806" s="1388">
        <v>17</v>
      </c>
      <c r="AA806" s="1388">
        <v>17</v>
      </c>
      <c r="AB806" s="1383">
        <f>R806</f>
        <v>17</v>
      </c>
      <c r="AC806" s="1383">
        <f>U806</f>
        <v>17</v>
      </c>
      <c r="AD806" s="1383">
        <f>X806</f>
        <v>17</v>
      </c>
      <c r="AE806" s="1383">
        <f>AA806</f>
        <v>17</v>
      </c>
      <c r="AF806" s="1383">
        <f>AC806</f>
        <v>17</v>
      </c>
      <c r="AG806" s="1383">
        <f>AE806</f>
        <v>17</v>
      </c>
      <c r="AH806" s="1383">
        <f>AG806</f>
        <v>17</v>
      </c>
    </row>
    <row r="807" spans="1:34" s="2121" customFormat="1">
      <c r="A807" s="1887">
        <v>806</v>
      </c>
      <c r="B807" s="1887">
        <v>804</v>
      </c>
      <c r="D807" s="2177">
        <v>1</v>
      </c>
      <c r="E807" s="104"/>
      <c r="F807" s="104"/>
      <c r="G807" s="104"/>
      <c r="H807" s="2368"/>
      <c r="I807" s="104"/>
      <c r="J807" s="104"/>
      <c r="K807" s="104"/>
      <c r="L807" s="2182"/>
      <c r="M807" s="2356"/>
      <c r="N807" s="2356"/>
      <c r="O807" s="2182" t="s">
        <v>126</v>
      </c>
      <c r="P807" s="1388"/>
      <c r="Q807" s="1388"/>
      <c r="R807" s="1388"/>
      <c r="S807" s="1388"/>
      <c r="T807" s="1388"/>
      <c r="U807" s="1388"/>
      <c r="V807" s="1388"/>
      <c r="W807" s="1388"/>
      <c r="X807" s="1388"/>
      <c r="Y807" s="1388"/>
      <c r="Z807" s="1388"/>
      <c r="AA807" s="1388"/>
      <c r="AB807" s="1383">
        <f>R807</f>
        <v>0</v>
      </c>
      <c r="AC807" s="1383">
        <f>U807</f>
        <v>0</v>
      </c>
      <c r="AD807" s="1383">
        <f>X807</f>
        <v>0</v>
      </c>
      <c r="AE807" s="1383">
        <f>AA807</f>
        <v>0</v>
      </c>
      <c r="AF807" s="1383">
        <f>AC807</f>
        <v>0</v>
      </c>
      <c r="AG807" s="1383">
        <f>AE807</f>
        <v>0</v>
      </c>
      <c r="AH807" s="1383">
        <f>AG807</f>
        <v>0</v>
      </c>
    </row>
    <row r="808" spans="1:34" s="2121" customFormat="1">
      <c r="A808" s="1887">
        <v>807</v>
      </c>
      <c r="B808" s="1887">
        <v>805</v>
      </c>
      <c r="D808" s="2177">
        <v>1</v>
      </c>
      <c r="E808" s="104"/>
      <c r="F808" s="104"/>
      <c r="G808" s="104"/>
      <c r="H808" s="2368"/>
      <c r="I808" s="104"/>
      <c r="J808" s="104"/>
      <c r="K808" s="104"/>
      <c r="L808" s="2182"/>
      <c r="M808" s="2356"/>
      <c r="N808" s="2356"/>
      <c r="O808" s="2182" t="s">
        <v>125</v>
      </c>
      <c r="P808" s="1388">
        <v>19</v>
      </c>
      <c r="Q808" s="1388">
        <v>19</v>
      </c>
      <c r="R808" s="1388">
        <v>19</v>
      </c>
      <c r="S808" s="1388">
        <v>19</v>
      </c>
      <c r="T808" s="1388">
        <v>19</v>
      </c>
      <c r="U808" s="1388">
        <v>19</v>
      </c>
      <c r="V808" s="1388">
        <v>19</v>
      </c>
      <c r="W808" s="1388">
        <v>19</v>
      </c>
      <c r="X808" s="1388">
        <v>20</v>
      </c>
      <c r="Y808" s="1388">
        <v>20</v>
      </c>
      <c r="Z808" s="1388">
        <v>20</v>
      </c>
      <c r="AA808" s="1388">
        <v>20</v>
      </c>
      <c r="AB808" s="1383">
        <f>R808</f>
        <v>19</v>
      </c>
      <c r="AC808" s="1383">
        <f>U808</f>
        <v>19</v>
      </c>
      <c r="AD808" s="1383">
        <f>X808</f>
        <v>20</v>
      </c>
      <c r="AE808" s="1383">
        <f>AA808</f>
        <v>20</v>
      </c>
      <c r="AF808" s="1383">
        <f>AC808</f>
        <v>19</v>
      </c>
      <c r="AG808" s="1383">
        <f>AE808</f>
        <v>20</v>
      </c>
      <c r="AH808" s="1383">
        <f>AG808</f>
        <v>20</v>
      </c>
    </row>
    <row r="809" spans="1:34" s="2121" customFormat="1">
      <c r="A809" s="1887">
        <v>808</v>
      </c>
      <c r="B809" s="1887">
        <v>806</v>
      </c>
      <c r="D809" s="2177">
        <v>1</v>
      </c>
      <c r="E809" s="104"/>
      <c r="F809" s="104"/>
      <c r="G809" s="104"/>
      <c r="H809" s="2368"/>
      <c r="I809" s="512" t="s">
        <v>356</v>
      </c>
      <c r="J809" s="512"/>
      <c r="K809" s="512"/>
      <c r="L809" s="511"/>
      <c r="M809" s="511"/>
      <c r="N809" s="511"/>
      <c r="O809" s="2358"/>
      <c r="P809" s="1542">
        <f>SUM(P810:P813)</f>
        <v>7</v>
      </c>
      <c r="Q809" s="1542">
        <f t="shared" ref="Q809:AH809" si="459">SUM(Q810:Q813)</f>
        <v>7</v>
      </c>
      <c r="R809" s="1542">
        <f t="shared" si="459"/>
        <v>7</v>
      </c>
      <c r="S809" s="1542">
        <f t="shared" si="459"/>
        <v>7</v>
      </c>
      <c r="T809" s="1542">
        <f t="shared" si="459"/>
        <v>7</v>
      </c>
      <c r="U809" s="1542">
        <f t="shared" si="459"/>
        <v>7</v>
      </c>
      <c r="V809" s="1542">
        <f t="shared" si="459"/>
        <v>7</v>
      </c>
      <c r="W809" s="1542">
        <f t="shared" si="459"/>
        <v>7</v>
      </c>
      <c r="X809" s="1542">
        <f t="shared" si="459"/>
        <v>7</v>
      </c>
      <c r="Y809" s="1542">
        <f t="shared" si="459"/>
        <v>7</v>
      </c>
      <c r="Z809" s="1542">
        <f t="shared" si="459"/>
        <v>7</v>
      </c>
      <c r="AA809" s="1542">
        <f t="shared" si="459"/>
        <v>7</v>
      </c>
      <c r="AB809" s="1542">
        <f t="shared" si="459"/>
        <v>7</v>
      </c>
      <c r="AC809" s="1542">
        <f t="shared" si="459"/>
        <v>7</v>
      </c>
      <c r="AD809" s="1542">
        <f t="shared" si="459"/>
        <v>7</v>
      </c>
      <c r="AE809" s="1542">
        <f t="shared" si="459"/>
        <v>7</v>
      </c>
      <c r="AF809" s="1542">
        <f t="shared" si="459"/>
        <v>7</v>
      </c>
      <c r="AG809" s="1542">
        <f t="shared" si="459"/>
        <v>7</v>
      </c>
      <c r="AH809" s="1542">
        <f t="shared" si="459"/>
        <v>7</v>
      </c>
    </row>
    <row r="810" spans="1:34" s="2121" customFormat="1">
      <c r="A810" s="1887">
        <v>809</v>
      </c>
      <c r="B810" s="1887">
        <v>807</v>
      </c>
      <c r="D810" s="2177">
        <v>1</v>
      </c>
      <c r="E810" s="104"/>
      <c r="F810" s="104"/>
      <c r="G810" s="104"/>
      <c r="H810" s="2368"/>
      <c r="I810" s="104"/>
      <c r="J810" s="104"/>
      <c r="K810" s="104"/>
      <c r="L810" s="2182"/>
      <c r="M810" s="2356"/>
      <c r="N810" s="2356"/>
      <c r="O810" s="2182" t="s">
        <v>291</v>
      </c>
      <c r="P810" s="1388"/>
      <c r="Q810" s="1388"/>
      <c r="R810" s="1388"/>
      <c r="S810" s="1388"/>
      <c r="T810" s="1388"/>
      <c r="U810" s="1388"/>
      <c r="V810" s="1388"/>
      <c r="W810" s="1388"/>
      <c r="X810" s="1388"/>
      <c r="Y810" s="1388"/>
      <c r="Z810" s="1388"/>
      <c r="AA810" s="1388"/>
      <c r="AB810" s="1383">
        <f>R810</f>
        <v>0</v>
      </c>
      <c r="AC810" s="1383">
        <f>U810</f>
        <v>0</v>
      </c>
      <c r="AD810" s="1383">
        <f>X810</f>
        <v>0</v>
      </c>
      <c r="AE810" s="1383">
        <f>AA810</f>
        <v>0</v>
      </c>
      <c r="AF810" s="1383">
        <f>AC810</f>
        <v>0</v>
      </c>
      <c r="AG810" s="1383">
        <f>AE810</f>
        <v>0</v>
      </c>
      <c r="AH810" s="1383">
        <f>AG810</f>
        <v>0</v>
      </c>
    </row>
    <row r="811" spans="1:34" s="2121" customFormat="1">
      <c r="A811" s="1887">
        <v>810</v>
      </c>
      <c r="B811" s="1887">
        <v>808</v>
      </c>
      <c r="D811" s="2177">
        <v>1</v>
      </c>
      <c r="E811" s="104"/>
      <c r="F811" s="104"/>
      <c r="G811" s="104"/>
      <c r="H811" s="2368"/>
      <c r="I811" s="104"/>
      <c r="J811" s="104"/>
      <c r="K811" s="104"/>
      <c r="L811" s="2182"/>
      <c r="M811" s="2356"/>
      <c r="N811" s="2356"/>
      <c r="O811" s="2182" t="s">
        <v>292</v>
      </c>
      <c r="P811" s="1388"/>
      <c r="Q811" s="1388"/>
      <c r="R811" s="1388"/>
      <c r="S811" s="1388"/>
      <c r="T811" s="1388"/>
      <c r="U811" s="1388"/>
      <c r="V811" s="1388"/>
      <c r="W811" s="1388"/>
      <c r="X811" s="1388"/>
      <c r="Y811" s="1388"/>
      <c r="Z811" s="1388"/>
      <c r="AA811" s="1388"/>
      <c r="AB811" s="1383">
        <f>R811</f>
        <v>0</v>
      </c>
      <c r="AC811" s="1383">
        <f>U811</f>
        <v>0</v>
      </c>
      <c r="AD811" s="1383">
        <f>X811</f>
        <v>0</v>
      </c>
      <c r="AE811" s="1383">
        <f>AA811</f>
        <v>0</v>
      </c>
      <c r="AF811" s="1383">
        <f>AC811</f>
        <v>0</v>
      </c>
      <c r="AG811" s="1383">
        <f>AE811</f>
        <v>0</v>
      </c>
      <c r="AH811" s="1383">
        <f>AG811</f>
        <v>0</v>
      </c>
    </row>
    <row r="812" spans="1:34" s="2121" customFormat="1">
      <c r="A812" s="1887">
        <v>811</v>
      </c>
      <c r="B812" s="1887">
        <v>809</v>
      </c>
      <c r="D812" s="2177">
        <v>1</v>
      </c>
      <c r="E812" s="104"/>
      <c r="F812" s="104"/>
      <c r="G812" s="104"/>
      <c r="H812" s="2368"/>
      <c r="I812" s="104"/>
      <c r="J812" s="104"/>
      <c r="K812" s="104"/>
      <c r="L812" s="2182"/>
      <c r="M812" s="2356"/>
      <c r="N812" s="2356"/>
      <c r="O812" s="2182" t="s">
        <v>293</v>
      </c>
      <c r="P812" s="1388">
        <v>6</v>
      </c>
      <c r="Q812" s="1388">
        <v>6</v>
      </c>
      <c r="R812" s="1388">
        <v>6</v>
      </c>
      <c r="S812" s="1388">
        <v>6</v>
      </c>
      <c r="T812" s="1388">
        <v>6</v>
      </c>
      <c r="U812" s="1388">
        <v>6</v>
      </c>
      <c r="V812" s="1388">
        <v>6</v>
      </c>
      <c r="W812" s="1388">
        <v>6</v>
      </c>
      <c r="X812" s="1388">
        <v>6</v>
      </c>
      <c r="Y812" s="1388">
        <v>6</v>
      </c>
      <c r="Z812" s="1388">
        <v>6</v>
      </c>
      <c r="AA812" s="1388">
        <v>6</v>
      </c>
      <c r="AB812" s="1383">
        <f>R812</f>
        <v>6</v>
      </c>
      <c r="AC812" s="1383">
        <f>U812</f>
        <v>6</v>
      </c>
      <c r="AD812" s="1383">
        <f>X812</f>
        <v>6</v>
      </c>
      <c r="AE812" s="1383">
        <f>AA812</f>
        <v>6</v>
      </c>
      <c r="AF812" s="1383">
        <f>AC812</f>
        <v>6</v>
      </c>
      <c r="AG812" s="1383">
        <f>AE812</f>
        <v>6</v>
      </c>
      <c r="AH812" s="1383">
        <f>AG812</f>
        <v>6</v>
      </c>
    </row>
    <row r="813" spans="1:34" s="2121" customFormat="1">
      <c r="A813" s="1887">
        <v>812</v>
      </c>
      <c r="B813" s="1887">
        <v>810</v>
      </c>
      <c r="D813" s="2177">
        <v>1</v>
      </c>
      <c r="E813" s="104"/>
      <c r="F813" s="104"/>
      <c r="G813" s="104"/>
      <c r="H813" s="2368"/>
      <c r="I813" s="1188"/>
      <c r="J813" s="1188"/>
      <c r="K813" s="1188"/>
      <c r="L813" s="2241"/>
      <c r="M813" s="2357"/>
      <c r="N813" s="2357"/>
      <c r="O813" s="2241" t="s">
        <v>294</v>
      </c>
      <c r="P813" s="1547">
        <v>1</v>
      </c>
      <c r="Q813" s="1547">
        <v>1</v>
      </c>
      <c r="R813" s="1547">
        <v>1</v>
      </c>
      <c r="S813" s="1547">
        <v>1</v>
      </c>
      <c r="T813" s="1547">
        <v>1</v>
      </c>
      <c r="U813" s="1547">
        <v>1</v>
      </c>
      <c r="V813" s="1547">
        <v>1</v>
      </c>
      <c r="W813" s="1547">
        <v>1</v>
      </c>
      <c r="X813" s="1547">
        <v>1</v>
      </c>
      <c r="Y813" s="1547">
        <v>1</v>
      </c>
      <c r="Z813" s="1547">
        <v>1</v>
      </c>
      <c r="AA813" s="1547">
        <v>1</v>
      </c>
      <c r="AB813" s="1541">
        <f>R813</f>
        <v>1</v>
      </c>
      <c r="AC813" s="1541">
        <f>U813</f>
        <v>1</v>
      </c>
      <c r="AD813" s="1541">
        <f>X813</f>
        <v>1</v>
      </c>
      <c r="AE813" s="1541">
        <f>AA813</f>
        <v>1</v>
      </c>
      <c r="AF813" s="1541">
        <f>AC813</f>
        <v>1</v>
      </c>
      <c r="AG813" s="1541">
        <f>AE813</f>
        <v>1</v>
      </c>
      <c r="AH813" s="1541">
        <f>AG813</f>
        <v>1</v>
      </c>
    </row>
    <row r="814" spans="1:34" s="2121" customFormat="1">
      <c r="A814" s="1887">
        <v>813</v>
      </c>
      <c r="B814" s="1887">
        <v>811</v>
      </c>
      <c r="D814" s="2177">
        <v>1</v>
      </c>
      <c r="E814" s="104"/>
      <c r="F814" s="104"/>
      <c r="G814" s="104"/>
      <c r="H814" s="2368"/>
      <c r="I814" s="520" t="s">
        <v>75</v>
      </c>
      <c r="J814" s="520"/>
      <c r="K814" s="520"/>
      <c r="L814" s="81"/>
      <c r="M814" s="81"/>
      <c r="N814" s="81"/>
      <c r="O814" s="2230"/>
      <c r="P814" s="1538">
        <f>SUM(P815:P819)</f>
        <v>31</v>
      </c>
      <c r="Q814" s="1538">
        <f t="shared" ref="Q814:AH814" si="460">SUM(Q815:Q819)</f>
        <v>31</v>
      </c>
      <c r="R814" s="1538">
        <f t="shared" si="460"/>
        <v>31</v>
      </c>
      <c r="S814" s="1538">
        <f t="shared" si="460"/>
        <v>31</v>
      </c>
      <c r="T814" s="1538">
        <f t="shared" si="460"/>
        <v>31</v>
      </c>
      <c r="U814" s="1538">
        <f t="shared" si="460"/>
        <v>30</v>
      </c>
      <c r="V814" s="1538">
        <f t="shared" si="460"/>
        <v>32</v>
      </c>
      <c r="W814" s="1538">
        <f t="shared" si="460"/>
        <v>32</v>
      </c>
      <c r="X814" s="1538">
        <f t="shared" si="460"/>
        <v>32</v>
      </c>
      <c r="Y814" s="1538">
        <f t="shared" si="460"/>
        <v>32</v>
      </c>
      <c r="Z814" s="1538">
        <f t="shared" si="460"/>
        <v>31</v>
      </c>
      <c r="AA814" s="1538">
        <f t="shared" si="460"/>
        <v>31</v>
      </c>
      <c r="AB814" s="1538">
        <f t="shared" si="460"/>
        <v>31</v>
      </c>
      <c r="AC814" s="1538">
        <f t="shared" si="460"/>
        <v>30</v>
      </c>
      <c r="AD814" s="1538">
        <f t="shared" si="460"/>
        <v>32</v>
      </c>
      <c r="AE814" s="1538">
        <f t="shared" si="460"/>
        <v>31</v>
      </c>
      <c r="AF814" s="1538">
        <f t="shared" si="460"/>
        <v>30</v>
      </c>
      <c r="AG814" s="1538">
        <f t="shared" si="460"/>
        <v>31</v>
      </c>
      <c r="AH814" s="1538">
        <f t="shared" si="460"/>
        <v>31</v>
      </c>
    </row>
    <row r="815" spans="1:34" s="2121" customFormat="1">
      <c r="A815" s="1887">
        <v>814</v>
      </c>
      <c r="B815" s="1887">
        <v>812</v>
      </c>
      <c r="D815" s="2177">
        <v>1</v>
      </c>
      <c r="E815" s="104"/>
      <c r="F815" s="104"/>
      <c r="G815" s="104"/>
      <c r="H815" s="2368"/>
      <c r="I815" s="104"/>
      <c r="J815" s="104"/>
      <c r="K815" s="2182"/>
      <c r="L815" s="2182"/>
      <c r="M815" s="2356"/>
      <c r="N815" s="2356"/>
      <c r="O815" s="2359" t="s">
        <v>124</v>
      </c>
      <c r="P815" s="1388">
        <v>2</v>
      </c>
      <c r="Q815" s="1388">
        <v>2</v>
      </c>
      <c r="R815" s="1388">
        <v>2</v>
      </c>
      <c r="S815" s="1388">
        <v>2</v>
      </c>
      <c r="T815" s="1388">
        <v>2</v>
      </c>
      <c r="U815" s="1388">
        <v>2</v>
      </c>
      <c r="V815" s="1388">
        <v>2</v>
      </c>
      <c r="W815" s="1388">
        <v>2</v>
      </c>
      <c r="X815" s="1388">
        <v>2</v>
      </c>
      <c r="Y815" s="1388">
        <v>2</v>
      </c>
      <c r="Z815" s="1388">
        <v>2</v>
      </c>
      <c r="AA815" s="1388">
        <v>2</v>
      </c>
      <c r="AB815" s="1383">
        <f>R815</f>
        <v>2</v>
      </c>
      <c r="AC815" s="1383">
        <f>U815</f>
        <v>2</v>
      </c>
      <c r="AD815" s="1383">
        <f>X815</f>
        <v>2</v>
      </c>
      <c r="AE815" s="1383">
        <f>AA815</f>
        <v>2</v>
      </c>
      <c r="AF815" s="1383">
        <f>AC815</f>
        <v>2</v>
      </c>
      <c r="AG815" s="1383">
        <f>AE815</f>
        <v>2</v>
      </c>
      <c r="AH815" s="1383">
        <f>AG815</f>
        <v>2</v>
      </c>
    </row>
    <row r="816" spans="1:34" s="2121" customFormat="1">
      <c r="A816" s="1887">
        <v>815</v>
      </c>
      <c r="B816" s="1887">
        <v>813</v>
      </c>
      <c r="D816" s="2177">
        <v>1</v>
      </c>
      <c r="E816" s="104"/>
      <c r="F816" s="104"/>
      <c r="G816" s="104"/>
      <c r="H816" s="2368"/>
      <c r="I816" s="104"/>
      <c r="J816" s="104"/>
      <c r="K816" s="2182"/>
      <c r="L816" s="2182"/>
      <c r="M816" s="2356"/>
      <c r="N816" s="2356"/>
      <c r="O816" s="2359" t="s">
        <v>77</v>
      </c>
      <c r="P816" s="1388">
        <v>15</v>
      </c>
      <c r="Q816" s="1388">
        <v>15</v>
      </c>
      <c r="R816" s="1388">
        <v>15</v>
      </c>
      <c r="S816" s="1388">
        <v>15</v>
      </c>
      <c r="T816" s="1388">
        <v>15</v>
      </c>
      <c r="U816" s="1388">
        <v>15</v>
      </c>
      <c r="V816" s="1388">
        <v>15</v>
      </c>
      <c r="W816" s="1388">
        <v>15</v>
      </c>
      <c r="X816" s="1388">
        <v>15</v>
      </c>
      <c r="Y816" s="1388">
        <v>15</v>
      </c>
      <c r="Z816" s="1388">
        <v>14</v>
      </c>
      <c r="AA816" s="1388">
        <v>14</v>
      </c>
      <c r="AB816" s="1383">
        <f>R816</f>
        <v>15</v>
      </c>
      <c r="AC816" s="1383">
        <f>U816</f>
        <v>15</v>
      </c>
      <c r="AD816" s="1383">
        <f>X816</f>
        <v>15</v>
      </c>
      <c r="AE816" s="1383">
        <f>AA816</f>
        <v>14</v>
      </c>
      <c r="AF816" s="1383">
        <f>AC816</f>
        <v>15</v>
      </c>
      <c r="AG816" s="1383">
        <f>AE816</f>
        <v>14</v>
      </c>
      <c r="AH816" s="1383">
        <f>AG816</f>
        <v>14</v>
      </c>
    </row>
    <row r="817" spans="1:34" s="2121" customFormat="1">
      <c r="A817" s="1887">
        <v>816</v>
      </c>
      <c r="B817" s="1887">
        <v>814</v>
      </c>
      <c r="D817" s="2177">
        <v>1</v>
      </c>
      <c r="E817" s="104"/>
      <c r="F817" s="104"/>
      <c r="G817" s="104"/>
      <c r="H817" s="2368"/>
      <c r="I817" s="104"/>
      <c r="J817" s="104"/>
      <c r="K817" s="2182"/>
      <c r="L817" s="2182"/>
      <c r="M817" s="2356"/>
      <c r="N817" s="2356"/>
      <c r="O817" s="2359" t="s">
        <v>78</v>
      </c>
      <c r="P817" s="1388">
        <v>5</v>
      </c>
      <c r="Q817" s="1388">
        <v>5</v>
      </c>
      <c r="R817" s="1388">
        <v>5</v>
      </c>
      <c r="S817" s="1388">
        <v>5</v>
      </c>
      <c r="T817" s="1388">
        <v>5</v>
      </c>
      <c r="U817" s="1388">
        <v>5</v>
      </c>
      <c r="V817" s="1388">
        <v>5</v>
      </c>
      <c r="W817" s="1388">
        <v>5</v>
      </c>
      <c r="X817" s="1388">
        <v>5</v>
      </c>
      <c r="Y817" s="1388">
        <v>5</v>
      </c>
      <c r="Z817" s="1388">
        <v>5</v>
      </c>
      <c r="AA817" s="1388">
        <v>5</v>
      </c>
      <c r="AB817" s="1383">
        <f>R817</f>
        <v>5</v>
      </c>
      <c r="AC817" s="1383">
        <f>U817</f>
        <v>5</v>
      </c>
      <c r="AD817" s="1383">
        <f>X817</f>
        <v>5</v>
      </c>
      <c r="AE817" s="1383">
        <f>AA817</f>
        <v>5</v>
      </c>
      <c r="AF817" s="1383">
        <f>AC817</f>
        <v>5</v>
      </c>
      <c r="AG817" s="1383">
        <f>AE817</f>
        <v>5</v>
      </c>
      <c r="AH817" s="1383">
        <f>AG817</f>
        <v>5</v>
      </c>
    </row>
    <row r="818" spans="1:34" s="2121" customFormat="1">
      <c r="A818" s="1887">
        <v>817</v>
      </c>
      <c r="B818" s="1887">
        <v>815</v>
      </c>
      <c r="D818" s="2177">
        <v>1</v>
      </c>
      <c r="E818" s="104"/>
      <c r="F818" s="104"/>
      <c r="G818" s="104"/>
      <c r="H818" s="2368"/>
      <c r="I818" s="104"/>
      <c r="J818" s="104"/>
      <c r="K818" s="2182"/>
      <c r="L818" s="2182"/>
      <c r="M818" s="2356"/>
      <c r="N818" s="2356"/>
      <c r="O818" s="2359" t="s">
        <v>79</v>
      </c>
      <c r="P818" s="1388"/>
      <c r="Q818" s="1388"/>
      <c r="R818" s="1388"/>
      <c r="S818" s="1388"/>
      <c r="T818" s="1388"/>
      <c r="U818" s="1388"/>
      <c r="V818" s="1388"/>
      <c r="W818" s="1388"/>
      <c r="X818" s="1388"/>
      <c r="Y818" s="1388"/>
      <c r="Z818" s="1388"/>
      <c r="AA818" s="1388"/>
      <c r="AB818" s="1383">
        <f>R818</f>
        <v>0</v>
      </c>
      <c r="AC818" s="1383">
        <f>U818</f>
        <v>0</v>
      </c>
      <c r="AD818" s="1383">
        <f>X818</f>
        <v>0</v>
      </c>
      <c r="AE818" s="1383">
        <f>AA818</f>
        <v>0</v>
      </c>
      <c r="AF818" s="1383">
        <f>AC818</f>
        <v>0</v>
      </c>
      <c r="AG818" s="1383">
        <f>AE818</f>
        <v>0</v>
      </c>
      <c r="AH818" s="1383">
        <f>AG818</f>
        <v>0</v>
      </c>
    </row>
    <row r="819" spans="1:34" s="2121" customFormat="1">
      <c r="A819" s="1887">
        <v>818</v>
      </c>
      <c r="B819" s="1887">
        <v>816</v>
      </c>
      <c r="D819" s="2177">
        <v>1</v>
      </c>
      <c r="E819" s="104"/>
      <c r="F819" s="104"/>
      <c r="G819" s="104"/>
      <c r="H819" s="2368"/>
      <c r="I819" s="104"/>
      <c r="J819" s="104"/>
      <c r="K819" s="2182"/>
      <c r="L819" s="2182"/>
      <c r="M819" s="2356"/>
      <c r="N819" s="2356"/>
      <c r="O819" s="2359" t="s">
        <v>11</v>
      </c>
      <c r="P819" s="1388">
        <v>9</v>
      </c>
      <c r="Q819" s="1388">
        <v>9</v>
      </c>
      <c r="R819" s="1388">
        <v>9</v>
      </c>
      <c r="S819" s="1388">
        <v>9</v>
      </c>
      <c r="T819" s="1388">
        <v>9</v>
      </c>
      <c r="U819" s="1388">
        <v>8</v>
      </c>
      <c r="V819" s="1388">
        <v>10</v>
      </c>
      <c r="W819" s="1388">
        <v>10</v>
      </c>
      <c r="X819" s="1388">
        <v>10</v>
      </c>
      <c r="Y819" s="1388">
        <v>10</v>
      </c>
      <c r="Z819" s="1388">
        <v>10</v>
      </c>
      <c r="AA819" s="1388">
        <v>10</v>
      </c>
      <c r="AB819" s="1383">
        <f>R819</f>
        <v>9</v>
      </c>
      <c r="AC819" s="1383">
        <f>U819</f>
        <v>8</v>
      </c>
      <c r="AD819" s="1383">
        <f>X819</f>
        <v>10</v>
      </c>
      <c r="AE819" s="1383">
        <f>AA819</f>
        <v>10</v>
      </c>
      <c r="AF819" s="1383">
        <f>AC819</f>
        <v>8</v>
      </c>
      <c r="AG819" s="1383">
        <f>AE819</f>
        <v>10</v>
      </c>
      <c r="AH819" s="1383">
        <f>AG819</f>
        <v>10</v>
      </c>
    </row>
    <row r="820" spans="1:34" s="2121" customFormat="1">
      <c r="A820" s="1887">
        <v>819</v>
      </c>
      <c r="B820" s="1887">
        <v>817</v>
      </c>
      <c r="D820" s="2177">
        <v>1</v>
      </c>
      <c r="E820" s="104"/>
      <c r="F820" s="104"/>
      <c r="G820" s="104"/>
      <c r="H820" s="2368"/>
      <c r="I820" s="512" t="s">
        <v>357</v>
      </c>
      <c r="J820" s="512"/>
      <c r="K820" s="512"/>
      <c r="L820" s="511"/>
      <c r="M820" s="511"/>
      <c r="N820" s="511"/>
      <c r="O820" s="2358"/>
      <c r="P820" s="1542">
        <f>SUM(P821:P823)</f>
        <v>14</v>
      </c>
      <c r="Q820" s="1542">
        <f t="shared" ref="Q820:AH820" si="461">SUM(Q821:Q823)</f>
        <v>14</v>
      </c>
      <c r="R820" s="1542">
        <f t="shared" si="461"/>
        <v>14</v>
      </c>
      <c r="S820" s="1542">
        <f t="shared" si="461"/>
        <v>14</v>
      </c>
      <c r="T820" s="1542">
        <f t="shared" si="461"/>
        <v>14</v>
      </c>
      <c r="U820" s="1542">
        <f t="shared" si="461"/>
        <v>14</v>
      </c>
      <c r="V820" s="1542">
        <f t="shared" si="461"/>
        <v>14</v>
      </c>
      <c r="W820" s="1542">
        <f t="shared" si="461"/>
        <v>14</v>
      </c>
      <c r="X820" s="1542">
        <f t="shared" si="461"/>
        <v>14</v>
      </c>
      <c r="Y820" s="1542">
        <f t="shared" si="461"/>
        <v>14</v>
      </c>
      <c r="Z820" s="1542">
        <f t="shared" si="461"/>
        <v>14</v>
      </c>
      <c r="AA820" s="1542">
        <f t="shared" si="461"/>
        <v>14</v>
      </c>
      <c r="AB820" s="1542">
        <f t="shared" si="461"/>
        <v>14</v>
      </c>
      <c r="AC820" s="1542">
        <f t="shared" si="461"/>
        <v>14</v>
      </c>
      <c r="AD820" s="1542">
        <f t="shared" si="461"/>
        <v>14</v>
      </c>
      <c r="AE820" s="1542">
        <f t="shared" si="461"/>
        <v>14</v>
      </c>
      <c r="AF820" s="1542">
        <f t="shared" si="461"/>
        <v>14</v>
      </c>
      <c r="AG820" s="1542">
        <f t="shared" si="461"/>
        <v>14</v>
      </c>
      <c r="AH820" s="1542">
        <f t="shared" si="461"/>
        <v>14</v>
      </c>
    </row>
    <row r="821" spans="1:34" s="2121" customFormat="1">
      <c r="A821" s="1887">
        <v>820</v>
      </c>
      <c r="B821" s="1887">
        <v>818</v>
      </c>
      <c r="D821" s="2177">
        <v>1</v>
      </c>
      <c r="E821" s="104"/>
      <c r="F821" s="104"/>
      <c r="G821" s="104"/>
      <c r="H821" s="2368"/>
      <c r="I821" s="104"/>
      <c r="J821" s="104"/>
      <c r="K821" s="2182"/>
      <c r="L821" s="2182"/>
      <c r="M821" s="2356"/>
      <c r="N821" s="2356"/>
      <c r="O821" s="2359" t="s">
        <v>81</v>
      </c>
      <c r="P821" s="1388">
        <v>4</v>
      </c>
      <c r="Q821" s="1388">
        <v>4</v>
      </c>
      <c r="R821" s="1388">
        <v>4</v>
      </c>
      <c r="S821" s="1388">
        <v>4</v>
      </c>
      <c r="T821" s="1388">
        <v>4</v>
      </c>
      <c r="U821" s="1388">
        <v>4</v>
      </c>
      <c r="V821" s="1388">
        <v>4</v>
      </c>
      <c r="W821" s="1388">
        <v>4</v>
      </c>
      <c r="X821" s="1388">
        <v>4</v>
      </c>
      <c r="Y821" s="1388">
        <v>4</v>
      </c>
      <c r="Z821" s="1388">
        <v>4</v>
      </c>
      <c r="AA821" s="1388">
        <v>4</v>
      </c>
      <c r="AB821" s="1383">
        <f>R821</f>
        <v>4</v>
      </c>
      <c r="AC821" s="1383">
        <f>U821</f>
        <v>4</v>
      </c>
      <c r="AD821" s="1383">
        <f>X821</f>
        <v>4</v>
      </c>
      <c r="AE821" s="1383">
        <f>AA821</f>
        <v>4</v>
      </c>
      <c r="AF821" s="1383">
        <f>AC821</f>
        <v>4</v>
      </c>
      <c r="AG821" s="1383">
        <f>AE821</f>
        <v>4</v>
      </c>
      <c r="AH821" s="1383">
        <f>AG821</f>
        <v>4</v>
      </c>
    </row>
    <row r="822" spans="1:34" s="2121" customFormat="1">
      <c r="A822" s="1887">
        <v>821</v>
      </c>
      <c r="B822" s="1887">
        <v>819</v>
      </c>
      <c r="D822" s="2177">
        <v>1</v>
      </c>
      <c r="E822" s="104"/>
      <c r="F822" s="104"/>
      <c r="G822" s="104"/>
      <c r="H822" s="2368"/>
      <c r="I822" s="104"/>
      <c r="J822" s="104"/>
      <c r="K822" s="2182"/>
      <c r="L822" s="2182"/>
      <c r="M822" s="2356"/>
      <c r="N822" s="2356"/>
      <c r="O822" s="2359" t="s">
        <v>82</v>
      </c>
      <c r="P822" s="1388">
        <v>10</v>
      </c>
      <c r="Q822" s="1388">
        <v>10</v>
      </c>
      <c r="R822" s="1388">
        <v>10</v>
      </c>
      <c r="S822" s="1388">
        <v>10</v>
      </c>
      <c r="T822" s="1388">
        <v>10</v>
      </c>
      <c r="U822" s="1388">
        <v>10</v>
      </c>
      <c r="V822" s="1388">
        <v>10</v>
      </c>
      <c r="W822" s="1388">
        <v>10</v>
      </c>
      <c r="X822" s="1388">
        <v>10</v>
      </c>
      <c r="Y822" s="1388">
        <v>10</v>
      </c>
      <c r="Z822" s="1388">
        <v>10</v>
      </c>
      <c r="AA822" s="1388">
        <v>10</v>
      </c>
      <c r="AB822" s="1383">
        <f>R822</f>
        <v>10</v>
      </c>
      <c r="AC822" s="1383">
        <f>U822</f>
        <v>10</v>
      </c>
      <c r="AD822" s="1383">
        <f>X822</f>
        <v>10</v>
      </c>
      <c r="AE822" s="1383">
        <f>AA822</f>
        <v>10</v>
      </c>
      <c r="AF822" s="1383">
        <f>AC822</f>
        <v>10</v>
      </c>
      <c r="AG822" s="1383">
        <f>AE822</f>
        <v>10</v>
      </c>
      <c r="AH822" s="1383">
        <f>AG822</f>
        <v>10</v>
      </c>
    </row>
    <row r="823" spans="1:34" s="2121" customFormat="1">
      <c r="A823" s="1887">
        <v>822</v>
      </c>
      <c r="B823" s="1887">
        <v>820</v>
      </c>
      <c r="D823" s="2177">
        <v>1</v>
      </c>
      <c r="E823" s="104"/>
      <c r="F823" s="104"/>
      <c r="G823" s="104"/>
      <c r="H823" s="2369"/>
      <c r="I823" s="1188"/>
      <c r="J823" s="1188"/>
      <c r="K823" s="2241"/>
      <c r="L823" s="2241"/>
      <c r="M823" s="2357"/>
      <c r="N823" s="2357"/>
      <c r="O823" s="2361" t="s">
        <v>83</v>
      </c>
      <c r="P823" s="1547"/>
      <c r="Q823" s="1547"/>
      <c r="R823" s="1547"/>
      <c r="S823" s="1547"/>
      <c r="T823" s="1547"/>
      <c r="U823" s="1547"/>
      <c r="V823" s="1547"/>
      <c r="W823" s="1547"/>
      <c r="X823" s="1547"/>
      <c r="Y823" s="1547"/>
      <c r="Z823" s="1547"/>
      <c r="AA823" s="1547"/>
      <c r="AB823" s="1541">
        <f>R823</f>
        <v>0</v>
      </c>
      <c r="AC823" s="1541">
        <f>U823</f>
        <v>0</v>
      </c>
      <c r="AD823" s="1541">
        <f>X823</f>
        <v>0</v>
      </c>
      <c r="AE823" s="1541">
        <f>AA823</f>
        <v>0</v>
      </c>
      <c r="AF823" s="1541">
        <f>AC823</f>
        <v>0</v>
      </c>
      <c r="AG823" s="1541">
        <f>AE823</f>
        <v>0</v>
      </c>
      <c r="AH823" s="1541">
        <f>AG823</f>
        <v>0</v>
      </c>
    </row>
    <row r="824" spans="1:34" s="2121" customFormat="1">
      <c r="A824" s="1887">
        <v>823</v>
      </c>
      <c r="B824" s="1887">
        <v>821</v>
      </c>
      <c r="D824" s="2177">
        <v>1</v>
      </c>
      <c r="E824" s="104"/>
      <c r="F824" s="104"/>
      <c r="G824" s="104"/>
      <c r="H824" s="2362" t="s">
        <v>317</v>
      </c>
      <c r="I824" s="2363"/>
      <c r="J824" s="2364"/>
      <c r="K824" s="2364"/>
      <c r="L824" s="2363"/>
      <c r="M824" s="2363"/>
      <c r="N824" s="2363"/>
      <c r="O824" s="2365"/>
      <c r="P824" s="1548">
        <v>16</v>
      </c>
      <c r="Q824" s="1548">
        <v>17</v>
      </c>
      <c r="R824" s="1548">
        <v>17</v>
      </c>
      <c r="S824" s="1548">
        <v>17</v>
      </c>
      <c r="T824" s="1548">
        <v>17</v>
      </c>
      <c r="U824" s="1548">
        <v>17</v>
      </c>
      <c r="V824" s="1548">
        <v>16</v>
      </c>
      <c r="W824" s="1548">
        <v>17</v>
      </c>
      <c r="X824" s="1548">
        <v>17</v>
      </c>
      <c r="Y824" s="1548">
        <v>18</v>
      </c>
      <c r="Z824" s="1548">
        <v>19</v>
      </c>
      <c r="AA824" s="1548">
        <v>19</v>
      </c>
      <c r="AB824" s="1544">
        <f>R824</f>
        <v>17</v>
      </c>
      <c r="AC824" s="1544">
        <f>U824</f>
        <v>17</v>
      </c>
      <c r="AD824" s="1544">
        <f>X824</f>
        <v>17</v>
      </c>
      <c r="AE824" s="1544">
        <f>AA824</f>
        <v>19</v>
      </c>
      <c r="AF824" s="1544">
        <f>AC824</f>
        <v>17</v>
      </c>
      <c r="AG824" s="1544">
        <f>AE824</f>
        <v>19</v>
      </c>
      <c r="AH824" s="1544">
        <f>AG824</f>
        <v>19</v>
      </c>
    </row>
    <row r="825" spans="1:34" s="2121" customFormat="1">
      <c r="A825" s="1887">
        <v>824</v>
      </c>
      <c r="B825" s="1887">
        <v>822</v>
      </c>
      <c r="D825" s="2177">
        <v>1</v>
      </c>
      <c r="E825" s="104"/>
      <c r="F825" s="104"/>
      <c r="G825" s="104"/>
      <c r="H825" s="104"/>
      <c r="I825" s="2182"/>
      <c r="J825" s="104"/>
      <c r="K825" s="104"/>
      <c r="L825" s="2182"/>
      <c r="M825" s="2182"/>
      <c r="N825" s="2182"/>
      <c r="O825" s="2182"/>
      <c r="P825" s="2187"/>
      <c r="Q825" s="2187"/>
      <c r="R825" s="2187"/>
      <c r="S825" s="2187"/>
      <c r="T825" s="2187"/>
      <c r="U825" s="2187"/>
      <c r="V825" s="2187"/>
      <c r="W825" s="2187"/>
      <c r="X825" s="2187"/>
      <c r="Y825" s="2187"/>
    </row>
    <row r="826" spans="1:34" s="2121" customFormat="1">
      <c r="A826" s="1887">
        <v>825</v>
      </c>
      <c r="B826" s="1887">
        <v>823</v>
      </c>
      <c r="D826" s="2177">
        <v>1</v>
      </c>
      <c r="E826" s="104"/>
      <c r="F826" s="104"/>
      <c r="G826" s="104" t="s">
        <v>515</v>
      </c>
      <c r="H826" s="104"/>
      <c r="I826" s="2182"/>
      <c r="J826" s="104"/>
      <c r="K826" s="104"/>
      <c r="L826" s="2182"/>
      <c r="M826" s="2182"/>
      <c r="N826" s="2182"/>
      <c r="O826" s="2182"/>
      <c r="P826" s="2187"/>
      <c r="Q826" s="2187"/>
      <c r="R826" s="2187"/>
      <c r="S826" s="2187"/>
      <c r="T826" s="2187"/>
      <c r="U826" s="2187"/>
      <c r="V826" s="2187"/>
      <c r="W826" s="2187"/>
      <c r="X826" s="2187"/>
      <c r="Y826" s="2187"/>
    </row>
    <row r="827" spans="1:34" s="1537" customFormat="1">
      <c r="A827" s="1887">
        <v>826</v>
      </c>
      <c r="B827" s="1887">
        <v>824</v>
      </c>
      <c r="D827" s="2177">
        <v>1</v>
      </c>
      <c r="E827" s="1532"/>
      <c r="F827" s="1532"/>
      <c r="G827" s="1533"/>
      <c r="H827" s="1549" t="s">
        <v>352</v>
      </c>
      <c r="I827" s="1550"/>
      <c r="J827" s="1551"/>
      <c r="K827" s="1551"/>
      <c r="L827" s="1551"/>
      <c r="M827" s="1551"/>
      <c r="N827" s="1551"/>
      <c r="O827" s="2006"/>
      <c r="P827" s="2006">
        <f>P828+P833+P839+P844+P850</f>
        <v>442</v>
      </c>
      <c r="Q827" s="2006">
        <f t="shared" ref="Q827:AH827" si="462">Q828+Q833+Q839+Q844+Q850</f>
        <v>442</v>
      </c>
      <c r="R827" s="2006">
        <f t="shared" si="462"/>
        <v>442</v>
      </c>
      <c r="S827" s="2006">
        <f t="shared" si="462"/>
        <v>442</v>
      </c>
      <c r="T827" s="2006">
        <f t="shared" si="462"/>
        <v>442</v>
      </c>
      <c r="U827" s="2006">
        <f t="shared" si="462"/>
        <v>439</v>
      </c>
      <c r="V827" s="2006">
        <f t="shared" si="462"/>
        <v>438</v>
      </c>
      <c r="W827" s="2006">
        <f t="shared" si="462"/>
        <v>439</v>
      </c>
      <c r="X827" s="2006">
        <f t="shared" si="462"/>
        <v>439</v>
      </c>
      <c r="Y827" s="2006">
        <f t="shared" si="462"/>
        <v>438</v>
      </c>
      <c r="Z827" s="2006">
        <f t="shared" si="462"/>
        <v>439</v>
      </c>
      <c r="AA827" s="2006">
        <f t="shared" si="462"/>
        <v>439</v>
      </c>
      <c r="AB827" s="2006">
        <f t="shared" si="462"/>
        <v>442</v>
      </c>
      <c r="AC827" s="2006">
        <f t="shared" si="462"/>
        <v>439</v>
      </c>
      <c r="AD827" s="2006">
        <f t="shared" si="462"/>
        <v>439</v>
      </c>
      <c r="AE827" s="2006">
        <f t="shared" si="462"/>
        <v>439</v>
      </c>
      <c r="AF827" s="2006">
        <f t="shared" si="462"/>
        <v>439</v>
      </c>
      <c r="AG827" s="2006">
        <f t="shared" si="462"/>
        <v>439</v>
      </c>
      <c r="AH827" s="2006">
        <f t="shared" si="462"/>
        <v>439</v>
      </c>
    </row>
    <row r="828" spans="1:34" s="2121" customFormat="1">
      <c r="A828" s="1887">
        <v>827</v>
      </c>
      <c r="B828" s="1887">
        <v>825</v>
      </c>
      <c r="D828" s="2177">
        <v>1</v>
      </c>
      <c r="E828" s="104"/>
      <c r="F828" s="104"/>
      <c r="G828" s="104"/>
      <c r="H828" s="2370"/>
      <c r="I828" s="520" t="s">
        <v>131</v>
      </c>
      <c r="J828" s="520"/>
      <c r="K828" s="520"/>
      <c r="L828" s="81"/>
      <c r="M828" s="81"/>
      <c r="N828" s="81"/>
      <c r="O828" s="2230"/>
      <c r="P828" s="1538">
        <f>SUM(P829:P832)</f>
        <v>66</v>
      </c>
      <c r="Q828" s="1538">
        <f t="shared" ref="Q828:AH828" si="463">SUM(Q829:Q832)</f>
        <v>66</v>
      </c>
      <c r="R828" s="1538">
        <f t="shared" si="463"/>
        <v>66</v>
      </c>
      <c r="S828" s="1538">
        <f t="shared" si="463"/>
        <v>66</v>
      </c>
      <c r="T828" s="1538">
        <f t="shared" si="463"/>
        <v>66</v>
      </c>
      <c r="U828" s="1538">
        <f t="shared" si="463"/>
        <v>65</v>
      </c>
      <c r="V828" s="1538">
        <f t="shared" si="463"/>
        <v>66</v>
      </c>
      <c r="W828" s="1538">
        <f t="shared" si="463"/>
        <v>67</v>
      </c>
      <c r="X828" s="1538">
        <f t="shared" si="463"/>
        <v>67</v>
      </c>
      <c r="Y828" s="1538">
        <f t="shared" si="463"/>
        <v>67</v>
      </c>
      <c r="Z828" s="1538">
        <f t="shared" si="463"/>
        <v>67</v>
      </c>
      <c r="AA828" s="1538">
        <f t="shared" si="463"/>
        <v>66</v>
      </c>
      <c r="AB828" s="1538">
        <f t="shared" si="463"/>
        <v>66</v>
      </c>
      <c r="AC828" s="1538">
        <f t="shared" si="463"/>
        <v>65</v>
      </c>
      <c r="AD828" s="1538">
        <f t="shared" si="463"/>
        <v>67</v>
      </c>
      <c r="AE828" s="1538">
        <f t="shared" si="463"/>
        <v>66</v>
      </c>
      <c r="AF828" s="1538">
        <f t="shared" si="463"/>
        <v>65</v>
      </c>
      <c r="AG828" s="1538">
        <f t="shared" si="463"/>
        <v>66</v>
      </c>
      <c r="AH828" s="1538">
        <f t="shared" si="463"/>
        <v>66</v>
      </c>
    </row>
    <row r="829" spans="1:34" s="2121" customFormat="1">
      <c r="A829" s="1887">
        <v>828</v>
      </c>
      <c r="B829" s="1887">
        <v>826</v>
      </c>
      <c r="D829" s="2177">
        <v>1</v>
      </c>
      <c r="E829" s="104"/>
      <c r="F829" s="104"/>
      <c r="G829" s="104"/>
      <c r="H829" s="2370"/>
      <c r="I829" s="104"/>
      <c r="J829" s="104"/>
      <c r="K829" s="104"/>
      <c r="L829" s="2182"/>
      <c r="M829" s="2356"/>
      <c r="N829" s="2356"/>
      <c r="O829" s="2182" t="s">
        <v>130</v>
      </c>
      <c r="P829" s="1388">
        <v>54</v>
      </c>
      <c r="Q829" s="1388">
        <v>54</v>
      </c>
      <c r="R829" s="1388">
        <v>54</v>
      </c>
      <c r="S829" s="1388">
        <v>54</v>
      </c>
      <c r="T829" s="1388">
        <v>54</v>
      </c>
      <c r="U829" s="1388">
        <v>53</v>
      </c>
      <c r="V829" s="1388">
        <v>54</v>
      </c>
      <c r="W829" s="1388">
        <v>55</v>
      </c>
      <c r="X829" s="1388">
        <v>55</v>
      </c>
      <c r="Y829" s="1388">
        <v>55</v>
      </c>
      <c r="Z829" s="1388">
        <v>55</v>
      </c>
      <c r="AA829" s="1388">
        <v>54</v>
      </c>
      <c r="AB829" s="1383">
        <f>R829</f>
        <v>54</v>
      </c>
      <c r="AC829" s="1383">
        <f>U829</f>
        <v>53</v>
      </c>
      <c r="AD829" s="1383">
        <f>X829</f>
        <v>55</v>
      </c>
      <c r="AE829" s="1383">
        <f>AA829</f>
        <v>54</v>
      </c>
      <c r="AF829" s="1383">
        <f>AC829</f>
        <v>53</v>
      </c>
      <c r="AG829" s="1383">
        <f>AE829</f>
        <v>54</v>
      </c>
      <c r="AH829" s="1383">
        <f>AG829</f>
        <v>54</v>
      </c>
    </row>
    <row r="830" spans="1:34" s="2121" customFormat="1">
      <c r="A830" s="1887">
        <v>829</v>
      </c>
      <c r="B830" s="1887">
        <v>827</v>
      </c>
      <c r="D830" s="2177">
        <v>1</v>
      </c>
      <c r="E830" s="104"/>
      <c r="F830" s="104"/>
      <c r="G830" s="104"/>
      <c r="H830" s="2370"/>
      <c r="I830" s="104"/>
      <c r="J830" s="104"/>
      <c r="K830" s="104"/>
      <c r="L830" s="2182"/>
      <c r="M830" s="2356"/>
      <c r="N830" s="2356"/>
      <c r="O830" s="2182" t="s">
        <v>129</v>
      </c>
      <c r="P830" s="1388"/>
      <c r="Q830" s="1388"/>
      <c r="R830" s="1388"/>
      <c r="S830" s="1388"/>
      <c r="T830" s="1388"/>
      <c r="U830" s="1388"/>
      <c r="V830" s="1388"/>
      <c r="W830" s="1388"/>
      <c r="X830" s="1388"/>
      <c r="Y830" s="1388"/>
      <c r="Z830" s="1388"/>
      <c r="AA830" s="1388"/>
      <c r="AB830" s="1383">
        <f>R830</f>
        <v>0</v>
      </c>
      <c r="AC830" s="1383">
        <f>U830</f>
        <v>0</v>
      </c>
      <c r="AD830" s="1383">
        <f>X830</f>
        <v>0</v>
      </c>
      <c r="AE830" s="1383">
        <f>AA830</f>
        <v>0</v>
      </c>
      <c r="AF830" s="1383">
        <f>AC830</f>
        <v>0</v>
      </c>
      <c r="AG830" s="1383">
        <f>AE830</f>
        <v>0</v>
      </c>
      <c r="AH830" s="1383">
        <f>AG830</f>
        <v>0</v>
      </c>
    </row>
    <row r="831" spans="1:34" s="2121" customFormat="1">
      <c r="A831" s="1887">
        <v>830</v>
      </c>
      <c r="B831" s="1887">
        <v>828</v>
      </c>
      <c r="D831" s="2177">
        <v>1</v>
      </c>
      <c r="E831" s="104"/>
      <c r="F831" s="104"/>
      <c r="G831" s="104"/>
      <c r="H831" s="2370"/>
      <c r="I831" s="104"/>
      <c r="J831" s="104"/>
      <c r="K831" s="104"/>
      <c r="L831" s="2182"/>
      <c r="M831" s="2356"/>
      <c r="N831" s="2356"/>
      <c r="O831" s="2182" t="s">
        <v>128</v>
      </c>
      <c r="P831" s="1388"/>
      <c r="Q831" s="1388"/>
      <c r="R831" s="1388"/>
      <c r="S831" s="1388"/>
      <c r="T831" s="1388"/>
      <c r="U831" s="1388"/>
      <c r="V831" s="1388"/>
      <c r="W831" s="1388"/>
      <c r="X831" s="1388"/>
      <c r="Y831" s="1388"/>
      <c r="Z831" s="1388"/>
      <c r="AA831" s="1388"/>
      <c r="AB831" s="1383">
        <f>R831</f>
        <v>0</v>
      </c>
      <c r="AC831" s="1383">
        <f>U831</f>
        <v>0</v>
      </c>
      <c r="AD831" s="1383">
        <f>X831</f>
        <v>0</v>
      </c>
      <c r="AE831" s="1383">
        <f>AA831</f>
        <v>0</v>
      </c>
      <c r="AF831" s="1383">
        <f>AC831</f>
        <v>0</v>
      </c>
      <c r="AG831" s="1383">
        <f>AE831</f>
        <v>0</v>
      </c>
      <c r="AH831" s="1383">
        <f>AG831</f>
        <v>0</v>
      </c>
    </row>
    <row r="832" spans="1:34" s="2121" customFormat="1">
      <c r="A832" s="1887">
        <v>831</v>
      </c>
      <c r="B832" s="1887">
        <v>829</v>
      </c>
      <c r="D832" s="2177">
        <v>1</v>
      </c>
      <c r="E832" s="104"/>
      <c r="F832" s="104"/>
      <c r="G832" s="104"/>
      <c r="H832" s="2370"/>
      <c r="I832" s="1188"/>
      <c r="J832" s="1188"/>
      <c r="K832" s="1188"/>
      <c r="L832" s="2241"/>
      <c r="M832" s="2357"/>
      <c r="N832" s="2357"/>
      <c r="O832" s="2241" t="s">
        <v>125</v>
      </c>
      <c r="P832" s="1547">
        <v>12</v>
      </c>
      <c r="Q832" s="1547">
        <v>12</v>
      </c>
      <c r="R832" s="1547">
        <v>12</v>
      </c>
      <c r="S832" s="1547">
        <v>12</v>
      </c>
      <c r="T832" s="1547">
        <v>12</v>
      </c>
      <c r="U832" s="1547">
        <v>12</v>
      </c>
      <c r="V832" s="1547">
        <v>12</v>
      </c>
      <c r="W832" s="1547">
        <v>12</v>
      </c>
      <c r="X832" s="1547">
        <v>12</v>
      </c>
      <c r="Y832" s="1547">
        <v>12</v>
      </c>
      <c r="Z832" s="1547">
        <v>12</v>
      </c>
      <c r="AA832" s="1547">
        <v>12</v>
      </c>
      <c r="AB832" s="1541">
        <f>R832</f>
        <v>12</v>
      </c>
      <c r="AC832" s="1541">
        <f>U832</f>
        <v>12</v>
      </c>
      <c r="AD832" s="1541">
        <f>X832</f>
        <v>12</v>
      </c>
      <c r="AE832" s="1541">
        <f>AA832</f>
        <v>12</v>
      </c>
      <c r="AF832" s="1541">
        <f>AC832</f>
        <v>12</v>
      </c>
      <c r="AG832" s="1541">
        <f>AE832</f>
        <v>12</v>
      </c>
      <c r="AH832" s="1541">
        <f>AG832</f>
        <v>12</v>
      </c>
    </row>
    <row r="833" spans="1:34" s="2121" customFormat="1">
      <c r="A833" s="1887">
        <v>832</v>
      </c>
      <c r="B833" s="1887">
        <v>830</v>
      </c>
      <c r="D833" s="2177">
        <v>1</v>
      </c>
      <c r="E833" s="104"/>
      <c r="F833" s="104"/>
      <c r="G833" s="104"/>
      <c r="H833" s="2370"/>
      <c r="I833" s="520" t="s">
        <v>239</v>
      </c>
      <c r="J833" s="520"/>
      <c r="K833" s="520"/>
      <c r="L833" s="81"/>
      <c r="M833" s="81"/>
      <c r="N833" s="81"/>
      <c r="O833" s="2230"/>
      <c r="P833" s="1538">
        <f>SUM(P834:P838)</f>
        <v>300</v>
      </c>
      <c r="Q833" s="1538">
        <f t="shared" ref="Q833:AH833" si="464">SUM(Q834:Q838)</f>
        <v>300</v>
      </c>
      <c r="R833" s="1538">
        <f t="shared" si="464"/>
        <v>300</v>
      </c>
      <c r="S833" s="1538">
        <f t="shared" si="464"/>
        <v>300</v>
      </c>
      <c r="T833" s="1538">
        <f t="shared" si="464"/>
        <v>300</v>
      </c>
      <c r="U833" s="1538">
        <f t="shared" si="464"/>
        <v>299</v>
      </c>
      <c r="V833" s="1538">
        <f t="shared" si="464"/>
        <v>297</v>
      </c>
      <c r="W833" s="1538">
        <f t="shared" si="464"/>
        <v>297</v>
      </c>
      <c r="X833" s="1538">
        <f t="shared" si="464"/>
        <v>297</v>
      </c>
      <c r="Y833" s="1538">
        <f t="shared" si="464"/>
        <v>297</v>
      </c>
      <c r="Z833" s="1538">
        <f t="shared" si="464"/>
        <v>298</v>
      </c>
      <c r="AA833" s="1538">
        <f t="shared" si="464"/>
        <v>299</v>
      </c>
      <c r="AB833" s="1538">
        <f t="shared" si="464"/>
        <v>300</v>
      </c>
      <c r="AC833" s="1538">
        <f t="shared" si="464"/>
        <v>299</v>
      </c>
      <c r="AD833" s="1538">
        <f t="shared" si="464"/>
        <v>297</v>
      </c>
      <c r="AE833" s="1538">
        <f t="shared" si="464"/>
        <v>299</v>
      </c>
      <c r="AF833" s="1538">
        <f t="shared" si="464"/>
        <v>299</v>
      </c>
      <c r="AG833" s="1538">
        <f t="shared" si="464"/>
        <v>299</v>
      </c>
      <c r="AH833" s="1538">
        <f t="shared" si="464"/>
        <v>299</v>
      </c>
    </row>
    <row r="834" spans="1:34" s="2121" customFormat="1">
      <c r="A834" s="1887">
        <v>833</v>
      </c>
      <c r="B834" s="1887">
        <v>831</v>
      </c>
      <c r="D834" s="2177">
        <v>1</v>
      </c>
      <c r="E834" s="104"/>
      <c r="F834" s="104"/>
      <c r="G834" s="104"/>
      <c r="H834" s="2370"/>
      <c r="I834" s="104"/>
      <c r="J834" s="104"/>
      <c r="K834" s="104"/>
      <c r="L834" s="2182"/>
      <c r="M834" s="2356"/>
      <c r="N834" s="2356"/>
      <c r="O834" s="2182" t="s">
        <v>240</v>
      </c>
      <c r="P834" s="1388">
        <v>263</v>
      </c>
      <c r="Q834" s="1388">
        <v>263</v>
      </c>
      <c r="R834" s="1388">
        <v>263</v>
      </c>
      <c r="S834" s="1388">
        <v>263</v>
      </c>
      <c r="T834" s="1388">
        <v>263</v>
      </c>
      <c r="U834" s="1388">
        <v>262</v>
      </c>
      <c r="V834" s="1388">
        <v>260</v>
      </c>
      <c r="W834" s="1388">
        <v>260</v>
      </c>
      <c r="X834" s="1388">
        <v>260</v>
      </c>
      <c r="Y834" s="1388">
        <v>260</v>
      </c>
      <c r="Z834" s="1388">
        <v>261</v>
      </c>
      <c r="AA834" s="1388">
        <v>263</v>
      </c>
      <c r="AB834" s="1383">
        <f>R834</f>
        <v>263</v>
      </c>
      <c r="AC834" s="1383">
        <f>U834</f>
        <v>262</v>
      </c>
      <c r="AD834" s="1383">
        <f>X834</f>
        <v>260</v>
      </c>
      <c r="AE834" s="1383">
        <f>AA834</f>
        <v>263</v>
      </c>
      <c r="AF834" s="1383">
        <f>AC834</f>
        <v>262</v>
      </c>
      <c r="AG834" s="1383">
        <f>AE834</f>
        <v>263</v>
      </c>
      <c r="AH834" s="1383">
        <f>AG834</f>
        <v>263</v>
      </c>
    </row>
    <row r="835" spans="1:34" s="2121" customFormat="1">
      <c r="A835" s="1887">
        <v>834</v>
      </c>
      <c r="B835" s="1887">
        <v>832</v>
      </c>
      <c r="D835" s="2177">
        <v>1</v>
      </c>
      <c r="E835" s="104"/>
      <c r="F835" s="104"/>
      <c r="G835" s="104"/>
      <c r="H835" s="2370"/>
      <c r="I835" s="104"/>
      <c r="J835" s="104"/>
      <c r="K835" s="104"/>
      <c r="L835" s="2182"/>
      <c r="M835" s="2356"/>
      <c r="N835" s="2356"/>
      <c r="O835" s="2182" t="s">
        <v>241</v>
      </c>
      <c r="P835" s="1388"/>
      <c r="Q835" s="1388"/>
      <c r="R835" s="1388"/>
      <c r="S835" s="1388"/>
      <c r="T835" s="1388"/>
      <c r="U835" s="1388"/>
      <c r="V835" s="1388"/>
      <c r="W835" s="1388"/>
      <c r="X835" s="1388"/>
      <c r="Y835" s="1388"/>
      <c r="Z835" s="1388"/>
      <c r="AA835" s="1388"/>
      <c r="AB835" s="1383">
        <f>R835</f>
        <v>0</v>
      </c>
      <c r="AC835" s="1383">
        <f>U835</f>
        <v>0</v>
      </c>
      <c r="AD835" s="1383">
        <f>X835</f>
        <v>0</v>
      </c>
      <c r="AE835" s="1383">
        <f>AA835</f>
        <v>0</v>
      </c>
      <c r="AF835" s="1383">
        <f>AC835</f>
        <v>0</v>
      </c>
      <c r="AG835" s="1383">
        <f>AE835</f>
        <v>0</v>
      </c>
      <c r="AH835" s="1383">
        <f>AG835</f>
        <v>0</v>
      </c>
    </row>
    <row r="836" spans="1:34" s="2121" customFormat="1">
      <c r="A836" s="1887">
        <v>835</v>
      </c>
      <c r="B836" s="1887">
        <v>833</v>
      </c>
      <c r="D836" s="2177">
        <v>1</v>
      </c>
      <c r="E836" s="104"/>
      <c r="F836" s="104"/>
      <c r="G836" s="104"/>
      <c r="H836" s="2370"/>
      <c r="I836" s="104"/>
      <c r="J836" s="104"/>
      <c r="K836" s="104"/>
      <c r="L836" s="2182"/>
      <c r="M836" s="2356"/>
      <c r="N836" s="2356"/>
      <c r="O836" s="2182" t="s">
        <v>354</v>
      </c>
      <c r="P836" s="1388">
        <v>26</v>
      </c>
      <c r="Q836" s="1388">
        <v>26</v>
      </c>
      <c r="R836" s="1388">
        <v>26</v>
      </c>
      <c r="S836" s="1388">
        <v>26</v>
      </c>
      <c r="T836" s="1388">
        <v>26</v>
      </c>
      <c r="U836" s="1388">
        <v>26</v>
      </c>
      <c r="V836" s="1388">
        <v>26</v>
      </c>
      <c r="W836" s="1388">
        <v>26</v>
      </c>
      <c r="X836" s="1388">
        <v>26</v>
      </c>
      <c r="Y836" s="1388">
        <v>26</v>
      </c>
      <c r="Z836" s="1388">
        <v>26</v>
      </c>
      <c r="AA836" s="1388">
        <v>25</v>
      </c>
      <c r="AB836" s="1383">
        <f>R836</f>
        <v>26</v>
      </c>
      <c r="AC836" s="1383">
        <f>U836</f>
        <v>26</v>
      </c>
      <c r="AD836" s="1383">
        <f>X836</f>
        <v>26</v>
      </c>
      <c r="AE836" s="1383">
        <f>AA836</f>
        <v>25</v>
      </c>
      <c r="AF836" s="1383">
        <f>AC836</f>
        <v>26</v>
      </c>
      <c r="AG836" s="1383">
        <f>AE836</f>
        <v>25</v>
      </c>
      <c r="AH836" s="1383">
        <f>AG836</f>
        <v>25</v>
      </c>
    </row>
    <row r="837" spans="1:34" s="2121" customFormat="1">
      <c r="A837" s="1887">
        <v>836</v>
      </c>
      <c r="B837" s="1887">
        <v>834</v>
      </c>
      <c r="D837" s="2177">
        <v>1</v>
      </c>
      <c r="E837" s="104"/>
      <c r="F837" s="104"/>
      <c r="G837" s="104"/>
      <c r="H837" s="2370"/>
      <c r="I837" s="104"/>
      <c r="J837" s="104"/>
      <c r="K837" s="104"/>
      <c r="L837" s="2182"/>
      <c r="M837" s="2356"/>
      <c r="N837" s="2356"/>
      <c r="O837" s="2182" t="s">
        <v>126</v>
      </c>
      <c r="P837" s="1388"/>
      <c r="Q837" s="1388"/>
      <c r="R837" s="1388"/>
      <c r="S837" s="1388"/>
      <c r="T837" s="1388"/>
      <c r="U837" s="1388"/>
      <c r="V837" s="1388"/>
      <c r="W837" s="1388"/>
      <c r="X837" s="1388"/>
      <c r="Y837" s="1388"/>
      <c r="Z837" s="1388"/>
      <c r="AA837" s="1388"/>
      <c r="AB837" s="1383">
        <f>R837</f>
        <v>0</v>
      </c>
      <c r="AC837" s="1383">
        <f>U837</f>
        <v>0</v>
      </c>
      <c r="AD837" s="1383">
        <f>X837</f>
        <v>0</v>
      </c>
      <c r="AE837" s="1383">
        <f>AA837</f>
        <v>0</v>
      </c>
      <c r="AF837" s="1383">
        <f>AC837</f>
        <v>0</v>
      </c>
      <c r="AG837" s="1383">
        <f>AE837</f>
        <v>0</v>
      </c>
      <c r="AH837" s="1383">
        <f>AG837</f>
        <v>0</v>
      </c>
    </row>
    <row r="838" spans="1:34" s="2121" customFormat="1">
      <c r="A838" s="1887">
        <v>837</v>
      </c>
      <c r="B838" s="1887">
        <v>835</v>
      </c>
      <c r="D838" s="2177">
        <v>1</v>
      </c>
      <c r="E838" s="104"/>
      <c r="F838" s="104"/>
      <c r="G838" s="104"/>
      <c r="H838" s="2370"/>
      <c r="I838" s="104"/>
      <c r="J838" s="104"/>
      <c r="K838" s="104"/>
      <c r="L838" s="2182"/>
      <c r="M838" s="2356"/>
      <c r="N838" s="2356"/>
      <c r="O838" s="2182" t="s">
        <v>125</v>
      </c>
      <c r="P838" s="1388">
        <v>11</v>
      </c>
      <c r="Q838" s="1388">
        <v>11</v>
      </c>
      <c r="R838" s="1388">
        <v>11</v>
      </c>
      <c r="S838" s="1388">
        <v>11</v>
      </c>
      <c r="T838" s="1388">
        <v>11</v>
      </c>
      <c r="U838" s="1388">
        <v>11</v>
      </c>
      <c r="V838" s="1388">
        <v>11</v>
      </c>
      <c r="W838" s="1388">
        <v>11</v>
      </c>
      <c r="X838" s="1388">
        <v>11</v>
      </c>
      <c r="Y838" s="1388">
        <v>11</v>
      </c>
      <c r="Z838" s="1388">
        <v>11</v>
      </c>
      <c r="AA838" s="1388">
        <v>11</v>
      </c>
      <c r="AB838" s="1383">
        <f>R838</f>
        <v>11</v>
      </c>
      <c r="AC838" s="1383">
        <f>U838</f>
        <v>11</v>
      </c>
      <c r="AD838" s="1383">
        <f>X838</f>
        <v>11</v>
      </c>
      <c r="AE838" s="1383">
        <f>AA838</f>
        <v>11</v>
      </c>
      <c r="AF838" s="1383">
        <f>AC838</f>
        <v>11</v>
      </c>
      <c r="AG838" s="1383">
        <f>AE838</f>
        <v>11</v>
      </c>
      <c r="AH838" s="1383">
        <f>AG838</f>
        <v>11</v>
      </c>
    </row>
    <row r="839" spans="1:34" s="2121" customFormat="1">
      <c r="A839" s="1887">
        <v>838</v>
      </c>
      <c r="B839" s="1887">
        <v>836</v>
      </c>
      <c r="D839" s="2177">
        <v>1</v>
      </c>
      <c r="E839" s="104"/>
      <c r="F839" s="104"/>
      <c r="G839" s="104"/>
      <c r="H839" s="2370"/>
      <c r="I839" s="512" t="s">
        <v>295</v>
      </c>
      <c r="J839" s="512"/>
      <c r="K839" s="512"/>
      <c r="L839" s="511"/>
      <c r="M839" s="511"/>
      <c r="N839" s="511"/>
      <c r="O839" s="2358"/>
      <c r="P839" s="1542">
        <f>SUM(P840:P843)</f>
        <v>9</v>
      </c>
      <c r="Q839" s="1542">
        <f t="shared" ref="Q839:AH839" si="465">SUM(Q840:Q843)</f>
        <v>9</v>
      </c>
      <c r="R839" s="1542">
        <f t="shared" si="465"/>
        <v>9</v>
      </c>
      <c r="S839" s="1542">
        <f t="shared" si="465"/>
        <v>9</v>
      </c>
      <c r="T839" s="1542">
        <f t="shared" si="465"/>
        <v>9</v>
      </c>
      <c r="U839" s="1542">
        <f t="shared" si="465"/>
        <v>9</v>
      </c>
      <c r="V839" s="1542">
        <f t="shared" si="465"/>
        <v>9</v>
      </c>
      <c r="W839" s="1542">
        <f t="shared" si="465"/>
        <v>9</v>
      </c>
      <c r="X839" s="1542">
        <f t="shared" si="465"/>
        <v>9</v>
      </c>
      <c r="Y839" s="1542">
        <f t="shared" si="465"/>
        <v>9</v>
      </c>
      <c r="Z839" s="1542">
        <f t="shared" si="465"/>
        <v>9</v>
      </c>
      <c r="AA839" s="1542">
        <f t="shared" si="465"/>
        <v>9</v>
      </c>
      <c r="AB839" s="1542">
        <f t="shared" si="465"/>
        <v>9</v>
      </c>
      <c r="AC839" s="1542">
        <f t="shared" si="465"/>
        <v>9</v>
      </c>
      <c r="AD839" s="1542">
        <f t="shared" si="465"/>
        <v>9</v>
      </c>
      <c r="AE839" s="1542">
        <f t="shared" si="465"/>
        <v>9</v>
      </c>
      <c r="AF839" s="1542">
        <f t="shared" si="465"/>
        <v>9</v>
      </c>
      <c r="AG839" s="1542">
        <f t="shared" si="465"/>
        <v>9</v>
      </c>
      <c r="AH839" s="1542">
        <f t="shared" si="465"/>
        <v>9</v>
      </c>
    </row>
    <row r="840" spans="1:34" s="2121" customFormat="1">
      <c r="A840" s="1887">
        <v>839</v>
      </c>
      <c r="B840" s="1887">
        <v>837</v>
      </c>
      <c r="D840" s="2177">
        <v>1</v>
      </c>
      <c r="E840" s="104"/>
      <c r="F840" s="104"/>
      <c r="G840" s="104"/>
      <c r="H840" s="2370"/>
      <c r="I840" s="104"/>
      <c r="J840" s="104"/>
      <c r="K840" s="104"/>
      <c r="L840" s="2182"/>
      <c r="M840" s="2356"/>
      <c r="N840" s="2356"/>
      <c r="O840" s="2182" t="s">
        <v>291</v>
      </c>
      <c r="P840" s="1388">
        <v>6</v>
      </c>
      <c r="Q840" s="1388">
        <v>6</v>
      </c>
      <c r="R840" s="1388">
        <v>6</v>
      </c>
      <c r="S840" s="1388">
        <v>6</v>
      </c>
      <c r="T840" s="1388">
        <v>6</v>
      </c>
      <c r="U840" s="1388">
        <v>6</v>
      </c>
      <c r="V840" s="1388">
        <v>6</v>
      </c>
      <c r="W840" s="1388">
        <v>6</v>
      </c>
      <c r="X840" s="1388">
        <v>6</v>
      </c>
      <c r="Y840" s="1388">
        <v>6</v>
      </c>
      <c r="Z840" s="1388">
        <v>6</v>
      </c>
      <c r="AA840" s="1388">
        <v>6</v>
      </c>
      <c r="AB840" s="1383">
        <f>R840</f>
        <v>6</v>
      </c>
      <c r="AC840" s="1383">
        <f>U840</f>
        <v>6</v>
      </c>
      <c r="AD840" s="1383">
        <f>X840</f>
        <v>6</v>
      </c>
      <c r="AE840" s="1383">
        <f>AA840</f>
        <v>6</v>
      </c>
      <c r="AF840" s="1383">
        <f>AC840</f>
        <v>6</v>
      </c>
      <c r="AG840" s="1383">
        <f>AE840</f>
        <v>6</v>
      </c>
      <c r="AH840" s="1383">
        <f>AG840</f>
        <v>6</v>
      </c>
    </row>
    <row r="841" spans="1:34" s="2121" customFormat="1">
      <c r="A841" s="1887">
        <v>840</v>
      </c>
      <c r="B841" s="1887">
        <v>838</v>
      </c>
      <c r="D841" s="2177">
        <v>1</v>
      </c>
      <c r="E841" s="104"/>
      <c r="F841" s="104"/>
      <c r="G841" s="104"/>
      <c r="H841" s="2370"/>
      <c r="I841" s="104"/>
      <c r="J841" s="104"/>
      <c r="K841" s="104"/>
      <c r="L841" s="2182"/>
      <c r="M841" s="2356"/>
      <c r="N841" s="2356"/>
      <c r="O841" s="2182" t="s">
        <v>292</v>
      </c>
      <c r="P841" s="1388"/>
      <c r="Q841" s="1388"/>
      <c r="R841" s="1388"/>
      <c r="S841" s="1388"/>
      <c r="T841" s="1388"/>
      <c r="U841" s="1388"/>
      <c r="V841" s="1388"/>
      <c r="W841" s="1388"/>
      <c r="X841" s="1388"/>
      <c r="Y841" s="1388"/>
      <c r="Z841" s="1388"/>
      <c r="AA841" s="1388"/>
      <c r="AB841" s="1383">
        <f>R841</f>
        <v>0</v>
      </c>
      <c r="AC841" s="1383">
        <f>U841</f>
        <v>0</v>
      </c>
      <c r="AD841" s="1383">
        <f>X841</f>
        <v>0</v>
      </c>
      <c r="AE841" s="1383">
        <f>AA841</f>
        <v>0</v>
      </c>
      <c r="AF841" s="1383">
        <f>AC841</f>
        <v>0</v>
      </c>
      <c r="AG841" s="1383">
        <f>AE841</f>
        <v>0</v>
      </c>
      <c r="AH841" s="1383">
        <f>AG841</f>
        <v>0</v>
      </c>
    </row>
    <row r="842" spans="1:34" s="2121" customFormat="1">
      <c r="A842" s="1887">
        <v>841</v>
      </c>
      <c r="B842" s="1887">
        <v>839</v>
      </c>
      <c r="D842" s="2177">
        <v>1</v>
      </c>
      <c r="E842" s="104"/>
      <c r="F842" s="104"/>
      <c r="G842" s="104"/>
      <c r="H842" s="2370"/>
      <c r="I842" s="104"/>
      <c r="J842" s="104"/>
      <c r="K842" s="104"/>
      <c r="L842" s="2182"/>
      <c r="M842" s="2356"/>
      <c r="N842" s="2356"/>
      <c r="O842" s="2182" t="s">
        <v>293</v>
      </c>
      <c r="P842" s="1388">
        <v>1</v>
      </c>
      <c r="Q842" s="1388">
        <v>1</v>
      </c>
      <c r="R842" s="1388">
        <v>1</v>
      </c>
      <c r="S842" s="1388">
        <v>1</v>
      </c>
      <c r="T842" s="1388">
        <v>1</v>
      </c>
      <c r="U842" s="1388">
        <v>1</v>
      </c>
      <c r="V842" s="1388">
        <v>1</v>
      </c>
      <c r="W842" s="1388">
        <v>1</v>
      </c>
      <c r="X842" s="1388">
        <v>1</v>
      </c>
      <c r="Y842" s="1388">
        <v>1</v>
      </c>
      <c r="Z842" s="1388">
        <v>1</v>
      </c>
      <c r="AA842" s="1388">
        <v>1</v>
      </c>
      <c r="AB842" s="1383">
        <f>R842</f>
        <v>1</v>
      </c>
      <c r="AC842" s="1383">
        <f>U842</f>
        <v>1</v>
      </c>
      <c r="AD842" s="1383">
        <f>X842</f>
        <v>1</v>
      </c>
      <c r="AE842" s="1383">
        <f>AA842</f>
        <v>1</v>
      </c>
      <c r="AF842" s="1383">
        <f>AC842</f>
        <v>1</v>
      </c>
      <c r="AG842" s="1383">
        <f>AE842</f>
        <v>1</v>
      </c>
      <c r="AH842" s="1383">
        <f>AG842</f>
        <v>1</v>
      </c>
    </row>
    <row r="843" spans="1:34" s="2121" customFormat="1">
      <c r="A843" s="1887">
        <v>842</v>
      </c>
      <c r="B843" s="1887">
        <v>840</v>
      </c>
      <c r="D843" s="2177">
        <v>1</v>
      </c>
      <c r="E843" s="104"/>
      <c r="F843" s="104"/>
      <c r="G843" s="104"/>
      <c r="H843" s="2370"/>
      <c r="I843" s="1188"/>
      <c r="J843" s="1188"/>
      <c r="K843" s="1188"/>
      <c r="L843" s="2241"/>
      <c r="M843" s="2357"/>
      <c r="N843" s="2357"/>
      <c r="O843" s="2241" t="s">
        <v>294</v>
      </c>
      <c r="P843" s="1547">
        <v>2</v>
      </c>
      <c r="Q843" s="1547">
        <v>2</v>
      </c>
      <c r="R843" s="1547">
        <v>2</v>
      </c>
      <c r="S843" s="1547">
        <v>2</v>
      </c>
      <c r="T843" s="1547">
        <v>2</v>
      </c>
      <c r="U843" s="1547">
        <v>2</v>
      </c>
      <c r="V843" s="1547">
        <v>2</v>
      </c>
      <c r="W843" s="1547">
        <v>2</v>
      </c>
      <c r="X843" s="1547">
        <v>2</v>
      </c>
      <c r="Y843" s="1547">
        <v>2</v>
      </c>
      <c r="Z843" s="1547">
        <v>2</v>
      </c>
      <c r="AA843" s="1547">
        <v>2</v>
      </c>
      <c r="AB843" s="1541">
        <f>R843</f>
        <v>2</v>
      </c>
      <c r="AC843" s="1541">
        <f>U843</f>
        <v>2</v>
      </c>
      <c r="AD843" s="1541">
        <f>X843</f>
        <v>2</v>
      </c>
      <c r="AE843" s="1541">
        <f>AA843</f>
        <v>2</v>
      </c>
      <c r="AF843" s="1541">
        <f>AC843</f>
        <v>2</v>
      </c>
      <c r="AG843" s="1541">
        <f>AE843</f>
        <v>2</v>
      </c>
      <c r="AH843" s="1541">
        <f>AG843</f>
        <v>2</v>
      </c>
    </row>
    <row r="844" spans="1:34" s="2121" customFormat="1">
      <c r="A844" s="1887">
        <v>843</v>
      </c>
      <c r="B844" s="1887">
        <v>841</v>
      </c>
      <c r="D844" s="2177">
        <v>1</v>
      </c>
      <c r="E844" s="104"/>
      <c r="F844" s="104"/>
      <c r="G844" s="104"/>
      <c r="H844" s="2370"/>
      <c r="I844" s="520" t="s">
        <v>242</v>
      </c>
      <c r="J844" s="520"/>
      <c r="K844" s="520"/>
      <c r="L844" s="81"/>
      <c r="M844" s="81"/>
      <c r="N844" s="81"/>
      <c r="O844" s="2230"/>
      <c r="P844" s="1538">
        <f>SUM(P845:P849)</f>
        <v>43</v>
      </c>
      <c r="Q844" s="1538">
        <f t="shared" ref="Q844:AH844" si="466">SUM(Q845:Q849)</f>
        <v>43</v>
      </c>
      <c r="R844" s="1538">
        <f t="shared" si="466"/>
        <v>43</v>
      </c>
      <c r="S844" s="1538">
        <f t="shared" si="466"/>
        <v>43</v>
      </c>
      <c r="T844" s="1538">
        <f t="shared" si="466"/>
        <v>43</v>
      </c>
      <c r="U844" s="1538">
        <f t="shared" si="466"/>
        <v>42</v>
      </c>
      <c r="V844" s="1538">
        <f t="shared" si="466"/>
        <v>42</v>
      </c>
      <c r="W844" s="1538">
        <f t="shared" si="466"/>
        <v>42</v>
      </c>
      <c r="X844" s="1538">
        <f t="shared" si="466"/>
        <v>42</v>
      </c>
      <c r="Y844" s="1538">
        <f t="shared" si="466"/>
        <v>41</v>
      </c>
      <c r="Z844" s="1538">
        <f t="shared" si="466"/>
        <v>41</v>
      </c>
      <c r="AA844" s="1538">
        <f t="shared" si="466"/>
        <v>41</v>
      </c>
      <c r="AB844" s="1538">
        <f t="shared" si="466"/>
        <v>43</v>
      </c>
      <c r="AC844" s="1538">
        <f t="shared" si="466"/>
        <v>42</v>
      </c>
      <c r="AD844" s="1538">
        <f t="shared" si="466"/>
        <v>42</v>
      </c>
      <c r="AE844" s="1538">
        <f t="shared" si="466"/>
        <v>41</v>
      </c>
      <c r="AF844" s="1538">
        <f t="shared" si="466"/>
        <v>42</v>
      </c>
      <c r="AG844" s="1538">
        <f t="shared" si="466"/>
        <v>41</v>
      </c>
      <c r="AH844" s="1538">
        <f t="shared" si="466"/>
        <v>41</v>
      </c>
    </row>
    <row r="845" spans="1:34" s="2121" customFormat="1">
      <c r="A845" s="1887">
        <v>844</v>
      </c>
      <c r="B845" s="1887">
        <v>842</v>
      </c>
      <c r="D845" s="2177">
        <v>1</v>
      </c>
      <c r="E845" s="104"/>
      <c r="F845" s="104"/>
      <c r="G845" s="104"/>
      <c r="H845" s="2370"/>
      <c r="I845" s="104"/>
      <c r="J845" s="104"/>
      <c r="K845" s="2182"/>
      <c r="L845" s="2182"/>
      <c r="M845" s="2356"/>
      <c r="N845" s="2356"/>
      <c r="O845" s="2359" t="s">
        <v>124</v>
      </c>
      <c r="P845" s="1388">
        <v>4</v>
      </c>
      <c r="Q845" s="1388">
        <v>4</v>
      </c>
      <c r="R845" s="1388">
        <v>4</v>
      </c>
      <c r="S845" s="1388">
        <v>4</v>
      </c>
      <c r="T845" s="1388">
        <v>4</v>
      </c>
      <c r="U845" s="1388">
        <v>4</v>
      </c>
      <c r="V845" s="1388">
        <v>4</v>
      </c>
      <c r="W845" s="1388">
        <v>4</v>
      </c>
      <c r="X845" s="1388">
        <v>4</v>
      </c>
      <c r="Y845" s="1388">
        <v>4</v>
      </c>
      <c r="Z845" s="1388">
        <v>4</v>
      </c>
      <c r="AA845" s="1388">
        <v>4</v>
      </c>
      <c r="AB845" s="1383">
        <f>R845</f>
        <v>4</v>
      </c>
      <c r="AC845" s="1383">
        <f>U845</f>
        <v>4</v>
      </c>
      <c r="AD845" s="1383">
        <f>X845</f>
        <v>4</v>
      </c>
      <c r="AE845" s="1383">
        <f>AA845</f>
        <v>4</v>
      </c>
      <c r="AF845" s="1383">
        <f>AC845</f>
        <v>4</v>
      </c>
      <c r="AG845" s="1383">
        <f>AE845</f>
        <v>4</v>
      </c>
      <c r="AH845" s="1383">
        <f>AG845</f>
        <v>4</v>
      </c>
    </row>
    <row r="846" spans="1:34" s="2121" customFormat="1">
      <c r="A846" s="1887">
        <v>845</v>
      </c>
      <c r="B846" s="1887">
        <v>843</v>
      </c>
      <c r="D846" s="2177">
        <v>1</v>
      </c>
      <c r="E846" s="104"/>
      <c r="F846" s="104"/>
      <c r="G846" s="104"/>
      <c r="H846" s="2370"/>
      <c r="I846" s="104"/>
      <c r="J846" s="104"/>
      <c r="K846" s="2182"/>
      <c r="L846" s="2182"/>
      <c r="M846" s="2356"/>
      <c r="N846" s="2356"/>
      <c r="O846" s="2359" t="s">
        <v>77</v>
      </c>
      <c r="P846" s="1388">
        <v>30</v>
      </c>
      <c r="Q846" s="1388">
        <v>30</v>
      </c>
      <c r="R846" s="1388">
        <v>30</v>
      </c>
      <c r="S846" s="1388">
        <v>30</v>
      </c>
      <c r="T846" s="1388">
        <v>30</v>
      </c>
      <c r="U846" s="1388">
        <v>29</v>
      </c>
      <c r="V846" s="1388">
        <v>29</v>
      </c>
      <c r="W846" s="1388">
        <v>29</v>
      </c>
      <c r="X846" s="1388">
        <v>29</v>
      </c>
      <c r="Y846" s="1388">
        <v>29</v>
      </c>
      <c r="Z846" s="1388">
        <v>29</v>
      </c>
      <c r="AA846" s="1388">
        <v>29</v>
      </c>
      <c r="AB846" s="1383">
        <f>R846</f>
        <v>30</v>
      </c>
      <c r="AC846" s="1383">
        <f>U846</f>
        <v>29</v>
      </c>
      <c r="AD846" s="1383">
        <f>X846</f>
        <v>29</v>
      </c>
      <c r="AE846" s="1383">
        <f>AA846</f>
        <v>29</v>
      </c>
      <c r="AF846" s="1383">
        <f>AC846</f>
        <v>29</v>
      </c>
      <c r="AG846" s="1383">
        <f>AE846</f>
        <v>29</v>
      </c>
      <c r="AH846" s="1383">
        <f>AG846</f>
        <v>29</v>
      </c>
    </row>
    <row r="847" spans="1:34" s="2121" customFormat="1">
      <c r="A847" s="1887">
        <v>846</v>
      </c>
      <c r="B847" s="1887">
        <v>844</v>
      </c>
      <c r="D847" s="2177">
        <v>1</v>
      </c>
      <c r="E847" s="104"/>
      <c r="F847" s="104"/>
      <c r="G847" s="104"/>
      <c r="H847" s="2370"/>
      <c r="I847" s="104"/>
      <c r="J847" s="104"/>
      <c r="K847" s="2182"/>
      <c r="L847" s="2182"/>
      <c r="M847" s="2356"/>
      <c r="N847" s="2356"/>
      <c r="O847" s="2359" t="s">
        <v>78</v>
      </c>
      <c r="P847" s="1388">
        <v>4</v>
      </c>
      <c r="Q847" s="1388">
        <v>4</v>
      </c>
      <c r="R847" s="1388">
        <v>4</v>
      </c>
      <c r="S847" s="1388">
        <v>4</v>
      </c>
      <c r="T847" s="1388">
        <v>4</v>
      </c>
      <c r="U847" s="1388">
        <v>4</v>
      </c>
      <c r="V847" s="1388">
        <v>4</v>
      </c>
      <c r="W847" s="1388">
        <v>4</v>
      </c>
      <c r="X847" s="1388">
        <v>4</v>
      </c>
      <c r="Y847" s="1388">
        <v>3</v>
      </c>
      <c r="Z847" s="1388">
        <v>3</v>
      </c>
      <c r="AA847" s="1388">
        <v>3</v>
      </c>
      <c r="AB847" s="1383">
        <f>R847</f>
        <v>4</v>
      </c>
      <c r="AC847" s="1383">
        <f>U847</f>
        <v>4</v>
      </c>
      <c r="AD847" s="1383">
        <f>X847</f>
        <v>4</v>
      </c>
      <c r="AE847" s="1383">
        <f>AA847</f>
        <v>3</v>
      </c>
      <c r="AF847" s="1383">
        <f>AC847</f>
        <v>4</v>
      </c>
      <c r="AG847" s="1383">
        <f>AE847</f>
        <v>3</v>
      </c>
      <c r="AH847" s="1383">
        <f>AG847</f>
        <v>3</v>
      </c>
    </row>
    <row r="848" spans="1:34" s="2121" customFormat="1">
      <c r="A848" s="1887">
        <v>847</v>
      </c>
      <c r="B848" s="1887">
        <v>845</v>
      </c>
      <c r="D848" s="2177">
        <v>1</v>
      </c>
      <c r="E848" s="104"/>
      <c r="F848" s="104"/>
      <c r="G848" s="104"/>
      <c r="H848" s="2370"/>
      <c r="I848" s="104"/>
      <c r="J848" s="104"/>
      <c r="K848" s="2182"/>
      <c r="L848" s="2182"/>
      <c r="M848" s="2356"/>
      <c r="N848" s="2356"/>
      <c r="O848" s="2359" t="s">
        <v>79</v>
      </c>
      <c r="P848" s="1388"/>
      <c r="Q848" s="1388"/>
      <c r="R848" s="1388"/>
      <c r="S848" s="1388"/>
      <c r="T848" s="1388"/>
      <c r="U848" s="1388"/>
      <c r="V848" s="1388"/>
      <c r="W848" s="1388"/>
      <c r="X848" s="1388"/>
      <c r="Y848" s="1388"/>
      <c r="Z848" s="1388"/>
      <c r="AA848" s="1388"/>
      <c r="AB848" s="1383">
        <f>R848</f>
        <v>0</v>
      </c>
      <c r="AC848" s="1383">
        <f>U848</f>
        <v>0</v>
      </c>
      <c r="AD848" s="1383">
        <f>X848</f>
        <v>0</v>
      </c>
      <c r="AE848" s="1383">
        <f>AA848</f>
        <v>0</v>
      </c>
      <c r="AF848" s="1383">
        <f>AC848</f>
        <v>0</v>
      </c>
      <c r="AG848" s="1383">
        <f>AE848</f>
        <v>0</v>
      </c>
      <c r="AH848" s="1383">
        <f>AG848</f>
        <v>0</v>
      </c>
    </row>
    <row r="849" spans="1:34" s="2121" customFormat="1">
      <c r="A849" s="1887">
        <v>848</v>
      </c>
      <c r="B849" s="1887">
        <v>846</v>
      </c>
      <c r="D849" s="2177">
        <v>1</v>
      </c>
      <c r="E849" s="104"/>
      <c r="F849" s="104"/>
      <c r="G849" s="104"/>
      <c r="H849" s="2370"/>
      <c r="I849" s="104"/>
      <c r="J849" s="104"/>
      <c r="K849" s="2182"/>
      <c r="L849" s="2182"/>
      <c r="M849" s="2356"/>
      <c r="N849" s="2356"/>
      <c r="O849" s="2359" t="s">
        <v>11</v>
      </c>
      <c r="P849" s="1388">
        <v>5</v>
      </c>
      <c r="Q849" s="1388">
        <v>5</v>
      </c>
      <c r="R849" s="1388">
        <v>5</v>
      </c>
      <c r="S849" s="1388">
        <v>5</v>
      </c>
      <c r="T849" s="1388">
        <v>5</v>
      </c>
      <c r="U849" s="1388">
        <v>5</v>
      </c>
      <c r="V849" s="1388">
        <v>5</v>
      </c>
      <c r="W849" s="1388">
        <v>5</v>
      </c>
      <c r="X849" s="1388">
        <v>5</v>
      </c>
      <c r="Y849" s="1388">
        <v>5</v>
      </c>
      <c r="Z849" s="1388">
        <v>5</v>
      </c>
      <c r="AA849" s="1388">
        <v>5</v>
      </c>
      <c r="AB849" s="1383">
        <f>R849</f>
        <v>5</v>
      </c>
      <c r="AC849" s="1383">
        <f>U849</f>
        <v>5</v>
      </c>
      <c r="AD849" s="1383">
        <f>X849</f>
        <v>5</v>
      </c>
      <c r="AE849" s="1383">
        <f>AA849</f>
        <v>5</v>
      </c>
      <c r="AF849" s="1383">
        <f>AC849</f>
        <v>5</v>
      </c>
      <c r="AG849" s="1383">
        <f>AE849</f>
        <v>5</v>
      </c>
      <c r="AH849" s="1383">
        <f>AG849</f>
        <v>5</v>
      </c>
    </row>
    <row r="850" spans="1:34" s="2121" customFormat="1">
      <c r="A850" s="1887">
        <v>849</v>
      </c>
      <c r="B850" s="1887">
        <v>847</v>
      </c>
      <c r="D850" s="2177">
        <v>1</v>
      </c>
      <c r="E850" s="104"/>
      <c r="F850" s="104"/>
      <c r="G850" s="104"/>
      <c r="H850" s="2370"/>
      <c r="I850" s="512" t="s">
        <v>243</v>
      </c>
      <c r="J850" s="512"/>
      <c r="K850" s="512"/>
      <c r="L850" s="511"/>
      <c r="M850" s="511"/>
      <c r="N850" s="511"/>
      <c r="O850" s="2358"/>
      <c r="P850" s="1542">
        <f>SUM(P851:P853)</f>
        <v>24</v>
      </c>
      <c r="Q850" s="1542">
        <f t="shared" ref="Q850:AH850" si="467">SUM(Q851:Q853)</f>
        <v>24</v>
      </c>
      <c r="R850" s="1542">
        <f t="shared" si="467"/>
        <v>24</v>
      </c>
      <c r="S850" s="1542">
        <f t="shared" si="467"/>
        <v>24</v>
      </c>
      <c r="T850" s="1542">
        <f t="shared" si="467"/>
        <v>24</v>
      </c>
      <c r="U850" s="1542">
        <f t="shared" si="467"/>
        <v>24</v>
      </c>
      <c r="V850" s="1542">
        <f t="shared" si="467"/>
        <v>24</v>
      </c>
      <c r="W850" s="1542">
        <f t="shared" si="467"/>
        <v>24</v>
      </c>
      <c r="X850" s="1542">
        <f t="shared" si="467"/>
        <v>24</v>
      </c>
      <c r="Y850" s="1542">
        <f t="shared" si="467"/>
        <v>24</v>
      </c>
      <c r="Z850" s="1542">
        <f t="shared" si="467"/>
        <v>24</v>
      </c>
      <c r="AA850" s="1542">
        <f t="shared" si="467"/>
        <v>24</v>
      </c>
      <c r="AB850" s="1542">
        <f t="shared" si="467"/>
        <v>24</v>
      </c>
      <c r="AC850" s="1542">
        <f t="shared" si="467"/>
        <v>24</v>
      </c>
      <c r="AD850" s="1542">
        <f t="shared" si="467"/>
        <v>24</v>
      </c>
      <c r="AE850" s="1542">
        <f t="shared" si="467"/>
        <v>24</v>
      </c>
      <c r="AF850" s="1542">
        <f t="shared" si="467"/>
        <v>24</v>
      </c>
      <c r="AG850" s="1542">
        <f t="shared" si="467"/>
        <v>24</v>
      </c>
      <c r="AH850" s="1542">
        <f t="shared" si="467"/>
        <v>24</v>
      </c>
    </row>
    <row r="851" spans="1:34" s="2121" customFormat="1">
      <c r="A851" s="1887">
        <v>850</v>
      </c>
      <c r="B851" s="1887">
        <v>848</v>
      </c>
      <c r="D851" s="2177">
        <v>1</v>
      </c>
      <c r="E851" s="104"/>
      <c r="F851" s="104"/>
      <c r="G851" s="104"/>
      <c r="H851" s="2370"/>
      <c r="I851" s="104"/>
      <c r="J851" s="104"/>
      <c r="K851" s="2182"/>
      <c r="L851" s="2182"/>
      <c r="M851" s="2356"/>
      <c r="N851" s="2356"/>
      <c r="O851" s="2359" t="s">
        <v>81</v>
      </c>
      <c r="P851" s="1388">
        <v>10</v>
      </c>
      <c r="Q851" s="1388">
        <v>10</v>
      </c>
      <c r="R851" s="1388">
        <v>10</v>
      </c>
      <c r="S851" s="1388">
        <v>10</v>
      </c>
      <c r="T851" s="1388">
        <v>10</v>
      </c>
      <c r="U851" s="1388">
        <v>10</v>
      </c>
      <c r="V851" s="1388">
        <v>10</v>
      </c>
      <c r="W851" s="1388">
        <v>10</v>
      </c>
      <c r="X851" s="1388">
        <v>10</v>
      </c>
      <c r="Y851" s="1388">
        <v>10</v>
      </c>
      <c r="Z851" s="1388">
        <v>10</v>
      </c>
      <c r="AA851" s="1388">
        <v>10</v>
      </c>
      <c r="AB851" s="1383">
        <f>R851</f>
        <v>10</v>
      </c>
      <c r="AC851" s="1383">
        <f>U851</f>
        <v>10</v>
      </c>
      <c r="AD851" s="1383">
        <f>X851</f>
        <v>10</v>
      </c>
      <c r="AE851" s="1383">
        <f>AA851</f>
        <v>10</v>
      </c>
      <c r="AF851" s="1383">
        <f>AC851</f>
        <v>10</v>
      </c>
      <c r="AG851" s="1383">
        <f>AE851</f>
        <v>10</v>
      </c>
      <c r="AH851" s="1383">
        <f>AG851</f>
        <v>10</v>
      </c>
    </row>
    <row r="852" spans="1:34" s="2121" customFormat="1">
      <c r="A852" s="1887">
        <v>851</v>
      </c>
      <c r="B852" s="1887">
        <v>849</v>
      </c>
      <c r="D852" s="2177">
        <v>1</v>
      </c>
      <c r="E852" s="104"/>
      <c r="F852" s="104"/>
      <c r="G852" s="104"/>
      <c r="H852" s="2370"/>
      <c r="I852" s="104"/>
      <c r="J852" s="104"/>
      <c r="K852" s="2182"/>
      <c r="L852" s="2182"/>
      <c r="M852" s="2356"/>
      <c r="N852" s="2356"/>
      <c r="O852" s="2359" t="s">
        <v>82</v>
      </c>
      <c r="P852" s="1388">
        <v>14</v>
      </c>
      <c r="Q852" s="1388">
        <v>14</v>
      </c>
      <c r="R852" s="1388">
        <v>14</v>
      </c>
      <c r="S852" s="1388">
        <v>14</v>
      </c>
      <c r="T852" s="1388">
        <v>14</v>
      </c>
      <c r="U852" s="1388">
        <v>14</v>
      </c>
      <c r="V852" s="1388">
        <v>14</v>
      </c>
      <c r="W852" s="1388">
        <v>14</v>
      </c>
      <c r="X852" s="1388">
        <v>14</v>
      </c>
      <c r="Y852" s="1388">
        <v>14</v>
      </c>
      <c r="Z852" s="1388">
        <v>14</v>
      </c>
      <c r="AA852" s="1388">
        <v>14</v>
      </c>
      <c r="AB852" s="1383">
        <f>R852</f>
        <v>14</v>
      </c>
      <c r="AC852" s="1383">
        <f>U852</f>
        <v>14</v>
      </c>
      <c r="AD852" s="1383">
        <f>X852</f>
        <v>14</v>
      </c>
      <c r="AE852" s="1383">
        <f>AA852</f>
        <v>14</v>
      </c>
      <c r="AF852" s="1383">
        <f>AC852</f>
        <v>14</v>
      </c>
      <c r="AG852" s="1383">
        <f>AE852</f>
        <v>14</v>
      </c>
      <c r="AH852" s="1383">
        <f>AG852</f>
        <v>14</v>
      </c>
    </row>
    <row r="853" spans="1:34" s="2121" customFormat="1">
      <c r="A853" s="1887">
        <v>852</v>
      </c>
      <c r="B853" s="1887">
        <v>850</v>
      </c>
      <c r="D853" s="2177">
        <v>1</v>
      </c>
      <c r="E853" s="104"/>
      <c r="F853" s="104"/>
      <c r="G853" s="104"/>
      <c r="H853" s="2371"/>
      <c r="I853" s="1188"/>
      <c r="J853" s="1188"/>
      <c r="K853" s="2241"/>
      <c r="L853" s="2241"/>
      <c r="M853" s="2357"/>
      <c r="N853" s="2357"/>
      <c r="O853" s="2361" t="s">
        <v>83</v>
      </c>
      <c r="P853" s="1547"/>
      <c r="Q853" s="1547"/>
      <c r="R853" s="1547"/>
      <c r="S853" s="1547"/>
      <c r="T853" s="1547"/>
      <c r="U853" s="1547"/>
      <c r="V853" s="1547"/>
      <c r="W853" s="1547"/>
      <c r="X853" s="1547"/>
      <c r="Y853" s="1547"/>
      <c r="Z853" s="1547"/>
      <c r="AA853" s="1547"/>
      <c r="AB853" s="1541">
        <f>R853</f>
        <v>0</v>
      </c>
      <c r="AC853" s="1541">
        <f>U853</f>
        <v>0</v>
      </c>
      <c r="AD853" s="1541">
        <f>X853</f>
        <v>0</v>
      </c>
      <c r="AE853" s="1541">
        <f>AA853</f>
        <v>0</v>
      </c>
      <c r="AF853" s="1541">
        <f>AC853</f>
        <v>0</v>
      </c>
      <c r="AG853" s="1541">
        <f>AE853</f>
        <v>0</v>
      </c>
      <c r="AH853" s="1541">
        <f>AG853</f>
        <v>0</v>
      </c>
    </row>
    <row r="854" spans="1:34" s="2121" customFormat="1">
      <c r="A854" s="1887">
        <v>853</v>
      </c>
      <c r="B854" s="1887">
        <v>851</v>
      </c>
      <c r="D854" s="2177">
        <v>1</v>
      </c>
      <c r="E854" s="104"/>
      <c r="F854" s="104"/>
      <c r="G854" s="104"/>
      <c r="H854" s="2362" t="s">
        <v>317</v>
      </c>
      <c r="I854" s="2363"/>
      <c r="J854" s="2364"/>
      <c r="K854" s="2364"/>
      <c r="L854" s="2363"/>
      <c r="M854" s="2363"/>
      <c r="N854" s="2363"/>
      <c r="O854" s="2365"/>
      <c r="P854" s="1548">
        <v>1</v>
      </c>
      <c r="Q854" s="1548">
        <v>1</v>
      </c>
      <c r="R854" s="1548">
        <v>1</v>
      </c>
      <c r="S854" s="1548">
        <v>1</v>
      </c>
      <c r="T854" s="1548">
        <v>1</v>
      </c>
      <c r="U854" s="1548">
        <v>1</v>
      </c>
      <c r="V854" s="1548">
        <v>1</v>
      </c>
      <c r="W854" s="1548">
        <v>1</v>
      </c>
      <c r="X854" s="1548">
        <v>1</v>
      </c>
      <c r="Y854" s="1548">
        <v>1</v>
      </c>
      <c r="Z854" s="1548">
        <v>1</v>
      </c>
      <c r="AA854" s="1548">
        <v>1</v>
      </c>
      <c r="AB854" s="1544">
        <f>R854</f>
        <v>1</v>
      </c>
      <c r="AC854" s="1544">
        <f>U854</f>
        <v>1</v>
      </c>
      <c r="AD854" s="1544">
        <f>X854</f>
        <v>1</v>
      </c>
      <c r="AE854" s="1544">
        <f>AA854</f>
        <v>1</v>
      </c>
      <c r="AF854" s="1544">
        <f>AC854</f>
        <v>1</v>
      </c>
      <c r="AG854" s="1544">
        <f>AE854</f>
        <v>1</v>
      </c>
      <c r="AH854" s="1544">
        <f>AG854</f>
        <v>1</v>
      </c>
    </row>
    <row r="855" spans="1:34" s="2121" customFormat="1">
      <c r="A855" s="1887">
        <v>854</v>
      </c>
      <c r="B855" s="1887">
        <v>852</v>
      </c>
      <c r="D855" s="2177">
        <v>1</v>
      </c>
      <c r="E855" s="104"/>
      <c r="F855" s="104"/>
      <c r="G855" s="104"/>
      <c r="H855" s="104"/>
      <c r="I855" s="2182"/>
      <c r="J855" s="104"/>
      <c r="K855" s="104"/>
      <c r="L855" s="2182"/>
      <c r="M855" s="2182"/>
      <c r="N855" s="2182"/>
      <c r="O855" s="2182"/>
      <c r="P855" s="2187"/>
      <c r="Q855" s="2187"/>
      <c r="R855" s="2187"/>
      <c r="S855" s="2187"/>
      <c r="T855" s="2187"/>
      <c r="U855" s="2187"/>
      <c r="V855" s="2187"/>
      <c r="W855" s="2187"/>
      <c r="X855" s="2187"/>
      <c r="Y855" s="2187"/>
    </row>
    <row r="856" spans="1:34" s="2121" customFormat="1">
      <c r="A856" s="1887">
        <v>855</v>
      </c>
      <c r="B856" s="1887">
        <v>853</v>
      </c>
      <c r="D856" s="2177">
        <v>1</v>
      </c>
      <c r="E856" s="104"/>
      <c r="F856" s="104"/>
      <c r="G856" s="104" t="s">
        <v>516</v>
      </c>
      <c r="H856" s="104"/>
      <c r="I856" s="2182"/>
      <c r="J856" s="104"/>
      <c r="K856" s="104"/>
      <c r="L856" s="2182"/>
      <c r="M856" s="2182"/>
      <c r="N856" s="2182"/>
      <c r="O856" s="2182"/>
      <c r="P856" s="2187"/>
      <c r="Q856" s="2187"/>
      <c r="R856" s="2187"/>
      <c r="S856" s="2187"/>
      <c r="T856" s="2187"/>
      <c r="U856" s="2187"/>
      <c r="V856" s="2187"/>
      <c r="W856" s="2187"/>
      <c r="X856" s="2187"/>
      <c r="Y856" s="2187"/>
    </row>
    <row r="857" spans="1:34" s="1537" customFormat="1">
      <c r="A857" s="1887">
        <v>856</v>
      </c>
      <c r="B857" s="1887">
        <v>854</v>
      </c>
      <c r="D857" s="2177">
        <v>1</v>
      </c>
      <c r="E857" s="1532"/>
      <c r="F857" s="1532"/>
      <c r="G857" s="1533"/>
      <c r="H857" s="1552" t="s">
        <v>352</v>
      </c>
      <c r="I857" s="1553"/>
      <c r="J857" s="1554"/>
      <c r="K857" s="1554"/>
      <c r="L857" s="1554"/>
      <c r="M857" s="1554"/>
      <c r="N857" s="1554"/>
      <c r="O857" s="2007"/>
      <c r="P857" s="2007">
        <f>P858+P863+P869+P874+P880</f>
        <v>21</v>
      </c>
      <c r="Q857" s="2007">
        <f t="shared" ref="Q857:AH857" si="468">Q858+Q863+Q869+Q874+Q880</f>
        <v>21</v>
      </c>
      <c r="R857" s="2007">
        <f t="shared" si="468"/>
        <v>21</v>
      </c>
      <c r="S857" s="2007">
        <f t="shared" si="468"/>
        <v>21</v>
      </c>
      <c r="T857" s="2007">
        <f t="shared" si="468"/>
        <v>21</v>
      </c>
      <c r="U857" s="2007">
        <f t="shared" si="468"/>
        <v>21</v>
      </c>
      <c r="V857" s="2007">
        <f t="shared" si="468"/>
        <v>21</v>
      </c>
      <c r="W857" s="2007">
        <f t="shared" si="468"/>
        <v>21</v>
      </c>
      <c r="X857" s="2007">
        <f t="shared" si="468"/>
        <v>21</v>
      </c>
      <c r="Y857" s="2007">
        <f t="shared" si="468"/>
        <v>21</v>
      </c>
      <c r="Z857" s="2007">
        <f t="shared" si="468"/>
        <v>21</v>
      </c>
      <c r="AA857" s="2007">
        <f t="shared" si="468"/>
        <v>21</v>
      </c>
      <c r="AB857" s="2007">
        <f t="shared" si="468"/>
        <v>21</v>
      </c>
      <c r="AC857" s="2007">
        <f t="shared" si="468"/>
        <v>21</v>
      </c>
      <c r="AD857" s="2007">
        <f t="shared" si="468"/>
        <v>21</v>
      </c>
      <c r="AE857" s="2007">
        <f t="shared" si="468"/>
        <v>21</v>
      </c>
      <c r="AF857" s="2007">
        <f t="shared" si="468"/>
        <v>21</v>
      </c>
      <c r="AG857" s="2007">
        <f t="shared" si="468"/>
        <v>21</v>
      </c>
      <c r="AH857" s="2007">
        <f t="shared" si="468"/>
        <v>21</v>
      </c>
    </row>
    <row r="858" spans="1:34" s="2121" customFormat="1">
      <c r="A858" s="1887">
        <v>857</v>
      </c>
      <c r="B858" s="1887">
        <v>855</v>
      </c>
      <c r="D858" s="2177">
        <v>1</v>
      </c>
      <c r="E858" s="104"/>
      <c r="F858" s="104"/>
      <c r="G858" s="104"/>
      <c r="H858" s="2372"/>
      <c r="I858" s="520" t="s">
        <v>131</v>
      </c>
      <c r="J858" s="81"/>
      <c r="K858" s="520"/>
      <c r="L858" s="520"/>
      <c r="M858" s="81"/>
      <c r="N858" s="81"/>
      <c r="O858" s="2230"/>
      <c r="P858" s="1538">
        <f>SUM(P859:P862)</f>
        <v>5</v>
      </c>
      <c r="Q858" s="1538">
        <f t="shared" ref="Q858:AH858" si="469">SUM(Q859:Q862)</f>
        <v>5</v>
      </c>
      <c r="R858" s="1538">
        <f t="shared" si="469"/>
        <v>5</v>
      </c>
      <c r="S858" s="1538">
        <f t="shared" si="469"/>
        <v>5</v>
      </c>
      <c r="T858" s="1538">
        <f t="shared" si="469"/>
        <v>5</v>
      </c>
      <c r="U858" s="1538">
        <f t="shared" si="469"/>
        <v>5</v>
      </c>
      <c r="V858" s="1538">
        <f t="shared" si="469"/>
        <v>5</v>
      </c>
      <c r="W858" s="1538">
        <f t="shared" si="469"/>
        <v>5</v>
      </c>
      <c r="X858" s="1538">
        <f t="shared" si="469"/>
        <v>5</v>
      </c>
      <c r="Y858" s="1538">
        <f t="shared" si="469"/>
        <v>5</v>
      </c>
      <c r="Z858" s="1538">
        <f t="shared" si="469"/>
        <v>5</v>
      </c>
      <c r="AA858" s="1538">
        <f t="shared" si="469"/>
        <v>5</v>
      </c>
      <c r="AB858" s="1538">
        <f t="shared" si="469"/>
        <v>5</v>
      </c>
      <c r="AC858" s="1538">
        <f t="shared" si="469"/>
        <v>5</v>
      </c>
      <c r="AD858" s="1538">
        <f t="shared" si="469"/>
        <v>5</v>
      </c>
      <c r="AE858" s="1538">
        <f t="shared" si="469"/>
        <v>5</v>
      </c>
      <c r="AF858" s="1538">
        <f t="shared" si="469"/>
        <v>5</v>
      </c>
      <c r="AG858" s="1538">
        <f t="shared" si="469"/>
        <v>5</v>
      </c>
      <c r="AH858" s="1538">
        <f t="shared" si="469"/>
        <v>5</v>
      </c>
    </row>
    <row r="859" spans="1:34" s="2121" customFormat="1">
      <c r="A859" s="1887">
        <v>858</v>
      </c>
      <c r="B859" s="1887">
        <v>856</v>
      </c>
      <c r="D859" s="2177">
        <v>1</v>
      </c>
      <c r="E859" s="104"/>
      <c r="F859" s="104"/>
      <c r="G859" s="104"/>
      <c r="H859" s="2372"/>
      <c r="I859" s="104"/>
      <c r="J859" s="2182"/>
      <c r="K859" s="104"/>
      <c r="L859" s="104"/>
      <c r="M859" s="2356"/>
      <c r="N859" s="2356"/>
      <c r="O859" s="2182" t="s">
        <v>130</v>
      </c>
      <c r="P859" s="1388">
        <v>4</v>
      </c>
      <c r="Q859" s="1388">
        <v>4</v>
      </c>
      <c r="R859" s="1388">
        <v>4</v>
      </c>
      <c r="S859" s="1388">
        <v>4</v>
      </c>
      <c r="T859" s="1388">
        <v>4</v>
      </c>
      <c r="U859" s="1388">
        <v>4</v>
      </c>
      <c r="V859" s="1388">
        <v>4</v>
      </c>
      <c r="W859" s="1388">
        <v>4</v>
      </c>
      <c r="X859" s="1388">
        <v>4</v>
      </c>
      <c r="Y859" s="1388">
        <v>4</v>
      </c>
      <c r="Z859" s="1388">
        <v>4</v>
      </c>
      <c r="AA859" s="1388">
        <v>4</v>
      </c>
      <c r="AB859" s="1383">
        <f>R859</f>
        <v>4</v>
      </c>
      <c r="AC859" s="1383">
        <f>U859</f>
        <v>4</v>
      </c>
      <c r="AD859" s="1383">
        <f>X859</f>
        <v>4</v>
      </c>
      <c r="AE859" s="1383">
        <f>AA859</f>
        <v>4</v>
      </c>
      <c r="AF859" s="1383">
        <f>AC859</f>
        <v>4</v>
      </c>
      <c r="AG859" s="1383">
        <f>AE859</f>
        <v>4</v>
      </c>
      <c r="AH859" s="1383">
        <f>AG859</f>
        <v>4</v>
      </c>
    </row>
    <row r="860" spans="1:34" s="2121" customFormat="1">
      <c r="A860" s="1887">
        <v>859</v>
      </c>
      <c r="B860" s="1887">
        <v>857</v>
      </c>
      <c r="D860" s="2177">
        <v>1</v>
      </c>
      <c r="E860" s="104"/>
      <c r="F860" s="104"/>
      <c r="G860" s="104"/>
      <c r="H860" s="2372"/>
      <c r="I860" s="104"/>
      <c r="J860" s="2182"/>
      <c r="K860" s="104"/>
      <c r="L860" s="104"/>
      <c r="M860" s="2356"/>
      <c r="N860" s="2356"/>
      <c r="O860" s="2182" t="s">
        <v>129</v>
      </c>
      <c r="P860" s="1388"/>
      <c r="Q860" s="1388"/>
      <c r="R860" s="1388"/>
      <c r="S860" s="1388"/>
      <c r="T860" s="1388"/>
      <c r="U860" s="1388"/>
      <c r="V860" s="1388"/>
      <c r="W860" s="1388"/>
      <c r="X860" s="1388"/>
      <c r="Y860" s="1388"/>
      <c r="Z860" s="1388"/>
      <c r="AA860" s="1388"/>
      <c r="AB860" s="1383">
        <f>R860</f>
        <v>0</v>
      </c>
      <c r="AC860" s="1383">
        <f>U860</f>
        <v>0</v>
      </c>
      <c r="AD860" s="1383">
        <f>X860</f>
        <v>0</v>
      </c>
      <c r="AE860" s="1383">
        <f>AA860</f>
        <v>0</v>
      </c>
      <c r="AF860" s="1383">
        <f>AC860</f>
        <v>0</v>
      </c>
      <c r="AG860" s="1383">
        <f>AE860</f>
        <v>0</v>
      </c>
      <c r="AH860" s="1383">
        <f>AG860</f>
        <v>0</v>
      </c>
    </row>
    <row r="861" spans="1:34" s="2121" customFormat="1">
      <c r="A861" s="1887">
        <v>860</v>
      </c>
      <c r="B861" s="1887">
        <v>858</v>
      </c>
      <c r="D861" s="2177">
        <v>1</v>
      </c>
      <c r="E861" s="104"/>
      <c r="F861" s="104"/>
      <c r="G861" s="104"/>
      <c r="H861" s="2372"/>
      <c r="I861" s="104"/>
      <c r="J861" s="2182"/>
      <c r="K861" s="104"/>
      <c r="L861" s="104"/>
      <c r="M861" s="2356"/>
      <c r="N861" s="2356"/>
      <c r="O861" s="2182" t="s">
        <v>128</v>
      </c>
      <c r="P861" s="1388">
        <v>1</v>
      </c>
      <c r="Q861" s="1388">
        <v>1</v>
      </c>
      <c r="R861" s="1388">
        <v>1</v>
      </c>
      <c r="S861" s="1388">
        <v>1</v>
      </c>
      <c r="T861" s="1388">
        <v>1</v>
      </c>
      <c r="U861" s="1388">
        <v>1</v>
      </c>
      <c r="V861" s="1388">
        <v>1</v>
      </c>
      <c r="W861" s="1388">
        <v>1</v>
      </c>
      <c r="X861" s="1388">
        <v>1</v>
      </c>
      <c r="Y861" s="1388">
        <v>1</v>
      </c>
      <c r="Z861" s="1388">
        <v>1</v>
      </c>
      <c r="AA861" s="1388">
        <v>1</v>
      </c>
      <c r="AB861" s="1383">
        <f>R861</f>
        <v>1</v>
      </c>
      <c r="AC861" s="1383">
        <f>U861</f>
        <v>1</v>
      </c>
      <c r="AD861" s="1383">
        <f>X861</f>
        <v>1</v>
      </c>
      <c r="AE861" s="1383">
        <f>AA861</f>
        <v>1</v>
      </c>
      <c r="AF861" s="1383">
        <f>AC861</f>
        <v>1</v>
      </c>
      <c r="AG861" s="1383">
        <f>AE861</f>
        <v>1</v>
      </c>
      <c r="AH861" s="1383">
        <f>AG861</f>
        <v>1</v>
      </c>
    </row>
    <row r="862" spans="1:34" s="2121" customFormat="1">
      <c r="A862" s="1887">
        <v>861</v>
      </c>
      <c r="B862" s="1887">
        <v>859</v>
      </c>
      <c r="D862" s="2177">
        <v>1</v>
      </c>
      <c r="E862" s="104"/>
      <c r="F862" s="104"/>
      <c r="G862" s="104"/>
      <c r="H862" s="2372"/>
      <c r="I862" s="1188"/>
      <c r="J862" s="2241"/>
      <c r="K862" s="1188"/>
      <c r="L862" s="1188"/>
      <c r="M862" s="2357"/>
      <c r="N862" s="2357"/>
      <c r="O862" s="2241" t="s">
        <v>125</v>
      </c>
      <c r="P862" s="1547"/>
      <c r="Q862" s="1547"/>
      <c r="R862" s="1547"/>
      <c r="S862" s="1547"/>
      <c r="T862" s="1547"/>
      <c r="U862" s="1547"/>
      <c r="V862" s="1547"/>
      <c r="W862" s="1547"/>
      <c r="X862" s="1547"/>
      <c r="Y862" s="1547"/>
      <c r="Z862" s="1547"/>
      <c r="AA862" s="1547"/>
      <c r="AB862" s="1541">
        <f>R862</f>
        <v>0</v>
      </c>
      <c r="AC862" s="1541">
        <f>U862</f>
        <v>0</v>
      </c>
      <c r="AD862" s="1541">
        <f>X862</f>
        <v>0</v>
      </c>
      <c r="AE862" s="1541">
        <f>AA862</f>
        <v>0</v>
      </c>
      <c r="AF862" s="1541">
        <f>AC862</f>
        <v>0</v>
      </c>
      <c r="AG862" s="1541">
        <f>AE862</f>
        <v>0</v>
      </c>
      <c r="AH862" s="1541">
        <f>AG862</f>
        <v>0</v>
      </c>
    </row>
    <row r="863" spans="1:34" s="2121" customFormat="1">
      <c r="A863" s="1887">
        <v>862</v>
      </c>
      <c r="B863" s="1887">
        <v>860</v>
      </c>
      <c r="D863" s="2177">
        <v>1</v>
      </c>
      <c r="E863" s="104"/>
      <c r="F863" s="104"/>
      <c r="G863" s="104"/>
      <c r="H863" s="2372"/>
      <c r="I863" s="520" t="s">
        <v>239</v>
      </c>
      <c r="J863" s="81"/>
      <c r="K863" s="520"/>
      <c r="L863" s="520"/>
      <c r="M863" s="81"/>
      <c r="N863" s="81"/>
      <c r="O863" s="2230"/>
      <c r="P863" s="1538">
        <f>SUM(P864:P868)</f>
        <v>12</v>
      </c>
      <c r="Q863" s="1538">
        <f t="shared" ref="Q863:AH863" si="470">SUM(Q864:Q868)</f>
        <v>12</v>
      </c>
      <c r="R863" s="1538">
        <f t="shared" si="470"/>
        <v>12</v>
      </c>
      <c r="S863" s="1538">
        <f t="shared" si="470"/>
        <v>12</v>
      </c>
      <c r="T863" s="1538">
        <f t="shared" si="470"/>
        <v>12</v>
      </c>
      <c r="U863" s="1538">
        <f t="shared" si="470"/>
        <v>12</v>
      </c>
      <c r="V863" s="1538">
        <f t="shared" si="470"/>
        <v>12</v>
      </c>
      <c r="W863" s="1538">
        <f t="shared" si="470"/>
        <v>12</v>
      </c>
      <c r="X863" s="1538">
        <f t="shared" si="470"/>
        <v>12</v>
      </c>
      <c r="Y863" s="1538">
        <f t="shared" si="470"/>
        <v>12</v>
      </c>
      <c r="Z863" s="1538">
        <f t="shared" si="470"/>
        <v>12</v>
      </c>
      <c r="AA863" s="1538">
        <f t="shared" si="470"/>
        <v>12</v>
      </c>
      <c r="AB863" s="1538">
        <f t="shared" si="470"/>
        <v>12</v>
      </c>
      <c r="AC863" s="1538">
        <f t="shared" si="470"/>
        <v>12</v>
      </c>
      <c r="AD863" s="1538">
        <f t="shared" si="470"/>
        <v>12</v>
      </c>
      <c r="AE863" s="1538">
        <f t="shared" si="470"/>
        <v>12</v>
      </c>
      <c r="AF863" s="1538">
        <f t="shared" si="470"/>
        <v>12</v>
      </c>
      <c r="AG863" s="1538">
        <f t="shared" si="470"/>
        <v>12</v>
      </c>
      <c r="AH863" s="1538">
        <f t="shared" si="470"/>
        <v>12</v>
      </c>
    </row>
    <row r="864" spans="1:34" s="2121" customFormat="1">
      <c r="A864" s="1887">
        <v>863</v>
      </c>
      <c r="B864" s="1887">
        <v>861</v>
      </c>
      <c r="D864" s="2177">
        <v>1</v>
      </c>
      <c r="E864" s="104"/>
      <c r="F864" s="104"/>
      <c r="G864" s="104"/>
      <c r="H864" s="2372"/>
      <c r="I864" s="104"/>
      <c r="J864" s="2182"/>
      <c r="K864" s="104"/>
      <c r="L864" s="104"/>
      <c r="M864" s="2356"/>
      <c r="N864" s="2356"/>
      <c r="O864" s="2182" t="s">
        <v>240</v>
      </c>
      <c r="P864" s="1388">
        <v>12</v>
      </c>
      <c r="Q864" s="1388">
        <v>12</v>
      </c>
      <c r="R864" s="1388">
        <v>12</v>
      </c>
      <c r="S864" s="1388">
        <v>12</v>
      </c>
      <c r="T864" s="1388">
        <v>12</v>
      </c>
      <c r="U864" s="1388">
        <v>12</v>
      </c>
      <c r="V864" s="1388">
        <v>12</v>
      </c>
      <c r="W864" s="1388">
        <v>12</v>
      </c>
      <c r="X864" s="1388">
        <v>12</v>
      </c>
      <c r="Y864" s="1388">
        <v>12</v>
      </c>
      <c r="Z864" s="1388">
        <v>12</v>
      </c>
      <c r="AA864" s="1388">
        <v>12</v>
      </c>
      <c r="AB864" s="1383">
        <f>R864</f>
        <v>12</v>
      </c>
      <c r="AC864" s="1383">
        <f>U864</f>
        <v>12</v>
      </c>
      <c r="AD864" s="1383">
        <f>X864</f>
        <v>12</v>
      </c>
      <c r="AE864" s="1383">
        <f>AA864</f>
        <v>12</v>
      </c>
      <c r="AF864" s="1383">
        <f>AC864</f>
        <v>12</v>
      </c>
      <c r="AG864" s="1383">
        <f>AE864</f>
        <v>12</v>
      </c>
      <c r="AH864" s="1383">
        <f>AG864</f>
        <v>12</v>
      </c>
    </row>
    <row r="865" spans="1:34" s="2121" customFormat="1">
      <c r="A865" s="1887">
        <v>864</v>
      </c>
      <c r="B865" s="1887">
        <v>862</v>
      </c>
      <c r="D865" s="2177">
        <v>1</v>
      </c>
      <c r="E865" s="104"/>
      <c r="F865" s="104"/>
      <c r="G865" s="104"/>
      <c r="H865" s="2372"/>
      <c r="I865" s="104"/>
      <c r="J865" s="2182"/>
      <c r="K865" s="104"/>
      <c r="L865" s="104"/>
      <c r="M865" s="2356"/>
      <c r="N865" s="2356"/>
      <c r="O865" s="2182" t="s">
        <v>241</v>
      </c>
      <c r="P865" s="1388"/>
      <c r="Q865" s="1388"/>
      <c r="R865" s="1388"/>
      <c r="S865" s="1388"/>
      <c r="T865" s="1388"/>
      <c r="U865" s="1388"/>
      <c r="V865" s="1388"/>
      <c r="W865" s="1388"/>
      <c r="X865" s="1388"/>
      <c r="Y865" s="1388"/>
      <c r="Z865" s="1388"/>
      <c r="AA865" s="1388"/>
      <c r="AB865" s="1383">
        <f>R865</f>
        <v>0</v>
      </c>
      <c r="AC865" s="1383">
        <f>U865</f>
        <v>0</v>
      </c>
      <c r="AD865" s="1383">
        <f>X865</f>
        <v>0</v>
      </c>
      <c r="AE865" s="1383">
        <f>AA865</f>
        <v>0</v>
      </c>
      <c r="AF865" s="1383">
        <f>AC865</f>
        <v>0</v>
      </c>
      <c r="AG865" s="1383">
        <f>AE865</f>
        <v>0</v>
      </c>
      <c r="AH865" s="1383">
        <f>AG865</f>
        <v>0</v>
      </c>
    </row>
    <row r="866" spans="1:34" s="2121" customFormat="1">
      <c r="A866" s="1887">
        <v>865</v>
      </c>
      <c r="B866" s="1887">
        <v>863</v>
      </c>
      <c r="D866" s="2177">
        <v>1</v>
      </c>
      <c r="E866" s="104"/>
      <c r="F866" s="104"/>
      <c r="G866" s="104"/>
      <c r="H866" s="2372"/>
      <c r="I866" s="104"/>
      <c r="J866" s="2182"/>
      <c r="K866" s="104"/>
      <c r="L866" s="104"/>
      <c r="M866" s="2356"/>
      <c r="N866" s="2356"/>
      <c r="O866" s="2182" t="s">
        <v>127</v>
      </c>
      <c r="P866" s="1388"/>
      <c r="Q866" s="1388"/>
      <c r="R866" s="1388"/>
      <c r="S866" s="1388"/>
      <c r="T866" s="1388"/>
      <c r="U866" s="1388"/>
      <c r="V866" s="1388"/>
      <c r="W866" s="1388"/>
      <c r="X866" s="1388"/>
      <c r="Y866" s="1388"/>
      <c r="Z866" s="1388"/>
      <c r="AA866" s="1388"/>
      <c r="AB866" s="1383">
        <f>R866</f>
        <v>0</v>
      </c>
      <c r="AC866" s="1383">
        <f>U866</f>
        <v>0</v>
      </c>
      <c r="AD866" s="1383">
        <f>X866</f>
        <v>0</v>
      </c>
      <c r="AE866" s="1383">
        <f>AA866</f>
        <v>0</v>
      </c>
      <c r="AF866" s="1383">
        <f>AC866</f>
        <v>0</v>
      </c>
      <c r="AG866" s="1383">
        <f>AE866</f>
        <v>0</v>
      </c>
      <c r="AH866" s="1383">
        <f>AG866</f>
        <v>0</v>
      </c>
    </row>
    <row r="867" spans="1:34" s="2121" customFormat="1">
      <c r="A867" s="1887">
        <v>866</v>
      </c>
      <c r="B867" s="1887">
        <v>864</v>
      </c>
      <c r="D867" s="2177">
        <v>1</v>
      </c>
      <c r="E867" s="104"/>
      <c r="F867" s="104"/>
      <c r="G867" s="104"/>
      <c r="H867" s="2372"/>
      <c r="I867" s="104"/>
      <c r="J867" s="2182"/>
      <c r="K867" s="104"/>
      <c r="L867" s="104"/>
      <c r="M867" s="2356"/>
      <c r="N867" s="2356"/>
      <c r="O867" s="2182" t="s">
        <v>126</v>
      </c>
      <c r="P867" s="1388"/>
      <c r="Q867" s="1388"/>
      <c r="R867" s="1388"/>
      <c r="S867" s="1388"/>
      <c r="T867" s="1388"/>
      <c r="U867" s="1388"/>
      <c r="V867" s="1388"/>
      <c r="W867" s="1388"/>
      <c r="X867" s="1388"/>
      <c r="Y867" s="1388"/>
      <c r="Z867" s="1388"/>
      <c r="AA867" s="1388"/>
      <c r="AB867" s="1383">
        <f>R867</f>
        <v>0</v>
      </c>
      <c r="AC867" s="1383">
        <f>U867</f>
        <v>0</v>
      </c>
      <c r="AD867" s="1383">
        <f>X867</f>
        <v>0</v>
      </c>
      <c r="AE867" s="1383">
        <f>AA867</f>
        <v>0</v>
      </c>
      <c r="AF867" s="1383">
        <f>AC867</f>
        <v>0</v>
      </c>
      <c r="AG867" s="1383">
        <f>AE867</f>
        <v>0</v>
      </c>
      <c r="AH867" s="1383">
        <f>AG867</f>
        <v>0</v>
      </c>
    </row>
    <row r="868" spans="1:34" s="2121" customFormat="1">
      <c r="A868" s="1887">
        <v>867</v>
      </c>
      <c r="B868" s="1887">
        <v>865</v>
      </c>
      <c r="D868" s="2177">
        <v>1</v>
      </c>
      <c r="E868" s="104"/>
      <c r="F868" s="104"/>
      <c r="G868" s="104"/>
      <c r="H868" s="2372"/>
      <c r="I868" s="104"/>
      <c r="J868" s="2182"/>
      <c r="K868" s="104"/>
      <c r="L868" s="104"/>
      <c r="M868" s="2356"/>
      <c r="N868" s="2356"/>
      <c r="O868" s="2182" t="s">
        <v>125</v>
      </c>
      <c r="P868" s="1388"/>
      <c r="Q868" s="1388"/>
      <c r="R868" s="1388"/>
      <c r="S868" s="1388"/>
      <c r="T868" s="1388"/>
      <c r="U868" s="1388"/>
      <c r="V868" s="1388"/>
      <c r="W868" s="1388"/>
      <c r="X868" s="1388"/>
      <c r="Y868" s="1388"/>
      <c r="Z868" s="1388"/>
      <c r="AA868" s="1388"/>
      <c r="AB868" s="1383">
        <f>R868</f>
        <v>0</v>
      </c>
      <c r="AC868" s="1383">
        <f>U868</f>
        <v>0</v>
      </c>
      <c r="AD868" s="1383">
        <f>X868</f>
        <v>0</v>
      </c>
      <c r="AE868" s="1383">
        <f>AA868</f>
        <v>0</v>
      </c>
      <c r="AF868" s="1383">
        <f>AC868</f>
        <v>0</v>
      </c>
      <c r="AG868" s="1383">
        <f>AE868</f>
        <v>0</v>
      </c>
      <c r="AH868" s="1383">
        <f>AG868</f>
        <v>0</v>
      </c>
    </row>
    <row r="869" spans="1:34" s="2121" customFormat="1">
      <c r="A869" s="1887">
        <v>868</v>
      </c>
      <c r="B869" s="1887">
        <v>866</v>
      </c>
      <c r="D869" s="2177">
        <v>1</v>
      </c>
      <c r="E869" s="104"/>
      <c r="F869" s="104"/>
      <c r="G869" s="104"/>
      <c r="H869" s="2372"/>
      <c r="I869" s="512" t="s">
        <v>295</v>
      </c>
      <c r="J869" s="511"/>
      <c r="K869" s="512"/>
      <c r="L869" s="512"/>
      <c r="M869" s="511"/>
      <c r="N869" s="511"/>
      <c r="O869" s="2358"/>
      <c r="P869" s="1542">
        <f>SUM(P870:P873)</f>
        <v>4</v>
      </c>
      <c r="Q869" s="1542">
        <f t="shared" ref="Q869:AH869" si="471">SUM(Q870:Q873)</f>
        <v>4</v>
      </c>
      <c r="R869" s="1542">
        <f t="shared" si="471"/>
        <v>4</v>
      </c>
      <c r="S869" s="1542">
        <f t="shared" si="471"/>
        <v>4</v>
      </c>
      <c r="T869" s="1542">
        <f t="shared" si="471"/>
        <v>4</v>
      </c>
      <c r="U869" s="1542">
        <f t="shared" si="471"/>
        <v>4</v>
      </c>
      <c r="V869" s="1542">
        <f t="shared" si="471"/>
        <v>4</v>
      </c>
      <c r="W869" s="1542">
        <f t="shared" si="471"/>
        <v>4</v>
      </c>
      <c r="X869" s="1542">
        <f t="shared" si="471"/>
        <v>4</v>
      </c>
      <c r="Y869" s="1542">
        <f t="shared" si="471"/>
        <v>4</v>
      </c>
      <c r="Z869" s="1542">
        <f t="shared" si="471"/>
        <v>4</v>
      </c>
      <c r="AA869" s="1542">
        <f t="shared" si="471"/>
        <v>4</v>
      </c>
      <c r="AB869" s="1542">
        <f t="shared" si="471"/>
        <v>4</v>
      </c>
      <c r="AC869" s="1542">
        <f t="shared" si="471"/>
        <v>4</v>
      </c>
      <c r="AD869" s="1542">
        <f t="shared" si="471"/>
        <v>4</v>
      </c>
      <c r="AE869" s="1542">
        <f t="shared" si="471"/>
        <v>4</v>
      </c>
      <c r="AF869" s="1542">
        <f t="shared" si="471"/>
        <v>4</v>
      </c>
      <c r="AG869" s="1542">
        <f t="shared" si="471"/>
        <v>4</v>
      </c>
      <c r="AH869" s="1542">
        <f t="shared" si="471"/>
        <v>4</v>
      </c>
    </row>
    <row r="870" spans="1:34" s="2121" customFormat="1">
      <c r="A870" s="1887">
        <v>869</v>
      </c>
      <c r="B870" s="1887">
        <v>867</v>
      </c>
      <c r="D870" s="2177">
        <v>1</v>
      </c>
      <c r="E870" s="104"/>
      <c r="F870" s="104"/>
      <c r="G870" s="104"/>
      <c r="H870" s="2372"/>
      <c r="I870" s="104"/>
      <c r="J870" s="2182"/>
      <c r="K870" s="104"/>
      <c r="L870" s="104"/>
      <c r="M870" s="2356"/>
      <c r="N870" s="2356"/>
      <c r="O870" s="2182" t="s">
        <v>291</v>
      </c>
      <c r="P870" s="1388">
        <v>1</v>
      </c>
      <c r="Q870" s="1388">
        <v>1</v>
      </c>
      <c r="R870" s="1388">
        <v>1</v>
      </c>
      <c r="S870" s="1388">
        <v>1</v>
      </c>
      <c r="T870" s="1388">
        <v>1</v>
      </c>
      <c r="U870" s="1388">
        <v>1</v>
      </c>
      <c r="V870" s="1388">
        <v>1</v>
      </c>
      <c r="W870" s="1388">
        <v>1</v>
      </c>
      <c r="X870" s="1388">
        <v>1</v>
      </c>
      <c r="Y870" s="1388">
        <v>1</v>
      </c>
      <c r="Z870" s="1388">
        <v>1</v>
      </c>
      <c r="AA870" s="1388">
        <v>1</v>
      </c>
      <c r="AB870" s="1383">
        <f>R870</f>
        <v>1</v>
      </c>
      <c r="AC870" s="1383">
        <f>U870</f>
        <v>1</v>
      </c>
      <c r="AD870" s="1383">
        <f>X870</f>
        <v>1</v>
      </c>
      <c r="AE870" s="1383">
        <f>AA870</f>
        <v>1</v>
      </c>
      <c r="AF870" s="1383">
        <f>AC870</f>
        <v>1</v>
      </c>
      <c r="AG870" s="1383">
        <f>AE870</f>
        <v>1</v>
      </c>
      <c r="AH870" s="1383">
        <f>AG870</f>
        <v>1</v>
      </c>
    </row>
    <row r="871" spans="1:34" s="2121" customFormat="1">
      <c r="A871" s="1887">
        <v>870</v>
      </c>
      <c r="B871" s="1887">
        <v>868</v>
      </c>
      <c r="D871" s="2177">
        <v>1</v>
      </c>
      <c r="E871" s="104"/>
      <c r="F871" s="104"/>
      <c r="G871" s="104"/>
      <c r="H871" s="2372"/>
      <c r="I871" s="104"/>
      <c r="J871" s="2182"/>
      <c r="K871" s="104"/>
      <c r="L871" s="104"/>
      <c r="M871" s="2356"/>
      <c r="N871" s="2356"/>
      <c r="O871" s="2182" t="s">
        <v>292</v>
      </c>
      <c r="P871" s="1388"/>
      <c r="Q871" s="1388"/>
      <c r="R871" s="1388"/>
      <c r="S871" s="1388"/>
      <c r="T871" s="1388"/>
      <c r="U871" s="1388"/>
      <c r="V871" s="1388"/>
      <c r="W871" s="1388"/>
      <c r="X871" s="1388"/>
      <c r="Y871" s="1388"/>
      <c r="Z871" s="1388"/>
      <c r="AA871" s="1388"/>
      <c r="AB871" s="1383">
        <f>R871</f>
        <v>0</v>
      </c>
      <c r="AC871" s="1383">
        <f>U871</f>
        <v>0</v>
      </c>
      <c r="AD871" s="1383">
        <f>X871</f>
        <v>0</v>
      </c>
      <c r="AE871" s="1383">
        <f>AA871</f>
        <v>0</v>
      </c>
      <c r="AF871" s="1383">
        <f>AC871</f>
        <v>0</v>
      </c>
      <c r="AG871" s="1383">
        <f>AE871</f>
        <v>0</v>
      </c>
      <c r="AH871" s="1383">
        <f>AG871</f>
        <v>0</v>
      </c>
    </row>
    <row r="872" spans="1:34" s="2121" customFormat="1">
      <c r="A872" s="1887">
        <v>871</v>
      </c>
      <c r="B872" s="1887">
        <v>869</v>
      </c>
      <c r="D872" s="2177">
        <v>1</v>
      </c>
      <c r="E872" s="104"/>
      <c r="F872" s="104"/>
      <c r="G872" s="104"/>
      <c r="H872" s="2372"/>
      <c r="I872" s="104"/>
      <c r="J872" s="2182"/>
      <c r="K872" s="104"/>
      <c r="L872" s="104"/>
      <c r="M872" s="2356"/>
      <c r="N872" s="2356"/>
      <c r="O872" s="2182" t="s">
        <v>293</v>
      </c>
      <c r="P872" s="1388">
        <v>3</v>
      </c>
      <c r="Q872" s="1388">
        <v>3</v>
      </c>
      <c r="R872" s="1388">
        <v>3</v>
      </c>
      <c r="S872" s="1388">
        <v>3</v>
      </c>
      <c r="T872" s="1388">
        <v>3</v>
      </c>
      <c r="U872" s="1388">
        <v>3</v>
      </c>
      <c r="V872" s="1388">
        <v>3</v>
      </c>
      <c r="W872" s="1388">
        <v>3</v>
      </c>
      <c r="X872" s="1388">
        <v>3</v>
      </c>
      <c r="Y872" s="1388">
        <v>3</v>
      </c>
      <c r="Z872" s="1388">
        <v>3</v>
      </c>
      <c r="AA872" s="1388">
        <v>3</v>
      </c>
      <c r="AB872" s="1383">
        <f>R872</f>
        <v>3</v>
      </c>
      <c r="AC872" s="1383">
        <f>U872</f>
        <v>3</v>
      </c>
      <c r="AD872" s="1383">
        <f>X872</f>
        <v>3</v>
      </c>
      <c r="AE872" s="1383">
        <f>AA872</f>
        <v>3</v>
      </c>
      <c r="AF872" s="1383">
        <f>AC872</f>
        <v>3</v>
      </c>
      <c r="AG872" s="1383">
        <f>AE872</f>
        <v>3</v>
      </c>
      <c r="AH872" s="1383">
        <f>AG872</f>
        <v>3</v>
      </c>
    </row>
    <row r="873" spans="1:34" s="2121" customFormat="1">
      <c r="A873" s="1887">
        <v>872</v>
      </c>
      <c r="B873" s="1887">
        <v>870</v>
      </c>
      <c r="D873" s="2177">
        <v>1</v>
      </c>
      <c r="E873" s="104"/>
      <c r="F873" s="104"/>
      <c r="G873" s="104"/>
      <c r="H873" s="2372"/>
      <c r="I873" s="1188"/>
      <c r="J873" s="2241"/>
      <c r="K873" s="1188"/>
      <c r="L873" s="1188"/>
      <c r="M873" s="2357"/>
      <c r="N873" s="2357"/>
      <c r="O873" s="2241" t="s">
        <v>294</v>
      </c>
      <c r="P873" s="1547"/>
      <c r="Q873" s="1547"/>
      <c r="R873" s="1547"/>
      <c r="S873" s="1547"/>
      <c r="T873" s="1547"/>
      <c r="U873" s="1547"/>
      <c r="V873" s="1547"/>
      <c r="W873" s="1547"/>
      <c r="X873" s="1547"/>
      <c r="Y873" s="1547"/>
      <c r="Z873" s="1547"/>
      <c r="AA873" s="1547"/>
      <c r="AB873" s="1541">
        <f>R873</f>
        <v>0</v>
      </c>
      <c r="AC873" s="1541">
        <f>U873</f>
        <v>0</v>
      </c>
      <c r="AD873" s="1541">
        <f>X873</f>
        <v>0</v>
      </c>
      <c r="AE873" s="1541">
        <f>AA873</f>
        <v>0</v>
      </c>
      <c r="AF873" s="1541">
        <f>AC873</f>
        <v>0</v>
      </c>
      <c r="AG873" s="1541">
        <f>AE873</f>
        <v>0</v>
      </c>
      <c r="AH873" s="1541">
        <f>AG873</f>
        <v>0</v>
      </c>
    </row>
    <row r="874" spans="1:34" s="2121" customFormat="1">
      <c r="A874" s="1887">
        <v>873</v>
      </c>
      <c r="B874" s="1887">
        <v>871</v>
      </c>
      <c r="D874" s="2177">
        <v>1</v>
      </c>
      <c r="E874" s="104"/>
      <c r="F874" s="104"/>
      <c r="G874" s="104"/>
      <c r="H874" s="2372"/>
      <c r="I874" s="520" t="s">
        <v>242</v>
      </c>
      <c r="J874" s="81"/>
      <c r="K874" s="520"/>
      <c r="L874" s="520"/>
      <c r="M874" s="81"/>
      <c r="N874" s="81"/>
      <c r="O874" s="2230"/>
      <c r="P874" s="1538">
        <f>SUM(P875:P879)</f>
        <v>0</v>
      </c>
      <c r="Q874" s="1538">
        <f t="shared" ref="Q874:AH874" si="472">SUM(Q875:Q879)</f>
        <v>0</v>
      </c>
      <c r="R874" s="1538">
        <f t="shared" si="472"/>
        <v>0</v>
      </c>
      <c r="S874" s="1538">
        <f t="shared" si="472"/>
        <v>0</v>
      </c>
      <c r="T874" s="1538">
        <f t="shared" si="472"/>
        <v>0</v>
      </c>
      <c r="U874" s="1538">
        <f t="shared" si="472"/>
        <v>0</v>
      </c>
      <c r="V874" s="1538">
        <f t="shared" si="472"/>
        <v>0</v>
      </c>
      <c r="W874" s="1538">
        <f t="shared" si="472"/>
        <v>0</v>
      </c>
      <c r="X874" s="1538">
        <f t="shared" si="472"/>
        <v>0</v>
      </c>
      <c r="Y874" s="1538">
        <f t="shared" si="472"/>
        <v>0</v>
      </c>
      <c r="Z874" s="1538">
        <f t="shared" si="472"/>
        <v>0</v>
      </c>
      <c r="AA874" s="1538">
        <f t="shared" si="472"/>
        <v>0</v>
      </c>
      <c r="AB874" s="1538">
        <f t="shared" si="472"/>
        <v>0</v>
      </c>
      <c r="AC874" s="1538">
        <f t="shared" si="472"/>
        <v>0</v>
      </c>
      <c r="AD874" s="1538">
        <f t="shared" si="472"/>
        <v>0</v>
      </c>
      <c r="AE874" s="1538">
        <f t="shared" si="472"/>
        <v>0</v>
      </c>
      <c r="AF874" s="1538">
        <f t="shared" si="472"/>
        <v>0</v>
      </c>
      <c r="AG874" s="1538">
        <f t="shared" si="472"/>
        <v>0</v>
      </c>
      <c r="AH874" s="1538">
        <f t="shared" si="472"/>
        <v>0</v>
      </c>
    </row>
    <row r="875" spans="1:34" s="2121" customFormat="1">
      <c r="A875" s="1887">
        <v>874</v>
      </c>
      <c r="B875" s="1887">
        <v>872</v>
      </c>
      <c r="D875" s="2177">
        <v>1</v>
      </c>
      <c r="E875" s="104"/>
      <c r="F875" s="104"/>
      <c r="G875" s="104"/>
      <c r="H875" s="2372"/>
      <c r="I875" s="104"/>
      <c r="J875" s="2182"/>
      <c r="K875" s="104"/>
      <c r="L875" s="2182"/>
      <c r="M875" s="2356"/>
      <c r="N875" s="2356"/>
      <c r="O875" s="2359" t="s">
        <v>124</v>
      </c>
      <c r="P875" s="1388"/>
      <c r="Q875" s="1388"/>
      <c r="R875" s="1388"/>
      <c r="S875" s="1388"/>
      <c r="T875" s="1388"/>
      <c r="U875" s="1388"/>
      <c r="V875" s="1388"/>
      <c r="W875" s="1388"/>
      <c r="X875" s="1388"/>
      <c r="Y875" s="1388"/>
      <c r="Z875" s="1388"/>
      <c r="AA875" s="1388"/>
      <c r="AB875" s="1383">
        <f>R875</f>
        <v>0</v>
      </c>
      <c r="AC875" s="1383">
        <f>U875</f>
        <v>0</v>
      </c>
      <c r="AD875" s="1383">
        <f>X875</f>
        <v>0</v>
      </c>
      <c r="AE875" s="1383">
        <f>AA875</f>
        <v>0</v>
      </c>
      <c r="AF875" s="1383">
        <f>AC875</f>
        <v>0</v>
      </c>
      <c r="AG875" s="1383">
        <f>AE875</f>
        <v>0</v>
      </c>
      <c r="AH875" s="1383">
        <f>AG875</f>
        <v>0</v>
      </c>
    </row>
    <row r="876" spans="1:34" s="2121" customFormat="1">
      <c r="A876" s="1887">
        <v>875</v>
      </c>
      <c r="B876" s="1887">
        <v>873</v>
      </c>
      <c r="D876" s="2177">
        <v>1</v>
      </c>
      <c r="E876" s="104"/>
      <c r="F876" s="104"/>
      <c r="G876" s="104"/>
      <c r="H876" s="2372"/>
      <c r="I876" s="104"/>
      <c r="J876" s="2182"/>
      <c r="K876" s="104"/>
      <c r="L876" s="2182"/>
      <c r="M876" s="2356"/>
      <c r="N876" s="2356"/>
      <c r="O876" s="2359" t="s">
        <v>77</v>
      </c>
      <c r="P876" s="1388"/>
      <c r="Q876" s="1388"/>
      <c r="R876" s="1388"/>
      <c r="S876" s="1388"/>
      <c r="T876" s="1388"/>
      <c r="U876" s="1388"/>
      <c r="V876" s="1388"/>
      <c r="W876" s="1388"/>
      <c r="X876" s="1388"/>
      <c r="Y876" s="1388"/>
      <c r="Z876" s="1388"/>
      <c r="AA876" s="1388"/>
      <c r="AB876" s="1383">
        <f>R876</f>
        <v>0</v>
      </c>
      <c r="AC876" s="1383">
        <f>U876</f>
        <v>0</v>
      </c>
      <c r="AD876" s="1383">
        <f>X876</f>
        <v>0</v>
      </c>
      <c r="AE876" s="1383">
        <f>AA876</f>
        <v>0</v>
      </c>
      <c r="AF876" s="1383">
        <f>AC876</f>
        <v>0</v>
      </c>
      <c r="AG876" s="1383">
        <f>AE876</f>
        <v>0</v>
      </c>
      <c r="AH876" s="1383">
        <f>AG876</f>
        <v>0</v>
      </c>
    </row>
    <row r="877" spans="1:34" s="2121" customFormat="1">
      <c r="A877" s="1887">
        <v>876</v>
      </c>
      <c r="B877" s="1887">
        <v>874</v>
      </c>
      <c r="D877" s="2177">
        <v>1</v>
      </c>
      <c r="E877" s="104"/>
      <c r="F877" s="104"/>
      <c r="G877" s="104"/>
      <c r="H877" s="2372"/>
      <c r="I877" s="104"/>
      <c r="J877" s="2182"/>
      <c r="K877" s="104"/>
      <c r="L877" s="2182"/>
      <c r="M877" s="2356"/>
      <c r="N877" s="2356"/>
      <c r="O877" s="2359" t="s">
        <v>78</v>
      </c>
      <c r="P877" s="1388"/>
      <c r="Q877" s="1388"/>
      <c r="R877" s="1388"/>
      <c r="S877" s="1388"/>
      <c r="T877" s="1388"/>
      <c r="U877" s="1388"/>
      <c r="V877" s="1388"/>
      <c r="W877" s="1388"/>
      <c r="X877" s="1388"/>
      <c r="Y877" s="1388"/>
      <c r="Z877" s="1388"/>
      <c r="AA877" s="1388"/>
      <c r="AB877" s="1383">
        <f>R877</f>
        <v>0</v>
      </c>
      <c r="AC877" s="1383">
        <f>U877</f>
        <v>0</v>
      </c>
      <c r="AD877" s="1383">
        <f>X877</f>
        <v>0</v>
      </c>
      <c r="AE877" s="1383">
        <f>AA877</f>
        <v>0</v>
      </c>
      <c r="AF877" s="1383">
        <f>AC877</f>
        <v>0</v>
      </c>
      <c r="AG877" s="1383">
        <f>AE877</f>
        <v>0</v>
      </c>
      <c r="AH877" s="1383">
        <f>AG877</f>
        <v>0</v>
      </c>
    </row>
    <row r="878" spans="1:34" s="2121" customFormat="1">
      <c r="A878" s="1887">
        <v>877</v>
      </c>
      <c r="B878" s="1887">
        <v>875</v>
      </c>
      <c r="D878" s="2177">
        <v>1</v>
      </c>
      <c r="E878" s="104"/>
      <c r="F878" s="104"/>
      <c r="G878" s="104"/>
      <c r="H878" s="2372"/>
      <c r="I878" s="104"/>
      <c r="J878" s="2182"/>
      <c r="K878" s="104"/>
      <c r="L878" s="2182"/>
      <c r="M878" s="2356"/>
      <c r="N878" s="2356"/>
      <c r="O878" s="2359" t="s">
        <v>79</v>
      </c>
      <c r="P878" s="1388"/>
      <c r="Q878" s="1388"/>
      <c r="R878" s="1388"/>
      <c r="S878" s="1388"/>
      <c r="T878" s="1388"/>
      <c r="U878" s="1388"/>
      <c r="V878" s="1388"/>
      <c r="W878" s="1388"/>
      <c r="X878" s="1388"/>
      <c r="Y878" s="1388"/>
      <c r="Z878" s="1388"/>
      <c r="AA878" s="1388"/>
      <c r="AB878" s="1383">
        <f>R878</f>
        <v>0</v>
      </c>
      <c r="AC878" s="1383">
        <f>U878</f>
        <v>0</v>
      </c>
      <c r="AD878" s="1383">
        <f>X878</f>
        <v>0</v>
      </c>
      <c r="AE878" s="1383">
        <f>AA878</f>
        <v>0</v>
      </c>
      <c r="AF878" s="1383">
        <f>AC878</f>
        <v>0</v>
      </c>
      <c r="AG878" s="1383">
        <f>AE878</f>
        <v>0</v>
      </c>
      <c r="AH878" s="1383">
        <f>AG878</f>
        <v>0</v>
      </c>
    </row>
    <row r="879" spans="1:34" s="2121" customFormat="1">
      <c r="A879" s="1887">
        <v>878</v>
      </c>
      <c r="B879" s="1887">
        <v>876</v>
      </c>
      <c r="D879" s="2177">
        <v>1</v>
      </c>
      <c r="E879" s="104"/>
      <c r="F879" s="104"/>
      <c r="G879" s="104"/>
      <c r="H879" s="2372"/>
      <c r="I879" s="104"/>
      <c r="J879" s="2182"/>
      <c r="K879" s="104"/>
      <c r="L879" s="2182"/>
      <c r="M879" s="2356"/>
      <c r="N879" s="2356"/>
      <c r="O879" s="2359" t="s">
        <v>11</v>
      </c>
      <c r="P879" s="1388"/>
      <c r="Q879" s="1388"/>
      <c r="R879" s="1388"/>
      <c r="S879" s="1388"/>
      <c r="T879" s="1388"/>
      <c r="U879" s="1388"/>
      <c r="V879" s="1388"/>
      <c r="W879" s="1388"/>
      <c r="X879" s="1388"/>
      <c r="Y879" s="1388"/>
      <c r="Z879" s="1388"/>
      <c r="AA879" s="1388"/>
      <c r="AB879" s="1383">
        <f>R879</f>
        <v>0</v>
      </c>
      <c r="AC879" s="1383">
        <f>U879</f>
        <v>0</v>
      </c>
      <c r="AD879" s="1383">
        <f>X879</f>
        <v>0</v>
      </c>
      <c r="AE879" s="1383">
        <f>AA879</f>
        <v>0</v>
      </c>
      <c r="AF879" s="1383">
        <f>AC879</f>
        <v>0</v>
      </c>
      <c r="AG879" s="1383">
        <f>AE879</f>
        <v>0</v>
      </c>
      <c r="AH879" s="1383">
        <f>AG879</f>
        <v>0</v>
      </c>
    </row>
    <row r="880" spans="1:34" s="2121" customFormat="1">
      <c r="A880" s="1887">
        <v>879</v>
      </c>
      <c r="B880" s="1887">
        <v>877</v>
      </c>
      <c r="D880" s="2177">
        <v>1</v>
      </c>
      <c r="E880" s="104"/>
      <c r="F880" s="104"/>
      <c r="G880" s="104"/>
      <c r="H880" s="2372"/>
      <c r="I880" s="512" t="s">
        <v>243</v>
      </c>
      <c r="J880" s="511"/>
      <c r="K880" s="512"/>
      <c r="L880" s="512"/>
      <c r="M880" s="511"/>
      <c r="N880" s="511"/>
      <c r="O880" s="2358"/>
      <c r="P880" s="1542">
        <f>SUM(P881:P883)</f>
        <v>0</v>
      </c>
      <c r="Q880" s="1542">
        <f t="shared" ref="Q880:AH880" si="473">SUM(Q881:Q883)</f>
        <v>0</v>
      </c>
      <c r="R880" s="1542">
        <f t="shared" si="473"/>
        <v>0</v>
      </c>
      <c r="S880" s="1542">
        <f t="shared" si="473"/>
        <v>0</v>
      </c>
      <c r="T880" s="1542">
        <f t="shared" si="473"/>
        <v>0</v>
      </c>
      <c r="U880" s="1542">
        <f t="shared" si="473"/>
        <v>0</v>
      </c>
      <c r="V880" s="1542">
        <f t="shared" si="473"/>
        <v>0</v>
      </c>
      <c r="W880" s="1542">
        <f t="shared" si="473"/>
        <v>0</v>
      </c>
      <c r="X880" s="1542">
        <f t="shared" si="473"/>
        <v>0</v>
      </c>
      <c r="Y880" s="1542">
        <f t="shared" si="473"/>
        <v>0</v>
      </c>
      <c r="Z880" s="1542">
        <f t="shared" si="473"/>
        <v>0</v>
      </c>
      <c r="AA880" s="1542">
        <f t="shared" si="473"/>
        <v>0</v>
      </c>
      <c r="AB880" s="1542">
        <f t="shared" si="473"/>
        <v>0</v>
      </c>
      <c r="AC880" s="1542">
        <f t="shared" si="473"/>
        <v>0</v>
      </c>
      <c r="AD880" s="1542">
        <f t="shared" si="473"/>
        <v>0</v>
      </c>
      <c r="AE880" s="1542">
        <f t="shared" si="473"/>
        <v>0</v>
      </c>
      <c r="AF880" s="1542">
        <f t="shared" si="473"/>
        <v>0</v>
      </c>
      <c r="AG880" s="1542">
        <f t="shared" si="473"/>
        <v>0</v>
      </c>
      <c r="AH880" s="1542">
        <f t="shared" si="473"/>
        <v>0</v>
      </c>
    </row>
    <row r="881" spans="1:34" s="2121" customFormat="1">
      <c r="A881" s="1887">
        <v>880</v>
      </c>
      <c r="B881" s="1887">
        <v>878</v>
      </c>
      <c r="D881" s="2177">
        <v>1</v>
      </c>
      <c r="E881" s="104"/>
      <c r="F881" s="104"/>
      <c r="G881" s="104"/>
      <c r="H881" s="2372"/>
      <c r="I881" s="104"/>
      <c r="J881" s="2182"/>
      <c r="K881" s="104"/>
      <c r="L881" s="2182"/>
      <c r="M881" s="2356"/>
      <c r="N881" s="2356"/>
      <c r="O881" s="2359" t="s">
        <v>81</v>
      </c>
      <c r="P881" s="1388"/>
      <c r="Q881" s="1388"/>
      <c r="R881" s="1388"/>
      <c r="S881" s="1388"/>
      <c r="T881" s="1388"/>
      <c r="U881" s="1388"/>
      <c r="V881" s="1388"/>
      <c r="W881" s="1388"/>
      <c r="X881" s="1388"/>
      <c r="Y881" s="1388"/>
      <c r="Z881" s="1388"/>
      <c r="AA881" s="1388"/>
      <c r="AB881" s="1383">
        <f>R881</f>
        <v>0</v>
      </c>
      <c r="AC881" s="1383">
        <f>U881</f>
        <v>0</v>
      </c>
      <c r="AD881" s="1383">
        <f>X881</f>
        <v>0</v>
      </c>
      <c r="AE881" s="1383">
        <f>AA881</f>
        <v>0</v>
      </c>
      <c r="AF881" s="1383">
        <f>AC881</f>
        <v>0</v>
      </c>
      <c r="AG881" s="1383">
        <f>AE881</f>
        <v>0</v>
      </c>
      <c r="AH881" s="1383">
        <f>AG881</f>
        <v>0</v>
      </c>
    </row>
    <row r="882" spans="1:34" s="2121" customFormat="1">
      <c r="A882" s="1887">
        <v>881</v>
      </c>
      <c r="B882" s="1887">
        <v>879</v>
      </c>
      <c r="D882" s="2177">
        <v>1</v>
      </c>
      <c r="E882" s="104"/>
      <c r="F882" s="104"/>
      <c r="G882" s="104"/>
      <c r="H882" s="2372"/>
      <c r="I882" s="104"/>
      <c r="J882" s="2182"/>
      <c r="K882" s="104"/>
      <c r="L882" s="2182"/>
      <c r="M882" s="2356"/>
      <c r="N882" s="2356"/>
      <c r="O882" s="2359" t="s">
        <v>82</v>
      </c>
      <c r="P882" s="1388"/>
      <c r="Q882" s="1388"/>
      <c r="R882" s="1388"/>
      <c r="S882" s="1388"/>
      <c r="T882" s="1388"/>
      <c r="U882" s="1388"/>
      <c r="V882" s="1388"/>
      <c r="W882" s="1388"/>
      <c r="X882" s="1388"/>
      <c r="Y882" s="1388"/>
      <c r="Z882" s="1388"/>
      <c r="AA882" s="1388"/>
      <c r="AB882" s="1383">
        <f>R882</f>
        <v>0</v>
      </c>
      <c r="AC882" s="1383">
        <f>U882</f>
        <v>0</v>
      </c>
      <c r="AD882" s="1383">
        <f>X882</f>
        <v>0</v>
      </c>
      <c r="AE882" s="1383">
        <f>AA882</f>
        <v>0</v>
      </c>
      <c r="AF882" s="1383">
        <f>AC882</f>
        <v>0</v>
      </c>
      <c r="AG882" s="1383">
        <f>AE882</f>
        <v>0</v>
      </c>
      <c r="AH882" s="1383">
        <f>AG882</f>
        <v>0</v>
      </c>
    </row>
    <row r="883" spans="1:34" s="2121" customFormat="1">
      <c r="A883" s="1887">
        <v>882</v>
      </c>
      <c r="B883" s="1887">
        <v>880</v>
      </c>
      <c r="D883" s="2177">
        <v>1</v>
      </c>
      <c r="E883" s="104"/>
      <c r="F883" s="104"/>
      <c r="G883" s="104"/>
      <c r="H883" s="2373"/>
      <c r="I883" s="1188"/>
      <c r="J883" s="2241"/>
      <c r="K883" s="1188"/>
      <c r="L883" s="2241"/>
      <c r="M883" s="2357"/>
      <c r="N883" s="2357"/>
      <c r="O883" s="2361" t="s">
        <v>83</v>
      </c>
      <c r="P883" s="1547"/>
      <c r="Q883" s="1547"/>
      <c r="R883" s="1547"/>
      <c r="S883" s="1547"/>
      <c r="T883" s="1547"/>
      <c r="U883" s="1547"/>
      <c r="V883" s="1547"/>
      <c r="W883" s="1547"/>
      <c r="X883" s="1547"/>
      <c r="Y883" s="1547"/>
      <c r="Z883" s="1547"/>
      <c r="AA883" s="1547"/>
      <c r="AB883" s="1541">
        <f>R883</f>
        <v>0</v>
      </c>
      <c r="AC883" s="1541">
        <f>U883</f>
        <v>0</v>
      </c>
      <c r="AD883" s="1541">
        <f>X883</f>
        <v>0</v>
      </c>
      <c r="AE883" s="1541">
        <f>AA883</f>
        <v>0</v>
      </c>
      <c r="AF883" s="1541">
        <f>AC883</f>
        <v>0</v>
      </c>
      <c r="AG883" s="1541">
        <f>AE883</f>
        <v>0</v>
      </c>
      <c r="AH883" s="1541">
        <f>AG883</f>
        <v>0</v>
      </c>
    </row>
    <row r="884" spans="1:34" s="2121" customFormat="1">
      <c r="A884" s="1887">
        <v>883</v>
      </c>
      <c r="B884" s="1887">
        <v>881</v>
      </c>
      <c r="D884" s="2177">
        <v>1</v>
      </c>
      <c r="E884" s="104"/>
      <c r="F884" s="104"/>
      <c r="G884" s="104"/>
      <c r="H884" s="2362" t="s">
        <v>317</v>
      </c>
      <c r="I884" s="2363"/>
      <c r="J884" s="2364"/>
      <c r="K884" s="2364"/>
      <c r="L884" s="2363"/>
      <c r="M884" s="2363"/>
      <c r="N884" s="2363"/>
      <c r="O884" s="2365"/>
      <c r="P884" s="1548"/>
      <c r="Q884" s="1548"/>
      <c r="R884" s="1548"/>
      <c r="S884" s="1548"/>
      <c r="T884" s="1548"/>
      <c r="U884" s="1548"/>
      <c r="V884" s="1548"/>
      <c r="W884" s="1548"/>
      <c r="X884" s="1548"/>
      <c r="Y884" s="1548"/>
      <c r="Z884" s="1548"/>
      <c r="AA884" s="1548"/>
      <c r="AB884" s="1544">
        <f>R884</f>
        <v>0</v>
      </c>
      <c r="AC884" s="1544">
        <f>U884</f>
        <v>0</v>
      </c>
      <c r="AD884" s="1544">
        <f>X884</f>
        <v>0</v>
      </c>
      <c r="AE884" s="1544">
        <f>AA884</f>
        <v>0</v>
      </c>
      <c r="AF884" s="1544">
        <f>AC884</f>
        <v>0</v>
      </c>
      <c r="AG884" s="1544">
        <f>AE884</f>
        <v>0</v>
      </c>
      <c r="AH884" s="1544">
        <f>AG884</f>
        <v>0</v>
      </c>
    </row>
    <row r="885" spans="1:34" s="2121" customFormat="1">
      <c r="A885" s="1887">
        <v>884</v>
      </c>
      <c r="B885" s="1887">
        <v>882</v>
      </c>
      <c r="D885" s="2177">
        <v>1</v>
      </c>
      <c r="E885" s="2183"/>
      <c r="F885" s="2183"/>
      <c r="G885" s="104"/>
      <c r="H885" s="2183"/>
      <c r="I885" s="2184"/>
      <c r="J885" s="2183"/>
      <c r="K885" s="2183"/>
      <c r="L885" s="2183"/>
      <c r="M885" s="2183"/>
      <c r="N885" s="2183"/>
      <c r="O885" s="2183"/>
      <c r="P885" s="2187"/>
      <c r="Q885" s="2187"/>
      <c r="R885" s="2187"/>
      <c r="S885" s="2187"/>
      <c r="T885" s="2187"/>
      <c r="U885" s="2187"/>
      <c r="V885" s="2354"/>
      <c r="W885" s="2354"/>
      <c r="X885" s="2354"/>
      <c r="Y885" s="2354"/>
    </row>
    <row r="886" spans="1:34" s="2121" customFormat="1">
      <c r="A886" s="1887">
        <v>885</v>
      </c>
      <c r="B886" s="1887">
        <v>883</v>
      </c>
      <c r="D886" s="2177">
        <v>1</v>
      </c>
      <c r="E886" s="104"/>
      <c r="F886" s="104"/>
      <c r="G886" s="104" t="s">
        <v>517</v>
      </c>
      <c r="H886" s="104"/>
      <c r="I886" s="2182"/>
      <c r="J886" s="104"/>
      <c r="K886" s="104"/>
      <c r="L886" s="2182"/>
      <c r="M886" s="2182"/>
      <c r="N886" s="2182"/>
      <c r="O886" s="2182"/>
      <c r="P886" s="2187"/>
      <c r="Q886" s="2187"/>
      <c r="R886" s="2187"/>
      <c r="S886" s="2187"/>
      <c r="T886" s="2187"/>
      <c r="U886" s="2187"/>
      <c r="V886" s="2187"/>
      <c r="W886" s="2187"/>
      <c r="X886" s="2187"/>
      <c r="Y886" s="2187"/>
    </row>
    <row r="887" spans="1:34" s="2121" customFormat="1">
      <c r="A887" s="1887">
        <v>886</v>
      </c>
      <c r="B887" s="1887">
        <v>884</v>
      </c>
      <c r="C887" s="1537"/>
      <c r="D887" s="2177">
        <v>1</v>
      </c>
      <c r="E887" s="104"/>
      <c r="F887" s="104"/>
      <c r="G887" s="1533"/>
      <c r="H887" s="2272" t="s">
        <v>353</v>
      </c>
      <c r="I887" s="1555"/>
      <c r="J887" s="2273"/>
      <c r="K887" s="2273"/>
      <c r="L887" s="1555"/>
      <c r="M887" s="1555"/>
      <c r="N887" s="1555"/>
      <c r="O887" s="1555"/>
      <c r="P887" s="2008">
        <f t="shared" ref="P887:AH887" si="474">P888+P893+P899+P904+P910</f>
        <v>0</v>
      </c>
      <c r="Q887" s="2008">
        <f t="shared" si="474"/>
        <v>0</v>
      </c>
      <c r="R887" s="2008">
        <f t="shared" si="474"/>
        <v>0</v>
      </c>
      <c r="S887" s="2008">
        <f t="shared" si="474"/>
        <v>0</v>
      </c>
      <c r="T887" s="2008">
        <f t="shared" si="474"/>
        <v>0</v>
      </c>
      <c r="U887" s="2008">
        <f t="shared" si="474"/>
        <v>0</v>
      </c>
      <c r="V887" s="2008">
        <f t="shared" si="474"/>
        <v>0</v>
      </c>
      <c r="W887" s="2008">
        <f t="shared" si="474"/>
        <v>0</v>
      </c>
      <c r="X887" s="2008">
        <f t="shared" si="474"/>
        <v>0</v>
      </c>
      <c r="Y887" s="2008">
        <f t="shared" si="474"/>
        <v>0</v>
      </c>
      <c r="Z887" s="2008">
        <f t="shared" si="474"/>
        <v>0</v>
      </c>
      <c r="AA887" s="2008">
        <f t="shared" si="474"/>
        <v>0</v>
      </c>
      <c r="AB887" s="2008">
        <f t="shared" si="474"/>
        <v>0</v>
      </c>
      <c r="AC887" s="2008">
        <f t="shared" si="474"/>
        <v>0</v>
      </c>
      <c r="AD887" s="2008">
        <f t="shared" si="474"/>
        <v>0</v>
      </c>
      <c r="AE887" s="2008">
        <f t="shared" si="474"/>
        <v>0</v>
      </c>
      <c r="AF887" s="2008">
        <f t="shared" si="474"/>
        <v>0</v>
      </c>
      <c r="AG887" s="2008">
        <f t="shared" si="474"/>
        <v>0</v>
      </c>
      <c r="AH887" s="2008">
        <f t="shared" si="474"/>
        <v>0</v>
      </c>
    </row>
    <row r="888" spans="1:34" s="2121" customFormat="1">
      <c r="A888" s="1887">
        <v>887</v>
      </c>
      <c r="B888" s="1887">
        <v>885</v>
      </c>
      <c r="D888" s="2177">
        <v>1</v>
      </c>
      <c r="E888" s="104"/>
      <c r="F888" s="104"/>
      <c r="G888" s="104"/>
      <c r="H888" s="2374"/>
      <c r="I888" s="520" t="s">
        <v>131</v>
      </c>
      <c r="J888" s="81"/>
      <c r="K888" s="520"/>
      <c r="L888" s="520"/>
      <c r="M888" s="81"/>
      <c r="N888" s="81"/>
      <c r="O888" s="2230"/>
      <c r="P888" s="1538">
        <f>SUM(P889:P892)</f>
        <v>0</v>
      </c>
      <c r="Q888" s="1538">
        <f t="shared" ref="Q888:AH888" si="475">SUM(Q889:Q892)</f>
        <v>0</v>
      </c>
      <c r="R888" s="1538">
        <f t="shared" si="475"/>
        <v>0</v>
      </c>
      <c r="S888" s="1538">
        <f t="shared" si="475"/>
        <v>0</v>
      </c>
      <c r="T888" s="1538">
        <f t="shared" si="475"/>
        <v>0</v>
      </c>
      <c r="U888" s="1538">
        <f t="shared" si="475"/>
        <v>0</v>
      </c>
      <c r="V888" s="1538">
        <f t="shared" si="475"/>
        <v>0</v>
      </c>
      <c r="W888" s="1538">
        <f t="shared" si="475"/>
        <v>0</v>
      </c>
      <c r="X888" s="1538">
        <f t="shared" si="475"/>
        <v>0</v>
      </c>
      <c r="Y888" s="1538">
        <f t="shared" si="475"/>
        <v>0</v>
      </c>
      <c r="Z888" s="1538">
        <f t="shared" si="475"/>
        <v>0</v>
      </c>
      <c r="AA888" s="1538">
        <f t="shared" si="475"/>
        <v>0</v>
      </c>
      <c r="AB888" s="1538">
        <f t="shared" si="475"/>
        <v>0</v>
      </c>
      <c r="AC888" s="1538">
        <f t="shared" si="475"/>
        <v>0</v>
      </c>
      <c r="AD888" s="1538">
        <f t="shared" si="475"/>
        <v>0</v>
      </c>
      <c r="AE888" s="1538">
        <f t="shared" si="475"/>
        <v>0</v>
      </c>
      <c r="AF888" s="1538">
        <f t="shared" si="475"/>
        <v>0</v>
      </c>
      <c r="AG888" s="1538">
        <f t="shared" si="475"/>
        <v>0</v>
      </c>
      <c r="AH888" s="1538">
        <f t="shared" si="475"/>
        <v>0</v>
      </c>
    </row>
    <row r="889" spans="1:34" s="2121" customFormat="1">
      <c r="A889" s="1887">
        <v>888</v>
      </c>
      <c r="B889" s="1887">
        <v>886</v>
      </c>
      <c r="D889" s="2177">
        <v>1</v>
      </c>
      <c r="E889" s="104"/>
      <c r="F889" s="104"/>
      <c r="G889" s="104"/>
      <c r="H889" s="2374"/>
      <c r="I889" s="104"/>
      <c r="J889" s="2182"/>
      <c r="K889" s="104"/>
      <c r="L889" s="104"/>
      <c r="M889" s="2356"/>
      <c r="N889" s="2356"/>
      <c r="O889" s="2182" t="s">
        <v>130</v>
      </c>
      <c r="P889" s="1388"/>
      <c r="Q889" s="1388"/>
      <c r="R889" s="1388"/>
      <c r="S889" s="1388"/>
      <c r="T889" s="1388"/>
      <c r="U889" s="1388"/>
      <c r="V889" s="1388"/>
      <c r="W889" s="1388"/>
      <c r="X889" s="1388"/>
      <c r="Y889" s="1388"/>
      <c r="Z889" s="1388"/>
      <c r="AA889" s="1388"/>
      <c r="AB889" s="1383">
        <f>R889</f>
        <v>0</v>
      </c>
      <c r="AC889" s="1383">
        <f>U889</f>
        <v>0</v>
      </c>
      <c r="AD889" s="1383">
        <f>X889</f>
        <v>0</v>
      </c>
      <c r="AE889" s="1383">
        <f>AA889</f>
        <v>0</v>
      </c>
      <c r="AF889" s="1383">
        <f>AC889</f>
        <v>0</v>
      </c>
      <c r="AG889" s="1383">
        <f>AE889</f>
        <v>0</v>
      </c>
      <c r="AH889" s="1383">
        <f>AG889</f>
        <v>0</v>
      </c>
    </row>
    <row r="890" spans="1:34" s="2121" customFormat="1">
      <c r="A890" s="1887">
        <v>889</v>
      </c>
      <c r="B890" s="1887">
        <v>887</v>
      </c>
      <c r="D890" s="2177">
        <v>1</v>
      </c>
      <c r="E890" s="104"/>
      <c r="F890" s="104"/>
      <c r="G890" s="104"/>
      <c r="H890" s="2374"/>
      <c r="I890" s="104"/>
      <c r="J890" s="2182"/>
      <c r="K890" s="104"/>
      <c r="L890" s="104"/>
      <c r="M890" s="2356"/>
      <c r="N890" s="2356"/>
      <c r="O890" s="2182" t="s">
        <v>129</v>
      </c>
      <c r="P890" s="1388"/>
      <c r="Q890" s="1388"/>
      <c r="R890" s="1388"/>
      <c r="S890" s="1388"/>
      <c r="T890" s="1388"/>
      <c r="U890" s="1388"/>
      <c r="V890" s="1388"/>
      <c r="W890" s="1388"/>
      <c r="X890" s="1388"/>
      <c r="Y890" s="1388"/>
      <c r="Z890" s="1388"/>
      <c r="AA890" s="1388"/>
      <c r="AB890" s="1383">
        <f>R890</f>
        <v>0</v>
      </c>
      <c r="AC890" s="1383">
        <f>U890</f>
        <v>0</v>
      </c>
      <c r="AD890" s="1383">
        <f>X890</f>
        <v>0</v>
      </c>
      <c r="AE890" s="1383">
        <f>AA890</f>
        <v>0</v>
      </c>
      <c r="AF890" s="1383">
        <f>AC890</f>
        <v>0</v>
      </c>
      <c r="AG890" s="1383">
        <f>AE890</f>
        <v>0</v>
      </c>
      <c r="AH890" s="1383">
        <f>AG890</f>
        <v>0</v>
      </c>
    </row>
    <row r="891" spans="1:34" s="2121" customFormat="1">
      <c r="A891" s="1887">
        <v>890</v>
      </c>
      <c r="B891" s="1887">
        <v>888</v>
      </c>
      <c r="D891" s="2177">
        <v>1</v>
      </c>
      <c r="E891" s="104"/>
      <c r="F891" s="104"/>
      <c r="G891" s="104"/>
      <c r="H891" s="2374"/>
      <c r="I891" s="104"/>
      <c r="J891" s="2182"/>
      <c r="K891" s="104"/>
      <c r="L891" s="104"/>
      <c r="M891" s="2356"/>
      <c r="N891" s="2356"/>
      <c r="O891" s="2182" t="s">
        <v>128</v>
      </c>
      <c r="P891" s="1388"/>
      <c r="Q891" s="1388"/>
      <c r="R891" s="1388"/>
      <c r="S891" s="1388"/>
      <c r="T891" s="1388"/>
      <c r="U891" s="1388"/>
      <c r="V891" s="1388"/>
      <c r="W891" s="1388"/>
      <c r="X891" s="1388"/>
      <c r="Y891" s="1388"/>
      <c r="Z891" s="1388"/>
      <c r="AA891" s="1388"/>
      <c r="AB891" s="1383">
        <f>R891</f>
        <v>0</v>
      </c>
      <c r="AC891" s="1383">
        <f>U891</f>
        <v>0</v>
      </c>
      <c r="AD891" s="1383">
        <f>X891</f>
        <v>0</v>
      </c>
      <c r="AE891" s="1383">
        <f>AA891</f>
        <v>0</v>
      </c>
      <c r="AF891" s="1383">
        <f>AC891</f>
        <v>0</v>
      </c>
      <c r="AG891" s="1383">
        <f>AE891</f>
        <v>0</v>
      </c>
      <c r="AH891" s="1383">
        <f>AG891</f>
        <v>0</v>
      </c>
    </row>
    <row r="892" spans="1:34" s="2121" customFormat="1">
      <c r="A892" s="1887">
        <v>891</v>
      </c>
      <c r="B892" s="1887">
        <v>889</v>
      </c>
      <c r="D892" s="2177">
        <v>1</v>
      </c>
      <c r="E892" s="104"/>
      <c r="F892" s="104"/>
      <c r="G892" s="104"/>
      <c r="H892" s="2374"/>
      <c r="I892" s="1188"/>
      <c r="J892" s="2241"/>
      <c r="K892" s="1188"/>
      <c r="L892" s="1188"/>
      <c r="M892" s="2357"/>
      <c r="N892" s="2357"/>
      <c r="O892" s="2241" t="s">
        <v>125</v>
      </c>
      <c r="P892" s="1547"/>
      <c r="Q892" s="1547"/>
      <c r="R892" s="1547"/>
      <c r="S892" s="1547"/>
      <c r="T892" s="1547"/>
      <c r="U892" s="1547"/>
      <c r="V892" s="1547"/>
      <c r="W892" s="1547"/>
      <c r="X892" s="1547"/>
      <c r="Y892" s="1547"/>
      <c r="Z892" s="1547"/>
      <c r="AA892" s="1547"/>
      <c r="AB892" s="1541">
        <f>R892</f>
        <v>0</v>
      </c>
      <c r="AC892" s="1541">
        <f>U892</f>
        <v>0</v>
      </c>
      <c r="AD892" s="1541">
        <f>X892</f>
        <v>0</v>
      </c>
      <c r="AE892" s="1541">
        <f>AA892</f>
        <v>0</v>
      </c>
      <c r="AF892" s="1541">
        <f>AC892</f>
        <v>0</v>
      </c>
      <c r="AG892" s="1541">
        <f>AE892</f>
        <v>0</v>
      </c>
      <c r="AH892" s="1541">
        <f>AG892</f>
        <v>0</v>
      </c>
    </row>
    <row r="893" spans="1:34" s="2121" customFormat="1">
      <c r="A893" s="1887">
        <v>892</v>
      </c>
      <c r="B893" s="1887">
        <v>890</v>
      </c>
      <c r="D893" s="2177">
        <v>1</v>
      </c>
      <c r="E893" s="104"/>
      <c r="F893" s="104"/>
      <c r="G893" s="104"/>
      <c r="H893" s="2374"/>
      <c r="I893" s="520" t="s">
        <v>239</v>
      </c>
      <c r="J893" s="81"/>
      <c r="K893" s="520"/>
      <c r="L893" s="520"/>
      <c r="M893" s="81"/>
      <c r="N893" s="81"/>
      <c r="O893" s="2230"/>
      <c r="P893" s="1538">
        <f>SUM(P894:P898)</f>
        <v>0</v>
      </c>
      <c r="Q893" s="1538">
        <f t="shared" ref="Q893:AH893" si="476">SUM(Q894:Q898)</f>
        <v>0</v>
      </c>
      <c r="R893" s="1538">
        <f t="shared" si="476"/>
        <v>0</v>
      </c>
      <c r="S893" s="1538">
        <f t="shared" si="476"/>
        <v>0</v>
      </c>
      <c r="T893" s="1538">
        <f t="shared" si="476"/>
        <v>0</v>
      </c>
      <c r="U893" s="1538">
        <f t="shared" si="476"/>
        <v>0</v>
      </c>
      <c r="V893" s="1538">
        <f t="shared" si="476"/>
        <v>0</v>
      </c>
      <c r="W893" s="1538">
        <f t="shared" si="476"/>
        <v>0</v>
      </c>
      <c r="X893" s="1538">
        <f t="shared" si="476"/>
        <v>0</v>
      </c>
      <c r="Y893" s="1538">
        <f t="shared" si="476"/>
        <v>0</v>
      </c>
      <c r="Z893" s="1538">
        <f t="shared" si="476"/>
        <v>0</v>
      </c>
      <c r="AA893" s="1538">
        <f t="shared" si="476"/>
        <v>0</v>
      </c>
      <c r="AB893" s="1538">
        <f t="shared" si="476"/>
        <v>0</v>
      </c>
      <c r="AC893" s="1538">
        <f t="shared" si="476"/>
        <v>0</v>
      </c>
      <c r="AD893" s="1538">
        <f t="shared" si="476"/>
        <v>0</v>
      </c>
      <c r="AE893" s="1538">
        <f t="shared" si="476"/>
        <v>0</v>
      </c>
      <c r="AF893" s="1538">
        <f t="shared" si="476"/>
        <v>0</v>
      </c>
      <c r="AG893" s="1538">
        <f t="shared" si="476"/>
        <v>0</v>
      </c>
      <c r="AH893" s="1538">
        <f t="shared" si="476"/>
        <v>0</v>
      </c>
    </row>
    <row r="894" spans="1:34" s="2121" customFormat="1">
      <c r="A894" s="1887">
        <v>893</v>
      </c>
      <c r="B894" s="1887">
        <v>891</v>
      </c>
      <c r="D894" s="2177">
        <v>1</v>
      </c>
      <c r="E894" s="104"/>
      <c r="F894" s="104"/>
      <c r="G894" s="104"/>
      <c r="H894" s="2374"/>
      <c r="I894" s="104"/>
      <c r="J894" s="2182"/>
      <c r="K894" s="104"/>
      <c r="L894" s="104"/>
      <c r="M894" s="2356"/>
      <c r="N894" s="2356"/>
      <c r="O894" s="2182" t="s">
        <v>240</v>
      </c>
      <c r="P894" s="1388"/>
      <c r="Q894" s="1388"/>
      <c r="R894" s="1388"/>
      <c r="S894" s="1388"/>
      <c r="T894" s="1388"/>
      <c r="U894" s="1388"/>
      <c r="V894" s="1388"/>
      <c r="W894" s="1388"/>
      <c r="X894" s="1388"/>
      <c r="Y894" s="1388"/>
      <c r="Z894" s="1388"/>
      <c r="AA894" s="1388"/>
      <c r="AB894" s="1383">
        <f>R894</f>
        <v>0</v>
      </c>
      <c r="AC894" s="1383">
        <f>U894</f>
        <v>0</v>
      </c>
      <c r="AD894" s="1383">
        <f>X894</f>
        <v>0</v>
      </c>
      <c r="AE894" s="1383">
        <f>AA894</f>
        <v>0</v>
      </c>
      <c r="AF894" s="1383">
        <f>AC894</f>
        <v>0</v>
      </c>
      <c r="AG894" s="1383">
        <f>AE894</f>
        <v>0</v>
      </c>
      <c r="AH894" s="1383">
        <f>AG894</f>
        <v>0</v>
      </c>
    </row>
    <row r="895" spans="1:34" s="2121" customFormat="1">
      <c r="A895" s="1887">
        <v>894</v>
      </c>
      <c r="B895" s="1887">
        <v>892</v>
      </c>
      <c r="D895" s="2177">
        <v>1</v>
      </c>
      <c r="E895" s="104"/>
      <c r="F895" s="104"/>
      <c r="G895" s="104"/>
      <c r="H895" s="2374"/>
      <c r="I895" s="104"/>
      <c r="J895" s="2182"/>
      <c r="K895" s="104"/>
      <c r="L895" s="104"/>
      <c r="M895" s="2356"/>
      <c r="N895" s="2356"/>
      <c r="O895" s="2182" t="s">
        <v>241</v>
      </c>
      <c r="P895" s="1388"/>
      <c r="Q895" s="1388"/>
      <c r="R895" s="1388"/>
      <c r="S895" s="1388"/>
      <c r="T895" s="1388"/>
      <c r="U895" s="1388"/>
      <c r="V895" s="1388"/>
      <c r="W895" s="1388"/>
      <c r="X895" s="1388"/>
      <c r="Y895" s="1388"/>
      <c r="Z895" s="1388"/>
      <c r="AA895" s="1388"/>
      <c r="AB895" s="1383">
        <f>R895</f>
        <v>0</v>
      </c>
      <c r="AC895" s="1383">
        <f>U895</f>
        <v>0</v>
      </c>
      <c r="AD895" s="1383">
        <f>X895</f>
        <v>0</v>
      </c>
      <c r="AE895" s="1383">
        <f>AA895</f>
        <v>0</v>
      </c>
      <c r="AF895" s="1383">
        <f>AC895</f>
        <v>0</v>
      </c>
      <c r="AG895" s="1383">
        <f>AE895</f>
        <v>0</v>
      </c>
      <c r="AH895" s="1383">
        <f>AG895</f>
        <v>0</v>
      </c>
    </row>
    <row r="896" spans="1:34" s="2121" customFormat="1">
      <c r="A896" s="1887">
        <v>895</v>
      </c>
      <c r="B896" s="1887">
        <v>893</v>
      </c>
      <c r="D896" s="2177">
        <v>1</v>
      </c>
      <c r="E896" s="104"/>
      <c r="F896" s="104"/>
      <c r="G896" s="104"/>
      <c r="H896" s="2374"/>
      <c r="I896" s="104"/>
      <c r="J896" s="2182"/>
      <c r="K896" s="104"/>
      <c r="L896" s="104"/>
      <c r="M896" s="2356"/>
      <c r="N896" s="2356"/>
      <c r="O896" s="2182" t="s">
        <v>127</v>
      </c>
      <c r="P896" s="1388"/>
      <c r="Q896" s="1388"/>
      <c r="R896" s="1388"/>
      <c r="S896" s="1388"/>
      <c r="T896" s="1388"/>
      <c r="U896" s="1388"/>
      <c r="V896" s="1388"/>
      <c r="W896" s="1388"/>
      <c r="X896" s="1388"/>
      <c r="Y896" s="1388"/>
      <c r="Z896" s="1388"/>
      <c r="AA896" s="1388"/>
      <c r="AB896" s="1383">
        <f>R896</f>
        <v>0</v>
      </c>
      <c r="AC896" s="1383">
        <f>U896</f>
        <v>0</v>
      </c>
      <c r="AD896" s="1383">
        <f>X896</f>
        <v>0</v>
      </c>
      <c r="AE896" s="1383">
        <f>AA896</f>
        <v>0</v>
      </c>
      <c r="AF896" s="1383">
        <f>AC896</f>
        <v>0</v>
      </c>
      <c r="AG896" s="1383">
        <f>AE896</f>
        <v>0</v>
      </c>
      <c r="AH896" s="1383">
        <f>AG896</f>
        <v>0</v>
      </c>
    </row>
    <row r="897" spans="1:34" s="2121" customFormat="1">
      <c r="A897" s="1887">
        <v>896</v>
      </c>
      <c r="B897" s="1887">
        <v>894</v>
      </c>
      <c r="D897" s="2177">
        <v>1</v>
      </c>
      <c r="E897" s="104"/>
      <c r="F897" s="104"/>
      <c r="G897" s="104"/>
      <c r="H897" s="2374"/>
      <c r="I897" s="104"/>
      <c r="J897" s="2182"/>
      <c r="K897" s="104"/>
      <c r="L897" s="104"/>
      <c r="M897" s="2356"/>
      <c r="N897" s="2356"/>
      <c r="O897" s="2182" t="s">
        <v>126</v>
      </c>
      <c r="P897" s="1388"/>
      <c r="Q897" s="1388"/>
      <c r="R897" s="1388"/>
      <c r="S897" s="1388"/>
      <c r="T897" s="1388"/>
      <c r="U897" s="1388"/>
      <c r="V897" s="1388"/>
      <c r="W897" s="1388"/>
      <c r="X897" s="1388"/>
      <c r="Y897" s="1388"/>
      <c r="Z897" s="1388"/>
      <c r="AA897" s="1388"/>
      <c r="AB897" s="1383">
        <f>R897</f>
        <v>0</v>
      </c>
      <c r="AC897" s="1383">
        <f>U897</f>
        <v>0</v>
      </c>
      <c r="AD897" s="1383">
        <f>X897</f>
        <v>0</v>
      </c>
      <c r="AE897" s="1383">
        <f>AA897</f>
        <v>0</v>
      </c>
      <c r="AF897" s="1383">
        <f>AC897</f>
        <v>0</v>
      </c>
      <c r="AG897" s="1383">
        <f>AE897</f>
        <v>0</v>
      </c>
      <c r="AH897" s="1383">
        <f>AG897</f>
        <v>0</v>
      </c>
    </row>
    <row r="898" spans="1:34" s="2121" customFormat="1">
      <c r="A898" s="1887">
        <v>897</v>
      </c>
      <c r="B898" s="1887">
        <v>895</v>
      </c>
      <c r="D898" s="2177">
        <v>1</v>
      </c>
      <c r="E898" s="104"/>
      <c r="F898" s="104"/>
      <c r="G898" s="104"/>
      <c r="H898" s="2374"/>
      <c r="I898" s="104"/>
      <c r="J898" s="2182"/>
      <c r="K898" s="104"/>
      <c r="L898" s="104"/>
      <c r="M898" s="2356"/>
      <c r="N898" s="2356"/>
      <c r="O898" s="2182" t="s">
        <v>125</v>
      </c>
      <c r="P898" s="1388"/>
      <c r="Q898" s="1388"/>
      <c r="R898" s="1388"/>
      <c r="S898" s="1388"/>
      <c r="T898" s="1388"/>
      <c r="U898" s="1388"/>
      <c r="V898" s="1388"/>
      <c r="W898" s="1388"/>
      <c r="X898" s="1388"/>
      <c r="Y898" s="1388"/>
      <c r="Z898" s="1388"/>
      <c r="AA898" s="1388"/>
      <c r="AB898" s="1383">
        <f>R898</f>
        <v>0</v>
      </c>
      <c r="AC898" s="1383">
        <f>U898</f>
        <v>0</v>
      </c>
      <c r="AD898" s="1383">
        <f>X898</f>
        <v>0</v>
      </c>
      <c r="AE898" s="1383">
        <f>AA898</f>
        <v>0</v>
      </c>
      <c r="AF898" s="1383">
        <f>AC898</f>
        <v>0</v>
      </c>
      <c r="AG898" s="1383">
        <f>AE898</f>
        <v>0</v>
      </c>
      <c r="AH898" s="1383">
        <f>AG898</f>
        <v>0</v>
      </c>
    </row>
    <row r="899" spans="1:34" s="2121" customFormat="1">
      <c r="A899" s="1887">
        <v>898</v>
      </c>
      <c r="B899" s="1887">
        <v>896</v>
      </c>
      <c r="D899" s="2177">
        <v>1</v>
      </c>
      <c r="E899" s="104"/>
      <c r="F899" s="104"/>
      <c r="G899" s="104"/>
      <c r="H899" s="2374"/>
      <c r="I899" s="512" t="s">
        <v>295</v>
      </c>
      <c r="J899" s="511"/>
      <c r="K899" s="512"/>
      <c r="L899" s="512"/>
      <c r="M899" s="511"/>
      <c r="N899" s="511"/>
      <c r="O899" s="2358"/>
      <c r="P899" s="1542">
        <f>SUM(P900:P903)</f>
        <v>0</v>
      </c>
      <c r="Q899" s="1542">
        <f t="shared" ref="Q899:AH899" si="477">SUM(Q900:Q903)</f>
        <v>0</v>
      </c>
      <c r="R899" s="1542">
        <f t="shared" si="477"/>
        <v>0</v>
      </c>
      <c r="S899" s="1542">
        <f t="shared" si="477"/>
        <v>0</v>
      </c>
      <c r="T899" s="1542">
        <f t="shared" si="477"/>
        <v>0</v>
      </c>
      <c r="U899" s="1542">
        <f t="shared" si="477"/>
        <v>0</v>
      </c>
      <c r="V899" s="1542">
        <f t="shared" si="477"/>
        <v>0</v>
      </c>
      <c r="W899" s="1542">
        <f t="shared" si="477"/>
        <v>0</v>
      </c>
      <c r="X899" s="1542">
        <f t="shared" si="477"/>
        <v>0</v>
      </c>
      <c r="Y899" s="1542">
        <f t="shared" si="477"/>
        <v>0</v>
      </c>
      <c r="Z899" s="1542">
        <f t="shared" si="477"/>
        <v>0</v>
      </c>
      <c r="AA899" s="1542">
        <f t="shared" si="477"/>
        <v>0</v>
      </c>
      <c r="AB899" s="1542">
        <f t="shared" si="477"/>
        <v>0</v>
      </c>
      <c r="AC899" s="1542">
        <f t="shared" si="477"/>
        <v>0</v>
      </c>
      <c r="AD899" s="1542">
        <f t="shared" si="477"/>
        <v>0</v>
      </c>
      <c r="AE899" s="1542">
        <f t="shared" si="477"/>
        <v>0</v>
      </c>
      <c r="AF899" s="1542">
        <f t="shared" si="477"/>
        <v>0</v>
      </c>
      <c r="AG899" s="1542">
        <f t="shared" si="477"/>
        <v>0</v>
      </c>
      <c r="AH899" s="1542">
        <f t="shared" si="477"/>
        <v>0</v>
      </c>
    </row>
    <row r="900" spans="1:34" s="2121" customFormat="1">
      <c r="A900" s="1887">
        <v>899</v>
      </c>
      <c r="B900" s="1887">
        <v>897</v>
      </c>
      <c r="D900" s="2177">
        <v>1</v>
      </c>
      <c r="E900" s="104"/>
      <c r="F900" s="104"/>
      <c r="G900" s="104"/>
      <c r="H900" s="2374"/>
      <c r="I900" s="104"/>
      <c r="J900" s="2182"/>
      <c r="K900" s="104"/>
      <c r="L900" s="104"/>
      <c r="M900" s="2356"/>
      <c r="N900" s="2356"/>
      <c r="O900" s="2182" t="s">
        <v>291</v>
      </c>
      <c r="P900" s="1388"/>
      <c r="Q900" s="1388"/>
      <c r="R900" s="1388"/>
      <c r="S900" s="1388"/>
      <c r="T900" s="1388"/>
      <c r="U900" s="1388"/>
      <c r="V900" s="1388"/>
      <c r="W900" s="1388"/>
      <c r="X900" s="1388"/>
      <c r="Y900" s="1388"/>
      <c r="Z900" s="1388"/>
      <c r="AA900" s="1388"/>
      <c r="AB900" s="1383">
        <f>R900</f>
        <v>0</v>
      </c>
      <c r="AC900" s="1383">
        <f>U900</f>
        <v>0</v>
      </c>
      <c r="AD900" s="1383">
        <f>X900</f>
        <v>0</v>
      </c>
      <c r="AE900" s="1383">
        <f>AA900</f>
        <v>0</v>
      </c>
      <c r="AF900" s="1383">
        <f>AC900</f>
        <v>0</v>
      </c>
      <c r="AG900" s="1383">
        <f>AE900</f>
        <v>0</v>
      </c>
      <c r="AH900" s="1383">
        <f>AG900</f>
        <v>0</v>
      </c>
    </row>
    <row r="901" spans="1:34" s="2121" customFormat="1">
      <c r="A901" s="1887">
        <v>900</v>
      </c>
      <c r="B901" s="1887">
        <v>898</v>
      </c>
      <c r="D901" s="2177">
        <v>1</v>
      </c>
      <c r="E901" s="104"/>
      <c r="F901" s="104"/>
      <c r="G901" s="104"/>
      <c r="H901" s="2374"/>
      <c r="I901" s="104"/>
      <c r="J901" s="2182"/>
      <c r="K901" s="104"/>
      <c r="L901" s="104"/>
      <c r="M901" s="2356"/>
      <c r="N901" s="2356"/>
      <c r="O901" s="2182" t="s">
        <v>292</v>
      </c>
      <c r="P901" s="1388"/>
      <c r="Q901" s="1388"/>
      <c r="R901" s="1388"/>
      <c r="S901" s="1388"/>
      <c r="T901" s="1388"/>
      <c r="U901" s="1388"/>
      <c r="V901" s="1388"/>
      <c r="W901" s="1388"/>
      <c r="X901" s="1388"/>
      <c r="Y901" s="1388"/>
      <c r="Z901" s="1388"/>
      <c r="AA901" s="1388"/>
      <c r="AB901" s="1383">
        <f>R901</f>
        <v>0</v>
      </c>
      <c r="AC901" s="1383">
        <f>U901</f>
        <v>0</v>
      </c>
      <c r="AD901" s="1383">
        <f>X901</f>
        <v>0</v>
      </c>
      <c r="AE901" s="1383">
        <f>AA901</f>
        <v>0</v>
      </c>
      <c r="AF901" s="1383">
        <f>AC901</f>
        <v>0</v>
      </c>
      <c r="AG901" s="1383">
        <f>AE901</f>
        <v>0</v>
      </c>
      <c r="AH901" s="1383">
        <f>AG901</f>
        <v>0</v>
      </c>
    </row>
    <row r="902" spans="1:34" s="2121" customFormat="1">
      <c r="A902" s="1887">
        <v>901</v>
      </c>
      <c r="B902" s="1887">
        <v>899</v>
      </c>
      <c r="D902" s="2177">
        <v>1</v>
      </c>
      <c r="E902" s="104"/>
      <c r="F902" s="104"/>
      <c r="G902" s="104"/>
      <c r="H902" s="2374"/>
      <c r="I902" s="104"/>
      <c r="J902" s="2182"/>
      <c r="K902" s="104"/>
      <c r="L902" s="104"/>
      <c r="M902" s="2356"/>
      <c r="N902" s="2356"/>
      <c r="O902" s="2182" t="s">
        <v>293</v>
      </c>
      <c r="P902" s="1388"/>
      <c r="Q902" s="1388"/>
      <c r="R902" s="1388"/>
      <c r="S902" s="1388"/>
      <c r="T902" s="1388"/>
      <c r="U902" s="1388"/>
      <c r="V902" s="1388"/>
      <c r="W902" s="1388"/>
      <c r="X902" s="1388"/>
      <c r="Y902" s="1388"/>
      <c r="Z902" s="1388"/>
      <c r="AA902" s="1388"/>
      <c r="AB902" s="1383">
        <f>R902</f>
        <v>0</v>
      </c>
      <c r="AC902" s="1383">
        <f>U902</f>
        <v>0</v>
      </c>
      <c r="AD902" s="1383">
        <f>X902</f>
        <v>0</v>
      </c>
      <c r="AE902" s="1383">
        <f>AA902</f>
        <v>0</v>
      </c>
      <c r="AF902" s="1383">
        <f>AC902</f>
        <v>0</v>
      </c>
      <c r="AG902" s="1383">
        <f>AE902</f>
        <v>0</v>
      </c>
      <c r="AH902" s="1383">
        <f>AG902</f>
        <v>0</v>
      </c>
    </row>
    <row r="903" spans="1:34" s="2121" customFormat="1">
      <c r="A903" s="1887">
        <v>902</v>
      </c>
      <c r="B903" s="1887">
        <v>900</v>
      </c>
      <c r="D903" s="2177">
        <v>1</v>
      </c>
      <c r="E903" s="104"/>
      <c r="F903" s="104"/>
      <c r="G903" s="104"/>
      <c r="H903" s="2374"/>
      <c r="I903" s="1188"/>
      <c r="J903" s="2241"/>
      <c r="K903" s="1188"/>
      <c r="L903" s="1188"/>
      <c r="M903" s="2357"/>
      <c r="N903" s="2357"/>
      <c r="O903" s="2241" t="s">
        <v>294</v>
      </c>
      <c r="P903" s="1547"/>
      <c r="Q903" s="1547"/>
      <c r="R903" s="1547"/>
      <c r="S903" s="1547"/>
      <c r="T903" s="1547"/>
      <c r="U903" s="1547"/>
      <c r="V903" s="1547"/>
      <c r="W903" s="1547"/>
      <c r="X903" s="1547"/>
      <c r="Y903" s="1547"/>
      <c r="Z903" s="1547"/>
      <c r="AA903" s="1547"/>
      <c r="AB903" s="1541">
        <f>R903</f>
        <v>0</v>
      </c>
      <c r="AC903" s="1541">
        <f>U903</f>
        <v>0</v>
      </c>
      <c r="AD903" s="1541">
        <f>X903</f>
        <v>0</v>
      </c>
      <c r="AE903" s="1541">
        <f>AA903</f>
        <v>0</v>
      </c>
      <c r="AF903" s="1541">
        <f>AC903</f>
        <v>0</v>
      </c>
      <c r="AG903" s="1541">
        <f>AE903</f>
        <v>0</v>
      </c>
      <c r="AH903" s="1541">
        <f>AG903</f>
        <v>0</v>
      </c>
    </row>
    <row r="904" spans="1:34" s="2121" customFormat="1">
      <c r="A904" s="1887">
        <v>903</v>
      </c>
      <c r="B904" s="1887">
        <v>901</v>
      </c>
      <c r="D904" s="2177">
        <v>1</v>
      </c>
      <c r="E904" s="104"/>
      <c r="F904" s="104"/>
      <c r="G904" s="104"/>
      <c r="H904" s="2374"/>
      <c r="I904" s="520" t="s">
        <v>242</v>
      </c>
      <c r="J904" s="81"/>
      <c r="K904" s="520"/>
      <c r="L904" s="520"/>
      <c r="M904" s="81"/>
      <c r="N904" s="81"/>
      <c r="O904" s="2230"/>
      <c r="P904" s="1538">
        <f>SUM(P905:P909)</f>
        <v>0</v>
      </c>
      <c r="Q904" s="1538">
        <f t="shared" ref="Q904:AH904" si="478">SUM(Q905:Q909)</f>
        <v>0</v>
      </c>
      <c r="R904" s="1538">
        <f t="shared" si="478"/>
        <v>0</v>
      </c>
      <c r="S904" s="1538">
        <f t="shared" si="478"/>
        <v>0</v>
      </c>
      <c r="T904" s="1538">
        <f t="shared" si="478"/>
        <v>0</v>
      </c>
      <c r="U904" s="1538">
        <f t="shared" si="478"/>
        <v>0</v>
      </c>
      <c r="V904" s="1538">
        <f t="shared" si="478"/>
        <v>0</v>
      </c>
      <c r="W904" s="1538">
        <f t="shared" si="478"/>
        <v>0</v>
      </c>
      <c r="X904" s="1538">
        <f t="shared" si="478"/>
        <v>0</v>
      </c>
      <c r="Y904" s="1538">
        <f t="shared" si="478"/>
        <v>0</v>
      </c>
      <c r="Z904" s="1538">
        <f t="shared" si="478"/>
        <v>0</v>
      </c>
      <c r="AA904" s="1538">
        <f t="shared" si="478"/>
        <v>0</v>
      </c>
      <c r="AB904" s="1538">
        <f t="shared" si="478"/>
        <v>0</v>
      </c>
      <c r="AC904" s="1538">
        <f t="shared" si="478"/>
        <v>0</v>
      </c>
      <c r="AD904" s="1538">
        <f t="shared" si="478"/>
        <v>0</v>
      </c>
      <c r="AE904" s="1538">
        <f t="shared" si="478"/>
        <v>0</v>
      </c>
      <c r="AF904" s="1538">
        <f t="shared" si="478"/>
        <v>0</v>
      </c>
      <c r="AG904" s="1538">
        <f t="shared" si="478"/>
        <v>0</v>
      </c>
      <c r="AH904" s="1538">
        <f t="shared" si="478"/>
        <v>0</v>
      </c>
    </row>
    <row r="905" spans="1:34" s="2121" customFormat="1">
      <c r="A905" s="1887">
        <v>904</v>
      </c>
      <c r="B905" s="1887">
        <v>902</v>
      </c>
      <c r="D905" s="2177">
        <v>1</v>
      </c>
      <c r="E905" s="104"/>
      <c r="F905" s="104"/>
      <c r="G905" s="104"/>
      <c r="H905" s="2374"/>
      <c r="I905" s="104"/>
      <c r="J905" s="2182"/>
      <c r="K905" s="104"/>
      <c r="L905" s="2182"/>
      <c r="M905" s="2356"/>
      <c r="N905" s="2356"/>
      <c r="O905" s="2359" t="s">
        <v>124</v>
      </c>
      <c r="P905" s="1388"/>
      <c r="Q905" s="1388"/>
      <c r="R905" s="1388"/>
      <c r="S905" s="1388"/>
      <c r="T905" s="1388"/>
      <c r="U905" s="1388"/>
      <c r="V905" s="1388"/>
      <c r="W905" s="1388"/>
      <c r="X905" s="1388"/>
      <c r="Y905" s="1388"/>
      <c r="Z905" s="1388"/>
      <c r="AA905" s="1388"/>
      <c r="AB905" s="1383">
        <f>R905</f>
        <v>0</v>
      </c>
      <c r="AC905" s="1383">
        <f>U905</f>
        <v>0</v>
      </c>
      <c r="AD905" s="1383">
        <f>X905</f>
        <v>0</v>
      </c>
      <c r="AE905" s="1383">
        <f>AA905</f>
        <v>0</v>
      </c>
      <c r="AF905" s="1383">
        <f>AC905</f>
        <v>0</v>
      </c>
      <c r="AG905" s="1383">
        <f>AE905</f>
        <v>0</v>
      </c>
      <c r="AH905" s="1383">
        <f>AG905</f>
        <v>0</v>
      </c>
    </row>
    <row r="906" spans="1:34" s="2121" customFormat="1">
      <c r="A906" s="1887">
        <v>905</v>
      </c>
      <c r="B906" s="1887">
        <v>903</v>
      </c>
      <c r="D906" s="2177">
        <v>1</v>
      </c>
      <c r="E906" s="104"/>
      <c r="F906" s="104"/>
      <c r="G906" s="104"/>
      <c r="H906" s="2374"/>
      <c r="I906" s="104"/>
      <c r="J906" s="2182"/>
      <c r="K906" s="104"/>
      <c r="L906" s="2182"/>
      <c r="M906" s="2356"/>
      <c r="N906" s="2356"/>
      <c r="O906" s="2359" t="s">
        <v>77</v>
      </c>
      <c r="P906" s="1388"/>
      <c r="Q906" s="1388"/>
      <c r="R906" s="1388"/>
      <c r="S906" s="1388"/>
      <c r="T906" s="1388"/>
      <c r="U906" s="1388"/>
      <c r="V906" s="1388"/>
      <c r="W906" s="1388"/>
      <c r="X906" s="1388"/>
      <c r="Y906" s="1388"/>
      <c r="Z906" s="1388"/>
      <c r="AA906" s="1388"/>
      <c r="AB906" s="1383">
        <f>R906</f>
        <v>0</v>
      </c>
      <c r="AC906" s="1383">
        <f>U906</f>
        <v>0</v>
      </c>
      <c r="AD906" s="1383">
        <f>X906</f>
        <v>0</v>
      </c>
      <c r="AE906" s="1383">
        <f>AA906</f>
        <v>0</v>
      </c>
      <c r="AF906" s="1383">
        <f>AC906</f>
        <v>0</v>
      </c>
      <c r="AG906" s="1383">
        <f>AE906</f>
        <v>0</v>
      </c>
      <c r="AH906" s="1383">
        <f>AG906</f>
        <v>0</v>
      </c>
    </row>
    <row r="907" spans="1:34" s="2121" customFormat="1">
      <c r="A907" s="1887">
        <v>906</v>
      </c>
      <c r="B907" s="1887">
        <v>904</v>
      </c>
      <c r="D907" s="2177">
        <v>1</v>
      </c>
      <c r="E907" s="104"/>
      <c r="F907" s="104"/>
      <c r="G907" s="104"/>
      <c r="H907" s="2374"/>
      <c r="I907" s="104"/>
      <c r="J907" s="2182"/>
      <c r="K907" s="104"/>
      <c r="L907" s="2182"/>
      <c r="M907" s="2356"/>
      <c r="N907" s="2356"/>
      <c r="O907" s="2359" t="s">
        <v>78</v>
      </c>
      <c r="P907" s="1388"/>
      <c r="Q907" s="1388"/>
      <c r="R907" s="1388"/>
      <c r="S907" s="1388"/>
      <c r="T907" s="1388"/>
      <c r="U907" s="1388"/>
      <c r="V907" s="1388"/>
      <c r="W907" s="1388"/>
      <c r="X907" s="1388"/>
      <c r="Y907" s="1388"/>
      <c r="Z907" s="1388"/>
      <c r="AA907" s="1388"/>
      <c r="AB907" s="1383">
        <f>R907</f>
        <v>0</v>
      </c>
      <c r="AC907" s="1383">
        <f>U907</f>
        <v>0</v>
      </c>
      <c r="AD907" s="1383">
        <f>X907</f>
        <v>0</v>
      </c>
      <c r="AE907" s="1383">
        <f>AA907</f>
        <v>0</v>
      </c>
      <c r="AF907" s="1383">
        <f>AC907</f>
        <v>0</v>
      </c>
      <c r="AG907" s="1383">
        <f>AE907</f>
        <v>0</v>
      </c>
      <c r="AH907" s="1383">
        <f>AG907</f>
        <v>0</v>
      </c>
    </row>
    <row r="908" spans="1:34" s="2121" customFormat="1">
      <c r="A908" s="1887">
        <v>907</v>
      </c>
      <c r="B908" s="1887">
        <v>905</v>
      </c>
      <c r="D908" s="2177">
        <v>1</v>
      </c>
      <c r="E908" s="104"/>
      <c r="F908" s="104"/>
      <c r="G908" s="104"/>
      <c r="H908" s="2374"/>
      <c r="I908" s="104"/>
      <c r="J908" s="2182"/>
      <c r="K908" s="104"/>
      <c r="L908" s="2182"/>
      <c r="M908" s="2356"/>
      <c r="N908" s="2356"/>
      <c r="O908" s="2359" t="s">
        <v>79</v>
      </c>
      <c r="P908" s="1388"/>
      <c r="Q908" s="1388"/>
      <c r="R908" s="1388"/>
      <c r="S908" s="1388"/>
      <c r="T908" s="1388"/>
      <c r="U908" s="1388"/>
      <c r="V908" s="1388"/>
      <c r="W908" s="1388"/>
      <c r="X908" s="1388"/>
      <c r="Y908" s="1388"/>
      <c r="Z908" s="1388"/>
      <c r="AA908" s="1388"/>
      <c r="AB908" s="1383">
        <f>R908</f>
        <v>0</v>
      </c>
      <c r="AC908" s="1383">
        <f>U908</f>
        <v>0</v>
      </c>
      <c r="AD908" s="1383">
        <f>X908</f>
        <v>0</v>
      </c>
      <c r="AE908" s="1383">
        <f>AA908</f>
        <v>0</v>
      </c>
      <c r="AF908" s="1383">
        <f>AC908</f>
        <v>0</v>
      </c>
      <c r="AG908" s="1383">
        <f>AE908</f>
        <v>0</v>
      </c>
      <c r="AH908" s="1383">
        <f>AG908</f>
        <v>0</v>
      </c>
    </row>
    <row r="909" spans="1:34" s="2121" customFormat="1">
      <c r="A909" s="1887">
        <v>908</v>
      </c>
      <c r="B909" s="1887">
        <v>906</v>
      </c>
      <c r="D909" s="2177">
        <v>1</v>
      </c>
      <c r="E909" s="104"/>
      <c r="F909" s="104"/>
      <c r="G909" s="104"/>
      <c r="H909" s="2374"/>
      <c r="I909" s="104"/>
      <c r="J909" s="2182"/>
      <c r="K909" s="104"/>
      <c r="L909" s="2182"/>
      <c r="M909" s="2356"/>
      <c r="N909" s="2356"/>
      <c r="O909" s="2359" t="s">
        <v>11</v>
      </c>
      <c r="P909" s="1388"/>
      <c r="Q909" s="1388"/>
      <c r="R909" s="1388"/>
      <c r="S909" s="1388"/>
      <c r="T909" s="1388"/>
      <c r="U909" s="1388"/>
      <c r="V909" s="1388"/>
      <c r="W909" s="1388"/>
      <c r="X909" s="1388"/>
      <c r="Y909" s="1388"/>
      <c r="Z909" s="1388"/>
      <c r="AA909" s="1388"/>
      <c r="AB909" s="1383">
        <f>R909</f>
        <v>0</v>
      </c>
      <c r="AC909" s="1383">
        <f>U909</f>
        <v>0</v>
      </c>
      <c r="AD909" s="1383">
        <f>X909</f>
        <v>0</v>
      </c>
      <c r="AE909" s="1383">
        <f>AA909</f>
        <v>0</v>
      </c>
      <c r="AF909" s="1383">
        <f>AC909</f>
        <v>0</v>
      </c>
      <c r="AG909" s="1383">
        <f>AE909</f>
        <v>0</v>
      </c>
      <c r="AH909" s="1383">
        <f>AG909</f>
        <v>0</v>
      </c>
    </row>
    <row r="910" spans="1:34" s="2121" customFormat="1">
      <c r="A910" s="1887">
        <v>909</v>
      </c>
      <c r="B910" s="1887">
        <v>907</v>
      </c>
      <c r="D910" s="2177">
        <v>1</v>
      </c>
      <c r="E910" s="104"/>
      <c r="F910" s="104"/>
      <c r="G910" s="104"/>
      <c r="H910" s="2374"/>
      <c r="I910" s="512" t="s">
        <v>243</v>
      </c>
      <c r="J910" s="511"/>
      <c r="K910" s="512"/>
      <c r="L910" s="512"/>
      <c r="M910" s="511"/>
      <c r="N910" s="511"/>
      <c r="O910" s="2358"/>
      <c r="P910" s="1542">
        <f>SUM(P911:P913)</f>
        <v>0</v>
      </c>
      <c r="Q910" s="1542">
        <f t="shared" ref="Q910:AH910" si="479">SUM(Q911:Q913)</f>
        <v>0</v>
      </c>
      <c r="R910" s="1542">
        <f t="shared" si="479"/>
        <v>0</v>
      </c>
      <c r="S910" s="1542">
        <f t="shared" si="479"/>
        <v>0</v>
      </c>
      <c r="T910" s="1542">
        <f t="shared" si="479"/>
        <v>0</v>
      </c>
      <c r="U910" s="1542">
        <f t="shared" si="479"/>
        <v>0</v>
      </c>
      <c r="V910" s="1542">
        <f t="shared" si="479"/>
        <v>0</v>
      </c>
      <c r="W910" s="1542">
        <f t="shared" si="479"/>
        <v>0</v>
      </c>
      <c r="X910" s="1542">
        <f t="shared" si="479"/>
        <v>0</v>
      </c>
      <c r="Y910" s="1542">
        <f t="shared" si="479"/>
        <v>0</v>
      </c>
      <c r="Z910" s="1542">
        <f t="shared" si="479"/>
        <v>0</v>
      </c>
      <c r="AA910" s="1542">
        <f t="shared" si="479"/>
        <v>0</v>
      </c>
      <c r="AB910" s="1542">
        <f t="shared" si="479"/>
        <v>0</v>
      </c>
      <c r="AC910" s="1542">
        <f t="shared" si="479"/>
        <v>0</v>
      </c>
      <c r="AD910" s="1542">
        <f t="shared" si="479"/>
        <v>0</v>
      </c>
      <c r="AE910" s="1542">
        <f t="shared" si="479"/>
        <v>0</v>
      </c>
      <c r="AF910" s="1542">
        <f t="shared" si="479"/>
        <v>0</v>
      </c>
      <c r="AG910" s="1542">
        <f t="shared" si="479"/>
        <v>0</v>
      </c>
      <c r="AH910" s="1542">
        <f t="shared" si="479"/>
        <v>0</v>
      </c>
    </row>
    <row r="911" spans="1:34" s="2121" customFormat="1">
      <c r="A911" s="1887">
        <v>910</v>
      </c>
      <c r="B911" s="1887">
        <v>908</v>
      </c>
      <c r="D911" s="2177">
        <v>1</v>
      </c>
      <c r="E911" s="104"/>
      <c r="F911" s="104"/>
      <c r="G911" s="104"/>
      <c r="H911" s="2374"/>
      <c r="I911" s="104"/>
      <c r="J911" s="2182"/>
      <c r="K911" s="104"/>
      <c r="L911" s="2182"/>
      <c r="M911" s="2356"/>
      <c r="N911" s="2356"/>
      <c r="O911" s="2359" t="s">
        <v>81</v>
      </c>
      <c r="P911" s="1388"/>
      <c r="Q911" s="1388"/>
      <c r="R911" s="1388"/>
      <c r="S911" s="1388"/>
      <c r="T911" s="1388"/>
      <c r="U911" s="1388"/>
      <c r="V911" s="1388"/>
      <c r="W911" s="1388"/>
      <c r="X911" s="1388"/>
      <c r="Y911" s="1388"/>
      <c r="Z911" s="1388"/>
      <c r="AA911" s="1388"/>
      <c r="AB911" s="1383">
        <f>R911</f>
        <v>0</v>
      </c>
      <c r="AC911" s="1383">
        <f>U911</f>
        <v>0</v>
      </c>
      <c r="AD911" s="1383">
        <f>X911</f>
        <v>0</v>
      </c>
      <c r="AE911" s="1383">
        <f>AA911</f>
        <v>0</v>
      </c>
      <c r="AF911" s="1383">
        <f>AC911</f>
        <v>0</v>
      </c>
      <c r="AG911" s="1383">
        <f>AE911</f>
        <v>0</v>
      </c>
      <c r="AH911" s="1383">
        <f>AG911</f>
        <v>0</v>
      </c>
    </row>
    <row r="912" spans="1:34" s="2121" customFormat="1">
      <c r="A912" s="1887">
        <v>911</v>
      </c>
      <c r="B912" s="1887">
        <v>909</v>
      </c>
      <c r="D912" s="2177">
        <v>1</v>
      </c>
      <c r="E912" s="104"/>
      <c r="F912" s="104"/>
      <c r="G912" s="104"/>
      <c r="H912" s="2374"/>
      <c r="I912" s="104"/>
      <c r="J912" s="2182"/>
      <c r="K912" s="104"/>
      <c r="L912" s="2182"/>
      <c r="M912" s="2356"/>
      <c r="N912" s="2356"/>
      <c r="O912" s="2359" t="s">
        <v>82</v>
      </c>
      <c r="P912" s="1388"/>
      <c r="Q912" s="1388"/>
      <c r="R912" s="1388"/>
      <c r="S912" s="1388"/>
      <c r="T912" s="1388"/>
      <c r="U912" s="1388"/>
      <c r="V912" s="1388"/>
      <c r="W912" s="1388"/>
      <c r="X912" s="1388"/>
      <c r="Y912" s="1388"/>
      <c r="Z912" s="1388"/>
      <c r="AA912" s="1388"/>
      <c r="AB912" s="1383">
        <f>R912</f>
        <v>0</v>
      </c>
      <c r="AC912" s="1383">
        <f>U912</f>
        <v>0</v>
      </c>
      <c r="AD912" s="1383">
        <f>X912</f>
        <v>0</v>
      </c>
      <c r="AE912" s="1383">
        <f>AA912</f>
        <v>0</v>
      </c>
      <c r="AF912" s="1383">
        <f>AC912</f>
        <v>0</v>
      </c>
      <c r="AG912" s="1383">
        <f>AE912</f>
        <v>0</v>
      </c>
      <c r="AH912" s="1383">
        <f>AG912</f>
        <v>0</v>
      </c>
    </row>
    <row r="913" spans="1:34" s="2121" customFormat="1">
      <c r="A913" s="1887">
        <v>912</v>
      </c>
      <c r="B913" s="1887">
        <v>910</v>
      </c>
      <c r="D913" s="2177">
        <v>1</v>
      </c>
      <c r="E913" s="104"/>
      <c r="F913" s="104"/>
      <c r="G913" s="104"/>
      <c r="H913" s="2375"/>
      <c r="I913" s="1188"/>
      <c r="J913" s="2241"/>
      <c r="K913" s="1188"/>
      <c r="L913" s="2241"/>
      <c r="M913" s="2357"/>
      <c r="N913" s="2357"/>
      <c r="O913" s="2361" t="s">
        <v>83</v>
      </c>
      <c r="P913" s="1547"/>
      <c r="Q913" s="1547"/>
      <c r="R913" s="1547"/>
      <c r="S913" s="1547"/>
      <c r="T913" s="1547"/>
      <c r="U913" s="1547"/>
      <c r="V913" s="1547"/>
      <c r="W913" s="1547"/>
      <c r="X913" s="1547"/>
      <c r="Y913" s="1547"/>
      <c r="Z913" s="1547"/>
      <c r="AA913" s="1547"/>
      <c r="AB913" s="1541">
        <f>R913</f>
        <v>0</v>
      </c>
      <c r="AC913" s="1541">
        <f>U913</f>
        <v>0</v>
      </c>
      <c r="AD913" s="1541">
        <f>X913</f>
        <v>0</v>
      </c>
      <c r="AE913" s="1541">
        <f>AA913</f>
        <v>0</v>
      </c>
      <c r="AF913" s="1541">
        <f>AC913</f>
        <v>0</v>
      </c>
      <c r="AG913" s="1541">
        <f>AE913</f>
        <v>0</v>
      </c>
      <c r="AH913" s="1541">
        <f>AG913</f>
        <v>0</v>
      </c>
    </row>
    <row r="914" spans="1:34" s="2121" customFormat="1">
      <c r="A914" s="1887">
        <v>913</v>
      </c>
      <c r="B914" s="1887">
        <v>911</v>
      </c>
      <c r="D914" s="2177">
        <v>1</v>
      </c>
      <c r="E914" s="104"/>
      <c r="F914" s="104"/>
      <c r="G914" s="104"/>
      <c r="H914" s="2362" t="s">
        <v>317</v>
      </c>
      <c r="I914" s="2363"/>
      <c r="J914" s="2364"/>
      <c r="K914" s="2364"/>
      <c r="L914" s="2363"/>
      <c r="M914" s="2363"/>
      <c r="N914" s="2363"/>
      <c r="O914" s="2365"/>
      <c r="P914" s="1548"/>
      <c r="Q914" s="1548"/>
      <c r="R914" s="1548"/>
      <c r="S914" s="1548"/>
      <c r="T914" s="1548"/>
      <c r="U914" s="1548"/>
      <c r="V914" s="1548"/>
      <c r="W914" s="1548"/>
      <c r="X914" s="1548"/>
      <c r="Y914" s="1548"/>
      <c r="Z914" s="1548"/>
      <c r="AA914" s="1548"/>
      <c r="AB914" s="1544">
        <f>R914</f>
        <v>0</v>
      </c>
      <c r="AC914" s="1544">
        <f>U914</f>
        <v>0</v>
      </c>
      <c r="AD914" s="1544">
        <f>X914</f>
        <v>0</v>
      </c>
      <c r="AE914" s="1544">
        <f>AA914</f>
        <v>0</v>
      </c>
      <c r="AF914" s="1544">
        <f>AC914</f>
        <v>0</v>
      </c>
      <c r="AG914" s="1544">
        <f>AE914</f>
        <v>0</v>
      </c>
      <c r="AH914" s="1544">
        <f>AG914</f>
        <v>0</v>
      </c>
    </row>
    <row r="915" spans="1:34" s="2121" customFormat="1">
      <c r="A915" s="1887"/>
      <c r="B915" s="1887">
        <v>912</v>
      </c>
      <c r="D915" s="2177">
        <v>1</v>
      </c>
      <c r="E915" s="104"/>
      <c r="F915" s="104"/>
      <c r="G915" s="104"/>
      <c r="H915" s="104"/>
      <c r="I915" s="2182"/>
      <c r="J915" s="104"/>
      <c r="K915" s="104"/>
      <c r="L915" s="104"/>
      <c r="M915" s="2182"/>
      <c r="N915" s="2182"/>
      <c r="O915" s="2182"/>
      <c r="P915" s="2187"/>
      <c r="Q915" s="2187"/>
      <c r="R915" s="2187"/>
      <c r="S915" s="2187"/>
      <c r="T915" s="2187"/>
      <c r="U915" s="2187"/>
      <c r="V915" s="2187"/>
      <c r="W915" s="2187"/>
      <c r="X915" s="2187"/>
      <c r="Y915" s="2187"/>
    </row>
    <row r="916" spans="1:34" s="2121" customFormat="1">
      <c r="A916" s="1887">
        <v>945</v>
      </c>
      <c r="B916" s="1887">
        <v>913</v>
      </c>
      <c r="D916" s="2177">
        <v>1</v>
      </c>
      <c r="E916" s="372"/>
      <c r="F916" s="372"/>
      <c r="G916" s="104" t="s">
        <v>779</v>
      </c>
      <c r="H916" s="104"/>
      <c r="I916" s="2182"/>
      <c r="J916" s="104"/>
      <c r="K916" s="104"/>
      <c r="L916" s="2182"/>
      <c r="M916" s="2182"/>
      <c r="N916" s="2182"/>
      <c r="O916" s="2182"/>
      <c r="P916" s="2187"/>
      <c r="Q916" s="2187"/>
      <c r="R916" s="2187"/>
      <c r="S916" s="2187"/>
      <c r="T916" s="2187"/>
      <c r="U916" s="2187"/>
      <c r="V916" s="2187"/>
      <c r="W916" s="2187"/>
      <c r="X916" s="2187"/>
      <c r="Y916" s="2187"/>
    </row>
    <row r="917" spans="1:34" s="1537" customFormat="1">
      <c r="A917" s="1887">
        <v>946</v>
      </c>
      <c r="B917" s="1887">
        <v>914</v>
      </c>
      <c r="D917" s="2177">
        <v>1</v>
      </c>
      <c r="E917" s="1532"/>
      <c r="F917" s="1532"/>
      <c r="G917" s="1533"/>
      <c r="H917" s="1559" t="s">
        <v>352</v>
      </c>
      <c r="I917" s="1560"/>
      <c r="J917" s="1561"/>
      <c r="K917" s="1561"/>
      <c r="L917" s="1561"/>
      <c r="M917" s="1561"/>
      <c r="N917" s="1561"/>
      <c r="O917" s="2011"/>
      <c r="P917" s="2011">
        <f t="shared" ref="P917:AH917" si="480">P918+P923+P929+P934+P940</f>
        <v>0</v>
      </c>
      <c r="Q917" s="2011">
        <f t="shared" si="480"/>
        <v>0</v>
      </c>
      <c r="R917" s="2011">
        <f t="shared" si="480"/>
        <v>0</v>
      </c>
      <c r="S917" s="2011">
        <f t="shared" si="480"/>
        <v>0</v>
      </c>
      <c r="T917" s="2011">
        <f t="shared" si="480"/>
        <v>0</v>
      </c>
      <c r="U917" s="2011">
        <f t="shared" si="480"/>
        <v>0</v>
      </c>
      <c r="V917" s="2011">
        <f t="shared" si="480"/>
        <v>0</v>
      </c>
      <c r="W917" s="2011">
        <f t="shared" si="480"/>
        <v>0</v>
      </c>
      <c r="X917" s="2011">
        <f t="shared" si="480"/>
        <v>0</v>
      </c>
      <c r="Y917" s="2011">
        <f t="shared" si="480"/>
        <v>0</v>
      </c>
      <c r="Z917" s="2011">
        <f t="shared" si="480"/>
        <v>0</v>
      </c>
      <c r="AA917" s="2011">
        <f t="shared" si="480"/>
        <v>0</v>
      </c>
      <c r="AB917" s="2011">
        <f t="shared" si="480"/>
        <v>0</v>
      </c>
      <c r="AC917" s="2011">
        <f t="shared" si="480"/>
        <v>0</v>
      </c>
      <c r="AD917" s="2011">
        <f t="shared" si="480"/>
        <v>0</v>
      </c>
      <c r="AE917" s="2011">
        <f t="shared" si="480"/>
        <v>0</v>
      </c>
      <c r="AF917" s="2011">
        <f t="shared" si="480"/>
        <v>0</v>
      </c>
      <c r="AG917" s="2011">
        <f t="shared" si="480"/>
        <v>0</v>
      </c>
      <c r="AH917" s="2011">
        <f t="shared" si="480"/>
        <v>0</v>
      </c>
    </row>
    <row r="918" spans="1:34" s="2121" customFormat="1">
      <c r="A918" s="1887">
        <v>947</v>
      </c>
      <c r="B918" s="1887">
        <v>915</v>
      </c>
      <c r="D918" s="2177">
        <v>1</v>
      </c>
      <c r="E918" s="1532"/>
      <c r="F918" s="1532"/>
      <c r="G918" s="104"/>
      <c r="H918" s="2376"/>
      <c r="I918" s="520" t="s">
        <v>131</v>
      </c>
      <c r="J918" s="81"/>
      <c r="K918" s="520"/>
      <c r="L918" s="520"/>
      <c r="M918" s="81"/>
      <c r="N918" s="81"/>
      <c r="O918" s="2230"/>
      <c r="P918" s="1538">
        <f>SUM(P919:P922)</f>
        <v>0</v>
      </c>
      <c r="Q918" s="1538">
        <f t="shared" ref="Q918:AH918" si="481">SUM(Q919:Q922)</f>
        <v>0</v>
      </c>
      <c r="R918" s="1538">
        <f t="shared" si="481"/>
        <v>0</v>
      </c>
      <c r="S918" s="1538">
        <f t="shared" si="481"/>
        <v>0</v>
      </c>
      <c r="T918" s="1538">
        <f t="shared" si="481"/>
        <v>0</v>
      </c>
      <c r="U918" s="1538">
        <f t="shared" si="481"/>
        <v>0</v>
      </c>
      <c r="V918" s="1538">
        <f t="shared" si="481"/>
        <v>0</v>
      </c>
      <c r="W918" s="1538">
        <f t="shared" si="481"/>
        <v>0</v>
      </c>
      <c r="X918" s="1538">
        <f t="shared" si="481"/>
        <v>0</v>
      </c>
      <c r="Y918" s="1538">
        <f t="shared" si="481"/>
        <v>0</v>
      </c>
      <c r="Z918" s="1538">
        <f t="shared" si="481"/>
        <v>0</v>
      </c>
      <c r="AA918" s="1538">
        <f t="shared" si="481"/>
        <v>0</v>
      </c>
      <c r="AB918" s="1538">
        <f t="shared" si="481"/>
        <v>0</v>
      </c>
      <c r="AC918" s="1538">
        <f t="shared" si="481"/>
        <v>0</v>
      </c>
      <c r="AD918" s="1538">
        <f t="shared" si="481"/>
        <v>0</v>
      </c>
      <c r="AE918" s="1538">
        <f t="shared" si="481"/>
        <v>0</v>
      </c>
      <c r="AF918" s="1538">
        <f t="shared" si="481"/>
        <v>0</v>
      </c>
      <c r="AG918" s="1538">
        <f t="shared" si="481"/>
        <v>0</v>
      </c>
      <c r="AH918" s="1538">
        <f t="shared" si="481"/>
        <v>0</v>
      </c>
    </row>
    <row r="919" spans="1:34" s="2121" customFormat="1">
      <c r="A919" s="1887">
        <v>948</v>
      </c>
      <c r="B919" s="1887">
        <v>916</v>
      </c>
      <c r="D919" s="2177">
        <v>1</v>
      </c>
      <c r="E919" s="1532"/>
      <c r="F919" s="1532"/>
      <c r="G919" s="104"/>
      <c r="H919" s="2376"/>
      <c r="I919" s="104"/>
      <c r="J919" s="2182"/>
      <c r="K919" s="104"/>
      <c r="L919" s="104"/>
      <c r="M919" s="2356"/>
      <c r="N919" s="2356"/>
      <c r="O919" s="2182" t="s">
        <v>130</v>
      </c>
      <c r="P919" s="1388"/>
      <c r="Q919" s="1388"/>
      <c r="R919" s="1388"/>
      <c r="S919" s="1388"/>
      <c r="T919" s="1388"/>
      <c r="U919" s="1388"/>
      <c r="V919" s="1388"/>
      <c r="W919" s="1388"/>
      <c r="X919" s="1388"/>
      <c r="Y919" s="1388"/>
      <c r="Z919" s="1388"/>
      <c r="AA919" s="1388"/>
      <c r="AB919" s="1383">
        <f>R919</f>
        <v>0</v>
      </c>
      <c r="AC919" s="1383">
        <f>U919</f>
        <v>0</v>
      </c>
      <c r="AD919" s="1383">
        <f>X919</f>
        <v>0</v>
      </c>
      <c r="AE919" s="1383">
        <f>AA919</f>
        <v>0</v>
      </c>
      <c r="AF919" s="1383">
        <f>AC919</f>
        <v>0</v>
      </c>
      <c r="AG919" s="1383">
        <f>AE919</f>
        <v>0</v>
      </c>
      <c r="AH919" s="1383">
        <f>AG919</f>
        <v>0</v>
      </c>
    </row>
    <row r="920" spans="1:34" s="2121" customFormat="1">
      <c r="A920" s="1887">
        <v>949</v>
      </c>
      <c r="B920" s="1887">
        <v>917</v>
      </c>
      <c r="D920" s="2177">
        <v>1</v>
      </c>
      <c r="E920" s="1532"/>
      <c r="F920" s="1532"/>
      <c r="G920" s="104"/>
      <c r="H920" s="2376"/>
      <c r="I920" s="104"/>
      <c r="J920" s="2182"/>
      <c r="K920" s="104"/>
      <c r="L920" s="104"/>
      <c r="M920" s="2356"/>
      <c r="N920" s="2356"/>
      <c r="O920" s="2182" t="s">
        <v>129</v>
      </c>
      <c r="P920" s="1388"/>
      <c r="Q920" s="1388"/>
      <c r="R920" s="1388"/>
      <c r="S920" s="1388"/>
      <c r="T920" s="1388"/>
      <c r="U920" s="1388"/>
      <c r="V920" s="1388"/>
      <c r="W920" s="1388"/>
      <c r="X920" s="1388"/>
      <c r="Y920" s="1388"/>
      <c r="Z920" s="1388"/>
      <c r="AA920" s="1388"/>
      <c r="AB920" s="1383">
        <f>R920</f>
        <v>0</v>
      </c>
      <c r="AC920" s="1383">
        <f>U920</f>
        <v>0</v>
      </c>
      <c r="AD920" s="1383">
        <f>X920</f>
        <v>0</v>
      </c>
      <c r="AE920" s="1383">
        <f>AA920</f>
        <v>0</v>
      </c>
      <c r="AF920" s="1383">
        <f>AC920</f>
        <v>0</v>
      </c>
      <c r="AG920" s="1383">
        <f>AE920</f>
        <v>0</v>
      </c>
      <c r="AH920" s="1383">
        <f>AG920</f>
        <v>0</v>
      </c>
    </row>
    <row r="921" spans="1:34" s="2121" customFormat="1">
      <c r="A921" s="1887">
        <v>950</v>
      </c>
      <c r="B921" s="1887">
        <v>918</v>
      </c>
      <c r="D921" s="2177">
        <v>1</v>
      </c>
      <c r="E921" s="1532"/>
      <c r="F921" s="1532"/>
      <c r="G921" s="104"/>
      <c r="H921" s="2376"/>
      <c r="I921" s="104"/>
      <c r="J921" s="2182"/>
      <c r="K921" s="104"/>
      <c r="L921" s="104"/>
      <c r="M921" s="2356"/>
      <c r="N921" s="2356"/>
      <c r="O921" s="2182" t="s">
        <v>128</v>
      </c>
      <c r="P921" s="1388"/>
      <c r="Q921" s="1388"/>
      <c r="R921" s="1388"/>
      <c r="S921" s="1388"/>
      <c r="T921" s="1388"/>
      <c r="U921" s="1388"/>
      <c r="V921" s="1388"/>
      <c r="W921" s="1388"/>
      <c r="X921" s="1388"/>
      <c r="Y921" s="1388"/>
      <c r="Z921" s="1388"/>
      <c r="AA921" s="1388"/>
      <c r="AB921" s="1383">
        <f>R921</f>
        <v>0</v>
      </c>
      <c r="AC921" s="1383">
        <f>U921</f>
        <v>0</v>
      </c>
      <c r="AD921" s="1383">
        <f>X921</f>
        <v>0</v>
      </c>
      <c r="AE921" s="1383">
        <f>AA921</f>
        <v>0</v>
      </c>
      <c r="AF921" s="1383">
        <f>AC921</f>
        <v>0</v>
      </c>
      <c r="AG921" s="1383">
        <f>AE921</f>
        <v>0</v>
      </c>
      <c r="AH921" s="1383">
        <f>AG921</f>
        <v>0</v>
      </c>
    </row>
    <row r="922" spans="1:34" s="2121" customFormat="1">
      <c r="A922" s="1887">
        <v>951</v>
      </c>
      <c r="B922" s="1887">
        <v>919</v>
      </c>
      <c r="D922" s="2177">
        <v>1</v>
      </c>
      <c r="E922" s="1532"/>
      <c r="F922" s="1532"/>
      <c r="G922" s="104"/>
      <c r="H922" s="2376"/>
      <c r="I922" s="1188"/>
      <c r="J922" s="2241"/>
      <c r="K922" s="1188"/>
      <c r="L922" s="1188"/>
      <c r="M922" s="2357"/>
      <c r="N922" s="2357"/>
      <c r="O922" s="2241" t="s">
        <v>125</v>
      </c>
      <c r="P922" s="1547"/>
      <c r="Q922" s="1547"/>
      <c r="R922" s="1547"/>
      <c r="S922" s="1547"/>
      <c r="T922" s="1547"/>
      <c r="U922" s="1547"/>
      <c r="V922" s="1547"/>
      <c r="W922" s="1547"/>
      <c r="X922" s="1547"/>
      <c r="Y922" s="1547"/>
      <c r="Z922" s="1547"/>
      <c r="AA922" s="1547"/>
      <c r="AB922" s="1541">
        <f>R922</f>
        <v>0</v>
      </c>
      <c r="AC922" s="1541">
        <f>U922</f>
        <v>0</v>
      </c>
      <c r="AD922" s="1541">
        <f>X922</f>
        <v>0</v>
      </c>
      <c r="AE922" s="1541">
        <f>AA922</f>
        <v>0</v>
      </c>
      <c r="AF922" s="1541">
        <f>AC922</f>
        <v>0</v>
      </c>
      <c r="AG922" s="1541">
        <f>AE922</f>
        <v>0</v>
      </c>
      <c r="AH922" s="1541">
        <f>AG922</f>
        <v>0</v>
      </c>
    </row>
    <row r="923" spans="1:34" s="2121" customFormat="1">
      <c r="A923" s="1887">
        <v>952</v>
      </c>
      <c r="B923" s="1887">
        <v>920</v>
      </c>
      <c r="D923" s="2177">
        <v>1</v>
      </c>
      <c r="E923" s="1532"/>
      <c r="F923" s="1532"/>
      <c r="G923" s="104"/>
      <c r="H923" s="2376"/>
      <c r="I923" s="520" t="s">
        <v>239</v>
      </c>
      <c r="J923" s="81"/>
      <c r="K923" s="520"/>
      <c r="L923" s="520"/>
      <c r="M923" s="81"/>
      <c r="N923" s="81"/>
      <c r="O923" s="2230"/>
      <c r="P923" s="1538">
        <f>SUM(P924:P928)</f>
        <v>0</v>
      </c>
      <c r="Q923" s="1538">
        <f t="shared" ref="Q923:AH923" si="482">SUM(Q924:Q928)</f>
        <v>0</v>
      </c>
      <c r="R923" s="1538">
        <f t="shared" si="482"/>
        <v>0</v>
      </c>
      <c r="S923" s="1538">
        <f t="shared" si="482"/>
        <v>0</v>
      </c>
      <c r="T923" s="1538">
        <f t="shared" si="482"/>
        <v>0</v>
      </c>
      <c r="U923" s="1538">
        <f t="shared" si="482"/>
        <v>0</v>
      </c>
      <c r="V923" s="1538">
        <f t="shared" si="482"/>
        <v>0</v>
      </c>
      <c r="W923" s="1538">
        <f t="shared" si="482"/>
        <v>0</v>
      </c>
      <c r="X923" s="1538">
        <f t="shared" si="482"/>
        <v>0</v>
      </c>
      <c r="Y923" s="1538">
        <f t="shared" si="482"/>
        <v>0</v>
      </c>
      <c r="Z923" s="1538">
        <f t="shared" si="482"/>
        <v>0</v>
      </c>
      <c r="AA923" s="1538">
        <f t="shared" si="482"/>
        <v>0</v>
      </c>
      <c r="AB923" s="1538">
        <f t="shared" si="482"/>
        <v>0</v>
      </c>
      <c r="AC923" s="1538">
        <f t="shared" si="482"/>
        <v>0</v>
      </c>
      <c r="AD923" s="1538">
        <f t="shared" si="482"/>
        <v>0</v>
      </c>
      <c r="AE923" s="1538">
        <f t="shared" si="482"/>
        <v>0</v>
      </c>
      <c r="AF923" s="1538">
        <f t="shared" si="482"/>
        <v>0</v>
      </c>
      <c r="AG923" s="1538">
        <f t="shared" si="482"/>
        <v>0</v>
      </c>
      <c r="AH923" s="1538">
        <f t="shared" si="482"/>
        <v>0</v>
      </c>
    </row>
    <row r="924" spans="1:34" s="2121" customFormat="1">
      <c r="A924" s="1887">
        <v>953</v>
      </c>
      <c r="B924" s="1887">
        <v>921</v>
      </c>
      <c r="D924" s="2177">
        <v>1</v>
      </c>
      <c r="E924" s="1532"/>
      <c r="F924" s="1532"/>
      <c r="G924" s="104"/>
      <c r="H924" s="2376"/>
      <c r="I924" s="104"/>
      <c r="J924" s="2182"/>
      <c r="K924" s="104"/>
      <c r="L924" s="104"/>
      <c r="M924" s="2356"/>
      <c r="N924" s="2356"/>
      <c r="O924" s="2182" t="s">
        <v>240</v>
      </c>
      <c r="P924" s="1388"/>
      <c r="Q924" s="1388"/>
      <c r="R924" s="1388"/>
      <c r="S924" s="1388"/>
      <c r="T924" s="1388"/>
      <c r="U924" s="1388"/>
      <c r="V924" s="1388"/>
      <c r="W924" s="1388"/>
      <c r="X924" s="1388"/>
      <c r="Y924" s="1388"/>
      <c r="Z924" s="1388"/>
      <c r="AA924" s="1388"/>
      <c r="AB924" s="1383">
        <f>R924</f>
        <v>0</v>
      </c>
      <c r="AC924" s="1383">
        <f>U924</f>
        <v>0</v>
      </c>
      <c r="AD924" s="1383">
        <f>X924</f>
        <v>0</v>
      </c>
      <c r="AE924" s="1383">
        <f>AA924</f>
        <v>0</v>
      </c>
      <c r="AF924" s="1383">
        <f>AC924</f>
        <v>0</v>
      </c>
      <c r="AG924" s="1383">
        <f>AE924</f>
        <v>0</v>
      </c>
      <c r="AH924" s="1383">
        <f>AG924</f>
        <v>0</v>
      </c>
    </row>
    <row r="925" spans="1:34" s="2121" customFormat="1">
      <c r="A925" s="1887">
        <v>954</v>
      </c>
      <c r="B925" s="1887">
        <v>922</v>
      </c>
      <c r="D925" s="2177">
        <v>1</v>
      </c>
      <c r="E925" s="1532"/>
      <c r="F925" s="1532"/>
      <c r="G925" s="104"/>
      <c r="H925" s="2376"/>
      <c r="I925" s="104"/>
      <c r="J925" s="2182"/>
      <c r="K925" s="104"/>
      <c r="L925" s="104"/>
      <c r="M925" s="2356"/>
      <c r="N925" s="2356"/>
      <c r="O925" s="2182" t="s">
        <v>241</v>
      </c>
      <c r="P925" s="1388"/>
      <c r="Q925" s="1388"/>
      <c r="R925" s="1388"/>
      <c r="S925" s="1388"/>
      <c r="T925" s="1388"/>
      <c r="U925" s="1388"/>
      <c r="V925" s="1388"/>
      <c r="W925" s="1388"/>
      <c r="X925" s="1388"/>
      <c r="Y925" s="1388"/>
      <c r="Z925" s="1388"/>
      <c r="AA925" s="1388"/>
      <c r="AB925" s="1383">
        <f>R925</f>
        <v>0</v>
      </c>
      <c r="AC925" s="1383">
        <f>U925</f>
        <v>0</v>
      </c>
      <c r="AD925" s="1383">
        <f>X925</f>
        <v>0</v>
      </c>
      <c r="AE925" s="1383">
        <f>AA925</f>
        <v>0</v>
      </c>
      <c r="AF925" s="1383">
        <f>AC925</f>
        <v>0</v>
      </c>
      <c r="AG925" s="1383">
        <f>AE925</f>
        <v>0</v>
      </c>
      <c r="AH925" s="1383">
        <f>AG925</f>
        <v>0</v>
      </c>
    </row>
    <row r="926" spans="1:34" s="2121" customFormat="1">
      <c r="A926" s="1887">
        <v>955</v>
      </c>
      <c r="B926" s="1887">
        <v>923</v>
      </c>
      <c r="D926" s="2177">
        <v>1</v>
      </c>
      <c r="E926" s="1532"/>
      <c r="F926" s="1532"/>
      <c r="G926" s="104"/>
      <c r="H926" s="2376"/>
      <c r="I926" s="104"/>
      <c r="J926" s="2182"/>
      <c r="K926" s="104"/>
      <c r="L926" s="104"/>
      <c r="M926" s="2356"/>
      <c r="N926" s="2356"/>
      <c r="O926" s="2182" t="s">
        <v>127</v>
      </c>
      <c r="P926" s="1388"/>
      <c r="Q926" s="1388"/>
      <c r="R926" s="1388"/>
      <c r="S926" s="1388"/>
      <c r="T926" s="1388"/>
      <c r="U926" s="1388"/>
      <c r="V926" s="1388"/>
      <c r="W926" s="1388"/>
      <c r="X926" s="1388"/>
      <c r="Y926" s="1388"/>
      <c r="Z926" s="1388"/>
      <c r="AA926" s="1388"/>
      <c r="AB926" s="1383">
        <f>R926</f>
        <v>0</v>
      </c>
      <c r="AC926" s="1383">
        <f>U926</f>
        <v>0</v>
      </c>
      <c r="AD926" s="1383">
        <f>X926</f>
        <v>0</v>
      </c>
      <c r="AE926" s="1383">
        <f>AA926</f>
        <v>0</v>
      </c>
      <c r="AF926" s="1383">
        <f>AC926</f>
        <v>0</v>
      </c>
      <c r="AG926" s="1383">
        <f>AE926</f>
        <v>0</v>
      </c>
      <c r="AH926" s="1383">
        <f>AG926</f>
        <v>0</v>
      </c>
    </row>
    <row r="927" spans="1:34" s="2121" customFormat="1">
      <c r="A927" s="1887">
        <v>956</v>
      </c>
      <c r="B927" s="1887">
        <v>924</v>
      </c>
      <c r="D927" s="2177">
        <v>1</v>
      </c>
      <c r="E927" s="1532"/>
      <c r="F927" s="1532"/>
      <c r="G927" s="104"/>
      <c r="H927" s="2376"/>
      <c r="I927" s="104"/>
      <c r="J927" s="2182"/>
      <c r="K927" s="104"/>
      <c r="L927" s="104"/>
      <c r="M927" s="2356"/>
      <c r="N927" s="2356"/>
      <c r="O927" s="2182" t="s">
        <v>126</v>
      </c>
      <c r="P927" s="1388"/>
      <c r="Q927" s="1388"/>
      <c r="R927" s="1388"/>
      <c r="S927" s="1388"/>
      <c r="T927" s="1388"/>
      <c r="U927" s="1388"/>
      <c r="V927" s="1388"/>
      <c r="W927" s="1388"/>
      <c r="X927" s="1388"/>
      <c r="Y927" s="1388"/>
      <c r="Z927" s="1388"/>
      <c r="AA927" s="1388"/>
      <c r="AB927" s="1383">
        <f>R927</f>
        <v>0</v>
      </c>
      <c r="AC927" s="1383">
        <f>U927</f>
        <v>0</v>
      </c>
      <c r="AD927" s="1383">
        <f>X927</f>
        <v>0</v>
      </c>
      <c r="AE927" s="1383">
        <f>AA927</f>
        <v>0</v>
      </c>
      <c r="AF927" s="1383">
        <f>AC927</f>
        <v>0</v>
      </c>
      <c r="AG927" s="1383">
        <f>AE927</f>
        <v>0</v>
      </c>
      <c r="AH927" s="1383">
        <f>AG927</f>
        <v>0</v>
      </c>
    </row>
    <row r="928" spans="1:34" s="2121" customFormat="1">
      <c r="A928" s="1887">
        <v>957</v>
      </c>
      <c r="B928" s="1887">
        <v>925</v>
      </c>
      <c r="D928" s="2177">
        <v>1</v>
      </c>
      <c r="E928" s="1532"/>
      <c r="F928" s="1532"/>
      <c r="G928" s="104"/>
      <c r="H928" s="2376"/>
      <c r="I928" s="104"/>
      <c r="J928" s="2182"/>
      <c r="K928" s="104"/>
      <c r="L928" s="104"/>
      <c r="M928" s="2356"/>
      <c r="N928" s="2356"/>
      <c r="O928" s="2182" t="s">
        <v>125</v>
      </c>
      <c r="P928" s="1388"/>
      <c r="Q928" s="1388"/>
      <c r="R928" s="1388"/>
      <c r="S928" s="1388"/>
      <c r="T928" s="1388"/>
      <c r="U928" s="1388"/>
      <c r="V928" s="1388"/>
      <c r="W928" s="1388"/>
      <c r="X928" s="1388"/>
      <c r="Y928" s="1388"/>
      <c r="Z928" s="1388"/>
      <c r="AA928" s="1388"/>
      <c r="AB928" s="1383">
        <f>R928</f>
        <v>0</v>
      </c>
      <c r="AC928" s="1383">
        <f>U928</f>
        <v>0</v>
      </c>
      <c r="AD928" s="1383">
        <f>X928</f>
        <v>0</v>
      </c>
      <c r="AE928" s="1383">
        <f>AA928</f>
        <v>0</v>
      </c>
      <c r="AF928" s="1383">
        <f>AC928</f>
        <v>0</v>
      </c>
      <c r="AG928" s="1383">
        <f>AE928</f>
        <v>0</v>
      </c>
      <c r="AH928" s="1383">
        <f>AG928</f>
        <v>0</v>
      </c>
    </row>
    <row r="929" spans="1:34" s="2121" customFormat="1">
      <c r="A929" s="1887">
        <v>958</v>
      </c>
      <c r="B929" s="1887">
        <v>926</v>
      </c>
      <c r="D929" s="2177">
        <v>1</v>
      </c>
      <c r="E929" s="1532"/>
      <c r="F929" s="1532"/>
      <c r="G929" s="104"/>
      <c r="H929" s="2376"/>
      <c r="I929" s="512" t="s">
        <v>295</v>
      </c>
      <c r="J929" s="512"/>
      <c r="K929" s="512"/>
      <c r="L929" s="511"/>
      <c r="M929" s="511"/>
      <c r="N929" s="511"/>
      <c r="O929" s="2358"/>
      <c r="P929" s="1542">
        <f>SUM(P930:P933)</f>
        <v>0</v>
      </c>
      <c r="Q929" s="1542">
        <f t="shared" ref="Q929:AH929" si="483">SUM(Q930:Q933)</f>
        <v>0</v>
      </c>
      <c r="R929" s="1542">
        <f t="shared" si="483"/>
        <v>0</v>
      </c>
      <c r="S929" s="1542">
        <f t="shared" si="483"/>
        <v>0</v>
      </c>
      <c r="T929" s="1542">
        <f t="shared" si="483"/>
        <v>0</v>
      </c>
      <c r="U929" s="1542">
        <f t="shared" si="483"/>
        <v>0</v>
      </c>
      <c r="V929" s="1542">
        <f t="shared" si="483"/>
        <v>0</v>
      </c>
      <c r="W929" s="1542">
        <f t="shared" si="483"/>
        <v>0</v>
      </c>
      <c r="X929" s="1542">
        <f t="shared" si="483"/>
        <v>0</v>
      </c>
      <c r="Y929" s="1542">
        <f t="shared" si="483"/>
        <v>0</v>
      </c>
      <c r="Z929" s="1542">
        <f t="shared" si="483"/>
        <v>0</v>
      </c>
      <c r="AA929" s="1542">
        <f t="shared" si="483"/>
        <v>0</v>
      </c>
      <c r="AB929" s="1542">
        <f t="shared" si="483"/>
        <v>0</v>
      </c>
      <c r="AC929" s="1542">
        <f t="shared" si="483"/>
        <v>0</v>
      </c>
      <c r="AD929" s="1542">
        <f t="shared" si="483"/>
        <v>0</v>
      </c>
      <c r="AE929" s="1542">
        <f t="shared" si="483"/>
        <v>0</v>
      </c>
      <c r="AF929" s="1542">
        <f t="shared" si="483"/>
        <v>0</v>
      </c>
      <c r="AG929" s="1542">
        <f t="shared" si="483"/>
        <v>0</v>
      </c>
      <c r="AH929" s="1542">
        <f t="shared" si="483"/>
        <v>0</v>
      </c>
    </row>
    <row r="930" spans="1:34" s="2121" customFormat="1">
      <c r="A930" s="1887">
        <v>959</v>
      </c>
      <c r="B930" s="1887">
        <v>927</v>
      </c>
      <c r="D930" s="2177">
        <v>1</v>
      </c>
      <c r="E930" s="1532"/>
      <c r="F930" s="1532"/>
      <c r="G930" s="104"/>
      <c r="H930" s="2376"/>
      <c r="I930" s="104"/>
      <c r="J930" s="104"/>
      <c r="K930" s="104"/>
      <c r="L930" s="2182"/>
      <c r="M930" s="2356"/>
      <c r="N930" s="2356"/>
      <c r="O930" s="2182" t="s">
        <v>291</v>
      </c>
      <c r="P930" s="1388"/>
      <c r="Q930" s="1388"/>
      <c r="R930" s="1388"/>
      <c r="S930" s="1388"/>
      <c r="T930" s="1388"/>
      <c r="U930" s="1388"/>
      <c r="V930" s="1388"/>
      <c r="W930" s="1388"/>
      <c r="X930" s="1388"/>
      <c r="Y930" s="1388"/>
      <c r="Z930" s="1388"/>
      <c r="AA930" s="1388"/>
      <c r="AB930" s="1383">
        <f>R930</f>
        <v>0</v>
      </c>
      <c r="AC930" s="1383">
        <f>U930</f>
        <v>0</v>
      </c>
      <c r="AD930" s="1383">
        <f>X930</f>
        <v>0</v>
      </c>
      <c r="AE930" s="1383">
        <f>AA930</f>
        <v>0</v>
      </c>
      <c r="AF930" s="1383">
        <f>AC930</f>
        <v>0</v>
      </c>
      <c r="AG930" s="1383">
        <f>AE930</f>
        <v>0</v>
      </c>
      <c r="AH930" s="1383">
        <f>AG930</f>
        <v>0</v>
      </c>
    </row>
    <row r="931" spans="1:34" s="2121" customFormat="1">
      <c r="A931" s="1887">
        <v>960</v>
      </c>
      <c r="B931" s="1887">
        <v>928</v>
      </c>
      <c r="D931" s="2177">
        <v>1</v>
      </c>
      <c r="E931" s="104"/>
      <c r="F931" s="104"/>
      <c r="G931" s="104"/>
      <c r="H931" s="2376"/>
      <c r="I931" s="104"/>
      <c r="J931" s="104"/>
      <c r="K931" s="104"/>
      <c r="L931" s="2182"/>
      <c r="M931" s="2356"/>
      <c r="N931" s="2356"/>
      <c r="O931" s="2182" t="s">
        <v>292</v>
      </c>
      <c r="P931" s="1388"/>
      <c r="Q931" s="1388"/>
      <c r="R931" s="1388"/>
      <c r="S931" s="1388"/>
      <c r="T931" s="1388"/>
      <c r="U931" s="1388"/>
      <c r="V931" s="1388"/>
      <c r="W931" s="1388"/>
      <c r="X931" s="1388"/>
      <c r="Y931" s="1388"/>
      <c r="Z931" s="1388"/>
      <c r="AA931" s="1388"/>
      <c r="AB931" s="1383">
        <f>R931</f>
        <v>0</v>
      </c>
      <c r="AC931" s="1383">
        <f>U931</f>
        <v>0</v>
      </c>
      <c r="AD931" s="1383">
        <f>X931</f>
        <v>0</v>
      </c>
      <c r="AE931" s="1383">
        <f>AA931</f>
        <v>0</v>
      </c>
      <c r="AF931" s="1383">
        <f>AC931</f>
        <v>0</v>
      </c>
      <c r="AG931" s="1383">
        <f>AE931</f>
        <v>0</v>
      </c>
      <c r="AH931" s="1383">
        <f>AG931</f>
        <v>0</v>
      </c>
    </row>
    <row r="932" spans="1:34" s="2121" customFormat="1">
      <c r="A932" s="1887">
        <v>961</v>
      </c>
      <c r="B932" s="1887">
        <v>929</v>
      </c>
      <c r="D932" s="2177">
        <v>1</v>
      </c>
      <c r="E932" s="104"/>
      <c r="F932" s="104"/>
      <c r="G932" s="104"/>
      <c r="H932" s="2376"/>
      <c r="I932" s="104"/>
      <c r="J932" s="104"/>
      <c r="K932" s="104"/>
      <c r="L932" s="2182"/>
      <c r="M932" s="2356"/>
      <c r="N932" s="2356"/>
      <c r="O932" s="2182" t="s">
        <v>293</v>
      </c>
      <c r="P932" s="1388"/>
      <c r="Q932" s="1388"/>
      <c r="R932" s="1388"/>
      <c r="S932" s="1388"/>
      <c r="T932" s="1388"/>
      <c r="U932" s="1388"/>
      <c r="V932" s="1388"/>
      <c r="W932" s="1388"/>
      <c r="X932" s="1388"/>
      <c r="Y932" s="1388"/>
      <c r="Z932" s="1388"/>
      <c r="AA932" s="1388"/>
      <c r="AB932" s="1383">
        <f>R932</f>
        <v>0</v>
      </c>
      <c r="AC932" s="1383">
        <f>U932</f>
        <v>0</v>
      </c>
      <c r="AD932" s="1383">
        <f>X932</f>
        <v>0</v>
      </c>
      <c r="AE932" s="1383">
        <f>AA932</f>
        <v>0</v>
      </c>
      <c r="AF932" s="1383">
        <f>AC932</f>
        <v>0</v>
      </c>
      <c r="AG932" s="1383">
        <f>AE932</f>
        <v>0</v>
      </c>
      <c r="AH932" s="1383">
        <f>AG932</f>
        <v>0</v>
      </c>
    </row>
    <row r="933" spans="1:34" s="2121" customFormat="1">
      <c r="A933" s="1887">
        <v>962</v>
      </c>
      <c r="B933" s="1887">
        <v>930</v>
      </c>
      <c r="D933" s="2177">
        <v>1</v>
      </c>
      <c r="E933" s="104"/>
      <c r="F933" s="104"/>
      <c r="G933" s="104"/>
      <c r="H933" s="2376"/>
      <c r="I933" s="1188"/>
      <c r="J933" s="1188"/>
      <c r="K933" s="1188"/>
      <c r="L933" s="2241"/>
      <c r="M933" s="2357"/>
      <c r="N933" s="2357"/>
      <c r="O933" s="2241" t="s">
        <v>294</v>
      </c>
      <c r="P933" s="1547"/>
      <c r="Q933" s="1547"/>
      <c r="R933" s="1547"/>
      <c r="S933" s="1547"/>
      <c r="T933" s="1547"/>
      <c r="U933" s="1547"/>
      <c r="V933" s="1547"/>
      <c r="W933" s="1547"/>
      <c r="X933" s="1547"/>
      <c r="Y933" s="1547"/>
      <c r="Z933" s="1547"/>
      <c r="AA933" s="1547"/>
      <c r="AB933" s="1541">
        <f>R933</f>
        <v>0</v>
      </c>
      <c r="AC933" s="1541">
        <f>U933</f>
        <v>0</v>
      </c>
      <c r="AD933" s="1541">
        <f>X933</f>
        <v>0</v>
      </c>
      <c r="AE933" s="1541">
        <f>AA933</f>
        <v>0</v>
      </c>
      <c r="AF933" s="1541">
        <f>AC933</f>
        <v>0</v>
      </c>
      <c r="AG933" s="1541">
        <f>AE933</f>
        <v>0</v>
      </c>
      <c r="AH933" s="1541">
        <f>AG933</f>
        <v>0</v>
      </c>
    </row>
    <row r="934" spans="1:34" s="2121" customFormat="1">
      <c r="A934" s="1887">
        <v>963</v>
      </c>
      <c r="B934" s="1887">
        <v>931</v>
      </c>
      <c r="D934" s="2177">
        <v>1</v>
      </c>
      <c r="E934" s="104"/>
      <c r="F934" s="104"/>
      <c r="G934" s="104"/>
      <c r="H934" s="2376"/>
      <c r="I934" s="520" t="s">
        <v>242</v>
      </c>
      <c r="J934" s="520"/>
      <c r="K934" s="520"/>
      <c r="L934" s="81"/>
      <c r="M934" s="81"/>
      <c r="N934" s="81"/>
      <c r="O934" s="2230"/>
      <c r="P934" s="1538">
        <f>SUM(P935:P939)</f>
        <v>0</v>
      </c>
      <c r="Q934" s="1538">
        <f t="shared" ref="Q934:AH934" si="484">SUM(Q935:Q939)</f>
        <v>0</v>
      </c>
      <c r="R934" s="1538">
        <f t="shared" si="484"/>
        <v>0</v>
      </c>
      <c r="S934" s="1538">
        <f t="shared" si="484"/>
        <v>0</v>
      </c>
      <c r="T934" s="1538">
        <f t="shared" si="484"/>
        <v>0</v>
      </c>
      <c r="U934" s="1538">
        <f t="shared" si="484"/>
        <v>0</v>
      </c>
      <c r="V934" s="1538">
        <f t="shared" si="484"/>
        <v>0</v>
      </c>
      <c r="W934" s="1538">
        <f t="shared" si="484"/>
        <v>0</v>
      </c>
      <c r="X934" s="1538">
        <f t="shared" si="484"/>
        <v>0</v>
      </c>
      <c r="Y934" s="1538">
        <f t="shared" si="484"/>
        <v>0</v>
      </c>
      <c r="Z934" s="1538">
        <f t="shared" si="484"/>
        <v>0</v>
      </c>
      <c r="AA934" s="1538">
        <f t="shared" si="484"/>
        <v>0</v>
      </c>
      <c r="AB934" s="1538">
        <f t="shared" si="484"/>
        <v>0</v>
      </c>
      <c r="AC934" s="1538">
        <f t="shared" si="484"/>
        <v>0</v>
      </c>
      <c r="AD934" s="1538">
        <f t="shared" si="484"/>
        <v>0</v>
      </c>
      <c r="AE934" s="1538">
        <f t="shared" si="484"/>
        <v>0</v>
      </c>
      <c r="AF934" s="1538">
        <f t="shared" si="484"/>
        <v>0</v>
      </c>
      <c r="AG934" s="1538">
        <f t="shared" si="484"/>
        <v>0</v>
      </c>
      <c r="AH934" s="1538">
        <f t="shared" si="484"/>
        <v>0</v>
      </c>
    </row>
    <row r="935" spans="1:34" s="2121" customFormat="1">
      <c r="A935" s="1887">
        <v>964</v>
      </c>
      <c r="B935" s="1887">
        <v>932</v>
      </c>
      <c r="D935" s="2177">
        <v>1</v>
      </c>
      <c r="E935" s="104"/>
      <c r="F935" s="104"/>
      <c r="G935" s="104"/>
      <c r="H935" s="2376"/>
      <c r="I935" s="104"/>
      <c r="J935" s="104"/>
      <c r="K935" s="2182"/>
      <c r="L935" s="2182"/>
      <c r="M935" s="2356"/>
      <c r="N935" s="2356"/>
      <c r="O935" s="2359" t="s">
        <v>124</v>
      </c>
      <c r="P935" s="1388"/>
      <c r="Q935" s="1388"/>
      <c r="R935" s="1388"/>
      <c r="S935" s="1388"/>
      <c r="T935" s="1388"/>
      <c r="U935" s="1388"/>
      <c r="V935" s="1388"/>
      <c r="W935" s="1388"/>
      <c r="X935" s="1388"/>
      <c r="Y935" s="1388"/>
      <c r="Z935" s="1388"/>
      <c r="AA935" s="1388"/>
      <c r="AB935" s="1383">
        <f>R935</f>
        <v>0</v>
      </c>
      <c r="AC935" s="1383">
        <f>U935</f>
        <v>0</v>
      </c>
      <c r="AD935" s="1383">
        <f>X935</f>
        <v>0</v>
      </c>
      <c r="AE935" s="1383">
        <f>AA935</f>
        <v>0</v>
      </c>
      <c r="AF935" s="1383">
        <f>AC935</f>
        <v>0</v>
      </c>
      <c r="AG935" s="1383">
        <f>AE935</f>
        <v>0</v>
      </c>
      <c r="AH935" s="1383">
        <f>AG935</f>
        <v>0</v>
      </c>
    </row>
    <row r="936" spans="1:34" s="2121" customFormat="1">
      <c r="A936" s="1887">
        <v>965</v>
      </c>
      <c r="B936" s="1887">
        <v>933</v>
      </c>
      <c r="D936" s="2177">
        <v>1</v>
      </c>
      <c r="E936" s="104"/>
      <c r="F936" s="104"/>
      <c r="G936" s="104"/>
      <c r="H936" s="2376"/>
      <c r="I936" s="104"/>
      <c r="J936" s="104"/>
      <c r="K936" s="2182"/>
      <c r="L936" s="2182"/>
      <c r="M936" s="2356"/>
      <c r="N936" s="2356"/>
      <c r="O936" s="2359" t="s">
        <v>77</v>
      </c>
      <c r="P936" s="1388"/>
      <c r="Q936" s="1388"/>
      <c r="R936" s="1388"/>
      <c r="S936" s="1388"/>
      <c r="T936" s="1388"/>
      <c r="U936" s="1388"/>
      <c r="V936" s="1388"/>
      <c r="W936" s="1388"/>
      <c r="X936" s="1388"/>
      <c r="Y936" s="1388"/>
      <c r="Z936" s="1388"/>
      <c r="AA936" s="1388"/>
      <c r="AB936" s="1383">
        <f>R936</f>
        <v>0</v>
      </c>
      <c r="AC936" s="1383">
        <f>U936</f>
        <v>0</v>
      </c>
      <c r="AD936" s="1383">
        <f>X936</f>
        <v>0</v>
      </c>
      <c r="AE936" s="1383">
        <f>AA936</f>
        <v>0</v>
      </c>
      <c r="AF936" s="1383">
        <f>AC936</f>
        <v>0</v>
      </c>
      <c r="AG936" s="1383">
        <f>AE936</f>
        <v>0</v>
      </c>
      <c r="AH936" s="1383">
        <f>AG936</f>
        <v>0</v>
      </c>
    </row>
    <row r="937" spans="1:34" s="2121" customFormat="1">
      <c r="A937" s="1887">
        <v>966</v>
      </c>
      <c r="B937" s="1887">
        <v>934</v>
      </c>
      <c r="D937" s="2177">
        <v>1</v>
      </c>
      <c r="E937" s="104"/>
      <c r="F937" s="104"/>
      <c r="G937" s="104"/>
      <c r="H937" s="2376"/>
      <c r="I937" s="104"/>
      <c r="J937" s="104"/>
      <c r="K937" s="2182"/>
      <c r="L937" s="2182"/>
      <c r="M937" s="2356"/>
      <c r="N937" s="2356"/>
      <c r="O937" s="2359" t="s">
        <v>78</v>
      </c>
      <c r="P937" s="1388"/>
      <c r="Q937" s="1388"/>
      <c r="R937" s="1388"/>
      <c r="S937" s="1388"/>
      <c r="T937" s="1388"/>
      <c r="U937" s="1388"/>
      <c r="V937" s="1388"/>
      <c r="W937" s="1388"/>
      <c r="X937" s="1388"/>
      <c r="Y937" s="1388"/>
      <c r="Z937" s="1388"/>
      <c r="AA937" s="1388"/>
      <c r="AB937" s="1383">
        <f>R937</f>
        <v>0</v>
      </c>
      <c r="AC937" s="1383">
        <f>U937</f>
        <v>0</v>
      </c>
      <c r="AD937" s="1383">
        <f>X937</f>
        <v>0</v>
      </c>
      <c r="AE937" s="1383">
        <f>AA937</f>
        <v>0</v>
      </c>
      <c r="AF937" s="1383">
        <f>AC937</f>
        <v>0</v>
      </c>
      <c r="AG937" s="1383">
        <f>AE937</f>
        <v>0</v>
      </c>
      <c r="AH937" s="1383">
        <f>AG937</f>
        <v>0</v>
      </c>
    </row>
    <row r="938" spans="1:34" s="2121" customFormat="1">
      <c r="A938" s="1887">
        <v>967</v>
      </c>
      <c r="B938" s="1887">
        <v>935</v>
      </c>
      <c r="D938" s="2177">
        <v>1</v>
      </c>
      <c r="E938" s="104"/>
      <c r="F938" s="104"/>
      <c r="G938" s="104"/>
      <c r="H938" s="2376"/>
      <c r="I938" s="104"/>
      <c r="J938" s="104"/>
      <c r="K938" s="2182"/>
      <c r="L938" s="2182"/>
      <c r="M938" s="2356"/>
      <c r="N938" s="2356"/>
      <c r="O938" s="2359" t="s">
        <v>79</v>
      </c>
      <c r="P938" s="1388"/>
      <c r="Q938" s="1388"/>
      <c r="R938" s="1388"/>
      <c r="S938" s="1388"/>
      <c r="T938" s="1388"/>
      <c r="U938" s="1388"/>
      <c r="V938" s="1388"/>
      <c r="W938" s="1388"/>
      <c r="X938" s="1388"/>
      <c r="Y938" s="1388"/>
      <c r="Z938" s="1388"/>
      <c r="AA938" s="1388"/>
      <c r="AB938" s="1383">
        <f>R938</f>
        <v>0</v>
      </c>
      <c r="AC938" s="1383">
        <f>U938</f>
        <v>0</v>
      </c>
      <c r="AD938" s="1383">
        <f>X938</f>
        <v>0</v>
      </c>
      <c r="AE938" s="1383">
        <f>AA938</f>
        <v>0</v>
      </c>
      <c r="AF938" s="1383">
        <f>AC938</f>
        <v>0</v>
      </c>
      <c r="AG938" s="1383">
        <f>AE938</f>
        <v>0</v>
      </c>
      <c r="AH938" s="1383">
        <f>AG938</f>
        <v>0</v>
      </c>
    </row>
    <row r="939" spans="1:34" s="2121" customFormat="1">
      <c r="A939" s="1887">
        <v>968</v>
      </c>
      <c r="B939" s="1887">
        <v>936</v>
      </c>
      <c r="D939" s="2177">
        <v>1</v>
      </c>
      <c r="E939" s="104"/>
      <c r="F939" s="104"/>
      <c r="G939" s="104"/>
      <c r="H939" s="2376"/>
      <c r="I939" s="104"/>
      <c r="J939" s="104"/>
      <c r="K939" s="2182"/>
      <c r="L939" s="2182"/>
      <c r="M939" s="2356"/>
      <c r="N939" s="2356"/>
      <c r="O939" s="2359" t="s">
        <v>11</v>
      </c>
      <c r="P939" s="1388"/>
      <c r="Q939" s="1388"/>
      <c r="R939" s="1388"/>
      <c r="S939" s="1388"/>
      <c r="T939" s="1388"/>
      <c r="U939" s="1388"/>
      <c r="V939" s="1388"/>
      <c r="W939" s="1388"/>
      <c r="X939" s="1388"/>
      <c r="Y939" s="1388"/>
      <c r="Z939" s="1388"/>
      <c r="AA939" s="1388"/>
      <c r="AB939" s="1383">
        <f>R939</f>
        <v>0</v>
      </c>
      <c r="AC939" s="1383">
        <f>U939</f>
        <v>0</v>
      </c>
      <c r="AD939" s="1383">
        <f>X939</f>
        <v>0</v>
      </c>
      <c r="AE939" s="1383">
        <f>AA939</f>
        <v>0</v>
      </c>
      <c r="AF939" s="1383">
        <f>AC939</f>
        <v>0</v>
      </c>
      <c r="AG939" s="1383">
        <f>AE939</f>
        <v>0</v>
      </c>
      <c r="AH939" s="1383">
        <f>AG939</f>
        <v>0</v>
      </c>
    </row>
    <row r="940" spans="1:34" s="2121" customFormat="1">
      <c r="A940" s="1887">
        <v>969</v>
      </c>
      <c r="B940" s="1887">
        <v>937</v>
      </c>
      <c r="D940" s="2177">
        <v>1</v>
      </c>
      <c r="E940" s="104"/>
      <c r="F940" s="104"/>
      <c r="G940" s="104"/>
      <c r="H940" s="2376"/>
      <c r="I940" s="512" t="s">
        <v>243</v>
      </c>
      <c r="J940" s="512"/>
      <c r="K940" s="512"/>
      <c r="L940" s="511"/>
      <c r="M940" s="511"/>
      <c r="N940" s="511"/>
      <c r="O940" s="2358"/>
      <c r="P940" s="1542">
        <f>SUM(P941:P943)</f>
        <v>0</v>
      </c>
      <c r="Q940" s="1542">
        <f t="shared" ref="Q940:AH940" si="485">SUM(Q941:Q943)</f>
        <v>0</v>
      </c>
      <c r="R940" s="1542">
        <f t="shared" si="485"/>
        <v>0</v>
      </c>
      <c r="S940" s="1542">
        <f t="shared" si="485"/>
        <v>0</v>
      </c>
      <c r="T940" s="1542">
        <f t="shared" si="485"/>
        <v>0</v>
      </c>
      <c r="U940" s="1542">
        <f t="shared" si="485"/>
        <v>0</v>
      </c>
      <c r="V940" s="1542">
        <f t="shared" si="485"/>
        <v>0</v>
      </c>
      <c r="W940" s="1542">
        <f t="shared" si="485"/>
        <v>0</v>
      </c>
      <c r="X940" s="1542">
        <f t="shared" si="485"/>
        <v>0</v>
      </c>
      <c r="Y940" s="1542">
        <f t="shared" si="485"/>
        <v>0</v>
      </c>
      <c r="Z940" s="1542">
        <f t="shared" si="485"/>
        <v>0</v>
      </c>
      <c r="AA940" s="1542">
        <f t="shared" si="485"/>
        <v>0</v>
      </c>
      <c r="AB940" s="1542">
        <f t="shared" si="485"/>
        <v>0</v>
      </c>
      <c r="AC940" s="1542">
        <f t="shared" si="485"/>
        <v>0</v>
      </c>
      <c r="AD940" s="1542">
        <f t="shared" si="485"/>
        <v>0</v>
      </c>
      <c r="AE940" s="1542">
        <f t="shared" si="485"/>
        <v>0</v>
      </c>
      <c r="AF940" s="1542">
        <f t="shared" si="485"/>
        <v>0</v>
      </c>
      <c r="AG940" s="1542">
        <f t="shared" si="485"/>
        <v>0</v>
      </c>
      <c r="AH940" s="1542">
        <f t="shared" si="485"/>
        <v>0</v>
      </c>
    </row>
    <row r="941" spans="1:34" s="2121" customFormat="1">
      <c r="A941" s="1887">
        <v>970</v>
      </c>
      <c r="B941" s="1887">
        <v>938</v>
      </c>
      <c r="D941" s="2177">
        <v>1</v>
      </c>
      <c r="E941" s="104"/>
      <c r="F941" s="104"/>
      <c r="G941" s="104"/>
      <c r="H941" s="2376"/>
      <c r="I941" s="104"/>
      <c r="J941" s="104"/>
      <c r="K941" s="2182"/>
      <c r="L941" s="2182"/>
      <c r="M941" s="2356"/>
      <c r="N941" s="2356"/>
      <c r="O941" s="2359" t="s">
        <v>81</v>
      </c>
      <c r="P941" s="1388"/>
      <c r="Q941" s="1388"/>
      <c r="R941" s="1388"/>
      <c r="S941" s="1388"/>
      <c r="T941" s="1388"/>
      <c r="U941" s="1388"/>
      <c r="V941" s="1388"/>
      <c r="W941" s="1388"/>
      <c r="X941" s="1388"/>
      <c r="Y941" s="1388"/>
      <c r="Z941" s="1388"/>
      <c r="AA941" s="1388"/>
      <c r="AB941" s="1383">
        <f>R941</f>
        <v>0</v>
      </c>
      <c r="AC941" s="1383">
        <f>U941</f>
        <v>0</v>
      </c>
      <c r="AD941" s="1383">
        <f>X941</f>
        <v>0</v>
      </c>
      <c r="AE941" s="1383">
        <f>AA941</f>
        <v>0</v>
      </c>
      <c r="AF941" s="1383">
        <f>AC941</f>
        <v>0</v>
      </c>
      <c r="AG941" s="1383">
        <f>AE941</f>
        <v>0</v>
      </c>
      <c r="AH941" s="1383">
        <f>AG941</f>
        <v>0</v>
      </c>
    </row>
    <row r="942" spans="1:34" s="2121" customFormat="1">
      <c r="A942" s="1887">
        <v>971</v>
      </c>
      <c r="B942" s="1887">
        <v>939</v>
      </c>
      <c r="D942" s="2177">
        <v>1</v>
      </c>
      <c r="E942" s="104"/>
      <c r="F942" s="104"/>
      <c r="G942" s="104"/>
      <c r="H942" s="2376"/>
      <c r="I942" s="104"/>
      <c r="J942" s="104"/>
      <c r="K942" s="2182"/>
      <c r="L942" s="2182"/>
      <c r="M942" s="2356"/>
      <c r="N942" s="2356"/>
      <c r="O942" s="2359" t="s">
        <v>82</v>
      </c>
      <c r="P942" s="1388"/>
      <c r="Q942" s="1388"/>
      <c r="R942" s="1388"/>
      <c r="S942" s="1388"/>
      <c r="T942" s="1388"/>
      <c r="U942" s="1388"/>
      <c r="V942" s="1388"/>
      <c r="W942" s="1388"/>
      <c r="X942" s="1388"/>
      <c r="Y942" s="1388"/>
      <c r="Z942" s="1388"/>
      <c r="AA942" s="1388"/>
      <c r="AB942" s="1383">
        <f>R942</f>
        <v>0</v>
      </c>
      <c r="AC942" s="1383">
        <f>U942</f>
        <v>0</v>
      </c>
      <c r="AD942" s="1383">
        <f>X942</f>
        <v>0</v>
      </c>
      <c r="AE942" s="1383">
        <f>AA942</f>
        <v>0</v>
      </c>
      <c r="AF942" s="1383">
        <f>AC942</f>
        <v>0</v>
      </c>
      <c r="AG942" s="1383">
        <f>AE942</f>
        <v>0</v>
      </c>
      <c r="AH942" s="1383">
        <f>AG942</f>
        <v>0</v>
      </c>
    </row>
    <row r="943" spans="1:34" s="2121" customFormat="1">
      <c r="A943" s="1887">
        <v>972</v>
      </c>
      <c r="B943" s="1887">
        <v>940</v>
      </c>
      <c r="D943" s="2177">
        <v>1</v>
      </c>
      <c r="E943" s="104"/>
      <c r="F943" s="104"/>
      <c r="G943" s="104"/>
      <c r="H943" s="2377"/>
      <c r="I943" s="1188"/>
      <c r="J943" s="1188"/>
      <c r="K943" s="2241"/>
      <c r="L943" s="2241"/>
      <c r="M943" s="2357"/>
      <c r="N943" s="2357"/>
      <c r="O943" s="2361" t="s">
        <v>83</v>
      </c>
      <c r="P943" s="1547"/>
      <c r="Q943" s="1547"/>
      <c r="R943" s="1547"/>
      <c r="S943" s="1547"/>
      <c r="T943" s="1547"/>
      <c r="U943" s="1547"/>
      <c r="V943" s="1547"/>
      <c r="W943" s="1547"/>
      <c r="X943" s="1547"/>
      <c r="Y943" s="1547"/>
      <c r="Z943" s="1547"/>
      <c r="AA943" s="1547"/>
      <c r="AB943" s="1541">
        <f>R943</f>
        <v>0</v>
      </c>
      <c r="AC943" s="1541">
        <f>U943</f>
        <v>0</v>
      </c>
      <c r="AD943" s="1541">
        <f>X943</f>
        <v>0</v>
      </c>
      <c r="AE943" s="1541">
        <f>AA943</f>
        <v>0</v>
      </c>
      <c r="AF943" s="1541">
        <f>AC943</f>
        <v>0</v>
      </c>
      <c r="AG943" s="1541">
        <f>AE943</f>
        <v>0</v>
      </c>
      <c r="AH943" s="1541">
        <f>AG943</f>
        <v>0</v>
      </c>
    </row>
    <row r="944" spans="1:34" s="2121" customFormat="1">
      <c r="A944" s="1887">
        <v>973</v>
      </c>
      <c r="B944" s="1887">
        <v>941</v>
      </c>
      <c r="D944" s="2177">
        <v>1</v>
      </c>
      <c r="E944" s="104"/>
      <c r="F944" s="104"/>
      <c r="G944" s="104"/>
      <c r="H944" s="2362" t="s">
        <v>317</v>
      </c>
      <c r="I944" s="2363"/>
      <c r="J944" s="2364"/>
      <c r="K944" s="2364"/>
      <c r="L944" s="2363"/>
      <c r="M944" s="2363"/>
      <c r="N944" s="2363"/>
      <c r="O944" s="2365"/>
      <c r="P944" s="1548"/>
      <c r="Q944" s="1548"/>
      <c r="R944" s="1548"/>
      <c r="S944" s="1548"/>
      <c r="T944" s="1548"/>
      <c r="U944" s="1548"/>
      <c r="V944" s="1548"/>
      <c r="W944" s="1548"/>
      <c r="X944" s="1548"/>
      <c r="Y944" s="1548"/>
      <c r="Z944" s="1548"/>
      <c r="AA944" s="1548"/>
      <c r="AB944" s="1544">
        <f>R944</f>
        <v>0</v>
      </c>
      <c r="AC944" s="1544">
        <f>U944</f>
        <v>0</v>
      </c>
      <c r="AD944" s="1544">
        <f>X944</f>
        <v>0</v>
      </c>
      <c r="AE944" s="1544">
        <f>AA944</f>
        <v>0</v>
      </c>
      <c r="AF944" s="1544">
        <f>AC944</f>
        <v>0</v>
      </c>
      <c r="AG944" s="1544">
        <f>AE944</f>
        <v>0</v>
      </c>
      <c r="AH944" s="1544">
        <f>AG944</f>
        <v>0</v>
      </c>
    </row>
    <row r="945" spans="1:34" s="2121" customFormat="1">
      <c r="A945" s="1887"/>
      <c r="B945" s="1887">
        <v>942</v>
      </c>
      <c r="D945" s="2177">
        <v>1</v>
      </c>
      <c r="E945" s="104"/>
      <c r="F945" s="104"/>
      <c r="G945" s="104"/>
      <c r="H945" s="104"/>
      <c r="I945" s="2182"/>
      <c r="J945" s="104"/>
      <c r="K945" s="104"/>
      <c r="L945" s="2182"/>
      <c r="M945" s="2182"/>
      <c r="N945" s="2182"/>
      <c r="O945" s="2182"/>
      <c r="P945" s="2187"/>
      <c r="Q945" s="2187"/>
      <c r="R945" s="2187"/>
      <c r="S945" s="2187"/>
      <c r="T945" s="2187"/>
      <c r="U945" s="2187"/>
      <c r="V945" s="2187"/>
      <c r="W945" s="2187"/>
      <c r="X945" s="2187"/>
      <c r="Y945" s="2187"/>
    </row>
    <row r="946" spans="1:34" s="2121" customFormat="1">
      <c r="A946" s="1887">
        <v>915</v>
      </c>
      <c r="B946" s="1887">
        <v>943</v>
      </c>
      <c r="D946" s="2177">
        <v>1</v>
      </c>
      <c r="E946" s="372"/>
      <c r="F946" s="372"/>
      <c r="G946" s="104" t="s">
        <v>778</v>
      </c>
      <c r="H946" s="104"/>
      <c r="I946" s="2182"/>
      <c r="J946" s="104"/>
      <c r="K946" s="104"/>
      <c r="L946" s="2182"/>
      <c r="M946" s="2182"/>
      <c r="N946" s="2182"/>
      <c r="O946" s="2182"/>
      <c r="P946" s="2187"/>
      <c r="Q946" s="2187"/>
      <c r="R946" s="2187"/>
      <c r="S946" s="2187"/>
      <c r="T946" s="2187"/>
      <c r="U946" s="2187"/>
      <c r="V946" s="2187"/>
      <c r="W946" s="2187"/>
      <c r="X946" s="2187"/>
      <c r="Y946" s="2187"/>
    </row>
    <row r="947" spans="1:34" s="1537" customFormat="1">
      <c r="A947" s="1887">
        <v>916</v>
      </c>
      <c r="B947" s="1887">
        <v>944</v>
      </c>
      <c r="D947" s="2177">
        <v>1</v>
      </c>
      <c r="E947" s="1532"/>
      <c r="F947" s="1532"/>
      <c r="G947" s="1533"/>
      <c r="H947" s="1556" t="s">
        <v>352</v>
      </c>
      <c r="I947" s="1557"/>
      <c r="J947" s="1558"/>
      <c r="K947" s="1558"/>
      <c r="L947" s="1558"/>
      <c r="M947" s="1558"/>
      <c r="N947" s="1558"/>
      <c r="O947" s="2014"/>
      <c r="P947" s="2014">
        <f>P948+P953+P959+P964+P970</f>
        <v>5</v>
      </c>
      <c r="Q947" s="2014">
        <f t="shared" ref="Q947:AH947" si="486">Q948+Q953+Q959+Q964+Q970</f>
        <v>5</v>
      </c>
      <c r="R947" s="2014">
        <f t="shared" si="486"/>
        <v>5</v>
      </c>
      <c r="S947" s="2014">
        <f t="shared" si="486"/>
        <v>5</v>
      </c>
      <c r="T947" s="2014">
        <f t="shared" si="486"/>
        <v>5</v>
      </c>
      <c r="U947" s="2014">
        <f t="shared" si="486"/>
        <v>5</v>
      </c>
      <c r="V947" s="2014">
        <f t="shared" si="486"/>
        <v>5</v>
      </c>
      <c r="W947" s="2014">
        <f t="shared" si="486"/>
        <v>5</v>
      </c>
      <c r="X947" s="2014">
        <f t="shared" si="486"/>
        <v>5</v>
      </c>
      <c r="Y947" s="2014">
        <f t="shared" si="486"/>
        <v>5</v>
      </c>
      <c r="Z947" s="2014">
        <f t="shared" si="486"/>
        <v>4</v>
      </c>
      <c r="AA947" s="2014">
        <f t="shared" si="486"/>
        <v>4</v>
      </c>
      <c r="AB947" s="2014">
        <f t="shared" si="486"/>
        <v>5</v>
      </c>
      <c r="AC947" s="2014">
        <f t="shared" si="486"/>
        <v>5</v>
      </c>
      <c r="AD947" s="2014">
        <f t="shared" si="486"/>
        <v>5</v>
      </c>
      <c r="AE947" s="2014">
        <f t="shared" si="486"/>
        <v>4</v>
      </c>
      <c r="AF947" s="2014">
        <f t="shared" si="486"/>
        <v>5</v>
      </c>
      <c r="AG947" s="2014">
        <f t="shared" si="486"/>
        <v>4</v>
      </c>
      <c r="AH947" s="2014">
        <f t="shared" si="486"/>
        <v>4</v>
      </c>
    </row>
    <row r="948" spans="1:34" s="2121" customFormat="1">
      <c r="A948" s="1887">
        <v>917</v>
      </c>
      <c r="B948" s="1887">
        <v>945</v>
      </c>
      <c r="D948" s="2177">
        <v>1</v>
      </c>
      <c r="E948" s="104"/>
      <c r="F948" s="104"/>
      <c r="G948" s="104"/>
      <c r="H948" s="2378"/>
      <c r="I948" s="520" t="s">
        <v>131</v>
      </c>
      <c r="J948" s="81"/>
      <c r="K948" s="520"/>
      <c r="L948" s="520"/>
      <c r="M948" s="81"/>
      <c r="N948" s="81"/>
      <c r="O948" s="2230"/>
      <c r="P948" s="1538">
        <f>SUM(P949:P952)</f>
        <v>0</v>
      </c>
      <c r="Q948" s="1538">
        <f t="shared" ref="Q948:AH948" si="487">SUM(Q949:Q952)</f>
        <v>0</v>
      </c>
      <c r="R948" s="1538">
        <f t="shared" si="487"/>
        <v>0</v>
      </c>
      <c r="S948" s="1538">
        <f t="shared" si="487"/>
        <v>0</v>
      </c>
      <c r="T948" s="1538">
        <f t="shared" si="487"/>
        <v>0</v>
      </c>
      <c r="U948" s="1538">
        <f t="shared" si="487"/>
        <v>0</v>
      </c>
      <c r="V948" s="1538">
        <f t="shared" si="487"/>
        <v>0</v>
      </c>
      <c r="W948" s="1538">
        <f t="shared" si="487"/>
        <v>0</v>
      </c>
      <c r="X948" s="1538">
        <f t="shared" si="487"/>
        <v>0</v>
      </c>
      <c r="Y948" s="1538">
        <f t="shared" si="487"/>
        <v>0</v>
      </c>
      <c r="Z948" s="1538">
        <f t="shared" si="487"/>
        <v>0</v>
      </c>
      <c r="AA948" s="1538">
        <f t="shared" si="487"/>
        <v>0</v>
      </c>
      <c r="AB948" s="1538">
        <f t="shared" si="487"/>
        <v>0</v>
      </c>
      <c r="AC948" s="1538">
        <f t="shared" si="487"/>
        <v>0</v>
      </c>
      <c r="AD948" s="1538">
        <f t="shared" si="487"/>
        <v>0</v>
      </c>
      <c r="AE948" s="1538">
        <f t="shared" si="487"/>
        <v>0</v>
      </c>
      <c r="AF948" s="1538">
        <f t="shared" si="487"/>
        <v>0</v>
      </c>
      <c r="AG948" s="1538">
        <f t="shared" si="487"/>
        <v>0</v>
      </c>
      <c r="AH948" s="1538">
        <f t="shared" si="487"/>
        <v>0</v>
      </c>
    </row>
    <row r="949" spans="1:34" s="2121" customFormat="1">
      <c r="A949" s="1887">
        <v>918</v>
      </c>
      <c r="B949" s="1887">
        <v>946</v>
      </c>
      <c r="D949" s="2177">
        <v>1</v>
      </c>
      <c r="E949" s="104"/>
      <c r="F949" s="104"/>
      <c r="G949" s="104"/>
      <c r="H949" s="2378"/>
      <c r="I949" s="104"/>
      <c r="J949" s="2182"/>
      <c r="K949" s="104"/>
      <c r="L949" s="104"/>
      <c r="M949" s="2356"/>
      <c r="N949" s="2356"/>
      <c r="O949" s="2182" t="s">
        <v>130</v>
      </c>
      <c r="P949" s="1388"/>
      <c r="Q949" s="1388"/>
      <c r="R949" s="1388"/>
      <c r="S949" s="1388"/>
      <c r="T949" s="1388"/>
      <c r="U949" s="1388"/>
      <c r="V949" s="1388"/>
      <c r="W949" s="1388"/>
      <c r="X949" s="1388"/>
      <c r="Y949" s="1388"/>
      <c r="Z949" s="1388"/>
      <c r="AA949" s="1388"/>
      <c r="AB949" s="1383">
        <f>R949</f>
        <v>0</v>
      </c>
      <c r="AC949" s="1383">
        <f>U949</f>
        <v>0</v>
      </c>
      <c r="AD949" s="1383">
        <f>X949</f>
        <v>0</v>
      </c>
      <c r="AE949" s="1383">
        <f>AA949</f>
        <v>0</v>
      </c>
      <c r="AF949" s="1383">
        <f>AC949</f>
        <v>0</v>
      </c>
      <c r="AG949" s="1383">
        <f>AE949</f>
        <v>0</v>
      </c>
      <c r="AH949" s="1383">
        <f>AG949</f>
        <v>0</v>
      </c>
    </row>
    <row r="950" spans="1:34" s="2121" customFormat="1">
      <c r="A950" s="1887">
        <v>919</v>
      </c>
      <c r="B950" s="1887">
        <v>947</v>
      </c>
      <c r="D950" s="2177">
        <v>1</v>
      </c>
      <c r="E950" s="104"/>
      <c r="F950" s="104"/>
      <c r="G950" s="104"/>
      <c r="H950" s="2378"/>
      <c r="I950" s="104"/>
      <c r="J950" s="2182"/>
      <c r="K950" s="104"/>
      <c r="L950" s="104"/>
      <c r="M950" s="2356"/>
      <c r="N950" s="2356"/>
      <c r="O950" s="2182" t="s">
        <v>129</v>
      </c>
      <c r="P950" s="1388"/>
      <c r="Q950" s="1388"/>
      <c r="R950" s="1388"/>
      <c r="S950" s="1388"/>
      <c r="T950" s="1388"/>
      <c r="U950" s="1388"/>
      <c r="V950" s="1388"/>
      <c r="W950" s="1388"/>
      <c r="X950" s="1388"/>
      <c r="Y950" s="1388"/>
      <c r="Z950" s="1388"/>
      <c r="AA950" s="1388"/>
      <c r="AB950" s="1383">
        <f>R950</f>
        <v>0</v>
      </c>
      <c r="AC950" s="1383">
        <f>U950</f>
        <v>0</v>
      </c>
      <c r="AD950" s="1383">
        <f>X950</f>
        <v>0</v>
      </c>
      <c r="AE950" s="1383">
        <f>AA950</f>
        <v>0</v>
      </c>
      <c r="AF950" s="1383">
        <f>AC950</f>
        <v>0</v>
      </c>
      <c r="AG950" s="1383">
        <f>AE950</f>
        <v>0</v>
      </c>
      <c r="AH950" s="1383">
        <f>AG950</f>
        <v>0</v>
      </c>
    </row>
    <row r="951" spans="1:34" s="2121" customFormat="1">
      <c r="A951" s="1887">
        <v>920</v>
      </c>
      <c r="B951" s="1887">
        <v>948</v>
      </c>
      <c r="D951" s="2177">
        <v>1</v>
      </c>
      <c r="E951" s="104"/>
      <c r="F951" s="104"/>
      <c r="G951" s="104"/>
      <c r="H951" s="2378"/>
      <c r="I951" s="104"/>
      <c r="J951" s="2182"/>
      <c r="K951" s="104"/>
      <c r="L951" s="104"/>
      <c r="M951" s="2356"/>
      <c r="N951" s="2356"/>
      <c r="O951" s="2182" t="s">
        <v>128</v>
      </c>
      <c r="P951" s="1388"/>
      <c r="Q951" s="1388"/>
      <c r="R951" s="1388"/>
      <c r="S951" s="1388"/>
      <c r="T951" s="1388"/>
      <c r="U951" s="1388"/>
      <c r="V951" s="1388"/>
      <c r="W951" s="1388"/>
      <c r="X951" s="1388"/>
      <c r="Y951" s="1388"/>
      <c r="Z951" s="1388"/>
      <c r="AA951" s="1388"/>
      <c r="AB951" s="1383">
        <f>R951</f>
        <v>0</v>
      </c>
      <c r="AC951" s="1383">
        <f>U951</f>
        <v>0</v>
      </c>
      <c r="AD951" s="1383">
        <f>X951</f>
        <v>0</v>
      </c>
      <c r="AE951" s="1383">
        <f>AA951</f>
        <v>0</v>
      </c>
      <c r="AF951" s="1383">
        <f>AC951</f>
        <v>0</v>
      </c>
      <c r="AG951" s="1383">
        <f>AE951</f>
        <v>0</v>
      </c>
      <c r="AH951" s="1383">
        <f>AG951</f>
        <v>0</v>
      </c>
    </row>
    <row r="952" spans="1:34" s="2121" customFormat="1">
      <c r="A952" s="1887">
        <v>921</v>
      </c>
      <c r="B952" s="1887">
        <v>949</v>
      </c>
      <c r="D952" s="2177">
        <v>1</v>
      </c>
      <c r="E952" s="104"/>
      <c r="F952" s="104"/>
      <c r="G952" s="104"/>
      <c r="H952" s="2378"/>
      <c r="I952" s="1188"/>
      <c r="J952" s="2241"/>
      <c r="K952" s="1188"/>
      <c r="L952" s="1188"/>
      <c r="M952" s="2357"/>
      <c r="N952" s="2357"/>
      <c r="O952" s="2241" t="s">
        <v>125</v>
      </c>
      <c r="P952" s="1547"/>
      <c r="Q952" s="1547"/>
      <c r="R952" s="1547"/>
      <c r="S952" s="1547"/>
      <c r="T952" s="1547"/>
      <c r="U952" s="1547"/>
      <c r="V952" s="1547"/>
      <c r="W952" s="1547"/>
      <c r="X952" s="1547"/>
      <c r="Y952" s="1547"/>
      <c r="Z952" s="1547"/>
      <c r="AA952" s="1547"/>
      <c r="AB952" s="1541">
        <f>R952</f>
        <v>0</v>
      </c>
      <c r="AC952" s="1541">
        <f>U952</f>
        <v>0</v>
      </c>
      <c r="AD952" s="1541">
        <f>X952</f>
        <v>0</v>
      </c>
      <c r="AE952" s="1541">
        <f>AA952</f>
        <v>0</v>
      </c>
      <c r="AF952" s="1541">
        <f>AC952</f>
        <v>0</v>
      </c>
      <c r="AG952" s="1541">
        <f>AE952</f>
        <v>0</v>
      </c>
      <c r="AH952" s="1541">
        <f>AG952</f>
        <v>0</v>
      </c>
    </row>
    <row r="953" spans="1:34" s="2121" customFormat="1">
      <c r="A953" s="1887">
        <v>922</v>
      </c>
      <c r="B953" s="1887">
        <v>950</v>
      </c>
      <c r="D953" s="2177">
        <v>1</v>
      </c>
      <c r="E953" s="104"/>
      <c r="F953" s="104"/>
      <c r="G953" s="104"/>
      <c r="H953" s="2378"/>
      <c r="I953" s="520" t="s">
        <v>239</v>
      </c>
      <c r="J953" s="81"/>
      <c r="K953" s="520"/>
      <c r="L953" s="520"/>
      <c r="M953" s="81"/>
      <c r="N953" s="81"/>
      <c r="O953" s="2230"/>
      <c r="P953" s="1538">
        <f>SUM(P954:P958)</f>
        <v>0</v>
      </c>
      <c r="Q953" s="1538">
        <f t="shared" ref="Q953:AH953" si="488">SUM(Q954:Q958)</f>
        <v>0</v>
      </c>
      <c r="R953" s="1538">
        <f t="shared" si="488"/>
        <v>0</v>
      </c>
      <c r="S953" s="1538">
        <f t="shared" si="488"/>
        <v>0</v>
      </c>
      <c r="T953" s="1538">
        <f t="shared" si="488"/>
        <v>0</v>
      </c>
      <c r="U953" s="1538">
        <f t="shared" si="488"/>
        <v>0</v>
      </c>
      <c r="V953" s="1538">
        <f t="shared" si="488"/>
        <v>0</v>
      </c>
      <c r="W953" s="1538">
        <f t="shared" si="488"/>
        <v>0</v>
      </c>
      <c r="X953" s="1538">
        <f t="shared" si="488"/>
        <v>0</v>
      </c>
      <c r="Y953" s="1538">
        <f t="shared" si="488"/>
        <v>0</v>
      </c>
      <c r="Z953" s="1538">
        <f t="shared" si="488"/>
        <v>0</v>
      </c>
      <c r="AA953" s="1538">
        <f t="shared" si="488"/>
        <v>0</v>
      </c>
      <c r="AB953" s="1538">
        <f t="shared" si="488"/>
        <v>0</v>
      </c>
      <c r="AC953" s="1538">
        <f t="shared" si="488"/>
        <v>0</v>
      </c>
      <c r="AD953" s="1538">
        <f t="shared" si="488"/>
        <v>0</v>
      </c>
      <c r="AE953" s="1538">
        <f t="shared" si="488"/>
        <v>0</v>
      </c>
      <c r="AF953" s="1538">
        <f t="shared" si="488"/>
        <v>0</v>
      </c>
      <c r="AG953" s="1538">
        <f t="shared" si="488"/>
        <v>0</v>
      </c>
      <c r="AH953" s="1538">
        <f t="shared" si="488"/>
        <v>0</v>
      </c>
    </row>
    <row r="954" spans="1:34" s="2121" customFormat="1">
      <c r="A954" s="1887">
        <v>923</v>
      </c>
      <c r="B954" s="1887">
        <v>951</v>
      </c>
      <c r="D954" s="2177">
        <v>1</v>
      </c>
      <c r="E954" s="104"/>
      <c r="F954" s="104"/>
      <c r="G954" s="104"/>
      <c r="H954" s="2378"/>
      <c r="I954" s="104"/>
      <c r="J954" s="2182"/>
      <c r="K954" s="104"/>
      <c r="L954" s="104"/>
      <c r="M954" s="2356"/>
      <c r="N954" s="2356"/>
      <c r="O954" s="2182" t="s">
        <v>240</v>
      </c>
      <c r="P954" s="1388"/>
      <c r="Q954" s="1388"/>
      <c r="R954" s="1388"/>
      <c r="S954" s="1388"/>
      <c r="T954" s="1388"/>
      <c r="U954" s="1388"/>
      <c r="V954" s="1388"/>
      <c r="W954" s="1388"/>
      <c r="X954" s="1388"/>
      <c r="Y954" s="1388"/>
      <c r="Z954" s="1388"/>
      <c r="AA954" s="1388"/>
      <c r="AB954" s="1383">
        <f>R954</f>
        <v>0</v>
      </c>
      <c r="AC954" s="1383">
        <f>U954</f>
        <v>0</v>
      </c>
      <c r="AD954" s="1383">
        <f>X954</f>
        <v>0</v>
      </c>
      <c r="AE954" s="1383">
        <f>AA954</f>
        <v>0</v>
      </c>
      <c r="AF954" s="1383">
        <f>AC954</f>
        <v>0</v>
      </c>
      <c r="AG954" s="1383">
        <f>AE954</f>
        <v>0</v>
      </c>
      <c r="AH954" s="1383">
        <f>AG954</f>
        <v>0</v>
      </c>
    </row>
    <row r="955" spans="1:34" s="2121" customFormat="1">
      <c r="A955" s="1887">
        <v>924</v>
      </c>
      <c r="B955" s="1887">
        <v>952</v>
      </c>
      <c r="D955" s="2177">
        <v>1</v>
      </c>
      <c r="E955" s="104"/>
      <c r="F955" s="104"/>
      <c r="G955" s="104"/>
      <c r="H955" s="2378"/>
      <c r="I955" s="104"/>
      <c r="J955" s="2182"/>
      <c r="K955" s="104"/>
      <c r="L955" s="104"/>
      <c r="M955" s="2356"/>
      <c r="N955" s="2356"/>
      <c r="O955" s="2182" t="s">
        <v>241</v>
      </c>
      <c r="P955" s="1388"/>
      <c r="Q955" s="1388"/>
      <c r="R955" s="1388"/>
      <c r="S955" s="1388"/>
      <c r="T955" s="1388"/>
      <c r="U955" s="1388"/>
      <c r="V955" s="1388"/>
      <c r="W955" s="1388"/>
      <c r="X955" s="1388"/>
      <c r="Y955" s="1388"/>
      <c r="Z955" s="1388"/>
      <c r="AA955" s="1388"/>
      <c r="AB955" s="1383">
        <f>R955</f>
        <v>0</v>
      </c>
      <c r="AC955" s="1383">
        <f>U955</f>
        <v>0</v>
      </c>
      <c r="AD955" s="1383">
        <f>X955</f>
        <v>0</v>
      </c>
      <c r="AE955" s="1383">
        <f>AA955</f>
        <v>0</v>
      </c>
      <c r="AF955" s="1383">
        <f>AC955</f>
        <v>0</v>
      </c>
      <c r="AG955" s="1383">
        <f>AE955</f>
        <v>0</v>
      </c>
      <c r="AH955" s="1383">
        <f>AG955</f>
        <v>0</v>
      </c>
    </row>
    <row r="956" spans="1:34" s="2121" customFormat="1">
      <c r="A956" s="1887">
        <v>925</v>
      </c>
      <c r="B956" s="1887">
        <v>953</v>
      </c>
      <c r="D956" s="2177">
        <v>1</v>
      </c>
      <c r="E956" s="104"/>
      <c r="F956" s="104"/>
      <c r="G956" s="104"/>
      <c r="H956" s="2378"/>
      <c r="I956" s="104"/>
      <c r="J956" s="2182"/>
      <c r="K956" s="104"/>
      <c r="L956" s="104"/>
      <c r="M956" s="2356"/>
      <c r="N956" s="2356"/>
      <c r="O956" s="2182" t="s">
        <v>127</v>
      </c>
      <c r="P956" s="1388"/>
      <c r="Q956" s="1388"/>
      <c r="R956" s="1388"/>
      <c r="S956" s="1388"/>
      <c r="T956" s="1388"/>
      <c r="U956" s="1388"/>
      <c r="V956" s="1388"/>
      <c r="W956" s="1388"/>
      <c r="X956" s="1388"/>
      <c r="Y956" s="1388"/>
      <c r="Z956" s="1388"/>
      <c r="AA956" s="1388"/>
      <c r="AB956" s="1383">
        <f>R956</f>
        <v>0</v>
      </c>
      <c r="AC956" s="1383">
        <f>U956</f>
        <v>0</v>
      </c>
      <c r="AD956" s="1383">
        <f>X956</f>
        <v>0</v>
      </c>
      <c r="AE956" s="1383">
        <f>AA956</f>
        <v>0</v>
      </c>
      <c r="AF956" s="1383">
        <f>AC956</f>
        <v>0</v>
      </c>
      <c r="AG956" s="1383">
        <f>AE956</f>
        <v>0</v>
      </c>
      <c r="AH956" s="1383">
        <f>AG956</f>
        <v>0</v>
      </c>
    </row>
    <row r="957" spans="1:34" s="2121" customFormat="1">
      <c r="A957" s="1887">
        <v>926</v>
      </c>
      <c r="B957" s="1887">
        <v>954</v>
      </c>
      <c r="D957" s="2177">
        <v>1</v>
      </c>
      <c r="E957" s="104"/>
      <c r="F957" s="104"/>
      <c r="G957" s="104"/>
      <c r="H957" s="2378"/>
      <c r="I957" s="104"/>
      <c r="J957" s="2182"/>
      <c r="K957" s="104"/>
      <c r="L957" s="104"/>
      <c r="M957" s="2356"/>
      <c r="N957" s="2356"/>
      <c r="O957" s="2182" t="s">
        <v>126</v>
      </c>
      <c r="P957" s="1388"/>
      <c r="Q957" s="1388"/>
      <c r="R957" s="1388"/>
      <c r="S957" s="1388"/>
      <c r="T957" s="1388"/>
      <c r="U957" s="1388"/>
      <c r="V957" s="1388"/>
      <c r="W957" s="1388"/>
      <c r="X957" s="1388"/>
      <c r="Y957" s="1388"/>
      <c r="Z957" s="1388"/>
      <c r="AA957" s="1388"/>
      <c r="AB957" s="1383">
        <f>R957</f>
        <v>0</v>
      </c>
      <c r="AC957" s="1383">
        <f>U957</f>
        <v>0</v>
      </c>
      <c r="AD957" s="1383">
        <f>X957</f>
        <v>0</v>
      </c>
      <c r="AE957" s="1383">
        <f>AA957</f>
        <v>0</v>
      </c>
      <c r="AF957" s="1383">
        <f>AC957</f>
        <v>0</v>
      </c>
      <c r="AG957" s="1383">
        <f>AE957</f>
        <v>0</v>
      </c>
      <c r="AH957" s="1383">
        <f>AG957</f>
        <v>0</v>
      </c>
    </row>
    <row r="958" spans="1:34" s="2121" customFormat="1">
      <c r="A958" s="1887">
        <v>927</v>
      </c>
      <c r="B958" s="1887">
        <v>955</v>
      </c>
      <c r="D958" s="2177">
        <v>1</v>
      </c>
      <c r="E958" s="104"/>
      <c r="F958" s="104"/>
      <c r="G958" s="104"/>
      <c r="H958" s="2378"/>
      <c r="I958" s="104"/>
      <c r="J958" s="2182"/>
      <c r="K958" s="104"/>
      <c r="L958" s="104"/>
      <c r="M958" s="2356"/>
      <c r="N958" s="2356"/>
      <c r="O958" s="2182" t="s">
        <v>125</v>
      </c>
      <c r="P958" s="1388"/>
      <c r="Q958" s="1388"/>
      <c r="R958" s="1388"/>
      <c r="S958" s="1388"/>
      <c r="T958" s="1388"/>
      <c r="U958" s="1388"/>
      <c r="V958" s="1388"/>
      <c r="W958" s="1388"/>
      <c r="X958" s="1388"/>
      <c r="Y958" s="1388"/>
      <c r="Z958" s="1388"/>
      <c r="AA958" s="1388"/>
      <c r="AB958" s="1383">
        <f>R958</f>
        <v>0</v>
      </c>
      <c r="AC958" s="1383">
        <f>U958</f>
        <v>0</v>
      </c>
      <c r="AD958" s="1383">
        <f>X958</f>
        <v>0</v>
      </c>
      <c r="AE958" s="1383">
        <f>AA958</f>
        <v>0</v>
      </c>
      <c r="AF958" s="1383">
        <f>AC958</f>
        <v>0</v>
      </c>
      <c r="AG958" s="1383">
        <f>AE958</f>
        <v>0</v>
      </c>
      <c r="AH958" s="1383">
        <f>AG958</f>
        <v>0</v>
      </c>
    </row>
    <row r="959" spans="1:34" s="2121" customFormat="1">
      <c r="A959" s="1887">
        <v>928</v>
      </c>
      <c r="B959" s="1887">
        <v>956</v>
      </c>
      <c r="D959" s="2177">
        <v>1</v>
      </c>
      <c r="E959" s="104"/>
      <c r="F959" s="104"/>
      <c r="G959" s="104"/>
      <c r="H959" s="2378"/>
      <c r="I959" s="512" t="s">
        <v>295</v>
      </c>
      <c r="J959" s="512"/>
      <c r="K959" s="512"/>
      <c r="L959" s="511"/>
      <c r="M959" s="511"/>
      <c r="N959" s="511"/>
      <c r="O959" s="2358"/>
      <c r="P959" s="1542">
        <f>SUM(P960:P963)</f>
        <v>5</v>
      </c>
      <c r="Q959" s="1542">
        <f t="shared" ref="Q959:AH959" si="489">SUM(Q960:Q963)</f>
        <v>5</v>
      </c>
      <c r="R959" s="1542">
        <f t="shared" si="489"/>
        <v>5</v>
      </c>
      <c r="S959" s="1542">
        <f t="shared" si="489"/>
        <v>5</v>
      </c>
      <c r="T959" s="1542">
        <f t="shared" si="489"/>
        <v>5</v>
      </c>
      <c r="U959" s="1542">
        <f t="shared" si="489"/>
        <v>5</v>
      </c>
      <c r="V959" s="1542">
        <f t="shared" si="489"/>
        <v>5</v>
      </c>
      <c r="W959" s="1542">
        <f t="shared" si="489"/>
        <v>5</v>
      </c>
      <c r="X959" s="1542">
        <f t="shared" si="489"/>
        <v>5</v>
      </c>
      <c r="Y959" s="1542">
        <f t="shared" si="489"/>
        <v>5</v>
      </c>
      <c r="Z959" s="1542">
        <f t="shared" si="489"/>
        <v>4</v>
      </c>
      <c r="AA959" s="1542">
        <f t="shared" si="489"/>
        <v>4</v>
      </c>
      <c r="AB959" s="1542">
        <f t="shared" si="489"/>
        <v>5</v>
      </c>
      <c r="AC959" s="1542">
        <f t="shared" si="489"/>
        <v>5</v>
      </c>
      <c r="AD959" s="1542">
        <f t="shared" si="489"/>
        <v>5</v>
      </c>
      <c r="AE959" s="1542">
        <f t="shared" si="489"/>
        <v>4</v>
      </c>
      <c r="AF959" s="1542">
        <f t="shared" si="489"/>
        <v>5</v>
      </c>
      <c r="AG959" s="1542">
        <f t="shared" si="489"/>
        <v>4</v>
      </c>
      <c r="AH959" s="1542">
        <f t="shared" si="489"/>
        <v>4</v>
      </c>
    </row>
    <row r="960" spans="1:34" s="2121" customFormat="1">
      <c r="A960" s="1887">
        <v>929</v>
      </c>
      <c r="B960" s="1887">
        <v>957</v>
      </c>
      <c r="D960" s="2177">
        <v>1</v>
      </c>
      <c r="E960" s="104"/>
      <c r="F960" s="104"/>
      <c r="G960" s="104"/>
      <c r="H960" s="2378"/>
      <c r="I960" s="104"/>
      <c r="J960" s="104"/>
      <c r="K960" s="104"/>
      <c r="L960" s="2182"/>
      <c r="M960" s="2356"/>
      <c r="N960" s="2356"/>
      <c r="O960" s="2182" t="s">
        <v>291</v>
      </c>
      <c r="P960" s="1388"/>
      <c r="Q960" s="1388"/>
      <c r="R960" s="1388"/>
      <c r="S960" s="1388"/>
      <c r="T960" s="1388"/>
      <c r="U960" s="1388"/>
      <c r="V960" s="1388"/>
      <c r="W960" s="1388"/>
      <c r="X960" s="1388"/>
      <c r="Y960" s="1388"/>
      <c r="Z960" s="1388"/>
      <c r="AA960" s="1388"/>
      <c r="AB960" s="1383">
        <f>R960</f>
        <v>0</v>
      </c>
      <c r="AC960" s="1383">
        <f>U960</f>
        <v>0</v>
      </c>
      <c r="AD960" s="1383">
        <f>X960</f>
        <v>0</v>
      </c>
      <c r="AE960" s="1383">
        <f>AA960</f>
        <v>0</v>
      </c>
      <c r="AF960" s="1383">
        <f>AC960</f>
        <v>0</v>
      </c>
      <c r="AG960" s="1383">
        <f>AE960</f>
        <v>0</v>
      </c>
      <c r="AH960" s="1383">
        <f>AG960</f>
        <v>0</v>
      </c>
    </row>
    <row r="961" spans="1:34" s="2121" customFormat="1">
      <c r="A961" s="1887">
        <v>930</v>
      </c>
      <c r="B961" s="1887">
        <v>958</v>
      </c>
      <c r="D961" s="2177">
        <v>1</v>
      </c>
      <c r="E961" s="104"/>
      <c r="F961" s="104"/>
      <c r="G961" s="104"/>
      <c r="H961" s="2378"/>
      <c r="I961" s="104"/>
      <c r="J961" s="104"/>
      <c r="K961" s="104"/>
      <c r="L961" s="2182"/>
      <c r="M961" s="2356"/>
      <c r="N961" s="2356"/>
      <c r="O961" s="2182" t="s">
        <v>292</v>
      </c>
      <c r="P961" s="1388"/>
      <c r="Q961" s="1388"/>
      <c r="R961" s="1388"/>
      <c r="S961" s="1388"/>
      <c r="T961" s="1388"/>
      <c r="U961" s="1388"/>
      <c r="V961" s="1388"/>
      <c r="W961" s="1388"/>
      <c r="X961" s="1388"/>
      <c r="Y961" s="1388"/>
      <c r="Z961" s="1388"/>
      <c r="AA961" s="1388"/>
      <c r="AB961" s="1383">
        <f>R961</f>
        <v>0</v>
      </c>
      <c r="AC961" s="1383">
        <f>U961</f>
        <v>0</v>
      </c>
      <c r="AD961" s="1383">
        <f>X961</f>
        <v>0</v>
      </c>
      <c r="AE961" s="1383">
        <f>AA961</f>
        <v>0</v>
      </c>
      <c r="AF961" s="1383">
        <f>AC961</f>
        <v>0</v>
      </c>
      <c r="AG961" s="1383">
        <f>AE961</f>
        <v>0</v>
      </c>
      <c r="AH961" s="1383">
        <f>AG961</f>
        <v>0</v>
      </c>
    </row>
    <row r="962" spans="1:34" s="2121" customFormat="1">
      <c r="A962" s="1887">
        <v>931</v>
      </c>
      <c r="B962" s="1887">
        <v>959</v>
      </c>
      <c r="D962" s="2177">
        <v>1</v>
      </c>
      <c r="E962" s="104"/>
      <c r="F962" s="104"/>
      <c r="G962" s="104"/>
      <c r="H962" s="2378"/>
      <c r="I962" s="104"/>
      <c r="J962" s="104"/>
      <c r="K962" s="104"/>
      <c r="L962" s="2182"/>
      <c r="M962" s="2356"/>
      <c r="N962" s="2356"/>
      <c r="O962" s="2182" t="s">
        <v>293</v>
      </c>
      <c r="P962" s="1388">
        <v>5</v>
      </c>
      <c r="Q962" s="1388">
        <v>5</v>
      </c>
      <c r="R962" s="1388">
        <v>5</v>
      </c>
      <c r="S962" s="1388">
        <v>5</v>
      </c>
      <c r="T962" s="1388">
        <v>5</v>
      </c>
      <c r="U962" s="1388">
        <v>5</v>
      </c>
      <c r="V962" s="1388">
        <v>5</v>
      </c>
      <c r="W962" s="1388">
        <v>5</v>
      </c>
      <c r="X962" s="1388">
        <v>5</v>
      </c>
      <c r="Y962" s="1388">
        <v>5</v>
      </c>
      <c r="Z962" s="1388">
        <v>4</v>
      </c>
      <c r="AA962" s="1388">
        <v>4</v>
      </c>
      <c r="AB962" s="1383">
        <f>R962</f>
        <v>5</v>
      </c>
      <c r="AC962" s="1383">
        <f>U962</f>
        <v>5</v>
      </c>
      <c r="AD962" s="1383">
        <f>X962</f>
        <v>5</v>
      </c>
      <c r="AE962" s="1383">
        <f>AA962</f>
        <v>4</v>
      </c>
      <c r="AF962" s="1383">
        <f>AC962</f>
        <v>5</v>
      </c>
      <c r="AG962" s="1383">
        <f>AE962</f>
        <v>4</v>
      </c>
      <c r="AH962" s="1383">
        <f>AG962</f>
        <v>4</v>
      </c>
    </row>
    <row r="963" spans="1:34" s="2121" customFormat="1">
      <c r="A963" s="1887">
        <v>932</v>
      </c>
      <c r="B963" s="1887">
        <v>960</v>
      </c>
      <c r="D963" s="2177">
        <v>1</v>
      </c>
      <c r="E963" s="104"/>
      <c r="F963" s="104"/>
      <c r="G963" s="104"/>
      <c r="H963" s="2378"/>
      <c r="I963" s="1188"/>
      <c r="J963" s="1188"/>
      <c r="K963" s="1188"/>
      <c r="L963" s="2241"/>
      <c r="M963" s="2357"/>
      <c r="N963" s="2357"/>
      <c r="O963" s="2241" t="s">
        <v>294</v>
      </c>
      <c r="P963" s="1547"/>
      <c r="Q963" s="1547"/>
      <c r="R963" s="1547"/>
      <c r="S963" s="1547"/>
      <c r="T963" s="1547"/>
      <c r="U963" s="1547"/>
      <c r="V963" s="1547"/>
      <c r="W963" s="1547"/>
      <c r="X963" s="1547"/>
      <c r="Y963" s="1547"/>
      <c r="Z963" s="1547"/>
      <c r="AA963" s="1547"/>
      <c r="AB963" s="1541">
        <f>R963</f>
        <v>0</v>
      </c>
      <c r="AC963" s="1541">
        <f>U963</f>
        <v>0</v>
      </c>
      <c r="AD963" s="1541">
        <f>X963</f>
        <v>0</v>
      </c>
      <c r="AE963" s="1541">
        <f>AA963</f>
        <v>0</v>
      </c>
      <c r="AF963" s="1541">
        <f>AC963</f>
        <v>0</v>
      </c>
      <c r="AG963" s="1541">
        <f>AE963</f>
        <v>0</v>
      </c>
      <c r="AH963" s="1541">
        <f>AG963</f>
        <v>0</v>
      </c>
    </row>
    <row r="964" spans="1:34" s="2121" customFormat="1">
      <c r="A964" s="1887">
        <v>933</v>
      </c>
      <c r="B964" s="1887">
        <v>961</v>
      </c>
      <c r="D964" s="2177">
        <v>1</v>
      </c>
      <c r="E964" s="104"/>
      <c r="F964" s="104"/>
      <c r="G964" s="104"/>
      <c r="H964" s="2378"/>
      <c r="I964" s="520" t="s">
        <v>242</v>
      </c>
      <c r="J964" s="520"/>
      <c r="K964" s="520"/>
      <c r="L964" s="81"/>
      <c r="M964" s="81"/>
      <c r="N964" s="81"/>
      <c r="O964" s="2230"/>
      <c r="P964" s="1538">
        <f>SUM(P965:P969)</f>
        <v>0</v>
      </c>
      <c r="Q964" s="1538">
        <f t="shared" ref="Q964:AH964" si="490">SUM(Q965:Q969)</f>
        <v>0</v>
      </c>
      <c r="R964" s="1538">
        <f t="shared" si="490"/>
        <v>0</v>
      </c>
      <c r="S964" s="1538">
        <f t="shared" si="490"/>
        <v>0</v>
      </c>
      <c r="T964" s="1538">
        <f t="shared" si="490"/>
        <v>0</v>
      </c>
      <c r="U964" s="1538">
        <f t="shared" si="490"/>
        <v>0</v>
      </c>
      <c r="V964" s="1538">
        <f t="shared" si="490"/>
        <v>0</v>
      </c>
      <c r="W964" s="1538">
        <f t="shared" si="490"/>
        <v>0</v>
      </c>
      <c r="X964" s="1538">
        <f t="shared" si="490"/>
        <v>0</v>
      </c>
      <c r="Y964" s="1538">
        <f t="shared" si="490"/>
        <v>0</v>
      </c>
      <c r="Z964" s="1538">
        <f t="shared" si="490"/>
        <v>0</v>
      </c>
      <c r="AA964" s="1538">
        <f t="shared" si="490"/>
        <v>0</v>
      </c>
      <c r="AB964" s="1538">
        <f t="shared" si="490"/>
        <v>0</v>
      </c>
      <c r="AC964" s="1538">
        <f t="shared" si="490"/>
        <v>0</v>
      </c>
      <c r="AD964" s="1538">
        <f t="shared" si="490"/>
        <v>0</v>
      </c>
      <c r="AE964" s="1538">
        <f t="shared" si="490"/>
        <v>0</v>
      </c>
      <c r="AF964" s="1538">
        <f t="shared" si="490"/>
        <v>0</v>
      </c>
      <c r="AG964" s="1538">
        <f t="shared" si="490"/>
        <v>0</v>
      </c>
      <c r="AH964" s="1538">
        <f t="shared" si="490"/>
        <v>0</v>
      </c>
    </row>
    <row r="965" spans="1:34" s="2121" customFormat="1">
      <c r="A965" s="1887">
        <v>934</v>
      </c>
      <c r="B965" s="1887">
        <v>962</v>
      </c>
      <c r="D965" s="2177">
        <v>1</v>
      </c>
      <c r="E965" s="104"/>
      <c r="F965" s="104"/>
      <c r="G965" s="104"/>
      <c r="H965" s="2378"/>
      <c r="I965" s="104"/>
      <c r="J965" s="104"/>
      <c r="K965" s="2182"/>
      <c r="L965" s="2182"/>
      <c r="M965" s="2356"/>
      <c r="N965" s="2356"/>
      <c r="O965" s="2359" t="s">
        <v>124</v>
      </c>
      <c r="P965" s="1388"/>
      <c r="Q965" s="1388"/>
      <c r="R965" s="1388"/>
      <c r="S965" s="1388"/>
      <c r="T965" s="1388"/>
      <c r="U965" s="1388"/>
      <c r="V965" s="1388"/>
      <c r="W965" s="1388"/>
      <c r="X965" s="1388"/>
      <c r="Y965" s="1388"/>
      <c r="Z965" s="1388"/>
      <c r="AA965" s="1388"/>
      <c r="AB965" s="1383">
        <f>R965</f>
        <v>0</v>
      </c>
      <c r="AC965" s="1383">
        <f>U965</f>
        <v>0</v>
      </c>
      <c r="AD965" s="1383">
        <f>X965</f>
        <v>0</v>
      </c>
      <c r="AE965" s="1383">
        <f>AA965</f>
        <v>0</v>
      </c>
      <c r="AF965" s="1383">
        <f>AC965</f>
        <v>0</v>
      </c>
      <c r="AG965" s="1383">
        <f>AE965</f>
        <v>0</v>
      </c>
      <c r="AH965" s="1383">
        <f>AG965</f>
        <v>0</v>
      </c>
    </row>
    <row r="966" spans="1:34" s="2121" customFormat="1">
      <c r="A966" s="1887">
        <v>935</v>
      </c>
      <c r="B966" s="1887">
        <v>963</v>
      </c>
      <c r="D966" s="2177">
        <v>1</v>
      </c>
      <c r="E966" s="104"/>
      <c r="F966" s="104"/>
      <c r="G966" s="104"/>
      <c r="H966" s="2378"/>
      <c r="I966" s="104"/>
      <c r="J966" s="104"/>
      <c r="K966" s="2182"/>
      <c r="L966" s="2182"/>
      <c r="M966" s="2356"/>
      <c r="N966" s="2356"/>
      <c r="O966" s="2359" t="s">
        <v>77</v>
      </c>
      <c r="P966" s="1388"/>
      <c r="Q966" s="1388"/>
      <c r="R966" s="1388"/>
      <c r="S966" s="1388"/>
      <c r="T966" s="1388"/>
      <c r="U966" s="1388"/>
      <c r="V966" s="1388"/>
      <c r="W966" s="1388"/>
      <c r="X966" s="1388"/>
      <c r="Y966" s="1388"/>
      <c r="Z966" s="1388"/>
      <c r="AA966" s="1388"/>
      <c r="AB966" s="1383">
        <f>R966</f>
        <v>0</v>
      </c>
      <c r="AC966" s="1383">
        <f>U966</f>
        <v>0</v>
      </c>
      <c r="AD966" s="1383">
        <f>X966</f>
        <v>0</v>
      </c>
      <c r="AE966" s="1383">
        <f>AA966</f>
        <v>0</v>
      </c>
      <c r="AF966" s="1383">
        <f>AC966</f>
        <v>0</v>
      </c>
      <c r="AG966" s="1383">
        <f>AE966</f>
        <v>0</v>
      </c>
      <c r="AH966" s="1383">
        <f>AG966</f>
        <v>0</v>
      </c>
    </row>
    <row r="967" spans="1:34" s="2121" customFormat="1">
      <c r="A967" s="1887">
        <v>936</v>
      </c>
      <c r="B967" s="1887">
        <v>964</v>
      </c>
      <c r="D967" s="2177">
        <v>1</v>
      </c>
      <c r="E967" s="104"/>
      <c r="F967" s="104"/>
      <c r="G967" s="104"/>
      <c r="H967" s="2378"/>
      <c r="I967" s="104"/>
      <c r="J967" s="104"/>
      <c r="K967" s="2182"/>
      <c r="L967" s="2182"/>
      <c r="M967" s="2356"/>
      <c r="N967" s="2356"/>
      <c r="O967" s="2359" t="s">
        <v>78</v>
      </c>
      <c r="P967" s="1388"/>
      <c r="Q967" s="1388"/>
      <c r="R967" s="1388"/>
      <c r="S967" s="1388"/>
      <c r="T967" s="1388"/>
      <c r="U967" s="1388"/>
      <c r="V967" s="1388"/>
      <c r="W967" s="1388"/>
      <c r="X967" s="1388"/>
      <c r="Y967" s="1388"/>
      <c r="Z967" s="1388"/>
      <c r="AA967" s="1388"/>
      <c r="AB967" s="1383">
        <f>R967</f>
        <v>0</v>
      </c>
      <c r="AC967" s="1383">
        <f>U967</f>
        <v>0</v>
      </c>
      <c r="AD967" s="1383">
        <f>X967</f>
        <v>0</v>
      </c>
      <c r="AE967" s="1383">
        <f>AA967</f>
        <v>0</v>
      </c>
      <c r="AF967" s="1383">
        <f>AC967</f>
        <v>0</v>
      </c>
      <c r="AG967" s="1383">
        <f>AE967</f>
        <v>0</v>
      </c>
      <c r="AH967" s="1383">
        <f>AG967</f>
        <v>0</v>
      </c>
    </row>
    <row r="968" spans="1:34" s="2121" customFormat="1">
      <c r="A968" s="1887">
        <v>937</v>
      </c>
      <c r="B968" s="1887">
        <v>965</v>
      </c>
      <c r="D968" s="2177">
        <v>1</v>
      </c>
      <c r="E968" s="104"/>
      <c r="F968" s="104"/>
      <c r="G968" s="104"/>
      <c r="H968" s="2378"/>
      <c r="I968" s="104"/>
      <c r="J968" s="104"/>
      <c r="K968" s="2182"/>
      <c r="L968" s="2182"/>
      <c r="M968" s="2356"/>
      <c r="N968" s="2356"/>
      <c r="O968" s="2359" t="s">
        <v>79</v>
      </c>
      <c r="P968" s="1388"/>
      <c r="Q968" s="1388"/>
      <c r="R968" s="1388"/>
      <c r="S968" s="1388"/>
      <c r="T968" s="1388"/>
      <c r="U968" s="1388"/>
      <c r="V968" s="1388"/>
      <c r="W968" s="1388"/>
      <c r="X968" s="1388"/>
      <c r="Y968" s="1388"/>
      <c r="Z968" s="1388"/>
      <c r="AA968" s="1388"/>
      <c r="AB968" s="1383">
        <f>R968</f>
        <v>0</v>
      </c>
      <c r="AC968" s="1383">
        <f>U968</f>
        <v>0</v>
      </c>
      <c r="AD968" s="1383">
        <f>X968</f>
        <v>0</v>
      </c>
      <c r="AE968" s="1383">
        <f>AA968</f>
        <v>0</v>
      </c>
      <c r="AF968" s="1383">
        <f>AC968</f>
        <v>0</v>
      </c>
      <c r="AG968" s="1383">
        <f>AE968</f>
        <v>0</v>
      </c>
      <c r="AH968" s="1383">
        <f>AG968</f>
        <v>0</v>
      </c>
    </row>
    <row r="969" spans="1:34" s="2121" customFormat="1">
      <c r="A969" s="1887">
        <v>938</v>
      </c>
      <c r="B969" s="1887">
        <v>966</v>
      </c>
      <c r="D969" s="2177">
        <v>1</v>
      </c>
      <c r="E969" s="104"/>
      <c r="F969" s="104"/>
      <c r="G969" s="104"/>
      <c r="H969" s="2378"/>
      <c r="I969" s="104"/>
      <c r="J969" s="104"/>
      <c r="K969" s="2182"/>
      <c r="L969" s="2182"/>
      <c r="M969" s="2356"/>
      <c r="N969" s="2356"/>
      <c r="O969" s="2359" t="s">
        <v>11</v>
      </c>
      <c r="P969" s="1388"/>
      <c r="Q969" s="1388"/>
      <c r="R969" s="1388"/>
      <c r="S969" s="1388"/>
      <c r="T969" s="1388"/>
      <c r="U969" s="1388"/>
      <c r="V969" s="1388"/>
      <c r="W969" s="1388"/>
      <c r="X969" s="1388"/>
      <c r="Y969" s="1388"/>
      <c r="Z969" s="1388"/>
      <c r="AA969" s="1388"/>
      <c r="AB969" s="1383">
        <f>R969</f>
        <v>0</v>
      </c>
      <c r="AC969" s="1383">
        <f>U969</f>
        <v>0</v>
      </c>
      <c r="AD969" s="1383">
        <f>X969</f>
        <v>0</v>
      </c>
      <c r="AE969" s="1383">
        <f>AA969</f>
        <v>0</v>
      </c>
      <c r="AF969" s="1383">
        <f>AC969</f>
        <v>0</v>
      </c>
      <c r="AG969" s="1383">
        <f>AE969</f>
        <v>0</v>
      </c>
      <c r="AH969" s="1383">
        <f>AG969</f>
        <v>0</v>
      </c>
    </row>
    <row r="970" spans="1:34" s="2121" customFormat="1">
      <c r="A970" s="1887">
        <v>939</v>
      </c>
      <c r="B970" s="1887">
        <v>967</v>
      </c>
      <c r="D970" s="2177">
        <v>1</v>
      </c>
      <c r="E970" s="104"/>
      <c r="F970" s="104"/>
      <c r="G970" s="104"/>
      <c r="H970" s="2378"/>
      <c r="I970" s="512" t="s">
        <v>243</v>
      </c>
      <c r="J970" s="512"/>
      <c r="K970" s="512"/>
      <c r="L970" s="511"/>
      <c r="M970" s="511"/>
      <c r="N970" s="511"/>
      <c r="O970" s="2358"/>
      <c r="P970" s="1542">
        <f>SUM(P971:P973)</f>
        <v>0</v>
      </c>
      <c r="Q970" s="1542">
        <f t="shared" ref="Q970:AH970" si="491">SUM(Q971:Q973)</f>
        <v>0</v>
      </c>
      <c r="R970" s="1542">
        <f t="shared" si="491"/>
        <v>0</v>
      </c>
      <c r="S970" s="1542">
        <f t="shared" si="491"/>
        <v>0</v>
      </c>
      <c r="T970" s="1542">
        <f t="shared" si="491"/>
        <v>0</v>
      </c>
      <c r="U970" s="1542">
        <f t="shared" si="491"/>
        <v>0</v>
      </c>
      <c r="V970" s="1542">
        <f t="shared" si="491"/>
        <v>0</v>
      </c>
      <c r="W970" s="1542">
        <f t="shared" si="491"/>
        <v>0</v>
      </c>
      <c r="X970" s="1542">
        <f t="shared" si="491"/>
        <v>0</v>
      </c>
      <c r="Y970" s="1542">
        <f t="shared" si="491"/>
        <v>0</v>
      </c>
      <c r="Z970" s="1542">
        <f t="shared" si="491"/>
        <v>0</v>
      </c>
      <c r="AA970" s="1542">
        <f t="shared" si="491"/>
        <v>0</v>
      </c>
      <c r="AB970" s="1542">
        <f t="shared" si="491"/>
        <v>0</v>
      </c>
      <c r="AC970" s="1542">
        <f t="shared" si="491"/>
        <v>0</v>
      </c>
      <c r="AD970" s="1542">
        <f t="shared" si="491"/>
        <v>0</v>
      </c>
      <c r="AE970" s="1542">
        <f t="shared" si="491"/>
        <v>0</v>
      </c>
      <c r="AF970" s="1542">
        <f t="shared" si="491"/>
        <v>0</v>
      </c>
      <c r="AG970" s="1542">
        <f t="shared" si="491"/>
        <v>0</v>
      </c>
      <c r="AH970" s="1542">
        <f t="shared" si="491"/>
        <v>0</v>
      </c>
    </row>
    <row r="971" spans="1:34" s="2121" customFormat="1">
      <c r="A971" s="1887">
        <v>940</v>
      </c>
      <c r="B971" s="1887">
        <v>968</v>
      </c>
      <c r="D971" s="2177">
        <v>1</v>
      </c>
      <c r="E971" s="104"/>
      <c r="F971" s="104"/>
      <c r="G971" s="104"/>
      <c r="H971" s="2378"/>
      <c r="I971" s="104"/>
      <c r="J971" s="104"/>
      <c r="K971" s="2182"/>
      <c r="L971" s="2182"/>
      <c r="M971" s="2356"/>
      <c r="N971" s="2356"/>
      <c r="O971" s="2359" t="s">
        <v>81</v>
      </c>
      <c r="P971" s="1388"/>
      <c r="Q971" s="1388"/>
      <c r="R971" s="1388"/>
      <c r="S971" s="1388"/>
      <c r="T971" s="1388"/>
      <c r="U971" s="1388"/>
      <c r="V971" s="1388"/>
      <c r="W971" s="1388"/>
      <c r="X971" s="1388"/>
      <c r="Y971" s="1388"/>
      <c r="Z971" s="1388"/>
      <c r="AA971" s="1388"/>
      <c r="AB971" s="1383">
        <f>R971</f>
        <v>0</v>
      </c>
      <c r="AC971" s="1383">
        <f>U971</f>
        <v>0</v>
      </c>
      <c r="AD971" s="1383">
        <f>X971</f>
        <v>0</v>
      </c>
      <c r="AE971" s="1383">
        <f>AA971</f>
        <v>0</v>
      </c>
      <c r="AF971" s="1383">
        <f>AC971</f>
        <v>0</v>
      </c>
      <c r="AG971" s="1383">
        <f>AE971</f>
        <v>0</v>
      </c>
      <c r="AH971" s="1383">
        <f>AG971</f>
        <v>0</v>
      </c>
    </row>
    <row r="972" spans="1:34" s="2121" customFormat="1">
      <c r="A972" s="1887">
        <v>941</v>
      </c>
      <c r="B972" s="1887">
        <v>969</v>
      </c>
      <c r="D972" s="2177">
        <v>1</v>
      </c>
      <c r="E972" s="104"/>
      <c r="F972" s="104"/>
      <c r="G972" s="104"/>
      <c r="H972" s="2378"/>
      <c r="I972" s="104"/>
      <c r="J972" s="104"/>
      <c r="K972" s="2182"/>
      <c r="L972" s="2182"/>
      <c r="M972" s="2356"/>
      <c r="N972" s="2356"/>
      <c r="O972" s="2359" t="s">
        <v>82</v>
      </c>
      <c r="P972" s="1388"/>
      <c r="Q972" s="1388"/>
      <c r="R972" s="1388"/>
      <c r="S972" s="1388"/>
      <c r="T972" s="1388"/>
      <c r="U972" s="1388"/>
      <c r="V972" s="1388"/>
      <c r="W972" s="1388"/>
      <c r="X972" s="1388"/>
      <c r="Y972" s="1388"/>
      <c r="Z972" s="1388"/>
      <c r="AA972" s="1388"/>
      <c r="AB972" s="1383">
        <f>R972</f>
        <v>0</v>
      </c>
      <c r="AC972" s="1383">
        <f>U972</f>
        <v>0</v>
      </c>
      <c r="AD972" s="1383">
        <f>X972</f>
        <v>0</v>
      </c>
      <c r="AE972" s="1383">
        <f>AA972</f>
        <v>0</v>
      </c>
      <c r="AF972" s="1383">
        <f>AC972</f>
        <v>0</v>
      </c>
      <c r="AG972" s="1383">
        <f>AE972</f>
        <v>0</v>
      </c>
      <c r="AH972" s="1383">
        <f>AG972</f>
        <v>0</v>
      </c>
    </row>
    <row r="973" spans="1:34" s="2121" customFormat="1">
      <c r="A973" s="1887">
        <v>942</v>
      </c>
      <c r="B973" s="1887">
        <v>970</v>
      </c>
      <c r="D973" s="2177">
        <v>1</v>
      </c>
      <c r="E973" s="104"/>
      <c r="F973" s="104"/>
      <c r="G973" s="104"/>
      <c r="H973" s="2379"/>
      <c r="I973" s="1188"/>
      <c r="J973" s="1188"/>
      <c r="K973" s="2241"/>
      <c r="L973" s="2241"/>
      <c r="M973" s="2357"/>
      <c r="N973" s="2357"/>
      <c r="O973" s="2361" t="s">
        <v>83</v>
      </c>
      <c r="P973" s="1547"/>
      <c r="Q973" s="1547"/>
      <c r="R973" s="1547"/>
      <c r="S973" s="1547"/>
      <c r="T973" s="1547"/>
      <c r="U973" s="1547"/>
      <c r="V973" s="1547"/>
      <c r="W973" s="1547"/>
      <c r="X973" s="1547"/>
      <c r="Y973" s="1547"/>
      <c r="Z973" s="1547"/>
      <c r="AA973" s="1547"/>
      <c r="AB973" s="1541">
        <f>R973</f>
        <v>0</v>
      </c>
      <c r="AC973" s="1541">
        <f>U973</f>
        <v>0</v>
      </c>
      <c r="AD973" s="1541">
        <f>X973</f>
        <v>0</v>
      </c>
      <c r="AE973" s="1541">
        <f>AA973</f>
        <v>0</v>
      </c>
      <c r="AF973" s="1541">
        <f>AC973</f>
        <v>0</v>
      </c>
      <c r="AG973" s="1541">
        <f>AE973</f>
        <v>0</v>
      </c>
      <c r="AH973" s="1541">
        <f>AG973</f>
        <v>0</v>
      </c>
    </row>
    <row r="974" spans="1:34" s="2121" customFormat="1">
      <c r="A974" s="1887">
        <v>943</v>
      </c>
      <c r="B974" s="1887">
        <v>971</v>
      </c>
      <c r="D974" s="2177">
        <v>1</v>
      </c>
      <c r="E974" s="104"/>
      <c r="F974" s="104"/>
      <c r="G974" s="104"/>
      <c r="H974" s="2362" t="s">
        <v>317</v>
      </c>
      <c r="I974" s="2363"/>
      <c r="J974" s="2364"/>
      <c r="K974" s="2364"/>
      <c r="L974" s="2363"/>
      <c r="M974" s="2363"/>
      <c r="N974" s="2363"/>
      <c r="O974" s="2365"/>
      <c r="P974" s="1548"/>
      <c r="Q974" s="1548"/>
      <c r="R974" s="1548"/>
      <c r="S974" s="1548"/>
      <c r="T974" s="1548"/>
      <c r="U974" s="1548"/>
      <c r="V974" s="1548"/>
      <c r="W974" s="1548"/>
      <c r="X974" s="1548"/>
      <c r="Y974" s="1548"/>
      <c r="Z974" s="1548"/>
      <c r="AA974" s="1548"/>
      <c r="AB974" s="1544">
        <f>R974</f>
        <v>0</v>
      </c>
      <c r="AC974" s="1544">
        <f>U974</f>
        <v>0</v>
      </c>
      <c r="AD974" s="1544">
        <f>X974</f>
        <v>0</v>
      </c>
      <c r="AE974" s="1544">
        <f>AA974</f>
        <v>0</v>
      </c>
      <c r="AF974" s="1544">
        <f>AC974</f>
        <v>0</v>
      </c>
      <c r="AG974" s="1544">
        <f>AE974</f>
        <v>0</v>
      </c>
      <c r="AH974" s="1544">
        <f>AG974</f>
        <v>0</v>
      </c>
    </row>
    <row r="975" spans="1:34" s="2121" customFormat="1">
      <c r="A975" s="1887"/>
      <c r="B975" s="1887">
        <v>972</v>
      </c>
      <c r="D975" s="2177">
        <v>1</v>
      </c>
      <c r="E975" s="104"/>
      <c r="F975" s="104"/>
      <c r="G975" s="104"/>
      <c r="H975" s="104"/>
      <c r="I975" s="2182"/>
      <c r="J975" s="104"/>
      <c r="K975" s="104"/>
      <c r="L975" s="2182"/>
      <c r="M975" s="2182"/>
      <c r="N975" s="2182"/>
      <c r="O975" s="2182"/>
      <c r="P975" s="2187"/>
      <c r="Q975" s="2187"/>
      <c r="R975" s="2187"/>
      <c r="S975" s="2187"/>
      <c r="T975" s="2187"/>
      <c r="U975" s="2187"/>
      <c r="V975" s="2187"/>
      <c r="W975" s="2187"/>
      <c r="X975" s="2187"/>
      <c r="Y975" s="2187"/>
    </row>
    <row r="976" spans="1:34" ht="18">
      <c r="A976" s="1887">
        <v>975</v>
      </c>
      <c r="B976" s="1887">
        <v>973</v>
      </c>
      <c r="C976" s="2121"/>
      <c r="D976" s="2177">
        <v>1</v>
      </c>
      <c r="E976" s="2380" t="s">
        <v>429</v>
      </c>
      <c r="F976" s="2380"/>
      <c r="H976" s="104"/>
      <c r="I976" s="2182"/>
      <c r="J976" s="104"/>
      <c r="K976" s="104"/>
      <c r="L976" s="2182"/>
      <c r="M976" s="2182"/>
      <c r="N976" s="2182"/>
      <c r="O976" s="447"/>
      <c r="P976" s="2187"/>
      <c r="Q976" s="2187"/>
      <c r="R976" s="2187"/>
      <c r="S976" s="2187"/>
      <c r="T976" s="2187"/>
      <c r="U976" s="2187"/>
    </row>
    <row r="977" spans="1:34" ht="15.75">
      <c r="A977" s="1887">
        <v>976</v>
      </c>
      <c r="B977" s="1887">
        <v>974</v>
      </c>
      <c r="C977" s="2121"/>
      <c r="D977" s="2177">
        <v>1</v>
      </c>
      <c r="E977" s="371"/>
      <c r="F977" s="2207" t="s">
        <v>482</v>
      </c>
      <c r="H977" s="104"/>
      <c r="I977" s="2182"/>
      <c r="J977" s="104"/>
      <c r="K977" s="104"/>
      <c r="L977" s="2182"/>
      <c r="M977" s="2182"/>
      <c r="N977" s="2182"/>
      <c r="O977" s="2182"/>
      <c r="P977" s="2187"/>
      <c r="Q977" s="2187"/>
      <c r="R977" s="2187"/>
      <c r="S977" s="2187"/>
      <c r="T977" s="2187"/>
      <c r="U977" s="2187"/>
    </row>
    <row r="978" spans="1:34">
      <c r="A978" s="1887">
        <v>977</v>
      </c>
      <c r="B978" s="1887">
        <v>975</v>
      </c>
      <c r="C978" s="2121"/>
      <c r="D978" s="2177">
        <v>1</v>
      </c>
      <c r="E978" s="104"/>
      <c r="F978" s="104"/>
      <c r="G978" s="326"/>
      <c r="H978" s="2190"/>
      <c r="I978" s="2191"/>
      <c r="J978" s="2192"/>
      <c r="K978" s="2192"/>
      <c r="L978" s="2191"/>
      <c r="M978" s="2191"/>
      <c r="N978" s="2191"/>
      <c r="O978" s="2193"/>
      <c r="P978" s="2194">
        <f>P$10</f>
        <v>43922</v>
      </c>
      <c r="Q978" s="2194">
        <f t="shared" ref="Q978:AH978" si="492">Q$10</f>
        <v>43952</v>
      </c>
      <c r="R978" s="2194">
        <f t="shared" si="492"/>
        <v>43983</v>
      </c>
      <c r="S978" s="2194">
        <f t="shared" si="492"/>
        <v>44013</v>
      </c>
      <c r="T978" s="2194">
        <f t="shared" si="492"/>
        <v>44044</v>
      </c>
      <c r="U978" s="2194">
        <f t="shared" si="492"/>
        <v>44075</v>
      </c>
      <c r="V978" s="2194">
        <f t="shared" si="492"/>
        <v>44105</v>
      </c>
      <c r="W978" s="2194">
        <f t="shared" si="492"/>
        <v>44136</v>
      </c>
      <c r="X978" s="2194">
        <f t="shared" si="492"/>
        <v>44166</v>
      </c>
      <c r="Y978" s="2194">
        <f t="shared" si="492"/>
        <v>44197</v>
      </c>
      <c r="Z978" s="2194">
        <f t="shared" si="492"/>
        <v>44228</v>
      </c>
      <c r="AA978" s="2194">
        <f t="shared" si="492"/>
        <v>44256</v>
      </c>
      <c r="AB978" s="1374" t="str">
        <f t="shared" si="492"/>
        <v>Q1</v>
      </c>
      <c r="AC978" s="1374" t="str">
        <f t="shared" si="492"/>
        <v>Q2</v>
      </c>
      <c r="AD978" s="1374" t="str">
        <f t="shared" si="492"/>
        <v>Q3</v>
      </c>
      <c r="AE978" s="1374" t="str">
        <f t="shared" si="492"/>
        <v>Q4</v>
      </c>
      <c r="AF978" s="1374" t="str">
        <f t="shared" si="492"/>
        <v>1st H</v>
      </c>
      <c r="AG978" s="1374" t="str">
        <f t="shared" si="492"/>
        <v>2nd H</v>
      </c>
      <c r="AH978" s="1374" t="str">
        <f t="shared" si="492"/>
        <v>Yr.</v>
      </c>
    </row>
    <row r="979" spans="1:34">
      <c r="A979" s="1887">
        <v>978</v>
      </c>
      <c r="B979" s="1887">
        <v>976</v>
      </c>
      <c r="C979" s="2121"/>
      <c r="D979" s="2177">
        <v>1</v>
      </c>
      <c r="E979" s="104"/>
      <c r="F979" s="104"/>
      <c r="G979" s="326"/>
      <c r="H979" s="2362" t="s">
        <v>248</v>
      </c>
      <c r="I979" s="2364"/>
      <c r="J979" s="2364"/>
      <c r="K979" s="2364"/>
      <c r="L979" s="2363"/>
      <c r="M979" s="2363"/>
      <c r="N979" s="2363"/>
      <c r="O979" s="2365"/>
      <c r="P979" s="1562">
        <f>P980+P981+P982</f>
        <v>1600276</v>
      </c>
      <c r="Q979" s="1562">
        <f t="shared" ref="Q979:AH979" si="493">Q980+Q981+Q982</f>
        <v>1523088</v>
      </c>
      <c r="R979" s="1562">
        <f t="shared" si="493"/>
        <v>1302940</v>
      </c>
      <c r="S979" s="1562">
        <f t="shared" si="493"/>
        <v>1126415</v>
      </c>
      <c r="T979" s="1562">
        <f t="shared" si="493"/>
        <v>1000788</v>
      </c>
      <c r="U979" s="1562">
        <f t="shared" si="493"/>
        <v>819843</v>
      </c>
      <c r="V979" s="1562">
        <f t="shared" si="493"/>
        <v>784364</v>
      </c>
      <c r="W979" s="1562">
        <f t="shared" si="493"/>
        <v>893436</v>
      </c>
      <c r="X979" s="1562">
        <f t="shared" si="493"/>
        <v>910609</v>
      </c>
      <c r="Y979" s="1562">
        <f t="shared" si="493"/>
        <v>946231</v>
      </c>
      <c r="Z979" s="1562">
        <f t="shared" si="493"/>
        <v>985262</v>
      </c>
      <c r="AA979" s="1562">
        <f t="shared" si="493"/>
        <v>976784</v>
      </c>
      <c r="AB979" s="1562">
        <f t="shared" si="493"/>
        <v>1302940</v>
      </c>
      <c r="AC979" s="1562">
        <f t="shared" si="493"/>
        <v>819843</v>
      </c>
      <c r="AD979" s="1562">
        <f t="shared" si="493"/>
        <v>910609</v>
      </c>
      <c r="AE979" s="1562">
        <f t="shared" si="493"/>
        <v>976784</v>
      </c>
      <c r="AF979" s="1562">
        <f t="shared" si="493"/>
        <v>819843</v>
      </c>
      <c r="AG979" s="1562">
        <f t="shared" si="493"/>
        <v>976784</v>
      </c>
      <c r="AH979" s="1562">
        <f t="shared" si="493"/>
        <v>976784</v>
      </c>
    </row>
    <row r="980" spans="1:34">
      <c r="A980" s="1887">
        <v>979</v>
      </c>
      <c r="B980" s="1887">
        <v>977</v>
      </c>
      <c r="C980" s="2121"/>
      <c r="D980" s="2177">
        <v>1</v>
      </c>
      <c r="E980" s="104"/>
      <c r="F980" s="104"/>
      <c r="G980" s="326"/>
      <c r="H980" s="89"/>
      <c r="I980" s="104"/>
      <c r="J980" s="104"/>
      <c r="K980" s="104"/>
      <c r="L980" s="104"/>
      <c r="M980" s="2182" t="s">
        <v>476</v>
      </c>
      <c r="N980" s="2182"/>
      <c r="O980" s="2225"/>
      <c r="P980" s="1563">
        <f t="shared" ref="P980:AH980" si="494">P984+P1000+P997+P987+P990+P994</f>
        <v>1563453</v>
      </c>
      <c r="Q980" s="1563">
        <f t="shared" si="494"/>
        <v>1485915</v>
      </c>
      <c r="R980" s="1563">
        <f t="shared" si="494"/>
        <v>1272167</v>
      </c>
      <c r="S980" s="1563">
        <f t="shared" si="494"/>
        <v>1095969</v>
      </c>
      <c r="T980" s="1563">
        <f t="shared" si="494"/>
        <v>972313</v>
      </c>
      <c r="U980" s="1563">
        <f t="shared" si="494"/>
        <v>798909</v>
      </c>
      <c r="V980" s="1563">
        <f t="shared" si="494"/>
        <v>761157</v>
      </c>
      <c r="W980" s="1563">
        <f t="shared" si="494"/>
        <v>869119</v>
      </c>
      <c r="X980" s="1563">
        <f t="shared" si="494"/>
        <v>882508</v>
      </c>
      <c r="Y980" s="1563">
        <f t="shared" si="494"/>
        <v>920737</v>
      </c>
      <c r="Z980" s="1397">
        <f t="shared" si="494"/>
        <v>960398</v>
      </c>
      <c r="AA980" s="1397">
        <f t="shared" si="494"/>
        <v>953010</v>
      </c>
      <c r="AB980" s="1398">
        <f t="shared" si="494"/>
        <v>1272167</v>
      </c>
      <c r="AC980" s="1398">
        <f t="shared" si="494"/>
        <v>798909</v>
      </c>
      <c r="AD980" s="1398">
        <f t="shared" si="494"/>
        <v>882508</v>
      </c>
      <c r="AE980" s="1398">
        <f t="shared" si="494"/>
        <v>953010</v>
      </c>
      <c r="AF980" s="1398">
        <f t="shared" si="494"/>
        <v>798909</v>
      </c>
      <c r="AG980" s="1398">
        <f t="shared" si="494"/>
        <v>953010</v>
      </c>
      <c r="AH980" s="1398">
        <f t="shared" si="494"/>
        <v>953010</v>
      </c>
    </row>
    <row r="981" spans="1:34">
      <c r="A981" s="1887">
        <v>980</v>
      </c>
      <c r="B981" s="1887">
        <v>978</v>
      </c>
      <c r="C981" s="2121"/>
      <c r="D981" s="2177">
        <v>1</v>
      </c>
      <c r="E981" s="371"/>
      <c r="F981" s="371"/>
      <c r="G981" s="326"/>
      <c r="H981" s="89"/>
      <c r="I981" s="104"/>
      <c r="J981" s="104"/>
      <c r="K981" s="104"/>
      <c r="L981" s="104"/>
      <c r="M981" s="2182" t="s">
        <v>477</v>
      </c>
      <c r="N981" s="2182"/>
      <c r="O981" s="2225"/>
      <c r="P981" s="1564">
        <f t="shared" ref="P981:AH981" si="495">P991</f>
        <v>19172</v>
      </c>
      <c r="Q981" s="1564">
        <f t="shared" si="495"/>
        <v>19172</v>
      </c>
      <c r="R981" s="1564">
        <f t="shared" si="495"/>
        <v>13488</v>
      </c>
      <c r="S981" s="1564">
        <f t="shared" si="495"/>
        <v>12746</v>
      </c>
      <c r="T981" s="1564">
        <f t="shared" si="495"/>
        <v>12480</v>
      </c>
      <c r="U981" s="1564">
        <f t="shared" si="495"/>
        <v>11658</v>
      </c>
      <c r="V981" s="1564">
        <f t="shared" si="495"/>
        <v>10194</v>
      </c>
      <c r="W981" s="1564">
        <f t="shared" si="495"/>
        <v>10695</v>
      </c>
      <c r="X981" s="1564">
        <f t="shared" si="495"/>
        <v>11132</v>
      </c>
      <c r="Y981" s="1564">
        <f t="shared" si="495"/>
        <v>11132</v>
      </c>
      <c r="Z981" s="1398">
        <f t="shared" si="495"/>
        <v>14730</v>
      </c>
      <c r="AA981" s="1398">
        <f t="shared" si="495"/>
        <v>12868</v>
      </c>
      <c r="AB981" s="1398">
        <f t="shared" si="495"/>
        <v>13488</v>
      </c>
      <c r="AC981" s="1398">
        <f t="shared" si="495"/>
        <v>11658</v>
      </c>
      <c r="AD981" s="1398">
        <f t="shared" si="495"/>
        <v>11132</v>
      </c>
      <c r="AE981" s="1398">
        <f t="shared" si="495"/>
        <v>12868</v>
      </c>
      <c r="AF981" s="1398">
        <f t="shared" si="495"/>
        <v>11658</v>
      </c>
      <c r="AG981" s="1398">
        <f t="shared" si="495"/>
        <v>12868</v>
      </c>
      <c r="AH981" s="1398">
        <f t="shared" si="495"/>
        <v>12868</v>
      </c>
    </row>
    <row r="982" spans="1:34">
      <c r="A982" s="1887">
        <v>981</v>
      </c>
      <c r="B982" s="1887">
        <v>979</v>
      </c>
      <c r="C982" s="2121"/>
      <c r="D982" s="2177">
        <v>1</v>
      </c>
      <c r="E982" s="104"/>
      <c r="F982" s="104"/>
      <c r="G982" s="326"/>
      <c r="H982" s="2239"/>
      <c r="I982" s="104"/>
      <c r="J982" s="104"/>
      <c r="K982" s="104"/>
      <c r="L982" s="104"/>
      <c r="M982" s="2182" t="s">
        <v>226</v>
      </c>
      <c r="N982" s="2182"/>
      <c r="O982" s="2225"/>
      <c r="P982" s="1565">
        <f t="shared" ref="P982:AH982" si="496">P985+P1001+P998+P988+P992+P995</f>
        <v>17651</v>
      </c>
      <c r="Q982" s="1565">
        <f t="shared" si="496"/>
        <v>18001</v>
      </c>
      <c r="R982" s="1565">
        <f t="shared" si="496"/>
        <v>17285</v>
      </c>
      <c r="S982" s="1565">
        <f t="shared" si="496"/>
        <v>17700</v>
      </c>
      <c r="T982" s="1565">
        <f t="shared" si="496"/>
        <v>15995</v>
      </c>
      <c r="U982" s="1565">
        <f t="shared" si="496"/>
        <v>9276</v>
      </c>
      <c r="V982" s="1565">
        <f t="shared" si="496"/>
        <v>13013</v>
      </c>
      <c r="W982" s="1565">
        <f t="shared" si="496"/>
        <v>13622</v>
      </c>
      <c r="X982" s="1565">
        <f t="shared" si="496"/>
        <v>16969</v>
      </c>
      <c r="Y982" s="1565">
        <f t="shared" si="496"/>
        <v>14362</v>
      </c>
      <c r="Z982" s="1399">
        <f t="shared" si="496"/>
        <v>10134</v>
      </c>
      <c r="AA982" s="1399">
        <f t="shared" si="496"/>
        <v>10906</v>
      </c>
      <c r="AB982" s="1398">
        <f t="shared" si="496"/>
        <v>17285</v>
      </c>
      <c r="AC982" s="1398">
        <f t="shared" si="496"/>
        <v>9276</v>
      </c>
      <c r="AD982" s="1398">
        <f t="shared" si="496"/>
        <v>16969</v>
      </c>
      <c r="AE982" s="1398">
        <f t="shared" si="496"/>
        <v>10906</v>
      </c>
      <c r="AF982" s="1398">
        <f t="shared" si="496"/>
        <v>9276</v>
      </c>
      <c r="AG982" s="1398">
        <f t="shared" si="496"/>
        <v>10906</v>
      </c>
      <c r="AH982" s="1398">
        <f t="shared" si="496"/>
        <v>10906</v>
      </c>
    </row>
    <row r="983" spans="1:34">
      <c r="A983" s="1887">
        <v>982</v>
      </c>
      <c r="B983" s="1887">
        <v>980</v>
      </c>
      <c r="C983" s="2121"/>
      <c r="D983" s="2177">
        <v>1</v>
      </c>
      <c r="E983" s="104"/>
      <c r="F983" s="104"/>
      <c r="G983" s="326"/>
      <c r="H983" s="2382" t="s">
        <v>100</v>
      </c>
      <c r="I983" s="2383"/>
      <c r="J983" s="2383"/>
      <c r="K983" s="2383"/>
      <c r="L983" s="2383"/>
      <c r="M983" s="2384"/>
      <c r="N983" s="2384"/>
      <c r="O983" s="2385"/>
      <c r="P983" s="1566">
        <f>SUM(P984:P985)</f>
        <v>546422</v>
      </c>
      <c r="Q983" s="1566">
        <f t="shared" ref="Q983:AH983" si="497">SUM(Q984:Q985)</f>
        <v>510776</v>
      </c>
      <c r="R983" s="1566">
        <f t="shared" si="497"/>
        <v>427967</v>
      </c>
      <c r="S983" s="1566">
        <f t="shared" si="497"/>
        <v>368826</v>
      </c>
      <c r="T983" s="1566">
        <f t="shared" si="497"/>
        <v>332256</v>
      </c>
      <c r="U983" s="1566">
        <f t="shared" si="497"/>
        <v>244480</v>
      </c>
      <c r="V983" s="1566">
        <f t="shared" si="497"/>
        <v>230320</v>
      </c>
      <c r="W983" s="1566">
        <f t="shared" si="497"/>
        <v>278249</v>
      </c>
      <c r="X983" s="1566">
        <f t="shared" si="497"/>
        <v>282543</v>
      </c>
      <c r="Y983" s="1566">
        <f t="shared" si="497"/>
        <v>260272</v>
      </c>
      <c r="Z983" s="1566">
        <f t="shared" si="497"/>
        <v>301104</v>
      </c>
      <c r="AA983" s="1566">
        <f t="shared" si="497"/>
        <v>261231</v>
      </c>
      <c r="AB983" s="1566">
        <f t="shared" si="497"/>
        <v>427967</v>
      </c>
      <c r="AC983" s="1566">
        <f t="shared" si="497"/>
        <v>244480</v>
      </c>
      <c r="AD983" s="1566">
        <f t="shared" si="497"/>
        <v>282543</v>
      </c>
      <c r="AE983" s="1566">
        <f t="shared" si="497"/>
        <v>261231</v>
      </c>
      <c r="AF983" s="1566">
        <f t="shared" si="497"/>
        <v>244480</v>
      </c>
      <c r="AG983" s="1566">
        <f t="shared" si="497"/>
        <v>261231</v>
      </c>
      <c r="AH983" s="1566">
        <f t="shared" si="497"/>
        <v>261231</v>
      </c>
    </row>
    <row r="984" spans="1:34">
      <c r="A984" s="1887">
        <v>983</v>
      </c>
      <c r="B984" s="1887">
        <v>981</v>
      </c>
      <c r="C984" s="2121"/>
      <c r="D984" s="2177">
        <v>1</v>
      </c>
      <c r="E984" s="104"/>
      <c r="F984" s="104"/>
      <c r="G984" s="326"/>
      <c r="H984" s="89"/>
      <c r="I984" s="104"/>
      <c r="J984" s="104"/>
      <c r="K984" s="104"/>
      <c r="L984" s="104"/>
      <c r="M984" s="2182" t="s">
        <v>122</v>
      </c>
      <c r="N984" s="2182"/>
      <c r="O984" s="2225"/>
      <c r="P984" s="1567">
        <v>542328</v>
      </c>
      <c r="Q984" s="1567">
        <v>506496</v>
      </c>
      <c r="R984" s="1567">
        <v>424097</v>
      </c>
      <c r="S984" s="1567">
        <v>364927</v>
      </c>
      <c r="T984" s="1567">
        <v>328356</v>
      </c>
      <c r="U984" s="1567">
        <v>241057</v>
      </c>
      <c r="V984" s="1567">
        <v>226644</v>
      </c>
      <c r="W984" s="1567">
        <v>274637</v>
      </c>
      <c r="X984" s="1567">
        <v>278246</v>
      </c>
      <c r="Y984" s="1567">
        <v>256774</v>
      </c>
      <c r="Z984" s="1567">
        <v>297699</v>
      </c>
      <c r="AA984" s="1567">
        <v>258234</v>
      </c>
      <c r="AB984" s="1568">
        <f>R984</f>
        <v>424097</v>
      </c>
      <c r="AC984" s="1568">
        <f>U984</f>
        <v>241057</v>
      </c>
      <c r="AD984" s="1568">
        <f>X984</f>
        <v>278246</v>
      </c>
      <c r="AE984" s="1568">
        <f>AA984</f>
        <v>258234</v>
      </c>
      <c r="AF984" s="1568">
        <f>AC984</f>
        <v>241057</v>
      </c>
      <c r="AG984" s="1568">
        <f>AE984</f>
        <v>258234</v>
      </c>
      <c r="AH984" s="1568">
        <f>AG984</f>
        <v>258234</v>
      </c>
    </row>
    <row r="985" spans="1:34">
      <c r="A985" s="1887">
        <v>984</v>
      </c>
      <c r="B985" s="1887">
        <v>982</v>
      </c>
      <c r="C985" s="2121"/>
      <c r="D985" s="2177">
        <v>1</v>
      </c>
      <c r="E985" s="104"/>
      <c r="F985" s="104"/>
      <c r="G985" s="326"/>
      <c r="H985" s="2239"/>
      <c r="I985" s="104"/>
      <c r="J985" s="104"/>
      <c r="K985" s="104"/>
      <c r="L985" s="104"/>
      <c r="M985" s="2182" t="s">
        <v>226</v>
      </c>
      <c r="N985" s="2182"/>
      <c r="O985" s="2225"/>
      <c r="P985" s="1567">
        <v>4094</v>
      </c>
      <c r="Q985" s="1567">
        <v>4280</v>
      </c>
      <c r="R985" s="1567">
        <v>3870</v>
      </c>
      <c r="S985" s="1567">
        <v>3899</v>
      </c>
      <c r="T985" s="1567">
        <v>3900</v>
      </c>
      <c r="U985" s="1567">
        <v>3423</v>
      </c>
      <c r="V985" s="1567">
        <v>3676</v>
      </c>
      <c r="W985" s="1567">
        <v>3612</v>
      </c>
      <c r="X985" s="1567">
        <v>4297</v>
      </c>
      <c r="Y985" s="1567">
        <v>3498</v>
      </c>
      <c r="Z985" s="1567">
        <v>3405</v>
      </c>
      <c r="AA985" s="1567">
        <v>2997</v>
      </c>
      <c r="AB985" s="1568">
        <f>R985</f>
        <v>3870</v>
      </c>
      <c r="AC985" s="1568">
        <f>U985</f>
        <v>3423</v>
      </c>
      <c r="AD985" s="1568">
        <f>X985</f>
        <v>4297</v>
      </c>
      <c r="AE985" s="1568">
        <f>AA985</f>
        <v>2997</v>
      </c>
      <c r="AF985" s="1568">
        <f>AC985</f>
        <v>3423</v>
      </c>
      <c r="AG985" s="1568">
        <f>AE985</f>
        <v>2997</v>
      </c>
      <c r="AH985" s="1568">
        <f>AG985</f>
        <v>2997</v>
      </c>
    </row>
    <row r="986" spans="1:34">
      <c r="A986" s="1887">
        <v>985</v>
      </c>
      <c r="B986" s="1887">
        <v>983</v>
      </c>
      <c r="C986" s="2121"/>
      <c r="D986" s="2177">
        <v>1</v>
      </c>
      <c r="E986" s="104"/>
      <c r="F986" s="104"/>
      <c r="G986" s="326"/>
      <c r="H986" s="2387" t="s">
        <v>515</v>
      </c>
      <c r="I986" s="2388"/>
      <c r="J986" s="2388"/>
      <c r="K986" s="2388"/>
      <c r="L986" s="2388"/>
      <c r="M986" s="2106"/>
      <c r="N986" s="2106"/>
      <c r="O986" s="2389"/>
      <c r="P986" s="1569">
        <f>SUM(P987:P988)</f>
        <v>953345</v>
      </c>
      <c r="Q986" s="1569">
        <f t="shared" ref="Q986:AH986" si="498">SUM(Q987:Q988)</f>
        <v>913337</v>
      </c>
      <c r="R986" s="1569">
        <f t="shared" si="498"/>
        <v>783511</v>
      </c>
      <c r="S986" s="1569">
        <f t="shared" si="498"/>
        <v>666747</v>
      </c>
      <c r="T986" s="1569">
        <f t="shared" si="498"/>
        <v>583531</v>
      </c>
      <c r="U986" s="1569">
        <f t="shared" si="498"/>
        <v>497089</v>
      </c>
      <c r="V986" s="1569">
        <f t="shared" si="498"/>
        <v>474469</v>
      </c>
      <c r="W986" s="1569">
        <f t="shared" si="498"/>
        <v>535765</v>
      </c>
      <c r="X986" s="1569">
        <f t="shared" si="498"/>
        <v>553705</v>
      </c>
      <c r="Y986" s="1569">
        <f t="shared" si="498"/>
        <v>604443</v>
      </c>
      <c r="Z986" s="1569">
        <f t="shared" si="498"/>
        <v>601413</v>
      </c>
      <c r="AA986" s="1569">
        <f t="shared" si="498"/>
        <v>633351</v>
      </c>
      <c r="AB986" s="1569">
        <f t="shared" si="498"/>
        <v>783511</v>
      </c>
      <c r="AC986" s="1569">
        <f t="shared" si="498"/>
        <v>497089</v>
      </c>
      <c r="AD986" s="1569">
        <f t="shared" si="498"/>
        <v>553705</v>
      </c>
      <c r="AE986" s="1569">
        <f t="shared" si="498"/>
        <v>633351</v>
      </c>
      <c r="AF986" s="1569">
        <f t="shared" si="498"/>
        <v>497089</v>
      </c>
      <c r="AG986" s="1569">
        <f t="shared" si="498"/>
        <v>633351</v>
      </c>
      <c r="AH986" s="1569">
        <f t="shared" si="498"/>
        <v>633351</v>
      </c>
    </row>
    <row r="987" spans="1:34">
      <c r="A987" s="1887">
        <v>986</v>
      </c>
      <c r="B987" s="1887">
        <v>984</v>
      </c>
      <c r="C987" s="2121"/>
      <c r="D987" s="2177">
        <v>1</v>
      </c>
      <c r="E987" s="104"/>
      <c r="F987" s="104"/>
      <c r="G987" s="326"/>
      <c r="H987" s="89"/>
      <c r="I987" s="104"/>
      <c r="J987" s="104"/>
      <c r="K987" s="104"/>
      <c r="L987" s="104"/>
      <c r="M987" s="2182" t="s">
        <v>122</v>
      </c>
      <c r="N987" s="2182"/>
      <c r="O987" s="2225"/>
      <c r="P987" s="1567">
        <v>947533</v>
      </c>
      <c r="Q987" s="1567">
        <v>907266</v>
      </c>
      <c r="R987" s="1567">
        <v>777859</v>
      </c>
      <c r="S987" s="1567">
        <v>660780</v>
      </c>
      <c r="T987" s="1567">
        <v>577625</v>
      </c>
      <c r="U987" s="1567">
        <v>496053</v>
      </c>
      <c r="V987" s="1567">
        <v>473348</v>
      </c>
      <c r="W987" s="1567">
        <v>534313</v>
      </c>
      <c r="X987" s="1567">
        <v>552117</v>
      </c>
      <c r="Y987" s="1567">
        <v>602664</v>
      </c>
      <c r="Z987" s="1567">
        <v>599728</v>
      </c>
      <c r="AA987" s="1567">
        <v>632084</v>
      </c>
      <c r="AB987" s="1568">
        <f>R987</f>
        <v>777859</v>
      </c>
      <c r="AC987" s="1568">
        <f>U987</f>
        <v>496053</v>
      </c>
      <c r="AD987" s="1568">
        <f>X987</f>
        <v>552117</v>
      </c>
      <c r="AE987" s="1568">
        <f>AA987</f>
        <v>632084</v>
      </c>
      <c r="AF987" s="1568">
        <f>AC987</f>
        <v>496053</v>
      </c>
      <c r="AG987" s="1568">
        <f>AE987</f>
        <v>632084</v>
      </c>
      <c r="AH987" s="1568">
        <f>AG987</f>
        <v>632084</v>
      </c>
    </row>
    <row r="988" spans="1:34">
      <c r="A988" s="1887">
        <v>987</v>
      </c>
      <c r="B988" s="1887">
        <v>985</v>
      </c>
      <c r="C988" s="2121"/>
      <c r="D988" s="2177">
        <v>1</v>
      </c>
      <c r="E988" s="104"/>
      <c r="F988" s="104"/>
      <c r="G988" s="326"/>
      <c r="H988" s="2239"/>
      <c r="I988" s="104"/>
      <c r="J988" s="104"/>
      <c r="K988" s="104"/>
      <c r="L988" s="104"/>
      <c r="M988" s="2182" t="s">
        <v>226</v>
      </c>
      <c r="N988" s="2182"/>
      <c r="O988" s="2225"/>
      <c r="P988" s="1567">
        <v>5812</v>
      </c>
      <c r="Q988" s="1567">
        <v>6071</v>
      </c>
      <c r="R988" s="1567">
        <v>5652</v>
      </c>
      <c r="S988" s="1567">
        <v>5967</v>
      </c>
      <c r="T988" s="1567">
        <v>5906</v>
      </c>
      <c r="U988" s="1567">
        <v>1036</v>
      </c>
      <c r="V988" s="1567">
        <v>1121</v>
      </c>
      <c r="W988" s="1567">
        <v>1452</v>
      </c>
      <c r="X988" s="1567">
        <v>1588</v>
      </c>
      <c r="Y988" s="1567">
        <v>1779</v>
      </c>
      <c r="Z988" s="1567">
        <v>1685</v>
      </c>
      <c r="AA988" s="1567">
        <v>1267</v>
      </c>
      <c r="AB988" s="1568">
        <f>R988</f>
        <v>5652</v>
      </c>
      <c r="AC988" s="1568">
        <f>U988</f>
        <v>1036</v>
      </c>
      <c r="AD988" s="1568">
        <f>X988</f>
        <v>1588</v>
      </c>
      <c r="AE988" s="1568">
        <f>AA988</f>
        <v>1267</v>
      </c>
      <c r="AF988" s="1568">
        <f>AC988</f>
        <v>1036</v>
      </c>
      <c r="AG988" s="1568">
        <f>AE988</f>
        <v>1267</v>
      </c>
      <c r="AH988" s="1568">
        <f>AG988</f>
        <v>1267</v>
      </c>
    </row>
    <row r="989" spans="1:34">
      <c r="A989" s="1887">
        <v>988</v>
      </c>
      <c r="B989" s="1887">
        <v>986</v>
      </c>
      <c r="C989" s="2121"/>
      <c r="D989" s="2177">
        <v>1</v>
      </c>
      <c r="E989" s="104"/>
      <c r="F989" s="104"/>
      <c r="G989" s="326"/>
      <c r="H989" s="2250" t="s">
        <v>516</v>
      </c>
      <c r="I989" s="2251"/>
      <c r="J989" s="2251"/>
      <c r="K989" s="2251"/>
      <c r="L989" s="2251"/>
      <c r="M989" s="2107"/>
      <c r="N989" s="2107"/>
      <c r="O989" s="2253"/>
      <c r="P989" s="1483">
        <f>SUM(P990:P992)</f>
        <v>99225</v>
      </c>
      <c r="Q989" s="1483">
        <f t="shared" ref="Q989:AH989" si="499">SUM(Q990:Q992)</f>
        <v>98007</v>
      </c>
      <c r="R989" s="1483">
        <f t="shared" si="499"/>
        <v>90237</v>
      </c>
      <c r="S989" s="1483">
        <f t="shared" si="499"/>
        <v>89553</v>
      </c>
      <c r="T989" s="1483">
        <f t="shared" si="499"/>
        <v>83280</v>
      </c>
      <c r="U989" s="1483">
        <f t="shared" si="499"/>
        <v>76686</v>
      </c>
      <c r="V989" s="1483">
        <f t="shared" si="499"/>
        <v>78051</v>
      </c>
      <c r="W989" s="1483">
        <f t="shared" si="499"/>
        <v>77823</v>
      </c>
      <c r="X989" s="1483">
        <f t="shared" si="499"/>
        <v>72814</v>
      </c>
      <c r="Y989" s="1483">
        <f t="shared" si="499"/>
        <v>79594</v>
      </c>
      <c r="Z989" s="1483">
        <f t="shared" si="499"/>
        <v>81261</v>
      </c>
      <c r="AA989" s="1483">
        <f t="shared" si="499"/>
        <v>80501</v>
      </c>
      <c r="AB989" s="1483">
        <f t="shared" si="499"/>
        <v>90237</v>
      </c>
      <c r="AC989" s="1483">
        <f t="shared" si="499"/>
        <v>76686</v>
      </c>
      <c r="AD989" s="1483">
        <f t="shared" si="499"/>
        <v>72814</v>
      </c>
      <c r="AE989" s="1483">
        <f t="shared" si="499"/>
        <v>80501</v>
      </c>
      <c r="AF989" s="1483">
        <f t="shared" si="499"/>
        <v>76686</v>
      </c>
      <c r="AG989" s="1483">
        <f t="shared" si="499"/>
        <v>80501</v>
      </c>
      <c r="AH989" s="1483">
        <f t="shared" si="499"/>
        <v>80501</v>
      </c>
    </row>
    <row r="990" spans="1:34">
      <c r="A990" s="1887">
        <v>989</v>
      </c>
      <c r="B990" s="1887">
        <v>987</v>
      </c>
      <c r="C990" s="2121"/>
      <c r="D990" s="2177">
        <v>1</v>
      </c>
      <c r="E990" s="104"/>
      <c r="F990" s="104"/>
      <c r="G990" s="326"/>
      <c r="H990" s="89"/>
      <c r="I990" s="104"/>
      <c r="J990" s="104"/>
      <c r="K990" s="104"/>
      <c r="L990" s="104"/>
      <c r="M990" s="2182" t="s">
        <v>476</v>
      </c>
      <c r="N990" s="2182"/>
      <c r="O990" s="2225"/>
      <c r="P990" s="1567">
        <v>73305</v>
      </c>
      <c r="Q990" s="1567">
        <v>71873</v>
      </c>
      <c r="R990" s="1567">
        <v>69924</v>
      </c>
      <c r="S990" s="1567">
        <v>69996</v>
      </c>
      <c r="T990" s="1567">
        <v>66093</v>
      </c>
      <c r="U990" s="1567">
        <v>61611</v>
      </c>
      <c r="V990" s="1567">
        <v>60971</v>
      </c>
      <c r="W990" s="1567">
        <v>59914</v>
      </c>
      <c r="X990" s="1567">
        <v>51929</v>
      </c>
      <c r="Y990" s="1567">
        <v>61067</v>
      </c>
      <c r="Z990" s="1567">
        <v>62739</v>
      </c>
      <c r="AA990" s="1567">
        <v>62443</v>
      </c>
      <c r="AB990" s="1568">
        <f>R990</f>
        <v>69924</v>
      </c>
      <c r="AC990" s="1568">
        <f>U990</f>
        <v>61611</v>
      </c>
      <c r="AD990" s="1568">
        <f>X990</f>
        <v>51929</v>
      </c>
      <c r="AE990" s="1568">
        <f>AA990</f>
        <v>62443</v>
      </c>
      <c r="AF990" s="1568">
        <f>AC990</f>
        <v>61611</v>
      </c>
      <c r="AG990" s="1568">
        <f>AE990</f>
        <v>62443</v>
      </c>
      <c r="AH990" s="1568">
        <f>AG990</f>
        <v>62443</v>
      </c>
    </row>
    <row r="991" spans="1:34">
      <c r="A991" s="1887">
        <v>990</v>
      </c>
      <c r="B991" s="1887">
        <v>988</v>
      </c>
      <c r="C991" s="2121"/>
      <c r="D991" s="2177">
        <v>1</v>
      </c>
      <c r="E991" s="371"/>
      <c r="F991" s="371"/>
      <c r="G991" s="326"/>
      <c r="H991" s="89"/>
      <c r="I991" s="104"/>
      <c r="J991" s="104"/>
      <c r="K991" s="104"/>
      <c r="L991" s="104"/>
      <c r="M991" s="2182" t="s">
        <v>477</v>
      </c>
      <c r="N991" s="2182"/>
      <c r="O991" s="2225"/>
      <c r="P991" s="1567">
        <v>19172</v>
      </c>
      <c r="Q991" s="1567">
        <v>19172</v>
      </c>
      <c r="R991" s="1567">
        <v>13488</v>
      </c>
      <c r="S991" s="1567">
        <v>12746</v>
      </c>
      <c r="T991" s="1567">
        <v>12480</v>
      </c>
      <c r="U991" s="1567">
        <v>11658</v>
      </c>
      <c r="V991" s="1567">
        <v>10194</v>
      </c>
      <c r="W991" s="1567">
        <v>10695</v>
      </c>
      <c r="X991" s="1567">
        <v>11132</v>
      </c>
      <c r="Y991" s="1567">
        <v>11132</v>
      </c>
      <c r="Z991" s="1567">
        <v>14730</v>
      </c>
      <c r="AA991" s="1567">
        <v>12868</v>
      </c>
      <c r="AB991" s="1568">
        <f>R991</f>
        <v>13488</v>
      </c>
      <c r="AC991" s="1568">
        <f>U991</f>
        <v>11658</v>
      </c>
      <c r="AD991" s="1568">
        <f>X991</f>
        <v>11132</v>
      </c>
      <c r="AE991" s="1568">
        <f>AA991</f>
        <v>12868</v>
      </c>
      <c r="AF991" s="1568">
        <f>AC991</f>
        <v>11658</v>
      </c>
      <c r="AG991" s="1568">
        <f>AE991</f>
        <v>12868</v>
      </c>
      <c r="AH991" s="1568">
        <f>AG991</f>
        <v>12868</v>
      </c>
    </row>
    <row r="992" spans="1:34">
      <c r="A992" s="1887">
        <v>991</v>
      </c>
      <c r="B992" s="1887">
        <v>989</v>
      </c>
      <c r="C992" s="2121"/>
      <c r="D992" s="2177">
        <v>1</v>
      </c>
      <c r="E992" s="104"/>
      <c r="F992" s="104"/>
      <c r="G992" s="326"/>
      <c r="H992" s="2239"/>
      <c r="I992" s="1188"/>
      <c r="J992" s="1188"/>
      <c r="K992" s="1188"/>
      <c r="L992" s="1188"/>
      <c r="M992" s="2241" t="s">
        <v>226</v>
      </c>
      <c r="N992" s="2241"/>
      <c r="O992" s="2242"/>
      <c r="P992" s="1567">
        <v>6748</v>
      </c>
      <c r="Q992" s="1567">
        <v>6962</v>
      </c>
      <c r="R992" s="1567">
        <v>6825</v>
      </c>
      <c r="S992" s="1567">
        <v>6811</v>
      </c>
      <c r="T992" s="1567">
        <v>4707</v>
      </c>
      <c r="U992" s="1567">
        <v>3417</v>
      </c>
      <c r="V992" s="1567">
        <v>6886</v>
      </c>
      <c r="W992" s="1567">
        <v>7214</v>
      </c>
      <c r="X992" s="1567">
        <v>9753</v>
      </c>
      <c r="Y992" s="1567">
        <v>7395</v>
      </c>
      <c r="Z992" s="1567">
        <v>3792</v>
      </c>
      <c r="AA992" s="1567">
        <v>5190</v>
      </c>
      <c r="AB992" s="1568">
        <f>R992</f>
        <v>6825</v>
      </c>
      <c r="AC992" s="1568">
        <f>U992</f>
        <v>3417</v>
      </c>
      <c r="AD992" s="1568">
        <f>X992</f>
        <v>9753</v>
      </c>
      <c r="AE992" s="1568">
        <f>AA992</f>
        <v>5190</v>
      </c>
      <c r="AF992" s="1568">
        <f>AC992</f>
        <v>3417</v>
      </c>
      <c r="AG992" s="1568">
        <f>AE992</f>
        <v>5190</v>
      </c>
      <c r="AH992" s="1568">
        <f>AG992</f>
        <v>5190</v>
      </c>
    </row>
    <row r="993" spans="1:34">
      <c r="A993" s="1887">
        <v>992</v>
      </c>
      <c r="B993" s="1887">
        <v>990</v>
      </c>
      <c r="C993" s="2121"/>
      <c r="D993" s="2177">
        <v>1</v>
      </c>
      <c r="E993" s="104"/>
      <c r="F993" s="104"/>
      <c r="G993" s="326"/>
      <c r="H993" s="2110" t="s">
        <v>520</v>
      </c>
      <c r="I993" s="2273"/>
      <c r="J993" s="2273"/>
      <c r="K993" s="2273"/>
      <c r="L993" s="2273"/>
      <c r="M993" s="1555"/>
      <c r="N993" s="1555"/>
      <c r="O993" s="2275"/>
      <c r="P993" s="1570">
        <f>SUM(P994:P995)</f>
        <v>0</v>
      </c>
      <c r="Q993" s="1570">
        <f t="shared" ref="Q993:AH993" si="500">SUM(Q994:Q995)</f>
        <v>0</v>
      </c>
      <c r="R993" s="1570">
        <f t="shared" si="500"/>
        <v>0</v>
      </c>
      <c r="S993" s="1570">
        <f t="shared" si="500"/>
        <v>0</v>
      </c>
      <c r="T993" s="1570">
        <f t="shared" si="500"/>
        <v>0</v>
      </c>
      <c r="U993" s="1570">
        <f t="shared" si="500"/>
        <v>0</v>
      </c>
      <c r="V993" s="1570">
        <f t="shared" si="500"/>
        <v>0</v>
      </c>
      <c r="W993" s="1570">
        <f t="shared" si="500"/>
        <v>0</v>
      </c>
      <c r="X993" s="1570">
        <f t="shared" si="500"/>
        <v>0</v>
      </c>
      <c r="Y993" s="1570">
        <f t="shared" si="500"/>
        <v>0</v>
      </c>
      <c r="Z993" s="1570">
        <f t="shared" si="500"/>
        <v>0</v>
      </c>
      <c r="AA993" s="1570">
        <f t="shared" si="500"/>
        <v>0</v>
      </c>
      <c r="AB993" s="1570">
        <f t="shared" si="500"/>
        <v>0</v>
      </c>
      <c r="AC993" s="1570">
        <f t="shared" si="500"/>
        <v>0</v>
      </c>
      <c r="AD993" s="1570">
        <f t="shared" si="500"/>
        <v>0</v>
      </c>
      <c r="AE993" s="1570">
        <f t="shared" si="500"/>
        <v>0</v>
      </c>
      <c r="AF993" s="1570">
        <f t="shared" si="500"/>
        <v>0</v>
      </c>
      <c r="AG993" s="1570">
        <f t="shared" si="500"/>
        <v>0</v>
      </c>
      <c r="AH993" s="1570">
        <f t="shared" si="500"/>
        <v>0</v>
      </c>
    </row>
    <row r="994" spans="1:34">
      <c r="A994" s="1887">
        <v>993</v>
      </c>
      <c r="B994" s="1887">
        <v>991</v>
      </c>
      <c r="C994" s="2121"/>
      <c r="D994" s="2177">
        <v>1</v>
      </c>
      <c r="E994" s="104"/>
      <c r="F994" s="104"/>
      <c r="G994" s="326"/>
      <c r="H994" s="89"/>
      <c r="I994" s="104"/>
      <c r="J994" s="104"/>
      <c r="K994" s="104"/>
      <c r="L994" s="104"/>
      <c r="M994" s="2182" t="s">
        <v>122</v>
      </c>
      <c r="N994" s="2182"/>
      <c r="O994" s="2225"/>
      <c r="P994" s="1567"/>
      <c r="Q994" s="1567"/>
      <c r="R994" s="1567"/>
      <c r="S994" s="1567"/>
      <c r="T994" s="1567"/>
      <c r="U994" s="1567"/>
      <c r="V994" s="1567"/>
      <c r="W994" s="1567"/>
      <c r="X994" s="1567"/>
      <c r="Y994" s="1567"/>
      <c r="Z994" s="1567"/>
      <c r="AA994" s="1567"/>
      <c r="AB994" s="1568">
        <f>R994</f>
        <v>0</v>
      </c>
      <c r="AC994" s="1568">
        <f>U994</f>
        <v>0</v>
      </c>
      <c r="AD994" s="1568">
        <f>X994</f>
        <v>0</v>
      </c>
      <c r="AE994" s="1568">
        <f>AA994</f>
        <v>0</v>
      </c>
      <c r="AF994" s="1568">
        <f>AC994</f>
        <v>0</v>
      </c>
      <c r="AG994" s="1568">
        <f>AE994</f>
        <v>0</v>
      </c>
      <c r="AH994" s="1568">
        <f>AG994</f>
        <v>0</v>
      </c>
    </row>
    <row r="995" spans="1:34">
      <c r="A995" s="1887">
        <v>994</v>
      </c>
      <c r="B995" s="1887">
        <v>992</v>
      </c>
      <c r="C995" s="2121"/>
      <c r="D995" s="2177">
        <v>1</v>
      </c>
      <c r="E995" s="104"/>
      <c r="F995" s="104"/>
      <c r="G995" s="326"/>
      <c r="H995" s="2239"/>
      <c r="I995" s="1188"/>
      <c r="J995" s="1188"/>
      <c r="K995" s="1188"/>
      <c r="L995" s="1188"/>
      <c r="M995" s="2241" t="s">
        <v>226</v>
      </c>
      <c r="N995" s="2241"/>
      <c r="O995" s="2242"/>
      <c r="P995" s="1500"/>
      <c r="Q995" s="1500"/>
      <c r="R995" s="1500"/>
      <c r="S995" s="1500"/>
      <c r="T995" s="1500"/>
      <c r="U995" s="1500"/>
      <c r="V995" s="1500"/>
      <c r="W995" s="1500"/>
      <c r="X995" s="1500"/>
      <c r="Y995" s="1500"/>
      <c r="Z995" s="1500"/>
      <c r="AA995" s="1500"/>
      <c r="AB995" s="1501">
        <f>R995</f>
        <v>0</v>
      </c>
      <c r="AC995" s="1501">
        <f>U995</f>
        <v>0</v>
      </c>
      <c r="AD995" s="1501">
        <f>X995</f>
        <v>0</v>
      </c>
      <c r="AE995" s="1501">
        <f>AA995</f>
        <v>0</v>
      </c>
      <c r="AF995" s="1501">
        <f>AC995</f>
        <v>0</v>
      </c>
      <c r="AG995" s="1501">
        <f>AE995</f>
        <v>0</v>
      </c>
      <c r="AH995" s="1501">
        <f>AG995</f>
        <v>0</v>
      </c>
    </row>
    <row r="996" spans="1:34">
      <c r="A996" s="1887">
        <v>998</v>
      </c>
      <c r="B996" s="1887">
        <v>993</v>
      </c>
      <c r="C996" s="2121"/>
      <c r="D996" s="2177">
        <v>1</v>
      </c>
      <c r="E996" s="104"/>
      <c r="F996" s="104"/>
      <c r="G996" s="326"/>
      <c r="H996" s="700" t="s">
        <v>804</v>
      </c>
      <c r="I996" s="1328"/>
      <c r="J996" s="1328"/>
      <c r="K996" s="1328"/>
      <c r="L996" s="1328"/>
      <c r="M996" s="1328"/>
      <c r="N996" s="1328"/>
      <c r="O996" s="2009"/>
      <c r="P996" s="1572">
        <f>SUM(P997:P998)</f>
        <v>0</v>
      </c>
      <c r="Q996" s="1572">
        <f t="shared" ref="Q996:AH996" si="501">SUM(Q997:Q998)</f>
        <v>0</v>
      </c>
      <c r="R996" s="1572">
        <f t="shared" si="501"/>
        <v>0</v>
      </c>
      <c r="S996" s="1572">
        <f t="shared" si="501"/>
        <v>0</v>
      </c>
      <c r="T996" s="1572">
        <f t="shared" si="501"/>
        <v>0</v>
      </c>
      <c r="U996" s="1572">
        <f t="shared" si="501"/>
        <v>0</v>
      </c>
      <c r="V996" s="1572">
        <f t="shared" si="501"/>
        <v>0</v>
      </c>
      <c r="W996" s="1572">
        <f t="shared" si="501"/>
        <v>0</v>
      </c>
      <c r="X996" s="1572">
        <f t="shared" si="501"/>
        <v>0</v>
      </c>
      <c r="Y996" s="1572">
        <f t="shared" si="501"/>
        <v>0</v>
      </c>
      <c r="Z996" s="1572">
        <f t="shared" si="501"/>
        <v>0</v>
      </c>
      <c r="AA996" s="1572">
        <f t="shared" si="501"/>
        <v>0</v>
      </c>
      <c r="AB996" s="1572">
        <f t="shared" si="501"/>
        <v>0</v>
      </c>
      <c r="AC996" s="1572">
        <f t="shared" si="501"/>
        <v>0</v>
      </c>
      <c r="AD996" s="1572">
        <f t="shared" si="501"/>
        <v>0</v>
      </c>
      <c r="AE996" s="1572">
        <f t="shared" si="501"/>
        <v>0</v>
      </c>
      <c r="AF996" s="1572">
        <f t="shared" si="501"/>
        <v>0</v>
      </c>
      <c r="AG996" s="1572">
        <f t="shared" si="501"/>
        <v>0</v>
      </c>
      <c r="AH996" s="1572">
        <f t="shared" si="501"/>
        <v>0</v>
      </c>
    </row>
    <row r="997" spans="1:34">
      <c r="A997" s="1887">
        <v>999</v>
      </c>
      <c r="B997" s="1887">
        <v>994</v>
      </c>
      <c r="C997" s="2121"/>
      <c r="D997" s="2177">
        <v>1</v>
      </c>
      <c r="E997" s="104"/>
      <c r="F997" s="104"/>
      <c r="G997" s="326"/>
      <c r="H997" s="2391"/>
      <c r="I997" s="104"/>
      <c r="J997" s="104"/>
      <c r="K997" s="104"/>
      <c r="L997" s="104"/>
      <c r="M997" s="2182" t="s">
        <v>122</v>
      </c>
      <c r="N997" s="2182"/>
      <c r="O997" s="2225"/>
      <c r="P997" s="1567"/>
      <c r="Q997" s="1567"/>
      <c r="R997" s="1567"/>
      <c r="S997" s="1567"/>
      <c r="T997" s="1567"/>
      <c r="U997" s="1567"/>
      <c r="V997" s="1567"/>
      <c r="W997" s="1567"/>
      <c r="X997" s="1567"/>
      <c r="Y997" s="1567"/>
      <c r="Z997" s="1567"/>
      <c r="AA997" s="1567"/>
      <c r="AB997" s="1568">
        <f>R997</f>
        <v>0</v>
      </c>
      <c r="AC997" s="1568">
        <f>U997</f>
        <v>0</v>
      </c>
      <c r="AD997" s="1568">
        <f>X997</f>
        <v>0</v>
      </c>
      <c r="AE997" s="1568">
        <f>AA997</f>
        <v>0</v>
      </c>
      <c r="AF997" s="1568">
        <f>AC997</f>
        <v>0</v>
      </c>
      <c r="AG997" s="1568">
        <f>AE997</f>
        <v>0</v>
      </c>
      <c r="AH997" s="1568">
        <f>AG997</f>
        <v>0</v>
      </c>
    </row>
    <row r="998" spans="1:34">
      <c r="A998" s="1887">
        <v>1000</v>
      </c>
      <c r="B998" s="1887">
        <v>995</v>
      </c>
      <c r="C998" s="2121"/>
      <c r="D998" s="2177">
        <v>1</v>
      </c>
      <c r="E998" s="104"/>
      <c r="F998" s="104"/>
      <c r="G998" s="326"/>
      <c r="H998" s="2392"/>
      <c r="I998" s="1188"/>
      <c r="J998" s="1188"/>
      <c r="K998" s="1188"/>
      <c r="L998" s="1188"/>
      <c r="M998" s="2241" t="s">
        <v>226</v>
      </c>
      <c r="N998" s="2241"/>
      <c r="O998" s="2242"/>
      <c r="P998" s="1500"/>
      <c r="Q998" s="1500"/>
      <c r="R998" s="1500"/>
      <c r="S998" s="1500"/>
      <c r="T998" s="1500"/>
      <c r="U998" s="1500"/>
      <c r="V998" s="1500"/>
      <c r="W998" s="1500"/>
      <c r="X998" s="1500"/>
      <c r="Y998" s="1500"/>
      <c r="Z998" s="1500"/>
      <c r="AA998" s="1500"/>
      <c r="AB998" s="1501">
        <f>R998</f>
        <v>0</v>
      </c>
      <c r="AC998" s="1501">
        <f>U998</f>
        <v>0</v>
      </c>
      <c r="AD998" s="1501">
        <f>X998</f>
        <v>0</v>
      </c>
      <c r="AE998" s="1501">
        <f>AA998</f>
        <v>0</v>
      </c>
      <c r="AF998" s="1501">
        <f>AC998</f>
        <v>0</v>
      </c>
      <c r="AG998" s="1501">
        <f>AE998</f>
        <v>0</v>
      </c>
      <c r="AH998" s="1501">
        <f>AG998</f>
        <v>0</v>
      </c>
    </row>
    <row r="999" spans="1:34">
      <c r="A999" s="1887">
        <v>995</v>
      </c>
      <c r="B999" s="1887">
        <v>996</v>
      </c>
      <c r="C999" s="2121"/>
      <c r="D999" s="2177">
        <v>1</v>
      </c>
      <c r="E999" s="104"/>
      <c r="F999" s="104"/>
      <c r="G999" s="326"/>
      <c r="H999" s="635" t="s">
        <v>781</v>
      </c>
      <c r="I999" s="995"/>
      <c r="J999" s="995"/>
      <c r="K999" s="995"/>
      <c r="L999" s="995"/>
      <c r="M999" s="995"/>
      <c r="N999" s="995"/>
      <c r="O999" s="2012"/>
      <c r="P999" s="1571">
        <f>SUM(P1000:P1001)</f>
        <v>1284</v>
      </c>
      <c r="Q999" s="1571">
        <f t="shared" ref="Q999:AH999" si="502">SUM(Q1000:Q1001)</f>
        <v>968</v>
      </c>
      <c r="R999" s="1571">
        <f t="shared" si="502"/>
        <v>1225</v>
      </c>
      <c r="S999" s="1571">
        <f t="shared" si="502"/>
        <v>1289</v>
      </c>
      <c r="T999" s="1571">
        <f t="shared" si="502"/>
        <v>1721</v>
      </c>
      <c r="U999" s="1571">
        <f t="shared" si="502"/>
        <v>1588</v>
      </c>
      <c r="V999" s="1571">
        <f t="shared" si="502"/>
        <v>1524</v>
      </c>
      <c r="W999" s="1571">
        <f t="shared" si="502"/>
        <v>1599</v>
      </c>
      <c r="X999" s="1571">
        <f t="shared" si="502"/>
        <v>1547</v>
      </c>
      <c r="Y999" s="1571">
        <f t="shared" si="502"/>
        <v>1922</v>
      </c>
      <c r="Z999" s="1571">
        <f t="shared" si="502"/>
        <v>1484</v>
      </c>
      <c r="AA999" s="1571">
        <f t="shared" si="502"/>
        <v>1701</v>
      </c>
      <c r="AB999" s="1571">
        <f t="shared" si="502"/>
        <v>1225</v>
      </c>
      <c r="AC999" s="1571">
        <f t="shared" si="502"/>
        <v>1588</v>
      </c>
      <c r="AD999" s="1571">
        <f t="shared" si="502"/>
        <v>1547</v>
      </c>
      <c r="AE999" s="1571">
        <f t="shared" si="502"/>
        <v>1701</v>
      </c>
      <c r="AF999" s="1571">
        <f t="shared" si="502"/>
        <v>1588</v>
      </c>
      <c r="AG999" s="1571">
        <f t="shared" si="502"/>
        <v>1701</v>
      </c>
      <c r="AH999" s="1571">
        <f t="shared" si="502"/>
        <v>1701</v>
      </c>
    </row>
    <row r="1000" spans="1:34">
      <c r="A1000" s="1887">
        <v>996</v>
      </c>
      <c r="B1000" s="1887">
        <v>997</v>
      </c>
      <c r="C1000" s="2121"/>
      <c r="D1000" s="2177">
        <v>1</v>
      </c>
      <c r="E1000" s="104"/>
      <c r="F1000" s="104"/>
      <c r="G1000" s="326"/>
      <c r="H1000" s="2391"/>
      <c r="I1000" s="104"/>
      <c r="J1000" s="104"/>
      <c r="K1000" s="104"/>
      <c r="L1000" s="104"/>
      <c r="M1000" s="2182" t="s">
        <v>122</v>
      </c>
      <c r="N1000" s="2182"/>
      <c r="O1000" s="2225"/>
      <c r="P1000" s="1567">
        <v>287</v>
      </c>
      <c r="Q1000" s="1567">
        <v>280</v>
      </c>
      <c r="R1000" s="1567">
        <v>287</v>
      </c>
      <c r="S1000" s="1567">
        <v>266</v>
      </c>
      <c r="T1000" s="1567">
        <v>239</v>
      </c>
      <c r="U1000" s="1567">
        <v>188</v>
      </c>
      <c r="V1000" s="1567">
        <v>194</v>
      </c>
      <c r="W1000" s="1567">
        <v>255</v>
      </c>
      <c r="X1000" s="1567">
        <v>216</v>
      </c>
      <c r="Y1000" s="1567">
        <v>232</v>
      </c>
      <c r="Z1000" s="1567">
        <v>232</v>
      </c>
      <c r="AA1000" s="1567">
        <v>249</v>
      </c>
      <c r="AB1000" s="1568">
        <f>R1000</f>
        <v>287</v>
      </c>
      <c r="AC1000" s="1568">
        <f>U1000</f>
        <v>188</v>
      </c>
      <c r="AD1000" s="1568">
        <f>X1000</f>
        <v>216</v>
      </c>
      <c r="AE1000" s="1568">
        <f>AA1000</f>
        <v>249</v>
      </c>
      <c r="AF1000" s="1568">
        <f>AC1000</f>
        <v>188</v>
      </c>
      <c r="AG1000" s="1568">
        <f>AE1000</f>
        <v>249</v>
      </c>
      <c r="AH1000" s="1568">
        <f>AG1000</f>
        <v>249</v>
      </c>
    </row>
    <row r="1001" spans="1:34">
      <c r="A1001" s="1887">
        <v>997</v>
      </c>
      <c r="B1001" s="1887">
        <v>998</v>
      </c>
      <c r="C1001" s="2121"/>
      <c r="D1001" s="2177">
        <v>1</v>
      </c>
      <c r="E1001" s="104"/>
      <c r="F1001" s="104"/>
      <c r="G1001" s="326"/>
      <c r="H1001" s="2392"/>
      <c r="I1001" s="1188"/>
      <c r="J1001" s="1188"/>
      <c r="K1001" s="1188"/>
      <c r="L1001" s="1188"/>
      <c r="M1001" s="2241" t="s">
        <v>226</v>
      </c>
      <c r="N1001" s="2241"/>
      <c r="O1001" s="2242"/>
      <c r="P1001" s="1500">
        <v>997</v>
      </c>
      <c r="Q1001" s="1500">
        <v>688</v>
      </c>
      <c r="R1001" s="1500">
        <v>938</v>
      </c>
      <c r="S1001" s="1500">
        <v>1023</v>
      </c>
      <c r="T1001" s="1500">
        <v>1482</v>
      </c>
      <c r="U1001" s="1500">
        <v>1400</v>
      </c>
      <c r="V1001" s="1500">
        <v>1330</v>
      </c>
      <c r="W1001" s="1500">
        <v>1344</v>
      </c>
      <c r="X1001" s="1500">
        <v>1331</v>
      </c>
      <c r="Y1001" s="1500">
        <v>1690</v>
      </c>
      <c r="Z1001" s="1500">
        <v>1252</v>
      </c>
      <c r="AA1001" s="1500">
        <v>1452</v>
      </c>
      <c r="AB1001" s="1501">
        <f>R1001</f>
        <v>938</v>
      </c>
      <c r="AC1001" s="1501">
        <f>U1001</f>
        <v>1400</v>
      </c>
      <c r="AD1001" s="1501">
        <f>X1001</f>
        <v>1331</v>
      </c>
      <c r="AE1001" s="1501">
        <f>AA1001</f>
        <v>1452</v>
      </c>
      <c r="AF1001" s="1501">
        <f>AC1001</f>
        <v>1400</v>
      </c>
      <c r="AG1001" s="1501">
        <f>AE1001</f>
        <v>1452</v>
      </c>
      <c r="AH1001" s="1501">
        <f>AG1001</f>
        <v>1452</v>
      </c>
    </row>
    <row r="1002" spans="1:34">
      <c r="B1002" s="1887">
        <v>999</v>
      </c>
      <c r="D1002" s="2177">
        <v>1</v>
      </c>
      <c r="G1002" s="104"/>
      <c r="H1002" s="104"/>
      <c r="I1002" s="2182"/>
      <c r="J1002" s="2182"/>
      <c r="K1002" s="2182"/>
      <c r="L1002" s="2182"/>
      <c r="M1002" s="2182"/>
      <c r="N1002" s="2182"/>
      <c r="O1002" s="2182"/>
      <c r="P1002" s="2187"/>
      <c r="Q1002" s="2187"/>
      <c r="R1002" s="2187"/>
      <c r="S1002" s="2187"/>
      <c r="T1002" s="2187"/>
      <c r="U1002" s="2187"/>
    </row>
    <row r="1003" spans="1:34" ht="18">
      <c r="B1003" s="1887">
        <v>1000</v>
      </c>
      <c r="D1003" s="2177">
        <v>1</v>
      </c>
      <c r="E1003" s="2380" t="s">
        <v>869</v>
      </c>
      <c r="F1003" s="2380"/>
    </row>
    <row r="1004" spans="1:34" ht="15.75">
      <c r="B1004" s="1887">
        <v>1001</v>
      </c>
      <c r="D1004" s="2177">
        <v>1</v>
      </c>
      <c r="E1004" s="2279"/>
      <c r="F1004" s="2207" t="s">
        <v>825</v>
      </c>
      <c r="O1004" s="1365" t="s">
        <v>884</v>
      </c>
    </row>
    <row r="1005" spans="1:34">
      <c r="B1005" s="1887">
        <v>1002</v>
      </c>
      <c r="D1005" s="2177">
        <v>1</v>
      </c>
      <c r="E1005" s="2279"/>
      <c r="H1005" s="2393" t="s">
        <v>828</v>
      </c>
      <c r="I1005" s="2394"/>
      <c r="J1005" s="2394"/>
      <c r="K1005" s="2394"/>
      <c r="L1005" s="2394"/>
      <c r="M1005" s="2394"/>
      <c r="N1005" s="2394"/>
      <c r="O1005" s="2395" t="s">
        <v>827</v>
      </c>
      <c r="P1005" s="1598"/>
      <c r="Q1005" s="1598"/>
      <c r="R1005" s="1598"/>
      <c r="S1005" s="1598"/>
      <c r="T1005" s="1598"/>
      <c r="U1005" s="1598"/>
      <c r="V1005" s="1598"/>
      <c r="W1005" s="1598"/>
      <c r="X1005" s="1598"/>
      <c r="Y1005" s="1598"/>
      <c r="Z1005" s="1598"/>
      <c r="AA1005" s="1598"/>
      <c r="AB1005" s="1575">
        <f>SUM(P1005:R1005)</f>
        <v>0</v>
      </c>
      <c r="AC1005" s="1575">
        <f>SUM(S1005:U1005)</f>
        <v>0</v>
      </c>
      <c r="AD1005" s="1575">
        <f>SUM(V1005:X1005)</f>
        <v>0</v>
      </c>
      <c r="AE1005" s="1575">
        <f>SUM(Y1005:AA1005)</f>
        <v>0</v>
      </c>
      <c r="AF1005" s="1575">
        <f>AB1005+AC1005</f>
        <v>0</v>
      </c>
      <c r="AG1005" s="1575">
        <f>AE1005+AD1005</f>
        <v>0</v>
      </c>
      <c r="AH1005" s="1575">
        <f>AF1005+AG1005</f>
        <v>0</v>
      </c>
    </row>
    <row r="1006" spans="1:34">
      <c r="B1006" s="1887">
        <v>1003</v>
      </c>
      <c r="D1006" s="2177">
        <v>1</v>
      </c>
      <c r="E1006" s="2279"/>
      <c r="H1006" s="2396" t="s">
        <v>829</v>
      </c>
      <c r="I1006" s="2397"/>
      <c r="J1006" s="2397"/>
      <c r="K1006" s="2397"/>
      <c r="L1006" s="2397"/>
      <c r="M1006" s="2397"/>
      <c r="N1006" s="2397"/>
      <c r="O1006" s="2398"/>
      <c r="P1006" s="1599">
        <f>P1007+P1008</f>
        <v>0</v>
      </c>
      <c r="Q1006" s="1599">
        <f t="shared" ref="Q1006:AA1006" si="503">Q1007+Q1008</f>
        <v>0</v>
      </c>
      <c r="R1006" s="1599">
        <f t="shared" si="503"/>
        <v>0</v>
      </c>
      <c r="S1006" s="1599">
        <f t="shared" si="503"/>
        <v>0</v>
      </c>
      <c r="T1006" s="1599">
        <f t="shared" si="503"/>
        <v>0</v>
      </c>
      <c r="U1006" s="1599">
        <f t="shared" si="503"/>
        <v>0</v>
      </c>
      <c r="V1006" s="1599">
        <f t="shared" si="503"/>
        <v>0</v>
      </c>
      <c r="W1006" s="1599">
        <f t="shared" si="503"/>
        <v>0</v>
      </c>
      <c r="X1006" s="1599">
        <f t="shared" si="503"/>
        <v>0</v>
      </c>
      <c r="Y1006" s="1599">
        <f t="shared" si="503"/>
        <v>0</v>
      </c>
      <c r="Z1006" s="1599">
        <f t="shared" si="503"/>
        <v>0</v>
      </c>
      <c r="AA1006" s="1599">
        <f t="shared" si="503"/>
        <v>0</v>
      </c>
      <c r="AB1006" s="1599">
        <f>SUM(P1006:R1006)</f>
        <v>0</v>
      </c>
      <c r="AC1006" s="1599">
        <f>SUM(S1006:U1006)</f>
        <v>0</v>
      </c>
      <c r="AD1006" s="1599">
        <f>SUM(V1006:X1006)</f>
        <v>0</v>
      </c>
      <c r="AE1006" s="1599">
        <f>SUM(Y1006:AA1006)</f>
        <v>0</v>
      </c>
      <c r="AF1006" s="1599">
        <f>AB1006+AC1006</f>
        <v>0</v>
      </c>
      <c r="AG1006" s="1599">
        <f>AE1006+AD1006</f>
        <v>0</v>
      </c>
      <c r="AH1006" s="1599">
        <f>AF1006+AG1006</f>
        <v>0</v>
      </c>
    </row>
    <row r="1007" spans="1:34">
      <c r="B1007" s="1887">
        <v>1004</v>
      </c>
      <c r="D1007" s="2177">
        <v>1</v>
      </c>
      <c r="E1007" s="2279"/>
      <c r="H1007" s="2399"/>
      <c r="I1007" s="2400" t="s">
        <v>821</v>
      </c>
      <c r="J1007" s="2400"/>
      <c r="K1007" s="2400"/>
      <c r="L1007" s="2400"/>
      <c r="M1007" s="2400"/>
      <c r="N1007" s="2400"/>
      <c r="O1007" s="2401"/>
      <c r="P1007" s="1600"/>
      <c r="Q1007" s="1600"/>
      <c r="R1007" s="1600"/>
      <c r="S1007" s="1600"/>
      <c r="T1007" s="1600"/>
      <c r="U1007" s="1600"/>
      <c r="V1007" s="1600"/>
      <c r="W1007" s="1600"/>
      <c r="X1007" s="1600"/>
      <c r="Y1007" s="1600"/>
      <c r="Z1007" s="1600"/>
      <c r="AA1007" s="1600"/>
      <c r="AB1007" s="1601">
        <f>SUM(P1007:R1007)</f>
        <v>0</v>
      </c>
      <c r="AC1007" s="1601">
        <f>SUM(S1007:U1007)</f>
        <v>0</v>
      </c>
      <c r="AD1007" s="1601">
        <f>SUM(V1007:X1007)</f>
        <v>0</v>
      </c>
      <c r="AE1007" s="1601">
        <f>SUM(Y1007:AA1007)</f>
        <v>0</v>
      </c>
      <c r="AF1007" s="1601">
        <f>AB1007+AC1007</f>
        <v>0</v>
      </c>
      <c r="AG1007" s="1601">
        <f>AE1007+AD1007</f>
        <v>0</v>
      </c>
      <c r="AH1007" s="1601">
        <f>AF1007+AG1007</f>
        <v>0</v>
      </c>
    </row>
    <row r="1008" spans="1:34">
      <c r="B1008" s="1887">
        <v>1005</v>
      </c>
      <c r="D1008" s="2177">
        <v>1</v>
      </c>
      <c r="E1008" s="2279"/>
      <c r="H1008" s="2402"/>
      <c r="I1008" s="2403" t="s">
        <v>822</v>
      </c>
      <c r="J1008" s="2403"/>
      <c r="K1008" s="2403"/>
      <c r="L1008" s="2403"/>
      <c r="M1008" s="2403"/>
      <c r="N1008" s="2403"/>
      <c r="O1008" s="2404"/>
      <c r="P1008" s="1602"/>
      <c r="Q1008" s="1602"/>
      <c r="R1008" s="1602"/>
      <c r="S1008" s="1602"/>
      <c r="T1008" s="1602"/>
      <c r="U1008" s="1602"/>
      <c r="V1008" s="1602"/>
      <c r="W1008" s="1602"/>
      <c r="X1008" s="1602"/>
      <c r="Y1008" s="1602"/>
      <c r="Z1008" s="1602"/>
      <c r="AA1008" s="1602"/>
      <c r="AB1008" s="1603">
        <f>SUM(P1008:R1008)</f>
        <v>0</v>
      </c>
      <c r="AC1008" s="1603">
        <f>SUM(S1008:U1008)</f>
        <v>0</v>
      </c>
      <c r="AD1008" s="1603">
        <f>SUM(V1008:X1008)</f>
        <v>0</v>
      </c>
      <c r="AE1008" s="1603">
        <f>SUM(Y1008:AA1008)</f>
        <v>0</v>
      </c>
      <c r="AF1008" s="1603">
        <f>AB1008+AC1008</f>
        <v>0</v>
      </c>
      <c r="AG1008" s="1603">
        <f>AE1008+AD1008</f>
        <v>0</v>
      </c>
      <c r="AH1008" s="1603">
        <f>AF1008+AG1008</f>
        <v>0</v>
      </c>
    </row>
    <row r="1009" spans="1:35">
      <c r="B1009" s="1887">
        <v>1006</v>
      </c>
      <c r="D1009" s="2177">
        <v>1</v>
      </c>
      <c r="E1009" s="2279"/>
      <c r="H1009" s="2178"/>
      <c r="I1009" s="326"/>
      <c r="J1009" s="2178"/>
      <c r="K1009" s="2178"/>
      <c r="L1009" s="326"/>
      <c r="M1009" s="326"/>
      <c r="N1009" s="326"/>
      <c r="O1009" s="326"/>
    </row>
    <row r="1010" spans="1:35" ht="15.75">
      <c r="B1010" s="1887">
        <v>1007</v>
      </c>
      <c r="D1010" s="2177">
        <v>1</v>
      </c>
      <c r="E1010" s="2279"/>
      <c r="F1010" s="2207" t="s">
        <v>826</v>
      </c>
      <c r="H1010" s="2178"/>
      <c r="I1010" s="326"/>
      <c r="J1010" s="2178"/>
      <c r="K1010" s="2178"/>
      <c r="L1010" s="326"/>
      <c r="M1010" s="326"/>
      <c r="N1010" s="326"/>
      <c r="O1010" s="1365" t="s">
        <v>884</v>
      </c>
    </row>
    <row r="1011" spans="1:35">
      <c r="B1011" s="1887">
        <v>1008</v>
      </c>
      <c r="D1011" s="2177">
        <v>1</v>
      </c>
      <c r="E1011" s="2279"/>
      <c r="H1011" s="2405" t="s">
        <v>831</v>
      </c>
      <c r="I1011" s="2406"/>
      <c r="J1011" s="2406"/>
      <c r="K1011" s="2406"/>
      <c r="L1011" s="2406"/>
      <c r="M1011" s="2406"/>
      <c r="N1011" s="2406"/>
      <c r="O1011" s="2406"/>
      <c r="P1011" s="1598"/>
      <c r="Q1011" s="1598"/>
      <c r="R1011" s="1598"/>
      <c r="S1011" s="1598"/>
      <c r="T1011" s="1598"/>
      <c r="U1011" s="1598"/>
      <c r="V1011" s="1598"/>
      <c r="W1011" s="1598"/>
      <c r="X1011" s="1598"/>
      <c r="Y1011" s="1598"/>
      <c r="Z1011" s="1598"/>
      <c r="AA1011" s="1598"/>
      <c r="AB1011" s="1330">
        <f>SUM(P1011:R1011)</f>
        <v>0</v>
      </c>
      <c r="AC1011" s="1330">
        <f>SUM(S1011:U1011)</f>
        <v>0</v>
      </c>
      <c r="AD1011" s="1330">
        <f>SUM(V1011:X1011)</f>
        <v>0</v>
      </c>
      <c r="AE1011" s="1330">
        <f>SUM(Y1011:AA1011)</f>
        <v>0</v>
      </c>
      <c r="AF1011" s="1330">
        <f>AB1011+AC1011</f>
        <v>0</v>
      </c>
      <c r="AG1011" s="1330">
        <f>AE1011+AD1011</f>
        <v>0</v>
      </c>
      <c r="AH1011" s="1330">
        <f>AF1011+AG1011</f>
        <v>0</v>
      </c>
    </row>
    <row r="1012" spans="1:35">
      <c r="B1012" s="1887">
        <v>1009</v>
      </c>
      <c r="D1012" s="2177">
        <v>1</v>
      </c>
    </row>
    <row r="1013" spans="1:35" ht="18">
      <c r="A1013" s="1887">
        <v>1002</v>
      </c>
      <c r="B1013" s="1887">
        <v>1010</v>
      </c>
      <c r="D1013" s="2177">
        <v>1</v>
      </c>
      <c r="E1013" s="2380" t="s">
        <v>823</v>
      </c>
      <c r="F1013" s="2380"/>
    </row>
    <row r="1014" spans="1:35">
      <c r="A1014" s="1887">
        <v>1003</v>
      </c>
      <c r="B1014" s="1887">
        <v>1011</v>
      </c>
      <c r="D1014" s="2177">
        <v>1</v>
      </c>
      <c r="E1014" s="2178"/>
      <c r="F1014" s="2178"/>
      <c r="G1014" s="326"/>
      <c r="H1014" s="2407" t="s">
        <v>121</v>
      </c>
      <c r="I1014" s="2408"/>
      <c r="J1014" s="1573"/>
      <c r="K1014" s="2409"/>
      <c r="L1014" s="2410"/>
      <c r="M1014" s="2327"/>
      <c r="N1014" s="2327"/>
      <c r="O1014" s="2336"/>
      <c r="P1014" s="1575">
        <f t="shared" ref="P1014:AH1014" si="504">P357</f>
        <v>14876</v>
      </c>
      <c r="Q1014" s="1575">
        <f t="shared" si="504"/>
        <v>35361</v>
      </c>
      <c r="R1014" s="1575">
        <f t="shared" si="504"/>
        <v>35035</v>
      </c>
      <c r="S1014" s="1575">
        <f t="shared" si="504"/>
        <v>33567</v>
      </c>
      <c r="T1014" s="1575">
        <f t="shared" si="504"/>
        <v>38214</v>
      </c>
      <c r="U1014" s="1575">
        <f t="shared" si="504"/>
        <v>42801</v>
      </c>
      <c r="V1014" s="1575">
        <f t="shared" si="504"/>
        <v>36211</v>
      </c>
      <c r="W1014" s="1575">
        <f t="shared" si="504"/>
        <v>38351</v>
      </c>
      <c r="X1014" s="1575">
        <f t="shared" si="504"/>
        <v>59540</v>
      </c>
      <c r="Y1014" s="1575">
        <f t="shared" si="504"/>
        <v>39350</v>
      </c>
      <c r="Z1014" s="1575">
        <f t="shared" si="504"/>
        <v>51461</v>
      </c>
      <c r="AA1014" s="1575">
        <f t="shared" si="504"/>
        <v>37847</v>
      </c>
      <c r="AB1014" s="1575">
        <f t="shared" si="504"/>
        <v>85272</v>
      </c>
      <c r="AC1014" s="1575">
        <f t="shared" si="504"/>
        <v>114582</v>
      </c>
      <c r="AD1014" s="1575">
        <f t="shared" si="504"/>
        <v>134102</v>
      </c>
      <c r="AE1014" s="1575">
        <f t="shared" si="504"/>
        <v>128658</v>
      </c>
      <c r="AF1014" s="1575">
        <f t="shared" si="504"/>
        <v>199854</v>
      </c>
      <c r="AG1014" s="1575">
        <f t="shared" si="504"/>
        <v>262760</v>
      </c>
      <c r="AH1014" s="1575">
        <f t="shared" si="504"/>
        <v>462614</v>
      </c>
      <c r="AI1014" s="446"/>
    </row>
    <row r="1015" spans="1:35">
      <c r="A1015" s="1887">
        <v>1004</v>
      </c>
      <c r="B1015" s="1887">
        <v>1012</v>
      </c>
      <c r="D1015" s="2177">
        <v>1</v>
      </c>
      <c r="E1015" s="2178"/>
      <c r="F1015" s="2178"/>
      <c r="G1015" s="326"/>
      <c r="H1015" s="2411" t="s">
        <v>120</v>
      </c>
      <c r="I1015" s="2408"/>
      <c r="J1015" s="2412"/>
      <c r="K1015" s="2409"/>
      <c r="L1015" s="2413"/>
      <c r="M1015" s="2326"/>
      <c r="N1015" s="2326"/>
      <c r="O1015" s="2414"/>
      <c r="P1015" s="1332">
        <v>9561</v>
      </c>
      <c r="Q1015" s="1332">
        <v>24542</v>
      </c>
      <c r="R1015" s="1332">
        <v>27102</v>
      </c>
      <c r="S1015" s="1332">
        <v>19418</v>
      </c>
      <c r="T1015" s="1332">
        <v>20842</v>
      </c>
      <c r="U1015" s="1332">
        <v>21684</v>
      </c>
      <c r="V1015" s="1332">
        <v>19567</v>
      </c>
      <c r="W1015" s="1332">
        <v>21924</v>
      </c>
      <c r="X1015" s="1332">
        <v>33524</v>
      </c>
      <c r="Y1015" s="1332">
        <v>20781</v>
      </c>
      <c r="Z1015" s="1332">
        <v>30029</v>
      </c>
      <c r="AA1015" s="1332">
        <v>22635</v>
      </c>
      <c r="AB1015" s="913">
        <f>SUM(P1015:R1015)</f>
        <v>61205</v>
      </c>
      <c r="AC1015" s="913">
        <f>SUM(S1015:U1015)</f>
        <v>61944</v>
      </c>
      <c r="AD1015" s="913">
        <f>SUM(V1015:X1015)</f>
        <v>75015</v>
      </c>
      <c r="AE1015" s="913">
        <f>SUM(Y1015:AA1015)</f>
        <v>73445</v>
      </c>
      <c r="AF1015" s="913">
        <f>AB1015+AC1015</f>
        <v>123149</v>
      </c>
      <c r="AG1015" s="913">
        <f>AE1015+AD1015</f>
        <v>148460</v>
      </c>
      <c r="AH1015" s="913">
        <f>AF1015+AG1015</f>
        <v>271609</v>
      </c>
      <c r="AI1015" s="446"/>
    </row>
    <row r="1016" spans="1:35" ht="14.25">
      <c r="A1016" s="1887">
        <v>1005</v>
      </c>
      <c r="B1016" s="1887">
        <v>1013</v>
      </c>
      <c r="D1016" s="2177">
        <v>1</v>
      </c>
      <c r="E1016" s="326"/>
      <c r="F1016" s="326"/>
      <c r="G1016" s="326"/>
      <c r="H1016" s="2774" t="s">
        <v>119</v>
      </c>
      <c r="I1016" s="2415"/>
      <c r="J1016" s="2775"/>
      <c r="K1016" s="2415"/>
      <c r="L1016" s="2416"/>
      <c r="M1016" s="2416"/>
      <c r="N1016" s="2416"/>
      <c r="O1016" s="2417"/>
      <c r="P1016" s="2776">
        <f>IFERROR(P1015/P1014,0)</f>
        <v>0.64271309491798867</v>
      </c>
      <c r="Q1016" s="2776">
        <f t="shared" ref="Q1016:AH1016" si="505">IFERROR(Q1015/Q1014,0)</f>
        <v>0.69404145810356044</v>
      </c>
      <c r="R1016" s="2776">
        <f t="shared" si="505"/>
        <v>0.77356928785500212</v>
      </c>
      <c r="S1016" s="2776">
        <f t="shared" si="505"/>
        <v>0.57848482140197222</v>
      </c>
      <c r="T1016" s="2776">
        <f t="shared" si="505"/>
        <v>0.54540220861464384</v>
      </c>
      <c r="U1016" s="2776">
        <f t="shared" si="505"/>
        <v>0.50662367701689215</v>
      </c>
      <c r="V1016" s="2776">
        <f t="shared" si="505"/>
        <v>0.54036066388666426</v>
      </c>
      <c r="W1016" s="2776">
        <f t="shared" si="505"/>
        <v>0.57166697087429275</v>
      </c>
      <c r="X1016" s="2776">
        <f t="shared" si="505"/>
        <v>0.56305005038629496</v>
      </c>
      <c r="Y1016" s="2776">
        <f t="shared" si="505"/>
        <v>0.52810673443456158</v>
      </c>
      <c r="Z1016" s="2776">
        <f t="shared" si="505"/>
        <v>0.58352927459629622</v>
      </c>
      <c r="AA1016" s="2776">
        <f t="shared" si="505"/>
        <v>0.59806589690067902</v>
      </c>
      <c r="AB1016" s="2776">
        <f t="shared" si="505"/>
        <v>0.71776198517684586</v>
      </c>
      <c r="AC1016" s="2776">
        <f t="shared" si="505"/>
        <v>0.54060847253495314</v>
      </c>
      <c r="AD1016" s="2776">
        <f t="shared" si="505"/>
        <v>0.5593876303112556</v>
      </c>
      <c r="AE1016" s="2776">
        <f t="shared" si="505"/>
        <v>0.57085451351645444</v>
      </c>
      <c r="AF1016" s="2776">
        <f t="shared" si="505"/>
        <v>0.61619482222022071</v>
      </c>
      <c r="AG1016" s="2776">
        <f t="shared" si="505"/>
        <v>0.5650022834525803</v>
      </c>
      <c r="AH1016" s="2777">
        <f t="shared" si="505"/>
        <v>0.58711798605316745</v>
      </c>
      <c r="AI1016" s="1672"/>
    </row>
    <row r="1017" spans="1:35">
      <c r="A1017" s="1887">
        <v>1006</v>
      </c>
      <c r="B1017" s="1887">
        <v>1014</v>
      </c>
      <c r="D1017" s="2177">
        <v>1</v>
      </c>
      <c r="E1017" s="2178"/>
      <c r="F1017" s="2178"/>
      <c r="G1017" s="326"/>
      <c r="H1017" s="1604" t="s">
        <v>351</v>
      </c>
      <c r="I1017" s="2408"/>
      <c r="J1017" s="1573"/>
      <c r="K1017" s="2408"/>
      <c r="L1017" s="2418"/>
      <c r="M1017" s="2326"/>
      <c r="N1017" s="2326"/>
      <c r="O1017" s="2414"/>
      <c r="P1017" s="1332"/>
      <c r="Q1017" s="1332"/>
      <c r="R1017" s="1332"/>
      <c r="S1017" s="1332"/>
      <c r="T1017" s="1332"/>
      <c r="U1017" s="1332"/>
      <c r="V1017" s="1332"/>
      <c r="W1017" s="1332"/>
      <c r="X1017" s="1332"/>
      <c r="Y1017" s="1332"/>
      <c r="Z1017" s="1332"/>
      <c r="AA1017" s="1332"/>
      <c r="AB1017" s="913">
        <f>SUM(P1017:R1017)</f>
        <v>0</v>
      </c>
      <c r="AC1017" s="913">
        <f>SUM(S1017:U1017)</f>
        <v>0</v>
      </c>
      <c r="AD1017" s="913">
        <f>SUM(V1017:X1017)</f>
        <v>0</v>
      </c>
      <c r="AE1017" s="913">
        <f>SUM(Y1017:AA1017)</f>
        <v>0</v>
      </c>
      <c r="AF1017" s="913">
        <f>AB1017+AC1017</f>
        <v>0</v>
      </c>
      <c r="AG1017" s="913">
        <f>AE1017+AD1017</f>
        <v>0</v>
      </c>
      <c r="AH1017" s="913">
        <f>AF1017+AG1017</f>
        <v>0</v>
      </c>
    </row>
    <row r="1018" spans="1:35" ht="14.25">
      <c r="A1018" s="1887">
        <v>1007</v>
      </c>
      <c r="B1018" s="1887">
        <v>1015</v>
      </c>
      <c r="D1018" s="2177">
        <v>1</v>
      </c>
      <c r="E1018" s="326"/>
      <c r="F1018" s="326"/>
      <c r="G1018" s="326"/>
      <c r="H1018" s="2774" t="s">
        <v>252</v>
      </c>
      <c r="I1018" s="2415"/>
      <c r="J1018" s="2775"/>
      <c r="K1018" s="2415"/>
      <c r="L1018" s="2416"/>
      <c r="M1018" s="2416"/>
      <c r="N1018" s="2416"/>
      <c r="O1018" s="2417"/>
      <c r="P1018" s="2776">
        <f>IFERROR(P1017/P1015,0)</f>
        <v>0</v>
      </c>
      <c r="Q1018" s="2776">
        <f t="shared" ref="Q1018:AH1018" si="506">IFERROR(Q1017/Q1015,0)</f>
        <v>0</v>
      </c>
      <c r="R1018" s="2776">
        <f t="shared" si="506"/>
        <v>0</v>
      </c>
      <c r="S1018" s="2776">
        <f t="shared" si="506"/>
        <v>0</v>
      </c>
      <c r="T1018" s="2776">
        <f t="shared" si="506"/>
        <v>0</v>
      </c>
      <c r="U1018" s="2776">
        <f t="shared" si="506"/>
        <v>0</v>
      </c>
      <c r="V1018" s="2776">
        <f t="shared" si="506"/>
        <v>0</v>
      </c>
      <c r="W1018" s="2776">
        <f t="shared" si="506"/>
        <v>0</v>
      </c>
      <c r="X1018" s="2776">
        <f t="shared" si="506"/>
        <v>0</v>
      </c>
      <c r="Y1018" s="2776">
        <f t="shared" si="506"/>
        <v>0</v>
      </c>
      <c r="Z1018" s="2776">
        <f t="shared" si="506"/>
        <v>0</v>
      </c>
      <c r="AA1018" s="2776">
        <f t="shared" si="506"/>
        <v>0</v>
      </c>
      <c r="AB1018" s="2776">
        <f t="shared" si="506"/>
        <v>0</v>
      </c>
      <c r="AC1018" s="2776">
        <f t="shared" si="506"/>
        <v>0</v>
      </c>
      <c r="AD1018" s="2776">
        <f t="shared" si="506"/>
        <v>0</v>
      </c>
      <c r="AE1018" s="2776">
        <f t="shared" si="506"/>
        <v>0</v>
      </c>
      <c r="AF1018" s="2776">
        <f t="shared" si="506"/>
        <v>0</v>
      </c>
      <c r="AG1018" s="2776">
        <f t="shared" si="506"/>
        <v>0</v>
      </c>
      <c r="AH1018" s="2777">
        <f t="shared" si="506"/>
        <v>0</v>
      </c>
      <c r="AI1018" s="1672"/>
    </row>
    <row r="1019" spans="1:35">
      <c r="A1019" s="1887">
        <v>1008</v>
      </c>
      <c r="B1019" s="1887">
        <v>1016</v>
      </c>
      <c r="D1019" s="2177">
        <v>1</v>
      </c>
      <c r="G1019" s="326"/>
      <c r="H1019" s="2419" t="s">
        <v>253</v>
      </c>
      <c r="I1019" s="2420"/>
      <c r="J1019" s="2420"/>
      <c r="K1019" s="2420"/>
      <c r="L1019" s="1393"/>
      <c r="M1019" s="472"/>
      <c r="N1019" s="472"/>
      <c r="O1019" s="473"/>
      <c r="P1019" s="1605"/>
      <c r="Q1019" s="1605"/>
      <c r="R1019" s="1605"/>
      <c r="S1019" s="1598"/>
      <c r="T1019" s="1598"/>
      <c r="U1019" s="1598"/>
      <c r="V1019" s="1598"/>
      <c r="W1019" s="1598"/>
      <c r="X1019" s="1598"/>
      <c r="Y1019" s="1598"/>
      <c r="Z1019" s="1598"/>
      <c r="AA1019" s="1598"/>
      <c r="AB1019" s="1575">
        <f>R1019</f>
        <v>0</v>
      </c>
      <c r="AC1019" s="1575">
        <f>U1019</f>
        <v>0</v>
      </c>
      <c r="AD1019" s="1575">
        <f>X1019</f>
        <v>0</v>
      </c>
      <c r="AE1019" s="1575">
        <f>AA1019</f>
        <v>0</v>
      </c>
      <c r="AF1019" s="1575">
        <f>AC1019</f>
        <v>0</v>
      </c>
      <c r="AG1019" s="1575">
        <f>AE1019</f>
        <v>0</v>
      </c>
      <c r="AH1019" s="1575">
        <f>AG1019</f>
        <v>0</v>
      </c>
      <c r="AI1019" s="446"/>
    </row>
    <row r="1020" spans="1:35" s="326" customFormat="1">
      <c r="A1020" s="1887" t="s">
        <v>989</v>
      </c>
      <c r="B1020" s="1887" t="s">
        <v>989</v>
      </c>
      <c r="C1020" s="371"/>
      <c r="D1020" s="2177">
        <v>1</v>
      </c>
      <c r="E1020" s="2279"/>
      <c r="F1020" s="2279"/>
      <c r="G1020" s="2421"/>
      <c r="H1020" s="2422"/>
      <c r="I1020" s="2422"/>
      <c r="J1020" s="2422"/>
      <c r="K1020" s="2423"/>
      <c r="L1020" s="2178"/>
      <c r="P1020" s="1577"/>
      <c r="Q1020" s="1577"/>
      <c r="R1020" s="1577"/>
      <c r="S1020" s="1577"/>
      <c r="T1020" s="1577"/>
      <c r="U1020" s="1577"/>
      <c r="V1020" s="1577"/>
      <c r="W1020" s="1577"/>
      <c r="X1020" s="1577"/>
      <c r="Y1020" s="1577"/>
      <c r="Z1020" s="1577"/>
      <c r="AA1020" s="1577"/>
      <c r="AB1020" s="2424"/>
      <c r="AC1020" s="2424"/>
      <c r="AD1020" s="2424"/>
      <c r="AE1020" s="2424"/>
      <c r="AF1020" s="2424"/>
      <c r="AG1020" s="2424"/>
      <c r="AH1020" s="2424"/>
    </row>
    <row r="1021" spans="1:35" s="1897" customFormat="1" ht="18" outlineLevel="1">
      <c r="A1021" s="2021" t="s">
        <v>989</v>
      </c>
      <c r="B1021" s="2021" t="s">
        <v>989</v>
      </c>
      <c r="C1021" s="2425"/>
      <c r="D1021" s="2177">
        <v>1</v>
      </c>
      <c r="E1021" s="2426" t="s">
        <v>938</v>
      </c>
      <c r="F1021" s="2426"/>
      <c r="G1021" s="2427"/>
      <c r="H1021" s="2023"/>
      <c r="J1021" s="2023"/>
      <c r="K1021" s="2023"/>
      <c r="P1021" s="2024"/>
      <c r="Q1021" s="2024"/>
      <c r="R1021" s="2024"/>
      <c r="S1021" s="2024"/>
      <c r="T1021" s="2024"/>
      <c r="U1021" s="2024"/>
      <c r="V1021" s="2024"/>
      <c r="W1021" s="2024"/>
      <c r="X1021" s="2024"/>
      <c r="Y1021" s="2024"/>
    </row>
    <row r="1022" spans="1:35" s="1897" customFormat="1" outlineLevel="1">
      <c r="A1022" s="2021" t="s">
        <v>989</v>
      </c>
      <c r="B1022" s="2021" t="s">
        <v>989</v>
      </c>
      <c r="C1022" s="2425"/>
      <c r="D1022" s="2177">
        <v>1</v>
      </c>
      <c r="E1022" s="2023"/>
      <c r="F1022" s="2427" t="s">
        <v>942</v>
      </c>
      <c r="G1022" s="2023"/>
      <c r="H1022" s="2023"/>
      <c r="J1022" s="2023"/>
      <c r="K1022" s="2023"/>
      <c r="O1022" s="2023"/>
      <c r="P1022" s="2024"/>
      <c r="Q1022" s="2024"/>
      <c r="R1022" s="2024"/>
      <c r="S1022" s="2024"/>
      <c r="T1022" s="2024"/>
      <c r="U1022" s="2024"/>
      <c r="V1022" s="2024"/>
      <c r="W1022" s="2024"/>
      <c r="X1022" s="2024"/>
      <c r="Y1022" s="2024"/>
    </row>
    <row r="1023" spans="1:35" s="1897" customFormat="1" outlineLevel="1">
      <c r="A1023" s="2021" t="s">
        <v>989</v>
      </c>
      <c r="B1023" s="2021" t="s">
        <v>989</v>
      </c>
      <c r="C1023" s="2425"/>
      <c r="D1023" s="2177">
        <v>1</v>
      </c>
      <c r="E1023" s="2023"/>
      <c r="F1023" s="2427"/>
      <c r="G1023" s="2023"/>
      <c r="H1023" s="2428" t="s">
        <v>939</v>
      </c>
      <c r="I1023" s="2429"/>
      <c r="J1023" s="2430"/>
      <c r="K1023" s="2430"/>
      <c r="L1023" s="2429"/>
      <c r="M1023" s="2429"/>
      <c r="N1023" s="2429"/>
      <c r="O1023" s="2431"/>
      <c r="P1023" s="2709"/>
      <c r="Q1023" s="2709"/>
      <c r="R1023" s="2709"/>
      <c r="S1023" s="2709"/>
      <c r="T1023" s="2709"/>
      <c r="U1023" s="2709"/>
      <c r="V1023" s="2709"/>
      <c r="W1023" s="2709"/>
      <c r="X1023" s="2709"/>
      <c r="Y1023" s="2709"/>
      <c r="Z1023" s="2709"/>
      <c r="AA1023" s="2709"/>
      <c r="AB1023" s="2710">
        <f>SUM(P1023:R1023)</f>
        <v>0</v>
      </c>
      <c r="AC1023" s="2710">
        <f>SUM(S1023:U1023)</f>
        <v>0</v>
      </c>
      <c r="AD1023" s="2710">
        <f>SUM(V1023:X1023)</f>
        <v>0</v>
      </c>
      <c r="AE1023" s="2710">
        <f>SUM(Y1023:AA1023)</f>
        <v>0</v>
      </c>
      <c r="AF1023" s="2710">
        <f>AB1023+AC1023</f>
        <v>0</v>
      </c>
      <c r="AG1023" s="2710">
        <f>AE1023+AD1023</f>
        <v>0</v>
      </c>
      <c r="AH1023" s="2710">
        <f>AF1023+AG1023</f>
        <v>0</v>
      </c>
    </row>
    <row r="1024" spans="1:35" s="1897" customFormat="1" outlineLevel="1">
      <c r="A1024" s="2021" t="s">
        <v>989</v>
      </c>
      <c r="B1024" s="2021" t="s">
        <v>989</v>
      </c>
      <c r="C1024" s="2425"/>
      <c r="D1024" s="2177">
        <v>1</v>
      </c>
      <c r="E1024" s="2023"/>
      <c r="F1024" s="2427"/>
      <c r="G1024" s="2023"/>
      <c r="H1024" s="2031"/>
      <c r="I1024" s="2032" t="s">
        <v>940</v>
      </c>
      <c r="J1024" s="2033"/>
      <c r="K1024" s="2033"/>
      <c r="L1024" s="2034"/>
      <c r="M1024" s="2034"/>
      <c r="N1024" s="2034"/>
      <c r="O1024" s="2035"/>
      <c r="P1024" s="2711">
        <f>P730</f>
        <v>0</v>
      </c>
      <c r="Q1024" s="2711">
        <f t="shared" ref="Q1024:AA1024" si="507">Q730</f>
        <v>0</v>
      </c>
      <c r="R1024" s="2711">
        <f t="shared" si="507"/>
        <v>0</v>
      </c>
      <c r="S1024" s="2711">
        <f t="shared" si="507"/>
        <v>0</v>
      </c>
      <c r="T1024" s="2711">
        <f t="shared" si="507"/>
        <v>0</v>
      </c>
      <c r="U1024" s="2711">
        <f t="shared" si="507"/>
        <v>0</v>
      </c>
      <c r="V1024" s="2711">
        <f t="shared" si="507"/>
        <v>0</v>
      </c>
      <c r="W1024" s="2711">
        <f t="shared" si="507"/>
        <v>0</v>
      </c>
      <c r="X1024" s="2711">
        <f t="shared" si="507"/>
        <v>0</v>
      </c>
      <c r="Y1024" s="2711">
        <f t="shared" si="507"/>
        <v>0</v>
      </c>
      <c r="Z1024" s="2711">
        <f t="shared" si="507"/>
        <v>0</v>
      </c>
      <c r="AA1024" s="2711">
        <f t="shared" si="507"/>
        <v>0</v>
      </c>
      <c r="AB1024" s="2432">
        <f>SUM(P1024:R1024)</f>
        <v>0</v>
      </c>
      <c r="AC1024" s="2432">
        <f>SUM(S1024:U1024)</f>
        <v>0</v>
      </c>
      <c r="AD1024" s="2432">
        <f>SUM(V1024:X1024)</f>
        <v>0</v>
      </c>
      <c r="AE1024" s="2432">
        <f>SUM(Y1024:AA1024)</f>
        <v>0</v>
      </c>
      <c r="AF1024" s="2432">
        <f>AB1024+AC1024</f>
        <v>0</v>
      </c>
      <c r="AG1024" s="2432">
        <f>AE1024+AD1024</f>
        <v>0</v>
      </c>
      <c r="AH1024" s="2432">
        <f>AF1024+AG1024</f>
        <v>0</v>
      </c>
    </row>
    <row r="1025" spans="1:34" s="1897" customFormat="1" outlineLevel="1">
      <c r="A1025" s="2021" t="s">
        <v>989</v>
      </c>
      <c r="B1025" s="2021" t="s">
        <v>989</v>
      </c>
      <c r="C1025" s="2425"/>
      <c r="D1025" s="2177">
        <v>1</v>
      </c>
      <c r="E1025" s="2023"/>
      <c r="F1025" s="2427"/>
      <c r="G1025" s="2427"/>
      <c r="H1025" s="2038"/>
      <c r="I1025" s="2039" t="s">
        <v>941</v>
      </c>
      <c r="J1025" s="2040"/>
      <c r="K1025" s="2040"/>
      <c r="L1025" s="2041"/>
      <c r="M1025" s="2041"/>
      <c r="N1025" s="2041"/>
      <c r="O1025" s="2042"/>
      <c r="P1025" s="2712">
        <f>P1023-P1024</f>
        <v>0</v>
      </c>
      <c r="Q1025" s="2712">
        <f t="shared" ref="Q1025:AA1025" si="508">Q1023-Q1024</f>
        <v>0</v>
      </c>
      <c r="R1025" s="2712">
        <f t="shared" si="508"/>
        <v>0</v>
      </c>
      <c r="S1025" s="2712">
        <f t="shared" si="508"/>
        <v>0</v>
      </c>
      <c r="T1025" s="2712">
        <f t="shared" si="508"/>
        <v>0</v>
      </c>
      <c r="U1025" s="2712">
        <f t="shared" si="508"/>
        <v>0</v>
      </c>
      <c r="V1025" s="2712">
        <f t="shared" si="508"/>
        <v>0</v>
      </c>
      <c r="W1025" s="2712">
        <f t="shared" si="508"/>
        <v>0</v>
      </c>
      <c r="X1025" s="2712">
        <f t="shared" si="508"/>
        <v>0</v>
      </c>
      <c r="Y1025" s="2712">
        <f t="shared" si="508"/>
        <v>0</v>
      </c>
      <c r="Z1025" s="2712">
        <f t="shared" si="508"/>
        <v>0</v>
      </c>
      <c r="AA1025" s="2712">
        <f t="shared" si="508"/>
        <v>0</v>
      </c>
      <c r="AB1025" s="2433">
        <f>SUM(P1025:R1025)</f>
        <v>0</v>
      </c>
      <c r="AC1025" s="2433">
        <f>SUM(S1025:U1025)</f>
        <v>0</v>
      </c>
      <c r="AD1025" s="2433">
        <f>SUM(V1025:X1025)</f>
        <v>0</v>
      </c>
      <c r="AE1025" s="2433">
        <f>SUM(Y1025:AA1025)</f>
        <v>0</v>
      </c>
      <c r="AF1025" s="2433">
        <f>AB1025+AC1025</f>
        <v>0</v>
      </c>
      <c r="AG1025" s="2433">
        <f>AE1025+AD1025</f>
        <v>0</v>
      </c>
      <c r="AH1025" s="2433">
        <f>AF1025+AG1025</f>
        <v>0</v>
      </c>
    </row>
    <row r="1026" spans="1:34" s="1897" customFormat="1" outlineLevel="1">
      <c r="A1026" s="2021" t="s">
        <v>989</v>
      </c>
      <c r="B1026" s="2021" t="s">
        <v>989</v>
      </c>
      <c r="C1026" s="2425"/>
      <c r="D1026" s="2177">
        <v>1</v>
      </c>
      <c r="E1026" s="2023"/>
      <c r="F1026" s="2023"/>
      <c r="G1026" s="2427"/>
      <c r="H1026" s="2023"/>
      <c r="J1026" s="2023"/>
      <c r="K1026" s="2023"/>
      <c r="P1026" s="2024"/>
      <c r="Q1026" s="2024"/>
      <c r="R1026" s="2024"/>
      <c r="S1026" s="2024"/>
      <c r="T1026" s="2024"/>
      <c r="U1026" s="2024"/>
      <c r="V1026" s="2024"/>
      <c r="W1026" s="2024"/>
      <c r="X1026" s="2024"/>
      <c r="Y1026" s="2024"/>
    </row>
    <row r="1027" spans="1:34" s="1897" customFormat="1" ht="15.75" outlineLevel="1">
      <c r="A1027" s="2021" t="s">
        <v>989</v>
      </c>
      <c r="B1027" s="2021" t="s">
        <v>989</v>
      </c>
      <c r="C1027" s="2425"/>
      <c r="D1027" s="2177">
        <v>1</v>
      </c>
      <c r="E1027" s="2023"/>
      <c r="F1027" s="2434" t="s">
        <v>986</v>
      </c>
      <c r="G1027" s="2427"/>
      <c r="H1027" s="2023"/>
      <c r="I1027" s="2435"/>
      <c r="J1027" s="2436"/>
      <c r="K1027" s="2435"/>
      <c r="L1027" s="2435"/>
      <c r="M1027" s="2436"/>
      <c r="N1027" s="2436"/>
      <c r="O1027" s="2436"/>
      <c r="P1027" s="2437"/>
      <c r="Q1027" s="2437"/>
      <c r="R1027" s="2437"/>
      <c r="S1027" s="2437"/>
      <c r="T1027" s="2437"/>
      <c r="U1027" s="2437"/>
      <c r="V1027" s="2049"/>
      <c r="W1027" s="2049"/>
      <c r="X1027" s="2049"/>
      <c r="Y1027" s="2049"/>
      <c r="Z1027" s="2049"/>
      <c r="AA1027" s="2049"/>
      <c r="AB1027" s="2049"/>
      <c r="AC1027" s="2049"/>
      <c r="AD1027" s="2049"/>
      <c r="AE1027" s="2049"/>
      <c r="AF1027" s="2049"/>
      <c r="AG1027" s="2049"/>
      <c r="AH1027" s="2049"/>
    </row>
    <row r="1028" spans="1:34" s="1897" customFormat="1" outlineLevel="1">
      <c r="A1028" s="2021" t="s">
        <v>989</v>
      </c>
      <c r="B1028" s="2021" t="s">
        <v>989</v>
      </c>
      <c r="C1028" s="2425"/>
      <c r="D1028" s="2177">
        <v>1</v>
      </c>
      <c r="E1028" s="2023"/>
      <c r="F1028" s="2427"/>
      <c r="G1028" s="2427"/>
      <c r="H1028" s="2438" t="s">
        <v>939</v>
      </c>
      <c r="I1028" s="2439"/>
      <c r="J1028" s="2440"/>
      <c r="K1028" s="2441"/>
      <c r="L1028" s="2441"/>
      <c r="M1028" s="2440"/>
      <c r="N1028" s="2440"/>
      <c r="O1028" s="2440"/>
      <c r="P1028" s="2713">
        <f>SUM(P1029:P1030)</f>
        <v>0</v>
      </c>
      <c r="Q1028" s="2713">
        <f t="shared" ref="Q1028:AA1028" si="509">SUM(Q1029:Q1030)</f>
        <v>0</v>
      </c>
      <c r="R1028" s="2713">
        <f t="shared" si="509"/>
        <v>0</v>
      </c>
      <c r="S1028" s="2713">
        <f t="shared" si="509"/>
        <v>0</v>
      </c>
      <c r="T1028" s="2713">
        <f t="shared" si="509"/>
        <v>0</v>
      </c>
      <c r="U1028" s="2713">
        <f t="shared" si="509"/>
        <v>0</v>
      </c>
      <c r="V1028" s="2713">
        <f t="shared" si="509"/>
        <v>0</v>
      </c>
      <c r="W1028" s="2713">
        <f t="shared" si="509"/>
        <v>0</v>
      </c>
      <c r="X1028" s="2713">
        <f t="shared" si="509"/>
        <v>0</v>
      </c>
      <c r="Y1028" s="2713">
        <f t="shared" si="509"/>
        <v>0</v>
      </c>
      <c r="Z1028" s="2713">
        <f t="shared" si="509"/>
        <v>0</v>
      </c>
      <c r="AA1028" s="2713">
        <f t="shared" si="509"/>
        <v>0</v>
      </c>
      <c r="AB1028" s="2713">
        <f>R1028</f>
        <v>0</v>
      </c>
      <c r="AC1028" s="2713">
        <f>U1028</f>
        <v>0</v>
      </c>
      <c r="AD1028" s="2713">
        <f>X1028</f>
        <v>0</v>
      </c>
      <c r="AE1028" s="2713">
        <f>AA1028</f>
        <v>0</v>
      </c>
      <c r="AF1028" s="2713">
        <f>AC1028</f>
        <v>0</v>
      </c>
      <c r="AG1028" s="2713">
        <f>AE1028</f>
        <v>0</v>
      </c>
      <c r="AH1028" s="2713">
        <f>AG1028</f>
        <v>0</v>
      </c>
    </row>
    <row r="1029" spans="1:34" s="1897" customFormat="1" outlineLevel="1">
      <c r="A1029" s="2021" t="s">
        <v>989</v>
      </c>
      <c r="B1029" s="2021" t="s">
        <v>989</v>
      </c>
      <c r="C1029" s="2425"/>
      <c r="D1029" s="2177">
        <v>1</v>
      </c>
      <c r="E1029" s="2023"/>
      <c r="F1029" s="2427"/>
      <c r="G1029" s="2427"/>
      <c r="H1029" s="2442"/>
      <c r="I1029" s="2442"/>
      <c r="J1029" s="2436"/>
      <c r="K1029" s="2435"/>
      <c r="L1029" s="2436" t="s">
        <v>943</v>
      </c>
      <c r="M1029" s="2436"/>
      <c r="N1029" s="2436"/>
      <c r="O1029" s="2436"/>
      <c r="P1029" s="2714"/>
      <c r="Q1029" s="2714"/>
      <c r="R1029" s="2714"/>
      <c r="S1029" s="2714"/>
      <c r="T1029" s="2714"/>
      <c r="U1029" s="2714"/>
      <c r="V1029" s="2714"/>
      <c r="W1029" s="2714"/>
      <c r="X1029" s="2714"/>
      <c r="Y1029" s="2714"/>
      <c r="Z1029" s="2715"/>
      <c r="AA1029" s="2715"/>
      <c r="AB1029" s="2716">
        <f>R1029</f>
        <v>0</v>
      </c>
      <c r="AC1029" s="2716">
        <f>U1029</f>
        <v>0</v>
      </c>
      <c r="AD1029" s="2716">
        <f>X1029</f>
        <v>0</v>
      </c>
      <c r="AE1029" s="2716">
        <f>AA1029</f>
        <v>0</v>
      </c>
      <c r="AF1029" s="2716">
        <f>AC1029</f>
        <v>0</v>
      </c>
      <c r="AG1029" s="2716">
        <f>AE1029</f>
        <v>0</v>
      </c>
      <c r="AH1029" s="2716">
        <f>AG1029</f>
        <v>0</v>
      </c>
    </row>
    <row r="1030" spans="1:34" s="1897" customFormat="1" outlineLevel="1">
      <c r="A1030" s="2021" t="s">
        <v>989</v>
      </c>
      <c r="B1030" s="2021" t="s">
        <v>989</v>
      </c>
      <c r="C1030" s="2425"/>
      <c r="D1030" s="2177">
        <v>1</v>
      </c>
      <c r="E1030" s="2023"/>
      <c r="F1030" s="2427"/>
      <c r="G1030" s="2427"/>
      <c r="H1030" s="2444"/>
      <c r="I1030" s="2445"/>
      <c r="J1030" s="2446"/>
      <c r="K1030" s="2447"/>
      <c r="L1030" s="2446" t="s">
        <v>944</v>
      </c>
      <c r="M1030" s="2446"/>
      <c r="N1030" s="2446"/>
      <c r="O1030" s="2446"/>
      <c r="P1030" s="2717"/>
      <c r="Q1030" s="2717"/>
      <c r="R1030" s="2717"/>
      <c r="S1030" s="2717"/>
      <c r="T1030" s="2717"/>
      <c r="U1030" s="2717"/>
      <c r="V1030" s="2717"/>
      <c r="W1030" s="2717"/>
      <c r="X1030" s="2717"/>
      <c r="Y1030" s="2717"/>
      <c r="Z1030" s="2717"/>
      <c r="AA1030" s="2717"/>
      <c r="AB1030" s="2718">
        <f>R1030</f>
        <v>0</v>
      </c>
      <c r="AC1030" s="2718">
        <f>U1030</f>
        <v>0</v>
      </c>
      <c r="AD1030" s="2718">
        <f>X1030</f>
        <v>0</v>
      </c>
      <c r="AE1030" s="2718">
        <f>AA1030</f>
        <v>0</v>
      </c>
      <c r="AF1030" s="2718">
        <f>AC1030</f>
        <v>0</v>
      </c>
      <c r="AG1030" s="2718">
        <f>AE1030</f>
        <v>0</v>
      </c>
      <c r="AH1030" s="2718">
        <f>AG1030</f>
        <v>0</v>
      </c>
    </row>
    <row r="1031" spans="1:34" s="1897" customFormat="1" outlineLevel="1">
      <c r="A1031" s="2021" t="s">
        <v>989</v>
      </c>
      <c r="B1031" s="2021" t="s">
        <v>989</v>
      </c>
      <c r="C1031" s="2425"/>
      <c r="D1031" s="2177">
        <v>1</v>
      </c>
      <c r="E1031" s="2023"/>
      <c r="F1031" s="2427"/>
      <c r="G1031" s="2427"/>
      <c r="H1031" s="2435"/>
      <c r="I1031" s="2435"/>
      <c r="J1031" s="2436"/>
      <c r="K1031" s="2435"/>
      <c r="L1031" s="2436"/>
      <c r="M1031" s="2436"/>
      <c r="N1031" s="2436"/>
      <c r="O1031" s="2436"/>
      <c r="P1031" s="2719"/>
      <c r="Q1031" s="2719"/>
      <c r="R1031" s="2719"/>
      <c r="S1031" s="2719"/>
      <c r="T1031" s="2719"/>
      <c r="U1031" s="2719"/>
      <c r="V1031" s="2720"/>
      <c r="W1031" s="2720"/>
      <c r="X1031" s="2720"/>
      <c r="Y1031" s="2720"/>
      <c r="Z1031" s="2720"/>
      <c r="AA1031" s="2720"/>
      <c r="AB1031" s="2720"/>
      <c r="AC1031" s="2720"/>
      <c r="AD1031" s="2720"/>
      <c r="AE1031" s="2720"/>
      <c r="AF1031" s="2720"/>
      <c r="AG1031" s="2720"/>
      <c r="AH1031" s="2720"/>
    </row>
    <row r="1032" spans="1:34" s="1897" customFormat="1" ht="15.75" outlineLevel="1">
      <c r="A1032" s="2021" t="s">
        <v>989</v>
      </c>
      <c r="B1032" s="2021" t="s">
        <v>989</v>
      </c>
      <c r="C1032" s="2425"/>
      <c r="D1032" s="2177">
        <v>1</v>
      </c>
      <c r="E1032" s="2023"/>
      <c r="F1032" s="2434" t="s">
        <v>987</v>
      </c>
      <c r="G1032" s="2448"/>
      <c r="H1032" s="2023"/>
      <c r="I1032" s="2435"/>
      <c r="J1032" s="2436"/>
      <c r="K1032" s="2435"/>
      <c r="L1032" s="2436"/>
      <c r="M1032" s="2436"/>
      <c r="N1032" s="2436"/>
      <c r="O1032" s="2436"/>
      <c r="P1032" s="2719"/>
      <c r="Q1032" s="2719"/>
      <c r="R1032" s="2719"/>
      <c r="S1032" s="2719"/>
      <c r="T1032" s="2719"/>
      <c r="U1032" s="2719"/>
      <c r="V1032" s="2720"/>
      <c r="W1032" s="2720"/>
      <c r="X1032" s="2720"/>
      <c r="Y1032" s="2720"/>
      <c r="Z1032" s="2720"/>
      <c r="AA1032" s="2720"/>
      <c r="AB1032" s="2720"/>
      <c r="AC1032" s="2720"/>
      <c r="AD1032" s="2720"/>
      <c r="AE1032" s="2720"/>
      <c r="AF1032" s="2720"/>
      <c r="AG1032" s="2720"/>
      <c r="AH1032" s="2720"/>
    </row>
    <row r="1033" spans="1:34" s="1897" customFormat="1" outlineLevel="1">
      <c r="A1033" s="2021" t="s">
        <v>989</v>
      </c>
      <c r="B1033" s="2021" t="s">
        <v>989</v>
      </c>
      <c r="C1033" s="2425"/>
      <c r="D1033" s="2177">
        <v>1</v>
      </c>
      <c r="E1033" s="2023"/>
      <c r="F1033" s="2427"/>
      <c r="G1033" s="2427"/>
      <c r="H1033" s="2438" t="s">
        <v>939</v>
      </c>
      <c r="I1033" s="2439"/>
      <c r="J1033" s="2440"/>
      <c r="K1033" s="2441"/>
      <c r="L1033" s="2441"/>
      <c r="M1033" s="2440"/>
      <c r="N1033" s="2440"/>
      <c r="O1033" s="2440"/>
      <c r="P1033" s="2713">
        <f t="shared" ref="P1033:AA1033" si="510">SUM(P1034:P1035)</f>
        <v>0</v>
      </c>
      <c r="Q1033" s="2713">
        <f t="shared" si="510"/>
        <v>0</v>
      </c>
      <c r="R1033" s="2713">
        <f t="shared" si="510"/>
        <v>0</v>
      </c>
      <c r="S1033" s="2713">
        <f t="shared" si="510"/>
        <v>0</v>
      </c>
      <c r="T1033" s="2713">
        <f t="shared" si="510"/>
        <v>0</v>
      </c>
      <c r="U1033" s="2713">
        <f t="shared" si="510"/>
        <v>0</v>
      </c>
      <c r="V1033" s="2713">
        <f t="shared" si="510"/>
        <v>0</v>
      </c>
      <c r="W1033" s="2713">
        <f t="shared" si="510"/>
        <v>0</v>
      </c>
      <c r="X1033" s="2713">
        <f t="shared" si="510"/>
        <v>0</v>
      </c>
      <c r="Y1033" s="2713">
        <f t="shared" si="510"/>
        <v>0</v>
      </c>
      <c r="Z1033" s="2713">
        <f t="shared" si="510"/>
        <v>0</v>
      </c>
      <c r="AA1033" s="2713">
        <f t="shared" si="510"/>
        <v>0</v>
      </c>
      <c r="AB1033" s="2713">
        <f>R1033</f>
        <v>0</v>
      </c>
      <c r="AC1033" s="2713">
        <f>U1033</f>
        <v>0</v>
      </c>
      <c r="AD1033" s="2713">
        <f>X1033</f>
        <v>0</v>
      </c>
      <c r="AE1033" s="2713">
        <f>AA1033</f>
        <v>0</v>
      </c>
      <c r="AF1033" s="2713">
        <f>AC1033</f>
        <v>0</v>
      </c>
      <c r="AG1033" s="2713">
        <f>AE1033</f>
        <v>0</v>
      </c>
      <c r="AH1033" s="2713">
        <f>AG1033</f>
        <v>0</v>
      </c>
    </row>
    <row r="1034" spans="1:34" s="1897" customFormat="1" outlineLevel="1">
      <c r="A1034" s="2021" t="s">
        <v>989</v>
      </c>
      <c r="B1034" s="2021" t="s">
        <v>989</v>
      </c>
      <c r="C1034" s="2425"/>
      <c r="D1034" s="2177">
        <v>1</v>
      </c>
      <c r="E1034" s="2023"/>
      <c r="F1034" s="2427"/>
      <c r="G1034" s="2427"/>
      <c r="H1034" s="2442"/>
      <c r="I1034" s="2442"/>
      <c r="J1034" s="2436"/>
      <c r="K1034" s="2435"/>
      <c r="L1034" s="2436" t="s">
        <v>943</v>
      </c>
      <c r="M1034" s="2436"/>
      <c r="N1034" s="2436"/>
      <c r="O1034" s="2436"/>
      <c r="P1034" s="2714"/>
      <c r="Q1034" s="2714"/>
      <c r="R1034" s="2714"/>
      <c r="S1034" s="2714"/>
      <c r="T1034" s="2714"/>
      <c r="U1034" s="2714"/>
      <c r="V1034" s="2714"/>
      <c r="W1034" s="2714"/>
      <c r="X1034" s="2714"/>
      <c r="Y1034" s="2714"/>
      <c r="Z1034" s="2721"/>
      <c r="AA1034" s="2721"/>
      <c r="AB1034" s="2722">
        <f>R1034</f>
        <v>0</v>
      </c>
      <c r="AC1034" s="2722">
        <f>U1034</f>
        <v>0</v>
      </c>
      <c r="AD1034" s="2722">
        <f>X1034</f>
        <v>0</v>
      </c>
      <c r="AE1034" s="2722">
        <f>AA1034</f>
        <v>0</v>
      </c>
      <c r="AF1034" s="2722">
        <f>AC1034</f>
        <v>0</v>
      </c>
      <c r="AG1034" s="2722">
        <f>AE1034</f>
        <v>0</v>
      </c>
      <c r="AH1034" s="2722">
        <f>AG1034</f>
        <v>0</v>
      </c>
    </row>
    <row r="1035" spans="1:34" s="1897" customFormat="1" outlineLevel="1">
      <c r="A1035" s="2021" t="s">
        <v>989</v>
      </c>
      <c r="B1035" s="2021" t="s">
        <v>989</v>
      </c>
      <c r="C1035" s="2425"/>
      <c r="D1035" s="2177">
        <v>1</v>
      </c>
      <c r="E1035" s="2023"/>
      <c r="F1035" s="2427"/>
      <c r="G1035" s="2427"/>
      <c r="H1035" s="2444"/>
      <c r="I1035" s="2445"/>
      <c r="J1035" s="2446"/>
      <c r="K1035" s="2447"/>
      <c r="L1035" s="2446" t="s">
        <v>944</v>
      </c>
      <c r="M1035" s="2446"/>
      <c r="N1035" s="2446"/>
      <c r="O1035" s="2446"/>
      <c r="P1035" s="2717"/>
      <c r="Q1035" s="2717"/>
      <c r="R1035" s="2717"/>
      <c r="S1035" s="2717"/>
      <c r="T1035" s="2717"/>
      <c r="U1035" s="2717"/>
      <c r="V1035" s="2717"/>
      <c r="W1035" s="2717"/>
      <c r="X1035" s="2717"/>
      <c r="Y1035" s="2717"/>
      <c r="Z1035" s="2723"/>
      <c r="AA1035" s="2723"/>
      <c r="AB1035" s="2718">
        <f>R1035</f>
        <v>0</v>
      </c>
      <c r="AC1035" s="2718">
        <f>U1035</f>
        <v>0</v>
      </c>
      <c r="AD1035" s="2718">
        <f>X1035</f>
        <v>0</v>
      </c>
      <c r="AE1035" s="2718">
        <f>AA1035</f>
        <v>0</v>
      </c>
      <c r="AF1035" s="2718">
        <f>AC1035</f>
        <v>0</v>
      </c>
      <c r="AG1035" s="2718">
        <f>AE1035</f>
        <v>0</v>
      </c>
      <c r="AH1035" s="2718">
        <f>AG1035</f>
        <v>0</v>
      </c>
    </row>
    <row r="1036" spans="1:34" s="1897" customFormat="1" outlineLevel="1">
      <c r="A1036" s="2021" t="s">
        <v>989</v>
      </c>
      <c r="B1036" s="2021" t="s">
        <v>989</v>
      </c>
      <c r="C1036" s="2425"/>
      <c r="D1036" s="2177">
        <v>1</v>
      </c>
      <c r="E1036" s="2023"/>
      <c r="F1036" s="2427"/>
      <c r="G1036" s="2427"/>
      <c r="H1036" s="2023"/>
      <c r="J1036" s="2023"/>
      <c r="K1036" s="2023"/>
      <c r="P1036" s="2024"/>
      <c r="Q1036" s="2024"/>
      <c r="R1036" s="2024"/>
      <c r="S1036" s="2024"/>
      <c r="T1036" s="2024"/>
      <c r="U1036" s="2024"/>
      <c r="V1036" s="2024"/>
      <c r="W1036" s="2024"/>
      <c r="X1036" s="2024"/>
      <c r="Y1036" s="2024"/>
    </row>
    <row r="1037" spans="1:34" s="1897" customFormat="1" ht="15.75" outlineLevel="1">
      <c r="A1037" s="2021" t="s">
        <v>989</v>
      </c>
      <c r="B1037" s="2021" t="s">
        <v>989</v>
      </c>
      <c r="C1037" s="2425"/>
      <c r="D1037" s="2177">
        <v>1</v>
      </c>
      <c r="E1037" s="2023"/>
      <c r="F1037" s="2434" t="s">
        <v>988</v>
      </c>
      <c r="G1037" s="2427"/>
      <c r="H1037" s="2023"/>
      <c r="J1037" s="2023"/>
      <c r="K1037" s="2023"/>
      <c r="L1037" s="2023"/>
      <c r="P1037" s="2024"/>
      <c r="Q1037" s="2024"/>
      <c r="R1037" s="2024"/>
      <c r="S1037" s="2024"/>
      <c r="T1037" s="2024"/>
      <c r="U1037" s="2024"/>
      <c r="V1037" s="2024"/>
      <c r="W1037" s="2024"/>
      <c r="X1037" s="2024"/>
      <c r="Y1037" s="2450"/>
      <c r="Z1037" s="2448"/>
      <c r="AA1037" s="2448"/>
    </row>
    <row r="1038" spans="1:34" s="1897" customFormat="1" outlineLevel="1">
      <c r="A1038" s="2021" t="s">
        <v>989</v>
      </c>
      <c r="B1038" s="2021" t="s">
        <v>989</v>
      </c>
      <c r="C1038" s="2425"/>
      <c r="D1038" s="2177">
        <v>1</v>
      </c>
      <c r="E1038" s="2023"/>
      <c r="F1038" s="2427"/>
      <c r="G1038" s="2427"/>
      <c r="H1038" s="2451" t="s">
        <v>461</v>
      </c>
      <c r="I1038" s="2452"/>
      <c r="J1038" s="2452"/>
      <c r="K1038" s="2452"/>
      <c r="L1038" s="2453" t="s">
        <v>945</v>
      </c>
      <c r="M1038" s="2454"/>
      <c r="N1038" s="2454"/>
      <c r="O1038" s="2453" t="s">
        <v>946</v>
      </c>
      <c r="P1038" s="2455">
        <f>P$10</f>
        <v>43922</v>
      </c>
      <c r="Q1038" s="2455">
        <f t="shared" ref="Q1038:AH1038" si="511">Q$10</f>
        <v>43952</v>
      </c>
      <c r="R1038" s="2455">
        <f t="shared" si="511"/>
        <v>43983</v>
      </c>
      <c r="S1038" s="2455">
        <f t="shared" si="511"/>
        <v>44013</v>
      </c>
      <c r="T1038" s="2455">
        <f t="shared" si="511"/>
        <v>44044</v>
      </c>
      <c r="U1038" s="2455">
        <f t="shared" si="511"/>
        <v>44075</v>
      </c>
      <c r="V1038" s="2455">
        <f t="shared" si="511"/>
        <v>44105</v>
      </c>
      <c r="W1038" s="2455">
        <f t="shared" si="511"/>
        <v>44136</v>
      </c>
      <c r="X1038" s="2455">
        <f t="shared" si="511"/>
        <v>44166</v>
      </c>
      <c r="Y1038" s="2455">
        <f t="shared" si="511"/>
        <v>44197</v>
      </c>
      <c r="Z1038" s="2455">
        <f t="shared" si="511"/>
        <v>44228</v>
      </c>
      <c r="AA1038" s="2455">
        <f t="shared" si="511"/>
        <v>44256</v>
      </c>
      <c r="AB1038" s="2455" t="str">
        <f t="shared" si="511"/>
        <v>Q1</v>
      </c>
      <c r="AC1038" s="2455" t="str">
        <f t="shared" si="511"/>
        <v>Q2</v>
      </c>
      <c r="AD1038" s="2455" t="str">
        <f t="shared" si="511"/>
        <v>Q3</v>
      </c>
      <c r="AE1038" s="2455" t="str">
        <f t="shared" si="511"/>
        <v>Q4</v>
      </c>
      <c r="AF1038" s="2455" t="str">
        <f t="shared" si="511"/>
        <v>1st H</v>
      </c>
      <c r="AG1038" s="2455" t="str">
        <f t="shared" si="511"/>
        <v>2nd H</v>
      </c>
      <c r="AH1038" s="2455" t="str">
        <f t="shared" si="511"/>
        <v>Yr.</v>
      </c>
    </row>
    <row r="1039" spans="1:34" s="1897" customFormat="1" outlineLevel="1">
      <c r="A1039" s="2021" t="s">
        <v>989</v>
      </c>
      <c r="B1039" s="2021" t="s">
        <v>989</v>
      </c>
      <c r="C1039" s="2425"/>
      <c r="D1039" s="2177">
        <v>1</v>
      </c>
      <c r="E1039" s="2023"/>
      <c r="F1039" s="2427"/>
      <c r="G1039" s="2427"/>
      <c r="H1039" s="2456"/>
      <c r="I1039" s="2033" t="s">
        <v>57</v>
      </c>
      <c r="J1039" s="2034"/>
      <c r="K1039" s="2034"/>
      <c r="L1039" s="2034" t="s">
        <v>947</v>
      </c>
      <c r="M1039" s="2034"/>
      <c r="N1039" s="2034"/>
      <c r="O1039" s="2034" t="s">
        <v>57</v>
      </c>
      <c r="P1039" s="2449"/>
      <c r="Q1039" s="2449"/>
      <c r="R1039" s="2449"/>
      <c r="S1039" s="2449"/>
      <c r="T1039" s="2449"/>
      <c r="U1039" s="2449"/>
      <c r="V1039" s="2449"/>
      <c r="W1039" s="2449"/>
      <c r="X1039" s="2449"/>
      <c r="Y1039" s="2449"/>
      <c r="Z1039" s="2449"/>
      <c r="AA1039" s="2449"/>
      <c r="AB1039" s="2724">
        <f>SUM(P1039:R1039)</f>
        <v>0</v>
      </c>
      <c r="AC1039" s="2724">
        <f t="shared" ref="AC1039:AC1060" si="512">SUM(S1039:U1039)</f>
        <v>0</v>
      </c>
      <c r="AD1039" s="2724">
        <f t="shared" ref="AD1039:AD1060" si="513">SUM(V1039:X1039)</f>
        <v>0</v>
      </c>
      <c r="AE1039" s="2724">
        <f t="shared" ref="AE1039:AE1060" si="514">SUM(Y1039:AA1039)</f>
        <v>0</v>
      </c>
      <c r="AF1039" s="2724">
        <f t="shared" ref="AF1039:AF1059" si="515">AB1039+AC1039</f>
        <v>0</v>
      </c>
      <c r="AG1039" s="2724">
        <f t="shared" ref="AG1039:AG1059" si="516">AE1039+AD1039</f>
        <v>0</v>
      </c>
      <c r="AH1039" s="2724">
        <f t="shared" ref="AH1039:AH1060" si="517">AF1039+AG1039</f>
        <v>0</v>
      </c>
    </row>
    <row r="1040" spans="1:34" s="1897" customFormat="1" outlineLevel="1">
      <c r="A1040" s="2021" t="s">
        <v>989</v>
      </c>
      <c r="B1040" s="2021" t="s">
        <v>989</v>
      </c>
      <c r="C1040" s="2425"/>
      <c r="D1040" s="2177">
        <v>1</v>
      </c>
      <c r="E1040" s="2023"/>
      <c r="F1040" s="2427"/>
      <c r="G1040" s="2023"/>
      <c r="H1040" s="2457"/>
      <c r="I1040" s="2083"/>
      <c r="J1040" s="2083"/>
      <c r="K1040" s="2083"/>
      <c r="L1040" s="2083" t="s">
        <v>948</v>
      </c>
      <c r="M1040" s="2083"/>
      <c r="N1040" s="2083"/>
      <c r="O1040" s="2084" t="s">
        <v>949</v>
      </c>
      <c r="P1040" s="2458"/>
      <c r="Q1040" s="2458"/>
      <c r="R1040" s="2458"/>
      <c r="S1040" s="2458"/>
      <c r="T1040" s="2458"/>
      <c r="U1040" s="2458"/>
      <c r="V1040" s="2458"/>
      <c r="W1040" s="2458"/>
      <c r="X1040" s="2458"/>
      <c r="Y1040" s="2458"/>
      <c r="Z1040" s="2458"/>
      <c r="AA1040" s="2458"/>
      <c r="AB1040" s="2725">
        <f>SUM(P1040:R1040)</f>
        <v>0</v>
      </c>
      <c r="AC1040" s="2725">
        <f t="shared" si="512"/>
        <v>0</v>
      </c>
      <c r="AD1040" s="2725">
        <f t="shared" si="513"/>
        <v>0</v>
      </c>
      <c r="AE1040" s="2725">
        <f t="shared" si="514"/>
        <v>0</v>
      </c>
      <c r="AF1040" s="2725">
        <f t="shared" si="515"/>
        <v>0</v>
      </c>
      <c r="AG1040" s="2725">
        <f t="shared" si="516"/>
        <v>0</v>
      </c>
      <c r="AH1040" s="2725">
        <f t="shared" si="517"/>
        <v>0</v>
      </c>
    </row>
    <row r="1041" spans="1:34" s="1897" customFormat="1" outlineLevel="1">
      <c r="A1041" s="2021" t="s">
        <v>989</v>
      </c>
      <c r="B1041" s="2021" t="s">
        <v>989</v>
      </c>
      <c r="C1041" s="2425"/>
      <c r="D1041" s="2177">
        <v>1</v>
      </c>
      <c r="E1041" s="2023"/>
      <c r="F1041" s="2427"/>
      <c r="G1041" s="2023"/>
      <c r="H1041" s="2456"/>
      <c r="I1041" s="2087" t="s">
        <v>218</v>
      </c>
      <c r="J1041" s="2088"/>
      <c r="K1041" s="2088"/>
      <c r="L1041" s="2089" t="s">
        <v>950</v>
      </c>
      <c r="M1041" s="2088"/>
      <c r="N1041" s="2088"/>
      <c r="O1041" s="2088" t="s">
        <v>951</v>
      </c>
      <c r="P1041" s="2459"/>
      <c r="Q1041" s="2459"/>
      <c r="R1041" s="2459"/>
      <c r="S1041" s="2459"/>
      <c r="T1041" s="2459"/>
      <c r="U1041" s="2459"/>
      <c r="V1041" s="2459"/>
      <c r="W1041" s="2459"/>
      <c r="X1041" s="2459"/>
      <c r="Y1041" s="2459"/>
      <c r="Z1041" s="2459"/>
      <c r="AA1041" s="2459"/>
      <c r="AB1041" s="2726">
        <f>SUM(P1041:S1041)</f>
        <v>0</v>
      </c>
      <c r="AC1041" s="2726">
        <f t="shared" si="512"/>
        <v>0</v>
      </c>
      <c r="AD1041" s="2726">
        <f t="shared" si="513"/>
        <v>0</v>
      </c>
      <c r="AE1041" s="2726">
        <f t="shared" si="514"/>
        <v>0</v>
      </c>
      <c r="AF1041" s="2726">
        <f t="shared" si="515"/>
        <v>0</v>
      </c>
      <c r="AG1041" s="2726">
        <f t="shared" si="516"/>
        <v>0</v>
      </c>
      <c r="AH1041" s="2726">
        <f t="shared" si="517"/>
        <v>0</v>
      </c>
    </row>
    <row r="1042" spans="1:34" s="1897" customFormat="1" outlineLevel="1">
      <c r="A1042" s="2021" t="s">
        <v>989</v>
      </c>
      <c r="B1042" s="2021" t="s">
        <v>989</v>
      </c>
      <c r="C1042" s="2425"/>
      <c r="D1042" s="2177">
        <v>1</v>
      </c>
      <c r="E1042" s="2023"/>
      <c r="F1042" s="2427"/>
      <c r="G1042" s="2023"/>
      <c r="H1042" s="2457"/>
      <c r="I1042" s="2083"/>
      <c r="J1042" s="2083"/>
      <c r="K1042" s="2083"/>
      <c r="L1042" s="2083" t="s">
        <v>952</v>
      </c>
      <c r="M1042" s="2083"/>
      <c r="N1042" s="2083"/>
      <c r="O1042" s="2083" t="s">
        <v>953</v>
      </c>
      <c r="P1042" s="2458"/>
      <c r="Q1042" s="2458"/>
      <c r="R1042" s="2458"/>
      <c r="S1042" s="2458"/>
      <c r="T1042" s="2460"/>
      <c r="U1042" s="2458"/>
      <c r="V1042" s="2458"/>
      <c r="W1042" s="2458"/>
      <c r="X1042" s="2458"/>
      <c r="Y1042" s="2458"/>
      <c r="Z1042" s="2458"/>
      <c r="AA1042" s="2458"/>
      <c r="AB1042" s="2725">
        <f t="shared" ref="AB1042:AB1060" si="518">SUM(P1042:R1042)</f>
        <v>0</v>
      </c>
      <c r="AC1042" s="2725">
        <f t="shared" si="512"/>
        <v>0</v>
      </c>
      <c r="AD1042" s="2725">
        <f t="shared" si="513"/>
        <v>0</v>
      </c>
      <c r="AE1042" s="2725">
        <f t="shared" si="514"/>
        <v>0</v>
      </c>
      <c r="AF1042" s="2725">
        <f t="shared" si="515"/>
        <v>0</v>
      </c>
      <c r="AG1042" s="2725">
        <f t="shared" si="516"/>
        <v>0</v>
      </c>
      <c r="AH1042" s="2725">
        <f t="shared" si="517"/>
        <v>0</v>
      </c>
    </row>
    <row r="1043" spans="1:34" s="1897" customFormat="1" outlineLevel="1">
      <c r="A1043" s="2021" t="s">
        <v>989</v>
      </c>
      <c r="B1043" s="2021" t="s">
        <v>989</v>
      </c>
      <c r="C1043" s="2425"/>
      <c r="D1043" s="2177">
        <v>1</v>
      </c>
      <c r="E1043" s="2023"/>
      <c r="F1043" s="2427"/>
      <c r="G1043" s="2023"/>
      <c r="H1043" s="2456"/>
      <c r="I1043" s="2087" t="s">
        <v>137</v>
      </c>
      <c r="J1043" s="2088"/>
      <c r="K1043" s="2088"/>
      <c r="L1043" s="2088" t="s">
        <v>954</v>
      </c>
      <c r="M1043" s="2088"/>
      <c r="N1043" s="2088"/>
      <c r="O1043" s="2093" t="s">
        <v>955</v>
      </c>
      <c r="P1043" s="2459"/>
      <c r="Q1043" s="2459"/>
      <c r="R1043" s="2459"/>
      <c r="S1043" s="2459"/>
      <c r="T1043" s="2459"/>
      <c r="U1043" s="2459"/>
      <c r="V1043" s="2459"/>
      <c r="W1043" s="2459"/>
      <c r="X1043" s="2459"/>
      <c r="Y1043" s="2459"/>
      <c r="Z1043" s="2459"/>
      <c r="AA1043" s="2459"/>
      <c r="AB1043" s="2726">
        <f t="shared" si="518"/>
        <v>0</v>
      </c>
      <c r="AC1043" s="2726">
        <f t="shared" si="512"/>
        <v>0</v>
      </c>
      <c r="AD1043" s="2726">
        <f t="shared" si="513"/>
        <v>0</v>
      </c>
      <c r="AE1043" s="2726">
        <f t="shared" si="514"/>
        <v>0</v>
      </c>
      <c r="AF1043" s="2726">
        <f t="shared" si="515"/>
        <v>0</v>
      </c>
      <c r="AG1043" s="2726">
        <f t="shared" si="516"/>
        <v>0</v>
      </c>
      <c r="AH1043" s="2726">
        <f t="shared" si="517"/>
        <v>0</v>
      </c>
    </row>
    <row r="1044" spans="1:34" s="1897" customFormat="1" outlineLevel="1">
      <c r="A1044" s="2021" t="s">
        <v>989</v>
      </c>
      <c r="B1044" s="2021" t="s">
        <v>989</v>
      </c>
      <c r="C1044" s="2425"/>
      <c r="D1044" s="2177">
        <v>1</v>
      </c>
      <c r="E1044" s="2023"/>
      <c r="F1044" s="2427"/>
      <c r="G1044" s="2023"/>
      <c r="H1044" s="2456"/>
      <c r="L1044" s="1897" t="s">
        <v>956</v>
      </c>
      <c r="O1044" s="2094" t="s">
        <v>957</v>
      </c>
      <c r="P1044" s="2443"/>
      <c r="Q1044" s="2443"/>
      <c r="R1044" s="2443"/>
      <c r="S1044" s="2443"/>
      <c r="T1044" s="2443"/>
      <c r="U1044" s="2443"/>
      <c r="V1044" s="2443"/>
      <c r="W1044" s="2443"/>
      <c r="X1044" s="2443"/>
      <c r="Y1044" s="2443"/>
      <c r="Z1044" s="2443"/>
      <c r="AA1044" s="2443"/>
      <c r="AB1044" s="2727">
        <f t="shared" si="518"/>
        <v>0</v>
      </c>
      <c r="AC1044" s="2727">
        <f t="shared" si="512"/>
        <v>0</v>
      </c>
      <c r="AD1044" s="2727">
        <f t="shared" si="513"/>
        <v>0</v>
      </c>
      <c r="AE1044" s="2727">
        <f t="shared" si="514"/>
        <v>0</v>
      </c>
      <c r="AF1044" s="2727">
        <f t="shared" si="515"/>
        <v>0</v>
      </c>
      <c r="AG1044" s="2727">
        <f t="shared" si="516"/>
        <v>0</v>
      </c>
      <c r="AH1044" s="2727">
        <f t="shared" si="517"/>
        <v>0</v>
      </c>
    </row>
    <row r="1045" spans="1:34" s="1897" customFormat="1" outlineLevel="1">
      <c r="A1045" s="2021" t="s">
        <v>989</v>
      </c>
      <c r="B1045" s="2021" t="s">
        <v>989</v>
      </c>
      <c r="C1045" s="2425"/>
      <c r="D1045" s="2177">
        <v>1</v>
      </c>
      <c r="E1045" s="2023"/>
      <c r="F1045" s="2427"/>
      <c r="G1045" s="2023"/>
      <c r="H1045" s="2457"/>
      <c r="L1045" s="1897" t="s">
        <v>958</v>
      </c>
      <c r="O1045" s="2094" t="s">
        <v>959</v>
      </c>
      <c r="P1045" s="2443"/>
      <c r="Q1045" s="2443"/>
      <c r="R1045" s="2443"/>
      <c r="S1045" s="2443"/>
      <c r="T1045" s="2443"/>
      <c r="U1045" s="2443"/>
      <c r="V1045" s="2443"/>
      <c r="W1045" s="2443"/>
      <c r="X1045" s="2443"/>
      <c r="Y1045" s="2443"/>
      <c r="Z1045" s="2443"/>
      <c r="AA1045" s="2443"/>
      <c r="AB1045" s="2727">
        <f t="shared" si="518"/>
        <v>0</v>
      </c>
      <c r="AC1045" s="2727">
        <f t="shared" si="512"/>
        <v>0</v>
      </c>
      <c r="AD1045" s="2727">
        <f t="shared" si="513"/>
        <v>0</v>
      </c>
      <c r="AE1045" s="2727">
        <f t="shared" si="514"/>
        <v>0</v>
      </c>
      <c r="AF1045" s="2727">
        <f t="shared" si="515"/>
        <v>0</v>
      </c>
      <c r="AG1045" s="2727">
        <f t="shared" si="516"/>
        <v>0</v>
      </c>
      <c r="AH1045" s="2727">
        <f t="shared" si="517"/>
        <v>0</v>
      </c>
    </row>
    <row r="1046" spans="1:34" s="1897" customFormat="1" outlineLevel="1">
      <c r="A1046" s="2021" t="s">
        <v>989</v>
      </c>
      <c r="B1046" s="2021" t="s">
        <v>989</v>
      </c>
      <c r="C1046" s="2425"/>
      <c r="D1046" s="2177">
        <v>1</v>
      </c>
      <c r="E1046" s="2023"/>
      <c r="F1046" s="2427"/>
      <c r="G1046" s="2023"/>
      <c r="H1046" s="2457"/>
      <c r="L1046" s="1897" t="s">
        <v>960</v>
      </c>
      <c r="O1046" s="2094" t="s">
        <v>961</v>
      </c>
      <c r="P1046" s="2443"/>
      <c r="Q1046" s="2443"/>
      <c r="R1046" s="2443"/>
      <c r="S1046" s="2443"/>
      <c r="T1046" s="2443"/>
      <c r="U1046" s="2443"/>
      <c r="V1046" s="2443"/>
      <c r="W1046" s="2443"/>
      <c r="X1046" s="2443"/>
      <c r="Y1046" s="2443"/>
      <c r="Z1046" s="2443"/>
      <c r="AA1046" s="2443"/>
      <c r="AB1046" s="2727">
        <f t="shared" si="518"/>
        <v>0</v>
      </c>
      <c r="AC1046" s="2727">
        <f t="shared" si="512"/>
        <v>0</v>
      </c>
      <c r="AD1046" s="2727">
        <f t="shared" si="513"/>
        <v>0</v>
      </c>
      <c r="AE1046" s="2727">
        <f t="shared" si="514"/>
        <v>0</v>
      </c>
      <c r="AF1046" s="2727">
        <f t="shared" si="515"/>
        <v>0</v>
      </c>
      <c r="AG1046" s="2727">
        <f t="shared" si="516"/>
        <v>0</v>
      </c>
      <c r="AH1046" s="2727">
        <f t="shared" si="517"/>
        <v>0</v>
      </c>
    </row>
    <row r="1047" spans="1:34" s="1897" customFormat="1" outlineLevel="1">
      <c r="A1047" s="2021" t="s">
        <v>989</v>
      </c>
      <c r="B1047" s="2021" t="s">
        <v>989</v>
      </c>
      <c r="C1047" s="2425"/>
      <c r="D1047" s="2177">
        <v>1</v>
      </c>
      <c r="E1047" s="2023"/>
      <c r="F1047" s="2427"/>
      <c r="G1047" s="2023"/>
      <c r="H1047" s="2457"/>
      <c r="L1047" s="1897" t="s">
        <v>962</v>
      </c>
      <c r="O1047" s="2094" t="s">
        <v>963</v>
      </c>
      <c r="P1047" s="2443"/>
      <c r="Q1047" s="2443"/>
      <c r="R1047" s="2443"/>
      <c r="S1047" s="2443"/>
      <c r="T1047" s="2443"/>
      <c r="U1047" s="2443"/>
      <c r="V1047" s="2443"/>
      <c r="W1047" s="2443"/>
      <c r="X1047" s="2443"/>
      <c r="Y1047" s="2443"/>
      <c r="Z1047" s="2443"/>
      <c r="AA1047" s="2443"/>
      <c r="AB1047" s="2727">
        <f t="shared" si="518"/>
        <v>0</v>
      </c>
      <c r="AC1047" s="2727">
        <f t="shared" si="512"/>
        <v>0</v>
      </c>
      <c r="AD1047" s="2727">
        <f t="shared" si="513"/>
        <v>0</v>
      </c>
      <c r="AE1047" s="2727">
        <f t="shared" si="514"/>
        <v>0</v>
      </c>
      <c r="AF1047" s="2727">
        <f t="shared" si="515"/>
        <v>0</v>
      </c>
      <c r="AG1047" s="2727">
        <f t="shared" si="516"/>
        <v>0</v>
      </c>
      <c r="AH1047" s="2727">
        <f t="shared" si="517"/>
        <v>0</v>
      </c>
    </row>
    <row r="1048" spans="1:34" s="1897" customFormat="1" outlineLevel="1">
      <c r="A1048" s="2021" t="s">
        <v>989</v>
      </c>
      <c r="B1048" s="2021" t="s">
        <v>989</v>
      </c>
      <c r="C1048" s="2425"/>
      <c r="D1048" s="2177">
        <v>1</v>
      </c>
      <c r="E1048" s="2023"/>
      <c r="F1048" s="2427"/>
      <c r="G1048" s="2023"/>
      <c r="H1048" s="2457"/>
      <c r="L1048" s="1897" t="s">
        <v>964</v>
      </c>
      <c r="O1048" s="2094" t="s">
        <v>965</v>
      </c>
      <c r="P1048" s="2443"/>
      <c r="Q1048" s="2443"/>
      <c r="R1048" s="2443"/>
      <c r="S1048" s="2443"/>
      <c r="T1048" s="2443"/>
      <c r="U1048" s="2443"/>
      <c r="V1048" s="2443"/>
      <c r="W1048" s="2443"/>
      <c r="X1048" s="2443"/>
      <c r="Y1048" s="2443"/>
      <c r="Z1048" s="2443"/>
      <c r="AA1048" s="2443"/>
      <c r="AB1048" s="2727">
        <f t="shared" si="518"/>
        <v>0</v>
      </c>
      <c r="AC1048" s="2727">
        <f t="shared" si="512"/>
        <v>0</v>
      </c>
      <c r="AD1048" s="2727">
        <f t="shared" si="513"/>
        <v>0</v>
      </c>
      <c r="AE1048" s="2727">
        <f t="shared" si="514"/>
        <v>0</v>
      </c>
      <c r="AF1048" s="2727">
        <f t="shared" si="515"/>
        <v>0</v>
      </c>
      <c r="AG1048" s="2727">
        <f t="shared" si="516"/>
        <v>0</v>
      </c>
      <c r="AH1048" s="2727">
        <f t="shared" si="517"/>
        <v>0</v>
      </c>
    </row>
    <row r="1049" spans="1:34" s="1897" customFormat="1" outlineLevel="1">
      <c r="A1049" s="2021" t="s">
        <v>989</v>
      </c>
      <c r="B1049" s="2021" t="s">
        <v>989</v>
      </c>
      <c r="C1049" s="2425"/>
      <c r="D1049" s="2177">
        <v>1</v>
      </c>
      <c r="E1049" s="2023"/>
      <c r="F1049" s="2427"/>
      <c r="G1049" s="2023"/>
      <c r="H1049" s="2456"/>
      <c r="L1049" s="1897" t="s">
        <v>966</v>
      </c>
      <c r="O1049" s="2094" t="s">
        <v>967</v>
      </c>
      <c r="P1049" s="2443"/>
      <c r="Q1049" s="2443"/>
      <c r="R1049" s="2443"/>
      <c r="S1049" s="2443"/>
      <c r="T1049" s="2443"/>
      <c r="U1049" s="2443"/>
      <c r="V1049" s="2443"/>
      <c r="W1049" s="2443"/>
      <c r="X1049" s="2443"/>
      <c r="Y1049" s="2443"/>
      <c r="Z1049" s="2443"/>
      <c r="AA1049" s="2443"/>
      <c r="AB1049" s="2727">
        <f t="shared" si="518"/>
        <v>0</v>
      </c>
      <c r="AC1049" s="2727">
        <f t="shared" si="512"/>
        <v>0</v>
      </c>
      <c r="AD1049" s="2727">
        <f t="shared" si="513"/>
        <v>0</v>
      </c>
      <c r="AE1049" s="2727">
        <f t="shared" si="514"/>
        <v>0</v>
      </c>
      <c r="AF1049" s="2727">
        <f t="shared" si="515"/>
        <v>0</v>
      </c>
      <c r="AG1049" s="2727">
        <f t="shared" si="516"/>
        <v>0</v>
      </c>
      <c r="AH1049" s="2727">
        <f t="shared" si="517"/>
        <v>0</v>
      </c>
    </row>
    <row r="1050" spans="1:34" s="1897" customFormat="1" outlineLevel="1">
      <c r="A1050" s="2021" t="s">
        <v>989</v>
      </c>
      <c r="B1050" s="2021" t="s">
        <v>989</v>
      </c>
      <c r="C1050" s="2425"/>
      <c r="D1050" s="2177">
        <v>1</v>
      </c>
      <c r="E1050" s="2023"/>
      <c r="F1050" s="2427"/>
      <c r="G1050" s="2023"/>
      <c r="H1050" s="2456"/>
      <c r="L1050" s="1897" t="s">
        <v>968</v>
      </c>
      <c r="O1050" s="2094" t="s">
        <v>969</v>
      </c>
      <c r="P1050" s="2443"/>
      <c r="Q1050" s="2443"/>
      <c r="R1050" s="2443"/>
      <c r="S1050" s="2443"/>
      <c r="T1050" s="2443"/>
      <c r="U1050" s="2443"/>
      <c r="V1050" s="2443"/>
      <c r="W1050" s="2443"/>
      <c r="X1050" s="2443"/>
      <c r="Y1050" s="2443"/>
      <c r="Z1050" s="2443"/>
      <c r="AA1050" s="2443"/>
      <c r="AB1050" s="2727">
        <f t="shared" si="518"/>
        <v>0</v>
      </c>
      <c r="AC1050" s="2727">
        <f t="shared" si="512"/>
        <v>0</v>
      </c>
      <c r="AD1050" s="2727">
        <f t="shared" si="513"/>
        <v>0</v>
      </c>
      <c r="AE1050" s="2727">
        <f t="shared" si="514"/>
        <v>0</v>
      </c>
      <c r="AF1050" s="2727">
        <f t="shared" si="515"/>
        <v>0</v>
      </c>
      <c r="AG1050" s="2727">
        <f t="shared" si="516"/>
        <v>0</v>
      </c>
      <c r="AH1050" s="2727">
        <f t="shared" si="517"/>
        <v>0</v>
      </c>
    </row>
    <row r="1051" spans="1:34" s="1897" customFormat="1" outlineLevel="1">
      <c r="A1051" s="2021" t="s">
        <v>989</v>
      </c>
      <c r="B1051" s="2021" t="s">
        <v>989</v>
      </c>
      <c r="C1051" s="2425"/>
      <c r="D1051" s="2177">
        <v>1</v>
      </c>
      <c r="E1051" s="2023"/>
      <c r="F1051" s="2427"/>
      <c r="G1051" s="2023"/>
      <c r="H1051" s="2456"/>
      <c r="I1051" s="2087" t="s">
        <v>219</v>
      </c>
      <c r="J1051" s="2088"/>
      <c r="K1051" s="2088"/>
      <c r="L1051" s="2088" t="s">
        <v>970</v>
      </c>
      <c r="M1051" s="2088"/>
      <c r="N1051" s="2088"/>
      <c r="O1051" s="2088" t="s">
        <v>970</v>
      </c>
      <c r="P1051" s="2459"/>
      <c r="Q1051" s="2459"/>
      <c r="R1051" s="2459"/>
      <c r="S1051" s="2459"/>
      <c r="T1051" s="2459"/>
      <c r="U1051" s="2459"/>
      <c r="V1051" s="2459"/>
      <c r="W1051" s="2459"/>
      <c r="X1051" s="2459"/>
      <c r="Y1051" s="2459"/>
      <c r="Z1051" s="2459"/>
      <c r="AA1051" s="2459"/>
      <c r="AB1051" s="2726">
        <f t="shared" si="518"/>
        <v>0</v>
      </c>
      <c r="AC1051" s="2726">
        <f t="shared" si="512"/>
        <v>0</v>
      </c>
      <c r="AD1051" s="2726">
        <f t="shared" si="513"/>
        <v>0</v>
      </c>
      <c r="AE1051" s="2726">
        <f t="shared" si="514"/>
        <v>0</v>
      </c>
      <c r="AF1051" s="2726">
        <f t="shared" si="515"/>
        <v>0</v>
      </c>
      <c r="AG1051" s="2726">
        <f t="shared" si="516"/>
        <v>0</v>
      </c>
      <c r="AH1051" s="2726">
        <f t="shared" si="517"/>
        <v>0</v>
      </c>
    </row>
    <row r="1052" spans="1:34" s="1897" customFormat="1" outlineLevel="1">
      <c r="A1052" s="2021" t="s">
        <v>989</v>
      </c>
      <c r="B1052" s="2021" t="s">
        <v>989</v>
      </c>
      <c r="C1052" s="2425"/>
      <c r="D1052" s="2177">
        <v>1</v>
      </c>
      <c r="E1052" s="2023"/>
      <c r="F1052" s="2427"/>
      <c r="G1052" s="2023"/>
      <c r="H1052" s="2457"/>
      <c r="L1052" s="1897" t="s">
        <v>971</v>
      </c>
      <c r="O1052" s="2094" t="s">
        <v>972</v>
      </c>
      <c r="P1052" s="2443"/>
      <c r="Q1052" s="2443"/>
      <c r="R1052" s="2443"/>
      <c r="S1052" s="2443"/>
      <c r="T1052" s="2443"/>
      <c r="U1052" s="2443"/>
      <c r="V1052" s="2443"/>
      <c r="W1052" s="2443"/>
      <c r="X1052" s="2443"/>
      <c r="Y1052" s="2443"/>
      <c r="Z1052" s="2443"/>
      <c r="AA1052" s="2443"/>
      <c r="AB1052" s="2727">
        <f t="shared" si="518"/>
        <v>0</v>
      </c>
      <c r="AC1052" s="2727">
        <f t="shared" si="512"/>
        <v>0</v>
      </c>
      <c r="AD1052" s="2727">
        <f t="shared" si="513"/>
        <v>0</v>
      </c>
      <c r="AE1052" s="2727">
        <f t="shared" si="514"/>
        <v>0</v>
      </c>
      <c r="AF1052" s="2727">
        <f t="shared" si="515"/>
        <v>0</v>
      </c>
      <c r="AG1052" s="2727">
        <f t="shared" si="516"/>
        <v>0</v>
      </c>
      <c r="AH1052" s="2727">
        <f t="shared" si="517"/>
        <v>0</v>
      </c>
    </row>
    <row r="1053" spans="1:34" s="1897" customFormat="1" outlineLevel="1">
      <c r="A1053" s="2021" t="s">
        <v>989</v>
      </c>
      <c r="B1053" s="2021" t="s">
        <v>989</v>
      </c>
      <c r="C1053" s="2425"/>
      <c r="D1053" s="2177">
        <v>1</v>
      </c>
      <c r="E1053" s="2023"/>
      <c r="F1053" s="2427"/>
      <c r="G1053" s="2023"/>
      <c r="H1053" s="2457"/>
      <c r="I1053" s="2083"/>
      <c r="J1053" s="2083"/>
      <c r="K1053" s="2083"/>
      <c r="L1053" s="2083" t="s">
        <v>973</v>
      </c>
      <c r="M1053" s="2083"/>
      <c r="N1053" s="2083"/>
      <c r="O1053" s="2084" t="s">
        <v>974</v>
      </c>
      <c r="P1053" s="2458"/>
      <c r="Q1053" s="2458"/>
      <c r="R1053" s="2458"/>
      <c r="S1053" s="2458"/>
      <c r="T1053" s="2458"/>
      <c r="U1053" s="2458"/>
      <c r="V1053" s="2458"/>
      <c r="W1053" s="2458"/>
      <c r="X1053" s="2458"/>
      <c r="Y1053" s="2458"/>
      <c r="Z1053" s="2458"/>
      <c r="AA1053" s="2458"/>
      <c r="AB1053" s="2725">
        <f t="shared" si="518"/>
        <v>0</v>
      </c>
      <c r="AC1053" s="2725">
        <f t="shared" si="512"/>
        <v>0</v>
      </c>
      <c r="AD1053" s="2725">
        <f t="shared" si="513"/>
        <v>0</v>
      </c>
      <c r="AE1053" s="2725">
        <f t="shared" si="514"/>
        <v>0</v>
      </c>
      <c r="AF1053" s="2725">
        <f t="shared" si="515"/>
        <v>0</v>
      </c>
      <c r="AG1053" s="2725">
        <f t="shared" si="516"/>
        <v>0</v>
      </c>
      <c r="AH1053" s="2725">
        <f t="shared" si="517"/>
        <v>0</v>
      </c>
    </row>
    <row r="1054" spans="1:34" s="1897" customFormat="1" outlineLevel="1">
      <c r="A1054" s="2021" t="s">
        <v>989</v>
      </c>
      <c r="B1054" s="2021" t="s">
        <v>989</v>
      </c>
      <c r="C1054" s="2425"/>
      <c r="D1054" s="2177">
        <v>1</v>
      </c>
      <c r="E1054" s="2023"/>
      <c r="F1054" s="2427"/>
      <c r="G1054" s="2023"/>
      <c r="H1054" s="2456"/>
      <c r="I1054" s="2023" t="s">
        <v>975</v>
      </c>
      <c r="L1054" s="2094" t="s">
        <v>976</v>
      </c>
      <c r="O1054" s="2094" t="s">
        <v>977</v>
      </c>
      <c r="P1054" s="2443"/>
      <c r="Q1054" s="2443"/>
      <c r="R1054" s="2443"/>
      <c r="S1054" s="2443"/>
      <c r="T1054" s="2443"/>
      <c r="U1054" s="2443"/>
      <c r="V1054" s="2443"/>
      <c r="W1054" s="2443"/>
      <c r="X1054" s="2443"/>
      <c r="Y1054" s="2443"/>
      <c r="Z1054" s="2443"/>
      <c r="AA1054" s="2443"/>
      <c r="AB1054" s="2727">
        <f t="shared" si="518"/>
        <v>0</v>
      </c>
      <c r="AC1054" s="2727">
        <f t="shared" si="512"/>
        <v>0</v>
      </c>
      <c r="AD1054" s="2727">
        <f t="shared" si="513"/>
        <v>0</v>
      </c>
      <c r="AE1054" s="2727">
        <f t="shared" si="514"/>
        <v>0</v>
      </c>
      <c r="AF1054" s="2727">
        <f t="shared" si="515"/>
        <v>0</v>
      </c>
      <c r="AG1054" s="2727">
        <f t="shared" si="516"/>
        <v>0</v>
      </c>
      <c r="AH1054" s="2727">
        <f t="shared" si="517"/>
        <v>0</v>
      </c>
    </row>
    <row r="1055" spans="1:34" s="1897" customFormat="1" outlineLevel="1">
      <c r="A1055" s="2021" t="s">
        <v>989</v>
      </c>
      <c r="B1055" s="2021" t="s">
        <v>989</v>
      </c>
      <c r="C1055" s="2425"/>
      <c r="D1055" s="2177">
        <v>1</v>
      </c>
      <c r="E1055" s="2023"/>
      <c r="F1055" s="2427"/>
      <c r="G1055" s="2023"/>
      <c r="H1055" s="2456"/>
      <c r="L1055" s="2094" t="s">
        <v>978</v>
      </c>
      <c r="O1055" s="2094" t="s">
        <v>979</v>
      </c>
      <c r="P1055" s="2443"/>
      <c r="Q1055" s="2443"/>
      <c r="R1055" s="2443"/>
      <c r="S1055" s="2443"/>
      <c r="T1055" s="2443"/>
      <c r="U1055" s="2443"/>
      <c r="V1055" s="2443"/>
      <c r="W1055" s="2443"/>
      <c r="X1055" s="2443"/>
      <c r="Y1055" s="2443"/>
      <c r="Z1055" s="2443"/>
      <c r="AA1055" s="2443"/>
      <c r="AB1055" s="2727">
        <f t="shared" si="518"/>
        <v>0</v>
      </c>
      <c r="AC1055" s="2727">
        <f t="shared" si="512"/>
        <v>0</v>
      </c>
      <c r="AD1055" s="2727">
        <f t="shared" si="513"/>
        <v>0</v>
      </c>
      <c r="AE1055" s="2727">
        <f t="shared" si="514"/>
        <v>0</v>
      </c>
      <c r="AF1055" s="2727">
        <f t="shared" si="515"/>
        <v>0</v>
      </c>
      <c r="AG1055" s="2727">
        <f t="shared" si="516"/>
        <v>0</v>
      </c>
      <c r="AH1055" s="2727">
        <f t="shared" si="517"/>
        <v>0</v>
      </c>
    </row>
    <row r="1056" spans="1:34" s="1897" customFormat="1" outlineLevel="1">
      <c r="A1056" s="2021" t="s">
        <v>989</v>
      </c>
      <c r="B1056" s="2021" t="s">
        <v>989</v>
      </c>
      <c r="C1056" s="2425"/>
      <c r="D1056" s="2177">
        <v>1</v>
      </c>
      <c r="E1056" s="2023"/>
      <c r="F1056" s="2427"/>
      <c r="G1056" s="2023"/>
      <c r="H1056" s="2456"/>
      <c r="L1056" s="2094" t="s">
        <v>980</v>
      </c>
      <c r="O1056" s="2094" t="s">
        <v>981</v>
      </c>
      <c r="P1056" s="2443"/>
      <c r="Q1056" s="2443"/>
      <c r="R1056" s="2443"/>
      <c r="S1056" s="2443"/>
      <c r="T1056" s="2443"/>
      <c r="U1056" s="2443"/>
      <c r="V1056" s="2443"/>
      <c r="W1056" s="2443"/>
      <c r="X1056" s="2443"/>
      <c r="Y1056" s="2443"/>
      <c r="Z1056" s="2443"/>
      <c r="AA1056" s="2443"/>
      <c r="AB1056" s="2727">
        <f t="shared" si="518"/>
        <v>0</v>
      </c>
      <c r="AC1056" s="2727">
        <f t="shared" si="512"/>
        <v>0</v>
      </c>
      <c r="AD1056" s="2727">
        <f t="shared" si="513"/>
        <v>0</v>
      </c>
      <c r="AE1056" s="2727">
        <f t="shared" si="514"/>
        <v>0</v>
      </c>
      <c r="AF1056" s="2727">
        <f t="shared" si="515"/>
        <v>0</v>
      </c>
      <c r="AG1056" s="2727">
        <f t="shared" si="516"/>
        <v>0</v>
      </c>
      <c r="AH1056" s="2727">
        <f t="shared" si="517"/>
        <v>0</v>
      </c>
    </row>
    <row r="1057" spans="1:34" s="1897" customFormat="1" outlineLevel="1">
      <c r="A1057" s="2021" t="s">
        <v>989</v>
      </c>
      <c r="B1057" s="2021" t="s">
        <v>989</v>
      </c>
      <c r="C1057" s="2425"/>
      <c r="D1057" s="2177">
        <v>1</v>
      </c>
      <c r="E1057" s="2023"/>
      <c r="F1057" s="2427"/>
      <c r="G1057" s="2023"/>
      <c r="H1057" s="2456"/>
      <c r="L1057" s="2094" t="s">
        <v>982</v>
      </c>
      <c r="O1057" s="2094" t="s">
        <v>983</v>
      </c>
      <c r="P1057" s="2443"/>
      <c r="Q1057" s="2443"/>
      <c r="R1057" s="2443"/>
      <c r="S1057" s="2443"/>
      <c r="T1057" s="2443"/>
      <c r="U1057" s="2443"/>
      <c r="V1057" s="2443"/>
      <c r="W1057" s="2443"/>
      <c r="X1057" s="2443"/>
      <c r="Y1057" s="2443"/>
      <c r="Z1057" s="2443"/>
      <c r="AA1057" s="2443"/>
      <c r="AB1057" s="2727">
        <f>SUM(P1057:S1057)</f>
        <v>0</v>
      </c>
      <c r="AC1057" s="2727">
        <f t="shared" si="512"/>
        <v>0</v>
      </c>
      <c r="AD1057" s="2727">
        <f t="shared" si="513"/>
        <v>0</v>
      </c>
      <c r="AE1057" s="2727">
        <f t="shared" si="514"/>
        <v>0</v>
      </c>
      <c r="AF1057" s="2727">
        <f t="shared" si="515"/>
        <v>0</v>
      </c>
      <c r="AG1057" s="2727">
        <f t="shared" si="516"/>
        <v>0</v>
      </c>
      <c r="AH1057" s="2727">
        <f t="shared" si="517"/>
        <v>0</v>
      </c>
    </row>
    <row r="1058" spans="1:34" s="1897" customFormat="1" outlineLevel="1">
      <c r="A1058" s="2021" t="s">
        <v>989</v>
      </c>
      <c r="B1058" s="2021" t="s">
        <v>989</v>
      </c>
      <c r="C1058" s="2425"/>
      <c r="D1058" s="2177">
        <v>1</v>
      </c>
      <c r="E1058" s="2023"/>
      <c r="F1058" s="2427"/>
      <c r="G1058" s="2023"/>
      <c r="H1058" s="2456"/>
      <c r="L1058" s="2094" t="s">
        <v>984</v>
      </c>
      <c r="O1058" s="2094" t="s">
        <v>985</v>
      </c>
      <c r="P1058" s="2443"/>
      <c r="Q1058" s="2443"/>
      <c r="R1058" s="2443"/>
      <c r="S1058" s="2443"/>
      <c r="T1058" s="2443"/>
      <c r="U1058" s="2443"/>
      <c r="V1058" s="2443"/>
      <c r="W1058" s="2443"/>
      <c r="X1058" s="2443"/>
      <c r="Y1058" s="2443"/>
      <c r="Z1058" s="2443"/>
      <c r="AA1058" s="2443"/>
      <c r="AB1058" s="2727">
        <f t="shared" si="518"/>
        <v>0</v>
      </c>
      <c r="AC1058" s="2727">
        <f t="shared" si="512"/>
        <v>0</v>
      </c>
      <c r="AD1058" s="2727">
        <f t="shared" si="513"/>
        <v>0</v>
      </c>
      <c r="AE1058" s="2727">
        <f t="shared" si="514"/>
        <v>0</v>
      </c>
      <c r="AF1058" s="2727">
        <f t="shared" si="515"/>
        <v>0</v>
      </c>
      <c r="AG1058" s="2727">
        <f t="shared" si="516"/>
        <v>0</v>
      </c>
      <c r="AH1058" s="2727">
        <f t="shared" si="517"/>
        <v>0</v>
      </c>
    </row>
    <row r="1059" spans="1:34" s="1897" customFormat="1" outlineLevel="1">
      <c r="A1059" s="2021" t="s">
        <v>989</v>
      </c>
      <c r="B1059" s="2021" t="s">
        <v>989</v>
      </c>
      <c r="C1059" s="2425"/>
      <c r="D1059" s="2177">
        <v>1</v>
      </c>
      <c r="E1059" s="2023"/>
      <c r="F1059" s="2427"/>
      <c r="G1059" s="2023"/>
      <c r="H1059" s="2456"/>
      <c r="I1059" s="2083"/>
      <c r="J1059" s="2083"/>
      <c r="K1059" s="2083"/>
      <c r="L1059" s="2083" t="s">
        <v>11</v>
      </c>
      <c r="M1059" s="2083"/>
      <c r="N1059" s="2083"/>
      <c r="O1059" s="2084"/>
      <c r="P1059" s="2458"/>
      <c r="Q1059" s="2458"/>
      <c r="R1059" s="2458"/>
      <c r="S1059" s="2458"/>
      <c r="T1059" s="2458"/>
      <c r="U1059" s="2458"/>
      <c r="V1059" s="2458"/>
      <c r="W1059" s="2458"/>
      <c r="X1059" s="2458"/>
      <c r="Y1059" s="2458"/>
      <c r="Z1059" s="2458"/>
      <c r="AA1059" s="2458"/>
      <c r="AB1059" s="2725">
        <f t="shared" si="518"/>
        <v>0</v>
      </c>
      <c r="AC1059" s="2725">
        <f t="shared" si="512"/>
        <v>0</v>
      </c>
      <c r="AD1059" s="2725">
        <f t="shared" si="513"/>
        <v>0</v>
      </c>
      <c r="AE1059" s="2725">
        <f t="shared" si="514"/>
        <v>0</v>
      </c>
      <c r="AF1059" s="2725">
        <f t="shared" si="515"/>
        <v>0</v>
      </c>
      <c r="AG1059" s="2725">
        <f t="shared" si="516"/>
        <v>0</v>
      </c>
      <c r="AH1059" s="2725">
        <f>AF1059+AG1059</f>
        <v>0</v>
      </c>
    </row>
    <row r="1060" spans="1:34" s="1897" customFormat="1" outlineLevel="1">
      <c r="A1060" s="2021" t="s">
        <v>989</v>
      </c>
      <c r="B1060" s="2021" t="s">
        <v>989</v>
      </c>
      <c r="C1060" s="2425"/>
      <c r="D1060" s="2177">
        <v>1</v>
      </c>
      <c r="E1060" s="2023"/>
      <c r="F1060" s="2427"/>
      <c r="G1060" s="2023"/>
      <c r="H1060" s="2461"/>
      <c r="I1060" s="2097" t="s">
        <v>136</v>
      </c>
      <c r="J1060" s="2097"/>
      <c r="K1060" s="2097"/>
      <c r="L1060" s="2097"/>
      <c r="M1060" s="2097"/>
      <c r="N1060" s="2097"/>
      <c r="O1060" s="2462"/>
      <c r="P1060" s="2463"/>
      <c r="Q1060" s="2463"/>
      <c r="R1060" s="2463"/>
      <c r="S1060" s="2463"/>
      <c r="T1060" s="2463"/>
      <c r="U1060" s="2463"/>
      <c r="V1060" s="2463"/>
      <c r="W1060" s="2463"/>
      <c r="X1060" s="2463"/>
      <c r="Y1060" s="2463"/>
      <c r="Z1060" s="2463"/>
      <c r="AA1060" s="2463"/>
      <c r="AB1060" s="2728">
        <f t="shared" si="518"/>
        <v>0</v>
      </c>
      <c r="AC1060" s="2728">
        <f t="shared" si="512"/>
        <v>0</v>
      </c>
      <c r="AD1060" s="2728">
        <f t="shared" si="513"/>
        <v>0</v>
      </c>
      <c r="AE1060" s="2728">
        <f t="shared" si="514"/>
        <v>0</v>
      </c>
      <c r="AF1060" s="2728">
        <f>AB1060+AC1060</f>
        <v>0</v>
      </c>
      <c r="AG1060" s="2728">
        <f>AE1060+AD1060</f>
        <v>0</v>
      </c>
      <c r="AH1060" s="2728">
        <f t="shared" si="517"/>
        <v>0</v>
      </c>
    </row>
    <row r="1061" spans="1:34" outlineLevel="1">
      <c r="A1061" s="1887" t="s">
        <v>989</v>
      </c>
      <c r="B1061" s="1887" t="s">
        <v>989</v>
      </c>
      <c r="C1061" s="2121"/>
      <c r="D1061" s="2177">
        <v>1</v>
      </c>
    </row>
    <row r="1062" spans="1:34" ht="18">
      <c r="A1062" s="1887" t="s">
        <v>989</v>
      </c>
      <c r="B1062" s="1887" t="s">
        <v>989</v>
      </c>
      <c r="C1062" s="2121"/>
      <c r="D1062" s="2177">
        <v>1</v>
      </c>
      <c r="E1062" s="2380" t="s">
        <v>990</v>
      </c>
      <c r="F1062" s="2380"/>
    </row>
    <row r="1063" spans="1:34">
      <c r="A1063" s="1887" t="s">
        <v>989</v>
      </c>
      <c r="B1063" s="1887" t="s">
        <v>989</v>
      </c>
      <c r="C1063" s="2121"/>
      <c r="D1063" s="2177">
        <v>1</v>
      </c>
      <c r="G1063" s="2178" t="s">
        <v>998</v>
      </c>
    </row>
    <row r="1064" spans="1:34">
      <c r="A1064" s="1887" t="s">
        <v>989</v>
      </c>
      <c r="B1064" s="1887" t="s">
        <v>989</v>
      </c>
      <c r="C1064" s="2121"/>
      <c r="D1064" s="2177">
        <v>1</v>
      </c>
      <c r="H1064" s="2464"/>
      <c r="I1064" s="2465"/>
      <c r="J1064" s="2466"/>
      <c r="K1064" s="2466"/>
      <c r="L1064" s="2465"/>
      <c r="M1064" s="2465"/>
      <c r="N1064" s="2465"/>
      <c r="O1064" s="2467"/>
      <c r="P1064" s="2468">
        <f>P$10</f>
        <v>43922</v>
      </c>
      <c r="Q1064" s="2468">
        <f t="shared" ref="Q1064:AH1064" si="519">Q$10</f>
        <v>43952</v>
      </c>
      <c r="R1064" s="2468">
        <f t="shared" si="519"/>
        <v>43983</v>
      </c>
      <c r="S1064" s="2468">
        <f t="shared" si="519"/>
        <v>44013</v>
      </c>
      <c r="T1064" s="2468">
        <f t="shared" si="519"/>
        <v>44044</v>
      </c>
      <c r="U1064" s="2468">
        <f t="shared" si="519"/>
        <v>44075</v>
      </c>
      <c r="V1064" s="2468">
        <f t="shared" si="519"/>
        <v>44105</v>
      </c>
      <c r="W1064" s="2468">
        <f t="shared" si="519"/>
        <v>44136</v>
      </c>
      <c r="X1064" s="2468">
        <f t="shared" si="519"/>
        <v>44166</v>
      </c>
      <c r="Y1064" s="2468">
        <f t="shared" si="519"/>
        <v>44197</v>
      </c>
      <c r="Z1064" s="2468">
        <f t="shared" si="519"/>
        <v>44228</v>
      </c>
      <c r="AA1064" s="2468">
        <f t="shared" si="519"/>
        <v>44256</v>
      </c>
      <c r="AB1064" s="1881" t="str">
        <f t="shared" si="519"/>
        <v>Q1</v>
      </c>
      <c r="AC1064" s="1881" t="str">
        <f t="shared" si="519"/>
        <v>Q2</v>
      </c>
      <c r="AD1064" s="1881" t="str">
        <f t="shared" si="519"/>
        <v>Q3</v>
      </c>
      <c r="AE1064" s="1881" t="str">
        <f t="shared" si="519"/>
        <v>Q4</v>
      </c>
      <c r="AF1064" s="1881" t="str">
        <f t="shared" si="519"/>
        <v>1st H</v>
      </c>
      <c r="AG1064" s="1881" t="str">
        <f t="shared" si="519"/>
        <v>2nd H</v>
      </c>
      <c r="AH1064" s="1881" t="str">
        <f t="shared" si="519"/>
        <v>Yr.</v>
      </c>
    </row>
    <row r="1065" spans="1:34" s="1897" customFormat="1">
      <c r="A1065" s="1887" t="s">
        <v>989</v>
      </c>
      <c r="B1065" s="1887" t="s">
        <v>989</v>
      </c>
      <c r="C1065" s="2121"/>
      <c r="D1065" s="2177">
        <v>1</v>
      </c>
      <c r="E1065" s="2023"/>
      <c r="F1065" s="2023"/>
      <c r="G1065" s="2427"/>
      <c r="H1065" s="2729" t="s">
        <v>9</v>
      </c>
      <c r="I1065" s="2730"/>
      <c r="J1065" s="2730"/>
      <c r="K1065" s="2730"/>
      <c r="L1065" s="2730"/>
      <c r="M1065" s="2730"/>
      <c r="N1065" s="2730"/>
      <c r="O1065" s="2731"/>
      <c r="P1065" s="2732">
        <f>P74+P284+P313</f>
        <v>16780</v>
      </c>
      <c r="Q1065" s="2732">
        <f t="shared" ref="Q1065:AA1065" si="520">Q74+Q284+Q313</f>
        <v>106898</v>
      </c>
      <c r="R1065" s="2732">
        <f t="shared" si="520"/>
        <v>122025</v>
      </c>
      <c r="S1065" s="2732">
        <f t="shared" si="520"/>
        <v>135690</v>
      </c>
      <c r="T1065" s="2732">
        <f t="shared" si="520"/>
        <v>126217</v>
      </c>
      <c r="U1065" s="2732">
        <f t="shared" si="520"/>
        <v>215944</v>
      </c>
      <c r="V1065" s="2732">
        <f t="shared" si="520"/>
        <v>136121</v>
      </c>
      <c r="W1065" s="2732">
        <f t="shared" si="520"/>
        <v>144501</v>
      </c>
      <c r="X1065" s="2732">
        <f t="shared" si="520"/>
        <v>231813</v>
      </c>
      <c r="Y1065" s="2732">
        <f t="shared" si="520"/>
        <v>160035</v>
      </c>
      <c r="Z1065" s="2732">
        <f t="shared" si="520"/>
        <v>197181</v>
      </c>
      <c r="AA1065" s="2732">
        <f t="shared" si="520"/>
        <v>230282</v>
      </c>
      <c r="AB1065" s="2732">
        <f>SUM(P1065:R1065)</f>
        <v>245703</v>
      </c>
      <c r="AC1065" s="2732">
        <f>SUM(S1065:U1065)</f>
        <v>477851</v>
      </c>
      <c r="AD1065" s="2732">
        <f>SUM(V1065:X1065)</f>
        <v>512435</v>
      </c>
      <c r="AE1065" s="2732">
        <f>SUM(Y1065:AA1065)</f>
        <v>587498</v>
      </c>
      <c r="AF1065" s="2732">
        <f>AB1065+AC1065</f>
        <v>723554</v>
      </c>
      <c r="AG1065" s="2732">
        <f>AE1065+AD1065</f>
        <v>1099933</v>
      </c>
      <c r="AH1065" s="2732">
        <f>AF1065+AG1065</f>
        <v>1823487</v>
      </c>
    </row>
    <row r="1066" spans="1:34" s="1897" customFormat="1">
      <c r="A1066" s="1887" t="s">
        <v>989</v>
      </c>
      <c r="B1066" s="1887" t="s">
        <v>989</v>
      </c>
      <c r="C1066" s="2121"/>
      <c r="D1066" s="2177">
        <v>1</v>
      </c>
      <c r="E1066" s="2023"/>
      <c r="F1066" s="2023"/>
      <c r="G1066" s="2427"/>
      <c r="H1066" s="2732" t="s">
        <v>134</v>
      </c>
      <c r="I1066" s="2733"/>
      <c r="J1066" s="2733"/>
      <c r="K1066" s="2734"/>
      <c r="L1066" s="2730"/>
      <c r="M1066" s="2730"/>
      <c r="N1066" s="2730"/>
      <c r="O1066" s="2731"/>
      <c r="P1066" s="2731">
        <f>P78+P287+P318</f>
        <v>16780</v>
      </c>
      <c r="Q1066" s="2731">
        <f t="shared" ref="Q1066:AA1066" si="521">Q78+Q287+Q318</f>
        <v>106898</v>
      </c>
      <c r="R1066" s="2731">
        <f t="shared" si="521"/>
        <v>122025</v>
      </c>
      <c r="S1066" s="2731">
        <f t="shared" si="521"/>
        <v>135690</v>
      </c>
      <c r="T1066" s="2731">
        <f t="shared" si="521"/>
        <v>126217</v>
      </c>
      <c r="U1066" s="2731">
        <f t="shared" si="521"/>
        <v>215944</v>
      </c>
      <c r="V1066" s="2731">
        <f t="shared" si="521"/>
        <v>136121</v>
      </c>
      <c r="W1066" s="2731">
        <f t="shared" si="521"/>
        <v>144501</v>
      </c>
      <c r="X1066" s="2731">
        <f t="shared" si="521"/>
        <v>231813</v>
      </c>
      <c r="Y1066" s="2731">
        <f t="shared" si="521"/>
        <v>160035</v>
      </c>
      <c r="Z1066" s="2731">
        <f t="shared" si="521"/>
        <v>197181</v>
      </c>
      <c r="AA1066" s="2731">
        <f t="shared" si="521"/>
        <v>230282</v>
      </c>
      <c r="AB1066" s="2731">
        <f>SUM(P1066:R1066)</f>
        <v>245703</v>
      </c>
      <c r="AC1066" s="2731">
        <f>SUM(S1066:U1066)</f>
        <v>477851</v>
      </c>
      <c r="AD1066" s="2731">
        <f>SUM(V1066:X1066)</f>
        <v>512435</v>
      </c>
      <c r="AE1066" s="2731">
        <f>SUM(Y1066:AA1066)</f>
        <v>587498</v>
      </c>
      <c r="AF1066" s="2731">
        <f>AB1066+AC1066</f>
        <v>723554</v>
      </c>
      <c r="AG1066" s="2731">
        <f>AE1066+AD1066</f>
        <v>1099933</v>
      </c>
      <c r="AH1066" s="2731">
        <f>AF1066+AG1066</f>
        <v>1823487</v>
      </c>
    </row>
    <row r="1067" spans="1:34" s="1897" customFormat="1">
      <c r="A1067" s="1887" t="s">
        <v>989</v>
      </c>
      <c r="B1067" s="1887" t="s">
        <v>989</v>
      </c>
      <c r="C1067" s="2121"/>
      <c r="D1067" s="2177">
        <v>1</v>
      </c>
      <c r="E1067" s="2023"/>
      <c r="F1067" s="2023"/>
      <c r="G1067" s="2427"/>
      <c r="H1067" s="2735" t="s">
        <v>139</v>
      </c>
      <c r="I1067" s="2736"/>
      <c r="J1067" s="2736"/>
      <c r="K1067" s="2736"/>
      <c r="L1067" s="2736"/>
      <c r="M1067" s="2736"/>
      <c r="N1067" s="2736"/>
      <c r="O1067" s="2737"/>
      <c r="P1067" s="2738">
        <f>P95+P290+P323</f>
        <v>5934</v>
      </c>
      <c r="Q1067" s="2738">
        <f t="shared" ref="Q1067:AA1067" si="522">Q95+Q290+Q323</f>
        <v>42451</v>
      </c>
      <c r="R1067" s="2738">
        <f t="shared" si="522"/>
        <v>28883</v>
      </c>
      <c r="S1067" s="2738">
        <f t="shared" si="522"/>
        <v>46411</v>
      </c>
      <c r="T1067" s="2738">
        <f t="shared" si="522"/>
        <v>38573</v>
      </c>
      <c r="U1067" s="2738">
        <f t="shared" si="522"/>
        <v>75963</v>
      </c>
      <c r="V1067" s="2738">
        <f t="shared" si="522"/>
        <v>48200</v>
      </c>
      <c r="W1067" s="2738">
        <f t="shared" si="522"/>
        <v>45792</v>
      </c>
      <c r="X1067" s="2738">
        <f t="shared" si="522"/>
        <v>82166</v>
      </c>
      <c r="Y1067" s="2738">
        <f t="shared" si="522"/>
        <v>41582</v>
      </c>
      <c r="Z1067" s="2738">
        <f t="shared" si="522"/>
        <v>67214</v>
      </c>
      <c r="AA1067" s="2738">
        <f t="shared" si="522"/>
        <v>130949</v>
      </c>
      <c r="AB1067" s="2738">
        <f>SUM(P1067:R1067)</f>
        <v>77268</v>
      </c>
      <c r="AC1067" s="2738">
        <f>SUM(S1067:U1067)</f>
        <v>160947</v>
      </c>
      <c r="AD1067" s="2738">
        <f>SUM(V1067:X1067)</f>
        <v>176158</v>
      </c>
      <c r="AE1067" s="2738">
        <f>SUM(Y1067:AA1067)</f>
        <v>239745</v>
      </c>
      <c r="AF1067" s="2738">
        <f>AB1067+AC1067</f>
        <v>238215</v>
      </c>
      <c r="AG1067" s="2738">
        <f>AE1067+AD1067</f>
        <v>415903</v>
      </c>
      <c r="AH1067" s="2738">
        <f>AF1067+AG1067</f>
        <v>654118</v>
      </c>
    </row>
    <row r="1068" spans="1:34" s="1108" customFormat="1">
      <c r="A1068" s="1961" t="s">
        <v>989</v>
      </c>
      <c r="B1068" s="1961" t="s">
        <v>989</v>
      </c>
      <c r="C1068" s="2469"/>
      <c r="D1068" s="2177">
        <v>1</v>
      </c>
      <c r="E1068" s="2470"/>
      <c r="F1068" s="2470"/>
      <c r="G1068" s="2471"/>
      <c r="H1068" s="2472"/>
      <c r="I1068" s="2473"/>
      <c r="J1068" s="2474"/>
      <c r="K1068" s="2474"/>
      <c r="L1068" s="2473"/>
      <c r="M1068" s="2473"/>
      <c r="N1068" s="2473"/>
      <c r="O1068" s="2475" t="s">
        <v>140</v>
      </c>
      <c r="P1068" s="1665">
        <f>IFERROR(P1067/P1065,0)</f>
        <v>0.35363528009535161</v>
      </c>
      <c r="Q1068" s="1665">
        <f t="shared" ref="Q1068:AH1068" si="523">IFERROR(Q1067/Q1065,0)</f>
        <v>0.39711687777133342</v>
      </c>
      <c r="R1068" s="1665">
        <f t="shared" si="523"/>
        <v>0.23669739807416512</v>
      </c>
      <c r="S1068" s="1665">
        <f t="shared" si="523"/>
        <v>0.34203699609403787</v>
      </c>
      <c r="T1068" s="1665">
        <f t="shared" si="523"/>
        <v>0.30560859472178864</v>
      </c>
      <c r="U1068" s="1665">
        <f t="shared" si="523"/>
        <v>0.35177175564035118</v>
      </c>
      <c r="V1068" s="1665">
        <f t="shared" si="523"/>
        <v>0.35409672276871312</v>
      </c>
      <c r="W1068" s="1665">
        <f t="shared" si="523"/>
        <v>0.31689746091722548</v>
      </c>
      <c r="X1068" s="1665">
        <f t="shared" si="523"/>
        <v>0.35444949161608713</v>
      </c>
      <c r="Y1068" s="1665">
        <f t="shared" si="523"/>
        <v>0.25983066204267818</v>
      </c>
      <c r="Z1068" s="1665">
        <f t="shared" si="523"/>
        <v>0.34087462787996814</v>
      </c>
      <c r="AA1068" s="1665">
        <f t="shared" si="523"/>
        <v>0.56864626848820143</v>
      </c>
      <c r="AB1068" s="1665">
        <f t="shared" si="523"/>
        <v>0.31447723471019889</v>
      </c>
      <c r="AC1068" s="1665">
        <f t="shared" si="523"/>
        <v>0.33681419521984884</v>
      </c>
      <c r="AD1068" s="1665">
        <f t="shared" si="523"/>
        <v>0.34376652648628608</v>
      </c>
      <c r="AE1068" s="1665">
        <f t="shared" si="523"/>
        <v>0.40807798494633174</v>
      </c>
      <c r="AF1068" s="1665">
        <f t="shared" si="523"/>
        <v>0.32922905546787107</v>
      </c>
      <c r="AG1068" s="1665">
        <f t="shared" si="523"/>
        <v>0.37811666710608738</v>
      </c>
      <c r="AH1068" s="1665">
        <f t="shared" si="523"/>
        <v>0.35871821405910764</v>
      </c>
    </row>
    <row r="1069" spans="1:34" s="1897" customFormat="1">
      <c r="A1069" s="1887" t="s">
        <v>989</v>
      </c>
      <c r="B1069" s="1887" t="s">
        <v>989</v>
      </c>
      <c r="C1069" s="2121"/>
      <c r="D1069" s="2177">
        <v>1</v>
      </c>
      <c r="E1069" s="2023"/>
      <c r="F1069" s="2023"/>
      <c r="G1069" s="2427"/>
      <c r="H1069" s="2735" t="s">
        <v>99</v>
      </c>
      <c r="I1069" s="2736"/>
      <c r="J1069" s="2736"/>
      <c r="K1069" s="2736"/>
      <c r="L1069" s="2736"/>
      <c r="M1069" s="2736"/>
      <c r="N1069" s="2736"/>
      <c r="O1069" s="2737"/>
      <c r="P1069" s="2738">
        <f>P1071+P1072+P1073</f>
        <v>39726</v>
      </c>
      <c r="Q1069" s="2738">
        <f t="shared" ref="Q1069:AA1069" si="524">Q1071+Q1072+Q1073</f>
        <v>39663</v>
      </c>
      <c r="R1069" s="2738">
        <f t="shared" si="524"/>
        <v>51446</v>
      </c>
      <c r="S1069" s="2738">
        <f t="shared" si="524"/>
        <v>41621</v>
      </c>
      <c r="T1069" s="2738">
        <f t="shared" si="524"/>
        <v>42014</v>
      </c>
      <c r="U1069" s="2738">
        <f t="shared" si="524"/>
        <v>52087</v>
      </c>
      <c r="V1069" s="2738">
        <f t="shared" si="524"/>
        <v>58614</v>
      </c>
      <c r="W1069" s="2738">
        <f t="shared" si="524"/>
        <v>50163</v>
      </c>
      <c r="X1069" s="2738">
        <f t="shared" si="524"/>
        <v>56852</v>
      </c>
      <c r="Y1069" s="2738">
        <f t="shared" si="524"/>
        <v>53878</v>
      </c>
      <c r="Z1069" s="2738">
        <f t="shared" si="524"/>
        <v>51754</v>
      </c>
      <c r="AA1069" s="2738">
        <f t="shared" si="524"/>
        <v>51709</v>
      </c>
      <c r="AB1069" s="2738">
        <f>SUM(P1069:R1069)</f>
        <v>130835</v>
      </c>
      <c r="AC1069" s="2738">
        <f>SUM(S1069:U1069)</f>
        <v>135722</v>
      </c>
      <c r="AD1069" s="2738">
        <f>SUM(V1069:X1069)</f>
        <v>165629</v>
      </c>
      <c r="AE1069" s="2738">
        <f>SUM(Y1069:AA1069)</f>
        <v>157341</v>
      </c>
      <c r="AF1069" s="2738">
        <f>AB1069+AC1069</f>
        <v>266557</v>
      </c>
      <c r="AG1069" s="2738">
        <f>AE1069+AD1069</f>
        <v>322970</v>
      </c>
      <c r="AH1069" s="2738">
        <f>AF1069+AG1069</f>
        <v>589527</v>
      </c>
    </row>
    <row r="1070" spans="1:34" s="1108" customFormat="1">
      <c r="A1070" s="1961" t="s">
        <v>989</v>
      </c>
      <c r="B1070" s="1961" t="s">
        <v>989</v>
      </c>
      <c r="C1070" s="2469"/>
      <c r="D1070" s="2177">
        <v>1</v>
      </c>
      <c r="E1070" s="2470"/>
      <c r="F1070" s="2470"/>
      <c r="G1070" s="2471"/>
      <c r="H1070" s="2476"/>
      <c r="I1070" s="2477"/>
      <c r="J1070" s="2478"/>
      <c r="K1070" s="2478"/>
      <c r="L1070" s="2477"/>
      <c r="M1070" s="2477"/>
      <c r="N1070" s="2477"/>
      <c r="O1070" s="2479" t="s">
        <v>206</v>
      </c>
      <c r="P1070" s="1666">
        <f>IFERROR(P1069/P1065,0)</f>
        <v>2.3674612634088201</v>
      </c>
      <c r="Q1070" s="1666">
        <f t="shared" ref="Q1070:AH1070" si="525">IFERROR(Q1069/Q1065,0)</f>
        <v>0.37103594080338265</v>
      </c>
      <c r="R1070" s="1666">
        <f t="shared" si="525"/>
        <v>0.4216021307109199</v>
      </c>
      <c r="S1070" s="1666">
        <f t="shared" si="525"/>
        <v>0.30673594222123957</v>
      </c>
      <c r="T1070" s="1666">
        <f t="shared" si="525"/>
        <v>0.33287116632466307</v>
      </c>
      <c r="U1070" s="1666">
        <f t="shared" si="525"/>
        <v>0.24120605342125737</v>
      </c>
      <c r="V1070" s="1666">
        <f t="shared" si="525"/>
        <v>0.43060218482085794</v>
      </c>
      <c r="W1070" s="1666">
        <f t="shared" si="525"/>
        <v>0.34714638653019703</v>
      </c>
      <c r="X1070" s="1666">
        <f t="shared" si="525"/>
        <v>0.24524940361412001</v>
      </c>
      <c r="Y1070" s="1666">
        <f t="shared" si="525"/>
        <v>0.33666385478176647</v>
      </c>
      <c r="Z1070" s="1666">
        <f t="shared" si="525"/>
        <v>0.26246950771118921</v>
      </c>
      <c r="AA1070" s="1666">
        <f t="shared" si="525"/>
        <v>0.22454642568676667</v>
      </c>
      <c r="AB1070" s="1666">
        <f t="shared" si="525"/>
        <v>0.53249248075929068</v>
      </c>
      <c r="AC1070" s="1666">
        <f t="shared" si="525"/>
        <v>0.28402577372444548</v>
      </c>
      <c r="AD1070" s="1666">
        <f t="shared" si="525"/>
        <v>0.32321953028188943</v>
      </c>
      <c r="AE1070" s="1666">
        <f t="shared" si="525"/>
        <v>0.26781537979703762</v>
      </c>
      <c r="AF1070" s="1666">
        <f t="shared" si="525"/>
        <v>0.36839959422517188</v>
      </c>
      <c r="AG1070" s="1666">
        <f t="shared" si="525"/>
        <v>0.29362697546123262</v>
      </c>
      <c r="AH1070" s="1666">
        <f t="shared" si="525"/>
        <v>0.32329651925130259</v>
      </c>
    </row>
    <row r="1071" spans="1:34" s="1897" customFormat="1">
      <c r="A1071" s="1887" t="s">
        <v>989</v>
      </c>
      <c r="B1071" s="1887" t="s">
        <v>989</v>
      </c>
      <c r="C1071" s="2121"/>
      <c r="D1071" s="2177">
        <v>1</v>
      </c>
      <c r="E1071" s="2023"/>
      <c r="F1071" s="2023"/>
      <c r="G1071" s="2427"/>
      <c r="H1071" s="2480"/>
      <c r="I1071" s="2481" t="s">
        <v>178</v>
      </c>
      <c r="J1071" s="2481"/>
      <c r="K1071" s="2482"/>
      <c r="L1071" s="2481"/>
      <c r="M1071" s="2481"/>
      <c r="N1071" s="2481"/>
      <c r="O1071" s="2483"/>
      <c r="P1071" s="2739">
        <f>P104+P297+P334</f>
        <v>4970</v>
      </c>
      <c r="Q1071" s="2739">
        <f t="shared" ref="Q1071:AA1071" si="526">Q104+Q297+Q334</f>
        <v>6098</v>
      </c>
      <c r="R1071" s="2739">
        <f t="shared" si="526"/>
        <v>10181</v>
      </c>
      <c r="S1071" s="2739">
        <f t="shared" si="526"/>
        <v>7553</v>
      </c>
      <c r="T1071" s="2739">
        <f t="shared" si="526"/>
        <v>7023</v>
      </c>
      <c r="U1071" s="2739">
        <f t="shared" si="526"/>
        <v>11180</v>
      </c>
      <c r="V1071" s="2739">
        <f t="shared" si="526"/>
        <v>15312</v>
      </c>
      <c r="W1071" s="2739">
        <f t="shared" si="526"/>
        <v>11783</v>
      </c>
      <c r="X1071" s="2739">
        <f t="shared" si="526"/>
        <v>23357</v>
      </c>
      <c r="Y1071" s="2739">
        <f t="shared" si="526"/>
        <v>15531</v>
      </c>
      <c r="Z1071" s="2739">
        <f t="shared" si="526"/>
        <v>13359</v>
      </c>
      <c r="AA1071" s="2739">
        <f t="shared" si="526"/>
        <v>7635</v>
      </c>
      <c r="AB1071" s="2740">
        <f>SUM(P1071:R1071)</f>
        <v>21249</v>
      </c>
      <c r="AC1071" s="2740">
        <f>SUM(S1071:U1071)</f>
        <v>25756</v>
      </c>
      <c r="AD1071" s="2740">
        <f>SUM(V1071:X1071)</f>
        <v>50452</v>
      </c>
      <c r="AE1071" s="2740">
        <f>SUM(Y1071:AA1071)</f>
        <v>36525</v>
      </c>
      <c r="AF1071" s="2740">
        <f>AB1071+AC1071</f>
        <v>47005</v>
      </c>
      <c r="AG1071" s="2740">
        <f>AE1071+AD1071</f>
        <v>86977</v>
      </c>
      <c r="AH1071" s="2740">
        <f>AF1071+AG1071</f>
        <v>133982</v>
      </c>
    </row>
    <row r="1072" spans="1:34" s="1897" customFormat="1">
      <c r="A1072" s="1887" t="s">
        <v>989</v>
      </c>
      <c r="B1072" s="1887" t="s">
        <v>989</v>
      </c>
      <c r="C1072" s="2121"/>
      <c r="D1072" s="2177">
        <v>1</v>
      </c>
      <c r="E1072" s="2023"/>
      <c r="F1072" s="2023"/>
      <c r="G1072" s="2427"/>
      <c r="H1072" s="2480"/>
      <c r="I1072" s="2484" t="s">
        <v>179</v>
      </c>
      <c r="J1072" s="2484"/>
      <c r="K1072" s="2485"/>
      <c r="L1072" s="2484"/>
      <c r="M1072" s="2484"/>
      <c r="N1072" s="2484"/>
      <c r="O1072" s="2486"/>
      <c r="P1072" s="2739">
        <f t="shared" ref="P1072:AA1073" si="527">P105+P298+P335</f>
        <v>23528</v>
      </c>
      <c r="Q1072" s="2739">
        <f t="shared" si="527"/>
        <v>22867</v>
      </c>
      <c r="R1072" s="2739">
        <f t="shared" si="527"/>
        <v>22392</v>
      </c>
      <c r="S1072" s="2739">
        <f t="shared" si="527"/>
        <v>23206</v>
      </c>
      <c r="T1072" s="2739">
        <f t="shared" si="527"/>
        <v>23858</v>
      </c>
      <c r="U1072" s="2739">
        <f t="shared" si="527"/>
        <v>25274</v>
      </c>
      <c r="V1072" s="2739">
        <f t="shared" si="527"/>
        <v>24687</v>
      </c>
      <c r="W1072" s="2739">
        <f t="shared" si="527"/>
        <v>23568</v>
      </c>
      <c r="X1072" s="2739">
        <f t="shared" si="527"/>
        <v>18873</v>
      </c>
      <c r="Y1072" s="2739">
        <f t="shared" si="527"/>
        <v>23480</v>
      </c>
      <c r="Z1072" s="2739">
        <f t="shared" si="527"/>
        <v>23654</v>
      </c>
      <c r="AA1072" s="2739">
        <f t="shared" si="527"/>
        <v>36906</v>
      </c>
      <c r="AB1072" s="2739">
        <f>SUM(P1072:R1072)</f>
        <v>68787</v>
      </c>
      <c r="AC1072" s="2739">
        <f>SUM(S1072:U1072)</f>
        <v>72338</v>
      </c>
      <c r="AD1072" s="2739">
        <f>SUM(V1072:X1072)</f>
        <v>67128</v>
      </c>
      <c r="AE1072" s="2739">
        <f>SUM(Y1072:AA1072)</f>
        <v>84040</v>
      </c>
      <c r="AF1072" s="2739">
        <f>AB1072+AC1072</f>
        <v>141125</v>
      </c>
      <c r="AG1072" s="2739">
        <f>AE1072+AD1072</f>
        <v>151168</v>
      </c>
      <c r="AH1072" s="2739">
        <f>AF1072+AG1072</f>
        <v>292293</v>
      </c>
    </row>
    <row r="1073" spans="1:34" s="1897" customFormat="1">
      <c r="A1073" s="1887" t="s">
        <v>989</v>
      </c>
      <c r="B1073" s="1887" t="s">
        <v>989</v>
      </c>
      <c r="C1073" s="2121"/>
      <c r="D1073" s="2177">
        <v>1</v>
      </c>
      <c r="E1073" s="2023"/>
      <c r="F1073" s="2023"/>
      <c r="G1073" s="2427"/>
      <c r="H1073" s="2480"/>
      <c r="I1073" s="2484" t="s">
        <v>180</v>
      </c>
      <c r="J1073" s="2484"/>
      <c r="K1073" s="2485"/>
      <c r="L1073" s="2484"/>
      <c r="M1073" s="2484"/>
      <c r="N1073" s="2484"/>
      <c r="O1073" s="2486"/>
      <c r="P1073" s="2739">
        <f t="shared" si="527"/>
        <v>11228</v>
      </c>
      <c r="Q1073" s="2739">
        <f t="shared" si="527"/>
        <v>10698</v>
      </c>
      <c r="R1073" s="2739">
        <f t="shared" si="527"/>
        <v>18873</v>
      </c>
      <c r="S1073" s="2739">
        <f t="shared" si="527"/>
        <v>10862</v>
      </c>
      <c r="T1073" s="2739">
        <f t="shared" si="527"/>
        <v>11133</v>
      </c>
      <c r="U1073" s="2739">
        <f t="shared" si="527"/>
        <v>15633</v>
      </c>
      <c r="V1073" s="2739">
        <f t="shared" si="527"/>
        <v>18615</v>
      </c>
      <c r="W1073" s="2739">
        <f t="shared" si="527"/>
        <v>14812</v>
      </c>
      <c r="X1073" s="2739">
        <f t="shared" si="527"/>
        <v>14622</v>
      </c>
      <c r="Y1073" s="2739">
        <f t="shared" si="527"/>
        <v>14867</v>
      </c>
      <c r="Z1073" s="2739">
        <f t="shared" si="527"/>
        <v>14741</v>
      </c>
      <c r="AA1073" s="2739">
        <f t="shared" si="527"/>
        <v>7168</v>
      </c>
      <c r="AB1073" s="2739">
        <f>SUM(P1073:R1073)</f>
        <v>40799</v>
      </c>
      <c r="AC1073" s="2739">
        <f>SUM(S1073:U1073)</f>
        <v>37628</v>
      </c>
      <c r="AD1073" s="2739">
        <f>SUM(V1073:X1073)</f>
        <v>48049</v>
      </c>
      <c r="AE1073" s="2739">
        <f>SUM(Y1073:AA1073)</f>
        <v>36776</v>
      </c>
      <c r="AF1073" s="2739">
        <f>AB1073+AC1073</f>
        <v>78427</v>
      </c>
      <c r="AG1073" s="2739">
        <f>AE1073+AD1073</f>
        <v>84825</v>
      </c>
      <c r="AH1073" s="2739">
        <f>AF1073+AG1073</f>
        <v>163252</v>
      </c>
    </row>
    <row r="1074" spans="1:34" s="1897" customFormat="1">
      <c r="A1074" s="1887" t="s">
        <v>989</v>
      </c>
      <c r="B1074" s="1887" t="s">
        <v>989</v>
      </c>
      <c r="C1074" s="2121"/>
      <c r="D1074" s="2177">
        <v>1</v>
      </c>
      <c r="E1074" s="2023"/>
      <c r="F1074" s="2023"/>
      <c r="G1074" s="2427"/>
      <c r="H1074" s="2735" t="s">
        <v>181</v>
      </c>
      <c r="I1074" s="2736"/>
      <c r="J1074" s="2736"/>
      <c r="K1074" s="2736"/>
      <c r="L1074" s="2736"/>
      <c r="M1074" s="2736"/>
      <c r="N1074" s="2736"/>
      <c r="O1074" s="2737"/>
      <c r="P1074" s="2738">
        <f>P1067-P1069</f>
        <v>-33792</v>
      </c>
      <c r="Q1074" s="2738">
        <f t="shared" ref="Q1074:AA1074" si="528">Q1067-Q1069</f>
        <v>2788</v>
      </c>
      <c r="R1074" s="2738">
        <f t="shared" si="528"/>
        <v>-22563</v>
      </c>
      <c r="S1074" s="2738">
        <f t="shared" si="528"/>
        <v>4790</v>
      </c>
      <c r="T1074" s="2738">
        <f t="shared" si="528"/>
        <v>-3441</v>
      </c>
      <c r="U1074" s="2738">
        <f t="shared" si="528"/>
        <v>23876</v>
      </c>
      <c r="V1074" s="2738">
        <f t="shared" si="528"/>
        <v>-10414</v>
      </c>
      <c r="W1074" s="2738">
        <f t="shared" si="528"/>
        <v>-4371</v>
      </c>
      <c r="X1074" s="2738">
        <f t="shared" si="528"/>
        <v>25314</v>
      </c>
      <c r="Y1074" s="2738">
        <f t="shared" si="528"/>
        <v>-12296</v>
      </c>
      <c r="Z1074" s="2738">
        <f t="shared" si="528"/>
        <v>15460</v>
      </c>
      <c r="AA1074" s="2738">
        <f t="shared" si="528"/>
        <v>79240</v>
      </c>
      <c r="AB1074" s="2738">
        <f>SUM(P1074:R1074)</f>
        <v>-53567</v>
      </c>
      <c r="AC1074" s="2738">
        <f>SUM(S1074:U1074)</f>
        <v>25225</v>
      </c>
      <c r="AD1074" s="2738">
        <f>SUM(V1074:X1074)</f>
        <v>10529</v>
      </c>
      <c r="AE1074" s="2738">
        <f>SUM(Y1074:AA1074)</f>
        <v>82404</v>
      </c>
      <c r="AF1074" s="2738">
        <f>AB1074+AC1074</f>
        <v>-28342</v>
      </c>
      <c r="AG1074" s="2738">
        <f>AE1074+AD1074</f>
        <v>92933</v>
      </c>
      <c r="AH1074" s="2738">
        <f>AF1074+AG1074</f>
        <v>64591</v>
      </c>
    </row>
    <row r="1075" spans="1:34" s="1108" customFormat="1">
      <c r="A1075" s="1961" t="s">
        <v>989</v>
      </c>
      <c r="B1075" s="1961" t="s">
        <v>989</v>
      </c>
      <c r="C1075" s="2469"/>
      <c r="D1075" s="2177">
        <v>1</v>
      </c>
      <c r="E1075" s="2470"/>
      <c r="F1075" s="2470"/>
      <c r="G1075" s="2471"/>
      <c r="H1075" s="2476"/>
      <c r="I1075" s="2477"/>
      <c r="J1075" s="2478"/>
      <c r="K1075" s="2478"/>
      <c r="L1075" s="2477"/>
      <c r="M1075" s="2477"/>
      <c r="N1075" s="2477"/>
      <c r="O1075" s="2479" t="s">
        <v>140</v>
      </c>
      <c r="P1075" s="1667">
        <f>IFERROR(P1074/P1065,0)</f>
        <v>-2.0138259833134686</v>
      </c>
      <c r="Q1075" s="1667">
        <f t="shared" ref="Q1075:AH1075" si="529">IFERROR(Q1074/Q1065,0)</f>
        <v>2.6080936967950757E-2</v>
      </c>
      <c r="R1075" s="1667">
        <f t="shared" si="529"/>
        <v>-0.18490473263675478</v>
      </c>
      <c r="S1075" s="1667">
        <f t="shared" si="529"/>
        <v>3.5301053872798291E-2</v>
      </c>
      <c r="T1075" s="1667">
        <f t="shared" si="529"/>
        <v>-2.7262571602874416E-2</v>
      </c>
      <c r="U1075" s="1667">
        <f t="shared" si="529"/>
        <v>0.11056570221909384</v>
      </c>
      <c r="V1075" s="1667">
        <f t="shared" si="529"/>
        <v>-7.6505462052144785E-2</v>
      </c>
      <c r="W1075" s="1667">
        <f t="shared" si="529"/>
        <v>-3.0248925612971538E-2</v>
      </c>
      <c r="X1075" s="1667">
        <f t="shared" si="529"/>
        <v>0.10920008800196711</v>
      </c>
      <c r="Y1075" s="1667">
        <f t="shared" si="529"/>
        <v>-7.6833192739088327E-2</v>
      </c>
      <c r="Z1075" s="1667">
        <f t="shared" si="529"/>
        <v>7.8405120168778944E-2</v>
      </c>
      <c r="AA1075" s="1667">
        <f t="shared" si="529"/>
        <v>0.34409984280143474</v>
      </c>
      <c r="AB1075" s="1667">
        <f t="shared" si="529"/>
        <v>-0.21801524604909178</v>
      </c>
      <c r="AC1075" s="1667">
        <f t="shared" si="529"/>
        <v>5.278842149540338E-2</v>
      </c>
      <c r="AD1075" s="1667">
        <f t="shared" si="529"/>
        <v>2.0546996204396654E-2</v>
      </c>
      <c r="AE1075" s="1667">
        <f t="shared" si="529"/>
        <v>0.14026260514929412</v>
      </c>
      <c r="AF1075" s="1667">
        <f t="shared" si="529"/>
        <v>-3.9170538757300769E-2</v>
      </c>
      <c r="AG1075" s="1667">
        <f t="shared" si="529"/>
        <v>8.4489691644854731E-2</v>
      </c>
      <c r="AH1075" s="1667">
        <f t="shared" si="529"/>
        <v>3.5421694807805049E-2</v>
      </c>
    </row>
    <row r="1076" spans="1:34" s="1897" customFormat="1">
      <c r="A1076" s="1887" t="s">
        <v>989</v>
      </c>
      <c r="B1076" s="1887" t="s">
        <v>989</v>
      </c>
      <c r="C1076" s="2121"/>
      <c r="D1076" s="2177">
        <v>1</v>
      </c>
      <c r="E1076" s="2023"/>
      <c r="F1076" s="2023"/>
      <c r="G1076" s="2427"/>
      <c r="H1076" s="2480" t="s">
        <v>182</v>
      </c>
      <c r="I1076" s="2484"/>
      <c r="J1076" s="2485"/>
      <c r="K1076" s="2485"/>
      <c r="L1076" s="2484"/>
      <c r="M1076" s="2484"/>
      <c r="N1076" s="2484"/>
      <c r="O1076" s="2487"/>
      <c r="P1076" s="2727">
        <f>P109+P307+P348</f>
        <v>43</v>
      </c>
      <c r="Q1076" s="2727">
        <f t="shared" ref="Q1076:AA1077" si="530">Q109+Q307+Q348</f>
        <v>243</v>
      </c>
      <c r="R1076" s="2727">
        <f t="shared" si="530"/>
        <v>513</v>
      </c>
      <c r="S1076" s="2727">
        <f t="shared" si="530"/>
        <v>751</v>
      </c>
      <c r="T1076" s="2727">
        <f t="shared" si="530"/>
        <v>481</v>
      </c>
      <c r="U1076" s="2727">
        <f t="shared" si="530"/>
        <v>553</v>
      </c>
      <c r="V1076" s="2727">
        <f t="shared" si="530"/>
        <v>283</v>
      </c>
      <c r="W1076" s="2727">
        <f t="shared" si="530"/>
        <v>901</v>
      </c>
      <c r="X1076" s="2727">
        <f t="shared" si="530"/>
        <v>665</v>
      </c>
      <c r="Y1076" s="2727">
        <f t="shared" si="530"/>
        <v>1239</v>
      </c>
      <c r="Z1076" s="2727">
        <f t="shared" si="530"/>
        <v>802</v>
      </c>
      <c r="AA1076" s="2727">
        <f t="shared" si="530"/>
        <v>10736</v>
      </c>
      <c r="AB1076" s="2727">
        <f>SUM(P1076:R1076)</f>
        <v>799</v>
      </c>
      <c r="AC1076" s="2727">
        <f>SUM(S1076:U1076)</f>
        <v>1785</v>
      </c>
      <c r="AD1076" s="2727">
        <f>SUM(V1076:X1076)</f>
        <v>1849</v>
      </c>
      <c r="AE1076" s="2727">
        <f>SUM(Y1076:AA1076)</f>
        <v>12777</v>
      </c>
      <c r="AF1076" s="2727">
        <f>AB1076+AC1076</f>
        <v>2584</v>
      </c>
      <c r="AG1076" s="2727">
        <f>AE1076+AD1076</f>
        <v>14626</v>
      </c>
      <c r="AH1076" s="2727">
        <f>AF1076+AG1076</f>
        <v>17210</v>
      </c>
    </row>
    <row r="1077" spans="1:34" s="1897" customFormat="1">
      <c r="A1077" s="1887" t="s">
        <v>989</v>
      </c>
      <c r="B1077" s="1887" t="s">
        <v>989</v>
      </c>
      <c r="C1077" s="2121"/>
      <c r="D1077" s="2177">
        <v>1</v>
      </c>
      <c r="E1077" s="2023"/>
      <c r="F1077" s="2023"/>
      <c r="G1077" s="2427"/>
      <c r="H1077" s="2488" t="s">
        <v>161</v>
      </c>
      <c r="I1077" s="2489"/>
      <c r="J1077" s="2490"/>
      <c r="K1077" s="2490"/>
      <c r="L1077" s="2489"/>
      <c r="M1077" s="2489"/>
      <c r="N1077" s="2489"/>
      <c r="O1077" s="2491"/>
      <c r="P1077" s="2741">
        <f>P110+P308+P349</f>
        <v>0</v>
      </c>
      <c r="Q1077" s="2741">
        <f t="shared" si="530"/>
        <v>0</v>
      </c>
      <c r="R1077" s="2741">
        <f t="shared" si="530"/>
        <v>0</v>
      </c>
      <c r="S1077" s="2741">
        <f t="shared" si="530"/>
        <v>0</v>
      </c>
      <c r="T1077" s="2741">
        <f t="shared" si="530"/>
        <v>0</v>
      </c>
      <c r="U1077" s="2741">
        <f t="shared" si="530"/>
        <v>0</v>
      </c>
      <c r="V1077" s="2741">
        <f t="shared" si="530"/>
        <v>0</v>
      </c>
      <c r="W1077" s="2741">
        <f t="shared" si="530"/>
        <v>0</v>
      </c>
      <c r="X1077" s="2741">
        <f t="shared" si="530"/>
        <v>0</v>
      </c>
      <c r="Y1077" s="2741">
        <f t="shared" si="530"/>
        <v>0</v>
      </c>
      <c r="Z1077" s="2741">
        <f t="shared" si="530"/>
        <v>0</v>
      </c>
      <c r="AA1077" s="2741">
        <f t="shared" si="530"/>
        <v>11881</v>
      </c>
      <c r="AB1077" s="2741">
        <f>SUM(P1077:R1077)</f>
        <v>0</v>
      </c>
      <c r="AC1077" s="2741">
        <f>SUM(S1077:U1077)</f>
        <v>0</v>
      </c>
      <c r="AD1077" s="2741">
        <f>SUM(V1077:X1077)</f>
        <v>0</v>
      </c>
      <c r="AE1077" s="2741">
        <f>SUM(Y1077:AA1077)</f>
        <v>11881</v>
      </c>
      <c r="AF1077" s="2741">
        <f>AB1077+AC1077</f>
        <v>0</v>
      </c>
      <c r="AG1077" s="2741">
        <f>AE1077+AD1077</f>
        <v>11881</v>
      </c>
      <c r="AH1077" s="2741">
        <f>AF1077+AG1077</f>
        <v>11881</v>
      </c>
    </row>
    <row r="1078" spans="1:34" s="1897" customFormat="1">
      <c r="A1078" s="1887" t="s">
        <v>989</v>
      </c>
      <c r="B1078" s="1887" t="s">
        <v>989</v>
      </c>
      <c r="C1078" s="2121"/>
      <c r="D1078" s="2177">
        <v>1</v>
      </c>
      <c r="E1078" s="2023"/>
      <c r="F1078" s="2023"/>
      <c r="G1078" s="2427"/>
      <c r="H1078" s="2729" t="s">
        <v>184</v>
      </c>
      <c r="I1078" s="2730"/>
      <c r="J1078" s="2730"/>
      <c r="K1078" s="2730"/>
      <c r="L1078" s="2730"/>
      <c r="M1078" s="2730"/>
      <c r="N1078" s="2730"/>
      <c r="O1078" s="2731"/>
      <c r="P1078" s="2732">
        <f>P1074+P1076-P1077</f>
        <v>-33749</v>
      </c>
      <c r="Q1078" s="2732">
        <f t="shared" ref="Q1078:AA1078" si="531">Q1074+Q1076-Q1077</f>
        <v>3031</v>
      </c>
      <c r="R1078" s="2732">
        <f t="shared" si="531"/>
        <v>-22050</v>
      </c>
      <c r="S1078" s="2732">
        <f t="shared" si="531"/>
        <v>5541</v>
      </c>
      <c r="T1078" s="2732">
        <f t="shared" si="531"/>
        <v>-2960</v>
      </c>
      <c r="U1078" s="2732">
        <f t="shared" si="531"/>
        <v>24429</v>
      </c>
      <c r="V1078" s="2732">
        <f t="shared" si="531"/>
        <v>-10131</v>
      </c>
      <c r="W1078" s="2732">
        <f t="shared" si="531"/>
        <v>-3470</v>
      </c>
      <c r="X1078" s="2732">
        <f t="shared" si="531"/>
        <v>25979</v>
      </c>
      <c r="Y1078" s="2732">
        <f t="shared" si="531"/>
        <v>-11057</v>
      </c>
      <c r="Z1078" s="2732">
        <f t="shared" si="531"/>
        <v>16262</v>
      </c>
      <c r="AA1078" s="2732">
        <f t="shared" si="531"/>
        <v>78095</v>
      </c>
      <c r="AB1078" s="2732">
        <f>SUM(P1078:R1078)</f>
        <v>-52768</v>
      </c>
      <c r="AC1078" s="2732">
        <f>SUM(S1078:U1078)</f>
        <v>27010</v>
      </c>
      <c r="AD1078" s="2732">
        <f>SUM(V1078:X1078)</f>
        <v>12378</v>
      </c>
      <c r="AE1078" s="2732">
        <f>SUM(Y1078:AA1078)</f>
        <v>83300</v>
      </c>
      <c r="AF1078" s="2732">
        <f>AB1078+AC1078</f>
        <v>-25758</v>
      </c>
      <c r="AG1078" s="2732">
        <f>AE1078+AD1078</f>
        <v>95678</v>
      </c>
      <c r="AH1078" s="2732">
        <f>AF1078+AG1078</f>
        <v>69920</v>
      </c>
    </row>
    <row r="1079" spans="1:34">
      <c r="A1079" s="1887" t="s">
        <v>989</v>
      </c>
      <c r="B1079" s="1887" t="s">
        <v>989</v>
      </c>
      <c r="C1079" s="2121"/>
      <c r="D1079" s="2177">
        <v>1</v>
      </c>
    </row>
    <row r="1080" spans="1:34">
      <c r="A1080" s="1887" t="s">
        <v>989</v>
      </c>
      <c r="B1080" s="1887" t="s">
        <v>989</v>
      </c>
      <c r="C1080" s="2121"/>
      <c r="D1080" s="2177">
        <v>1</v>
      </c>
      <c r="G1080" s="2178" t="s">
        <v>991</v>
      </c>
    </row>
    <row r="1081" spans="1:34" s="1897" customFormat="1">
      <c r="A1081" s="1887" t="s">
        <v>989</v>
      </c>
      <c r="B1081" s="1887" t="s">
        <v>989</v>
      </c>
      <c r="C1081" s="2121"/>
      <c r="D1081" s="2177">
        <v>1</v>
      </c>
      <c r="E1081" s="2023"/>
      <c r="F1081" s="2023"/>
      <c r="G1081" s="2427"/>
      <c r="H1081" s="2729" t="s">
        <v>9</v>
      </c>
      <c r="I1081" s="2730"/>
      <c r="J1081" s="2730"/>
      <c r="K1081" s="2730"/>
      <c r="L1081" s="2730"/>
      <c r="M1081" s="2730"/>
      <c r="N1081" s="2730"/>
      <c r="O1081" s="2731"/>
      <c r="P1081" s="2732">
        <f t="shared" ref="P1081:AA1081" si="532">P115+P159</f>
        <v>1387</v>
      </c>
      <c r="Q1081" s="2732">
        <f t="shared" si="532"/>
        <v>153017</v>
      </c>
      <c r="R1081" s="2732">
        <f t="shared" si="532"/>
        <v>231568</v>
      </c>
      <c r="S1081" s="2732">
        <f t="shared" si="532"/>
        <v>226439</v>
      </c>
      <c r="T1081" s="2732">
        <f t="shared" si="532"/>
        <v>246283</v>
      </c>
      <c r="U1081" s="2732">
        <f t="shared" si="532"/>
        <v>313934</v>
      </c>
      <c r="V1081" s="2732">
        <f t="shared" si="532"/>
        <v>395567</v>
      </c>
      <c r="W1081" s="2732">
        <f t="shared" si="532"/>
        <v>366340</v>
      </c>
      <c r="X1081" s="2732">
        <f t="shared" si="532"/>
        <v>399834</v>
      </c>
      <c r="Y1081" s="2732">
        <f t="shared" si="532"/>
        <v>424265</v>
      </c>
      <c r="Z1081" s="2732">
        <f t="shared" si="532"/>
        <v>437268</v>
      </c>
      <c r="AA1081" s="2732">
        <f t="shared" si="532"/>
        <v>468994</v>
      </c>
      <c r="AB1081" s="2732">
        <f>SUM(P1081:R1081)</f>
        <v>385972</v>
      </c>
      <c r="AC1081" s="2732">
        <f>SUM(S1081:U1081)</f>
        <v>786656</v>
      </c>
      <c r="AD1081" s="2732">
        <f>SUM(V1081:X1081)</f>
        <v>1161741</v>
      </c>
      <c r="AE1081" s="2732">
        <f>SUM(Y1081:AA1081)</f>
        <v>1330527</v>
      </c>
      <c r="AF1081" s="2732">
        <f>AB1081+AC1081</f>
        <v>1172628</v>
      </c>
      <c r="AG1081" s="2732">
        <f>AE1081+AD1081</f>
        <v>2492268</v>
      </c>
      <c r="AH1081" s="2732">
        <f>AF1081+AG1081</f>
        <v>3664896</v>
      </c>
    </row>
    <row r="1082" spans="1:34" s="1897" customFormat="1">
      <c r="A1082" s="1887" t="s">
        <v>989</v>
      </c>
      <c r="B1082" s="1887" t="s">
        <v>989</v>
      </c>
      <c r="C1082" s="2121"/>
      <c r="D1082" s="2177">
        <v>1</v>
      </c>
      <c r="E1082" s="2023"/>
      <c r="F1082" s="2023"/>
      <c r="G1082" s="2427"/>
      <c r="H1082" s="2732" t="s">
        <v>134</v>
      </c>
      <c r="I1082" s="2733"/>
      <c r="J1082" s="2733"/>
      <c r="K1082" s="2734"/>
      <c r="L1082" s="2730"/>
      <c r="M1082" s="2730"/>
      <c r="N1082" s="2730"/>
      <c r="O1082" s="2731"/>
      <c r="P1082" s="2731">
        <f t="shared" ref="P1082:AA1082" si="533">P120+P174</f>
        <v>1387</v>
      </c>
      <c r="Q1082" s="2731">
        <f t="shared" si="533"/>
        <v>153017</v>
      </c>
      <c r="R1082" s="2731">
        <f t="shared" si="533"/>
        <v>231568</v>
      </c>
      <c r="S1082" s="2731">
        <f t="shared" si="533"/>
        <v>226439</v>
      </c>
      <c r="T1082" s="2731">
        <f t="shared" si="533"/>
        <v>246283</v>
      </c>
      <c r="U1082" s="2731">
        <f t="shared" si="533"/>
        <v>313934</v>
      </c>
      <c r="V1082" s="2731">
        <f t="shared" si="533"/>
        <v>395567</v>
      </c>
      <c r="W1082" s="2731">
        <f t="shared" si="533"/>
        <v>366340</v>
      </c>
      <c r="X1082" s="2731">
        <f t="shared" si="533"/>
        <v>399834</v>
      </c>
      <c r="Y1082" s="2731">
        <f t="shared" si="533"/>
        <v>424265</v>
      </c>
      <c r="Z1082" s="2731">
        <f t="shared" si="533"/>
        <v>437268</v>
      </c>
      <c r="AA1082" s="2731">
        <f t="shared" si="533"/>
        <v>468994</v>
      </c>
      <c r="AB1082" s="2731">
        <f>SUM(P1082:R1082)</f>
        <v>385972</v>
      </c>
      <c r="AC1082" s="2731">
        <f>SUM(S1082:U1082)</f>
        <v>786656</v>
      </c>
      <c r="AD1082" s="2731">
        <f>SUM(V1082:X1082)</f>
        <v>1161741</v>
      </c>
      <c r="AE1082" s="2731">
        <f>SUM(Y1082:AA1082)</f>
        <v>1330527</v>
      </c>
      <c r="AF1082" s="2731">
        <f>AB1082+AC1082</f>
        <v>1172628</v>
      </c>
      <c r="AG1082" s="2731">
        <f>AE1082+AD1082</f>
        <v>2492268</v>
      </c>
      <c r="AH1082" s="2731">
        <f>AF1082+AG1082</f>
        <v>3664896</v>
      </c>
    </row>
    <row r="1083" spans="1:34" s="1897" customFormat="1">
      <c r="A1083" s="1887" t="s">
        <v>989</v>
      </c>
      <c r="B1083" s="1887" t="s">
        <v>989</v>
      </c>
      <c r="C1083" s="2121"/>
      <c r="D1083" s="2177">
        <v>1</v>
      </c>
      <c r="E1083" s="2023"/>
      <c r="F1083" s="2023"/>
      <c r="G1083" s="2427"/>
      <c r="H1083" s="2735" t="s">
        <v>139</v>
      </c>
      <c r="I1083" s="2736"/>
      <c r="J1083" s="2736"/>
      <c r="K1083" s="2736"/>
      <c r="L1083" s="2736"/>
      <c r="M1083" s="2736"/>
      <c r="N1083" s="2736"/>
      <c r="O1083" s="2737"/>
      <c r="P1083" s="2738">
        <f t="shared" ref="P1083:AA1083" si="534">P137+P189</f>
        <v>-15297</v>
      </c>
      <c r="Q1083" s="2738">
        <f t="shared" si="534"/>
        <v>52625</v>
      </c>
      <c r="R1083" s="2738">
        <f t="shared" si="534"/>
        <v>87862</v>
      </c>
      <c r="S1083" s="2738">
        <f t="shared" si="534"/>
        <v>79364</v>
      </c>
      <c r="T1083" s="2738">
        <f t="shared" si="534"/>
        <v>85948</v>
      </c>
      <c r="U1083" s="2738">
        <f t="shared" si="534"/>
        <v>85235</v>
      </c>
      <c r="V1083" s="2738">
        <f t="shared" si="534"/>
        <v>150531</v>
      </c>
      <c r="W1083" s="2738">
        <f t="shared" si="534"/>
        <v>122983</v>
      </c>
      <c r="X1083" s="2738">
        <f t="shared" si="534"/>
        <v>133866</v>
      </c>
      <c r="Y1083" s="2738">
        <f t="shared" si="534"/>
        <v>166144</v>
      </c>
      <c r="Z1083" s="2738">
        <f t="shared" si="534"/>
        <v>158576</v>
      </c>
      <c r="AA1083" s="2738">
        <f t="shared" si="534"/>
        <v>171921</v>
      </c>
      <c r="AB1083" s="2738">
        <f>SUM(P1083:R1083)</f>
        <v>125190</v>
      </c>
      <c r="AC1083" s="2738">
        <f>SUM(S1083:U1083)</f>
        <v>250547</v>
      </c>
      <c r="AD1083" s="2738">
        <f>SUM(V1083:X1083)</f>
        <v>407380</v>
      </c>
      <c r="AE1083" s="2738">
        <f>SUM(Y1083:AA1083)</f>
        <v>496641</v>
      </c>
      <c r="AF1083" s="2738">
        <f>AB1083+AC1083</f>
        <v>375737</v>
      </c>
      <c r="AG1083" s="2738">
        <f>AE1083+AD1083</f>
        <v>904021</v>
      </c>
      <c r="AH1083" s="2738">
        <f>AF1083+AG1083</f>
        <v>1279758</v>
      </c>
    </row>
    <row r="1084" spans="1:34" s="1108" customFormat="1">
      <c r="A1084" s="1961" t="s">
        <v>989</v>
      </c>
      <c r="B1084" s="1961" t="s">
        <v>989</v>
      </c>
      <c r="C1084" s="2469"/>
      <c r="D1084" s="2177">
        <v>1</v>
      </c>
      <c r="E1084" s="2470"/>
      <c r="F1084" s="2470"/>
      <c r="G1084" s="2471"/>
      <c r="H1084" s="2472"/>
      <c r="I1084" s="2473"/>
      <c r="J1084" s="2474"/>
      <c r="K1084" s="2474"/>
      <c r="L1084" s="2473"/>
      <c r="M1084" s="2473"/>
      <c r="N1084" s="2473"/>
      <c r="O1084" s="2475" t="s">
        <v>140</v>
      </c>
      <c r="P1084" s="1665">
        <f>IFERROR(P1083/P1081,0)</f>
        <v>-11.028839221341023</v>
      </c>
      <c r="Q1084" s="1665">
        <f t="shared" ref="Q1084:AH1084" si="535">IFERROR(Q1083/Q1081,0)</f>
        <v>0.34391603547318272</v>
      </c>
      <c r="R1084" s="1665">
        <f t="shared" si="535"/>
        <v>0.37942202722310509</v>
      </c>
      <c r="S1084" s="1665">
        <f t="shared" si="535"/>
        <v>0.3504873277129823</v>
      </c>
      <c r="T1084" s="1665">
        <f t="shared" si="535"/>
        <v>0.34898064421823677</v>
      </c>
      <c r="U1084" s="1665">
        <f t="shared" si="535"/>
        <v>0.27150611274981368</v>
      </c>
      <c r="V1084" s="1665">
        <f t="shared" si="535"/>
        <v>0.38054488872934294</v>
      </c>
      <c r="W1084" s="1665">
        <f t="shared" si="535"/>
        <v>0.33570726647376753</v>
      </c>
      <c r="X1084" s="1665">
        <f t="shared" si="535"/>
        <v>0.3348039436366092</v>
      </c>
      <c r="Y1084" s="1665">
        <f t="shared" si="535"/>
        <v>0.39160430391382745</v>
      </c>
      <c r="Z1084" s="1665">
        <f t="shared" si="535"/>
        <v>0.36265173760714253</v>
      </c>
      <c r="AA1084" s="1665">
        <f t="shared" si="535"/>
        <v>0.36657398602114311</v>
      </c>
      <c r="AB1084" s="1665">
        <f t="shared" si="535"/>
        <v>0.32434995284632046</v>
      </c>
      <c r="AC1084" s="1665">
        <f t="shared" si="535"/>
        <v>0.31849626774600331</v>
      </c>
      <c r="AD1084" s="1665">
        <f t="shared" si="535"/>
        <v>0.35066335783965619</v>
      </c>
      <c r="AE1084" s="1665">
        <f t="shared" si="535"/>
        <v>0.3732663824183951</v>
      </c>
      <c r="AF1084" s="1665">
        <f t="shared" si="535"/>
        <v>0.32042301565372822</v>
      </c>
      <c r="AG1084" s="1665">
        <f t="shared" si="535"/>
        <v>0.36273025212376842</v>
      </c>
      <c r="AH1084" s="1665">
        <f t="shared" si="535"/>
        <v>0.34919353782481138</v>
      </c>
    </row>
    <row r="1085" spans="1:34" s="1897" customFormat="1">
      <c r="A1085" s="1887" t="s">
        <v>989</v>
      </c>
      <c r="B1085" s="1887" t="s">
        <v>989</v>
      </c>
      <c r="C1085" s="2121"/>
      <c r="D1085" s="2177">
        <v>1</v>
      </c>
      <c r="E1085" s="2023"/>
      <c r="F1085" s="2023"/>
      <c r="G1085" s="2427"/>
      <c r="H1085" s="2735" t="s">
        <v>99</v>
      </c>
      <c r="I1085" s="2736"/>
      <c r="J1085" s="2736"/>
      <c r="K1085" s="2736"/>
      <c r="L1085" s="2736"/>
      <c r="M1085" s="2736"/>
      <c r="N1085" s="2736"/>
      <c r="O1085" s="2737"/>
      <c r="P1085" s="2738">
        <f>P1087+P1088+P1089</f>
        <v>63706</v>
      </c>
      <c r="Q1085" s="2738">
        <f t="shared" ref="Q1085:AA1085" si="536">Q1087+Q1088+Q1089</f>
        <v>67969</v>
      </c>
      <c r="R1085" s="2738">
        <f t="shared" si="536"/>
        <v>86632</v>
      </c>
      <c r="S1085" s="2738">
        <f t="shared" si="536"/>
        <v>72994</v>
      </c>
      <c r="T1085" s="2738">
        <f t="shared" si="536"/>
        <v>75648</v>
      </c>
      <c r="U1085" s="2738">
        <f t="shared" si="536"/>
        <v>87688</v>
      </c>
      <c r="V1085" s="2738">
        <f t="shared" si="536"/>
        <v>101389</v>
      </c>
      <c r="W1085" s="2738">
        <f t="shared" si="536"/>
        <v>80926</v>
      </c>
      <c r="X1085" s="2738">
        <f t="shared" si="536"/>
        <v>90892</v>
      </c>
      <c r="Y1085" s="2738">
        <f t="shared" si="536"/>
        <v>79888</v>
      </c>
      <c r="Z1085" s="2738">
        <f t="shared" si="536"/>
        <v>83427</v>
      </c>
      <c r="AA1085" s="2738">
        <f t="shared" si="536"/>
        <v>42324</v>
      </c>
      <c r="AB1085" s="2738">
        <f>SUM(P1085:R1085)</f>
        <v>218307</v>
      </c>
      <c r="AC1085" s="2738">
        <f>SUM(S1085:U1085)</f>
        <v>236330</v>
      </c>
      <c r="AD1085" s="2738">
        <f>SUM(V1085:X1085)</f>
        <v>273207</v>
      </c>
      <c r="AE1085" s="2738">
        <f>SUM(Y1085:AA1085)</f>
        <v>205639</v>
      </c>
      <c r="AF1085" s="2738">
        <f>AB1085+AC1085</f>
        <v>454637</v>
      </c>
      <c r="AG1085" s="2738">
        <f>AE1085+AD1085</f>
        <v>478846</v>
      </c>
      <c r="AH1085" s="2738">
        <f>AF1085+AG1085</f>
        <v>933483</v>
      </c>
    </row>
    <row r="1086" spans="1:34" s="1108" customFormat="1">
      <c r="A1086" s="1961" t="s">
        <v>989</v>
      </c>
      <c r="B1086" s="1961" t="s">
        <v>989</v>
      </c>
      <c r="C1086" s="2469"/>
      <c r="D1086" s="2177">
        <v>1</v>
      </c>
      <c r="E1086" s="2470"/>
      <c r="F1086" s="2470"/>
      <c r="G1086" s="2471"/>
      <c r="H1086" s="2476"/>
      <c r="I1086" s="2477"/>
      <c r="J1086" s="2478"/>
      <c r="K1086" s="2478"/>
      <c r="L1086" s="2477"/>
      <c r="M1086" s="2477"/>
      <c r="N1086" s="2477"/>
      <c r="O1086" s="2479" t="s">
        <v>206</v>
      </c>
      <c r="P1086" s="1666">
        <f>IFERROR(P1085/P1081,0)</f>
        <v>45.930785868781541</v>
      </c>
      <c r="Q1086" s="1666">
        <f t="shared" ref="Q1086:AH1086" si="537">IFERROR(Q1085/Q1081,0)</f>
        <v>0.44419247534587658</v>
      </c>
      <c r="R1086" s="1666">
        <f t="shared" si="537"/>
        <v>0.37411041249222693</v>
      </c>
      <c r="S1086" s="1666">
        <f t="shared" si="537"/>
        <v>0.32235613123181078</v>
      </c>
      <c r="T1086" s="1666">
        <f t="shared" si="537"/>
        <v>0.30715883759739809</v>
      </c>
      <c r="U1086" s="1666">
        <f t="shared" si="537"/>
        <v>0.27931985704001477</v>
      </c>
      <c r="V1086" s="1666">
        <f t="shared" si="537"/>
        <v>0.25631308981790696</v>
      </c>
      <c r="W1086" s="1666">
        <f t="shared" si="537"/>
        <v>0.22090407817874105</v>
      </c>
      <c r="X1086" s="1666">
        <f t="shared" si="537"/>
        <v>0.2273243396009344</v>
      </c>
      <c r="Y1086" s="1666">
        <f t="shared" si="537"/>
        <v>0.18829740845933557</v>
      </c>
      <c r="Z1086" s="1666">
        <f t="shared" si="537"/>
        <v>0.19079145969977221</v>
      </c>
      <c r="AA1086" s="1666">
        <f t="shared" si="537"/>
        <v>9.0244224872812875E-2</v>
      </c>
      <c r="AB1086" s="1666">
        <f t="shared" si="537"/>
        <v>0.56560320437751965</v>
      </c>
      <c r="AC1086" s="1666">
        <f t="shared" si="537"/>
        <v>0.300423565065289</v>
      </c>
      <c r="AD1086" s="1666">
        <f t="shared" si="537"/>
        <v>0.23517031765255766</v>
      </c>
      <c r="AE1086" s="1666">
        <f t="shared" si="537"/>
        <v>0.1545545486863476</v>
      </c>
      <c r="AF1086" s="1666">
        <f t="shared" si="537"/>
        <v>0.38770778115480781</v>
      </c>
      <c r="AG1086" s="1666">
        <f t="shared" si="537"/>
        <v>0.19213262779123272</v>
      </c>
      <c r="AH1086" s="1666">
        <f t="shared" si="537"/>
        <v>0.25470927415129924</v>
      </c>
    </row>
    <row r="1087" spans="1:34" s="1897" customFormat="1">
      <c r="A1087" s="1887" t="s">
        <v>989</v>
      </c>
      <c r="B1087" s="1887" t="s">
        <v>989</v>
      </c>
      <c r="C1087" s="2121"/>
      <c r="D1087" s="2177">
        <v>1</v>
      </c>
      <c r="E1087" s="2023"/>
      <c r="F1087" s="2023"/>
      <c r="G1087" s="2427"/>
      <c r="H1087" s="2480"/>
      <c r="I1087" s="2481" t="s">
        <v>178</v>
      </c>
      <c r="J1087" s="2481"/>
      <c r="K1087" s="2482"/>
      <c r="L1087" s="2481"/>
      <c r="M1087" s="2481"/>
      <c r="N1087" s="2481"/>
      <c r="O1087" s="2483"/>
      <c r="P1087" s="2739">
        <f t="shared" ref="P1087:AA1089" si="538">P148+P220</f>
        <v>8669</v>
      </c>
      <c r="Q1087" s="2739">
        <f t="shared" si="538"/>
        <v>12876</v>
      </c>
      <c r="R1087" s="2739">
        <f t="shared" si="538"/>
        <v>15813</v>
      </c>
      <c r="S1087" s="2739">
        <f t="shared" si="538"/>
        <v>15831</v>
      </c>
      <c r="T1087" s="2739">
        <f t="shared" si="538"/>
        <v>17812</v>
      </c>
      <c r="U1087" s="2739">
        <f t="shared" si="538"/>
        <v>18920</v>
      </c>
      <c r="V1087" s="2739">
        <f t="shared" si="538"/>
        <v>27105</v>
      </c>
      <c r="W1087" s="2739">
        <f t="shared" si="538"/>
        <v>17822</v>
      </c>
      <c r="X1087" s="2739">
        <f t="shared" si="538"/>
        <v>30959</v>
      </c>
      <c r="Y1087" s="2739">
        <f t="shared" si="538"/>
        <v>15429</v>
      </c>
      <c r="Z1087" s="2739">
        <f t="shared" si="538"/>
        <v>20986</v>
      </c>
      <c r="AA1087" s="2739">
        <f t="shared" si="538"/>
        <v>-2807</v>
      </c>
      <c r="AB1087" s="2740">
        <f>SUM(P1087:R1087)</f>
        <v>37358</v>
      </c>
      <c r="AC1087" s="2740">
        <f>SUM(S1087:U1087)</f>
        <v>52563</v>
      </c>
      <c r="AD1087" s="2740">
        <f>SUM(V1087:X1087)</f>
        <v>75886</v>
      </c>
      <c r="AE1087" s="2740">
        <f>SUM(Y1087:AA1087)</f>
        <v>33608</v>
      </c>
      <c r="AF1087" s="2740">
        <f>AB1087+AC1087</f>
        <v>89921</v>
      </c>
      <c r="AG1087" s="2740">
        <f>AE1087+AD1087</f>
        <v>109494</v>
      </c>
      <c r="AH1087" s="2740">
        <f>AF1087+AG1087</f>
        <v>199415</v>
      </c>
    </row>
    <row r="1088" spans="1:34" s="1897" customFormat="1">
      <c r="A1088" s="1887" t="s">
        <v>989</v>
      </c>
      <c r="B1088" s="1887" t="s">
        <v>989</v>
      </c>
      <c r="C1088" s="2121"/>
      <c r="D1088" s="2177">
        <v>1</v>
      </c>
      <c r="E1088" s="2023"/>
      <c r="F1088" s="2023"/>
      <c r="G1088" s="2427"/>
      <c r="H1088" s="2480"/>
      <c r="I1088" s="2484" t="s">
        <v>179</v>
      </c>
      <c r="J1088" s="2484"/>
      <c r="K1088" s="2485"/>
      <c r="L1088" s="2484"/>
      <c r="M1088" s="2484"/>
      <c r="N1088" s="2484"/>
      <c r="O1088" s="2486"/>
      <c r="P1088" s="2739">
        <f t="shared" si="538"/>
        <v>31250</v>
      </c>
      <c r="Q1088" s="2739">
        <f t="shared" si="538"/>
        <v>31886</v>
      </c>
      <c r="R1088" s="2739">
        <f t="shared" si="538"/>
        <v>29345</v>
      </c>
      <c r="S1088" s="2739">
        <f t="shared" si="538"/>
        <v>31517</v>
      </c>
      <c r="T1088" s="2739">
        <f t="shared" si="538"/>
        <v>31423</v>
      </c>
      <c r="U1088" s="2739">
        <f t="shared" si="538"/>
        <v>34468</v>
      </c>
      <c r="V1088" s="2739">
        <f t="shared" si="538"/>
        <v>33421</v>
      </c>
      <c r="W1088" s="2739">
        <f t="shared" si="538"/>
        <v>29673</v>
      </c>
      <c r="X1088" s="2739">
        <f t="shared" si="538"/>
        <v>24964</v>
      </c>
      <c r="Y1088" s="2739">
        <f t="shared" si="538"/>
        <v>29971</v>
      </c>
      <c r="Z1088" s="2739">
        <f t="shared" si="538"/>
        <v>29853</v>
      </c>
      <c r="AA1088" s="2739">
        <f t="shared" si="538"/>
        <v>30079</v>
      </c>
      <c r="AB1088" s="2739">
        <f>SUM(P1088:R1088)</f>
        <v>92481</v>
      </c>
      <c r="AC1088" s="2739">
        <f>SUM(S1088:U1088)</f>
        <v>97408</v>
      </c>
      <c r="AD1088" s="2739">
        <f>SUM(V1088:X1088)</f>
        <v>88058</v>
      </c>
      <c r="AE1088" s="2739">
        <f>SUM(Y1088:AA1088)</f>
        <v>89903</v>
      </c>
      <c r="AF1088" s="2739">
        <f>AB1088+AC1088</f>
        <v>189889</v>
      </c>
      <c r="AG1088" s="2739">
        <f>AE1088+AD1088</f>
        <v>177961</v>
      </c>
      <c r="AH1088" s="2739">
        <f>AF1088+AG1088</f>
        <v>367850</v>
      </c>
    </row>
    <row r="1089" spans="1:34" s="1897" customFormat="1">
      <c r="A1089" s="1887" t="s">
        <v>989</v>
      </c>
      <c r="B1089" s="1887" t="s">
        <v>989</v>
      </c>
      <c r="C1089" s="2121"/>
      <c r="D1089" s="2177">
        <v>1</v>
      </c>
      <c r="E1089" s="2023"/>
      <c r="F1089" s="2023"/>
      <c r="G1089" s="2427"/>
      <c r="H1089" s="2480"/>
      <c r="I1089" s="2484" t="s">
        <v>180</v>
      </c>
      <c r="J1089" s="2484"/>
      <c r="K1089" s="2485"/>
      <c r="L1089" s="2484"/>
      <c r="M1089" s="2484"/>
      <c r="N1089" s="2484"/>
      <c r="O1089" s="2486"/>
      <c r="P1089" s="2739">
        <f t="shared" si="538"/>
        <v>23787</v>
      </c>
      <c r="Q1089" s="2739">
        <f t="shared" si="538"/>
        <v>23207</v>
      </c>
      <c r="R1089" s="2739">
        <f t="shared" si="538"/>
        <v>41474</v>
      </c>
      <c r="S1089" s="2739">
        <f t="shared" si="538"/>
        <v>25646</v>
      </c>
      <c r="T1089" s="2739">
        <f t="shared" si="538"/>
        <v>26413</v>
      </c>
      <c r="U1089" s="2739">
        <f t="shared" si="538"/>
        <v>34300</v>
      </c>
      <c r="V1089" s="2739">
        <f t="shared" si="538"/>
        <v>40863</v>
      </c>
      <c r="W1089" s="2739">
        <f t="shared" si="538"/>
        <v>33431</v>
      </c>
      <c r="X1089" s="2739">
        <f t="shared" si="538"/>
        <v>34969</v>
      </c>
      <c r="Y1089" s="2739">
        <f t="shared" si="538"/>
        <v>34488</v>
      </c>
      <c r="Z1089" s="2739">
        <f t="shared" si="538"/>
        <v>32588</v>
      </c>
      <c r="AA1089" s="2739">
        <f t="shared" si="538"/>
        <v>15052</v>
      </c>
      <c r="AB1089" s="2739">
        <f>SUM(P1089:R1089)</f>
        <v>88468</v>
      </c>
      <c r="AC1089" s="2739">
        <f>SUM(S1089:U1089)</f>
        <v>86359</v>
      </c>
      <c r="AD1089" s="2739">
        <f>SUM(V1089:X1089)</f>
        <v>109263</v>
      </c>
      <c r="AE1089" s="2739">
        <f>SUM(Y1089:AA1089)</f>
        <v>82128</v>
      </c>
      <c r="AF1089" s="2739">
        <f>AB1089+AC1089</f>
        <v>174827</v>
      </c>
      <c r="AG1089" s="2739">
        <f>AE1089+AD1089</f>
        <v>191391</v>
      </c>
      <c r="AH1089" s="2739">
        <f>AF1089+AG1089</f>
        <v>366218</v>
      </c>
    </row>
    <row r="1090" spans="1:34" s="1897" customFormat="1">
      <c r="A1090" s="1887" t="s">
        <v>989</v>
      </c>
      <c r="B1090" s="1887" t="s">
        <v>989</v>
      </c>
      <c r="C1090" s="2121"/>
      <c r="D1090" s="2177">
        <v>1</v>
      </c>
      <c r="E1090" s="2023"/>
      <c r="F1090" s="2023"/>
      <c r="G1090" s="2427"/>
      <c r="H1090" s="2735" t="s">
        <v>181</v>
      </c>
      <c r="I1090" s="2736"/>
      <c r="J1090" s="2736"/>
      <c r="K1090" s="2736"/>
      <c r="L1090" s="2736"/>
      <c r="M1090" s="2736"/>
      <c r="N1090" s="2736"/>
      <c r="O1090" s="2737"/>
      <c r="P1090" s="2738">
        <f>P1083-P1085</f>
        <v>-79003</v>
      </c>
      <c r="Q1090" s="2738">
        <f t="shared" ref="Q1090:AA1090" si="539">Q1083-Q1085</f>
        <v>-15344</v>
      </c>
      <c r="R1090" s="2738">
        <f t="shared" si="539"/>
        <v>1230</v>
      </c>
      <c r="S1090" s="2738">
        <f t="shared" si="539"/>
        <v>6370</v>
      </c>
      <c r="T1090" s="2738">
        <f t="shared" si="539"/>
        <v>10300</v>
      </c>
      <c r="U1090" s="2738">
        <f t="shared" si="539"/>
        <v>-2453</v>
      </c>
      <c r="V1090" s="2738">
        <f t="shared" si="539"/>
        <v>49142</v>
      </c>
      <c r="W1090" s="2738">
        <f t="shared" si="539"/>
        <v>42057</v>
      </c>
      <c r="X1090" s="2738">
        <f t="shared" si="539"/>
        <v>42974</v>
      </c>
      <c r="Y1090" s="2738">
        <f t="shared" si="539"/>
        <v>86256</v>
      </c>
      <c r="Z1090" s="2738">
        <f t="shared" si="539"/>
        <v>75149</v>
      </c>
      <c r="AA1090" s="2738">
        <f t="shared" si="539"/>
        <v>129597</v>
      </c>
      <c r="AB1090" s="2738">
        <f>SUM(P1090:R1090)</f>
        <v>-93117</v>
      </c>
      <c r="AC1090" s="2738">
        <f>SUM(S1090:U1090)</f>
        <v>14217</v>
      </c>
      <c r="AD1090" s="2738">
        <f>SUM(V1090:X1090)</f>
        <v>134173</v>
      </c>
      <c r="AE1090" s="2738">
        <f>SUM(Y1090:AA1090)</f>
        <v>291002</v>
      </c>
      <c r="AF1090" s="2738">
        <f>AB1090+AC1090</f>
        <v>-78900</v>
      </c>
      <c r="AG1090" s="2738">
        <f>AE1090+AD1090</f>
        <v>425175</v>
      </c>
      <c r="AH1090" s="2738">
        <f>AF1090+AG1090</f>
        <v>346275</v>
      </c>
    </row>
    <row r="1091" spans="1:34" s="1108" customFormat="1">
      <c r="A1091" s="1961" t="s">
        <v>989</v>
      </c>
      <c r="B1091" s="1961" t="s">
        <v>989</v>
      </c>
      <c r="C1091" s="2469"/>
      <c r="D1091" s="2177">
        <v>1</v>
      </c>
      <c r="E1091" s="2470"/>
      <c r="F1091" s="2470"/>
      <c r="G1091" s="2471"/>
      <c r="H1091" s="2476"/>
      <c r="I1091" s="2477"/>
      <c r="J1091" s="2478"/>
      <c r="K1091" s="2478"/>
      <c r="L1091" s="2477"/>
      <c r="M1091" s="2477"/>
      <c r="N1091" s="2477"/>
      <c r="O1091" s="2479" t="s">
        <v>140</v>
      </c>
      <c r="P1091" s="1667">
        <f>IFERROR(P1090/P1081,0)</f>
        <v>-56.959625090122564</v>
      </c>
      <c r="Q1091" s="1667">
        <f t="shared" ref="Q1091:AH1091" si="540">IFERROR(Q1090/Q1081,0)</f>
        <v>-0.10027643987269388</v>
      </c>
      <c r="R1091" s="1667">
        <f t="shared" si="540"/>
        <v>5.3116147308781871E-3</v>
      </c>
      <c r="S1091" s="1667">
        <f t="shared" si="540"/>
        <v>2.813119648117153E-2</v>
      </c>
      <c r="T1091" s="1667">
        <f t="shared" si="540"/>
        <v>4.1821806620838627E-2</v>
      </c>
      <c r="U1091" s="1667">
        <f t="shared" si="540"/>
        <v>-7.8137442902011245E-3</v>
      </c>
      <c r="V1091" s="1667">
        <f t="shared" si="540"/>
        <v>0.12423179891143599</v>
      </c>
      <c r="W1091" s="1667">
        <f t="shared" si="540"/>
        <v>0.11480318829502648</v>
      </c>
      <c r="X1091" s="1667">
        <f t="shared" si="540"/>
        <v>0.1074796040356748</v>
      </c>
      <c r="Y1091" s="1667">
        <f t="shared" si="540"/>
        <v>0.20330689545449188</v>
      </c>
      <c r="Z1091" s="1667">
        <f t="shared" si="540"/>
        <v>0.1718602779073703</v>
      </c>
      <c r="AA1091" s="1667">
        <f t="shared" si="540"/>
        <v>0.27632976114833024</v>
      </c>
      <c r="AB1091" s="1667">
        <f t="shared" si="540"/>
        <v>-0.24125325153119914</v>
      </c>
      <c r="AC1091" s="1667">
        <f t="shared" si="540"/>
        <v>1.8072702680714314E-2</v>
      </c>
      <c r="AD1091" s="1667">
        <f t="shared" si="540"/>
        <v>0.11549304018709849</v>
      </c>
      <c r="AE1091" s="1667">
        <f t="shared" si="540"/>
        <v>0.21871183373204753</v>
      </c>
      <c r="AF1091" s="1667">
        <f t="shared" si="540"/>
        <v>-6.7284765501079632E-2</v>
      </c>
      <c r="AG1091" s="1667">
        <f t="shared" si="540"/>
        <v>0.17059762433253567</v>
      </c>
      <c r="AH1091" s="1667">
        <f t="shared" si="540"/>
        <v>9.4484263673512148E-2</v>
      </c>
    </row>
    <row r="1092" spans="1:34" s="1897" customFormat="1">
      <c r="A1092" s="1887" t="s">
        <v>989</v>
      </c>
      <c r="B1092" s="1887" t="s">
        <v>989</v>
      </c>
      <c r="C1092" s="2121"/>
      <c r="D1092" s="2177">
        <v>1</v>
      </c>
      <c r="E1092" s="2023"/>
      <c r="F1092" s="2023"/>
      <c r="G1092" s="2427"/>
      <c r="H1092" s="2480" t="s">
        <v>182</v>
      </c>
      <c r="I1092" s="2484"/>
      <c r="J1092" s="2485"/>
      <c r="K1092" s="2485"/>
      <c r="L1092" s="2484"/>
      <c r="M1092" s="2484"/>
      <c r="N1092" s="2484"/>
      <c r="O1092" s="2487"/>
      <c r="P1092" s="2727">
        <f>P153+P225</f>
        <v>82</v>
      </c>
      <c r="Q1092" s="2727">
        <f t="shared" ref="Q1092:AA1093" si="541">Q153+Q225</f>
        <v>473</v>
      </c>
      <c r="R1092" s="2727">
        <f t="shared" si="541"/>
        <v>997</v>
      </c>
      <c r="S1092" s="2727">
        <f t="shared" si="541"/>
        <v>1460</v>
      </c>
      <c r="T1092" s="2727">
        <f t="shared" si="541"/>
        <v>936</v>
      </c>
      <c r="U1092" s="2727">
        <f t="shared" si="541"/>
        <v>1076</v>
      </c>
      <c r="V1092" s="2727">
        <f t="shared" si="541"/>
        <v>549</v>
      </c>
      <c r="W1092" s="2727">
        <f t="shared" si="541"/>
        <v>1755</v>
      </c>
      <c r="X1092" s="2727">
        <f t="shared" si="541"/>
        <v>1292</v>
      </c>
      <c r="Y1092" s="2727">
        <f t="shared" si="541"/>
        <v>2411</v>
      </c>
      <c r="Z1092" s="2727">
        <f t="shared" si="541"/>
        <v>1561</v>
      </c>
      <c r="AA1092" s="2727">
        <f t="shared" si="541"/>
        <v>20890</v>
      </c>
      <c r="AB1092" s="2727">
        <f>SUM(P1092:R1092)</f>
        <v>1552</v>
      </c>
      <c r="AC1092" s="2727">
        <f>SUM(S1092:U1092)</f>
        <v>3472</v>
      </c>
      <c r="AD1092" s="2727">
        <f>SUM(V1092:X1092)</f>
        <v>3596</v>
      </c>
      <c r="AE1092" s="2727">
        <f>SUM(Y1092:AA1092)</f>
        <v>24862</v>
      </c>
      <c r="AF1092" s="2727">
        <f>AB1092+AC1092</f>
        <v>5024</v>
      </c>
      <c r="AG1092" s="2727">
        <f>AE1092+AD1092</f>
        <v>28458</v>
      </c>
      <c r="AH1092" s="2727">
        <f>AF1092+AG1092</f>
        <v>33482</v>
      </c>
    </row>
    <row r="1093" spans="1:34" s="1897" customFormat="1">
      <c r="A1093" s="1887" t="s">
        <v>989</v>
      </c>
      <c r="B1093" s="1887" t="s">
        <v>989</v>
      </c>
      <c r="C1093" s="2121"/>
      <c r="D1093" s="2177">
        <v>1</v>
      </c>
      <c r="E1093" s="2023"/>
      <c r="F1093" s="2023"/>
      <c r="G1093" s="2427"/>
      <c r="H1093" s="2488" t="s">
        <v>161</v>
      </c>
      <c r="I1093" s="2489"/>
      <c r="J1093" s="2490"/>
      <c r="K1093" s="2490"/>
      <c r="L1093" s="2489"/>
      <c r="M1093" s="2489"/>
      <c r="N1093" s="2489"/>
      <c r="O1093" s="2491"/>
      <c r="P1093" s="2741">
        <f>P154+P226</f>
        <v>0</v>
      </c>
      <c r="Q1093" s="2741">
        <f t="shared" si="541"/>
        <v>0</v>
      </c>
      <c r="R1093" s="2741">
        <f t="shared" si="541"/>
        <v>0</v>
      </c>
      <c r="S1093" s="2741">
        <f t="shared" si="541"/>
        <v>0</v>
      </c>
      <c r="T1093" s="2741">
        <f t="shared" si="541"/>
        <v>0</v>
      </c>
      <c r="U1093" s="2741">
        <f t="shared" si="541"/>
        <v>0</v>
      </c>
      <c r="V1093" s="2741">
        <f t="shared" si="541"/>
        <v>0</v>
      </c>
      <c r="W1093" s="2741">
        <f t="shared" si="541"/>
        <v>0</v>
      </c>
      <c r="X1093" s="2741">
        <f t="shared" si="541"/>
        <v>0</v>
      </c>
      <c r="Y1093" s="2741">
        <f t="shared" si="541"/>
        <v>0</v>
      </c>
      <c r="Z1093" s="2741">
        <f t="shared" si="541"/>
        <v>0</v>
      </c>
      <c r="AA1093" s="2741">
        <f t="shared" si="541"/>
        <v>23119</v>
      </c>
      <c r="AB1093" s="2741">
        <f>SUM(P1093:R1093)</f>
        <v>0</v>
      </c>
      <c r="AC1093" s="2741">
        <f>SUM(S1093:U1093)</f>
        <v>0</v>
      </c>
      <c r="AD1093" s="2741">
        <f>SUM(V1093:X1093)</f>
        <v>0</v>
      </c>
      <c r="AE1093" s="2741">
        <f>SUM(Y1093:AA1093)</f>
        <v>23119</v>
      </c>
      <c r="AF1093" s="2741">
        <f>AB1093+AC1093</f>
        <v>0</v>
      </c>
      <c r="AG1093" s="2741">
        <f>AE1093+AD1093</f>
        <v>23119</v>
      </c>
      <c r="AH1093" s="2741">
        <f>AF1093+AG1093</f>
        <v>23119</v>
      </c>
    </row>
    <row r="1094" spans="1:34" s="1897" customFormat="1">
      <c r="A1094" s="1887" t="s">
        <v>989</v>
      </c>
      <c r="B1094" s="1887" t="s">
        <v>989</v>
      </c>
      <c r="C1094" s="2121"/>
      <c r="D1094" s="2177">
        <v>1</v>
      </c>
      <c r="E1094" s="2023"/>
      <c r="F1094" s="2023"/>
      <c r="G1094" s="2427"/>
      <c r="H1094" s="2729" t="s">
        <v>184</v>
      </c>
      <c r="I1094" s="2730"/>
      <c r="J1094" s="2730"/>
      <c r="K1094" s="2730"/>
      <c r="L1094" s="2730"/>
      <c r="M1094" s="2730"/>
      <c r="N1094" s="2730"/>
      <c r="O1094" s="2731"/>
      <c r="P1094" s="2732">
        <f>P1090+P1092-P1093</f>
        <v>-78921</v>
      </c>
      <c r="Q1094" s="2732">
        <f t="shared" ref="Q1094:AA1094" si="542">Q1090+Q1092-Q1093</f>
        <v>-14871</v>
      </c>
      <c r="R1094" s="2732">
        <f t="shared" si="542"/>
        <v>2227</v>
      </c>
      <c r="S1094" s="2732">
        <f t="shared" si="542"/>
        <v>7830</v>
      </c>
      <c r="T1094" s="2732">
        <f t="shared" si="542"/>
        <v>11236</v>
      </c>
      <c r="U1094" s="2732">
        <f t="shared" si="542"/>
        <v>-1377</v>
      </c>
      <c r="V1094" s="2732">
        <f t="shared" si="542"/>
        <v>49691</v>
      </c>
      <c r="W1094" s="2732">
        <f t="shared" si="542"/>
        <v>43812</v>
      </c>
      <c r="X1094" s="2732">
        <f t="shared" si="542"/>
        <v>44266</v>
      </c>
      <c r="Y1094" s="2732">
        <f t="shared" si="542"/>
        <v>88667</v>
      </c>
      <c r="Z1094" s="2732">
        <f t="shared" si="542"/>
        <v>76710</v>
      </c>
      <c r="AA1094" s="2732">
        <f t="shared" si="542"/>
        <v>127368</v>
      </c>
      <c r="AB1094" s="2732">
        <f>SUM(P1094:R1094)</f>
        <v>-91565</v>
      </c>
      <c r="AC1094" s="2732">
        <f>SUM(S1094:U1094)</f>
        <v>17689</v>
      </c>
      <c r="AD1094" s="2732">
        <f>SUM(V1094:X1094)</f>
        <v>137769</v>
      </c>
      <c r="AE1094" s="2732">
        <f>SUM(Y1094:AA1094)</f>
        <v>292745</v>
      </c>
      <c r="AF1094" s="2732">
        <f>AB1094+AC1094</f>
        <v>-73876</v>
      </c>
      <c r="AG1094" s="2732">
        <f>AE1094+AD1094</f>
        <v>430514</v>
      </c>
      <c r="AH1094" s="2732">
        <f>AF1094+AG1094</f>
        <v>356638</v>
      </c>
    </row>
    <row r="1095" spans="1:34">
      <c r="C1095" s="2121"/>
      <c r="D1095" s="2177">
        <v>1</v>
      </c>
    </row>
    <row r="1096" spans="1:34" ht="18">
      <c r="C1096" s="2121"/>
      <c r="D1096" s="2177">
        <v>1</v>
      </c>
      <c r="E1096" s="2380" t="s">
        <v>997</v>
      </c>
      <c r="F1096" s="2380"/>
    </row>
    <row r="1097" spans="1:34">
      <c r="A1097" s="1887" t="s">
        <v>989</v>
      </c>
      <c r="B1097" s="1887" t="s">
        <v>989</v>
      </c>
      <c r="C1097" s="2121"/>
      <c r="D1097" s="2177">
        <v>1</v>
      </c>
      <c r="H1097" s="2464"/>
      <c r="I1097" s="2465"/>
      <c r="J1097" s="2466"/>
      <c r="K1097" s="2466"/>
      <c r="L1097" s="2465"/>
      <c r="M1097" s="2465"/>
      <c r="N1097" s="2465"/>
      <c r="O1097" s="2467"/>
      <c r="P1097" s="2468">
        <f>P$10</f>
        <v>43922</v>
      </c>
      <c r="Q1097" s="2468">
        <f t="shared" ref="Q1097:AH1097" si="543">Q$10</f>
        <v>43952</v>
      </c>
      <c r="R1097" s="2468">
        <f t="shared" si="543"/>
        <v>43983</v>
      </c>
      <c r="S1097" s="2468">
        <f t="shared" si="543"/>
        <v>44013</v>
      </c>
      <c r="T1097" s="2468">
        <f t="shared" si="543"/>
        <v>44044</v>
      </c>
      <c r="U1097" s="2468">
        <f t="shared" si="543"/>
        <v>44075</v>
      </c>
      <c r="V1097" s="2468">
        <f t="shared" si="543"/>
        <v>44105</v>
      </c>
      <c r="W1097" s="2468">
        <f t="shared" si="543"/>
        <v>44136</v>
      </c>
      <c r="X1097" s="2468">
        <f t="shared" si="543"/>
        <v>44166</v>
      </c>
      <c r="Y1097" s="2468">
        <f t="shared" si="543"/>
        <v>44197</v>
      </c>
      <c r="Z1097" s="2468">
        <f t="shared" si="543"/>
        <v>44228</v>
      </c>
      <c r="AA1097" s="2468">
        <f t="shared" si="543"/>
        <v>44256</v>
      </c>
      <c r="AB1097" s="1881" t="str">
        <f t="shared" si="543"/>
        <v>Q1</v>
      </c>
      <c r="AC1097" s="1881" t="str">
        <f t="shared" si="543"/>
        <v>Q2</v>
      </c>
      <c r="AD1097" s="1881" t="str">
        <f t="shared" si="543"/>
        <v>Q3</v>
      </c>
      <c r="AE1097" s="1881" t="str">
        <f t="shared" si="543"/>
        <v>Q4</v>
      </c>
      <c r="AF1097" s="1881" t="str">
        <f t="shared" si="543"/>
        <v>1st H</v>
      </c>
      <c r="AG1097" s="1881" t="str">
        <f t="shared" si="543"/>
        <v>2nd H</v>
      </c>
      <c r="AH1097" s="1881" t="str">
        <f t="shared" si="543"/>
        <v>Yr.</v>
      </c>
    </row>
    <row r="1098" spans="1:34" s="1897" customFormat="1">
      <c r="A1098" s="1887" t="s">
        <v>989</v>
      </c>
      <c r="B1098" s="1887" t="s">
        <v>989</v>
      </c>
      <c r="C1098" s="2121"/>
      <c r="D1098" s="2177">
        <v>1</v>
      </c>
      <c r="E1098" s="2023"/>
      <c r="F1098" s="2023"/>
      <c r="G1098" s="2427"/>
      <c r="H1098" s="2742" t="s">
        <v>9</v>
      </c>
      <c r="I1098" s="2743"/>
      <c r="J1098" s="2743"/>
      <c r="K1098" s="2743"/>
      <c r="L1098" s="2743"/>
      <c r="M1098" s="2743"/>
      <c r="N1098" s="2743"/>
      <c r="O1098" s="2744" t="s">
        <v>1004</v>
      </c>
      <c r="P1098" s="2745">
        <f>P11</f>
        <v>18167</v>
      </c>
      <c r="Q1098" s="2745">
        <f t="shared" ref="Q1098:AH1098" si="544">Q11</f>
        <v>259915</v>
      </c>
      <c r="R1098" s="2745">
        <f t="shared" si="544"/>
        <v>353593</v>
      </c>
      <c r="S1098" s="2745">
        <f t="shared" si="544"/>
        <v>362129</v>
      </c>
      <c r="T1098" s="2745">
        <f t="shared" si="544"/>
        <v>372500</v>
      </c>
      <c r="U1098" s="2745">
        <f t="shared" si="544"/>
        <v>529878</v>
      </c>
      <c r="V1098" s="2745">
        <f t="shared" si="544"/>
        <v>531688</v>
      </c>
      <c r="W1098" s="2745">
        <f t="shared" si="544"/>
        <v>510841</v>
      </c>
      <c r="X1098" s="2745">
        <f t="shared" si="544"/>
        <v>631647</v>
      </c>
      <c r="Y1098" s="2745">
        <f t="shared" si="544"/>
        <v>584300</v>
      </c>
      <c r="Z1098" s="2745">
        <f t="shared" si="544"/>
        <v>634449</v>
      </c>
      <c r="AA1098" s="2745">
        <f t="shared" si="544"/>
        <v>699276</v>
      </c>
      <c r="AB1098" s="2745">
        <f t="shared" si="544"/>
        <v>631675</v>
      </c>
      <c r="AC1098" s="2745">
        <f t="shared" si="544"/>
        <v>1264507</v>
      </c>
      <c r="AD1098" s="2745">
        <f t="shared" si="544"/>
        <v>1674176</v>
      </c>
      <c r="AE1098" s="2745">
        <f t="shared" si="544"/>
        <v>1918025</v>
      </c>
      <c r="AF1098" s="2745">
        <f t="shared" si="544"/>
        <v>1896182</v>
      </c>
      <c r="AG1098" s="2745">
        <f t="shared" si="544"/>
        <v>3592201</v>
      </c>
      <c r="AH1098" s="2745">
        <f t="shared" si="544"/>
        <v>5488383</v>
      </c>
    </row>
    <row r="1099" spans="1:34" s="1897" customFormat="1">
      <c r="A1099" s="1887" t="s">
        <v>989</v>
      </c>
      <c r="B1099" s="1887" t="s">
        <v>989</v>
      </c>
      <c r="C1099" s="2121"/>
      <c r="D1099" s="2177">
        <v>1</v>
      </c>
      <c r="E1099" s="2023"/>
      <c r="F1099" s="2023"/>
      <c r="G1099" s="2427"/>
      <c r="H1099" s="2746" t="s">
        <v>992</v>
      </c>
      <c r="I1099" s="2747"/>
      <c r="J1099" s="2747"/>
      <c r="K1099" s="2748"/>
      <c r="L1099" s="2749"/>
      <c r="M1099" s="2749"/>
      <c r="N1099" s="2749"/>
      <c r="O1099" s="2750" t="s">
        <v>1005</v>
      </c>
      <c r="P1099" s="2751">
        <f>SUM(P1101:P1103)</f>
        <v>36640</v>
      </c>
      <c r="Q1099" s="2751">
        <f t="shared" ref="Q1099:AH1099" si="545">SUM(Q1101:Q1103)</f>
        <v>175922</v>
      </c>
      <c r="R1099" s="2751">
        <f t="shared" si="545"/>
        <v>249497</v>
      </c>
      <c r="S1099" s="2751">
        <f t="shared" si="545"/>
        <v>252115</v>
      </c>
      <c r="T1099" s="2751">
        <f t="shared" si="545"/>
        <v>264597</v>
      </c>
      <c r="U1099" s="2751">
        <f t="shared" si="545"/>
        <v>389781</v>
      </c>
      <c r="V1099" s="2751">
        <f t="shared" si="545"/>
        <v>365603</v>
      </c>
      <c r="W1099" s="2751">
        <f t="shared" si="545"/>
        <v>354850</v>
      </c>
      <c r="X1099" s="2751">
        <f t="shared" si="545"/>
        <v>463676</v>
      </c>
      <c r="Y1099" s="2751">
        <f t="shared" si="545"/>
        <v>394914</v>
      </c>
      <c r="Z1099" s="2751">
        <f t="shared" si="545"/>
        <v>431820</v>
      </c>
      <c r="AA1099" s="2751">
        <f t="shared" si="545"/>
        <v>409194</v>
      </c>
      <c r="AB1099" s="2751">
        <f t="shared" si="545"/>
        <v>462059</v>
      </c>
      <c r="AC1099" s="2751">
        <f t="shared" si="545"/>
        <v>906493</v>
      </c>
      <c r="AD1099" s="2751">
        <f t="shared" si="545"/>
        <v>1184129</v>
      </c>
      <c r="AE1099" s="2751">
        <f t="shared" si="545"/>
        <v>1235928</v>
      </c>
      <c r="AF1099" s="2751">
        <f t="shared" si="545"/>
        <v>1368552</v>
      </c>
      <c r="AG1099" s="2751">
        <f t="shared" si="545"/>
        <v>2420057</v>
      </c>
      <c r="AH1099" s="2751">
        <f t="shared" si="545"/>
        <v>3788609</v>
      </c>
    </row>
    <row r="1100" spans="1:34" s="2493" customFormat="1">
      <c r="A1100" s="2492"/>
      <c r="B1100" s="2492"/>
      <c r="C1100" s="2469"/>
      <c r="D1100" s="2177">
        <v>1</v>
      </c>
      <c r="E1100" s="2471"/>
      <c r="F1100" s="2471"/>
      <c r="G1100" s="2471"/>
      <c r="H1100" s="2752"/>
      <c r="I1100" s="2753" t="s">
        <v>140</v>
      </c>
      <c r="J1100" s="2753"/>
      <c r="K1100" s="2753"/>
      <c r="L1100" s="2754"/>
      <c r="M1100" s="2754"/>
      <c r="N1100" s="2754"/>
      <c r="O1100" s="2755"/>
      <c r="P1100" s="1979">
        <f>IFERROR(P1099/P1098,0)</f>
        <v>2.0168437276380251</v>
      </c>
      <c r="Q1100" s="1979">
        <f t="shared" ref="Q1100:AH1100" si="546">IFERROR(Q1099/Q1098,0)</f>
        <v>0.6768443529615451</v>
      </c>
      <c r="R1100" s="1979">
        <f t="shared" si="546"/>
        <v>0.70560503177381906</v>
      </c>
      <c r="S1100" s="1979">
        <f t="shared" si="546"/>
        <v>0.69620218209533069</v>
      </c>
      <c r="T1100" s="1979">
        <f t="shared" si="546"/>
        <v>0.71032751677852346</v>
      </c>
      <c r="U1100" s="1979">
        <f t="shared" si="546"/>
        <v>0.73560517704075279</v>
      </c>
      <c r="V1100" s="1979">
        <f t="shared" si="546"/>
        <v>0.68762695415356379</v>
      </c>
      <c r="W1100" s="1979">
        <f t="shared" si="546"/>
        <v>0.69463884065687753</v>
      </c>
      <c r="X1100" s="1979">
        <f t="shared" si="546"/>
        <v>0.73407457013173494</v>
      </c>
      <c r="Y1100" s="1979">
        <f t="shared" si="546"/>
        <v>0.67587540646927946</v>
      </c>
      <c r="Z1100" s="1979">
        <f t="shared" si="546"/>
        <v>0.68062208309887795</v>
      </c>
      <c r="AA1100" s="1979">
        <f t="shared" si="546"/>
        <v>0.58516808813687304</v>
      </c>
      <c r="AB1100" s="1979">
        <f t="shared" si="546"/>
        <v>0.73148217041991526</v>
      </c>
      <c r="AC1100" s="1979">
        <f t="shared" si="546"/>
        <v>0.71687463968170995</v>
      </c>
      <c r="AD1100" s="1979">
        <f t="shared" si="546"/>
        <v>0.70729063133147296</v>
      </c>
      <c r="AE1100" s="1979">
        <f t="shared" si="546"/>
        <v>0.64437533400242442</v>
      </c>
      <c r="AF1100" s="1979">
        <f t="shared" si="546"/>
        <v>0.72174084555174556</v>
      </c>
      <c r="AG1100" s="1979">
        <f t="shared" si="546"/>
        <v>0.67369754643462321</v>
      </c>
      <c r="AH1100" s="1979">
        <f t="shared" si="546"/>
        <v>0.69029603072526102</v>
      </c>
    </row>
    <row r="1101" spans="1:34" s="2448" customFormat="1">
      <c r="A1101" s="2494" t="s">
        <v>989</v>
      </c>
      <c r="B1101" s="2494" t="s">
        <v>989</v>
      </c>
      <c r="C1101" s="2121"/>
      <c r="D1101" s="2177">
        <v>1</v>
      </c>
      <c r="E1101" s="2427"/>
      <c r="F1101" s="2427"/>
      <c r="G1101" s="2427"/>
      <c r="H1101" s="2756"/>
      <c r="I1101" s="2749" t="s">
        <v>999</v>
      </c>
      <c r="J1101" s="2749"/>
      <c r="K1101" s="2749"/>
      <c r="L1101" s="2749"/>
      <c r="M1101" s="2749"/>
      <c r="N1101" s="2749"/>
      <c r="O1101" s="2750"/>
      <c r="P1101" s="2747">
        <f>P13-P1108</f>
        <v>11973</v>
      </c>
      <c r="Q1101" s="2747">
        <f t="shared" ref="Q1101:AH1101" si="547">Q13-Q1108</f>
        <v>145922</v>
      </c>
      <c r="R1101" s="2747">
        <f t="shared" si="547"/>
        <v>218200</v>
      </c>
      <c r="S1101" s="2747">
        <f t="shared" si="547"/>
        <v>217931</v>
      </c>
      <c r="T1101" s="2747">
        <f t="shared" si="547"/>
        <v>228971</v>
      </c>
      <c r="U1101" s="2747">
        <f t="shared" si="547"/>
        <v>349439</v>
      </c>
      <c r="V1101" s="2747">
        <f t="shared" si="547"/>
        <v>312385</v>
      </c>
      <c r="W1101" s="2747">
        <f t="shared" si="547"/>
        <v>316390</v>
      </c>
      <c r="X1101" s="2747">
        <f t="shared" si="547"/>
        <v>396732</v>
      </c>
      <c r="Y1101" s="2747">
        <f t="shared" si="547"/>
        <v>355490</v>
      </c>
      <c r="Z1101" s="2747">
        <f t="shared" si="547"/>
        <v>388948</v>
      </c>
      <c r="AA1101" s="2747">
        <f>AA13-AA1108</f>
        <v>374367</v>
      </c>
      <c r="AB1101" s="2747">
        <f t="shared" si="547"/>
        <v>376095</v>
      </c>
      <c r="AC1101" s="2747">
        <f t="shared" si="547"/>
        <v>796341</v>
      </c>
      <c r="AD1101" s="2747">
        <f t="shared" si="547"/>
        <v>1025507</v>
      </c>
      <c r="AE1101" s="2747">
        <f t="shared" si="547"/>
        <v>1118805</v>
      </c>
      <c r="AF1101" s="2747">
        <f t="shared" si="547"/>
        <v>1172436</v>
      </c>
      <c r="AG1101" s="2747">
        <f t="shared" si="547"/>
        <v>2144312</v>
      </c>
      <c r="AH1101" s="2747">
        <f t="shared" si="547"/>
        <v>3316748</v>
      </c>
    </row>
    <row r="1102" spans="1:34" s="2448" customFormat="1">
      <c r="A1102" s="2494"/>
      <c r="B1102" s="2494"/>
      <c r="C1102" s="2121"/>
      <c r="D1102" s="2177">
        <v>1</v>
      </c>
      <c r="E1102" s="2427"/>
      <c r="F1102" s="2427"/>
      <c r="G1102" s="2427"/>
      <c r="H1102" s="2756"/>
      <c r="I1102" s="2749" t="s">
        <v>1000</v>
      </c>
      <c r="J1102" s="2749"/>
      <c r="K1102" s="2749"/>
      <c r="L1102" s="2749"/>
      <c r="M1102" s="2749"/>
      <c r="N1102" s="2749"/>
      <c r="O1102" s="2750"/>
      <c r="P1102" s="2747">
        <f>P19-SUM(P43:P44)</f>
        <v>11028</v>
      </c>
      <c r="Q1102" s="2747">
        <f t="shared" ref="Q1102:AH1102" si="548">Q19-SUM(Q43:Q44)</f>
        <v>11026</v>
      </c>
      <c r="R1102" s="2747">
        <f t="shared" si="548"/>
        <v>5303</v>
      </c>
      <c r="S1102" s="2747">
        <f t="shared" si="548"/>
        <v>10800</v>
      </c>
      <c r="T1102" s="2747">
        <f t="shared" si="548"/>
        <v>10791</v>
      </c>
      <c r="U1102" s="2747">
        <f t="shared" si="548"/>
        <v>10242</v>
      </c>
      <c r="V1102" s="2747">
        <f t="shared" si="548"/>
        <v>10801</v>
      </c>
      <c r="W1102" s="2747">
        <f t="shared" si="548"/>
        <v>8855</v>
      </c>
      <c r="X1102" s="2747">
        <f t="shared" si="548"/>
        <v>12628</v>
      </c>
      <c r="Y1102" s="2747">
        <f t="shared" si="548"/>
        <v>8464</v>
      </c>
      <c r="Z1102" s="2747">
        <f t="shared" si="548"/>
        <v>8527</v>
      </c>
      <c r="AA1102" s="2747">
        <f t="shared" si="548"/>
        <v>29999</v>
      </c>
      <c r="AB1102" s="2747">
        <f t="shared" si="548"/>
        <v>27357</v>
      </c>
      <c r="AC1102" s="2747">
        <f t="shared" si="548"/>
        <v>31833</v>
      </c>
      <c r="AD1102" s="2747">
        <f t="shared" si="548"/>
        <v>32284</v>
      </c>
      <c r="AE1102" s="2747">
        <f t="shared" si="548"/>
        <v>46990</v>
      </c>
      <c r="AF1102" s="2747">
        <f t="shared" si="548"/>
        <v>59190</v>
      </c>
      <c r="AG1102" s="2747">
        <f t="shared" si="548"/>
        <v>79274</v>
      </c>
      <c r="AH1102" s="2747">
        <f t="shared" si="548"/>
        <v>138464</v>
      </c>
    </row>
    <row r="1103" spans="1:34" s="2448" customFormat="1">
      <c r="A1103" s="2494"/>
      <c r="B1103" s="2494"/>
      <c r="C1103" s="2121"/>
      <c r="D1103" s="2177">
        <v>1</v>
      </c>
      <c r="E1103" s="2427"/>
      <c r="F1103" s="2427"/>
      <c r="G1103" s="2427"/>
      <c r="H1103" s="2757"/>
      <c r="I1103" s="2758" t="s">
        <v>1002</v>
      </c>
      <c r="J1103" s="2758"/>
      <c r="K1103" s="2758"/>
      <c r="L1103" s="2758"/>
      <c r="M1103" s="2758"/>
      <c r="N1103" s="2758"/>
      <c r="O1103" s="2759"/>
      <c r="P1103" s="2760">
        <f>P37</f>
        <v>13639</v>
      </c>
      <c r="Q1103" s="2760">
        <f t="shared" ref="Q1103:AH1103" si="549">Q18</f>
        <v>18974</v>
      </c>
      <c r="R1103" s="2760">
        <f t="shared" si="549"/>
        <v>25994</v>
      </c>
      <c r="S1103" s="2760">
        <f t="shared" si="549"/>
        <v>23384</v>
      </c>
      <c r="T1103" s="2760">
        <f t="shared" si="549"/>
        <v>24835</v>
      </c>
      <c r="U1103" s="2760">
        <f t="shared" si="549"/>
        <v>30100</v>
      </c>
      <c r="V1103" s="2760">
        <f t="shared" si="549"/>
        <v>42417</v>
      </c>
      <c r="W1103" s="2760">
        <f t="shared" si="549"/>
        <v>29605</v>
      </c>
      <c r="X1103" s="2760">
        <f t="shared" si="549"/>
        <v>54316</v>
      </c>
      <c r="Y1103" s="2760">
        <f t="shared" si="549"/>
        <v>30960</v>
      </c>
      <c r="Z1103" s="2760">
        <f t="shared" si="549"/>
        <v>34345</v>
      </c>
      <c r="AA1103" s="2760">
        <f t="shared" si="549"/>
        <v>4828</v>
      </c>
      <c r="AB1103" s="2760">
        <f t="shared" si="549"/>
        <v>58607</v>
      </c>
      <c r="AC1103" s="2760">
        <f t="shared" si="549"/>
        <v>78319</v>
      </c>
      <c r="AD1103" s="2760">
        <f t="shared" si="549"/>
        <v>126338</v>
      </c>
      <c r="AE1103" s="2760">
        <f t="shared" si="549"/>
        <v>70133</v>
      </c>
      <c r="AF1103" s="2760">
        <f t="shared" si="549"/>
        <v>136926</v>
      </c>
      <c r="AG1103" s="2760">
        <f t="shared" si="549"/>
        <v>196471</v>
      </c>
      <c r="AH1103" s="2760">
        <f t="shared" si="549"/>
        <v>333397</v>
      </c>
    </row>
    <row r="1104" spans="1:34" s="1897" customFormat="1">
      <c r="A1104" s="1887"/>
      <c r="B1104" s="1887"/>
      <c r="C1104" s="2121"/>
      <c r="D1104" s="2177">
        <v>1</v>
      </c>
      <c r="E1104" s="2023"/>
      <c r="F1104" s="2023"/>
      <c r="G1104" s="2427"/>
      <c r="H1104" s="2761" t="s">
        <v>993</v>
      </c>
      <c r="I1104" s="2762"/>
      <c r="J1104" s="2762"/>
      <c r="K1104" s="2762"/>
      <c r="L1104" s="2762"/>
      <c r="M1104" s="2762"/>
      <c r="N1104" s="2762"/>
      <c r="O1104" s="2763" t="s">
        <v>1006</v>
      </c>
      <c r="P1104" s="2764">
        <f>P1098-P1099</f>
        <v>-18473</v>
      </c>
      <c r="Q1104" s="2764">
        <f t="shared" ref="Q1104:AH1104" si="550">Q1098-Q1099</f>
        <v>83993</v>
      </c>
      <c r="R1104" s="2764">
        <f t="shared" si="550"/>
        <v>104096</v>
      </c>
      <c r="S1104" s="2764">
        <f t="shared" si="550"/>
        <v>110014</v>
      </c>
      <c r="T1104" s="2764">
        <f t="shared" si="550"/>
        <v>107903</v>
      </c>
      <c r="U1104" s="2764">
        <f t="shared" si="550"/>
        <v>140097</v>
      </c>
      <c r="V1104" s="2764">
        <f t="shared" si="550"/>
        <v>166085</v>
      </c>
      <c r="W1104" s="2764">
        <f t="shared" si="550"/>
        <v>155991</v>
      </c>
      <c r="X1104" s="2764">
        <f t="shared" si="550"/>
        <v>167971</v>
      </c>
      <c r="Y1104" s="2764">
        <f t="shared" si="550"/>
        <v>189386</v>
      </c>
      <c r="Z1104" s="2764">
        <f t="shared" si="550"/>
        <v>202629</v>
      </c>
      <c r="AA1104" s="2764">
        <f t="shared" si="550"/>
        <v>290082</v>
      </c>
      <c r="AB1104" s="2764">
        <f t="shared" si="550"/>
        <v>169616</v>
      </c>
      <c r="AC1104" s="2764">
        <f t="shared" si="550"/>
        <v>358014</v>
      </c>
      <c r="AD1104" s="2764">
        <f t="shared" si="550"/>
        <v>490047</v>
      </c>
      <c r="AE1104" s="2764">
        <f t="shared" si="550"/>
        <v>682097</v>
      </c>
      <c r="AF1104" s="2764">
        <f t="shared" si="550"/>
        <v>527630</v>
      </c>
      <c r="AG1104" s="2764">
        <f t="shared" si="550"/>
        <v>1172144</v>
      </c>
      <c r="AH1104" s="2764">
        <f t="shared" si="550"/>
        <v>1699774</v>
      </c>
    </row>
    <row r="1105" spans="1:35" s="2493" customFormat="1">
      <c r="A1105" s="2492"/>
      <c r="B1105" s="2492"/>
      <c r="C1105" s="2469"/>
      <c r="D1105" s="2177">
        <v>1</v>
      </c>
      <c r="E1105" s="2471"/>
      <c r="F1105" s="2471"/>
      <c r="G1105" s="2471"/>
      <c r="H1105" s="2752"/>
      <c r="I1105" s="2765" t="s">
        <v>140</v>
      </c>
      <c r="J1105" s="2766"/>
      <c r="K1105" s="2766"/>
      <c r="L1105" s="2766"/>
      <c r="M1105" s="2766"/>
      <c r="N1105" s="2766"/>
      <c r="O1105" s="2750" t="s">
        <v>1007</v>
      </c>
      <c r="P1105" s="1983">
        <f>IFERROR(P1104/P1098,0)</f>
        <v>-1.0168437276380249</v>
      </c>
      <c r="Q1105" s="1983">
        <f t="shared" ref="Q1105:AH1105" si="551">IFERROR(Q1104/Q1098,0)</f>
        <v>0.3231556470384549</v>
      </c>
      <c r="R1105" s="1983">
        <f t="shared" si="551"/>
        <v>0.29439496822618094</v>
      </c>
      <c r="S1105" s="1983">
        <f t="shared" si="551"/>
        <v>0.30379781790466931</v>
      </c>
      <c r="T1105" s="1983">
        <f t="shared" si="551"/>
        <v>0.28967248322147648</v>
      </c>
      <c r="U1105" s="1983">
        <f t="shared" si="551"/>
        <v>0.26439482295924721</v>
      </c>
      <c r="V1105" s="1983">
        <f t="shared" si="551"/>
        <v>0.31237304584643627</v>
      </c>
      <c r="W1105" s="1983">
        <f t="shared" si="551"/>
        <v>0.30536115934312241</v>
      </c>
      <c r="X1105" s="1983">
        <f t="shared" si="551"/>
        <v>0.26592542986826501</v>
      </c>
      <c r="Y1105" s="1983">
        <f t="shared" si="551"/>
        <v>0.32412459353072054</v>
      </c>
      <c r="Z1105" s="1983">
        <f t="shared" si="551"/>
        <v>0.31937791690112205</v>
      </c>
      <c r="AA1105" s="1983">
        <f t="shared" si="551"/>
        <v>0.41483191186312701</v>
      </c>
      <c r="AB1105" s="1983">
        <f t="shared" si="551"/>
        <v>0.26851782958008469</v>
      </c>
      <c r="AC1105" s="1983">
        <f t="shared" si="551"/>
        <v>0.28312536031829005</v>
      </c>
      <c r="AD1105" s="1983">
        <f t="shared" si="551"/>
        <v>0.29270936866852709</v>
      </c>
      <c r="AE1105" s="1983">
        <f t="shared" si="551"/>
        <v>0.35562466599757564</v>
      </c>
      <c r="AF1105" s="1983">
        <f t="shared" si="551"/>
        <v>0.27825915444825444</v>
      </c>
      <c r="AG1105" s="1983">
        <f t="shared" si="551"/>
        <v>0.32630245356537679</v>
      </c>
      <c r="AH1105" s="1983">
        <f t="shared" si="551"/>
        <v>0.30970396927473903</v>
      </c>
    </row>
    <row r="1106" spans="1:35" s="1897" customFormat="1">
      <c r="A1106" s="1887"/>
      <c r="B1106" s="1887"/>
      <c r="C1106" s="2121"/>
      <c r="D1106" s="2177">
        <v>1</v>
      </c>
      <c r="E1106" s="2023"/>
      <c r="F1106" s="2023"/>
      <c r="G1106" s="2427"/>
      <c r="H1106" s="2756" t="s">
        <v>994</v>
      </c>
      <c r="I1106" s="2749"/>
      <c r="J1106" s="2749"/>
      <c r="K1106" s="2749"/>
      <c r="L1106" s="2749"/>
      <c r="M1106" s="2749"/>
      <c r="N1106" s="2749"/>
      <c r="O1106" s="2750" t="s">
        <v>1008</v>
      </c>
      <c r="P1106" s="2746">
        <f>SUM(P1108:P1110)</f>
        <v>94322</v>
      </c>
      <c r="Q1106" s="2746">
        <f t="shared" ref="Q1106:AH1106" si="552">SUM(Q1108:Q1110)</f>
        <v>96549</v>
      </c>
      <c r="R1106" s="2746">
        <f t="shared" si="552"/>
        <v>125429</v>
      </c>
      <c r="S1106" s="2746">
        <f t="shared" si="552"/>
        <v>98854</v>
      </c>
      <c r="T1106" s="2746">
        <f t="shared" si="552"/>
        <v>101044</v>
      </c>
      <c r="U1106" s="2746">
        <f t="shared" si="552"/>
        <v>118674</v>
      </c>
      <c r="V1106" s="2746">
        <f t="shared" si="552"/>
        <v>127357</v>
      </c>
      <c r="W1106" s="2746">
        <f t="shared" si="552"/>
        <v>118305</v>
      </c>
      <c r="X1106" s="2746">
        <f t="shared" si="552"/>
        <v>99683</v>
      </c>
      <c r="Y1106" s="2746">
        <f t="shared" si="552"/>
        <v>115426</v>
      </c>
      <c r="Z1106" s="2746">
        <f t="shared" si="552"/>
        <v>112020</v>
      </c>
      <c r="AA1106" s="2746">
        <f t="shared" si="552"/>
        <v>81245</v>
      </c>
      <c r="AB1106" s="2746">
        <f t="shared" si="552"/>
        <v>316300</v>
      </c>
      <c r="AC1106" s="2746">
        <f t="shared" si="552"/>
        <v>318572</v>
      </c>
      <c r="AD1106" s="2746">
        <f t="shared" si="552"/>
        <v>345345</v>
      </c>
      <c r="AE1106" s="2746">
        <f t="shared" si="552"/>
        <v>308691</v>
      </c>
      <c r="AF1106" s="2746">
        <f t="shared" si="552"/>
        <v>634872</v>
      </c>
      <c r="AG1106" s="2746">
        <f t="shared" si="552"/>
        <v>654036</v>
      </c>
      <c r="AH1106" s="2746">
        <f t="shared" si="552"/>
        <v>1288908</v>
      </c>
      <c r="AI1106" s="2448"/>
    </row>
    <row r="1107" spans="1:35" s="2493" customFormat="1">
      <c r="A1107" s="2492"/>
      <c r="B1107" s="2492"/>
      <c r="C1107" s="2469"/>
      <c r="D1107" s="2177">
        <v>1</v>
      </c>
      <c r="E1107" s="2471"/>
      <c r="F1107" s="2471"/>
      <c r="G1107" s="2471"/>
      <c r="H1107" s="2752"/>
      <c r="I1107" s="2753" t="s">
        <v>140</v>
      </c>
      <c r="J1107" s="2754"/>
      <c r="K1107" s="2754"/>
      <c r="L1107" s="2754"/>
      <c r="M1107" s="2754"/>
      <c r="N1107" s="2754"/>
      <c r="O1107" s="2755"/>
      <c r="P1107" s="1984">
        <f>IFERROR(P1106/P1098,0)</f>
        <v>5.1919414322672974</v>
      </c>
      <c r="Q1107" s="1984">
        <f t="shared" ref="Q1107:AH1107" si="553">IFERROR(Q1106/Q1098,0)</f>
        <v>0.37146374776369195</v>
      </c>
      <c r="R1107" s="1984">
        <f t="shared" si="553"/>
        <v>0.35472704493584434</v>
      </c>
      <c r="S1107" s="1984">
        <f t="shared" si="553"/>
        <v>0.27298007063781138</v>
      </c>
      <c r="T1107" s="1984">
        <f t="shared" si="553"/>
        <v>0.27125906040268455</v>
      </c>
      <c r="U1107" s="1984">
        <f t="shared" si="553"/>
        <v>0.22396476169986299</v>
      </c>
      <c r="V1107" s="1984">
        <f t="shared" si="553"/>
        <v>0.23953333533952242</v>
      </c>
      <c r="W1107" s="1984">
        <f t="shared" si="553"/>
        <v>0.23158869393803552</v>
      </c>
      <c r="X1107" s="1984">
        <f t="shared" si="553"/>
        <v>0.15781441216375602</v>
      </c>
      <c r="Y1107" s="1984">
        <f t="shared" si="553"/>
        <v>0.19754578127674141</v>
      </c>
      <c r="Z1107" s="1984">
        <f t="shared" si="553"/>
        <v>0.17656265515431499</v>
      </c>
      <c r="AA1107" s="1984">
        <f t="shared" si="553"/>
        <v>0.11618445363490239</v>
      </c>
      <c r="AB1107" s="1984">
        <f t="shared" si="553"/>
        <v>0.50073218031424382</v>
      </c>
      <c r="AC1107" s="1984">
        <f t="shared" si="553"/>
        <v>0.2519337575829948</v>
      </c>
      <c r="AD1107" s="1984">
        <f t="shared" si="553"/>
        <v>0.20627759566497189</v>
      </c>
      <c r="AE1107" s="1984">
        <f t="shared" si="553"/>
        <v>0.16094211493593671</v>
      </c>
      <c r="AF1107" s="1984">
        <f t="shared" si="553"/>
        <v>0.33481596175894507</v>
      </c>
      <c r="AG1107" s="1984">
        <f t="shared" si="553"/>
        <v>0.18207110348223832</v>
      </c>
      <c r="AH1107" s="1984">
        <f t="shared" si="553"/>
        <v>0.23484294007907247</v>
      </c>
    </row>
    <row r="1108" spans="1:35" s="2448" customFormat="1">
      <c r="A1108" s="2494"/>
      <c r="B1108" s="2494"/>
      <c r="C1108" s="2121"/>
      <c r="D1108" s="2177">
        <v>1</v>
      </c>
      <c r="E1108" s="2427"/>
      <c r="F1108" s="2427"/>
      <c r="G1108" s="2427"/>
      <c r="H1108" s="2756"/>
      <c r="I1108" s="2749" t="s">
        <v>996</v>
      </c>
      <c r="J1108" s="2749"/>
      <c r="K1108" s="2749"/>
      <c r="L1108" s="2749"/>
      <c r="M1108" s="2749"/>
      <c r="N1108" s="2749"/>
      <c r="O1108" s="2750"/>
      <c r="P1108" s="2747">
        <f>P726</f>
        <v>15557</v>
      </c>
      <c r="Q1108" s="2747">
        <f t="shared" ref="Q1108:AH1108" si="554">Q726</f>
        <v>18917</v>
      </c>
      <c r="R1108" s="2747">
        <f t="shared" si="554"/>
        <v>18648</v>
      </c>
      <c r="S1108" s="2747">
        <f t="shared" si="554"/>
        <v>18423</v>
      </c>
      <c r="T1108" s="2747">
        <f t="shared" si="554"/>
        <v>19008</v>
      </c>
      <c r="U1108" s="2747">
        <f t="shared" si="554"/>
        <v>19241</v>
      </c>
      <c r="V1108" s="2747">
        <f t="shared" si="554"/>
        <v>20572</v>
      </c>
      <c r="W1108" s="2747">
        <f t="shared" si="554"/>
        <v>25676</v>
      </c>
      <c r="X1108" s="2747">
        <f t="shared" si="554"/>
        <v>18883</v>
      </c>
      <c r="Y1108" s="2747">
        <f t="shared" si="554"/>
        <v>21084</v>
      </c>
      <c r="Z1108" s="2747">
        <f t="shared" si="554"/>
        <v>19711</v>
      </c>
      <c r="AA1108" s="2747">
        <f t="shared" si="554"/>
        <v>22039</v>
      </c>
      <c r="AB1108" s="2747">
        <f t="shared" si="554"/>
        <v>53122</v>
      </c>
      <c r="AC1108" s="2747">
        <f t="shared" si="554"/>
        <v>56672</v>
      </c>
      <c r="AD1108" s="2747">
        <f t="shared" si="554"/>
        <v>65131</v>
      </c>
      <c r="AE1108" s="2747">
        <f t="shared" si="554"/>
        <v>62834</v>
      </c>
      <c r="AF1108" s="2747">
        <f t="shared" si="554"/>
        <v>109794</v>
      </c>
      <c r="AG1108" s="2747">
        <f t="shared" si="554"/>
        <v>127965</v>
      </c>
      <c r="AH1108" s="2747">
        <f t="shared" si="554"/>
        <v>237759</v>
      </c>
    </row>
    <row r="1109" spans="1:35" s="2448" customFormat="1">
      <c r="A1109" s="2494"/>
      <c r="B1109" s="2494"/>
      <c r="C1109" s="2121"/>
      <c r="D1109" s="2177">
        <v>1</v>
      </c>
      <c r="E1109" s="2427"/>
      <c r="F1109" s="2427"/>
      <c r="G1109" s="2427"/>
      <c r="H1109" s="2756"/>
      <c r="I1109" s="2749" t="s">
        <v>1001</v>
      </c>
      <c r="J1109" s="2749"/>
      <c r="K1109" s="2749"/>
      <c r="L1109" s="2749"/>
      <c r="M1109" s="2749"/>
      <c r="N1109" s="2749"/>
      <c r="O1109" s="2750"/>
      <c r="P1109" s="2747">
        <f>SUM(P43:P44)</f>
        <v>43750</v>
      </c>
      <c r="Q1109" s="2747">
        <f t="shared" ref="Q1109:AH1109" si="555">SUM(Q43:Q44)</f>
        <v>43727</v>
      </c>
      <c r="R1109" s="2747">
        <f t="shared" si="555"/>
        <v>46434</v>
      </c>
      <c r="S1109" s="2747">
        <f t="shared" si="555"/>
        <v>43923</v>
      </c>
      <c r="T1109" s="2747">
        <f t="shared" si="555"/>
        <v>44490</v>
      </c>
      <c r="U1109" s="2747">
        <f t="shared" si="555"/>
        <v>49500</v>
      </c>
      <c r="V1109" s="2747">
        <f t="shared" si="555"/>
        <v>47307</v>
      </c>
      <c r="W1109" s="2747">
        <f t="shared" si="555"/>
        <v>44386</v>
      </c>
      <c r="X1109" s="2747">
        <f t="shared" si="555"/>
        <v>31209</v>
      </c>
      <c r="Y1109" s="2747">
        <f t="shared" si="555"/>
        <v>44987</v>
      </c>
      <c r="Z1109" s="2747">
        <f t="shared" si="555"/>
        <v>44980</v>
      </c>
      <c r="AA1109" s="2747">
        <f t="shared" si="555"/>
        <v>36986</v>
      </c>
      <c r="AB1109" s="2747">
        <f t="shared" si="555"/>
        <v>133911</v>
      </c>
      <c r="AC1109" s="2747">
        <f t="shared" si="555"/>
        <v>137913</v>
      </c>
      <c r="AD1109" s="2747">
        <f t="shared" si="555"/>
        <v>122902</v>
      </c>
      <c r="AE1109" s="2747">
        <f t="shared" si="555"/>
        <v>126953</v>
      </c>
      <c r="AF1109" s="2747">
        <f t="shared" si="555"/>
        <v>271824</v>
      </c>
      <c r="AG1109" s="2747">
        <f t="shared" si="555"/>
        <v>249855</v>
      </c>
      <c r="AH1109" s="2747">
        <f t="shared" si="555"/>
        <v>521679</v>
      </c>
    </row>
    <row r="1110" spans="1:35" s="2448" customFormat="1">
      <c r="A1110" s="2494"/>
      <c r="B1110" s="2494"/>
      <c r="C1110" s="2121"/>
      <c r="D1110" s="2177">
        <v>1</v>
      </c>
      <c r="E1110" s="2427"/>
      <c r="F1110" s="2427"/>
      <c r="G1110" s="2427"/>
      <c r="H1110" s="2757"/>
      <c r="I1110" s="2758" t="s">
        <v>1003</v>
      </c>
      <c r="J1110" s="2758"/>
      <c r="K1110" s="2758"/>
      <c r="L1110" s="2758"/>
      <c r="M1110" s="2758"/>
      <c r="N1110" s="2758"/>
      <c r="O1110" s="2759"/>
      <c r="P1110" s="2760">
        <f>P20</f>
        <v>35015</v>
      </c>
      <c r="Q1110" s="2760">
        <f t="shared" ref="Q1110:AH1110" si="556">Q20</f>
        <v>33905</v>
      </c>
      <c r="R1110" s="2760">
        <f t="shared" si="556"/>
        <v>60347</v>
      </c>
      <c r="S1110" s="2760">
        <f t="shared" si="556"/>
        <v>36508</v>
      </c>
      <c r="T1110" s="2760">
        <f t="shared" si="556"/>
        <v>37546</v>
      </c>
      <c r="U1110" s="2760">
        <f t="shared" si="556"/>
        <v>49933</v>
      </c>
      <c r="V1110" s="2760">
        <f t="shared" si="556"/>
        <v>59478</v>
      </c>
      <c r="W1110" s="2760">
        <f t="shared" si="556"/>
        <v>48243</v>
      </c>
      <c r="X1110" s="2760">
        <f t="shared" si="556"/>
        <v>49591</v>
      </c>
      <c r="Y1110" s="2760">
        <f t="shared" si="556"/>
        <v>49355</v>
      </c>
      <c r="Z1110" s="2760">
        <f t="shared" si="556"/>
        <v>47329</v>
      </c>
      <c r="AA1110" s="2760">
        <f t="shared" si="556"/>
        <v>22220</v>
      </c>
      <c r="AB1110" s="2760">
        <f t="shared" si="556"/>
        <v>129267</v>
      </c>
      <c r="AC1110" s="2760">
        <f t="shared" si="556"/>
        <v>123987</v>
      </c>
      <c r="AD1110" s="2760">
        <f t="shared" si="556"/>
        <v>157312</v>
      </c>
      <c r="AE1110" s="2760">
        <f t="shared" si="556"/>
        <v>118904</v>
      </c>
      <c r="AF1110" s="2760">
        <f t="shared" si="556"/>
        <v>253254</v>
      </c>
      <c r="AG1110" s="2760">
        <f t="shared" si="556"/>
        <v>276216</v>
      </c>
      <c r="AH1110" s="2760">
        <f t="shared" si="556"/>
        <v>529470</v>
      </c>
    </row>
    <row r="1111" spans="1:35" s="1897" customFormat="1">
      <c r="A1111" s="1887"/>
      <c r="B1111" s="1887"/>
      <c r="C1111" s="2121"/>
      <c r="D1111" s="2177">
        <v>1</v>
      </c>
      <c r="E1111" s="2023"/>
      <c r="F1111" s="2023"/>
      <c r="G1111" s="2427"/>
      <c r="H1111" s="2761" t="s">
        <v>1010</v>
      </c>
      <c r="I1111" s="2762"/>
      <c r="J1111" s="2762"/>
      <c r="K1111" s="2762"/>
      <c r="L1111" s="2762"/>
      <c r="M1111" s="2762"/>
      <c r="N1111" s="2762"/>
      <c r="O1111" s="2763" t="s">
        <v>1009</v>
      </c>
      <c r="P1111" s="2764">
        <f>IFERROR(P1106/P1105,0)</f>
        <v>-92759.582850646897</v>
      </c>
      <c r="Q1111" s="2764">
        <f t="shared" ref="Q1111:AH1111" si="557">IFERROR(Q1106/Q1105,0)</f>
        <v>298769.34190944483</v>
      </c>
      <c r="R1111" s="2764">
        <f t="shared" si="557"/>
        <v>426056.87439478945</v>
      </c>
      <c r="S1111" s="2764">
        <f t="shared" si="557"/>
        <v>325394.0422673478</v>
      </c>
      <c r="T1111" s="2764">
        <f t="shared" si="557"/>
        <v>348821.5341556769</v>
      </c>
      <c r="U1111" s="2764">
        <f t="shared" si="557"/>
        <v>448851.45129446028</v>
      </c>
      <c r="V1111" s="2764">
        <f t="shared" si="557"/>
        <v>407708.0327302285</v>
      </c>
      <c r="W1111" s="2764">
        <f t="shared" si="557"/>
        <v>387426.48297017138</v>
      </c>
      <c r="X1111" s="2764">
        <f t="shared" si="557"/>
        <v>374853.20621416793</v>
      </c>
      <c r="Y1111" s="2764">
        <f t="shared" si="557"/>
        <v>356116.14269270166</v>
      </c>
      <c r="Z1111" s="2764">
        <f t="shared" si="557"/>
        <v>350744.35041381046</v>
      </c>
      <c r="AA1111" s="2764">
        <f t="shared" si="557"/>
        <v>195850.40995304775</v>
      </c>
      <c r="AB1111" s="2764">
        <f t="shared" si="557"/>
        <v>1177947.8498490709</v>
      </c>
      <c r="AC1111" s="2764">
        <f t="shared" si="557"/>
        <v>1125197.6850179043</v>
      </c>
      <c r="AD1111" s="2764">
        <f t="shared" si="557"/>
        <v>1179822.1613845201</v>
      </c>
      <c r="AE1111" s="2764">
        <f t="shared" si="557"/>
        <v>868024.71682913136</v>
      </c>
      <c r="AF1111" s="2764">
        <f t="shared" si="557"/>
        <v>2281585.3130110116</v>
      </c>
      <c r="AG1111" s="2764">
        <f t="shared" si="557"/>
        <v>2004385.7864187334</v>
      </c>
      <c r="AH1111" s="2764">
        <f t="shared" si="557"/>
        <v>4161741.946731742</v>
      </c>
    </row>
    <row r="1112" spans="1:35" s="2493" customFormat="1">
      <c r="A1112" s="2492"/>
      <c r="B1112" s="2492"/>
      <c r="C1112" s="2469"/>
      <c r="D1112" s="2177">
        <v>1</v>
      </c>
      <c r="E1112" s="2471"/>
      <c r="F1112" s="2471"/>
      <c r="G1112" s="2471"/>
      <c r="H1112" s="2767"/>
      <c r="I1112" s="2768" t="s">
        <v>140</v>
      </c>
      <c r="J1112" s="2769"/>
      <c r="K1112" s="2769"/>
      <c r="L1112" s="2769"/>
      <c r="M1112" s="2769"/>
      <c r="N1112" s="2769"/>
      <c r="O1112" s="2759" t="s">
        <v>1011</v>
      </c>
      <c r="P1112" s="1988">
        <f>IFERROR(P1111/P1098,0)</f>
        <v>-5.1059383965787912</v>
      </c>
      <c r="Q1112" s="1988">
        <f t="shared" ref="Q1112:AH1112" si="558">IFERROR(Q1111/Q1098,0)</f>
        <v>1.1494886478635125</v>
      </c>
      <c r="R1112" s="1988">
        <f t="shared" si="558"/>
        <v>1.2049358284660314</v>
      </c>
      <c r="S1112" s="1988">
        <f t="shared" si="558"/>
        <v>0.89855836529896194</v>
      </c>
      <c r="T1112" s="1988">
        <f t="shared" si="558"/>
        <v>0.93643364874007218</v>
      </c>
      <c r="U1112" s="1988">
        <f t="shared" si="558"/>
        <v>0.84708452001113521</v>
      </c>
      <c r="V1112" s="1988">
        <f t="shared" si="558"/>
        <v>0.76681819550230301</v>
      </c>
      <c r="W1112" s="1988">
        <f t="shared" si="558"/>
        <v>0.75840913898878781</v>
      </c>
      <c r="X1112" s="1988">
        <f t="shared" si="558"/>
        <v>0.59345363187693112</v>
      </c>
      <c r="Y1112" s="1988">
        <f t="shared" si="558"/>
        <v>0.60947482918483942</v>
      </c>
      <c r="Z1112" s="1988">
        <f t="shared" si="558"/>
        <v>0.55283301008246599</v>
      </c>
      <c r="AA1112" s="1988">
        <f t="shared" si="558"/>
        <v>0.28007597851641947</v>
      </c>
      <c r="AB1112" s="1988">
        <f t="shared" si="558"/>
        <v>1.8648004905197624</v>
      </c>
      <c r="AC1112" s="1988">
        <f t="shared" si="558"/>
        <v>0.88983112392252817</v>
      </c>
      <c r="AD1112" s="1988">
        <f t="shared" si="558"/>
        <v>0.70471811887431202</v>
      </c>
      <c r="AE1112" s="1988">
        <f t="shared" si="558"/>
        <v>0.45256173242222147</v>
      </c>
      <c r="AF1112" s="1988">
        <f t="shared" si="558"/>
        <v>1.2032522790591893</v>
      </c>
      <c r="AG1112" s="1988">
        <f t="shared" si="558"/>
        <v>0.55798263694563122</v>
      </c>
      <c r="AH1112" s="1988">
        <f t="shared" si="558"/>
        <v>0.75828198336955388</v>
      </c>
    </row>
    <row r="1113" spans="1:35" s="1897" customFormat="1">
      <c r="A1113" s="1887"/>
      <c r="B1113" s="1887"/>
      <c r="C1113" s="2121"/>
      <c r="D1113" s="2177">
        <v>1</v>
      </c>
      <c r="E1113" s="2023"/>
      <c r="F1113" s="2023"/>
      <c r="G1113" s="2427"/>
      <c r="H1113" s="2756" t="s">
        <v>995</v>
      </c>
      <c r="I1113" s="2749"/>
      <c r="J1113" s="2749"/>
      <c r="K1113" s="2749"/>
      <c r="L1113" s="2749"/>
      <c r="M1113" s="2749"/>
      <c r="N1113" s="2749"/>
      <c r="O1113" s="2750" t="s">
        <v>1012</v>
      </c>
      <c r="P1113" s="2746">
        <f t="shared" ref="P1113:AH1113" si="559">P1104-P1106</f>
        <v>-112795</v>
      </c>
      <c r="Q1113" s="2746">
        <f t="shared" si="559"/>
        <v>-12556</v>
      </c>
      <c r="R1113" s="2746">
        <f t="shared" si="559"/>
        <v>-21333</v>
      </c>
      <c r="S1113" s="2746">
        <f t="shared" si="559"/>
        <v>11160</v>
      </c>
      <c r="T1113" s="2746">
        <f t="shared" si="559"/>
        <v>6859</v>
      </c>
      <c r="U1113" s="2746">
        <f t="shared" si="559"/>
        <v>21423</v>
      </c>
      <c r="V1113" s="2746">
        <f t="shared" si="559"/>
        <v>38728</v>
      </c>
      <c r="W1113" s="2746">
        <f t="shared" si="559"/>
        <v>37686</v>
      </c>
      <c r="X1113" s="2746">
        <f t="shared" si="559"/>
        <v>68288</v>
      </c>
      <c r="Y1113" s="2746">
        <f t="shared" si="559"/>
        <v>73960</v>
      </c>
      <c r="Z1113" s="2746">
        <f t="shared" si="559"/>
        <v>90609</v>
      </c>
      <c r="AA1113" s="2746">
        <f t="shared" si="559"/>
        <v>208837</v>
      </c>
      <c r="AB1113" s="2746">
        <f t="shared" si="559"/>
        <v>-146684</v>
      </c>
      <c r="AC1113" s="2746">
        <f t="shared" si="559"/>
        <v>39442</v>
      </c>
      <c r="AD1113" s="2746">
        <f t="shared" si="559"/>
        <v>144702</v>
      </c>
      <c r="AE1113" s="2746">
        <f t="shared" si="559"/>
        <v>373406</v>
      </c>
      <c r="AF1113" s="2746">
        <f t="shared" si="559"/>
        <v>-107242</v>
      </c>
      <c r="AG1113" s="2746">
        <f t="shared" si="559"/>
        <v>518108</v>
      </c>
      <c r="AH1113" s="2746">
        <f t="shared" si="559"/>
        <v>410866</v>
      </c>
    </row>
    <row r="1114" spans="1:35" s="2493" customFormat="1">
      <c r="A1114" s="2492"/>
      <c r="B1114" s="2492"/>
      <c r="C1114" s="2469"/>
      <c r="D1114" s="2177">
        <v>1</v>
      </c>
      <c r="E1114" s="2471"/>
      <c r="F1114" s="2471"/>
      <c r="G1114" s="2471"/>
      <c r="H1114" s="2767"/>
      <c r="I1114" s="2768" t="s">
        <v>140</v>
      </c>
      <c r="J1114" s="2769"/>
      <c r="K1114" s="2769"/>
      <c r="L1114" s="2769"/>
      <c r="M1114" s="2769"/>
      <c r="N1114" s="2769"/>
      <c r="O1114" s="2770"/>
      <c r="P1114" s="1988">
        <f>IFERROR(P1113/P1098,0)</f>
        <v>-6.2087851599053225</v>
      </c>
      <c r="Q1114" s="1988">
        <f t="shared" ref="Q1114:AH1114" si="560">IFERROR(Q1113/Q1098,0)</f>
        <v>-4.8308100725237099E-2</v>
      </c>
      <c r="R1114" s="1988">
        <f t="shared" si="560"/>
        <v>-6.0332076709663368E-2</v>
      </c>
      <c r="S1114" s="1988">
        <f t="shared" si="560"/>
        <v>3.0817747266857941E-2</v>
      </c>
      <c r="T1114" s="1988">
        <f t="shared" si="560"/>
        <v>1.8413422818791946E-2</v>
      </c>
      <c r="U1114" s="1988">
        <f t="shared" si="560"/>
        <v>4.0430061259384233E-2</v>
      </c>
      <c r="V1114" s="1988">
        <f t="shared" si="560"/>
        <v>7.2839710506913832E-2</v>
      </c>
      <c r="W1114" s="1988">
        <f t="shared" si="560"/>
        <v>7.3772465405086904E-2</v>
      </c>
      <c r="X1114" s="1988">
        <f t="shared" si="560"/>
        <v>0.10811101770450901</v>
      </c>
      <c r="Y1114" s="1988">
        <f t="shared" si="560"/>
        <v>0.12657881225397913</v>
      </c>
      <c r="Z1114" s="1988">
        <f t="shared" si="560"/>
        <v>0.14281526174680706</v>
      </c>
      <c r="AA1114" s="1988">
        <f t="shared" si="560"/>
        <v>0.29864745822822464</v>
      </c>
      <c r="AB1114" s="1988">
        <f t="shared" si="560"/>
        <v>-0.23221435073415919</v>
      </c>
      <c r="AC1114" s="1988">
        <f t="shared" si="560"/>
        <v>3.1191602735295258E-2</v>
      </c>
      <c r="AD1114" s="1988">
        <f t="shared" si="560"/>
        <v>8.6431773003555187E-2</v>
      </c>
      <c r="AE1114" s="1988">
        <f t="shared" si="560"/>
        <v>0.19468255106163893</v>
      </c>
      <c r="AF1114" s="1988">
        <f t="shared" si="560"/>
        <v>-5.655680731069064E-2</v>
      </c>
      <c r="AG1114" s="1988">
        <f t="shared" si="560"/>
        <v>0.14423135008313845</v>
      </c>
      <c r="AH1114" s="1988">
        <f t="shared" si="560"/>
        <v>7.4861029195666562E-2</v>
      </c>
    </row>
    <row r="1115" spans="1:35">
      <c r="D1115" s="2495"/>
    </row>
  </sheetData>
  <autoFilter ref="C10:Z1114" xr:uid="{00000000-0009-0000-0000-000001000000}"/>
  <phoneticPr fontId="107"/>
  <dataValidations disablePrompts="1" count="1">
    <dataValidation allowBlank="1" showInputMessage="1" sqref="O4" xr:uid="{E71DA9BA-22DF-4AED-9B68-89B387459986}"/>
  </dataValidations>
  <pageMargins left="0.35433070866141736" right="0.35433070866141736" top="0.74803149606299213" bottom="0.74803149606299213" header="0.31496062992125984" footer="0.31496062992125984"/>
  <pageSetup paperSize="9" scale="53" fitToHeight="0" orientation="landscape" r:id="rId1"/>
  <rowBreaks count="7" manualBreakCount="7">
    <brk id="282" min="2" max="23" man="1"/>
    <brk id="352" min="2" max="23" man="1"/>
    <brk id="723" min="2" max="23" man="1"/>
    <brk id="517" max="16383" man="1"/>
    <brk id="639" min="2" max="23" man="1"/>
    <brk id="794" min="2" max="23" man="1"/>
    <brk id="885" min="2" max="2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AB603"/>
  <sheetViews>
    <sheetView showGridLines="0" zoomScale="60" zoomScaleNormal="60" workbookViewId="0">
      <pane xSplit="16" ySplit="6" topLeftCell="Y7" activePane="bottomRight" state="frozen"/>
      <selection activeCell="AB603" sqref="A7:AB603"/>
      <selection pane="topRight" activeCell="AB603" sqref="A7:AB603"/>
      <selection pane="bottomLeft" activeCell="AB603" sqref="A7:AB603"/>
      <selection pane="bottomRight" activeCell="AB603" sqref="A7:AB603"/>
    </sheetView>
  </sheetViews>
  <sheetFormatPr defaultColWidth="9" defaultRowHeight="15.75"/>
  <cols>
    <col min="1" max="1" width="3.42578125" style="346" bestFit="1" customWidth="1"/>
    <col min="2" max="2" width="3.5703125" style="346" customWidth="1"/>
    <col min="3" max="3" width="7" style="346" customWidth="1"/>
    <col min="4" max="4" width="28.7109375" style="346" bestFit="1" customWidth="1"/>
    <col min="5" max="5" width="14" style="346" customWidth="1"/>
    <col min="6" max="6" width="1.7109375" style="619" customWidth="1"/>
    <col min="7" max="9" width="1.7109375" style="387" customWidth="1"/>
    <col min="10" max="10" width="21.5703125" style="346" customWidth="1"/>
    <col min="11" max="11" width="19.85546875" style="366" customWidth="1"/>
    <col min="12" max="13" width="9.7109375" style="366" customWidth="1"/>
    <col min="14" max="14" width="17.28515625" style="366" customWidth="1"/>
    <col min="15" max="15" width="6.7109375" style="354" customWidth="1"/>
    <col min="16" max="16" width="9.28515625" style="354" customWidth="1"/>
    <col min="17" max="28" width="15.7109375" style="346" bestFit="1" customWidth="1"/>
    <col min="29" max="16384" width="9" style="346"/>
  </cols>
  <sheetData>
    <row r="1" spans="1:28" ht="13.7" customHeight="1">
      <c r="G1" s="378"/>
      <c r="H1" s="378"/>
      <c r="I1" s="379"/>
      <c r="J1" s="344"/>
      <c r="K1" s="361"/>
      <c r="L1" s="361"/>
      <c r="M1" s="361"/>
      <c r="N1" s="361"/>
      <c r="O1" s="344"/>
      <c r="P1" s="344"/>
      <c r="Q1" s="345" t="s">
        <v>173</v>
      </c>
      <c r="R1" s="345" t="s">
        <v>173</v>
      </c>
      <c r="S1" s="345" t="s">
        <v>173</v>
      </c>
      <c r="T1" s="345" t="s">
        <v>173</v>
      </c>
      <c r="U1" s="345" t="s">
        <v>173</v>
      </c>
      <c r="V1" s="345" t="s">
        <v>173</v>
      </c>
      <c r="W1" s="345" t="s">
        <v>173</v>
      </c>
      <c r="X1" s="345" t="s">
        <v>173</v>
      </c>
      <c r="Y1" s="345" t="s">
        <v>173</v>
      </c>
      <c r="Z1" s="345" t="s">
        <v>173</v>
      </c>
      <c r="AA1" s="345" t="s">
        <v>173</v>
      </c>
      <c r="AB1" s="345" t="s">
        <v>173</v>
      </c>
    </row>
    <row r="2" spans="1:28" ht="13.7" customHeight="1">
      <c r="G2" s="378"/>
      <c r="H2" s="378"/>
      <c r="I2" s="379"/>
      <c r="J2" s="344"/>
      <c r="K2" s="361"/>
      <c r="L2" s="361"/>
      <c r="M2" s="361"/>
      <c r="N2" s="361"/>
      <c r="O2" s="344"/>
      <c r="P2" s="344"/>
      <c r="Q2" s="345" t="s">
        <v>174</v>
      </c>
      <c r="R2" s="345" t="s">
        <v>174</v>
      </c>
      <c r="S2" s="345" t="s">
        <v>174</v>
      </c>
      <c r="T2" s="345" t="s">
        <v>174</v>
      </c>
      <c r="U2" s="345" t="s">
        <v>174</v>
      </c>
      <c r="V2" s="345" t="s">
        <v>174</v>
      </c>
      <c r="W2" s="345" t="s">
        <v>174</v>
      </c>
      <c r="X2" s="345" t="s">
        <v>174</v>
      </c>
      <c r="Y2" s="345" t="s">
        <v>174</v>
      </c>
      <c r="Z2" s="347" t="s">
        <v>7</v>
      </c>
      <c r="AA2" s="347" t="s">
        <v>7</v>
      </c>
      <c r="AB2" s="347" t="s">
        <v>7</v>
      </c>
    </row>
    <row r="3" spans="1:28" ht="13.7" customHeight="1">
      <c r="G3" s="378"/>
      <c r="H3" s="378"/>
      <c r="I3" s="379"/>
      <c r="J3" s="344"/>
      <c r="K3" s="361"/>
      <c r="L3" s="361"/>
      <c r="M3" s="361"/>
      <c r="N3" s="361"/>
      <c r="O3" s="344"/>
      <c r="P3" s="344"/>
      <c r="Q3" s="345" t="s">
        <v>175</v>
      </c>
      <c r="R3" s="347" t="str">
        <f t="shared" ref="R3:AB3" si="0">Q3</f>
        <v>Before Recovery</v>
      </c>
      <c r="S3" s="347" t="str">
        <f t="shared" si="0"/>
        <v>Before Recovery</v>
      </c>
      <c r="T3" s="347" t="str">
        <f t="shared" si="0"/>
        <v>Before Recovery</v>
      </c>
      <c r="U3" s="347" t="str">
        <f t="shared" si="0"/>
        <v>Before Recovery</v>
      </c>
      <c r="V3" s="347" t="str">
        <f t="shared" si="0"/>
        <v>Before Recovery</v>
      </c>
      <c r="W3" s="347" t="str">
        <f t="shared" si="0"/>
        <v>Before Recovery</v>
      </c>
      <c r="X3" s="347" t="str">
        <f t="shared" si="0"/>
        <v>Before Recovery</v>
      </c>
      <c r="Y3" s="347" t="str">
        <f t="shared" si="0"/>
        <v>Before Recovery</v>
      </c>
      <c r="Z3" s="347" t="str">
        <f t="shared" si="0"/>
        <v>Before Recovery</v>
      </c>
      <c r="AA3" s="347" t="str">
        <f t="shared" si="0"/>
        <v>Before Recovery</v>
      </c>
      <c r="AB3" s="347" t="str">
        <f t="shared" si="0"/>
        <v>Before Recovery</v>
      </c>
    </row>
    <row r="4" spans="1:28">
      <c r="G4" s="378"/>
      <c r="H4" s="378"/>
      <c r="I4" s="379"/>
      <c r="J4" s="344"/>
      <c r="K4" s="361"/>
      <c r="L4" s="361"/>
      <c r="M4" s="361"/>
      <c r="N4" s="361"/>
      <c r="O4" s="344"/>
      <c r="P4" s="344"/>
      <c r="Q4" s="345" t="s">
        <v>1091</v>
      </c>
      <c r="R4" s="347" t="str">
        <f>Q4</f>
        <v>FY2021</v>
      </c>
      <c r="S4" s="347" t="str">
        <f>Q4</f>
        <v>FY2021</v>
      </c>
      <c r="T4" s="347" t="str">
        <f>Q4</f>
        <v>FY2021</v>
      </c>
      <c r="U4" s="347" t="str">
        <f>Q4</f>
        <v>FY2021</v>
      </c>
      <c r="V4" s="347" t="str">
        <f>Q4</f>
        <v>FY2021</v>
      </c>
      <c r="W4" s="347" t="str">
        <f>Q4</f>
        <v>FY2021</v>
      </c>
      <c r="X4" s="347" t="str">
        <f>Q4</f>
        <v>FY2021</v>
      </c>
      <c r="Y4" s="347" t="str">
        <f>Q4</f>
        <v>FY2021</v>
      </c>
      <c r="Z4" s="347" t="str">
        <f>Q4</f>
        <v>FY2021</v>
      </c>
      <c r="AA4" s="347" t="str">
        <f>Q4</f>
        <v>FY2021</v>
      </c>
      <c r="AB4" s="347" t="str">
        <f>Q4</f>
        <v>FY2021</v>
      </c>
    </row>
    <row r="5" spans="1:28">
      <c r="G5" s="378"/>
      <c r="H5" s="378"/>
      <c r="I5" s="379"/>
      <c r="J5" s="344"/>
      <c r="K5" s="361"/>
      <c r="L5" s="361"/>
      <c r="M5" s="361"/>
      <c r="N5" s="361"/>
      <c r="O5" s="344"/>
      <c r="P5" s="344"/>
      <c r="Q5" s="347" t="s">
        <v>466</v>
      </c>
      <c r="R5" s="347" t="str">
        <f>Q5</f>
        <v>Actual</v>
      </c>
      <c r="S5" s="347" t="str">
        <f>Q5</f>
        <v>Actual</v>
      </c>
      <c r="T5" s="347" t="str">
        <f>Q5</f>
        <v>Actual</v>
      </c>
      <c r="U5" s="347" t="str">
        <f>Q5</f>
        <v>Actual</v>
      </c>
      <c r="V5" s="347" t="str">
        <f>Q5</f>
        <v>Actual</v>
      </c>
      <c r="W5" s="347" t="str">
        <f>Q5</f>
        <v>Actual</v>
      </c>
      <c r="X5" s="347" t="str">
        <f>Q5</f>
        <v>Actual</v>
      </c>
      <c r="Y5" s="347" t="str">
        <f>Q5</f>
        <v>Actual</v>
      </c>
      <c r="Z5" s="347" t="str">
        <f>Q5</f>
        <v>Actual</v>
      </c>
      <c r="AA5" s="347" t="str">
        <f>Q5</f>
        <v>Actual</v>
      </c>
      <c r="AB5" s="347" t="str">
        <f>Q5</f>
        <v>Actual</v>
      </c>
    </row>
    <row r="6" spans="1:28">
      <c r="A6" s="1062">
        <v>1</v>
      </c>
      <c r="B6" s="1062" t="s">
        <v>551</v>
      </c>
      <c r="C6" s="1062" t="s">
        <v>552</v>
      </c>
      <c r="D6" s="1062" t="s">
        <v>553</v>
      </c>
      <c r="E6" s="1062" t="s">
        <v>554</v>
      </c>
      <c r="F6" s="1063" t="s">
        <v>555</v>
      </c>
      <c r="G6" s="1058" t="s">
        <v>556</v>
      </c>
      <c r="H6" s="1058" t="s">
        <v>557</v>
      </c>
      <c r="I6" s="1058" t="s">
        <v>558</v>
      </c>
      <c r="J6" s="344" t="s">
        <v>677</v>
      </c>
      <c r="K6" s="361" t="s">
        <v>678</v>
      </c>
      <c r="L6" s="361" t="s">
        <v>679</v>
      </c>
      <c r="M6" s="361" t="s">
        <v>680</v>
      </c>
      <c r="N6" s="361" t="s">
        <v>465</v>
      </c>
      <c r="O6" s="344" t="s">
        <v>559</v>
      </c>
      <c r="P6" s="344" t="s">
        <v>560</v>
      </c>
      <c r="Q6" s="345" t="s">
        <v>450</v>
      </c>
      <c r="R6" s="345" t="s">
        <v>0</v>
      </c>
      <c r="S6" s="345" t="s">
        <v>118</v>
      </c>
      <c r="T6" s="345" t="s">
        <v>117</v>
      </c>
      <c r="U6" s="345" t="s">
        <v>116</v>
      </c>
      <c r="V6" s="345" t="s">
        <v>115</v>
      </c>
      <c r="W6" s="345" t="s">
        <v>114</v>
      </c>
      <c r="X6" s="345" t="s">
        <v>113</v>
      </c>
      <c r="Y6" s="345" t="s">
        <v>112</v>
      </c>
      <c r="Z6" s="345" t="s">
        <v>111</v>
      </c>
      <c r="AA6" s="345" t="s">
        <v>110</v>
      </c>
      <c r="AB6" s="345" t="s">
        <v>109</v>
      </c>
    </row>
    <row r="7" spans="1:28" s="1305" customFormat="1">
      <c r="A7" s="1289">
        <v>1</v>
      </c>
      <c r="B7" s="1289"/>
      <c r="C7" s="1290" t="s">
        <v>687</v>
      </c>
      <c r="D7" s="1289"/>
      <c r="E7" s="1289"/>
      <c r="F7" s="1291"/>
      <c r="G7" s="1292"/>
      <c r="H7" s="1292"/>
      <c r="I7" s="1292"/>
      <c r="J7" s="1303"/>
      <c r="K7" s="1304"/>
      <c r="L7" s="1304"/>
      <c r="M7" s="1304"/>
      <c r="N7" s="1304"/>
      <c r="O7" s="1303"/>
      <c r="P7" s="1303"/>
      <c r="Q7" s="1303"/>
      <c r="R7" s="1303"/>
      <c r="S7" s="1303"/>
      <c r="T7" s="1303"/>
      <c r="U7" s="1303"/>
      <c r="V7" s="1303"/>
      <c r="W7" s="1303"/>
      <c r="X7" s="1303"/>
      <c r="Y7" s="1303"/>
      <c r="Z7" s="1303"/>
      <c r="AA7" s="1303"/>
      <c r="AB7" s="1303"/>
    </row>
    <row r="8" spans="1:28" s="1306" customFormat="1">
      <c r="A8" s="1306">
        <v>1</v>
      </c>
      <c r="B8" s="1307"/>
      <c r="C8" s="1308" t="s">
        <v>542</v>
      </c>
      <c r="F8" s="1309"/>
      <c r="G8" s="1310"/>
      <c r="H8" s="1310"/>
      <c r="I8" s="1311"/>
      <c r="J8" s="1312" t="s">
        <v>862</v>
      </c>
      <c r="K8" s="1313" t="s">
        <v>2</v>
      </c>
      <c r="L8" s="1353" t="s">
        <v>3</v>
      </c>
      <c r="M8" s="1315" t="s">
        <v>4</v>
      </c>
      <c r="N8" s="1316" t="s">
        <v>5</v>
      </c>
      <c r="O8" s="1317" t="str">
        <f>'PL,HC,INV'!$P$4</f>
        <v>BIN</v>
      </c>
      <c r="P8" s="1317" t="str">
        <f>'PL,HC,INV'!$I$6</f>
        <v>K_INR</v>
      </c>
      <c r="Q8" s="1318"/>
      <c r="R8" s="1318"/>
      <c r="S8" s="1318"/>
      <c r="T8" s="1318"/>
      <c r="U8" s="1318"/>
      <c r="V8" s="1318"/>
      <c r="W8" s="1318"/>
      <c r="X8" s="1318"/>
      <c r="Y8" s="1318"/>
      <c r="Z8" s="1318"/>
      <c r="AA8" s="1318"/>
      <c r="AB8" s="1318"/>
    </row>
    <row r="9" spans="1:28">
      <c r="A9" s="1057">
        <v>1</v>
      </c>
      <c r="B9" s="366"/>
      <c r="C9" s="366"/>
      <c r="D9" s="366"/>
      <c r="E9" s="1059"/>
      <c r="G9" s="378"/>
      <c r="H9" s="377"/>
      <c r="I9" s="379"/>
      <c r="J9" s="348" t="s">
        <v>91</v>
      </c>
      <c r="K9" s="363" t="s">
        <v>38</v>
      </c>
      <c r="L9" s="363" t="s">
        <v>3</v>
      </c>
      <c r="M9" s="717" t="s">
        <v>4</v>
      </c>
      <c r="N9" s="363" t="s">
        <v>5</v>
      </c>
      <c r="O9" s="360" t="str">
        <f>'PL,HC,INV'!$P$4</f>
        <v>BIN</v>
      </c>
      <c r="P9" s="360" t="str">
        <f>'PL,HC,INV'!$I$6</f>
        <v>K_INR</v>
      </c>
      <c r="Q9" s="352"/>
      <c r="R9" s="352"/>
      <c r="S9" s="352"/>
      <c r="T9" s="352"/>
      <c r="U9" s="352"/>
      <c r="V9" s="352"/>
      <c r="W9" s="352"/>
      <c r="X9" s="352"/>
      <c r="Y9" s="352"/>
      <c r="Z9" s="352"/>
      <c r="AA9" s="352"/>
      <c r="AB9" s="352"/>
    </row>
    <row r="10" spans="1:28">
      <c r="A10" s="1057">
        <v>1</v>
      </c>
      <c r="B10" s="1057" t="s">
        <v>687</v>
      </c>
      <c r="C10" s="1057" t="s">
        <v>542</v>
      </c>
      <c r="D10" s="1057" t="s">
        <v>685</v>
      </c>
      <c r="E10" s="1057" t="s">
        <v>539</v>
      </c>
      <c r="G10" s="378"/>
      <c r="H10" s="377"/>
      <c r="I10" s="384"/>
      <c r="J10" s="353" t="s">
        <v>14</v>
      </c>
      <c r="K10" s="363" t="s">
        <v>38</v>
      </c>
      <c r="L10" s="363" t="s">
        <v>3</v>
      </c>
      <c r="M10" s="717" t="s">
        <v>4</v>
      </c>
      <c r="N10" s="363" t="s">
        <v>5</v>
      </c>
      <c r="O10" s="360" t="str">
        <f>'PL,HC,INV'!$P$4</f>
        <v>BIN</v>
      </c>
      <c r="P10" s="360" t="str">
        <f>'PL,HC,INV'!$I$6</f>
        <v>K_INR</v>
      </c>
      <c r="Q10" s="351">
        <f>'PL,HC,INV'!Q$38</f>
        <v>12616</v>
      </c>
      <c r="R10" s="351">
        <f>'PL,HC,INV'!R$38</f>
        <v>2209</v>
      </c>
      <c r="S10" s="351">
        <f>'PL,HC,INV'!S$38</f>
        <v>7895</v>
      </c>
      <c r="T10" s="351">
        <f>'PL,HC,INV'!T$38</f>
        <v>3180</v>
      </c>
      <c r="U10" s="351">
        <f>'PL,HC,INV'!U$38</f>
        <v>9234</v>
      </c>
      <c r="V10" s="351">
        <f>'PL,HC,INV'!V$38</f>
        <v>13126</v>
      </c>
      <c r="W10" s="351">
        <f>'PL,HC,INV'!W$38</f>
        <v>12724</v>
      </c>
      <c r="X10" s="351">
        <f>'PL,HC,INV'!X$38</f>
        <v>11711</v>
      </c>
      <c r="Y10" s="351">
        <f>'PL,HC,INV'!Y$38</f>
        <v>9810</v>
      </c>
      <c r="Z10" s="351">
        <f>'PL,HC,INV'!Z$38</f>
        <v>4062</v>
      </c>
      <c r="AA10" s="351">
        <f>'PL,HC,INV'!AA$38</f>
        <v>-22968</v>
      </c>
      <c r="AB10" s="351">
        <f>'PL,HC,INV'!AB$38</f>
        <v>153</v>
      </c>
    </row>
    <row r="11" spans="1:28">
      <c r="A11" s="1057">
        <v>1</v>
      </c>
      <c r="B11" s="1057" t="s">
        <v>687</v>
      </c>
      <c r="C11" s="1057" t="s">
        <v>542</v>
      </c>
      <c r="D11" s="1057" t="s">
        <v>542</v>
      </c>
      <c r="E11" s="1057" t="s">
        <v>539</v>
      </c>
      <c r="G11" s="378"/>
      <c r="H11" s="378"/>
      <c r="I11" s="379"/>
      <c r="J11" s="353" t="s">
        <v>15</v>
      </c>
      <c r="K11" s="363" t="s">
        <v>38</v>
      </c>
      <c r="L11" s="363" t="s">
        <v>3</v>
      </c>
      <c r="M11" s="717" t="s">
        <v>4</v>
      </c>
      <c r="N11" s="363" t="s">
        <v>5</v>
      </c>
      <c r="O11" s="360" t="str">
        <f>'PL,HC,INV'!$P$4</f>
        <v>BIN</v>
      </c>
      <c r="P11" s="360" t="str">
        <f>'PL,HC,INV'!$I$6</f>
        <v>K_INR</v>
      </c>
      <c r="Q11" s="351">
        <f>'PL,HC,INV'!Q$39</f>
        <v>361</v>
      </c>
      <c r="R11" s="351">
        <f>'PL,HC,INV'!R$39</f>
        <v>278</v>
      </c>
      <c r="S11" s="351">
        <f>'PL,HC,INV'!S$39</f>
        <v>814</v>
      </c>
      <c r="T11" s="351">
        <f>'PL,HC,INV'!T$39</f>
        <v>434</v>
      </c>
      <c r="U11" s="351">
        <f>'PL,HC,INV'!U$39</f>
        <v>585</v>
      </c>
      <c r="V11" s="351">
        <f>'PL,HC,INV'!V$39</f>
        <v>3222</v>
      </c>
      <c r="W11" s="351">
        <f>'PL,HC,INV'!W$39</f>
        <v>700</v>
      </c>
      <c r="X11" s="351">
        <f>'PL,HC,INV'!X$39</f>
        <v>347</v>
      </c>
      <c r="Y11" s="351">
        <f>'PL,HC,INV'!Y$39</f>
        <v>4299</v>
      </c>
      <c r="Z11" s="351">
        <f>'PL,HC,INV'!Z$39</f>
        <v>850</v>
      </c>
      <c r="AA11" s="351">
        <f>'PL,HC,INV'!AA$39</f>
        <v>180</v>
      </c>
      <c r="AB11" s="351">
        <f>'PL,HC,INV'!AB$39</f>
        <v>935</v>
      </c>
    </row>
    <row r="12" spans="1:28">
      <c r="A12" s="1057">
        <v>1</v>
      </c>
      <c r="B12" s="1057" t="s">
        <v>687</v>
      </c>
      <c r="C12" s="1057" t="s">
        <v>542</v>
      </c>
      <c r="D12" s="1057" t="s">
        <v>685</v>
      </c>
      <c r="E12" s="1057" t="s">
        <v>688</v>
      </c>
      <c r="G12" s="378"/>
      <c r="H12" s="378"/>
      <c r="I12" s="379"/>
      <c r="J12" s="353" t="s">
        <v>16</v>
      </c>
      <c r="K12" s="363" t="s">
        <v>38</v>
      </c>
      <c r="L12" s="363" t="s">
        <v>3</v>
      </c>
      <c r="M12" s="717" t="s">
        <v>4</v>
      </c>
      <c r="N12" s="363" t="s">
        <v>5</v>
      </c>
      <c r="O12" s="360" t="str">
        <f>'PL,HC,INV'!$P$4</f>
        <v>BIN</v>
      </c>
      <c r="P12" s="360" t="str">
        <f>'PL,HC,INV'!$I$6</f>
        <v>K_INR</v>
      </c>
      <c r="Q12" s="351">
        <f>'PL,HC,INV'!Q$40</f>
        <v>23540</v>
      </c>
      <c r="R12" s="351">
        <f>'PL,HC,INV'!R$40</f>
        <v>19855</v>
      </c>
      <c r="S12" s="351">
        <f>'PL,HC,INV'!S$40</f>
        <v>21332</v>
      </c>
      <c r="T12" s="351">
        <f>'PL,HC,INV'!T$40</f>
        <v>25313</v>
      </c>
      <c r="U12" s="351">
        <f>'PL,HC,INV'!U$40</f>
        <v>28249</v>
      </c>
      <c r="V12" s="351">
        <f>'PL,HC,INV'!V$40</f>
        <v>27806</v>
      </c>
      <c r="W12" s="351">
        <f>'PL,HC,INV'!W$40</f>
        <v>28760</v>
      </c>
      <c r="X12" s="351">
        <f>'PL,HC,INV'!X$40</f>
        <v>27252</v>
      </c>
      <c r="Y12" s="351">
        <f>'PL,HC,INV'!Y$40</f>
        <v>31136</v>
      </c>
      <c r="Z12" s="351">
        <f>'PL,HC,INV'!Z$40</f>
        <v>31313</v>
      </c>
      <c r="AA12" s="351">
        <f>'PL,HC,INV'!AA$40</f>
        <v>29488</v>
      </c>
      <c r="AB12" s="351">
        <f>'PL,HC,INV'!AB$40</f>
        <v>37364</v>
      </c>
    </row>
    <row r="13" spans="1:28">
      <c r="A13" s="1057">
        <v>1</v>
      </c>
      <c r="B13" s="366"/>
      <c r="C13" s="366"/>
      <c r="D13" s="366"/>
      <c r="E13" s="1059"/>
      <c r="G13" s="378"/>
      <c r="H13" s="378"/>
      <c r="I13" s="379"/>
      <c r="J13" s="348" t="s">
        <v>92</v>
      </c>
      <c r="K13" s="363" t="s">
        <v>38</v>
      </c>
      <c r="L13" s="363" t="s">
        <v>3</v>
      </c>
      <c r="M13" s="717" t="s">
        <v>4</v>
      </c>
      <c r="N13" s="363" t="s">
        <v>5</v>
      </c>
      <c r="O13" s="360" t="str">
        <f>'PL,HC,INV'!$P$4</f>
        <v>BIN</v>
      </c>
      <c r="P13" s="360" t="str">
        <f>'PL,HC,INV'!$I$6</f>
        <v>K_INR</v>
      </c>
      <c r="Q13" s="352"/>
      <c r="R13" s="352"/>
      <c r="S13" s="352"/>
      <c r="T13" s="352"/>
      <c r="U13" s="352"/>
      <c r="V13" s="352"/>
      <c r="W13" s="352"/>
      <c r="X13" s="352"/>
      <c r="Y13" s="352"/>
      <c r="Z13" s="352"/>
      <c r="AA13" s="352"/>
      <c r="AB13" s="352"/>
    </row>
    <row r="14" spans="1:28">
      <c r="A14" s="1057">
        <v>1</v>
      </c>
      <c r="B14" s="1057" t="s">
        <v>687</v>
      </c>
      <c r="C14" s="1057" t="s">
        <v>685</v>
      </c>
      <c r="D14" s="1057" t="s">
        <v>542</v>
      </c>
      <c r="E14" s="1057" t="s">
        <v>539</v>
      </c>
      <c r="G14" s="378"/>
      <c r="H14" s="378"/>
      <c r="I14" s="379"/>
      <c r="J14" s="353" t="s">
        <v>17</v>
      </c>
      <c r="K14" s="363" t="s">
        <v>38</v>
      </c>
      <c r="L14" s="363" t="s">
        <v>3</v>
      </c>
      <c r="M14" s="717" t="s">
        <v>4</v>
      </c>
      <c r="N14" s="363" t="s">
        <v>5</v>
      </c>
      <c r="O14" s="360" t="str">
        <f>'PL,HC,INV'!$P$4</f>
        <v>BIN</v>
      </c>
      <c r="P14" s="360" t="str">
        <f>'PL,HC,INV'!$I$6</f>
        <v>K_INR</v>
      </c>
      <c r="Q14" s="351">
        <f>'PL,HC,INV'!Q$42</f>
        <v>10526</v>
      </c>
      <c r="R14" s="351">
        <f>'PL,HC,INV'!R$42</f>
        <v>9347</v>
      </c>
      <c r="S14" s="351">
        <f>'PL,HC,INV'!S$42</f>
        <v>5900</v>
      </c>
      <c r="T14" s="351">
        <f>'PL,HC,INV'!T$42</f>
        <v>9800</v>
      </c>
      <c r="U14" s="351">
        <f>'PL,HC,INV'!U$42</f>
        <v>9800</v>
      </c>
      <c r="V14" s="351">
        <f>'PL,HC,INV'!V$42</f>
        <v>7708</v>
      </c>
      <c r="W14" s="351">
        <f>'PL,HC,INV'!W$42</f>
        <v>6039</v>
      </c>
      <c r="X14" s="351">
        <f>'PL,HC,INV'!X$42</f>
        <v>7721</v>
      </c>
      <c r="Y14" s="351">
        <f>'PL,HC,INV'!Y$42</f>
        <v>4390</v>
      </c>
      <c r="Z14" s="351">
        <f>'PL,HC,INV'!Z$42</f>
        <v>6092</v>
      </c>
      <c r="AA14" s="351">
        <f>'PL,HC,INV'!AA$42</f>
        <v>15382.800000000001</v>
      </c>
      <c r="AB14" s="351">
        <f>'PL,HC,INV'!AB$42</f>
        <v>9481</v>
      </c>
    </row>
    <row r="15" spans="1:28">
      <c r="A15" s="1057">
        <v>1</v>
      </c>
      <c r="B15" s="1057" t="s">
        <v>687</v>
      </c>
      <c r="C15" s="1057" t="s">
        <v>542</v>
      </c>
      <c r="D15" s="1057" t="s">
        <v>542</v>
      </c>
      <c r="E15" s="1057" t="s">
        <v>688</v>
      </c>
      <c r="G15" s="378"/>
      <c r="H15" s="378"/>
      <c r="I15" s="379"/>
      <c r="J15" s="353" t="s">
        <v>18</v>
      </c>
      <c r="K15" s="363" t="s">
        <v>38</v>
      </c>
      <c r="L15" s="363" t="s">
        <v>3</v>
      </c>
      <c r="M15" s="717" t="s">
        <v>4</v>
      </c>
      <c r="N15" s="363" t="s">
        <v>5</v>
      </c>
      <c r="O15" s="360" t="str">
        <f>'PL,HC,INV'!$P$4</f>
        <v>BIN</v>
      </c>
      <c r="P15" s="360" t="str">
        <f>'PL,HC,INV'!$I$6</f>
        <v>K_INR</v>
      </c>
      <c r="Q15" s="351">
        <f>'PL,HC,INV'!Q$43</f>
        <v>44835</v>
      </c>
      <c r="R15" s="351">
        <f>'PL,HC,INV'!R$43</f>
        <v>43093</v>
      </c>
      <c r="S15" s="351">
        <f>'PL,HC,INV'!S$43</f>
        <v>47682</v>
      </c>
      <c r="T15" s="351">
        <f>'PL,HC,INV'!T$43</f>
        <v>42965</v>
      </c>
      <c r="U15" s="351">
        <f>'PL,HC,INV'!U$43</f>
        <v>43633</v>
      </c>
      <c r="V15" s="351">
        <f>'PL,HC,INV'!V$43</f>
        <v>41977</v>
      </c>
      <c r="W15" s="351">
        <f>'PL,HC,INV'!W$43</f>
        <v>43805</v>
      </c>
      <c r="X15" s="351">
        <f>'PL,HC,INV'!X$43</f>
        <v>39569</v>
      </c>
      <c r="Y15" s="351">
        <f>'PL,HC,INV'!Y$43</f>
        <v>46477</v>
      </c>
      <c r="Z15" s="351">
        <f>'PL,HC,INV'!Z$43</f>
        <v>43490</v>
      </c>
      <c r="AA15" s="351">
        <f>'PL,HC,INV'!AA$43</f>
        <v>61531.200000000004</v>
      </c>
      <c r="AB15" s="351">
        <f>'PL,HC,INV'!AB$43</f>
        <v>59516</v>
      </c>
    </row>
    <row r="16" spans="1:28">
      <c r="A16" s="1057">
        <v>1</v>
      </c>
      <c r="B16" s="1057" t="s">
        <v>689</v>
      </c>
      <c r="C16" s="1057" t="s">
        <v>685</v>
      </c>
      <c r="D16" s="1057" t="s">
        <v>542</v>
      </c>
      <c r="E16" s="1057" t="s">
        <v>688</v>
      </c>
      <c r="G16" s="378"/>
      <c r="H16" s="378"/>
      <c r="I16" s="379"/>
      <c r="J16" s="353" t="s">
        <v>19</v>
      </c>
      <c r="K16" s="363" t="s">
        <v>38</v>
      </c>
      <c r="L16" s="363" t="s">
        <v>3</v>
      </c>
      <c r="M16" s="717" t="s">
        <v>4</v>
      </c>
      <c r="N16" s="363" t="s">
        <v>5</v>
      </c>
      <c r="O16" s="360" t="str">
        <f>'PL,HC,INV'!$P$4</f>
        <v>BIN</v>
      </c>
      <c r="P16" s="360" t="str">
        <f>'PL,HC,INV'!$I$6</f>
        <v>K_INR</v>
      </c>
      <c r="Q16" s="351">
        <f>'PL,HC,INV'!Q$44</f>
        <v>0</v>
      </c>
      <c r="R16" s="351">
        <f>'PL,HC,INV'!R$44</f>
        <v>0</v>
      </c>
      <c r="S16" s="351">
        <f>'PL,HC,INV'!S$44</f>
        <v>0</v>
      </c>
      <c r="T16" s="351">
        <f>'PL,HC,INV'!T$44</f>
        <v>0</v>
      </c>
      <c r="U16" s="351">
        <f>'PL,HC,INV'!U$44</f>
        <v>0</v>
      </c>
      <c r="V16" s="351">
        <f>'PL,HC,INV'!V$44</f>
        <v>0</v>
      </c>
      <c r="W16" s="351">
        <f>'PL,HC,INV'!W$44</f>
        <v>0</v>
      </c>
      <c r="X16" s="351">
        <f>'PL,HC,INV'!X$44</f>
        <v>0</v>
      </c>
      <c r="Y16" s="351">
        <f>'PL,HC,INV'!Y$44</f>
        <v>0</v>
      </c>
      <c r="Z16" s="351">
        <f>'PL,HC,INV'!Z$44</f>
        <v>0</v>
      </c>
      <c r="AA16" s="351">
        <f>'PL,HC,INV'!AA$44</f>
        <v>0</v>
      </c>
      <c r="AB16" s="351">
        <f>'PL,HC,INV'!AB$44</f>
        <v>0</v>
      </c>
    </row>
    <row r="17" spans="1:28">
      <c r="A17" s="1057">
        <v>1</v>
      </c>
      <c r="B17" s="366"/>
      <c r="C17" s="366"/>
      <c r="D17" s="366"/>
      <c r="E17" s="1059"/>
      <c r="G17" s="378"/>
      <c r="H17" s="378"/>
      <c r="I17" s="379"/>
      <c r="J17" s="348" t="s">
        <v>93</v>
      </c>
      <c r="K17" s="363" t="s">
        <v>38</v>
      </c>
      <c r="L17" s="363" t="s">
        <v>3</v>
      </c>
      <c r="M17" s="717" t="s">
        <v>4</v>
      </c>
      <c r="N17" s="363" t="s">
        <v>5</v>
      </c>
      <c r="O17" s="360" t="str">
        <f>'PL,HC,INV'!$P$4</f>
        <v>BIN</v>
      </c>
      <c r="P17" s="360" t="str">
        <f>'PL,HC,INV'!$I$6</f>
        <v>K_INR</v>
      </c>
      <c r="Q17" s="352"/>
      <c r="R17" s="352"/>
      <c r="S17" s="352"/>
      <c r="T17" s="352"/>
      <c r="U17" s="352"/>
      <c r="V17" s="352"/>
      <c r="W17" s="352"/>
      <c r="X17" s="352"/>
      <c r="Y17" s="352"/>
      <c r="Z17" s="352"/>
      <c r="AA17" s="352"/>
      <c r="AB17" s="352"/>
    </row>
    <row r="18" spans="1:28">
      <c r="A18" s="1057">
        <v>1</v>
      </c>
      <c r="B18" s="1057" t="s">
        <v>687</v>
      </c>
      <c r="C18" s="1057" t="s">
        <v>685</v>
      </c>
      <c r="D18" s="1057" t="s">
        <v>683</v>
      </c>
      <c r="E18" s="1057" t="s">
        <v>688</v>
      </c>
      <c r="G18" s="378"/>
      <c r="H18" s="378"/>
      <c r="I18" s="379"/>
      <c r="J18" s="353" t="s">
        <v>50</v>
      </c>
      <c r="K18" s="363" t="s">
        <v>38</v>
      </c>
      <c r="L18" s="363" t="s">
        <v>3</v>
      </c>
      <c r="M18" s="717" t="s">
        <v>4</v>
      </c>
      <c r="N18" s="363" t="s">
        <v>5</v>
      </c>
      <c r="O18" s="360" t="str">
        <f>'PL,HC,INV'!$P$4</f>
        <v>BIN</v>
      </c>
      <c r="P18" s="360" t="str">
        <f>'PL,HC,INV'!$I$6</f>
        <v>K_INR</v>
      </c>
      <c r="Q18" s="351">
        <f>'PL,HC,INV'!Q$46</f>
        <v>74</v>
      </c>
      <c r="R18" s="351">
        <f>'PL,HC,INV'!R$46</f>
        <v>108</v>
      </c>
      <c r="S18" s="351">
        <f>'PL,HC,INV'!S$46</f>
        <v>115</v>
      </c>
      <c r="T18" s="351">
        <f>'PL,HC,INV'!T$46</f>
        <v>646</v>
      </c>
      <c r="U18" s="351">
        <f>'PL,HC,INV'!U$46</f>
        <v>1798</v>
      </c>
      <c r="V18" s="351">
        <f>'PL,HC,INV'!V$46</f>
        <v>2347</v>
      </c>
      <c r="W18" s="351">
        <f>'PL,HC,INV'!W$46</f>
        <v>2409</v>
      </c>
      <c r="X18" s="351">
        <f>'PL,HC,INV'!X$46</f>
        <v>2553</v>
      </c>
      <c r="Y18" s="351">
        <f>'PL,HC,INV'!Y$46</f>
        <v>2810</v>
      </c>
      <c r="Z18" s="351">
        <f>'PL,HC,INV'!Z$46</f>
        <v>1933</v>
      </c>
      <c r="AA18" s="351">
        <f>'PL,HC,INV'!AA$46</f>
        <v>2255</v>
      </c>
      <c r="AB18" s="351">
        <f>'PL,HC,INV'!AB$46</f>
        <v>3093</v>
      </c>
    </row>
    <row r="19" spans="1:28">
      <c r="A19" s="1057">
        <v>1</v>
      </c>
      <c r="B19" s="1057" t="s">
        <v>687</v>
      </c>
      <c r="C19" s="1057" t="s">
        <v>542</v>
      </c>
      <c r="D19" s="1057" t="s">
        <v>542</v>
      </c>
      <c r="E19" s="1057" t="s">
        <v>690</v>
      </c>
      <c r="G19" s="378"/>
      <c r="H19" s="378"/>
      <c r="I19" s="379"/>
      <c r="J19" s="353" t="s">
        <v>51</v>
      </c>
      <c r="K19" s="363" t="s">
        <v>38</v>
      </c>
      <c r="L19" s="363" t="s">
        <v>3</v>
      </c>
      <c r="M19" s="717" t="s">
        <v>4</v>
      </c>
      <c r="N19" s="363" t="s">
        <v>5</v>
      </c>
      <c r="O19" s="360" t="str">
        <f>'PL,HC,INV'!$P$4</f>
        <v>BIN</v>
      </c>
      <c r="P19" s="360" t="str">
        <f>'PL,HC,INV'!$I$6</f>
        <v>K_INR</v>
      </c>
      <c r="Q19" s="351">
        <f>'PL,HC,INV'!Q$47</f>
        <v>7621</v>
      </c>
      <c r="R19" s="351">
        <f>'PL,HC,INV'!R$47</f>
        <v>7684</v>
      </c>
      <c r="S19" s="351">
        <f>'PL,HC,INV'!S$47</f>
        <v>23475</v>
      </c>
      <c r="T19" s="351">
        <f>'PL,HC,INV'!T$47</f>
        <v>7608</v>
      </c>
      <c r="U19" s="351">
        <f>'PL,HC,INV'!U$47</f>
        <v>7559</v>
      </c>
      <c r="V19" s="351">
        <f>'PL,HC,INV'!V$47</f>
        <v>21871</v>
      </c>
      <c r="W19" s="351">
        <f>'PL,HC,INV'!W$47</f>
        <v>7445</v>
      </c>
      <c r="X19" s="351">
        <f>'PL,HC,INV'!X$47</f>
        <v>7278</v>
      </c>
      <c r="Y19" s="351">
        <f>'PL,HC,INV'!Y$47</f>
        <v>19106</v>
      </c>
      <c r="Z19" s="351">
        <f>'PL,HC,INV'!Z$47</f>
        <v>7729</v>
      </c>
      <c r="AA19" s="351">
        <f>'PL,HC,INV'!AA$47</f>
        <v>7483</v>
      </c>
      <c r="AB19" s="351">
        <f>'PL,HC,INV'!AB$47</f>
        <v>24746</v>
      </c>
    </row>
    <row r="20" spans="1:28">
      <c r="A20" s="1057">
        <v>1</v>
      </c>
      <c r="B20" s="1057" t="s">
        <v>691</v>
      </c>
      <c r="C20" s="1057" t="s">
        <v>542</v>
      </c>
      <c r="D20" s="1057" t="s">
        <v>542</v>
      </c>
      <c r="E20" s="1057" t="s">
        <v>688</v>
      </c>
      <c r="G20" s="378"/>
      <c r="H20" s="378"/>
      <c r="I20" s="379"/>
      <c r="J20" s="353" t="s">
        <v>20</v>
      </c>
      <c r="K20" s="363" t="s">
        <v>38</v>
      </c>
      <c r="L20" s="363" t="s">
        <v>3</v>
      </c>
      <c r="M20" s="717" t="s">
        <v>4</v>
      </c>
      <c r="N20" s="363" t="s">
        <v>5</v>
      </c>
      <c r="O20" s="360" t="str">
        <f>'PL,HC,INV'!$P$4</f>
        <v>BIN</v>
      </c>
      <c r="P20" s="360" t="str">
        <f>'PL,HC,INV'!$I$6</f>
        <v>K_INR</v>
      </c>
      <c r="Q20" s="351">
        <f>'PL,HC,INV'!Q$48</f>
        <v>496</v>
      </c>
      <c r="R20" s="351">
        <f>'PL,HC,INV'!R$48</f>
        <v>1220</v>
      </c>
      <c r="S20" s="351">
        <f>'PL,HC,INV'!S$48</f>
        <v>676</v>
      </c>
      <c r="T20" s="351">
        <f>'PL,HC,INV'!T$48</f>
        <v>741</v>
      </c>
      <c r="U20" s="351">
        <f>'PL,HC,INV'!U$48</f>
        <v>934</v>
      </c>
      <c r="V20" s="351">
        <f>'PL,HC,INV'!V$48</f>
        <v>518</v>
      </c>
      <c r="W20" s="351">
        <f>'PL,HC,INV'!W$48</f>
        <v>1588</v>
      </c>
      <c r="X20" s="351">
        <f>'PL,HC,INV'!X$48</f>
        <v>1423</v>
      </c>
      <c r="Y20" s="351">
        <f>'PL,HC,INV'!Y$48</f>
        <v>1316</v>
      </c>
      <c r="Z20" s="351">
        <f>'PL,HC,INV'!Z$48</f>
        <v>891</v>
      </c>
      <c r="AA20" s="351">
        <f>'PL,HC,INV'!AA$48</f>
        <v>642</v>
      </c>
      <c r="AB20" s="351">
        <f>'PL,HC,INV'!AB$48</f>
        <v>1754</v>
      </c>
    </row>
    <row r="21" spans="1:28">
      <c r="A21" s="1057">
        <v>1</v>
      </c>
      <c r="B21" s="1057" t="s">
        <v>687</v>
      </c>
      <c r="C21" s="1057" t="s">
        <v>685</v>
      </c>
      <c r="D21" s="1057" t="s">
        <v>685</v>
      </c>
      <c r="E21" s="1057" t="s">
        <v>688</v>
      </c>
      <c r="G21" s="378"/>
      <c r="H21" s="378"/>
      <c r="I21" s="379"/>
      <c r="J21" s="353" t="s">
        <v>21</v>
      </c>
      <c r="K21" s="363" t="s">
        <v>38</v>
      </c>
      <c r="L21" s="363" t="s">
        <v>3</v>
      </c>
      <c r="M21" s="717" t="s">
        <v>4</v>
      </c>
      <c r="N21" s="363" t="s">
        <v>5</v>
      </c>
      <c r="O21" s="360" t="str">
        <f>'PL,HC,INV'!$P$4</f>
        <v>BIN</v>
      </c>
      <c r="P21" s="360" t="str">
        <f>'PL,HC,INV'!$I$6</f>
        <v>K_INR</v>
      </c>
      <c r="Q21" s="351">
        <f>'PL,HC,INV'!Q$49</f>
        <v>9411</v>
      </c>
      <c r="R21" s="351">
        <f>'PL,HC,INV'!R$49</f>
        <v>8912</v>
      </c>
      <c r="S21" s="351">
        <f>'PL,HC,INV'!S$49</f>
        <v>-11284</v>
      </c>
      <c r="T21" s="351">
        <f>'PL,HC,INV'!T$49</f>
        <v>8659</v>
      </c>
      <c r="U21" s="351">
        <f>'PL,HC,INV'!U$49</f>
        <v>8872</v>
      </c>
      <c r="V21" s="351">
        <f>'PL,HC,INV'!V$49</f>
        <v>-8596</v>
      </c>
      <c r="W21" s="351">
        <f>'PL,HC,INV'!W$49</f>
        <v>9728</v>
      </c>
      <c r="X21" s="351">
        <f>'PL,HC,INV'!X$49</f>
        <v>12587</v>
      </c>
      <c r="Y21" s="351">
        <f>'PL,HC,INV'!Y$49</f>
        <v>-4791</v>
      </c>
      <c r="Z21" s="351">
        <f>'PL,HC,INV'!Z$49</f>
        <v>8571</v>
      </c>
      <c r="AA21" s="351">
        <f>'PL,HC,INV'!AA$49</f>
        <v>9102</v>
      </c>
      <c r="AB21" s="351">
        <f>'PL,HC,INV'!AB$49</f>
        <v>-8113</v>
      </c>
    </row>
    <row r="22" spans="1:28">
      <c r="A22" s="1057">
        <v>1</v>
      </c>
      <c r="B22" s="1057" t="s">
        <v>687</v>
      </c>
      <c r="C22" s="1057" t="s">
        <v>685</v>
      </c>
      <c r="D22" s="1057" t="s">
        <v>542</v>
      </c>
      <c r="E22" s="1057" t="s">
        <v>688</v>
      </c>
      <c r="G22" s="378"/>
      <c r="H22" s="378"/>
      <c r="I22" s="379"/>
      <c r="J22" s="353" t="s">
        <v>52</v>
      </c>
      <c r="K22" s="363" t="s">
        <v>38</v>
      </c>
      <c r="L22" s="363" t="s">
        <v>3</v>
      </c>
      <c r="M22" s="717" t="s">
        <v>4</v>
      </c>
      <c r="N22" s="363" t="s">
        <v>5</v>
      </c>
      <c r="O22" s="360" t="str">
        <f>'PL,HC,INV'!$P$4</f>
        <v>BIN</v>
      </c>
      <c r="P22" s="360" t="str">
        <f>'PL,HC,INV'!$I$6</f>
        <v>K_INR</v>
      </c>
      <c r="Q22" s="351">
        <f>'PL,HC,INV'!Q$50</f>
        <v>99</v>
      </c>
      <c r="R22" s="351">
        <f>'PL,HC,INV'!R$50</f>
        <v>99</v>
      </c>
      <c r="S22" s="351">
        <f>'PL,HC,INV'!S$50</f>
        <v>125</v>
      </c>
      <c r="T22" s="351">
        <f>'PL,HC,INV'!T$50</f>
        <v>133</v>
      </c>
      <c r="U22" s="351">
        <f>'PL,HC,INV'!U$50</f>
        <v>130</v>
      </c>
      <c r="V22" s="351">
        <f>'PL,HC,INV'!V$50</f>
        <v>384</v>
      </c>
      <c r="W22" s="351">
        <f>'PL,HC,INV'!W$50</f>
        <v>69</v>
      </c>
      <c r="X22" s="351">
        <f>'PL,HC,INV'!X$50</f>
        <v>0</v>
      </c>
      <c r="Y22" s="351">
        <f>'PL,HC,INV'!Y$50</f>
        <v>306</v>
      </c>
      <c r="Z22" s="351">
        <f>'PL,HC,INV'!Z$50</f>
        <v>58</v>
      </c>
      <c r="AA22" s="351">
        <f>'PL,HC,INV'!AA$50</f>
        <v>0</v>
      </c>
      <c r="AB22" s="351">
        <f>'PL,HC,INV'!AB$50</f>
        <v>43</v>
      </c>
    </row>
    <row r="23" spans="1:28">
      <c r="A23" s="1057">
        <v>1</v>
      </c>
      <c r="B23" s="1057" t="s">
        <v>687</v>
      </c>
      <c r="C23" s="1057" t="s">
        <v>683</v>
      </c>
      <c r="D23" s="1057" t="s">
        <v>542</v>
      </c>
      <c r="E23" s="1057" t="s">
        <v>539</v>
      </c>
      <c r="G23" s="378"/>
      <c r="H23" s="378"/>
      <c r="I23" s="379"/>
      <c r="J23" s="353" t="s">
        <v>22</v>
      </c>
      <c r="K23" s="363" t="s">
        <v>38</v>
      </c>
      <c r="L23" s="363" t="s">
        <v>3</v>
      </c>
      <c r="M23" s="717" t="s">
        <v>4</v>
      </c>
      <c r="N23" s="363" t="s">
        <v>5</v>
      </c>
      <c r="O23" s="360" t="str">
        <f>'PL,HC,INV'!$P$4</f>
        <v>BIN</v>
      </c>
      <c r="P23" s="360" t="str">
        <f>'PL,HC,INV'!$I$6</f>
        <v>K_INR</v>
      </c>
      <c r="Q23" s="351">
        <f>'PL,HC,INV'!Q$51</f>
        <v>32790</v>
      </c>
      <c r="R23" s="351">
        <f>'PL,HC,INV'!R$51</f>
        <v>19392</v>
      </c>
      <c r="S23" s="351">
        <f>'PL,HC,INV'!S$51</f>
        <v>19816</v>
      </c>
      <c r="T23" s="351">
        <f>'PL,HC,INV'!T$51</f>
        <v>23747</v>
      </c>
      <c r="U23" s="351">
        <f>'PL,HC,INV'!U$51</f>
        <v>27899</v>
      </c>
      <c r="V23" s="351">
        <f>'PL,HC,INV'!V$51</f>
        <v>31421</v>
      </c>
      <c r="W23" s="351">
        <f>'PL,HC,INV'!W$51</f>
        <v>52463</v>
      </c>
      <c r="X23" s="351">
        <f>'PL,HC,INV'!X$51</f>
        <v>59160</v>
      </c>
      <c r="Y23" s="351">
        <f>'PL,HC,INV'!Y$51</f>
        <v>27424</v>
      </c>
      <c r="Z23" s="351">
        <f>'PL,HC,INV'!Z$51</f>
        <v>22829</v>
      </c>
      <c r="AA23" s="351">
        <f>'PL,HC,INV'!AA$51</f>
        <v>-2127</v>
      </c>
      <c r="AB23" s="351">
        <f>'PL,HC,INV'!AB$51</f>
        <v>71826</v>
      </c>
    </row>
    <row r="24" spans="1:28" s="1306" customFormat="1">
      <c r="A24" s="1306">
        <v>1</v>
      </c>
      <c r="B24" s="1307"/>
      <c r="C24" s="1308" t="s">
        <v>542</v>
      </c>
      <c r="F24" s="1309"/>
      <c r="G24" s="1310"/>
      <c r="H24" s="1310"/>
      <c r="I24" s="1311"/>
      <c r="J24" s="1312" t="s">
        <v>863</v>
      </c>
      <c r="K24" s="1313" t="s">
        <v>2</v>
      </c>
      <c r="L24" s="1353" t="s">
        <v>3</v>
      </c>
      <c r="M24" s="1315" t="s">
        <v>4</v>
      </c>
      <c r="N24" s="1316" t="s">
        <v>5</v>
      </c>
      <c r="O24" s="1317" t="str">
        <f>'PL,HC,INV'!$P$4</f>
        <v>BIN</v>
      </c>
      <c r="P24" s="1317" t="str">
        <f>'PL,HC,INV'!$I$6</f>
        <v>K_INR</v>
      </c>
      <c r="Q24" s="1318"/>
      <c r="R24" s="1318"/>
      <c r="S24" s="1318"/>
      <c r="T24" s="1318"/>
      <c r="U24" s="1318"/>
      <c r="V24" s="1318"/>
      <c r="W24" s="1318"/>
      <c r="X24" s="1318"/>
      <c r="Y24" s="1318"/>
      <c r="Z24" s="1318"/>
      <c r="AA24" s="1318"/>
      <c r="AB24" s="1318"/>
    </row>
    <row r="25" spans="1:28">
      <c r="A25" s="1057">
        <v>1</v>
      </c>
      <c r="B25" s="1057" t="s">
        <v>687</v>
      </c>
      <c r="C25" s="1057" t="s">
        <v>685</v>
      </c>
      <c r="D25" s="1057" t="s">
        <v>542</v>
      </c>
      <c r="E25" s="1057" t="s">
        <v>692</v>
      </c>
      <c r="G25" s="378"/>
      <c r="H25" s="378"/>
      <c r="I25" s="379"/>
      <c r="J25" s="348" t="s">
        <v>42</v>
      </c>
      <c r="K25" s="363" t="s">
        <v>38</v>
      </c>
      <c r="L25" s="363" t="s">
        <v>3</v>
      </c>
      <c r="M25" s="717" t="s">
        <v>4</v>
      </c>
      <c r="N25" s="363" t="s">
        <v>5</v>
      </c>
      <c r="O25" s="347" t="str">
        <f>O42</f>
        <v>BIN</v>
      </c>
      <c r="P25" s="347" t="str">
        <f>P42</f>
        <v>K_INR</v>
      </c>
      <c r="Q25" s="351">
        <f>'PL,HC,INV'!Q$60</f>
        <v>0</v>
      </c>
      <c r="R25" s="351">
        <f>'PL,HC,INV'!R$60</f>
        <v>0</v>
      </c>
      <c r="S25" s="351">
        <f>'PL,HC,INV'!S$60</f>
        <v>0</v>
      </c>
      <c r="T25" s="351">
        <f>'PL,HC,INV'!T$60</f>
        <v>0</v>
      </c>
      <c r="U25" s="351">
        <f>'PL,HC,INV'!U$60</f>
        <v>0</v>
      </c>
      <c r="V25" s="351">
        <f>'PL,HC,INV'!V$60</f>
        <v>0</v>
      </c>
      <c r="W25" s="351">
        <f>'PL,HC,INV'!W$60</f>
        <v>0</v>
      </c>
      <c r="X25" s="351">
        <f>'PL,HC,INV'!X$60</f>
        <v>0</v>
      </c>
      <c r="Y25" s="351">
        <f>'PL,HC,INV'!Y$60</f>
        <v>0</v>
      </c>
      <c r="Z25" s="351">
        <f>'PL,HC,INV'!Z$60</f>
        <v>0</v>
      </c>
      <c r="AA25" s="351">
        <f>'PL,HC,INV'!AA$60</f>
        <v>0</v>
      </c>
      <c r="AB25" s="351">
        <f>'PL,HC,INV'!AB$60</f>
        <v>0</v>
      </c>
    </row>
    <row r="26" spans="1:28">
      <c r="A26" s="1057">
        <v>1</v>
      </c>
      <c r="B26" s="1057" t="s">
        <v>689</v>
      </c>
      <c r="C26" s="1057" t="s">
        <v>542</v>
      </c>
      <c r="D26" s="1057" t="s">
        <v>683</v>
      </c>
      <c r="E26" s="1057" t="s">
        <v>692</v>
      </c>
      <c r="G26" s="378"/>
      <c r="H26" s="378"/>
      <c r="I26" s="379"/>
      <c r="J26" s="348" t="s">
        <v>43</v>
      </c>
      <c r="K26" s="363" t="s">
        <v>38</v>
      </c>
      <c r="L26" s="363" t="s">
        <v>3</v>
      </c>
      <c r="M26" s="717" t="s">
        <v>4</v>
      </c>
      <c r="N26" s="363" t="s">
        <v>5</v>
      </c>
      <c r="O26" s="347" t="str">
        <f>O42</f>
        <v>BIN</v>
      </c>
      <c r="P26" s="347" t="str">
        <f>P42</f>
        <v>K_INR</v>
      </c>
      <c r="Q26" s="351">
        <f>'PL,HC,INV'!Q$61</f>
        <v>0</v>
      </c>
      <c r="R26" s="351">
        <f>'PL,HC,INV'!R$61</f>
        <v>0</v>
      </c>
      <c r="S26" s="351">
        <f>'PL,HC,INV'!S$61</f>
        <v>0</v>
      </c>
      <c r="T26" s="351">
        <f>'PL,HC,INV'!T$61</f>
        <v>0</v>
      </c>
      <c r="U26" s="351">
        <f>'PL,HC,INV'!U$61</f>
        <v>0</v>
      </c>
      <c r="V26" s="351">
        <f>'PL,HC,INV'!V$61</f>
        <v>0</v>
      </c>
      <c r="W26" s="351">
        <f>'PL,HC,INV'!W$61</f>
        <v>0</v>
      </c>
      <c r="X26" s="351">
        <f>'PL,HC,INV'!X$61</f>
        <v>0</v>
      </c>
      <c r="Y26" s="351">
        <f>'PL,HC,INV'!Y$61</f>
        <v>0</v>
      </c>
      <c r="Z26" s="351">
        <f>'PL,HC,INV'!Z$61</f>
        <v>0</v>
      </c>
      <c r="AA26" s="351">
        <f>'PL,HC,INV'!AA$61</f>
        <v>0</v>
      </c>
      <c r="AB26" s="351">
        <f>'PL,HC,INV'!AB$61</f>
        <v>0</v>
      </c>
    </row>
    <row r="27" spans="1:28">
      <c r="A27" s="1057">
        <v>1</v>
      </c>
      <c r="B27" s="1057" t="s">
        <v>687</v>
      </c>
      <c r="C27" s="1057" t="s">
        <v>685</v>
      </c>
      <c r="D27" s="1057" t="s">
        <v>685</v>
      </c>
      <c r="E27" s="1057" t="s">
        <v>692</v>
      </c>
      <c r="G27" s="378"/>
      <c r="H27" s="378"/>
      <c r="I27" s="379"/>
      <c r="J27" s="348" t="s">
        <v>44</v>
      </c>
      <c r="K27" s="363" t="s">
        <v>38</v>
      </c>
      <c r="L27" s="363" t="s">
        <v>3</v>
      </c>
      <c r="M27" s="717" t="s">
        <v>4</v>
      </c>
      <c r="N27" s="363" t="s">
        <v>5</v>
      </c>
      <c r="O27" s="347" t="str">
        <f>O42</f>
        <v>BIN</v>
      </c>
      <c r="P27" s="347" t="str">
        <f>P42</f>
        <v>K_INR</v>
      </c>
      <c r="Q27" s="351">
        <f>'PL,HC,INV'!Q$62</f>
        <v>283</v>
      </c>
      <c r="R27" s="351">
        <f>'PL,HC,INV'!R$62</f>
        <v>0</v>
      </c>
      <c r="S27" s="351">
        <f>'PL,HC,INV'!S$62</f>
        <v>-33</v>
      </c>
      <c r="T27" s="351">
        <f>'PL,HC,INV'!T$62</f>
        <v>0</v>
      </c>
      <c r="U27" s="351">
        <f>'PL,HC,INV'!U$62</f>
        <v>1148</v>
      </c>
      <c r="V27" s="351">
        <f>'PL,HC,INV'!V$62</f>
        <v>0</v>
      </c>
      <c r="W27" s="351">
        <f>'PL,HC,INV'!W$62</f>
        <v>0</v>
      </c>
      <c r="X27" s="351">
        <f>'PL,HC,INV'!X$62</f>
        <v>0</v>
      </c>
      <c r="Y27" s="351">
        <f>'PL,HC,INV'!Y$62</f>
        <v>0</v>
      </c>
      <c r="Z27" s="351">
        <f>'PL,HC,INV'!Z$62</f>
        <v>0</v>
      </c>
      <c r="AA27" s="351">
        <f>'PL,HC,INV'!AA$62</f>
        <v>0</v>
      </c>
      <c r="AB27" s="351">
        <f>'PL,HC,INV'!AB$62</f>
        <v>0</v>
      </c>
    </row>
    <row r="28" spans="1:28">
      <c r="A28" s="1057">
        <v>1</v>
      </c>
      <c r="B28" s="1057" t="s">
        <v>687</v>
      </c>
      <c r="C28" s="1057" t="s">
        <v>542</v>
      </c>
      <c r="D28" s="1057" t="s">
        <v>542</v>
      </c>
      <c r="E28" s="1057" t="s">
        <v>692</v>
      </c>
      <c r="G28" s="378"/>
      <c r="H28" s="378"/>
      <c r="I28" s="379"/>
      <c r="J28" s="348" t="s">
        <v>23</v>
      </c>
      <c r="K28" s="363" t="s">
        <v>38</v>
      </c>
      <c r="L28" s="363" t="s">
        <v>3</v>
      </c>
      <c r="M28" s="717" t="s">
        <v>4</v>
      </c>
      <c r="N28" s="363" t="s">
        <v>5</v>
      </c>
      <c r="O28" s="347" t="str">
        <f>O42</f>
        <v>BIN</v>
      </c>
      <c r="P28" s="347" t="str">
        <f>P42</f>
        <v>K_INR</v>
      </c>
      <c r="Q28" s="351">
        <f>'PL,HC,INV'!Q$64</f>
        <v>173</v>
      </c>
      <c r="R28" s="351">
        <f>'PL,HC,INV'!R$64</f>
        <v>0</v>
      </c>
      <c r="S28" s="351">
        <f>'PL,HC,INV'!S$64</f>
        <v>6001</v>
      </c>
      <c r="T28" s="351">
        <f>'PL,HC,INV'!T$64</f>
        <v>1984</v>
      </c>
      <c r="U28" s="351">
        <f>'PL,HC,INV'!U$64</f>
        <v>447</v>
      </c>
      <c r="V28" s="351">
        <f>'PL,HC,INV'!V$64</f>
        <v>0</v>
      </c>
      <c r="W28" s="351">
        <f>'PL,HC,INV'!W$64</f>
        <v>623</v>
      </c>
      <c r="X28" s="351">
        <f>'PL,HC,INV'!X$64</f>
        <v>269</v>
      </c>
      <c r="Y28" s="351">
        <f>'PL,HC,INV'!Y$64</f>
        <v>6279</v>
      </c>
      <c r="Z28" s="351">
        <f>'PL,HC,INV'!Z$64</f>
        <v>15</v>
      </c>
      <c r="AA28" s="351">
        <f>'PL,HC,INV'!AA$64</f>
        <v>385</v>
      </c>
      <c r="AB28" s="351">
        <f>'PL,HC,INV'!AB$64</f>
        <v>36050</v>
      </c>
    </row>
    <row r="29" spans="1:28" s="387" customFormat="1">
      <c r="A29" s="1057">
        <v>1</v>
      </c>
      <c r="F29" s="619"/>
      <c r="G29" s="378"/>
      <c r="H29" s="378"/>
      <c r="I29" s="378"/>
      <c r="J29" s="388"/>
      <c r="K29" s="389"/>
      <c r="L29" s="389"/>
      <c r="M29" s="389"/>
      <c r="N29" s="389"/>
      <c r="O29" s="388"/>
      <c r="P29" s="388"/>
      <c r="Q29" s="388"/>
      <c r="R29" s="388"/>
      <c r="S29" s="388"/>
      <c r="T29" s="388"/>
      <c r="U29" s="388"/>
      <c r="V29" s="388"/>
      <c r="W29" s="388"/>
      <c r="X29" s="388"/>
      <c r="Y29" s="388"/>
      <c r="Z29" s="388"/>
      <c r="AA29" s="388"/>
      <c r="AB29" s="388"/>
    </row>
    <row r="30" spans="1:28">
      <c r="A30" s="1057">
        <v>1</v>
      </c>
      <c r="B30" s="1057" t="s">
        <v>691</v>
      </c>
      <c r="C30" s="1057" t="s">
        <v>685</v>
      </c>
      <c r="D30" s="1057" t="s">
        <v>683</v>
      </c>
      <c r="E30" s="1060" t="s">
        <v>200</v>
      </c>
      <c r="G30" s="378"/>
      <c r="H30" s="378"/>
      <c r="I30" s="379"/>
      <c r="J30" s="348" t="s">
        <v>53</v>
      </c>
      <c r="K30" s="363" t="s">
        <v>38</v>
      </c>
      <c r="L30" s="363" t="s">
        <v>3</v>
      </c>
      <c r="M30" s="717" t="s">
        <v>4</v>
      </c>
      <c r="N30" s="363" t="s">
        <v>5</v>
      </c>
      <c r="O30" s="347" t="str">
        <f>O42</f>
        <v>BIN</v>
      </c>
      <c r="P30" s="347" t="str">
        <f>P42</f>
        <v>K_INR</v>
      </c>
      <c r="Q30" s="351">
        <f>'PL,HC,INV'!Q$66</f>
        <v>0</v>
      </c>
      <c r="R30" s="351">
        <f>'PL,HC,INV'!R$66</f>
        <v>0</v>
      </c>
      <c r="S30" s="351">
        <f>'PL,HC,INV'!S$66</f>
        <v>0</v>
      </c>
      <c r="T30" s="351">
        <f>'PL,HC,INV'!T$66</f>
        <v>635</v>
      </c>
      <c r="U30" s="351">
        <f>'PL,HC,INV'!U$66</f>
        <v>0</v>
      </c>
      <c r="V30" s="351">
        <f>'PL,HC,INV'!V$66</f>
        <v>763</v>
      </c>
      <c r="W30" s="351">
        <f>'PL,HC,INV'!W$66</f>
        <v>0</v>
      </c>
      <c r="X30" s="351">
        <f>'PL,HC,INV'!X$66</f>
        <v>0</v>
      </c>
      <c r="Y30" s="351">
        <f>'PL,HC,INV'!Y$66</f>
        <v>0</v>
      </c>
      <c r="Z30" s="351">
        <f>'PL,HC,INV'!Z$66</f>
        <v>0</v>
      </c>
      <c r="AA30" s="351">
        <f>'PL,HC,INV'!AA$66</f>
        <v>0</v>
      </c>
      <c r="AB30" s="351">
        <f>'PL,HC,INV'!AB$66</f>
        <v>0</v>
      </c>
    </row>
    <row r="31" spans="1:28">
      <c r="A31" s="1057">
        <v>1</v>
      </c>
      <c r="B31" s="1057" t="s">
        <v>687</v>
      </c>
      <c r="C31" s="1057" t="s">
        <v>685</v>
      </c>
      <c r="D31" s="1057" t="s">
        <v>542</v>
      </c>
      <c r="E31" s="1060" t="s">
        <v>693</v>
      </c>
      <c r="G31" s="378"/>
      <c r="H31" s="378"/>
      <c r="I31" s="379"/>
      <c r="J31" s="348" t="s">
        <v>45</v>
      </c>
      <c r="K31" s="363" t="s">
        <v>38</v>
      </c>
      <c r="L31" s="363" t="s">
        <v>3</v>
      </c>
      <c r="M31" s="717" t="s">
        <v>4</v>
      </c>
      <c r="N31" s="363" t="s">
        <v>5</v>
      </c>
      <c r="O31" s="347" t="str">
        <f>O42</f>
        <v>BIN</v>
      </c>
      <c r="P31" s="347" t="str">
        <f>P42</f>
        <v>K_INR</v>
      </c>
      <c r="Q31" s="351">
        <f>'PL,HC,INV'!Q$67</f>
        <v>0</v>
      </c>
      <c r="R31" s="351">
        <f>'PL,HC,INV'!R$67</f>
        <v>0</v>
      </c>
      <c r="S31" s="351">
        <f>'PL,HC,INV'!S$67</f>
        <v>0</v>
      </c>
      <c r="T31" s="351">
        <f>'PL,HC,INV'!T$67</f>
        <v>0</v>
      </c>
      <c r="U31" s="351">
        <f>'PL,HC,INV'!U$67</f>
        <v>0</v>
      </c>
      <c r="V31" s="351">
        <f>'PL,HC,INV'!V$67</f>
        <v>0</v>
      </c>
      <c r="W31" s="351">
        <f>'PL,HC,INV'!W$67</f>
        <v>0</v>
      </c>
      <c r="X31" s="351">
        <f>'PL,HC,INV'!X$67</f>
        <v>0</v>
      </c>
      <c r="Y31" s="351">
        <f>'PL,HC,INV'!Y$67</f>
        <v>0</v>
      </c>
      <c r="Z31" s="351">
        <f>'PL,HC,INV'!Z$67</f>
        <v>0</v>
      </c>
      <c r="AA31" s="351">
        <f>'PL,HC,INV'!AA$67</f>
        <v>0</v>
      </c>
      <c r="AB31" s="351">
        <f>'PL,HC,INV'!AB$67</f>
        <v>0</v>
      </c>
    </row>
    <row r="32" spans="1:28">
      <c r="A32" s="1057">
        <v>1</v>
      </c>
      <c r="B32" s="1057" t="s">
        <v>691</v>
      </c>
      <c r="C32" s="1057" t="s">
        <v>685</v>
      </c>
      <c r="D32" s="1057" t="s">
        <v>685</v>
      </c>
      <c r="E32" s="1060" t="s">
        <v>694</v>
      </c>
      <c r="G32" s="378"/>
      <c r="H32" s="378"/>
      <c r="I32" s="379"/>
      <c r="J32" s="348" t="s">
        <v>94</v>
      </c>
      <c r="K32" s="363" t="s">
        <v>38</v>
      </c>
      <c r="L32" s="363" t="s">
        <v>3</v>
      </c>
      <c r="M32" s="717" t="s">
        <v>4</v>
      </c>
      <c r="N32" s="363" t="s">
        <v>5</v>
      </c>
      <c r="O32" s="347" t="str">
        <f>O42</f>
        <v>BIN</v>
      </c>
      <c r="P32" s="347" t="str">
        <f>P42</f>
        <v>K_INR</v>
      </c>
      <c r="Q32" s="351">
        <f>'PL,HC,INV'!Q$69</f>
        <v>0</v>
      </c>
      <c r="R32" s="351">
        <f>'PL,HC,INV'!R$69</f>
        <v>0</v>
      </c>
      <c r="S32" s="351">
        <f>'PL,HC,INV'!S$69</f>
        <v>0</v>
      </c>
      <c r="T32" s="351">
        <f>'PL,HC,INV'!T$69</f>
        <v>0</v>
      </c>
      <c r="U32" s="351">
        <f>'PL,HC,INV'!U$69</f>
        <v>0</v>
      </c>
      <c r="V32" s="351">
        <f>'PL,HC,INV'!V$69</f>
        <v>0</v>
      </c>
      <c r="W32" s="351">
        <f>'PL,HC,INV'!W$69</f>
        <v>0</v>
      </c>
      <c r="X32" s="351">
        <f>'PL,HC,INV'!X$69</f>
        <v>0</v>
      </c>
      <c r="Y32" s="351">
        <f>'PL,HC,INV'!Y$69</f>
        <v>0</v>
      </c>
      <c r="Z32" s="351">
        <f>'PL,HC,INV'!Z$69</f>
        <v>0</v>
      </c>
      <c r="AA32" s="351">
        <f>'PL,HC,INV'!AA$69</f>
        <v>0</v>
      </c>
      <c r="AB32" s="351">
        <f>'PL,HC,INV'!AB$69</f>
        <v>0</v>
      </c>
    </row>
    <row r="33" spans="1:28">
      <c r="A33" s="1057">
        <v>1</v>
      </c>
      <c r="B33" s="1057" t="s">
        <v>691</v>
      </c>
      <c r="C33" s="1057" t="s">
        <v>542</v>
      </c>
      <c r="D33" s="1057" t="s">
        <v>542</v>
      </c>
      <c r="E33" s="1060" t="s">
        <v>694</v>
      </c>
      <c r="G33" s="378"/>
      <c r="H33" s="378"/>
      <c r="I33" s="379"/>
      <c r="J33" s="348" t="s">
        <v>24</v>
      </c>
      <c r="K33" s="363" t="s">
        <v>38</v>
      </c>
      <c r="L33" s="363" t="s">
        <v>3</v>
      </c>
      <c r="M33" s="717" t="s">
        <v>4</v>
      </c>
      <c r="N33" s="363" t="s">
        <v>5</v>
      </c>
      <c r="O33" s="347" t="str">
        <f>O42</f>
        <v>BIN</v>
      </c>
      <c r="P33" s="347" t="str">
        <f>P42</f>
        <v>K_INR</v>
      </c>
      <c r="Q33" s="351">
        <f>'PL,HC,INV'!Q$70</f>
        <v>0</v>
      </c>
      <c r="R33" s="351">
        <f>'PL,HC,INV'!R$70</f>
        <v>0</v>
      </c>
      <c r="S33" s="351">
        <f>'PL,HC,INV'!S$70</f>
        <v>0</v>
      </c>
      <c r="T33" s="351">
        <f>'PL,HC,INV'!T$70</f>
        <v>0</v>
      </c>
      <c r="U33" s="351">
        <f>'PL,HC,INV'!U$70</f>
        <v>0</v>
      </c>
      <c r="V33" s="351">
        <f>'PL,HC,INV'!V$70</f>
        <v>-341</v>
      </c>
      <c r="W33" s="351">
        <f>'PL,HC,INV'!W$70</f>
        <v>0</v>
      </c>
      <c r="X33" s="351">
        <f>'PL,HC,INV'!X$70</f>
        <v>0</v>
      </c>
      <c r="Y33" s="351">
        <f>'PL,HC,INV'!Y$70</f>
        <v>0</v>
      </c>
      <c r="Z33" s="351">
        <f>'PL,HC,INV'!Z$70</f>
        <v>0</v>
      </c>
      <c r="AA33" s="351">
        <f>'PL,HC,INV'!AA$70</f>
        <v>0</v>
      </c>
      <c r="AB33" s="351">
        <f>'PL,HC,INV'!AB$70</f>
        <v>0</v>
      </c>
    </row>
    <row r="34" spans="1:28" s="1306" customFormat="1">
      <c r="A34" s="1306">
        <v>1</v>
      </c>
      <c r="B34" s="1307"/>
      <c r="C34" s="1308" t="s">
        <v>542</v>
      </c>
      <c r="F34" s="1309"/>
      <c r="G34" s="1310"/>
      <c r="H34" s="1310"/>
      <c r="I34" s="1311"/>
      <c r="J34" s="1312" t="s">
        <v>824</v>
      </c>
      <c r="K34" s="1313" t="s">
        <v>2</v>
      </c>
      <c r="L34" s="1353" t="s">
        <v>3</v>
      </c>
      <c r="M34" s="1315" t="s">
        <v>4</v>
      </c>
      <c r="N34" s="1316" t="s">
        <v>5</v>
      </c>
      <c r="O34" s="1317" t="str">
        <f>'PL,HC,INV'!$P$4</f>
        <v>BIN</v>
      </c>
      <c r="P34" s="1317" t="str">
        <f>'PL,HC,INV'!$I$6</f>
        <v>K_INR</v>
      </c>
      <c r="Q34" s="1318"/>
      <c r="R34" s="1318"/>
      <c r="S34" s="1318"/>
      <c r="T34" s="1318"/>
      <c r="U34" s="1318"/>
      <c r="V34" s="1318"/>
      <c r="W34" s="1318"/>
      <c r="X34" s="1318"/>
      <c r="Y34" s="1318"/>
      <c r="Z34" s="1318"/>
      <c r="AA34" s="1318"/>
      <c r="AB34" s="1318"/>
    </row>
    <row r="35" spans="1:28">
      <c r="A35" s="1057">
        <v>1</v>
      </c>
      <c r="B35" s="1057" t="s">
        <v>687</v>
      </c>
      <c r="C35" s="1057" t="s">
        <v>542</v>
      </c>
      <c r="D35" s="1057" t="s">
        <v>824</v>
      </c>
      <c r="E35" s="1057" t="s">
        <v>868</v>
      </c>
      <c r="G35" s="378"/>
      <c r="H35" s="377"/>
      <c r="I35" s="379"/>
      <c r="J35" s="349" t="s">
        <v>864</v>
      </c>
      <c r="K35" s="363" t="s">
        <v>38</v>
      </c>
      <c r="L35" s="363" t="s">
        <v>3</v>
      </c>
      <c r="M35" s="717" t="s">
        <v>4</v>
      </c>
      <c r="N35" s="363" t="s">
        <v>5</v>
      </c>
      <c r="O35" s="360" t="str">
        <f>'PL,HC,INV'!$P$4</f>
        <v>BIN</v>
      </c>
      <c r="P35" s="360" t="str">
        <f>'PL,HC,INV'!$I$6</f>
        <v>K_INR</v>
      </c>
      <c r="Q35" s="352"/>
      <c r="R35" s="352"/>
      <c r="S35" s="352"/>
      <c r="T35" s="352"/>
      <c r="U35" s="352"/>
      <c r="V35" s="352"/>
      <c r="W35" s="352"/>
      <c r="X35" s="352"/>
      <c r="Y35" s="352"/>
      <c r="Z35" s="352"/>
      <c r="AA35" s="352"/>
      <c r="AB35" s="352"/>
    </row>
    <row r="36" spans="1:28">
      <c r="A36" s="1057">
        <v>1</v>
      </c>
      <c r="B36" s="1057" t="s">
        <v>687</v>
      </c>
      <c r="C36" s="1057" t="s">
        <v>542</v>
      </c>
      <c r="D36" s="1057" t="s">
        <v>319</v>
      </c>
      <c r="E36" s="1057" t="s">
        <v>866</v>
      </c>
      <c r="G36" s="378"/>
      <c r="H36" s="377"/>
      <c r="I36" s="384"/>
      <c r="J36" s="349" t="s">
        <v>9</v>
      </c>
      <c r="K36" s="363" t="s">
        <v>38</v>
      </c>
      <c r="L36" s="363" t="s">
        <v>3</v>
      </c>
      <c r="M36" s="717" t="s">
        <v>4</v>
      </c>
      <c r="N36" s="363" t="s">
        <v>5</v>
      </c>
      <c r="O36" s="360" t="str">
        <f>'PL,HC,INV'!$P$4</f>
        <v>BIN</v>
      </c>
      <c r="P36" s="360" t="str">
        <f>'PL,HC,INV'!$I$6</f>
        <v>K_INR</v>
      </c>
      <c r="Q36" s="351">
        <f>'PL,HC,INV'!Q$1010</f>
        <v>0</v>
      </c>
      <c r="R36" s="351">
        <f>'PL,HC,INV'!R$1010</f>
        <v>0</v>
      </c>
      <c r="S36" s="351">
        <f>'PL,HC,INV'!S$1010</f>
        <v>0</v>
      </c>
      <c r="T36" s="351">
        <f>'PL,HC,INV'!T$1010</f>
        <v>0</v>
      </c>
      <c r="U36" s="351">
        <f>'PL,HC,INV'!U$1010</f>
        <v>0</v>
      </c>
      <c r="V36" s="351">
        <f>'PL,HC,INV'!V$1010</f>
        <v>0</v>
      </c>
      <c r="W36" s="351">
        <f>'PL,HC,INV'!W$1010</f>
        <v>0</v>
      </c>
      <c r="X36" s="351">
        <f>'PL,HC,INV'!X$1010</f>
        <v>0</v>
      </c>
      <c r="Y36" s="351">
        <f>'PL,HC,INV'!Y$1010</f>
        <v>0</v>
      </c>
      <c r="Z36" s="351">
        <f>'PL,HC,INV'!Z$1010</f>
        <v>0</v>
      </c>
      <c r="AA36" s="351">
        <f>'PL,HC,INV'!AA$1010</f>
        <v>0</v>
      </c>
      <c r="AB36" s="351">
        <f>'PL,HC,INV'!AB$1010</f>
        <v>0</v>
      </c>
    </row>
    <row r="37" spans="1:28">
      <c r="A37" s="1057">
        <v>1</v>
      </c>
      <c r="B37" s="1057" t="s">
        <v>687</v>
      </c>
      <c r="C37" s="1057" t="s">
        <v>542</v>
      </c>
      <c r="D37" s="1057" t="s">
        <v>548</v>
      </c>
      <c r="E37" s="1057" t="s">
        <v>866</v>
      </c>
      <c r="G37" s="378"/>
      <c r="H37" s="378"/>
      <c r="I37" s="379"/>
      <c r="J37" s="349" t="s">
        <v>9</v>
      </c>
      <c r="K37" s="363" t="s">
        <v>38</v>
      </c>
      <c r="L37" s="363" t="s">
        <v>3</v>
      </c>
      <c r="M37" s="717" t="s">
        <v>4</v>
      </c>
      <c r="N37" s="363" t="s">
        <v>5</v>
      </c>
      <c r="O37" s="360" t="str">
        <f>'PL,HC,INV'!$P$4</f>
        <v>BIN</v>
      </c>
      <c r="P37" s="360" t="str">
        <f>'PL,HC,INV'!$I$6</f>
        <v>K_INR</v>
      </c>
      <c r="Q37" s="351">
        <f>'PL,HC,INV'!Q$1012</f>
        <v>0</v>
      </c>
      <c r="R37" s="351">
        <f>'PL,HC,INV'!R$1012</f>
        <v>0</v>
      </c>
      <c r="S37" s="351">
        <f>'PL,HC,INV'!S$1012</f>
        <v>0</v>
      </c>
      <c r="T37" s="351">
        <f>'PL,HC,INV'!T$1012</f>
        <v>0</v>
      </c>
      <c r="U37" s="351">
        <f>'PL,HC,INV'!U$1012</f>
        <v>0</v>
      </c>
      <c r="V37" s="351">
        <f>'PL,HC,INV'!V$1012</f>
        <v>0</v>
      </c>
      <c r="W37" s="351">
        <f>'PL,HC,INV'!W$1012</f>
        <v>0</v>
      </c>
      <c r="X37" s="351">
        <f>'PL,HC,INV'!X$1012</f>
        <v>0</v>
      </c>
      <c r="Y37" s="351">
        <f>'PL,HC,INV'!Y$1012</f>
        <v>0</v>
      </c>
      <c r="Z37" s="351">
        <f>'PL,HC,INV'!Z$1012</f>
        <v>0</v>
      </c>
      <c r="AA37" s="351">
        <f>'PL,HC,INV'!AA$1012</f>
        <v>0</v>
      </c>
      <c r="AB37" s="351">
        <f>'PL,HC,INV'!AB$1012</f>
        <v>0</v>
      </c>
    </row>
    <row r="38" spans="1:28">
      <c r="A38" s="1057">
        <v>1</v>
      </c>
      <c r="B38" s="1057" t="s">
        <v>687</v>
      </c>
      <c r="C38" s="1057" t="s">
        <v>542</v>
      </c>
      <c r="D38" s="1057" t="s">
        <v>865</v>
      </c>
      <c r="E38" s="1057" t="s">
        <v>867</v>
      </c>
      <c r="G38" s="378"/>
      <c r="H38" s="378"/>
      <c r="I38" s="379"/>
      <c r="J38" s="349" t="s">
        <v>9</v>
      </c>
      <c r="K38" s="363" t="s">
        <v>38</v>
      </c>
      <c r="L38" s="363" t="s">
        <v>3</v>
      </c>
      <c r="M38" s="717" t="s">
        <v>4</v>
      </c>
      <c r="N38" s="363" t="s">
        <v>5</v>
      </c>
      <c r="O38" s="360" t="str">
        <f>'PL,HC,INV'!$P$4</f>
        <v>BIN</v>
      </c>
      <c r="P38" s="360" t="str">
        <f>'PL,HC,INV'!$I$6</f>
        <v>K_INR</v>
      </c>
      <c r="Q38" s="351">
        <f>'PL,HC,INV'!Q$1013</f>
        <v>0</v>
      </c>
      <c r="R38" s="351">
        <f>'PL,HC,INV'!R$1013</f>
        <v>0</v>
      </c>
      <c r="S38" s="351">
        <f>'PL,HC,INV'!S$1013</f>
        <v>0</v>
      </c>
      <c r="T38" s="351">
        <f>'PL,HC,INV'!T$1013</f>
        <v>0</v>
      </c>
      <c r="U38" s="351">
        <f>'PL,HC,INV'!U$1013</f>
        <v>0</v>
      </c>
      <c r="V38" s="351">
        <f>'PL,HC,INV'!V$1013</f>
        <v>0</v>
      </c>
      <c r="W38" s="351">
        <f>'PL,HC,INV'!W$1013</f>
        <v>0</v>
      </c>
      <c r="X38" s="351">
        <f>'PL,HC,INV'!X$1013</f>
        <v>0</v>
      </c>
      <c r="Y38" s="351">
        <f>'PL,HC,INV'!Y$1013</f>
        <v>0</v>
      </c>
      <c r="Z38" s="351">
        <f>'PL,HC,INV'!Z$1013</f>
        <v>0</v>
      </c>
      <c r="AA38" s="351">
        <f>'PL,HC,INV'!AA$1013</f>
        <v>0</v>
      </c>
      <c r="AB38" s="351">
        <f>'PL,HC,INV'!AB$1013</f>
        <v>0</v>
      </c>
    </row>
    <row r="39" spans="1:28" s="387" customFormat="1">
      <c r="A39" s="1057">
        <v>1</v>
      </c>
      <c r="B39" s="346"/>
      <c r="C39" s="346"/>
      <c r="D39" s="346"/>
      <c r="E39" s="346"/>
      <c r="F39" s="619"/>
      <c r="G39" s="380"/>
      <c r="H39" s="380"/>
      <c r="I39" s="380"/>
      <c r="J39" s="388"/>
      <c r="K39" s="389"/>
      <c r="L39" s="389"/>
      <c r="M39" s="389"/>
      <c r="N39" s="389"/>
      <c r="O39" s="388"/>
      <c r="P39" s="388"/>
      <c r="Q39" s="388"/>
      <c r="R39" s="388"/>
      <c r="S39" s="388"/>
      <c r="T39" s="388"/>
      <c r="U39" s="388"/>
      <c r="V39" s="388"/>
      <c r="W39" s="388"/>
      <c r="X39" s="388"/>
      <c r="Y39" s="388"/>
      <c r="Z39" s="388"/>
      <c r="AA39" s="388"/>
      <c r="AB39" s="388"/>
    </row>
    <row r="40" spans="1:28" s="1305" customFormat="1">
      <c r="A40" s="1289">
        <v>1</v>
      </c>
      <c r="B40" s="1289"/>
      <c r="C40" s="1290" t="s">
        <v>549</v>
      </c>
      <c r="D40" s="1289"/>
      <c r="E40" s="1289"/>
      <c r="F40" s="1291"/>
      <c r="G40" s="1292"/>
      <c r="H40" s="1292"/>
      <c r="I40" s="1292"/>
      <c r="J40" s="1303"/>
      <c r="K40" s="1304"/>
      <c r="L40" s="1304"/>
      <c r="M40" s="1304"/>
      <c r="N40" s="1304"/>
      <c r="O40" s="1303"/>
      <c r="P40" s="1303"/>
      <c r="Q40" s="1303"/>
      <c r="R40" s="1303"/>
      <c r="S40" s="1303"/>
      <c r="T40" s="1303"/>
      <c r="U40" s="1303"/>
      <c r="V40" s="1303"/>
      <c r="W40" s="1303"/>
      <c r="X40" s="1303"/>
      <c r="Y40" s="1303"/>
      <c r="Z40" s="1303"/>
      <c r="AA40" s="1303"/>
      <c r="AB40" s="1303"/>
    </row>
    <row r="41" spans="1:28" s="1306" customFormat="1">
      <c r="A41" s="1306">
        <v>1</v>
      </c>
      <c r="B41" s="1307"/>
      <c r="C41" s="1308" t="s">
        <v>542</v>
      </c>
      <c r="F41" s="1309"/>
      <c r="G41" s="1310"/>
      <c r="H41" s="1310"/>
      <c r="I41" s="1311"/>
      <c r="J41" s="1312"/>
      <c r="K41" s="1313" t="s">
        <v>2</v>
      </c>
      <c r="L41" s="1353" t="s">
        <v>3</v>
      </c>
      <c r="M41" s="1315" t="s">
        <v>4</v>
      </c>
      <c r="N41" s="1316" t="s">
        <v>5</v>
      </c>
      <c r="O41" s="1317" t="str">
        <f>'PL,HC,INV'!$P$4</f>
        <v>BIN</v>
      </c>
      <c r="P41" s="1317" t="str">
        <f>'PL,HC,INV'!$I$6</f>
        <v>K_INR</v>
      </c>
      <c r="Q41" s="1318"/>
      <c r="R41" s="1318"/>
      <c r="S41" s="1318"/>
      <c r="T41" s="1318"/>
      <c r="U41" s="1318"/>
      <c r="V41" s="1318"/>
      <c r="W41" s="1318"/>
      <c r="X41" s="1318"/>
      <c r="Y41" s="1318"/>
      <c r="Z41" s="1318"/>
      <c r="AA41" s="1318"/>
      <c r="AB41" s="1318"/>
    </row>
    <row r="42" spans="1:28">
      <c r="A42" s="1057">
        <v>1</v>
      </c>
      <c r="B42" s="1057" t="s">
        <v>681</v>
      </c>
      <c r="C42" s="1057" t="s">
        <v>542</v>
      </c>
      <c r="D42" s="1057" t="s">
        <v>542</v>
      </c>
      <c r="E42" s="1057" t="s">
        <v>682</v>
      </c>
      <c r="G42" s="380"/>
      <c r="H42" s="382"/>
      <c r="I42" s="383"/>
      <c r="J42" s="348" t="s">
        <v>1</v>
      </c>
      <c r="K42" s="362" t="s">
        <v>2</v>
      </c>
      <c r="L42" s="363" t="s">
        <v>3</v>
      </c>
      <c r="M42" s="717" t="s">
        <v>4</v>
      </c>
      <c r="N42" s="363" t="s">
        <v>5</v>
      </c>
      <c r="O42" s="360" t="str">
        <f>'PL,HC,INV'!$P$4</f>
        <v>BIN</v>
      </c>
      <c r="P42" s="360" t="str">
        <f>'PL,HC,INV'!$I$6</f>
        <v>K_INR</v>
      </c>
      <c r="Q42" s="350">
        <f>'PL,HC,INV'!Q$28</f>
        <v>8381</v>
      </c>
      <c r="R42" s="350">
        <f>'PL,HC,INV'!R$28</f>
        <v>7503</v>
      </c>
      <c r="S42" s="350">
        <f>'PL,HC,INV'!S$28</f>
        <v>7373</v>
      </c>
      <c r="T42" s="350">
        <f>'PL,HC,INV'!T$28</f>
        <v>6027</v>
      </c>
      <c r="U42" s="350">
        <f>'PL,HC,INV'!U$28</f>
        <v>6745</v>
      </c>
      <c r="V42" s="350">
        <f>'PL,HC,INV'!V$28</f>
        <v>5001</v>
      </c>
      <c r="W42" s="350">
        <f>'PL,HC,INV'!W$28</f>
        <v>6713</v>
      </c>
      <c r="X42" s="350">
        <f>'PL,HC,INV'!X$28</f>
        <v>8053</v>
      </c>
      <c r="Y42" s="350">
        <f>'PL,HC,INV'!Y$28</f>
        <v>8971</v>
      </c>
      <c r="Z42" s="350">
        <f>'PL,HC,INV'!Z$28</f>
        <v>10229</v>
      </c>
      <c r="AA42" s="350">
        <f>'PL,HC,INV'!AA$28</f>
        <v>8973</v>
      </c>
      <c r="AB42" s="350">
        <f>'PL,HC,INV'!AB$28</f>
        <v>10524</v>
      </c>
    </row>
    <row r="43" spans="1:28">
      <c r="A43" s="1057">
        <v>1</v>
      </c>
      <c r="B43" s="1057" t="s">
        <v>549</v>
      </c>
      <c r="C43" s="1057" t="s">
        <v>683</v>
      </c>
      <c r="D43" s="1057" t="s">
        <v>683</v>
      </c>
      <c r="E43" s="1057" t="s">
        <v>684</v>
      </c>
      <c r="G43" s="378"/>
      <c r="H43" s="377"/>
      <c r="I43" s="384"/>
      <c r="J43" s="348" t="s">
        <v>6</v>
      </c>
      <c r="K43" s="362" t="s">
        <v>2</v>
      </c>
      <c r="L43" s="363" t="s">
        <v>3</v>
      </c>
      <c r="M43" s="717" t="s">
        <v>4</v>
      </c>
      <c r="N43" s="363" t="s">
        <v>5</v>
      </c>
      <c r="O43" s="360" t="str">
        <f>'PL,HC,INV'!$P$4</f>
        <v>BIN</v>
      </c>
      <c r="P43" s="360" t="str">
        <f>'PL,HC,INV'!$I$6</f>
        <v>K_INR</v>
      </c>
      <c r="Q43" s="351">
        <f>'PL,HC,INV'!Q$29</f>
        <v>226</v>
      </c>
      <c r="R43" s="351">
        <f>'PL,HC,INV'!R$29</f>
        <v>148</v>
      </c>
      <c r="S43" s="351">
        <f>'PL,HC,INV'!S$29</f>
        <v>2684</v>
      </c>
      <c r="T43" s="351">
        <f>'PL,HC,INV'!T$29</f>
        <v>510</v>
      </c>
      <c r="U43" s="351">
        <f>'PL,HC,INV'!U$29</f>
        <v>0</v>
      </c>
      <c r="V43" s="351">
        <f>'PL,HC,INV'!V$29</f>
        <v>2246</v>
      </c>
      <c r="W43" s="351">
        <f>'PL,HC,INV'!W$29</f>
        <v>230</v>
      </c>
      <c r="X43" s="351">
        <f>'PL,HC,INV'!X$29</f>
        <v>0</v>
      </c>
      <c r="Y43" s="351">
        <f>'PL,HC,INV'!Y$29</f>
        <v>2497</v>
      </c>
      <c r="Z43" s="351">
        <f>'PL,HC,INV'!Z$29</f>
        <v>0</v>
      </c>
      <c r="AA43" s="351">
        <f>'PL,HC,INV'!AA$29</f>
        <v>0</v>
      </c>
      <c r="AB43" s="351">
        <f>'PL,HC,INV'!AB$29</f>
        <v>2287</v>
      </c>
    </row>
    <row r="44" spans="1:28">
      <c r="A44" s="1057">
        <v>1</v>
      </c>
      <c r="B44" s="1057" t="s">
        <v>549</v>
      </c>
      <c r="C44" s="1057" t="s">
        <v>685</v>
      </c>
      <c r="D44" s="1057" t="s">
        <v>542</v>
      </c>
      <c r="E44" s="1057" t="s">
        <v>686</v>
      </c>
      <c r="G44" s="378"/>
      <c r="H44" s="378"/>
      <c r="I44" s="379"/>
      <c r="J44" s="349" t="s">
        <v>8</v>
      </c>
      <c r="K44" s="362" t="s">
        <v>2</v>
      </c>
      <c r="L44" s="363" t="s">
        <v>3</v>
      </c>
      <c r="M44" s="717" t="s">
        <v>4</v>
      </c>
      <c r="N44" s="363" t="s">
        <v>5</v>
      </c>
      <c r="O44" s="360" t="str">
        <f>'PL,HC,INV'!$P$4</f>
        <v>BIN</v>
      </c>
      <c r="P44" s="360" t="str">
        <f>'PL,HC,INV'!$I$6</f>
        <v>K_INR</v>
      </c>
      <c r="Q44" s="351">
        <f>'PL,HC,INV'!Q$31</f>
        <v>13080.564640000001</v>
      </c>
      <c r="R44" s="351">
        <f>'PL,HC,INV'!R$31</f>
        <v>-5917.2484800000002</v>
      </c>
      <c r="S44" s="351">
        <f>'PL,HC,INV'!S$31</f>
        <v>15605.4184</v>
      </c>
      <c r="T44" s="351">
        <f>'PL,HC,INV'!T$31</f>
        <v>18035.137119999999</v>
      </c>
      <c r="U44" s="351">
        <f>'PL,HC,INV'!U$31</f>
        <v>22783.332000000002</v>
      </c>
      <c r="V44" s="351">
        <f>'PL,HC,INV'!V$31</f>
        <v>34490.478880000002</v>
      </c>
      <c r="W44" s="351">
        <f>'PL,HC,INV'!W$31</f>
        <v>13602.54896</v>
      </c>
      <c r="X44" s="351">
        <f>'PL,HC,INV'!X$31</f>
        <v>16674.555039999999</v>
      </c>
      <c r="Y44" s="351">
        <f>'PL,HC,INV'!Y$31</f>
        <v>21632.902720000002</v>
      </c>
      <c r="Z44" s="351">
        <f>'PL,HC,INV'!Z$31</f>
        <v>26887.729440000003</v>
      </c>
      <c r="AA44" s="351">
        <f>'PL,HC,INV'!AA$31</f>
        <v>19556.794399999992</v>
      </c>
      <c r="AB44" s="351">
        <f>'PL,HC,INV'!AB$31</f>
        <v>26141.525121940809</v>
      </c>
    </row>
    <row r="45" spans="1:28" s="387" customFormat="1">
      <c r="A45" s="1057">
        <v>1</v>
      </c>
      <c r="B45" s="366"/>
      <c r="C45" s="366"/>
      <c r="D45" s="366"/>
      <c r="E45" s="1059"/>
      <c r="F45" s="619"/>
      <c r="G45" s="380"/>
      <c r="H45" s="378"/>
      <c r="I45" s="378"/>
      <c r="J45" s="388"/>
      <c r="K45" s="389"/>
      <c r="L45" s="389"/>
      <c r="M45" s="389"/>
      <c r="N45" s="389"/>
      <c r="O45" s="388"/>
      <c r="P45" s="388"/>
      <c r="Q45" s="388"/>
      <c r="R45" s="388"/>
      <c r="S45" s="388"/>
      <c r="T45" s="388"/>
      <c r="U45" s="388"/>
      <c r="V45" s="388"/>
      <c r="W45" s="388"/>
      <c r="X45" s="388"/>
      <c r="Y45" s="388"/>
      <c r="Z45" s="388"/>
      <c r="AA45" s="388"/>
      <c r="AB45" s="388"/>
    </row>
    <row r="46" spans="1:28" s="1306" customFormat="1">
      <c r="A46" s="1306">
        <v>1</v>
      </c>
      <c r="B46" s="1307"/>
      <c r="C46" s="1308" t="s">
        <v>463</v>
      </c>
      <c r="F46" s="1309"/>
      <c r="G46" s="1310"/>
      <c r="H46" s="1310"/>
      <c r="I46" s="1311"/>
      <c r="J46" s="1312" t="s">
        <v>39</v>
      </c>
      <c r="K46" s="1313" t="s">
        <v>803</v>
      </c>
      <c r="L46" s="1314" t="s">
        <v>29</v>
      </c>
      <c r="M46" s="1315" t="s">
        <v>4</v>
      </c>
      <c r="N46" s="1316" t="s">
        <v>5</v>
      </c>
      <c r="O46" s="1317" t="str">
        <f>'PL,HC,INV'!$P$4</f>
        <v>BIN</v>
      </c>
      <c r="P46" s="1317" t="str">
        <f>'PL,HC,INV'!$I$6</f>
        <v>K_INR</v>
      </c>
      <c r="Q46" s="1318"/>
      <c r="R46" s="1318"/>
      <c r="S46" s="1318"/>
      <c r="T46" s="1318"/>
      <c r="U46" s="1318"/>
      <c r="V46" s="1318"/>
      <c r="W46" s="1318"/>
      <c r="X46" s="1318"/>
      <c r="Y46" s="1318"/>
      <c r="Z46" s="1318"/>
      <c r="AA46" s="1318"/>
      <c r="AB46" s="1318"/>
    </row>
    <row r="47" spans="1:28">
      <c r="A47" s="1057">
        <v>1</v>
      </c>
      <c r="B47" s="1057" t="s">
        <v>695</v>
      </c>
      <c r="C47" s="1057" t="s">
        <v>463</v>
      </c>
      <c r="D47" s="1057" t="s">
        <v>696</v>
      </c>
      <c r="E47" s="1057" t="s">
        <v>39</v>
      </c>
      <c r="G47" s="380"/>
      <c r="H47" s="380"/>
      <c r="I47" s="381"/>
      <c r="J47" s="349" t="s">
        <v>39</v>
      </c>
      <c r="K47" s="364" t="s">
        <v>28</v>
      </c>
      <c r="L47" s="362" t="s">
        <v>29</v>
      </c>
      <c r="M47" s="717" t="s">
        <v>30</v>
      </c>
      <c r="N47" s="363" t="s">
        <v>5</v>
      </c>
      <c r="O47" s="360" t="str">
        <f>'PL,HC,INV'!$P$4</f>
        <v>BIN</v>
      </c>
      <c r="P47" s="360" t="str">
        <f>'PL,HC,INV'!$I$6</f>
        <v>K_INR</v>
      </c>
      <c r="Q47" s="351">
        <f>'PL,HC,INV'!Q$407</f>
        <v>24762</v>
      </c>
      <c r="R47" s="351">
        <f>'PL,HC,INV'!R$407</f>
        <v>21927</v>
      </c>
      <c r="S47" s="351">
        <f>'PL,HC,INV'!S$407</f>
        <v>24695</v>
      </c>
      <c r="T47" s="351">
        <f>'PL,HC,INV'!T$407</f>
        <v>31811</v>
      </c>
      <c r="U47" s="351">
        <f>'PL,HC,INV'!U$407</f>
        <v>26400</v>
      </c>
      <c r="V47" s="351">
        <f>'PL,HC,INV'!V$407</f>
        <v>31121</v>
      </c>
      <c r="W47" s="351">
        <f>'PL,HC,INV'!W$407</f>
        <v>21870</v>
      </c>
      <c r="X47" s="351">
        <f>'PL,HC,INV'!X$407</f>
        <v>23861</v>
      </c>
      <c r="Y47" s="351">
        <f>'PL,HC,INV'!Y$407</f>
        <v>25675</v>
      </c>
      <c r="Z47" s="351">
        <f>'PL,HC,INV'!Z$407</f>
        <v>25561</v>
      </c>
      <c r="AA47" s="351">
        <f>'PL,HC,INV'!AA$407</f>
        <v>21918</v>
      </c>
      <c r="AB47" s="351">
        <f>'PL,HC,INV'!AB$407</f>
        <v>30570</v>
      </c>
    </row>
    <row r="48" spans="1:28">
      <c r="A48" s="1057">
        <v>1</v>
      </c>
      <c r="B48" s="1057" t="s">
        <v>549</v>
      </c>
      <c r="C48" s="1057" t="s">
        <v>463</v>
      </c>
      <c r="D48" s="1057" t="s">
        <v>696</v>
      </c>
      <c r="E48" s="1057" t="s">
        <v>39</v>
      </c>
      <c r="G48" s="380"/>
      <c r="H48" s="380"/>
      <c r="I48" s="381"/>
      <c r="J48" s="349" t="s">
        <v>39</v>
      </c>
      <c r="K48" s="364" t="s">
        <v>34</v>
      </c>
      <c r="L48" s="362" t="s">
        <v>29</v>
      </c>
      <c r="M48" s="717" t="s">
        <v>30</v>
      </c>
      <c r="N48" s="363" t="s">
        <v>5</v>
      </c>
      <c r="O48" s="360" t="str">
        <f>'PL,HC,INV'!$P$4</f>
        <v>BIN</v>
      </c>
      <c r="P48" s="360" t="str">
        <f>'PL,HC,INV'!$I$6</f>
        <v>K_INR</v>
      </c>
      <c r="Q48" s="351">
        <f>'PL,HC,INV'!Q$408</f>
        <v>719</v>
      </c>
      <c r="R48" s="351">
        <f>'PL,HC,INV'!R$408</f>
        <v>481</v>
      </c>
      <c r="S48" s="351">
        <f>'PL,HC,INV'!S$408</f>
        <v>1575</v>
      </c>
      <c r="T48" s="351">
        <f>'PL,HC,INV'!T$408</f>
        <v>461</v>
      </c>
      <c r="U48" s="351">
        <f>'PL,HC,INV'!U$408</f>
        <v>976</v>
      </c>
      <c r="V48" s="351">
        <f>'PL,HC,INV'!V$408</f>
        <v>583</v>
      </c>
      <c r="W48" s="351">
        <f>'PL,HC,INV'!W$408</f>
        <v>681</v>
      </c>
      <c r="X48" s="351">
        <f>'PL,HC,INV'!X$408</f>
        <v>461</v>
      </c>
      <c r="Y48" s="351">
        <f>'PL,HC,INV'!Y$408</f>
        <v>522</v>
      </c>
      <c r="Z48" s="351">
        <f>'PL,HC,INV'!Z$408</f>
        <v>550</v>
      </c>
      <c r="AA48" s="351">
        <f>'PL,HC,INV'!AA$408</f>
        <v>522</v>
      </c>
      <c r="AB48" s="351">
        <f>'PL,HC,INV'!AB$408</f>
        <v>469</v>
      </c>
    </row>
    <row r="49" spans="1:28">
      <c r="A49" s="1057">
        <v>1</v>
      </c>
      <c r="B49" s="1057" t="s">
        <v>549</v>
      </c>
      <c r="C49" s="1057" t="s">
        <v>697</v>
      </c>
      <c r="D49" s="1057" t="s">
        <v>696</v>
      </c>
      <c r="E49" s="1057" t="s">
        <v>39</v>
      </c>
      <c r="G49" s="378"/>
      <c r="H49" s="378"/>
      <c r="I49" s="379"/>
      <c r="J49" s="349" t="s">
        <v>39</v>
      </c>
      <c r="K49" s="364" t="s">
        <v>54</v>
      </c>
      <c r="L49" s="362" t="s">
        <v>35</v>
      </c>
      <c r="M49" s="717" t="s">
        <v>30</v>
      </c>
      <c r="N49" s="363" t="s">
        <v>5</v>
      </c>
      <c r="O49" s="360" t="str">
        <f>'PL,HC,INV'!$P$4</f>
        <v>BIN</v>
      </c>
      <c r="P49" s="360" t="str">
        <f>'PL,HC,INV'!$I$6</f>
        <v>K_INR</v>
      </c>
      <c r="Q49" s="351">
        <f>'PL,HC,INV'!Q$409</f>
        <v>0</v>
      </c>
      <c r="R49" s="351">
        <f>'PL,HC,INV'!R$409</f>
        <v>0</v>
      </c>
      <c r="S49" s="351">
        <f>'PL,HC,INV'!S$409</f>
        <v>0</v>
      </c>
      <c r="T49" s="351">
        <f>'PL,HC,INV'!T$409</f>
        <v>0</v>
      </c>
      <c r="U49" s="351">
        <f>'PL,HC,INV'!U$409</f>
        <v>0</v>
      </c>
      <c r="V49" s="351">
        <f>'PL,HC,INV'!V$409</f>
        <v>0</v>
      </c>
      <c r="W49" s="351">
        <f>'PL,HC,INV'!W$409</f>
        <v>0</v>
      </c>
      <c r="X49" s="351">
        <f>'PL,HC,INV'!X$409</f>
        <v>0</v>
      </c>
      <c r="Y49" s="351">
        <f>'PL,HC,INV'!Y$409</f>
        <v>0</v>
      </c>
      <c r="Z49" s="351">
        <f>'PL,HC,INV'!Z$409</f>
        <v>0</v>
      </c>
      <c r="AA49" s="351">
        <f>'PL,HC,INV'!AA$409</f>
        <v>0</v>
      </c>
      <c r="AB49" s="351">
        <f>'PL,HC,INV'!AB$409</f>
        <v>0</v>
      </c>
    </row>
    <row r="50" spans="1:28">
      <c r="A50" s="1057">
        <v>1</v>
      </c>
      <c r="B50" s="1057" t="s">
        <v>549</v>
      </c>
      <c r="C50" s="1057" t="s">
        <v>463</v>
      </c>
      <c r="D50" s="1057" t="s">
        <v>698</v>
      </c>
      <c r="E50" s="1057" t="s">
        <v>39</v>
      </c>
      <c r="G50" s="378"/>
      <c r="H50" s="378"/>
      <c r="I50" s="379"/>
      <c r="J50" s="349" t="s">
        <v>39</v>
      </c>
      <c r="K50" s="364" t="s">
        <v>28</v>
      </c>
      <c r="L50" s="362" t="s">
        <v>29</v>
      </c>
      <c r="M50" s="717" t="s">
        <v>33</v>
      </c>
      <c r="N50" s="363" t="s">
        <v>5</v>
      </c>
      <c r="O50" s="360" t="str">
        <f>'PL,HC,INV'!$P$4</f>
        <v>BIN</v>
      </c>
      <c r="P50" s="360" t="str">
        <f>'PL,HC,INV'!$I$6</f>
        <v>K_INR</v>
      </c>
      <c r="Q50" s="351">
        <f>'PL,HC,INV'!Q$412</f>
        <v>13224</v>
      </c>
      <c r="R50" s="351">
        <f>'PL,HC,INV'!R$412</f>
        <v>10743</v>
      </c>
      <c r="S50" s="351">
        <f>'PL,HC,INV'!S$412</f>
        <v>17400</v>
      </c>
      <c r="T50" s="351">
        <f>'PL,HC,INV'!T$412</f>
        <v>16993</v>
      </c>
      <c r="U50" s="351">
        <f>'PL,HC,INV'!U$412</f>
        <v>18546</v>
      </c>
      <c r="V50" s="351">
        <f>'PL,HC,INV'!V$412</f>
        <v>23498</v>
      </c>
      <c r="W50" s="351">
        <f>'PL,HC,INV'!W$412</f>
        <v>18415</v>
      </c>
      <c r="X50" s="351">
        <f>'PL,HC,INV'!X$412</f>
        <v>21576</v>
      </c>
      <c r="Y50" s="351">
        <f>'PL,HC,INV'!Y$412</f>
        <v>19449</v>
      </c>
      <c r="Z50" s="351">
        <f>'PL,HC,INV'!Z$412</f>
        <v>19566</v>
      </c>
      <c r="AA50" s="351">
        <f>'PL,HC,INV'!AA$412</f>
        <v>22655</v>
      </c>
      <c r="AB50" s="351">
        <f>'PL,HC,INV'!AB$412</f>
        <v>21752</v>
      </c>
    </row>
    <row r="51" spans="1:28">
      <c r="A51" s="1057">
        <v>1</v>
      </c>
      <c r="B51" s="1057" t="s">
        <v>695</v>
      </c>
      <c r="C51" s="1057" t="s">
        <v>463</v>
      </c>
      <c r="D51" s="1057" t="s">
        <v>699</v>
      </c>
      <c r="E51" s="1057" t="s">
        <v>39</v>
      </c>
      <c r="G51" s="378"/>
      <c r="H51" s="378"/>
      <c r="I51" s="379"/>
      <c r="J51" s="349" t="s">
        <v>39</v>
      </c>
      <c r="K51" s="364" t="s">
        <v>34</v>
      </c>
      <c r="L51" s="362" t="s">
        <v>29</v>
      </c>
      <c r="M51" s="717" t="s">
        <v>33</v>
      </c>
      <c r="N51" s="363" t="s">
        <v>5</v>
      </c>
      <c r="O51" s="360" t="str">
        <f>'PL,HC,INV'!$P$4</f>
        <v>BIN</v>
      </c>
      <c r="P51" s="360" t="str">
        <f>'PL,HC,INV'!$I$6</f>
        <v>K_INR</v>
      </c>
      <c r="Q51" s="351">
        <f>'PL,HC,INV'!Q$415</f>
        <v>428</v>
      </c>
      <c r="R51" s="351">
        <f>'PL,HC,INV'!R$415</f>
        <v>242</v>
      </c>
      <c r="S51" s="351">
        <f>'PL,HC,INV'!S$415</f>
        <v>454</v>
      </c>
      <c r="T51" s="351">
        <f>'PL,HC,INV'!T$415</f>
        <v>1137</v>
      </c>
      <c r="U51" s="351">
        <f>'PL,HC,INV'!U$415</f>
        <v>433</v>
      </c>
      <c r="V51" s="351">
        <f>'PL,HC,INV'!V$415</f>
        <v>415</v>
      </c>
      <c r="W51" s="351">
        <f>'PL,HC,INV'!W$415</f>
        <v>333</v>
      </c>
      <c r="X51" s="351">
        <f>'PL,HC,INV'!X$415</f>
        <v>558</v>
      </c>
      <c r="Y51" s="351">
        <f>'PL,HC,INV'!Y$415</f>
        <v>420</v>
      </c>
      <c r="Z51" s="351">
        <f>'PL,HC,INV'!Z$415</f>
        <v>495</v>
      </c>
      <c r="AA51" s="351">
        <f>'PL,HC,INV'!AA$415</f>
        <v>590</v>
      </c>
      <c r="AB51" s="351">
        <f>'PL,HC,INV'!AB$415</f>
        <v>493</v>
      </c>
    </row>
    <row r="52" spans="1:28">
      <c r="A52" s="1057">
        <v>1</v>
      </c>
      <c r="B52" s="1057" t="s">
        <v>700</v>
      </c>
      <c r="C52" s="1057" t="s">
        <v>463</v>
      </c>
      <c r="D52" s="1057" t="s">
        <v>699</v>
      </c>
      <c r="E52" s="1057" t="s">
        <v>39</v>
      </c>
      <c r="G52" s="378"/>
      <c r="H52" s="378"/>
      <c r="I52" s="379"/>
      <c r="J52" s="349" t="s">
        <v>39</v>
      </c>
      <c r="K52" s="364" t="s">
        <v>54</v>
      </c>
      <c r="L52" s="362" t="s">
        <v>35</v>
      </c>
      <c r="M52" s="717" t="s">
        <v>33</v>
      </c>
      <c r="N52" s="363" t="s">
        <v>5</v>
      </c>
      <c r="O52" s="360" t="str">
        <f>'PL,HC,INV'!$P$4</f>
        <v>BIN</v>
      </c>
      <c r="P52" s="360" t="str">
        <f>'PL,HC,INV'!$I$6</f>
        <v>K_INR</v>
      </c>
      <c r="Q52" s="351">
        <f>'PL,HC,INV'!Q$418</f>
        <v>0</v>
      </c>
      <c r="R52" s="351">
        <f>'PL,HC,INV'!R$418</f>
        <v>0</v>
      </c>
      <c r="S52" s="351">
        <f>'PL,HC,INV'!S$418</f>
        <v>0</v>
      </c>
      <c r="T52" s="351">
        <f>'PL,HC,INV'!T$418</f>
        <v>0</v>
      </c>
      <c r="U52" s="351">
        <f>'PL,HC,INV'!U$418</f>
        <v>0</v>
      </c>
      <c r="V52" s="351">
        <f>'PL,HC,INV'!V$418</f>
        <v>0</v>
      </c>
      <c r="W52" s="351">
        <f>'PL,HC,INV'!W$418</f>
        <v>0</v>
      </c>
      <c r="X52" s="351">
        <f>'PL,HC,INV'!X$418</f>
        <v>0</v>
      </c>
      <c r="Y52" s="351">
        <f>'PL,HC,INV'!Y$418</f>
        <v>0</v>
      </c>
      <c r="Z52" s="351">
        <f>'PL,HC,INV'!Z$418</f>
        <v>0</v>
      </c>
      <c r="AA52" s="351">
        <f>'PL,HC,INV'!AA$418</f>
        <v>0</v>
      </c>
      <c r="AB52" s="351">
        <f>'PL,HC,INV'!AB$418</f>
        <v>0</v>
      </c>
    </row>
    <row r="53" spans="1:28">
      <c r="A53" s="1057">
        <v>1</v>
      </c>
      <c r="B53" s="1057" t="s">
        <v>695</v>
      </c>
      <c r="C53" s="1057" t="s">
        <v>463</v>
      </c>
      <c r="D53" s="1057" t="s">
        <v>491</v>
      </c>
      <c r="E53" s="1057" t="s">
        <v>39</v>
      </c>
      <c r="G53" s="378"/>
      <c r="H53" s="378"/>
      <c r="I53" s="379"/>
      <c r="J53" s="349" t="s">
        <v>39</v>
      </c>
      <c r="K53" s="364" t="s">
        <v>54</v>
      </c>
      <c r="L53" s="362" t="s">
        <v>29</v>
      </c>
      <c r="M53" s="717" t="s">
        <v>11</v>
      </c>
      <c r="N53" s="363" t="s">
        <v>5</v>
      </c>
      <c r="O53" s="360" t="str">
        <f>'PL,HC,INV'!$P$4</f>
        <v>BIN</v>
      </c>
      <c r="P53" s="360" t="str">
        <f>'PL,HC,INV'!$I$6</f>
        <v>K_INR</v>
      </c>
      <c r="Q53" s="351">
        <f>'PL,HC,INV'!Q$419</f>
        <v>0</v>
      </c>
      <c r="R53" s="351">
        <f>'PL,HC,INV'!R$419</f>
        <v>0</v>
      </c>
      <c r="S53" s="351">
        <f>'PL,HC,INV'!S$419</f>
        <v>0</v>
      </c>
      <c r="T53" s="351">
        <f>'PL,HC,INV'!T$419</f>
        <v>0</v>
      </c>
      <c r="U53" s="351">
        <f>'PL,HC,INV'!U$419</f>
        <v>0</v>
      </c>
      <c r="V53" s="351">
        <f>'PL,HC,INV'!V$419</f>
        <v>0</v>
      </c>
      <c r="W53" s="351">
        <f>'PL,HC,INV'!W$419</f>
        <v>0</v>
      </c>
      <c r="X53" s="351">
        <f>'PL,HC,INV'!X$419</f>
        <v>0</v>
      </c>
      <c r="Y53" s="351">
        <f>'PL,HC,INV'!Y$419</f>
        <v>0</v>
      </c>
      <c r="Z53" s="351">
        <f>'PL,HC,INV'!Z$419</f>
        <v>0</v>
      </c>
      <c r="AA53" s="351">
        <f>'PL,HC,INV'!AA$419</f>
        <v>0</v>
      </c>
      <c r="AB53" s="351">
        <f>'PL,HC,INV'!AB$419</f>
        <v>0</v>
      </c>
    </row>
    <row r="54" spans="1:28" s="1260" customFormat="1">
      <c r="A54" s="1260">
        <v>1</v>
      </c>
      <c r="C54" s="1261"/>
      <c r="F54" s="1262"/>
      <c r="G54" s="1263"/>
      <c r="H54" s="1263"/>
      <c r="I54" s="1264"/>
      <c r="J54" s="1265" t="s">
        <v>39</v>
      </c>
      <c r="K54" s="1266" t="s">
        <v>54</v>
      </c>
      <c r="L54" s="1267" t="s">
        <v>32</v>
      </c>
      <c r="M54" s="1268" t="s">
        <v>4</v>
      </c>
      <c r="N54" s="1269" t="s">
        <v>5</v>
      </c>
      <c r="O54" s="1270" t="str">
        <f>'PL,HC,INV'!$P$4</f>
        <v>BIN</v>
      </c>
      <c r="P54" s="1270" t="str">
        <f>'PL,HC,INV'!$I$6</f>
        <v>K_INR</v>
      </c>
      <c r="Q54" s="1271"/>
      <c r="R54" s="1271"/>
      <c r="S54" s="1271"/>
      <c r="T54" s="1271"/>
      <c r="U54" s="1271"/>
      <c r="V54" s="1271"/>
      <c r="W54" s="1271"/>
      <c r="X54" s="1271"/>
      <c r="Y54" s="1271"/>
      <c r="Z54" s="1271"/>
      <c r="AA54" s="1271"/>
      <c r="AB54" s="1271"/>
    </row>
    <row r="55" spans="1:28">
      <c r="A55" s="1057">
        <v>1</v>
      </c>
      <c r="B55" s="1057" t="s">
        <v>681</v>
      </c>
      <c r="C55" s="1057" t="s">
        <v>463</v>
      </c>
      <c r="D55" s="1057" t="s">
        <v>696</v>
      </c>
      <c r="E55" s="1057" t="s">
        <v>39</v>
      </c>
      <c r="G55" s="378"/>
      <c r="H55" s="378"/>
      <c r="I55" s="379"/>
      <c r="J55" s="349" t="s">
        <v>39</v>
      </c>
      <c r="K55" s="364" t="s">
        <v>28</v>
      </c>
      <c r="L55" s="362" t="s">
        <v>32</v>
      </c>
      <c r="M55" s="717" t="s">
        <v>30</v>
      </c>
      <c r="N55" s="363" t="s">
        <v>5</v>
      </c>
      <c r="O55" s="360" t="str">
        <f>'PL,HC,INV'!$P$4</f>
        <v>BIN</v>
      </c>
      <c r="P55" s="360" t="str">
        <f>'PL,HC,INV'!$I$6</f>
        <v>K_INR</v>
      </c>
      <c r="Q55" s="351">
        <f>'PL,HC,INV'!Q$423</f>
        <v>69633</v>
      </c>
      <c r="R55" s="351">
        <f>'PL,HC,INV'!R$423</f>
        <v>26499</v>
      </c>
      <c r="S55" s="351">
        <f>'PL,HC,INV'!S$423</f>
        <v>55006</v>
      </c>
      <c r="T55" s="351">
        <f>'PL,HC,INV'!T$423</f>
        <v>69604</v>
      </c>
      <c r="U55" s="351">
        <f>'PL,HC,INV'!U$423</f>
        <v>95765</v>
      </c>
      <c r="V55" s="351">
        <f>'PL,HC,INV'!V$423</f>
        <v>149186</v>
      </c>
      <c r="W55" s="351">
        <f>'PL,HC,INV'!W$423</f>
        <v>72733</v>
      </c>
      <c r="X55" s="351">
        <f>'PL,HC,INV'!X$423</f>
        <v>116962</v>
      </c>
      <c r="Y55" s="351">
        <f>'PL,HC,INV'!Y$423</f>
        <v>133643</v>
      </c>
      <c r="Z55" s="351">
        <f>'PL,HC,INV'!Z$423</f>
        <v>82831</v>
      </c>
      <c r="AA55" s="351">
        <f>'PL,HC,INV'!AA$423</f>
        <v>80731</v>
      </c>
      <c r="AB55" s="351">
        <f>'PL,HC,INV'!AB$423</f>
        <v>152142</v>
      </c>
    </row>
    <row r="56" spans="1:28">
      <c r="A56" s="1057">
        <v>1</v>
      </c>
      <c r="B56" s="1057" t="s">
        <v>549</v>
      </c>
      <c r="C56" s="1057" t="s">
        <v>463</v>
      </c>
      <c r="D56" s="1057" t="s">
        <v>319</v>
      </c>
      <c r="E56" s="1057" t="s">
        <v>39</v>
      </c>
      <c r="G56" s="378"/>
      <c r="H56" s="378"/>
      <c r="I56" s="379"/>
      <c r="J56" s="349" t="s">
        <v>39</v>
      </c>
      <c r="K56" s="364" t="s">
        <v>34</v>
      </c>
      <c r="L56" s="362" t="s">
        <v>32</v>
      </c>
      <c r="M56" s="717" t="s">
        <v>30</v>
      </c>
      <c r="N56" s="363" t="s">
        <v>5</v>
      </c>
      <c r="O56" s="360" t="str">
        <f>'PL,HC,INV'!$P$4</f>
        <v>BIN</v>
      </c>
      <c r="P56" s="360" t="str">
        <f>'PL,HC,INV'!$I$6</f>
        <v>K_INR</v>
      </c>
      <c r="Q56" s="351">
        <f>'PL,HC,INV'!Q$424</f>
        <v>0</v>
      </c>
      <c r="R56" s="351">
        <f>'PL,HC,INV'!R$424</f>
        <v>0</v>
      </c>
      <c r="S56" s="351">
        <f>'PL,HC,INV'!S$424</f>
        <v>0</v>
      </c>
      <c r="T56" s="351">
        <f>'PL,HC,INV'!T$424</f>
        <v>0</v>
      </c>
      <c r="U56" s="351">
        <f>'PL,HC,INV'!U$424</f>
        <v>0</v>
      </c>
      <c r="V56" s="351">
        <f>'PL,HC,INV'!V$424</f>
        <v>0</v>
      </c>
      <c r="W56" s="351">
        <f>'PL,HC,INV'!W$424</f>
        <v>0</v>
      </c>
      <c r="X56" s="351">
        <f>'PL,HC,INV'!X$424</f>
        <v>0</v>
      </c>
      <c r="Y56" s="351">
        <f>'PL,HC,INV'!Y$424</f>
        <v>0</v>
      </c>
      <c r="Z56" s="351">
        <f>'PL,HC,INV'!Z$424</f>
        <v>0</v>
      </c>
      <c r="AA56" s="351">
        <f>'PL,HC,INV'!AA$424</f>
        <v>0</v>
      </c>
      <c r="AB56" s="351">
        <f>'PL,HC,INV'!AB$424</f>
        <v>0</v>
      </c>
    </row>
    <row r="57" spans="1:28">
      <c r="A57" s="1057">
        <v>1</v>
      </c>
      <c r="B57" s="1057" t="s">
        <v>549</v>
      </c>
      <c r="C57" s="1057" t="s">
        <v>701</v>
      </c>
      <c r="D57" s="1057" t="s">
        <v>319</v>
      </c>
      <c r="E57" s="1057" t="s">
        <v>39</v>
      </c>
      <c r="G57" s="378"/>
      <c r="H57" s="378"/>
      <c r="I57" s="379"/>
      <c r="J57" s="349" t="s">
        <v>39</v>
      </c>
      <c r="K57" s="364" t="s">
        <v>54</v>
      </c>
      <c r="L57" s="362" t="s">
        <v>36</v>
      </c>
      <c r="M57" s="717" t="s">
        <v>30</v>
      </c>
      <c r="N57" s="363" t="s">
        <v>5</v>
      </c>
      <c r="O57" s="360" t="str">
        <f>'PL,HC,INV'!$P$4</f>
        <v>BIN</v>
      </c>
      <c r="P57" s="360" t="str">
        <f>'PL,HC,INV'!$I$6</f>
        <v>K_INR</v>
      </c>
      <c r="Q57" s="351">
        <f>'PL,HC,INV'!Q$425</f>
        <v>0</v>
      </c>
      <c r="R57" s="351">
        <f>'PL,HC,INV'!R$425</f>
        <v>0</v>
      </c>
      <c r="S57" s="351">
        <f>'PL,HC,INV'!S$425</f>
        <v>0</v>
      </c>
      <c r="T57" s="351">
        <f>'PL,HC,INV'!T$425</f>
        <v>0</v>
      </c>
      <c r="U57" s="351">
        <f>'PL,HC,INV'!U$425</f>
        <v>0</v>
      </c>
      <c r="V57" s="351">
        <f>'PL,HC,INV'!V$425</f>
        <v>0</v>
      </c>
      <c r="W57" s="351">
        <f>'PL,HC,INV'!W$425</f>
        <v>0</v>
      </c>
      <c r="X57" s="351">
        <f>'PL,HC,INV'!X$425</f>
        <v>0</v>
      </c>
      <c r="Y57" s="351">
        <f>'PL,HC,INV'!Y$425</f>
        <v>0</v>
      </c>
      <c r="Z57" s="351">
        <f>'PL,HC,INV'!Z$425</f>
        <v>0</v>
      </c>
      <c r="AA57" s="351">
        <f>'PL,HC,INV'!AA$425</f>
        <v>0</v>
      </c>
      <c r="AB57" s="351">
        <f>'PL,HC,INV'!AB$425</f>
        <v>0</v>
      </c>
    </row>
    <row r="58" spans="1:28">
      <c r="A58" s="1057">
        <v>1</v>
      </c>
      <c r="B58" s="1057" t="s">
        <v>549</v>
      </c>
      <c r="C58" s="1057" t="s">
        <v>702</v>
      </c>
      <c r="D58" s="1057" t="s">
        <v>699</v>
      </c>
      <c r="E58" s="1057" t="s">
        <v>39</v>
      </c>
      <c r="G58" s="378"/>
      <c r="H58" s="378"/>
      <c r="I58" s="379"/>
      <c r="J58" s="349" t="s">
        <v>39</v>
      </c>
      <c r="K58" s="364" t="s">
        <v>28</v>
      </c>
      <c r="L58" s="362" t="s">
        <v>32</v>
      </c>
      <c r="M58" s="717" t="s">
        <v>33</v>
      </c>
      <c r="N58" s="363" t="s">
        <v>5</v>
      </c>
      <c r="O58" s="360" t="str">
        <f>'PL,HC,INV'!$P$4</f>
        <v>BIN</v>
      </c>
      <c r="P58" s="360" t="str">
        <f>'PL,HC,INV'!$I$6</f>
        <v>K_INR</v>
      </c>
      <c r="Q58" s="351">
        <f>'PL,HC,INV'!Q$428</f>
        <v>40257</v>
      </c>
      <c r="R58" s="351">
        <f>'PL,HC,INV'!R$428</f>
        <v>15076</v>
      </c>
      <c r="S58" s="351">
        <f>'PL,HC,INV'!S$428</f>
        <v>25956</v>
      </c>
      <c r="T58" s="351">
        <f>'PL,HC,INV'!T$428</f>
        <v>40878</v>
      </c>
      <c r="U58" s="351">
        <f>'PL,HC,INV'!U$428</f>
        <v>43620</v>
      </c>
      <c r="V58" s="351">
        <f>'PL,HC,INV'!V$428</f>
        <v>57163</v>
      </c>
      <c r="W58" s="351">
        <f>'PL,HC,INV'!W$428</f>
        <v>48571</v>
      </c>
      <c r="X58" s="351">
        <f>'PL,HC,INV'!X$428</f>
        <v>39552</v>
      </c>
      <c r="Y58" s="351">
        <f>'PL,HC,INV'!Y$428</f>
        <v>68040</v>
      </c>
      <c r="Z58" s="351">
        <f>'PL,HC,INV'!Z$428</f>
        <v>38917</v>
      </c>
      <c r="AA58" s="351">
        <f>'PL,HC,INV'!AA$428</f>
        <v>44255</v>
      </c>
      <c r="AB58" s="351">
        <f>'PL,HC,INV'!AB$428</f>
        <v>35757</v>
      </c>
    </row>
    <row r="59" spans="1:28">
      <c r="A59" s="1057">
        <v>1</v>
      </c>
      <c r="B59" s="1057" t="s">
        <v>549</v>
      </c>
      <c r="C59" s="1057" t="s">
        <v>701</v>
      </c>
      <c r="D59" s="1057" t="s">
        <v>548</v>
      </c>
      <c r="E59" s="1057" t="s">
        <v>39</v>
      </c>
      <c r="G59" s="378"/>
      <c r="H59" s="378"/>
      <c r="I59" s="379"/>
      <c r="J59" s="349" t="s">
        <v>39</v>
      </c>
      <c r="K59" s="364" t="s">
        <v>34</v>
      </c>
      <c r="L59" s="362" t="s">
        <v>32</v>
      </c>
      <c r="M59" s="717" t="s">
        <v>33</v>
      </c>
      <c r="N59" s="363" t="s">
        <v>5</v>
      </c>
      <c r="O59" s="360" t="str">
        <f>'PL,HC,INV'!$P$4</f>
        <v>BIN</v>
      </c>
      <c r="P59" s="360" t="str">
        <f>'PL,HC,INV'!$I$6</f>
        <v>K_INR</v>
      </c>
      <c r="Q59" s="351">
        <f>'PL,HC,INV'!Q$431</f>
        <v>29</v>
      </c>
      <c r="R59" s="351">
        <f>'PL,HC,INV'!R$431</f>
        <v>75</v>
      </c>
      <c r="S59" s="351">
        <f>'PL,HC,INV'!S$431</f>
        <v>136</v>
      </c>
      <c r="T59" s="351">
        <f>'PL,HC,INV'!T$431</f>
        <v>191</v>
      </c>
      <c r="U59" s="351">
        <f>'PL,HC,INV'!U$431</f>
        <v>278</v>
      </c>
      <c r="V59" s="351">
        <f>'PL,HC,INV'!V$431</f>
        <v>231</v>
      </c>
      <c r="W59" s="351">
        <f>'PL,HC,INV'!W$431</f>
        <v>184</v>
      </c>
      <c r="X59" s="351">
        <f>'PL,HC,INV'!X$431</f>
        <v>33</v>
      </c>
      <c r="Y59" s="351">
        <f>'PL,HC,INV'!Y$431</f>
        <v>48</v>
      </c>
      <c r="Z59" s="351">
        <f>'PL,HC,INV'!Z$431</f>
        <v>26</v>
      </c>
      <c r="AA59" s="351">
        <f>'PL,HC,INV'!AA$431</f>
        <v>275</v>
      </c>
      <c r="AB59" s="351">
        <f>'PL,HC,INV'!AB$431</f>
        <v>162</v>
      </c>
    </row>
    <row r="60" spans="1:28">
      <c r="A60" s="1057">
        <v>1</v>
      </c>
      <c r="B60" s="1057" t="s">
        <v>703</v>
      </c>
      <c r="C60" s="1057" t="s">
        <v>701</v>
      </c>
      <c r="D60" s="1057" t="s">
        <v>548</v>
      </c>
      <c r="E60" s="1057" t="s">
        <v>39</v>
      </c>
      <c r="G60" s="378"/>
      <c r="H60" s="378"/>
      <c r="I60" s="379"/>
      <c r="J60" s="349" t="s">
        <v>39</v>
      </c>
      <c r="K60" s="364" t="s">
        <v>54</v>
      </c>
      <c r="L60" s="362" t="s">
        <v>36</v>
      </c>
      <c r="M60" s="717" t="s">
        <v>33</v>
      </c>
      <c r="N60" s="363" t="s">
        <v>5</v>
      </c>
      <c r="O60" s="360" t="str">
        <f>'PL,HC,INV'!$P$4</f>
        <v>BIN</v>
      </c>
      <c r="P60" s="360" t="str">
        <f>'PL,HC,INV'!$I$6</f>
        <v>K_INR</v>
      </c>
      <c r="Q60" s="351">
        <f>'PL,HC,INV'!Q$434</f>
        <v>0</v>
      </c>
      <c r="R60" s="351">
        <f>'PL,HC,INV'!R$434</f>
        <v>0</v>
      </c>
      <c r="S60" s="351">
        <f>'PL,HC,INV'!S$434</f>
        <v>0</v>
      </c>
      <c r="T60" s="351">
        <f>'PL,HC,INV'!T$434</f>
        <v>0</v>
      </c>
      <c r="U60" s="351">
        <f>'PL,HC,INV'!U$434</f>
        <v>0</v>
      </c>
      <c r="V60" s="351">
        <f>'PL,HC,INV'!V$434</f>
        <v>0</v>
      </c>
      <c r="W60" s="351">
        <f>'PL,HC,INV'!W$434</f>
        <v>0</v>
      </c>
      <c r="X60" s="351">
        <f>'PL,HC,INV'!X$434</f>
        <v>0</v>
      </c>
      <c r="Y60" s="351">
        <f>'PL,HC,INV'!Y$434</f>
        <v>0</v>
      </c>
      <c r="Z60" s="351">
        <f>'PL,HC,INV'!Z$434</f>
        <v>0</v>
      </c>
      <c r="AA60" s="351">
        <f>'PL,HC,INV'!AA$434</f>
        <v>0</v>
      </c>
      <c r="AB60" s="351">
        <f>'PL,HC,INV'!AB$434</f>
        <v>0</v>
      </c>
    </row>
    <row r="61" spans="1:28">
      <c r="A61" s="1057">
        <v>1</v>
      </c>
      <c r="B61" s="1057" t="s">
        <v>549</v>
      </c>
      <c r="C61" s="1057" t="s">
        <v>701</v>
      </c>
      <c r="D61" s="1057" t="s">
        <v>704</v>
      </c>
      <c r="E61" s="1057" t="s">
        <v>39</v>
      </c>
      <c r="G61" s="378"/>
      <c r="H61" s="378"/>
      <c r="I61" s="379"/>
      <c r="J61" s="349" t="s">
        <v>39</v>
      </c>
      <c r="K61" s="364" t="s">
        <v>28</v>
      </c>
      <c r="L61" s="362" t="s">
        <v>32</v>
      </c>
      <c r="M61" s="717" t="s">
        <v>11</v>
      </c>
      <c r="N61" s="363" t="s">
        <v>5</v>
      </c>
      <c r="O61" s="360" t="str">
        <f>'PL,HC,INV'!$P$4</f>
        <v>BIN</v>
      </c>
      <c r="P61" s="360" t="str">
        <f>'PL,HC,INV'!$I$6</f>
        <v>K_INR</v>
      </c>
      <c r="Q61" s="351">
        <f>'PL,HC,INV'!Q$435</f>
        <v>0</v>
      </c>
      <c r="R61" s="351">
        <f>'PL,HC,INV'!R$435</f>
        <v>0</v>
      </c>
      <c r="S61" s="351">
        <f>'PL,HC,INV'!S$435</f>
        <v>0</v>
      </c>
      <c r="T61" s="351">
        <f>'PL,HC,INV'!T$435</f>
        <v>0</v>
      </c>
      <c r="U61" s="351">
        <f>'PL,HC,INV'!U$435</f>
        <v>0</v>
      </c>
      <c r="V61" s="351">
        <f>'PL,HC,INV'!V$435</f>
        <v>0</v>
      </c>
      <c r="W61" s="351">
        <f>'PL,HC,INV'!W$435</f>
        <v>0</v>
      </c>
      <c r="X61" s="351">
        <f>'PL,HC,INV'!X$435</f>
        <v>0</v>
      </c>
      <c r="Y61" s="351">
        <f>'PL,HC,INV'!Y$435</f>
        <v>0</v>
      </c>
      <c r="Z61" s="351">
        <f>'PL,HC,INV'!Z$435</f>
        <v>0</v>
      </c>
      <c r="AA61" s="351">
        <f>'PL,HC,INV'!AA$435</f>
        <v>0</v>
      </c>
      <c r="AB61" s="351">
        <f>'PL,HC,INV'!AB$435</f>
        <v>0</v>
      </c>
    </row>
    <row r="62" spans="1:28" s="1260" customFormat="1">
      <c r="A62" s="1260">
        <v>1</v>
      </c>
      <c r="C62" s="1261"/>
      <c r="F62" s="1262"/>
      <c r="G62" s="1263"/>
      <c r="H62" s="1263"/>
      <c r="I62" s="1264"/>
      <c r="J62" s="1265" t="s">
        <v>9</v>
      </c>
      <c r="K62" s="1266" t="s">
        <v>54</v>
      </c>
      <c r="L62" s="1267" t="s">
        <v>3</v>
      </c>
      <c r="M62" s="1268" t="s">
        <v>4</v>
      </c>
      <c r="N62" s="1269" t="s">
        <v>37</v>
      </c>
      <c r="O62" s="1270" t="str">
        <f>'PL,HC,INV'!$P$4</f>
        <v>BIN</v>
      </c>
      <c r="P62" s="1270" t="str">
        <f>'PL,HC,INV'!$I$6</f>
        <v>K_INR</v>
      </c>
      <c r="Q62" s="1271"/>
      <c r="R62" s="1271"/>
      <c r="S62" s="1271"/>
      <c r="T62" s="1271"/>
      <c r="U62" s="1271"/>
      <c r="V62" s="1271"/>
      <c r="W62" s="1271"/>
      <c r="X62" s="1271"/>
      <c r="Y62" s="1271"/>
      <c r="Z62" s="1271"/>
      <c r="AA62" s="1271"/>
      <c r="AB62" s="1271"/>
    </row>
    <row r="63" spans="1:28">
      <c r="A63" s="1057">
        <v>1</v>
      </c>
      <c r="B63" s="1057" t="s">
        <v>549</v>
      </c>
      <c r="C63" s="1057" t="s">
        <v>701</v>
      </c>
      <c r="D63" s="1057" t="s">
        <v>696</v>
      </c>
      <c r="E63" s="1057" t="s">
        <v>9</v>
      </c>
      <c r="G63" s="378"/>
      <c r="H63" s="378"/>
      <c r="I63" s="379"/>
      <c r="J63" s="349" t="s">
        <v>9</v>
      </c>
      <c r="K63" s="364" t="s">
        <v>54</v>
      </c>
      <c r="L63" s="363" t="s">
        <v>3</v>
      </c>
      <c r="M63" s="717" t="s">
        <v>30</v>
      </c>
      <c r="N63" s="362" t="s">
        <v>37</v>
      </c>
      <c r="O63" s="360" t="str">
        <f>'PL,HC,INV'!$P$4</f>
        <v>BIN</v>
      </c>
      <c r="P63" s="360" t="str">
        <f>'PL,HC,INV'!$I$6</f>
        <v>K_INR</v>
      </c>
      <c r="Q63" s="351">
        <f>'PL,HC,INV'!Q$81</f>
        <v>95114</v>
      </c>
      <c r="R63" s="351">
        <f>'PL,HC,INV'!R$81</f>
        <v>48907</v>
      </c>
      <c r="S63" s="351">
        <f>'PL,HC,INV'!S$81</f>
        <v>81276</v>
      </c>
      <c r="T63" s="351">
        <f>'PL,HC,INV'!T$81</f>
        <v>101876</v>
      </c>
      <c r="U63" s="351">
        <f>'PL,HC,INV'!U$81</f>
        <v>123141</v>
      </c>
      <c r="V63" s="351">
        <f>'PL,HC,INV'!V$81</f>
        <v>180890</v>
      </c>
      <c r="W63" s="351">
        <f>'PL,HC,INV'!W$81</f>
        <v>95284</v>
      </c>
      <c r="X63" s="351">
        <f>'PL,HC,INV'!X$81</f>
        <v>141284</v>
      </c>
      <c r="Y63" s="351">
        <f>'PL,HC,INV'!Y$81</f>
        <v>159840</v>
      </c>
      <c r="Z63" s="351">
        <f>'PL,HC,INV'!Z$81</f>
        <v>108942</v>
      </c>
      <c r="AA63" s="351">
        <f>'PL,HC,INV'!AA$81</f>
        <v>103171</v>
      </c>
      <c r="AB63" s="351">
        <f>'PL,HC,INV'!AB$81</f>
        <v>183181</v>
      </c>
    </row>
    <row r="64" spans="1:28">
      <c r="A64" s="1057">
        <v>1</v>
      </c>
      <c r="B64" s="1057" t="s">
        <v>695</v>
      </c>
      <c r="C64" s="1057" t="s">
        <v>701</v>
      </c>
      <c r="D64" s="1057" t="s">
        <v>548</v>
      </c>
      <c r="E64" s="1057" t="s">
        <v>9</v>
      </c>
      <c r="G64" s="378"/>
      <c r="H64" s="378"/>
      <c r="I64" s="379"/>
      <c r="J64" s="349" t="s">
        <v>9</v>
      </c>
      <c r="K64" s="364" t="s">
        <v>54</v>
      </c>
      <c r="L64" s="363" t="s">
        <v>3</v>
      </c>
      <c r="M64" s="717" t="s">
        <v>33</v>
      </c>
      <c r="N64" s="362" t="s">
        <v>37</v>
      </c>
      <c r="O64" s="360" t="str">
        <f>'PL,HC,INV'!$P$4</f>
        <v>BIN</v>
      </c>
      <c r="P64" s="360" t="str">
        <f>'PL,HC,INV'!$I$6</f>
        <v>K_INR</v>
      </c>
      <c r="Q64" s="351">
        <f>'PL,HC,INV'!Q$82</f>
        <v>53938</v>
      </c>
      <c r="R64" s="351">
        <f>'PL,HC,INV'!R$82</f>
        <v>26136</v>
      </c>
      <c r="S64" s="351">
        <f>'PL,HC,INV'!S$82</f>
        <v>43946</v>
      </c>
      <c r="T64" s="351">
        <f>'PL,HC,INV'!T$82</f>
        <v>59199</v>
      </c>
      <c r="U64" s="351">
        <f>'PL,HC,INV'!U$82</f>
        <v>62877</v>
      </c>
      <c r="V64" s="351">
        <f>'PL,HC,INV'!V$82</f>
        <v>81307</v>
      </c>
      <c r="W64" s="351">
        <f>'PL,HC,INV'!W$82</f>
        <v>67503</v>
      </c>
      <c r="X64" s="351">
        <f>'PL,HC,INV'!X$82</f>
        <v>61719</v>
      </c>
      <c r="Y64" s="351">
        <f>'PL,HC,INV'!Y$82</f>
        <v>87957</v>
      </c>
      <c r="Z64" s="351">
        <f>'PL,HC,INV'!Z$82</f>
        <v>59004</v>
      </c>
      <c r="AA64" s="351">
        <f>'PL,HC,INV'!AA$82</f>
        <v>67775</v>
      </c>
      <c r="AB64" s="351">
        <f>'PL,HC,INV'!AB$82</f>
        <v>58164</v>
      </c>
    </row>
    <row r="65" spans="1:28">
      <c r="A65" s="1057">
        <v>1</v>
      </c>
      <c r="B65" s="1057" t="s">
        <v>695</v>
      </c>
      <c r="C65" s="1057" t="s">
        <v>702</v>
      </c>
      <c r="D65" s="1057" t="s">
        <v>491</v>
      </c>
      <c r="E65" s="1057" t="s">
        <v>9</v>
      </c>
      <c r="G65" s="378"/>
      <c r="H65" s="378"/>
      <c r="I65" s="379"/>
      <c r="J65" s="349" t="s">
        <v>9</v>
      </c>
      <c r="K65" s="364" t="s">
        <v>54</v>
      </c>
      <c r="L65" s="363" t="s">
        <v>3</v>
      </c>
      <c r="M65" s="717" t="s">
        <v>11</v>
      </c>
      <c r="N65" s="362" t="s">
        <v>37</v>
      </c>
      <c r="O65" s="360" t="str">
        <f>'PL,HC,INV'!$P$4</f>
        <v>BIN</v>
      </c>
      <c r="P65" s="360" t="str">
        <f>'PL,HC,INV'!$I$6</f>
        <v>K_INR</v>
      </c>
      <c r="Q65" s="351">
        <f>'PL,HC,INV'!Q$83</f>
        <v>0</v>
      </c>
      <c r="R65" s="351">
        <f>'PL,HC,INV'!R$83</f>
        <v>0</v>
      </c>
      <c r="S65" s="351">
        <f>'PL,HC,INV'!S$83</f>
        <v>0</v>
      </c>
      <c r="T65" s="351">
        <f>'PL,HC,INV'!T$83</f>
        <v>0</v>
      </c>
      <c r="U65" s="351">
        <f>'PL,HC,INV'!U$83</f>
        <v>0</v>
      </c>
      <c r="V65" s="351">
        <f>'PL,HC,INV'!V$83</f>
        <v>0</v>
      </c>
      <c r="W65" s="351">
        <f>'PL,HC,INV'!W$83</f>
        <v>0</v>
      </c>
      <c r="X65" s="351">
        <f>'PL,HC,INV'!X$83</f>
        <v>0</v>
      </c>
      <c r="Y65" s="351">
        <f>'PL,HC,INV'!Y$83</f>
        <v>0</v>
      </c>
      <c r="Z65" s="351">
        <f>'PL,HC,INV'!Z$83</f>
        <v>0</v>
      </c>
      <c r="AA65" s="351">
        <f>'PL,HC,INV'!AA$83</f>
        <v>0</v>
      </c>
      <c r="AB65" s="351">
        <f>'PL,HC,INV'!AB$83</f>
        <v>0</v>
      </c>
    </row>
    <row r="66" spans="1:28" s="1260" customFormat="1">
      <c r="A66" s="1260">
        <v>1</v>
      </c>
      <c r="C66" s="1261"/>
      <c r="F66" s="1262"/>
      <c r="G66" s="1263"/>
      <c r="H66" s="1263"/>
      <c r="I66" s="1264"/>
      <c r="J66" s="1265" t="s">
        <v>31</v>
      </c>
      <c r="K66" s="1266" t="s">
        <v>54</v>
      </c>
      <c r="L66" s="1267" t="s">
        <v>29</v>
      </c>
      <c r="M66" s="1268" t="s">
        <v>4</v>
      </c>
      <c r="N66" s="1269" t="s">
        <v>5</v>
      </c>
      <c r="O66" s="1270" t="str">
        <f>'PL,HC,INV'!$P$4</f>
        <v>BIN</v>
      </c>
      <c r="P66" s="1270" t="str">
        <f>'PL,HC,INV'!$I$6</f>
        <v>K_INR</v>
      </c>
      <c r="Q66" s="1271">
        <f>SUM(Q67:Q79)</f>
        <v>18199</v>
      </c>
      <c r="R66" s="1271">
        <f t="shared" ref="R66:AB66" si="1">SUM(R67:R79)</f>
        <v>14611</v>
      </c>
      <c r="S66" s="1271">
        <f t="shared" si="1"/>
        <v>20145</v>
      </c>
      <c r="T66" s="1271">
        <f t="shared" si="1"/>
        <v>23134</v>
      </c>
      <c r="U66" s="1271">
        <f t="shared" si="1"/>
        <v>18128</v>
      </c>
      <c r="V66" s="1271">
        <f t="shared" si="1"/>
        <v>32532</v>
      </c>
      <c r="W66" s="1271">
        <f t="shared" si="1"/>
        <v>18599</v>
      </c>
      <c r="X66" s="1271">
        <f t="shared" si="1"/>
        <v>22866</v>
      </c>
      <c r="Y66" s="1271">
        <f t="shared" si="1"/>
        <v>21281</v>
      </c>
      <c r="Z66" s="1271">
        <f t="shared" si="1"/>
        <v>22125</v>
      </c>
      <c r="AA66" s="1271">
        <f t="shared" si="1"/>
        <v>20921</v>
      </c>
      <c r="AB66" s="1271">
        <f t="shared" si="1"/>
        <v>7730</v>
      </c>
    </row>
    <row r="67" spans="1:28">
      <c r="A67" s="1057">
        <v>1</v>
      </c>
      <c r="B67" s="1057" t="s">
        <v>549</v>
      </c>
      <c r="C67" s="1057" t="s">
        <v>705</v>
      </c>
      <c r="D67" s="1057" t="s">
        <v>319</v>
      </c>
      <c r="E67" s="1057" t="s">
        <v>47</v>
      </c>
      <c r="G67" s="378"/>
      <c r="H67" s="378"/>
      <c r="I67" s="379"/>
      <c r="J67" s="348" t="s">
        <v>31</v>
      </c>
      <c r="K67" s="364" t="s">
        <v>28</v>
      </c>
      <c r="L67" s="362" t="s">
        <v>29</v>
      </c>
      <c r="M67" s="717" t="s">
        <v>30</v>
      </c>
      <c r="N67" s="363" t="s">
        <v>5</v>
      </c>
      <c r="O67" s="360" t="str">
        <f>'PL,HC,INV'!$P$4</f>
        <v>BIN</v>
      </c>
      <c r="P67" s="360" t="str">
        <f>'PL,HC,INV'!$I$6</f>
        <v>K_INR</v>
      </c>
      <c r="Q67" s="351">
        <f>'PL,HC,INV'!Q$440</f>
        <v>11654</v>
      </c>
      <c r="R67" s="351">
        <f>'PL,HC,INV'!R$440</f>
        <v>10852</v>
      </c>
      <c r="S67" s="351">
        <f>'PL,HC,INV'!S$440</f>
        <v>12175</v>
      </c>
      <c r="T67" s="351">
        <f>'PL,HC,INV'!T$440</f>
        <v>15548</v>
      </c>
      <c r="U67" s="351">
        <f>'PL,HC,INV'!U$440</f>
        <v>9163</v>
      </c>
      <c r="V67" s="351">
        <f>'PL,HC,INV'!V$440</f>
        <v>19974</v>
      </c>
      <c r="W67" s="351">
        <f>'PL,HC,INV'!W$440</f>
        <v>11142</v>
      </c>
      <c r="X67" s="351">
        <f>'PL,HC,INV'!X$440</f>
        <v>13527</v>
      </c>
      <c r="Y67" s="351">
        <f>'PL,HC,INV'!Y$440</f>
        <v>11980</v>
      </c>
      <c r="Z67" s="351">
        <f>'PL,HC,INV'!Z$440</f>
        <v>12798</v>
      </c>
      <c r="AA67" s="351">
        <f>'PL,HC,INV'!AA$440</f>
        <v>10428</v>
      </c>
      <c r="AB67" s="351">
        <f>'PL,HC,INV'!AB$440</f>
        <v>1235</v>
      </c>
    </row>
    <row r="68" spans="1:28">
      <c r="A68" s="1057">
        <v>1</v>
      </c>
      <c r="B68" s="1057" t="s">
        <v>695</v>
      </c>
      <c r="C68" s="1057" t="s">
        <v>463</v>
      </c>
      <c r="D68" s="1057" t="s">
        <v>319</v>
      </c>
      <c r="E68" s="1057" t="s">
        <v>47</v>
      </c>
      <c r="G68" s="378"/>
      <c r="H68" s="378"/>
      <c r="I68" s="379"/>
      <c r="J68" s="348" t="s">
        <v>31</v>
      </c>
      <c r="K68" s="364" t="s">
        <v>34</v>
      </c>
      <c r="L68" s="362" t="s">
        <v>29</v>
      </c>
      <c r="M68" s="717" t="s">
        <v>30</v>
      </c>
      <c r="N68" s="363" t="s">
        <v>5</v>
      </c>
      <c r="O68" s="360" t="str">
        <f>'PL,HC,INV'!$P$4</f>
        <v>BIN</v>
      </c>
      <c r="P68" s="360" t="str">
        <f>'PL,HC,INV'!$I$6</f>
        <v>K_INR</v>
      </c>
      <c r="Q68" s="351">
        <f>'PL,HC,INV'!Q$441</f>
        <v>602</v>
      </c>
      <c r="R68" s="351">
        <f>'PL,HC,INV'!R$441</f>
        <v>481</v>
      </c>
      <c r="S68" s="351">
        <f>'PL,HC,INV'!S$441</f>
        <v>763</v>
      </c>
      <c r="T68" s="351">
        <f>'PL,HC,INV'!T$441</f>
        <v>461</v>
      </c>
      <c r="U68" s="351">
        <f>'PL,HC,INV'!U$441</f>
        <v>575</v>
      </c>
      <c r="V68" s="351">
        <f>'PL,HC,INV'!V$441</f>
        <v>378</v>
      </c>
      <c r="W68" s="351">
        <f>'PL,HC,INV'!W$441</f>
        <v>580</v>
      </c>
      <c r="X68" s="351">
        <f>'PL,HC,INV'!X$441</f>
        <v>462</v>
      </c>
      <c r="Y68" s="351">
        <f>'PL,HC,INV'!Y$441</f>
        <v>519</v>
      </c>
      <c r="Z68" s="351">
        <f>'PL,HC,INV'!Z$441</f>
        <v>494</v>
      </c>
      <c r="AA68" s="351">
        <f>'PL,HC,INV'!AA$441</f>
        <v>489</v>
      </c>
      <c r="AB68" s="351">
        <f>'PL,HC,INV'!AB$441</f>
        <v>469</v>
      </c>
    </row>
    <row r="69" spans="1:28">
      <c r="A69" s="1057">
        <v>1</v>
      </c>
      <c r="B69" s="1057" t="s">
        <v>549</v>
      </c>
      <c r="C69" s="1057" t="s">
        <v>463</v>
      </c>
      <c r="D69" s="1057" t="s">
        <v>696</v>
      </c>
      <c r="E69" s="1057" t="s">
        <v>47</v>
      </c>
      <c r="G69" s="378"/>
      <c r="H69" s="378"/>
      <c r="I69" s="379"/>
      <c r="J69" s="348" t="s">
        <v>31</v>
      </c>
      <c r="K69" s="364" t="s">
        <v>54</v>
      </c>
      <c r="L69" s="362" t="s">
        <v>35</v>
      </c>
      <c r="M69" s="717" t="s">
        <v>30</v>
      </c>
      <c r="N69" s="363" t="s">
        <v>5</v>
      </c>
      <c r="O69" s="360" t="str">
        <f>'PL,HC,INV'!$P$4</f>
        <v>BIN</v>
      </c>
      <c r="P69" s="360" t="str">
        <f>'PL,HC,INV'!$I$6</f>
        <v>K_INR</v>
      </c>
      <c r="Q69" s="351">
        <f>'PL,HC,INV'!Q$442</f>
        <v>0</v>
      </c>
      <c r="R69" s="351">
        <f>'PL,HC,INV'!R$442</f>
        <v>0</v>
      </c>
      <c r="S69" s="351">
        <f>'PL,HC,INV'!S$442</f>
        <v>0</v>
      </c>
      <c r="T69" s="351">
        <f>'PL,HC,INV'!T$442</f>
        <v>0</v>
      </c>
      <c r="U69" s="351">
        <f>'PL,HC,INV'!U$442</f>
        <v>0</v>
      </c>
      <c r="V69" s="351">
        <f>'PL,HC,INV'!V$442</f>
        <v>0</v>
      </c>
      <c r="W69" s="351">
        <f>'PL,HC,INV'!W$442</f>
        <v>0</v>
      </c>
      <c r="X69" s="351">
        <f>'PL,HC,INV'!X$442</f>
        <v>0</v>
      </c>
      <c r="Y69" s="351">
        <f>'PL,HC,INV'!Y$442</f>
        <v>0</v>
      </c>
      <c r="Z69" s="351">
        <f>'PL,HC,INV'!Z$442</f>
        <v>0</v>
      </c>
      <c r="AA69" s="351">
        <f>'PL,HC,INV'!AA$442</f>
        <v>0</v>
      </c>
      <c r="AB69" s="351">
        <f>'PL,HC,INV'!AB$442</f>
        <v>0</v>
      </c>
    </row>
    <row r="70" spans="1:28">
      <c r="A70" s="1057">
        <v>1</v>
      </c>
      <c r="B70" s="1057" t="s">
        <v>549</v>
      </c>
      <c r="C70" s="1057" t="s">
        <v>463</v>
      </c>
      <c r="D70" s="1057" t="s">
        <v>706</v>
      </c>
      <c r="E70" s="1057" t="s">
        <v>47</v>
      </c>
      <c r="G70" s="378"/>
      <c r="H70" s="378"/>
      <c r="I70" s="379"/>
      <c r="J70" s="348" t="s">
        <v>31</v>
      </c>
      <c r="K70" s="364" t="s">
        <v>28</v>
      </c>
      <c r="L70" s="362" t="s">
        <v>29</v>
      </c>
      <c r="M70" s="717" t="s">
        <v>33</v>
      </c>
      <c r="N70" s="363" t="s">
        <v>5</v>
      </c>
      <c r="O70" s="360" t="str">
        <f>'PL,HC,INV'!$P$4</f>
        <v>BIN</v>
      </c>
      <c r="P70" s="360" t="str">
        <f>'PL,HC,INV'!$I$6</f>
        <v>K_INR</v>
      </c>
      <c r="Q70" s="351">
        <f>'PL,HC,INV'!Q$445</f>
        <v>10564</v>
      </c>
      <c r="R70" s="351">
        <f>'PL,HC,INV'!R$445</f>
        <v>8859</v>
      </c>
      <c r="S70" s="351">
        <f>'PL,HC,INV'!S$445</f>
        <v>13251</v>
      </c>
      <c r="T70" s="351">
        <f>'PL,HC,INV'!T$445</f>
        <v>13021</v>
      </c>
      <c r="U70" s="351">
        <f>'PL,HC,INV'!U$445</f>
        <v>14223</v>
      </c>
      <c r="V70" s="351">
        <f>'PL,HC,INV'!V$445</f>
        <v>18405</v>
      </c>
      <c r="W70" s="351">
        <f>'PL,HC,INV'!W$445</f>
        <v>13642</v>
      </c>
      <c r="X70" s="351">
        <f>'PL,HC,INV'!X$445</f>
        <v>15426</v>
      </c>
      <c r="Y70" s="351">
        <f>'PL,HC,INV'!Y$445</f>
        <v>15795</v>
      </c>
      <c r="Z70" s="351">
        <f>'PL,HC,INV'!Z$445</f>
        <v>15233</v>
      </c>
      <c r="AA70" s="351">
        <f>'PL,HC,INV'!AA$445</f>
        <v>16635</v>
      </c>
      <c r="AB70" s="351">
        <f>'PL,HC,INV'!AB$445</f>
        <v>16627</v>
      </c>
    </row>
    <row r="71" spans="1:28">
      <c r="A71" s="1057">
        <v>1</v>
      </c>
      <c r="B71" s="1057" t="s">
        <v>695</v>
      </c>
      <c r="C71" s="1057" t="s">
        <v>463</v>
      </c>
      <c r="D71" s="1057" t="s">
        <v>699</v>
      </c>
      <c r="E71" s="1057" t="s">
        <v>47</v>
      </c>
      <c r="G71" s="378"/>
      <c r="H71" s="378"/>
      <c r="I71" s="379"/>
      <c r="J71" s="348" t="s">
        <v>31</v>
      </c>
      <c r="K71" s="364" t="s">
        <v>34</v>
      </c>
      <c r="L71" s="362" t="s">
        <v>29</v>
      </c>
      <c r="M71" s="717" t="s">
        <v>33</v>
      </c>
      <c r="N71" s="363" t="s">
        <v>5</v>
      </c>
      <c r="O71" s="360" t="str">
        <f>'PL,HC,INV'!$P$4</f>
        <v>BIN</v>
      </c>
      <c r="P71" s="360" t="str">
        <f>'PL,HC,INV'!$I$6</f>
        <v>K_INR</v>
      </c>
      <c r="Q71" s="351">
        <f>'PL,HC,INV'!Q$448</f>
        <v>296</v>
      </c>
      <c r="R71" s="351">
        <f>'PL,HC,INV'!R$448</f>
        <v>86</v>
      </c>
      <c r="S71" s="351">
        <f>'PL,HC,INV'!S$448</f>
        <v>346</v>
      </c>
      <c r="T71" s="351">
        <f>'PL,HC,INV'!T$448</f>
        <v>896</v>
      </c>
      <c r="U71" s="351">
        <f>'PL,HC,INV'!U$448</f>
        <v>166</v>
      </c>
      <c r="V71" s="351">
        <f>'PL,HC,INV'!V$448</f>
        <v>291</v>
      </c>
      <c r="W71" s="351">
        <f>'PL,HC,INV'!W$448</f>
        <v>29</v>
      </c>
      <c r="X71" s="351">
        <f>'PL,HC,INV'!X$448</f>
        <v>297</v>
      </c>
      <c r="Y71" s="351">
        <f>'PL,HC,INV'!Y$448</f>
        <v>0</v>
      </c>
      <c r="Z71" s="351">
        <f>'PL,HC,INV'!Z$448</f>
        <v>265</v>
      </c>
      <c r="AA71" s="351">
        <f>'PL,HC,INV'!AA$448</f>
        <v>345</v>
      </c>
      <c r="AB71" s="351">
        <f>'PL,HC,INV'!AB$448</f>
        <v>124</v>
      </c>
    </row>
    <row r="72" spans="1:28">
      <c r="A72" s="1057">
        <v>1</v>
      </c>
      <c r="B72" s="1057" t="s">
        <v>549</v>
      </c>
      <c r="C72" s="1057" t="s">
        <v>697</v>
      </c>
      <c r="D72" s="1057" t="s">
        <v>699</v>
      </c>
      <c r="E72" s="1057" t="s">
        <v>47</v>
      </c>
      <c r="G72" s="378"/>
      <c r="H72" s="378"/>
      <c r="I72" s="379"/>
      <c r="J72" s="348" t="s">
        <v>31</v>
      </c>
      <c r="K72" s="364" t="s">
        <v>54</v>
      </c>
      <c r="L72" s="362" t="s">
        <v>35</v>
      </c>
      <c r="M72" s="717" t="s">
        <v>33</v>
      </c>
      <c r="N72" s="363" t="s">
        <v>5</v>
      </c>
      <c r="O72" s="360" t="str">
        <f>'PL,HC,INV'!$P$4</f>
        <v>BIN</v>
      </c>
      <c r="P72" s="360" t="str">
        <f>'PL,HC,INV'!$I$6</f>
        <v>K_INR</v>
      </c>
      <c r="Q72" s="351">
        <f>'PL,HC,INV'!Q$451</f>
        <v>0</v>
      </c>
      <c r="R72" s="351">
        <f>'PL,HC,INV'!R$451</f>
        <v>0</v>
      </c>
      <c r="S72" s="351">
        <f>'PL,HC,INV'!S$451</f>
        <v>0</v>
      </c>
      <c r="T72" s="351">
        <f>'PL,HC,INV'!T$451</f>
        <v>0</v>
      </c>
      <c r="U72" s="351">
        <f>'PL,HC,INV'!U$451</f>
        <v>0</v>
      </c>
      <c r="V72" s="351">
        <f>'PL,HC,INV'!V$451</f>
        <v>0</v>
      </c>
      <c r="W72" s="351">
        <f>'PL,HC,INV'!W$451</f>
        <v>0</v>
      </c>
      <c r="X72" s="351">
        <f>'PL,HC,INV'!X$451</f>
        <v>0</v>
      </c>
      <c r="Y72" s="351">
        <f>'PL,HC,INV'!Y$451</f>
        <v>0</v>
      </c>
      <c r="Z72" s="351">
        <f>'PL,HC,INV'!Z$451</f>
        <v>0</v>
      </c>
      <c r="AA72" s="351">
        <f>'PL,HC,INV'!AA$451</f>
        <v>0</v>
      </c>
      <c r="AB72" s="351">
        <f>'PL,HC,INV'!AB$451</f>
        <v>0</v>
      </c>
    </row>
    <row r="73" spans="1:28" s="724" customFormat="1">
      <c r="A73" s="1057">
        <v>1</v>
      </c>
      <c r="B73" s="1057" t="s">
        <v>549</v>
      </c>
      <c r="C73" s="1057" t="s">
        <v>463</v>
      </c>
      <c r="D73" s="1057" t="s">
        <v>699</v>
      </c>
      <c r="E73" s="1057" t="s">
        <v>47</v>
      </c>
      <c r="G73" s="725"/>
      <c r="H73" s="725"/>
      <c r="I73" s="726"/>
      <c r="J73" s="723" t="s">
        <v>455</v>
      </c>
      <c r="K73" s="727" t="s">
        <v>54</v>
      </c>
      <c r="L73" s="728" t="s">
        <v>29</v>
      </c>
      <c r="M73" s="729" t="s">
        <v>33</v>
      </c>
      <c r="N73" s="730" t="s">
        <v>5</v>
      </c>
      <c r="O73" s="731" t="str">
        <f>'PL,HC,INV'!$P$4</f>
        <v>BIN</v>
      </c>
      <c r="P73" s="731" t="str">
        <f>'PL,HC,INV'!$I$6</f>
        <v>K_INR</v>
      </c>
      <c r="Q73" s="732">
        <f>'PL,HC,INV'!Q$453</f>
        <v>-2284</v>
      </c>
      <c r="R73" s="732">
        <f>'PL,HC,INV'!R$453</f>
        <v>-2409</v>
      </c>
      <c r="S73" s="732">
        <f>'PL,HC,INV'!S$453</f>
        <v>-2318</v>
      </c>
      <c r="T73" s="732">
        <f>'PL,HC,INV'!T$453</f>
        <v>-2384</v>
      </c>
      <c r="U73" s="732">
        <f>'PL,HC,INV'!U$453</f>
        <v>-2399</v>
      </c>
      <c r="V73" s="732">
        <f>'PL,HC,INV'!V$453</f>
        <v>-2083</v>
      </c>
      <c r="W73" s="732">
        <f>'PL,HC,INV'!W$453</f>
        <v>-2010</v>
      </c>
      <c r="X73" s="732">
        <f>'PL,HC,INV'!X$453</f>
        <v>-2270</v>
      </c>
      <c r="Y73" s="732">
        <f>'PL,HC,INV'!Y$453</f>
        <v>-2103</v>
      </c>
      <c r="Z73" s="732">
        <f>'PL,HC,INV'!Z$453</f>
        <v>-2146</v>
      </c>
      <c r="AA73" s="732">
        <f>'PL,HC,INV'!AA$453</f>
        <v>-2209</v>
      </c>
      <c r="AB73" s="732">
        <f>'PL,HC,INV'!AB$453</f>
        <v>-2288</v>
      </c>
    </row>
    <row r="74" spans="1:28" s="724" customFormat="1">
      <c r="A74" s="1057">
        <v>1</v>
      </c>
      <c r="B74" s="1057" t="s">
        <v>549</v>
      </c>
      <c r="C74" s="1057" t="s">
        <v>701</v>
      </c>
      <c r="D74" s="1057" t="s">
        <v>548</v>
      </c>
      <c r="E74" s="1057" t="s">
        <v>47</v>
      </c>
      <c r="G74" s="725"/>
      <c r="H74" s="725"/>
      <c r="I74" s="726"/>
      <c r="J74" s="723" t="s">
        <v>456</v>
      </c>
      <c r="K74" s="727" t="s">
        <v>54</v>
      </c>
      <c r="L74" s="728" t="s">
        <v>29</v>
      </c>
      <c r="M74" s="729" t="s">
        <v>33</v>
      </c>
      <c r="N74" s="730" t="s">
        <v>5</v>
      </c>
      <c r="O74" s="731" t="str">
        <f>'PL,HC,INV'!$P$4</f>
        <v>BIN</v>
      </c>
      <c r="P74" s="731" t="str">
        <f>'PL,HC,INV'!$I$6</f>
        <v>K_INR</v>
      </c>
      <c r="Q74" s="732">
        <f>'PL,HC,INV'!Q$454</f>
        <v>0</v>
      </c>
      <c r="R74" s="732">
        <f>'PL,HC,INV'!R$454</f>
        <v>-25</v>
      </c>
      <c r="S74" s="732">
        <f>'PL,HC,INV'!S$454</f>
        <v>-32</v>
      </c>
      <c r="T74" s="732">
        <f>'PL,HC,INV'!T$454</f>
        <v>-711</v>
      </c>
      <c r="U74" s="732">
        <f>'PL,HC,INV'!U$454</f>
        <v>297</v>
      </c>
      <c r="V74" s="732">
        <f>'PL,HC,INV'!V$454</f>
        <v>-301</v>
      </c>
      <c r="W74" s="732">
        <f>'PL,HC,INV'!W$454</f>
        <v>-252</v>
      </c>
      <c r="X74" s="732">
        <f>'PL,HC,INV'!X$454</f>
        <v>-342</v>
      </c>
      <c r="Y74" s="732">
        <f>'PL,HC,INV'!Y$454</f>
        <v>-230</v>
      </c>
      <c r="Z74" s="732">
        <f>'PL,HC,INV'!Z$454</f>
        <v>-286</v>
      </c>
      <c r="AA74" s="732">
        <f>'PL,HC,INV'!AA$454</f>
        <v>-307</v>
      </c>
      <c r="AB74" s="732">
        <f>'PL,HC,INV'!AB$454</f>
        <v>-911</v>
      </c>
    </row>
    <row r="75" spans="1:28" s="724" customFormat="1">
      <c r="A75" s="1057">
        <v>1</v>
      </c>
      <c r="B75" s="1057" t="s">
        <v>695</v>
      </c>
      <c r="C75" s="1057" t="s">
        <v>463</v>
      </c>
      <c r="D75" s="1057" t="s">
        <v>699</v>
      </c>
      <c r="E75" s="1057" t="s">
        <v>47</v>
      </c>
      <c r="G75" s="725"/>
      <c r="H75" s="725"/>
      <c r="I75" s="726"/>
      <c r="J75" s="723" t="s">
        <v>457</v>
      </c>
      <c r="K75" s="727" t="s">
        <v>54</v>
      </c>
      <c r="L75" s="728" t="s">
        <v>29</v>
      </c>
      <c r="M75" s="729" t="s">
        <v>33</v>
      </c>
      <c r="N75" s="730" t="s">
        <v>5</v>
      </c>
      <c r="O75" s="731" t="str">
        <f>'PL,HC,INV'!$P$4</f>
        <v>BIN</v>
      </c>
      <c r="P75" s="731" t="str">
        <f>'PL,HC,INV'!$I$6</f>
        <v>K_INR</v>
      </c>
      <c r="Q75" s="732">
        <f>'PL,HC,INV'!Q$459</f>
        <v>0</v>
      </c>
      <c r="R75" s="732">
        <f>'PL,HC,INV'!R$459</f>
        <v>0</v>
      </c>
      <c r="S75" s="732">
        <f>'PL,HC,INV'!S$459</f>
        <v>0</v>
      </c>
      <c r="T75" s="732">
        <f>'PL,HC,INV'!T$459</f>
        <v>0</v>
      </c>
      <c r="U75" s="732">
        <f>'PL,HC,INV'!U$459</f>
        <v>0</v>
      </c>
      <c r="V75" s="732">
        <f>'PL,HC,INV'!V$459</f>
        <v>0</v>
      </c>
      <c r="W75" s="732">
        <f>'PL,HC,INV'!W$459</f>
        <v>0</v>
      </c>
      <c r="X75" s="732">
        <f>'PL,HC,INV'!X$459</f>
        <v>0</v>
      </c>
      <c r="Y75" s="732">
        <f>'PL,HC,INV'!Y$459</f>
        <v>0</v>
      </c>
      <c r="Z75" s="732">
        <f>'PL,HC,INV'!Z$459</f>
        <v>0</v>
      </c>
      <c r="AA75" s="732">
        <f>'PL,HC,INV'!AA$459</f>
        <v>0</v>
      </c>
      <c r="AB75" s="732">
        <f>'PL,HC,INV'!AB$459</f>
        <v>0</v>
      </c>
    </row>
    <row r="76" spans="1:28" s="724" customFormat="1">
      <c r="A76" s="1057">
        <v>1</v>
      </c>
      <c r="B76" s="1057" t="s">
        <v>549</v>
      </c>
      <c r="C76" s="1057" t="s">
        <v>702</v>
      </c>
      <c r="D76" s="1057" t="s">
        <v>548</v>
      </c>
      <c r="E76" s="1057" t="s">
        <v>47</v>
      </c>
      <c r="G76" s="725"/>
      <c r="H76" s="725"/>
      <c r="I76" s="726"/>
      <c r="J76" s="723" t="s">
        <v>458</v>
      </c>
      <c r="K76" s="727" t="s">
        <v>54</v>
      </c>
      <c r="L76" s="728" t="s">
        <v>29</v>
      </c>
      <c r="M76" s="729" t="s">
        <v>33</v>
      </c>
      <c r="N76" s="730" t="s">
        <v>5</v>
      </c>
      <c r="O76" s="731" t="str">
        <f>'PL,HC,INV'!$P$4</f>
        <v>BIN</v>
      </c>
      <c r="P76" s="731" t="str">
        <f>'PL,HC,INV'!$I$6</f>
        <v>K_INR</v>
      </c>
      <c r="Q76" s="732">
        <f>'PL,HC,INV'!Q$455</f>
        <v>-2600</v>
      </c>
      <c r="R76" s="732">
        <f>'PL,HC,INV'!R$455</f>
        <v>-3200</v>
      </c>
      <c r="S76" s="732">
        <f>'PL,HC,INV'!S$455</f>
        <v>-4007</v>
      </c>
      <c r="T76" s="732">
        <f>'PL,HC,INV'!T$455</f>
        <v>-3670</v>
      </c>
      <c r="U76" s="732">
        <f>'PL,HC,INV'!U$455</f>
        <v>-3870</v>
      </c>
      <c r="V76" s="732">
        <f>'PL,HC,INV'!V$455</f>
        <v>-4099</v>
      </c>
      <c r="W76" s="732">
        <f>'PL,HC,INV'!W$455</f>
        <v>-4499</v>
      </c>
      <c r="X76" s="732">
        <f>'PL,HC,INV'!X$455</f>
        <v>-4201</v>
      </c>
      <c r="Y76" s="732">
        <f>'PL,HC,INV'!Y$455</f>
        <v>-4625</v>
      </c>
      <c r="Z76" s="732">
        <f>'PL,HC,INV'!Z$455</f>
        <v>-4200</v>
      </c>
      <c r="AA76" s="732">
        <f>'PL,HC,INV'!AA$455</f>
        <v>-4430</v>
      </c>
      <c r="AB76" s="732">
        <f>'PL,HC,INV'!AB$455</f>
        <v>-7519</v>
      </c>
    </row>
    <row r="77" spans="1:28" s="724" customFormat="1">
      <c r="A77" s="1057">
        <v>1</v>
      </c>
      <c r="B77" s="1057" t="s">
        <v>549</v>
      </c>
      <c r="C77" s="1057" t="s">
        <v>463</v>
      </c>
      <c r="D77" s="1057" t="s">
        <v>699</v>
      </c>
      <c r="E77" s="1057" t="s">
        <v>47</v>
      </c>
      <c r="G77" s="725"/>
      <c r="H77" s="725"/>
      <c r="I77" s="726"/>
      <c r="J77" s="723" t="s">
        <v>459</v>
      </c>
      <c r="K77" s="727" t="s">
        <v>54</v>
      </c>
      <c r="L77" s="728" t="s">
        <v>29</v>
      </c>
      <c r="M77" s="729" t="s">
        <v>33</v>
      </c>
      <c r="N77" s="730" t="s">
        <v>5</v>
      </c>
      <c r="O77" s="731" t="str">
        <f>'PL,HC,INV'!$P$4</f>
        <v>BIN</v>
      </c>
      <c r="P77" s="731" t="str">
        <f>'PL,HC,INV'!$I$6</f>
        <v>K_INR</v>
      </c>
      <c r="Q77" s="732">
        <f>'PL,HC,INV'!Q$457</f>
        <v>-33</v>
      </c>
      <c r="R77" s="732">
        <f>'PL,HC,INV'!R$457</f>
        <v>-33</v>
      </c>
      <c r="S77" s="732">
        <f>'PL,HC,INV'!S$457</f>
        <v>-33</v>
      </c>
      <c r="T77" s="732">
        <f>'PL,HC,INV'!T$457</f>
        <v>-27</v>
      </c>
      <c r="U77" s="732">
        <f>'PL,HC,INV'!U$457</f>
        <v>-27</v>
      </c>
      <c r="V77" s="732">
        <f>'PL,HC,INV'!V$457</f>
        <v>-33</v>
      </c>
      <c r="W77" s="732">
        <f>'PL,HC,INV'!W$457</f>
        <v>-33</v>
      </c>
      <c r="X77" s="732">
        <f>'PL,HC,INV'!X$457</f>
        <v>-33</v>
      </c>
      <c r="Y77" s="732">
        <f>'PL,HC,INV'!Y$457</f>
        <v>-55</v>
      </c>
      <c r="Z77" s="732">
        <f>'PL,HC,INV'!Z$457</f>
        <v>-33</v>
      </c>
      <c r="AA77" s="732">
        <f>'PL,HC,INV'!AA$457</f>
        <v>-30</v>
      </c>
      <c r="AB77" s="732">
        <f>'PL,HC,INV'!AB$457</f>
        <v>-7</v>
      </c>
    </row>
    <row r="78" spans="1:28" s="724" customFormat="1">
      <c r="A78" s="1057">
        <v>1</v>
      </c>
      <c r="B78" s="1057" t="s">
        <v>549</v>
      </c>
      <c r="C78" s="1057" t="s">
        <v>701</v>
      </c>
      <c r="D78" s="1057" t="s">
        <v>699</v>
      </c>
      <c r="E78" s="1057" t="s">
        <v>47</v>
      </c>
      <c r="G78" s="725"/>
      <c r="H78" s="725"/>
      <c r="I78" s="726"/>
      <c r="J78" s="723" t="s">
        <v>460</v>
      </c>
      <c r="K78" s="727" t="s">
        <v>54</v>
      </c>
      <c r="L78" s="728" t="s">
        <v>29</v>
      </c>
      <c r="M78" s="729" t="s">
        <v>33</v>
      </c>
      <c r="N78" s="730" t="s">
        <v>5</v>
      </c>
      <c r="O78" s="731" t="str">
        <f>'PL,HC,INV'!$P$4</f>
        <v>BIN</v>
      </c>
      <c r="P78" s="731" t="str">
        <f>'PL,HC,INV'!$I$6</f>
        <v>K_INR</v>
      </c>
      <c r="Q78" s="732">
        <f>'PL,HC,INV'!Q$458</f>
        <v>0</v>
      </c>
      <c r="R78" s="732">
        <f>'PL,HC,INV'!R$458</f>
        <v>0</v>
      </c>
      <c r="S78" s="732">
        <f>'PL,HC,INV'!S$458</f>
        <v>0</v>
      </c>
      <c r="T78" s="732">
        <f>'PL,HC,INV'!T$458</f>
        <v>0</v>
      </c>
      <c r="U78" s="732">
        <f>'PL,HC,INV'!U$458</f>
        <v>0</v>
      </c>
      <c r="V78" s="732">
        <f>'PL,HC,INV'!V$458</f>
        <v>0</v>
      </c>
      <c r="W78" s="732">
        <f>'PL,HC,INV'!W$458</f>
        <v>0</v>
      </c>
      <c r="X78" s="732">
        <f>'PL,HC,INV'!X$458</f>
        <v>0</v>
      </c>
      <c r="Y78" s="732">
        <f>'PL,HC,INV'!Y$458</f>
        <v>0</v>
      </c>
      <c r="Z78" s="732">
        <f>'PL,HC,INV'!Z$458</f>
        <v>0</v>
      </c>
      <c r="AA78" s="732">
        <f>'PL,HC,INV'!AA$458</f>
        <v>0</v>
      </c>
      <c r="AB78" s="732">
        <f>'PL,HC,INV'!AB$458</f>
        <v>0</v>
      </c>
    </row>
    <row r="79" spans="1:28">
      <c r="A79" s="1057">
        <v>1</v>
      </c>
      <c r="B79" s="1057" t="s">
        <v>695</v>
      </c>
      <c r="C79" s="1057" t="s">
        <v>463</v>
      </c>
      <c r="D79" s="1057" t="s">
        <v>704</v>
      </c>
      <c r="E79" s="1057" t="s">
        <v>47</v>
      </c>
      <c r="G79" s="378"/>
      <c r="H79" s="378"/>
      <c r="I79" s="379"/>
      <c r="J79" s="348" t="s">
        <v>31</v>
      </c>
      <c r="K79" s="364" t="s">
        <v>28</v>
      </c>
      <c r="L79" s="362" t="s">
        <v>29</v>
      </c>
      <c r="M79" s="717" t="s">
        <v>11</v>
      </c>
      <c r="N79" s="363" t="s">
        <v>5</v>
      </c>
      <c r="O79" s="360" t="str">
        <f>'PL,HC,INV'!$P$4</f>
        <v>BIN</v>
      </c>
      <c r="P79" s="360" t="str">
        <f>'PL,HC,INV'!$I$6</f>
        <v>K_INR</v>
      </c>
      <c r="Q79" s="351">
        <f>'PL,HC,INV'!Q$460</f>
        <v>0</v>
      </c>
      <c r="R79" s="351">
        <f>'PL,HC,INV'!R$460</f>
        <v>0</v>
      </c>
      <c r="S79" s="351">
        <f>'PL,HC,INV'!S$460</f>
        <v>0</v>
      </c>
      <c r="T79" s="351">
        <f>'PL,HC,INV'!T$460</f>
        <v>0</v>
      </c>
      <c r="U79" s="351">
        <f>'PL,HC,INV'!U$460</f>
        <v>0</v>
      </c>
      <c r="V79" s="351">
        <f>'PL,HC,INV'!V$460</f>
        <v>0</v>
      </c>
      <c r="W79" s="351">
        <f>'PL,HC,INV'!W$460</f>
        <v>0</v>
      </c>
      <c r="X79" s="351">
        <f>'PL,HC,INV'!X$460</f>
        <v>0</v>
      </c>
      <c r="Y79" s="351">
        <f>'PL,HC,INV'!Y$460</f>
        <v>0</v>
      </c>
      <c r="Z79" s="351">
        <f>'PL,HC,INV'!Z$460</f>
        <v>0</v>
      </c>
      <c r="AA79" s="351">
        <f>'PL,HC,INV'!AA$460</f>
        <v>0</v>
      </c>
      <c r="AB79" s="351">
        <f>'PL,HC,INV'!AB$460</f>
        <v>0</v>
      </c>
    </row>
    <row r="80" spans="1:28" s="1260" customFormat="1">
      <c r="A80" s="1260">
        <v>1</v>
      </c>
      <c r="C80" s="1261"/>
      <c r="F80" s="1262"/>
      <c r="G80" s="1263"/>
      <c r="H80" s="1263"/>
      <c r="I80" s="1264"/>
      <c r="J80" s="1265" t="s">
        <v>31</v>
      </c>
      <c r="K80" s="1266" t="s">
        <v>54</v>
      </c>
      <c r="L80" s="1267" t="s">
        <v>32</v>
      </c>
      <c r="M80" s="1268" t="s">
        <v>4</v>
      </c>
      <c r="N80" s="1269" t="s">
        <v>5</v>
      </c>
      <c r="O80" s="1270" t="str">
        <f>'PL,HC,INV'!$P$4</f>
        <v>BIN</v>
      </c>
      <c r="P80" s="1270" t="str">
        <f>'PL,HC,INV'!$I$6</f>
        <v>K_INR</v>
      </c>
      <c r="Q80" s="1271">
        <f>SUM(Q81:Q93)</f>
        <v>31925</v>
      </c>
      <c r="R80" s="1271">
        <f t="shared" ref="R80:AB80" si="2">SUM(R81:R93)</f>
        <v>13826</v>
      </c>
      <c r="S80" s="1271">
        <f t="shared" si="2"/>
        <v>23880</v>
      </c>
      <c r="T80" s="1271">
        <f t="shared" si="2"/>
        <v>35951</v>
      </c>
      <c r="U80" s="1271">
        <f t="shared" si="2"/>
        <v>46178</v>
      </c>
      <c r="V80" s="1271">
        <f t="shared" si="2"/>
        <v>61723</v>
      </c>
      <c r="W80" s="1271">
        <f t="shared" si="2"/>
        <v>39919</v>
      </c>
      <c r="X80" s="1271">
        <f t="shared" si="2"/>
        <v>51236</v>
      </c>
      <c r="Y80" s="1271">
        <f t="shared" si="2"/>
        <v>67275</v>
      </c>
      <c r="Z80" s="1271">
        <f t="shared" si="2"/>
        <v>26790</v>
      </c>
      <c r="AA80" s="1271">
        <f t="shared" si="2"/>
        <v>26984</v>
      </c>
      <c r="AB80" s="1271">
        <f t="shared" si="2"/>
        <v>44465</v>
      </c>
    </row>
    <row r="81" spans="1:28">
      <c r="A81" s="1057">
        <v>1</v>
      </c>
      <c r="B81" s="1057" t="s">
        <v>549</v>
      </c>
      <c r="C81" s="1057" t="s">
        <v>463</v>
      </c>
      <c r="D81" s="1057" t="s">
        <v>696</v>
      </c>
      <c r="E81" s="1057" t="s">
        <v>47</v>
      </c>
      <c r="G81" s="378"/>
      <c r="H81" s="378"/>
      <c r="I81" s="379"/>
      <c r="J81" s="348" t="s">
        <v>31</v>
      </c>
      <c r="K81" s="364" t="s">
        <v>28</v>
      </c>
      <c r="L81" s="362" t="s">
        <v>32</v>
      </c>
      <c r="M81" s="717" t="s">
        <v>30</v>
      </c>
      <c r="N81" s="363" t="s">
        <v>5</v>
      </c>
      <c r="O81" s="360" t="str">
        <f>'PL,HC,INV'!$P$4</f>
        <v>BIN</v>
      </c>
      <c r="P81" s="360" t="str">
        <f>'PL,HC,INV'!$I$6</f>
        <v>K_INR</v>
      </c>
      <c r="Q81" s="351">
        <f>'PL,HC,INV'!Q$464</f>
        <v>15383</v>
      </c>
      <c r="R81" s="351">
        <f>'PL,HC,INV'!R$464</f>
        <v>8210</v>
      </c>
      <c r="S81" s="351">
        <f>'PL,HC,INV'!S$464</f>
        <v>13979</v>
      </c>
      <c r="T81" s="351">
        <f>'PL,HC,INV'!T$464</f>
        <v>18680</v>
      </c>
      <c r="U81" s="351">
        <f>'PL,HC,INV'!U$464</f>
        <v>27891</v>
      </c>
      <c r="V81" s="351">
        <f>'PL,HC,INV'!V$464</f>
        <v>38706</v>
      </c>
      <c r="W81" s="351">
        <f>'PL,HC,INV'!W$464</f>
        <v>18396</v>
      </c>
      <c r="X81" s="351">
        <f>'PL,HC,INV'!X$464</f>
        <v>36040</v>
      </c>
      <c r="Y81" s="351">
        <f>'PL,HC,INV'!Y$464</f>
        <v>35424</v>
      </c>
      <c r="Z81" s="351">
        <f>'PL,HC,INV'!Z$464</f>
        <v>12379</v>
      </c>
      <c r="AA81" s="351">
        <f>'PL,HC,INV'!AA$464</f>
        <v>10702</v>
      </c>
      <c r="AB81" s="351">
        <f>'PL,HC,INV'!AB$464</f>
        <v>30367</v>
      </c>
    </row>
    <row r="82" spans="1:28">
      <c r="A82" s="1057">
        <v>1</v>
      </c>
      <c r="B82" s="1057" t="s">
        <v>703</v>
      </c>
      <c r="C82" s="1057" t="s">
        <v>463</v>
      </c>
      <c r="D82" s="1057" t="s">
        <v>696</v>
      </c>
      <c r="E82" s="1057" t="s">
        <v>47</v>
      </c>
      <c r="G82" s="378"/>
      <c r="H82" s="378"/>
      <c r="I82" s="379"/>
      <c r="J82" s="348" t="s">
        <v>31</v>
      </c>
      <c r="K82" s="364" t="s">
        <v>34</v>
      </c>
      <c r="L82" s="362" t="s">
        <v>32</v>
      </c>
      <c r="M82" s="717" t="s">
        <v>30</v>
      </c>
      <c r="N82" s="363" t="s">
        <v>5</v>
      </c>
      <c r="O82" s="360" t="str">
        <f>'PL,HC,INV'!$P$4</f>
        <v>BIN</v>
      </c>
      <c r="P82" s="360" t="str">
        <f>'PL,HC,INV'!$I$6</f>
        <v>K_INR</v>
      </c>
      <c r="Q82" s="351">
        <f>'PL,HC,INV'!Q$465</f>
        <v>0</v>
      </c>
      <c r="R82" s="351">
        <f>'PL,HC,INV'!R$465</f>
        <v>0</v>
      </c>
      <c r="S82" s="351">
        <f>'PL,HC,INV'!S$465</f>
        <v>0</v>
      </c>
      <c r="T82" s="351">
        <f>'PL,HC,INV'!T$465</f>
        <v>0</v>
      </c>
      <c r="U82" s="351">
        <f>'PL,HC,INV'!U$465</f>
        <v>0</v>
      </c>
      <c r="V82" s="351">
        <f>'PL,HC,INV'!V$465</f>
        <v>0</v>
      </c>
      <c r="W82" s="351">
        <f>'PL,HC,INV'!W$465</f>
        <v>0</v>
      </c>
      <c r="X82" s="351">
        <f>'PL,HC,INV'!X$465</f>
        <v>0</v>
      </c>
      <c r="Y82" s="351">
        <f>'PL,HC,INV'!Y$465</f>
        <v>0</v>
      </c>
      <c r="Z82" s="351">
        <f>'PL,HC,INV'!Z$465</f>
        <v>0</v>
      </c>
      <c r="AA82" s="351">
        <f>'PL,HC,INV'!AA$465</f>
        <v>0</v>
      </c>
      <c r="AB82" s="351">
        <f>'PL,HC,INV'!AB$465</f>
        <v>0</v>
      </c>
    </row>
    <row r="83" spans="1:28">
      <c r="A83" s="1057">
        <v>1</v>
      </c>
      <c r="B83" s="1057" t="s">
        <v>695</v>
      </c>
      <c r="C83" s="1057" t="s">
        <v>701</v>
      </c>
      <c r="D83" s="1057" t="s">
        <v>696</v>
      </c>
      <c r="E83" s="1057" t="s">
        <v>47</v>
      </c>
      <c r="G83" s="378"/>
      <c r="H83" s="378"/>
      <c r="I83" s="379"/>
      <c r="J83" s="348" t="s">
        <v>31</v>
      </c>
      <c r="K83" s="364" t="s">
        <v>54</v>
      </c>
      <c r="L83" s="362" t="s">
        <v>36</v>
      </c>
      <c r="M83" s="717" t="s">
        <v>30</v>
      </c>
      <c r="N83" s="363" t="s">
        <v>5</v>
      </c>
      <c r="O83" s="360" t="str">
        <f>'PL,HC,INV'!$P$4</f>
        <v>BIN</v>
      </c>
      <c r="P83" s="360" t="str">
        <f>'PL,HC,INV'!$I$6</f>
        <v>K_INR</v>
      </c>
      <c r="Q83" s="351">
        <f>'PL,HC,INV'!Q$466</f>
        <v>0</v>
      </c>
      <c r="R83" s="351">
        <f>'PL,HC,INV'!R$466</f>
        <v>0</v>
      </c>
      <c r="S83" s="351">
        <f>'PL,HC,INV'!S$466</f>
        <v>0</v>
      </c>
      <c r="T83" s="351">
        <f>'PL,HC,INV'!T$466</f>
        <v>0</v>
      </c>
      <c r="U83" s="351">
        <f>'PL,HC,INV'!U$466</f>
        <v>0</v>
      </c>
      <c r="V83" s="351">
        <f>'PL,HC,INV'!V$466</f>
        <v>0</v>
      </c>
      <c r="W83" s="351">
        <f>'PL,HC,INV'!W$466</f>
        <v>0</v>
      </c>
      <c r="X83" s="351">
        <f>'PL,HC,INV'!X$466</f>
        <v>0</v>
      </c>
      <c r="Y83" s="351">
        <f>'PL,HC,INV'!Y$466</f>
        <v>0</v>
      </c>
      <c r="Z83" s="351">
        <f>'PL,HC,INV'!Z$466</f>
        <v>0</v>
      </c>
      <c r="AA83" s="351">
        <f>'PL,HC,INV'!AA$466</f>
        <v>0</v>
      </c>
      <c r="AB83" s="351">
        <f>'PL,HC,INV'!AB$466</f>
        <v>0</v>
      </c>
    </row>
    <row r="84" spans="1:28">
      <c r="A84" s="1057">
        <v>1</v>
      </c>
      <c r="B84" s="1057" t="s">
        <v>549</v>
      </c>
      <c r="C84" s="1057" t="s">
        <v>463</v>
      </c>
      <c r="D84" s="1057" t="s">
        <v>699</v>
      </c>
      <c r="E84" s="1057" t="s">
        <v>47</v>
      </c>
      <c r="G84" s="378"/>
      <c r="H84" s="378"/>
      <c r="I84" s="379"/>
      <c r="J84" s="348" t="s">
        <v>31</v>
      </c>
      <c r="K84" s="364" t="s">
        <v>28</v>
      </c>
      <c r="L84" s="362" t="s">
        <v>32</v>
      </c>
      <c r="M84" s="717" t="s">
        <v>33</v>
      </c>
      <c r="N84" s="363" t="s">
        <v>5</v>
      </c>
      <c r="O84" s="360" t="str">
        <f>'PL,HC,INV'!$P$4</f>
        <v>BIN</v>
      </c>
      <c r="P84" s="360" t="str">
        <f>'PL,HC,INV'!$I$6</f>
        <v>K_INR</v>
      </c>
      <c r="Q84" s="351">
        <f>'PL,HC,INV'!Q$469</f>
        <v>16529</v>
      </c>
      <c r="R84" s="351">
        <f>'PL,HC,INV'!R$469</f>
        <v>5608</v>
      </c>
      <c r="S84" s="351">
        <f>'PL,HC,INV'!S$469</f>
        <v>9812</v>
      </c>
      <c r="T84" s="351">
        <f>'PL,HC,INV'!T$469</f>
        <v>17271</v>
      </c>
      <c r="U84" s="351">
        <f>'PL,HC,INV'!U$469</f>
        <v>18191</v>
      </c>
      <c r="V84" s="351">
        <f>'PL,HC,INV'!V$469</f>
        <v>23017</v>
      </c>
      <c r="W84" s="351">
        <f>'PL,HC,INV'!W$469</f>
        <v>21435</v>
      </c>
      <c r="X84" s="351">
        <f>'PL,HC,INV'!X$469</f>
        <v>15178</v>
      </c>
      <c r="Y84" s="351">
        <f>'PL,HC,INV'!Y$469</f>
        <v>31826</v>
      </c>
      <c r="Z84" s="351">
        <f>'PL,HC,INV'!Z$469</f>
        <v>14411</v>
      </c>
      <c r="AA84" s="351">
        <f>'PL,HC,INV'!AA$469</f>
        <v>16134</v>
      </c>
      <c r="AB84" s="351">
        <f>'PL,HC,INV'!AB$469</f>
        <v>14022</v>
      </c>
    </row>
    <row r="85" spans="1:28">
      <c r="A85" s="1057">
        <v>1</v>
      </c>
      <c r="B85" s="1057" t="s">
        <v>695</v>
      </c>
      <c r="C85" s="1057" t="s">
        <v>463</v>
      </c>
      <c r="D85" s="1057" t="s">
        <v>699</v>
      </c>
      <c r="E85" s="1057" t="s">
        <v>47</v>
      </c>
      <c r="G85" s="378"/>
      <c r="H85" s="378"/>
      <c r="I85" s="379"/>
      <c r="J85" s="348" t="s">
        <v>31</v>
      </c>
      <c r="K85" s="364" t="s">
        <v>34</v>
      </c>
      <c r="L85" s="362" t="s">
        <v>32</v>
      </c>
      <c r="M85" s="717" t="s">
        <v>33</v>
      </c>
      <c r="N85" s="363" t="s">
        <v>5</v>
      </c>
      <c r="O85" s="360" t="str">
        <f>'PL,HC,INV'!$P$4</f>
        <v>BIN</v>
      </c>
      <c r="P85" s="360" t="str">
        <f>'PL,HC,INV'!$I$6</f>
        <v>K_INR</v>
      </c>
      <c r="Q85" s="351">
        <f>'PL,HC,INV'!Q$472</f>
        <v>13</v>
      </c>
      <c r="R85" s="351">
        <f>'PL,HC,INV'!R$472</f>
        <v>8</v>
      </c>
      <c r="S85" s="351">
        <f>'PL,HC,INV'!S$472</f>
        <v>89</v>
      </c>
      <c r="T85" s="351">
        <f>'PL,HC,INV'!T$472</f>
        <v>0</v>
      </c>
      <c r="U85" s="351">
        <f>'PL,HC,INV'!U$472</f>
        <v>96</v>
      </c>
      <c r="V85" s="351">
        <f>'PL,HC,INV'!V$472</f>
        <v>0</v>
      </c>
      <c r="W85" s="351">
        <f>'PL,HC,INV'!W$472</f>
        <v>88</v>
      </c>
      <c r="X85" s="351">
        <f>'PL,HC,INV'!X$472</f>
        <v>18</v>
      </c>
      <c r="Y85" s="351">
        <f>'PL,HC,INV'!Y$472</f>
        <v>25</v>
      </c>
      <c r="Z85" s="351">
        <f>'PL,HC,INV'!Z$472</f>
        <v>0</v>
      </c>
      <c r="AA85" s="351">
        <f>'PL,HC,INV'!AA$472</f>
        <v>148</v>
      </c>
      <c r="AB85" s="351">
        <f>'PL,HC,INV'!AB$472</f>
        <v>76</v>
      </c>
    </row>
    <row r="86" spans="1:28" s="724" customFormat="1">
      <c r="A86" s="1057">
        <v>1</v>
      </c>
      <c r="B86" s="1057" t="s">
        <v>703</v>
      </c>
      <c r="C86" s="1057" t="s">
        <v>705</v>
      </c>
      <c r="D86" s="1057" t="s">
        <v>699</v>
      </c>
      <c r="E86" s="1057" t="s">
        <v>47</v>
      </c>
      <c r="G86" s="725"/>
      <c r="H86" s="725"/>
      <c r="I86" s="726"/>
      <c r="J86" s="723" t="s">
        <v>455</v>
      </c>
      <c r="K86" s="727" t="s">
        <v>54</v>
      </c>
      <c r="L86" s="728" t="s">
        <v>32</v>
      </c>
      <c r="M86" s="729" t="s">
        <v>33</v>
      </c>
      <c r="N86" s="730" t="s">
        <v>5</v>
      </c>
      <c r="O86" s="731" t="str">
        <f>'PL,HC,INV'!$P$4</f>
        <v>BIN</v>
      </c>
      <c r="P86" s="731" t="str">
        <f>'PL,HC,INV'!$I$6</f>
        <v>K_INR</v>
      </c>
      <c r="Q86" s="732">
        <f>'PL,HC,INV'!Q$477</f>
        <v>0</v>
      </c>
      <c r="R86" s="732">
        <f>'PL,HC,INV'!R$477</f>
        <v>0</v>
      </c>
      <c r="S86" s="732">
        <f>'PL,HC,INV'!S$477</f>
        <v>0</v>
      </c>
      <c r="T86" s="732">
        <f>'PL,HC,INV'!T$477</f>
        <v>0</v>
      </c>
      <c r="U86" s="732">
        <f>'PL,HC,INV'!U$477</f>
        <v>0</v>
      </c>
      <c r="V86" s="732">
        <f>'PL,HC,INV'!V$477</f>
        <v>0</v>
      </c>
      <c r="W86" s="732">
        <f>'PL,HC,INV'!W$477</f>
        <v>0</v>
      </c>
      <c r="X86" s="732">
        <f>'PL,HC,INV'!X$477</f>
        <v>0</v>
      </c>
      <c r="Y86" s="732">
        <f>'PL,HC,INV'!Y$477</f>
        <v>0</v>
      </c>
      <c r="Z86" s="732">
        <f>'PL,HC,INV'!Z$477</f>
        <v>0</v>
      </c>
      <c r="AA86" s="732">
        <f>'PL,HC,INV'!AA$477</f>
        <v>0</v>
      </c>
      <c r="AB86" s="732">
        <f>'PL,HC,INV'!AB$477</f>
        <v>0</v>
      </c>
    </row>
    <row r="87" spans="1:28" s="724" customFormat="1">
      <c r="A87" s="1057">
        <v>1</v>
      </c>
      <c r="B87" s="1057" t="s">
        <v>695</v>
      </c>
      <c r="C87" s="1057" t="s">
        <v>701</v>
      </c>
      <c r="D87" s="1057" t="s">
        <v>548</v>
      </c>
      <c r="E87" s="1057" t="s">
        <v>47</v>
      </c>
      <c r="G87" s="725"/>
      <c r="H87" s="725"/>
      <c r="I87" s="726"/>
      <c r="J87" s="723" t="s">
        <v>456</v>
      </c>
      <c r="K87" s="727" t="s">
        <v>54</v>
      </c>
      <c r="L87" s="728" t="s">
        <v>32</v>
      </c>
      <c r="M87" s="729" t="s">
        <v>33</v>
      </c>
      <c r="N87" s="730" t="s">
        <v>5</v>
      </c>
      <c r="O87" s="731" t="str">
        <f>'PL,HC,INV'!$P$4</f>
        <v>BIN</v>
      </c>
      <c r="P87" s="731" t="str">
        <f>'PL,HC,INV'!$I$6</f>
        <v>K_INR</v>
      </c>
      <c r="Q87" s="732">
        <f>'PL,HC,INV'!Q$478</f>
        <v>0</v>
      </c>
      <c r="R87" s="732">
        <f>'PL,HC,INV'!R$478</f>
        <v>0</v>
      </c>
      <c r="S87" s="732">
        <f>'PL,HC,INV'!S$478</f>
        <v>0</v>
      </c>
      <c r="T87" s="732">
        <f>'PL,HC,INV'!T$478</f>
        <v>0</v>
      </c>
      <c r="U87" s="732">
        <f>'PL,HC,INV'!U$478</f>
        <v>0</v>
      </c>
      <c r="V87" s="732">
        <f>'PL,HC,INV'!V$478</f>
        <v>0</v>
      </c>
      <c r="W87" s="732">
        <f>'PL,HC,INV'!W$478</f>
        <v>0</v>
      </c>
      <c r="X87" s="732">
        <f>'PL,HC,INV'!X$478</f>
        <v>0</v>
      </c>
      <c r="Y87" s="732">
        <f>'PL,HC,INV'!Y$478</f>
        <v>0</v>
      </c>
      <c r="Z87" s="732">
        <f>'PL,HC,INV'!Z$478</f>
        <v>0</v>
      </c>
      <c r="AA87" s="732">
        <f>'PL,HC,INV'!AA$478</f>
        <v>0</v>
      </c>
      <c r="AB87" s="732">
        <f>'PL,HC,INV'!AB$478</f>
        <v>0</v>
      </c>
    </row>
    <row r="88" spans="1:28" s="724" customFormat="1">
      <c r="A88" s="1057">
        <v>1</v>
      </c>
      <c r="B88" s="1057" t="s">
        <v>549</v>
      </c>
      <c r="C88" s="1057" t="s">
        <v>701</v>
      </c>
      <c r="D88" s="1057" t="s">
        <v>548</v>
      </c>
      <c r="E88" s="1057" t="s">
        <v>47</v>
      </c>
      <c r="G88" s="725"/>
      <c r="H88" s="725"/>
      <c r="I88" s="726"/>
      <c r="J88" s="723" t="s">
        <v>457</v>
      </c>
      <c r="K88" s="727" t="s">
        <v>54</v>
      </c>
      <c r="L88" s="728" t="s">
        <v>32</v>
      </c>
      <c r="M88" s="729" t="s">
        <v>33</v>
      </c>
      <c r="N88" s="730" t="s">
        <v>5</v>
      </c>
      <c r="O88" s="731" t="str">
        <f>'PL,HC,INV'!$P$4</f>
        <v>BIN</v>
      </c>
      <c r="P88" s="731" t="str">
        <f>'PL,HC,INV'!$I$6</f>
        <v>K_INR</v>
      </c>
      <c r="Q88" s="732">
        <f>'PL,HC,INV'!Q$483</f>
        <v>0</v>
      </c>
      <c r="R88" s="732">
        <f>'PL,HC,INV'!R$483</f>
        <v>0</v>
      </c>
      <c r="S88" s="732">
        <f>'PL,HC,INV'!S$483</f>
        <v>0</v>
      </c>
      <c r="T88" s="732">
        <f>'PL,HC,INV'!T$483</f>
        <v>0</v>
      </c>
      <c r="U88" s="732">
        <f>'PL,HC,INV'!U$483</f>
        <v>0</v>
      </c>
      <c r="V88" s="732">
        <f>'PL,HC,INV'!V$483</f>
        <v>0</v>
      </c>
      <c r="W88" s="732">
        <f>'PL,HC,INV'!W$483</f>
        <v>0</v>
      </c>
      <c r="X88" s="732">
        <f>'PL,HC,INV'!X$483</f>
        <v>0</v>
      </c>
      <c r="Y88" s="732">
        <f>'PL,HC,INV'!Y$483</f>
        <v>0</v>
      </c>
      <c r="Z88" s="732">
        <f>'PL,HC,INV'!Z$483</f>
        <v>0</v>
      </c>
      <c r="AA88" s="732">
        <f>'PL,HC,INV'!AA$483</f>
        <v>0</v>
      </c>
      <c r="AB88" s="732">
        <f>'PL,HC,INV'!AB$483</f>
        <v>0</v>
      </c>
    </row>
    <row r="89" spans="1:28" s="724" customFormat="1">
      <c r="A89" s="1057">
        <v>1</v>
      </c>
      <c r="B89" s="1057" t="s">
        <v>695</v>
      </c>
      <c r="C89" s="1057" t="s">
        <v>701</v>
      </c>
      <c r="D89" s="1057" t="s">
        <v>548</v>
      </c>
      <c r="E89" s="1057" t="s">
        <v>47</v>
      </c>
      <c r="G89" s="725"/>
      <c r="H89" s="725"/>
      <c r="I89" s="726"/>
      <c r="J89" s="723" t="s">
        <v>458</v>
      </c>
      <c r="K89" s="727" t="s">
        <v>54</v>
      </c>
      <c r="L89" s="728" t="s">
        <v>32</v>
      </c>
      <c r="M89" s="729" t="s">
        <v>33</v>
      </c>
      <c r="N89" s="730" t="s">
        <v>5</v>
      </c>
      <c r="O89" s="731" t="str">
        <f>'PL,HC,INV'!$P$4</f>
        <v>BIN</v>
      </c>
      <c r="P89" s="731" t="str">
        <f>'PL,HC,INV'!$I$6</f>
        <v>K_INR</v>
      </c>
      <c r="Q89" s="732">
        <f>'PL,HC,INV'!Q$479</f>
        <v>0</v>
      </c>
      <c r="R89" s="732">
        <f>'PL,HC,INV'!R$479</f>
        <v>0</v>
      </c>
      <c r="S89" s="732">
        <f>'PL,HC,INV'!S$479</f>
        <v>0</v>
      </c>
      <c r="T89" s="732">
        <f>'PL,HC,INV'!T$479</f>
        <v>0</v>
      </c>
      <c r="U89" s="732">
        <f>'PL,HC,INV'!U$479</f>
        <v>0</v>
      </c>
      <c r="V89" s="732">
        <f>'PL,HC,INV'!V$479</f>
        <v>0</v>
      </c>
      <c r="W89" s="732">
        <f>'PL,HC,INV'!W$479</f>
        <v>0</v>
      </c>
      <c r="X89" s="732">
        <f>'PL,HC,INV'!X$479</f>
        <v>0</v>
      </c>
      <c r="Y89" s="732">
        <f>'PL,HC,INV'!Y$479</f>
        <v>0</v>
      </c>
      <c r="Z89" s="732">
        <f>'PL,HC,INV'!Z$479</f>
        <v>0</v>
      </c>
      <c r="AA89" s="732">
        <f>'PL,HC,INV'!AA$479</f>
        <v>0</v>
      </c>
      <c r="AB89" s="732">
        <f>'PL,HC,INV'!AB$479</f>
        <v>0</v>
      </c>
    </row>
    <row r="90" spans="1:28" s="724" customFormat="1">
      <c r="A90" s="1057">
        <v>1</v>
      </c>
      <c r="B90" s="1057" t="s">
        <v>695</v>
      </c>
      <c r="C90" s="1057" t="s">
        <v>701</v>
      </c>
      <c r="D90" s="1057" t="s">
        <v>548</v>
      </c>
      <c r="E90" s="1057" t="s">
        <v>47</v>
      </c>
      <c r="G90" s="725"/>
      <c r="H90" s="725"/>
      <c r="I90" s="726"/>
      <c r="J90" s="723" t="s">
        <v>459</v>
      </c>
      <c r="K90" s="727" t="s">
        <v>54</v>
      </c>
      <c r="L90" s="728" t="s">
        <v>32</v>
      </c>
      <c r="M90" s="729" t="s">
        <v>33</v>
      </c>
      <c r="N90" s="730" t="s">
        <v>5</v>
      </c>
      <c r="O90" s="731" t="str">
        <f>'PL,HC,INV'!$P$4</f>
        <v>BIN</v>
      </c>
      <c r="P90" s="731" t="str">
        <f>'PL,HC,INV'!$I$6</f>
        <v>K_INR</v>
      </c>
      <c r="Q90" s="732">
        <f>'PL,HC,INV'!Q$481</f>
        <v>0</v>
      </c>
      <c r="R90" s="732">
        <f>'PL,HC,INV'!R$481</f>
        <v>0</v>
      </c>
      <c r="S90" s="732">
        <f>'PL,HC,INV'!S$481</f>
        <v>0</v>
      </c>
      <c r="T90" s="732">
        <f>'PL,HC,INV'!T$481</f>
        <v>0</v>
      </c>
      <c r="U90" s="732">
        <f>'PL,HC,INV'!U$481</f>
        <v>0</v>
      </c>
      <c r="V90" s="732">
        <f>'PL,HC,INV'!V$481</f>
        <v>0</v>
      </c>
      <c r="W90" s="732">
        <f>'PL,HC,INV'!W$481</f>
        <v>0</v>
      </c>
      <c r="X90" s="732">
        <f>'PL,HC,INV'!X$481</f>
        <v>0</v>
      </c>
      <c r="Y90" s="732">
        <f>'PL,HC,INV'!Y$481</f>
        <v>0</v>
      </c>
      <c r="Z90" s="732">
        <f>'PL,HC,INV'!Z$481</f>
        <v>0</v>
      </c>
      <c r="AA90" s="732">
        <f>'PL,HC,INV'!AA$481</f>
        <v>0</v>
      </c>
      <c r="AB90" s="732">
        <f>'PL,HC,INV'!AB$481</f>
        <v>0</v>
      </c>
    </row>
    <row r="91" spans="1:28" s="724" customFormat="1">
      <c r="A91" s="1057">
        <v>1</v>
      </c>
      <c r="B91" s="1057" t="s">
        <v>695</v>
      </c>
      <c r="C91" s="1057" t="s">
        <v>463</v>
      </c>
      <c r="D91" s="1057" t="s">
        <v>699</v>
      </c>
      <c r="E91" s="1057" t="s">
        <v>47</v>
      </c>
      <c r="G91" s="725"/>
      <c r="H91" s="725"/>
      <c r="I91" s="726"/>
      <c r="J91" s="723" t="s">
        <v>460</v>
      </c>
      <c r="K91" s="727" t="s">
        <v>54</v>
      </c>
      <c r="L91" s="728" t="s">
        <v>32</v>
      </c>
      <c r="M91" s="729" t="s">
        <v>33</v>
      </c>
      <c r="N91" s="730" t="s">
        <v>5</v>
      </c>
      <c r="O91" s="731" t="str">
        <f>'PL,HC,INV'!$P$4</f>
        <v>BIN</v>
      </c>
      <c r="P91" s="731" t="str">
        <f>'PL,HC,INV'!$I$6</f>
        <v>K_INR</v>
      </c>
      <c r="Q91" s="732">
        <f>'PL,HC,INV'!Q$482</f>
        <v>0</v>
      </c>
      <c r="R91" s="732">
        <f>'PL,HC,INV'!R$482</f>
        <v>0</v>
      </c>
      <c r="S91" s="732">
        <f>'PL,HC,INV'!S$482</f>
        <v>0</v>
      </c>
      <c r="T91" s="732">
        <f>'PL,HC,INV'!T$482</f>
        <v>0</v>
      </c>
      <c r="U91" s="732">
        <f>'PL,HC,INV'!U$482</f>
        <v>0</v>
      </c>
      <c r="V91" s="732">
        <f>'PL,HC,INV'!V$482</f>
        <v>0</v>
      </c>
      <c r="W91" s="732">
        <f>'PL,HC,INV'!W$482</f>
        <v>0</v>
      </c>
      <c r="X91" s="732">
        <f>'PL,HC,INV'!X$482</f>
        <v>0</v>
      </c>
      <c r="Y91" s="732">
        <f>'PL,HC,INV'!Y$482</f>
        <v>0</v>
      </c>
      <c r="Z91" s="732">
        <f>'PL,HC,INV'!Z$482</f>
        <v>0</v>
      </c>
      <c r="AA91" s="732">
        <f>'PL,HC,INV'!AA$482</f>
        <v>0</v>
      </c>
      <c r="AB91" s="732">
        <f>'PL,HC,INV'!AB$482</f>
        <v>0</v>
      </c>
    </row>
    <row r="92" spans="1:28">
      <c r="A92" s="1057">
        <v>1</v>
      </c>
      <c r="B92" s="1057" t="s">
        <v>695</v>
      </c>
      <c r="C92" s="1057" t="s">
        <v>701</v>
      </c>
      <c r="D92" s="1057" t="s">
        <v>548</v>
      </c>
      <c r="E92" s="1057" t="s">
        <v>47</v>
      </c>
      <c r="G92" s="378"/>
      <c r="H92" s="378"/>
      <c r="I92" s="379"/>
      <c r="J92" s="348" t="s">
        <v>31</v>
      </c>
      <c r="K92" s="364" t="s">
        <v>54</v>
      </c>
      <c r="L92" s="362" t="s">
        <v>36</v>
      </c>
      <c r="M92" s="717" t="s">
        <v>33</v>
      </c>
      <c r="N92" s="363" t="s">
        <v>5</v>
      </c>
      <c r="O92" s="360" t="str">
        <f>'PL,HC,INV'!$P$4</f>
        <v>BIN</v>
      </c>
      <c r="P92" s="360" t="str">
        <f>'PL,HC,INV'!$I$6</f>
        <v>K_INR</v>
      </c>
      <c r="Q92" s="351">
        <f>'PL,HC,INV'!Q$475</f>
        <v>0</v>
      </c>
      <c r="R92" s="351">
        <f>'PL,HC,INV'!R$475</f>
        <v>0</v>
      </c>
      <c r="S92" s="351">
        <f>'PL,HC,INV'!S$475</f>
        <v>0</v>
      </c>
      <c r="T92" s="351">
        <f>'PL,HC,INV'!T$475</f>
        <v>0</v>
      </c>
      <c r="U92" s="351">
        <f>'PL,HC,INV'!U$475</f>
        <v>0</v>
      </c>
      <c r="V92" s="351">
        <f>'PL,HC,INV'!V$475</f>
        <v>0</v>
      </c>
      <c r="W92" s="351">
        <f>'PL,HC,INV'!W$475</f>
        <v>0</v>
      </c>
      <c r="X92" s="351">
        <f>'PL,HC,INV'!X$475</f>
        <v>0</v>
      </c>
      <c r="Y92" s="351">
        <f>'PL,HC,INV'!Y$475</f>
        <v>0</v>
      </c>
      <c r="Z92" s="351">
        <f>'PL,HC,INV'!Z$475</f>
        <v>0</v>
      </c>
      <c r="AA92" s="351">
        <f>'PL,HC,INV'!AA$475</f>
        <v>0</v>
      </c>
      <c r="AB92" s="351">
        <f>'PL,HC,INV'!AB$475</f>
        <v>0</v>
      </c>
    </row>
    <row r="93" spans="1:28">
      <c r="A93" s="1057">
        <v>1</v>
      </c>
      <c r="B93" s="1057" t="s">
        <v>695</v>
      </c>
      <c r="C93" s="1057" t="s">
        <v>701</v>
      </c>
      <c r="D93" s="1057" t="s">
        <v>707</v>
      </c>
      <c r="E93" s="1057" t="s">
        <v>47</v>
      </c>
      <c r="G93" s="378"/>
      <c r="H93" s="378"/>
      <c r="I93" s="379"/>
      <c r="J93" s="348" t="s">
        <v>31</v>
      </c>
      <c r="K93" s="364" t="s">
        <v>28</v>
      </c>
      <c r="L93" s="362" t="s">
        <v>32</v>
      </c>
      <c r="M93" s="717" t="s">
        <v>11</v>
      </c>
      <c r="N93" s="363" t="s">
        <v>5</v>
      </c>
      <c r="O93" s="360" t="str">
        <f>'PL,HC,INV'!$P$4</f>
        <v>BIN</v>
      </c>
      <c r="P93" s="360" t="str">
        <f>'PL,HC,INV'!$I$6</f>
        <v>K_INR</v>
      </c>
      <c r="Q93" s="351">
        <f>'PL,HC,INV'!Q$484</f>
        <v>0</v>
      </c>
      <c r="R93" s="351">
        <f>'PL,HC,INV'!R$484</f>
        <v>0</v>
      </c>
      <c r="S93" s="351">
        <f>'PL,HC,INV'!S$484</f>
        <v>0</v>
      </c>
      <c r="T93" s="351">
        <f>'PL,HC,INV'!T$484</f>
        <v>0</v>
      </c>
      <c r="U93" s="351">
        <f>'PL,HC,INV'!U$484</f>
        <v>0</v>
      </c>
      <c r="V93" s="351">
        <f>'PL,HC,INV'!V$484</f>
        <v>0</v>
      </c>
      <c r="W93" s="351">
        <f>'PL,HC,INV'!W$484</f>
        <v>0</v>
      </c>
      <c r="X93" s="351">
        <f>'PL,HC,INV'!X$484</f>
        <v>0</v>
      </c>
      <c r="Y93" s="351">
        <f>'PL,HC,INV'!Y$484</f>
        <v>0</v>
      </c>
      <c r="Z93" s="351">
        <f>'PL,HC,INV'!Z$484</f>
        <v>0</v>
      </c>
      <c r="AA93" s="351">
        <f>'PL,HC,INV'!AA$484</f>
        <v>0</v>
      </c>
      <c r="AB93" s="351">
        <f>'PL,HC,INV'!AB$484</f>
        <v>0</v>
      </c>
    </row>
    <row r="94" spans="1:28" s="1260" customFormat="1">
      <c r="A94" s="1260">
        <v>1</v>
      </c>
      <c r="B94" s="1261"/>
      <c r="C94" s="1261"/>
      <c r="D94" s="1261"/>
      <c r="F94" s="1262"/>
      <c r="G94" s="1275"/>
      <c r="H94" s="1275"/>
      <c r="I94" s="1276"/>
      <c r="J94" s="1277" t="s">
        <v>46</v>
      </c>
      <c r="K94" s="1266" t="s">
        <v>54</v>
      </c>
      <c r="L94" s="1278" t="s">
        <v>3</v>
      </c>
      <c r="M94" s="1279" t="s">
        <v>4</v>
      </c>
      <c r="N94" s="1278" t="s">
        <v>5</v>
      </c>
      <c r="O94" s="1270" t="str">
        <f>'PL,HC,INV'!$P$4</f>
        <v>BIN</v>
      </c>
      <c r="P94" s="1270" t="str">
        <f>'PL,HC,INV'!$I$6</f>
        <v>K_INR</v>
      </c>
      <c r="Q94" s="1271">
        <f>SUM(Q95:Q97)</f>
        <v>48483</v>
      </c>
      <c r="R94" s="1271">
        <f t="shared" ref="R94:AB94" si="3">SUM(R95:R97)</f>
        <v>38047</v>
      </c>
      <c r="S94" s="1271">
        <f t="shared" si="3"/>
        <v>39470</v>
      </c>
      <c r="T94" s="1271">
        <f t="shared" si="3"/>
        <v>42225</v>
      </c>
      <c r="U94" s="1271">
        <f t="shared" si="3"/>
        <v>51052</v>
      </c>
      <c r="V94" s="1271">
        <f t="shared" si="3"/>
        <v>47758</v>
      </c>
      <c r="W94" s="1271">
        <f t="shared" si="3"/>
        <v>58030</v>
      </c>
      <c r="X94" s="1271">
        <f t="shared" si="3"/>
        <v>54473</v>
      </c>
      <c r="Y94" s="1271">
        <f t="shared" si="3"/>
        <v>46276</v>
      </c>
      <c r="Z94" s="1271">
        <f t="shared" si="3"/>
        <v>42350</v>
      </c>
      <c r="AA94" s="1271">
        <f t="shared" si="3"/>
        <v>36089.437518303414</v>
      </c>
      <c r="AB94" s="1271">
        <f t="shared" si="3"/>
        <v>65602.6662293564</v>
      </c>
    </row>
    <row r="95" spans="1:28">
      <c r="A95" s="1057">
        <v>1</v>
      </c>
      <c r="B95" s="1057" t="s">
        <v>695</v>
      </c>
      <c r="C95" s="1057" t="s">
        <v>701</v>
      </c>
      <c r="D95" s="1057" t="s">
        <v>685</v>
      </c>
      <c r="E95" s="1057" t="s">
        <v>539</v>
      </c>
      <c r="G95" s="378"/>
      <c r="H95" s="378"/>
      <c r="I95" s="379"/>
      <c r="J95" s="353" t="s">
        <v>25</v>
      </c>
      <c r="K95" s="364" t="s">
        <v>54</v>
      </c>
      <c r="L95" s="363" t="s">
        <v>3</v>
      </c>
      <c r="M95" s="717" t="s">
        <v>4</v>
      </c>
      <c r="N95" s="363" t="s">
        <v>5</v>
      </c>
      <c r="O95" s="360" t="str">
        <f>'PL,HC,INV'!$P$4</f>
        <v>BIN</v>
      </c>
      <c r="P95" s="360" t="str">
        <f>'PL,HC,INV'!$I$6</f>
        <v>K_INR</v>
      </c>
      <c r="Q95" s="351">
        <f>'PL,HC,INV'!Q$106</f>
        <v>11998</v>
      </c>
      <c r="R95" s="351">
        <f>'PL,HC,INV'!R$106</f>
        <v>6590</v>
      </c>
      <c r="S95" s="351">
        <f>'PL,HC,INV'!S$106</f>
        <v>9844</v>
      </c>
      <c r="T95" s="351">
        <f>'PL,HC,INV'!T$106</f>
        <v>9113</v>
      </c>
      <c r="U95" s="351">
        <f>'PL,HC,INV'!U$106</f>
        <v>16108</v>
      </c>
      <c r="V95" s="351">
        <f>'PL,HC,INV'!V$106</f>
        <v>15390</v>
      </c>
      <c r="W95" s="351">
        <f>'PL,HC,INV'!W$106</f>
        <v>13843</v>
      </c>
      <c r="X95" s="351">
        <f>'PL,HC,INV'!X$106</f>
        <v>11411</v>
      </c>
      <c r="Y95" s="351">
        <f>'PL,HC,INV'!Y$106</f>
        <v>13900</v>
      </c>
      <c r="Z95" s="351">
        <f>'PL,HC,INV'!Z$106</f>
        <v>11926</v>
      </c>
      <c r="AA95" s="351">
        <f>'PL,HC,INV'!AA$106</f>
        <v>426.06558946235259</v>
      </c>
      <c r="AB95" s="351">
        <f>'PL,HC,INV'!AB$106</f>
        <v>14626.873553411262</v>
      </c>
    </row>
    <row r="96" spans="1:28">
      <c r="A96" s="1057">
        <v>1</v>
      </c>
      <c r="B96" s="1057" t="s">
        <v>695</v>
      </c>
      <c r="C96" s="1057" t="s">
        <v>463</v>
      </c>
      <c r="D96" s="1057" t="s">
        <v>685</v>
      </c>
      <c r="E96" s="1057" t="s">
        <v>688</v>
      </c>
      <c r="G96" s="378"/>
      <c r="H96" s="378"/>
      <c r="I96" s="379"/>
      <c r="J96" s="353" t="s">
        <v>26</v>
      </c>
      <c r="K96" s="364" t="s">
        <v>54</v>
      </c>
      <c r="L96" s="363" t="s">
        <v>3</v>
      </c>
      <c r="M96" s="717" t="s">
        <v>4</v>
      </c>
      <c r="N96" s="363" t="s">
        <v>5</v>
      </c>
      <c r="O96" s="360" t="str">
        <f>'PL,HC,INV'!$P$4</f>
        <v>BIN</v>
      </c>
      <c r="P96" s="360" t="str">
        <f>'PL,HC,INV'!$I$6</f>
        <v>K_INR</v>
      </c>
      <c r="Q96" s="351">
        <f>'PL,HC,INV'!Q$107</f>
        <v>22574</v>
      </c>
      <c r="R96" s="351">
        <f>'PL,HC,INV'!R$107</f>
        <v>21601</v>
      </c>
      <c r="S96" s="351">
        <f>'PL,HC,INV'!S$107</f>
        <v>21876</v>
      </c>
      <c r="T96" s="351">
        <f>'PL,HC,INV'!T$107</f>
        <v>21565</v>
      </c>
      <c r="U96" s="351">
        <f>'PL,HC,INV'!U$107</f>
        <v>21587</v>
      </c>
      <c r="V96" s="351">
        <f>'PL,HC,INV'!V$107</f>
        <v>19409</v>
      </c>
      <c r="W96" s="351">
        <f>'PL,HC,INV'!W$107</f>
        <v>19927</v>
      </c>
      <c r="X96" s="351">
        <f>'PL,HC,INV'!X$107</f>
        <v>18823</v>
      </c>
      <c r="Y96" s="351">
        <f>'PL,HC,INV'!Y$107</f>
        <v>20041</v>
      </c>
      <c r="Z96" s="351">
        <f>'PL,HC,INV'!Z$107</f>
        <v>19571</v>
      </c>
      <c r="AA96" s="351">
        <f>'PL,HC,INV'!AA$107</f>
        <v>31351.988995356201</v>
      </c>
      <c r="AB96" s="351">
        <f>'PL,HC,INV'!AB$107</f>
        <v>25405.79267594514</v>
      </c>
    </row>
    <row r="97" spans="1:28">
      <c r="A97" s="1057">
        <v>1</v>
      </c>
      <c r="B97" s="1057" t="s">
        <v>695</v>
      </c>
      <c r="C97" s="1057" t="s">
        <v>463</v>
      </c>
      <c r="D97" s="1057" t="s">
        <v>542</v>
      </c>
      <c r="E97" s="1057" t="s">
        <v>539</v>
      </c>
      <c r="G97" s="378"/>
      <c r="H97" s="378"/>
      <c r="I97" s="379"/>
      <c r="J97" s="353" t="s">
        <v>27</v>
      </c>
      <c r="K97" s="364" t="s">
        <v>54</v>
      </c>
      <c r="L97" s="363" t="s">
        <v>3</v>
      </c>
      <c r="M97" s="717" t="s">
        <v>4</v>
      </c>
      <c r="N97" s="363" t="s">
        <v>5</v>
      </c>
      <c r="O97" s="360" t="str">
        <f>'PL,HC,INV'!$P$4</f>
        <v>BIN</v>
      </c>
      <c r="P97" s="360" t="str">
        <f>'PL,HC,INV'!$I$6</f>
        <v>K_INR</v>
      </c>
      <c r="Q97" s="351">
        <f>'PL,HC,INV'!Q$108</f>
        <v>13911</v>
      </c>
      <c r="R97" s="351">
        <f>'PL,HC,INV'!R$108</f>
        <v>9856</v>
      </c>
      <c r="S97" s="351">
        <f>'PL,HC,INV'!S$108</f>
        <v>7750</v>
      </c>
      <c r="T97" s="351">
        <f>'PL,HC,INV'!T$108</f>
        <v>11547</v>
      </c>
      <c r="U97" s="351">
        <f>'PL,HC,INV'!U$108</f>
        <v>13357</v>
      </c>
      <c r="V97" s="351">
        <f>'PL,HC,INV'!V$108</f>
        <v>12959</v>
      </c>
      <c r="W97" s="351">
        <f>'PL,HC,INV'!W$108</f>
        <v>24260</v>
      </c>
      <c r="X97" s="351">
        <f>'PL,HC,INV'!X$108</f>
        <v>24239</v>
      </c>
      <c r="Y97" s="351">
        <f>'PL,HC,INV'!Y$108</f>
        <v>12335</v>
      </c>
      <c r="Z97" s="351">
        <f>'PL,HC,INV'!Z$108</f>
        <v>10853</v>
      </c>
      <c r="AA97" s="351">
        <f>'PL,HC,INV'!AA$108</f>
        <v>4311.3829334848633</v>
      </c>
      <c r="AB97" s="351">
        <f>'PL,HC,INV'!AB$108</f>
        <v>25570</v>
      </c>
    </row>
    <row r="98" spans="1:28" s="1260" customFormat="1">
      <c r="A98" s="1260">
        <v>1</v>
      </c>
      <c r="B98" s="1260" t="s">
        <v>549</v>
      </c>
      <c r="C98" s="1261" t="s">
        <v>743</v>
      </c>
      <c r="D98" s="1260" t="s">
        <v>793</v>
      </c>
      <c r="E98" s="1260" t="s">
        <v>792</v>
      </c>
      <c r="F98" s="1262"/>
      <c r="G98" s="1263"/>
      <c r="H98" s="1263"/>
      <c r="I98" s="1264"/>
      <c r="J98" s="1265" t="s">
        <v>48</v>
      </c>
      <c r="K98" s="1266" t="s">
        <v>54</v>
      </c>
      <c r="L98" s="1272" t="s">
        <v>3</v>
      </c>
      <c r="M98" s="1268" t="s">
        <v>4</v>
      </c>
      <c r="N98" s="1269" t="s">
        <v>5</v>
      </c>
      <c r="O98" s="1270" t="str">
        <f>'PL,HC,INV'!$P$4</f>
        <v>BIN</v>
      </c>
      <c r="P98" s="1270" t="str">
        <f>'PL,HC,INV'!$I$6</f>
        <v>K_INR</v>
      </c>
      <c r="Q98" s="1271">
        <f>Q66+Q80-Q94</f>
        <v>1641</v>
      </c>
      <c r="R98" s="1271">
        <f t="shared" ref="R98:AB98" si="4">R66+R80-R94</f>
        <v>-9610</v>
      </c>
      <c r="S98" s="1271">
        <f t="shared" si="4"/>
        <v>4555</v>
      </c>
      <c r="T98" s="1271">
        <f t="shared" si="4"/>
        <v>16860</v>
      </c>
      <c r="U98" s="1271">
        <f t="shared" si="4"/>
        <v>13254</v>
      </c>
      <c r="V98" s="1271">
        <f t="shared" si="4"/>
        <v>46497</v>
      </c>
      <c r="W98" s="1271">
        <f t="shared" si="4"/>
        <v>488</v>
      </c>
      <c r="X98" s="1271">
        <f t="shared" si="4"/>
        <v>19629</v>
      </c>
      <c r="Y98" s="1271">
        <f t="shared" si="4"/>
        <v>42280</v>
      </c>
      <c r="Z98" s="1271">
        <f t="shared" si="4"/>
        <v>6565</v>
      </c>
      <c r="AA98" s="1271">
        <f t="shared" si="4"/>
        <v>11815.562481696586</v>
      </c>
      <c r="AB98" s="1271">
        <f t="shared" si="4"/>
        <v>-13407.6662293564</v>
      </c>
    </row>
    <row r="99" spans="1:28">
      <c r="A99" s="1057">
        <v>1</v>
      </c>
      <c r="B99" s="1057" t="s">
        <v>695</v>
      </c>
      <c r="C99" s="1057" t="s">
        <v>701</v>
      </c>
      <c r="D99" s="1057" t="s">
        <v>685</v>
      </c>
      <c r="E99" s="1057" t="s">
        <v>541</v>
      </c>
      <c r="G99" s="378"/>
      <c r="H99" s="378"/>
      <c r="I99" s="379"/>
      <c r="J99" s="348" t="s">
        <v>23</v>
      </c>
      <c r="K99" s="364" t="s">
        <v>54</v>
      </c>
      <c r="L99" s="363" t="s">
        <v>3</v>
      </c>
      <c r="M99" s="717" t="s">
        <v>4</v>
      </c>
      <c r="N99" s="363" t="s">
        <v>5</v>
      </c>
      <c r="O99" s="360" t="str">
        <f>'PL,HC,INV'!$P$4</f>
        <v>BIN</v>
      </c>
      <c r="P99" s="360" t="str">
        <f>'PL,HC,INV'!$I$6</f>
        <v>K_INR</v>
      </c>
      <c r="Q99" s="351">
        <f>'PL,HC,INV'!Q$111</f>
        <v>140</v>
      </c>
      <c r="R99" s="351">
        <f>'PL,HC,INV'!R$111</f>
        <v>0</v>
      </c>
      <c r="S99" s="351">
        <f>'PL,HC,INV'!S$111</f>
        <v>1838</v>
      </c>
      <c r="T99" s="351">
        <f>'PL,HC,INV'!T$111</f>
        <v>611</v>
      </c>
      <c r="U99" s="351">
        <f>'PL,HC,INV'!U$111</f>
        <v>491</v>
      </c>
      <c r="V99" s="351">
        <f>'PL,HC,INV'!V$111</f>
        <v>0</v>
      </c>
      <c r="W99" s="351">
        <f>'PL,HC,INV'!W$111</f>
        <v>192</v>
      </c>
      <c r="X99" s="351">
        <f>'PL,HC,INV'!X$111</f>
        <v>83</v>
      </c>
      <c r="Y99" s="351">
        <f>'PL,HC,INV'!Y$111</f>
        <v>1933</v>
      </c>
      <c r="Z99" s="351">
        <f>'PL,HC,INV'!Z$111</f>
        <v>5</v>
      </c>
      <c r="AA99" s="351">
        <f>'PL,HC,INV'!AA$111</f>
        <v>119</v>
      </c>
      <c r="AB99" s="351">
        <f>'PL,HC,INV'!AB$111</f>
        <v>31178</v>
      </c>
    </row>
    <row r="100" spans="1:28">
      <c r="A100" s="1057">
        <v>1</v>
      </c>
      <c r="B100" s="1057" t="s">
        <v>700</v>
      </c>
      <c r="C100" s="1057" t="s">
        <v>701</v>
      </c>
      <c r="D100" s="1057" t="s">
        <v>542</v>
      </c>
      <c r="E100" s="1060" t="s">
        <v>200</v>
      </c>
      <c r="G100" s="378"/>
      <c r="H100" s="378"/>
      <c r="I100" s="379"/>
      <c r="J100" s="348" t="s">
        <v>24</v>
      </c>
      <c r="K100" s="364" t="s">
        <v>54</v>
      </c>
      <c r="L100" s="363" t="s">
        <v>3</v>
      </c>
      <c r="M100" s="717" t="s">
        <v>4</v>
      </c>
      <c r="N100" s="363" t="s">
        <v>5</v>
      </c>
      <c r="O100" s="360" t="str">
        <f>'PL,HC,INV'!$P$4</f>
        <v>BIN</v>
      </c>
      <c r="P100" s="360" t="str">
        <f>'PL,HC,INV'!$I$6</f>
        <v>K_INR</v>
      </c>
      <c r="Q100" s="351">
        <f>'PL,HC,INV'!Q$112</f>
        <v>0</v>
      </c>
      <c r="R100" s="351">
        <f>'PL,HC,INV'!R$112</f>
        <v>0</v>
      </c>
      <c r="S100" s="351">
        <f>'PL,HC,INV'!S$112</f>
        <v>0</v>
      </c>
      <c r="T100" s="351">
        <f>'PL,HC,INV'!T$112</f>
        <v>196</v>
      </c>
      <c r="U100" s="351">
        <f>'PL,HC,INV'!U$112</f>
        <v>0</v>
      </c>
      <c r="V100" s="351">
        <f>'PL,HC,INV'!V$112</f>
        <v>130</v>
      </c>
      <c r="W100" s="351">
        <f>'PL,HC,INV'!W$112</f>
        <v>0</v>
      </c>
      <c r="X100" s="351">
        <f>'PL,HC,INV'!X$112</f>
        <v>0</v>
      </c>
      <c r="Y100" s="351">
        <f>'PL,HC,INV'!Y$112</f>
        <v>0</v>
      </c>
      <c r="Z100" s="351">
        <f>'PL,HC,INV'!Z$112</f>
        <v>0</v>
      </c>
      <c r="AA100" s="351">
        <f>'PL,HC,INV'!AA$112</f>
        <v>0</v>
      </c>
      <c r="AB100" s="351">
        <f>'PL,HC,INV'!AB$112</f>
        <v>0</v>
      </c>
    </row>
    <row r="101" spans="1:28" s="1260" customFormat="1">
      <c r="A101" s="1260">
        <v>1</v>
      </c>
      <c r="B101" s="1260" t="s">
        <v>549</v>
      </c>
      <c r="C101" s="1261" t="s">
        <v>743</v>
      </c>
      <c r="D101" s="1260" t="s">
        <v>793</v>
      </c>
      <c r="E101" s="1260" t="s">
        <v>10</v>
      </c>
      <c r="F101" s="1262"/>
      <c r="G101" s="1263"/>
      <c r="H101" s="1263"/>
      <c r="I101" s="1264"/>
      <c r="J101" s="1265" t="s">
        <v>10</v>
      </c>
      <c r="K101" s="1266" t="s">
        <v>54</v>
      </c>
      <c r="L101" s="1272" t="s">
        <v>3</v>
      </c>
      <c r="M101" s="1268" t="s">
        <v>4</v>
      </c>
      <c r="N101" s="1269" t="s">
        <v>5</v>
      </c>
      <c r="O101" s="1270" t="str">
        <f>'PL,HC,INV'!$P$4</f>
        <v>BIN</v>
      </c>
      <c r="P101" s="1270" t="str">
        <f>'PL,HC,INV'!$I$6</f>
        <v>K_INR</v>
      </c>
      <c r="Q101" s="1271">
        <f>Q98+Q99-Q100</f>
        <v>1781</v>
      </c>
      <c r="R101" s="1271">
        <f t="shared" ref="R101:AB101" si="5">R98+R99-R100</f>
        <v>-9610</v>
      </c>
      <c r="S101" s="1271">
        <f t="shared" si="5"/>
        <v>6393</v>
      </c>
      <c r="T101" s="1271">
        <f t="shared" si="5"/>
        <v>17275</v>
      </c>
      <c r="U101" s="1271">
        <f t="shared" si="5"/>
        <v>13745</v>
      </c>
      <c r="V101" s="1271">
        <f t="shared" si="5"/>
        <v>46367</v>
      </c>
      <c r="W101" s="1271">
        <f t="shared" si="5"/>
        <v>680</v>
      </c>
      <c r="X101" s="1271">
        <f t="shared" si="5"/>
        <v>19712</v>
      </c>
      <c r="Y101" s="1271">
        <f t="shared" si="5"/>
        <v>44213</v>
      </c>
      <c r="Z101" s="1271">
        <f t="shared" si="5"/>
        <v>6570</v>
      </c>
      <c r="AA101" s="1271">
        <f t="shared" si="5"/>
        <v>11934.562481696586</v>
      </c>
      <c r="AB101" s="1271">
        <f t="shared" si="5"/>
        <v>17770.3337706436</v>
      </c>
    </row>
    <row r="102" spans="1:28" s="387" customFormat="1">
      <c r="A102" s="1057">
        <v>1</v>
      </c>
      <c r="F102" s="619"/>
      <c r="G102" s="380"/>
      <c r="H102" s="380"/>
      <c r="I102" s="380"/>
      <c r="J102" s="718"/>
      <c r="K102" s="719"/>
      <c r="L102" s="720"/>
      <c r="M102" s="720"/>
      <c r="N102" s="720"/>
      <c r="O102" s="388"/>
      <c r="P102" s="388"/>
      <c r="Q102" s="388"/>
      <c r="R102" s="388"/>
      <c r="S102" s="388"/>
      <c r="T102" s="388"/>
      <c r="U102" s="388"/>
      <c r="V102" s="388"/>
      <c r="W102" s="388"/>
      <c r="X102" s="388"/>
      <c r="Y102" s="388"/>
      <c r="Z102" s="388"/>
      <c r="AA102" s="388"/>
      <c r="AB102" s="388"/>
    </row>
    <row r="103" spans="1:28" s="1306" customFormat="1">
      <c r="A103" s="1306">
        <v>1</v>
      </c>
      <c r="B103" s="1307"/>
      <c r="C103" s="2634" t="s">
        <v>1065</v>
      </c>
      <c r="F103" s="1309"/>
      <c r="G103" s="1310"/>
      <c r="H103" s="1310"/>
      <c r="I103" s="1311"/>
      <c r="J103" s="1312" t="s">
        <v>39</v>
      </c>
      <c r="K103" s="1313" t="s">
        <v>802</v>
      </c>
      <c r="L103" s="1314" t="s">
        <v>29</v>
      </c>
      <c r="M103" s="1315" t="s">
        <v>4</v>
      </c>
      <c r="N103" s="1316" t="s">
        <v>5</v>
      </c>
      <c r="O103" s="1317" t="str">
        <f>'PL,HC,INV'!$P$4</f>
        <v>BIN</v>
      </c>
      <c r="P103" s="1317" t="str">
        <f>'PL,HC,INV'!$I$6</f>
        <v>K_INR</v>
      </c>
      <c r="Q103" s="1318"/>
      <c r="R103" s="1318"/>
      <c r="S103" s="1318"/>
      <c r="T103" s="1318"/>
      <c r="U103" s="1318"/>
      <c r="V103" s="1318"/>
      <c r="W103" s="1318"/>
      <c r="X103" s="1318"/>
      <c r="Y103" s="1318"/>
      <c r="Z103" s="1318"/>
      <c r="AA103" s="1318"/>
      <c r="AB103" s="1318"/>
    </row>
    <row r="104" spans="1:28">
      <c r="A104" s="1057">
        <v>1</v>
      </c>
      <c r="B104" s="1057" t="s">
        <v>549</v>
      </c>
      <c r="C104" s="2635" t="s">
        <v>1119</v>
      </c>
      <c r="D104" s="1057" t="s">
        <v>708</v>
      </c>
      <c r="E104" s="1057" t="s">
        <v>39</v>
      </c>
      <c r="G104" s="380"/>
      <c r="H104" s="380"/>
      <c r="I104" s="379"/>
      <c r="J104" s="349" t="s">
        <v>39</v>
      </c>
      <c r="K104" s="364" t="s">
        <v>12</v>
      </c>
      <c r="L104" s="362" t="s">
        <v>29</v>
      </c>
      <c r="M104" s="1256" t="s">
        <v>755</v>
      </c>
      <c r="N104" s="363" t="s">
        <v>5</v>
      </c>
      <c r="O104" s="360" t="str">
        <f>'PL,HC,INV'!$P$4</f>
        <v>BIN</v>
      </c>
      <c r="P104" s="360" t="str">
        <f>'PL,HC,INV'!$I$6</f>
        <v>K_INR</v>
      </c>
      <c r="Q104" s="351">
        <f>'PL,HC,INV'!Q$691</f>
        <v>0</v>
      </c>
      <c r="R104" s="351">
        <f>'PL,HC,INV'!R$691</f>
        <v>0</v>
      </c>
      <c r="S104" s="351">
        <f>'PL,HC,INV'!S$691</f>
        <v>0</v>
      </c>
      <c r="T104" s="351">
        <f>'PL,HC,INV'!T$691</f>
        <v>60</v>
      </c>
      <c r="U104" s="351">
        <f>'PL,HC,INV'!U$691</f>
        <v>0</v>
      </c>
      <c r="V104" s="351">
        <f>'PL,HC,INV'!V$691</f>
        <v>0</v>
      </c>
      <c r="W104" s="351">
        <f>'PL,HC,INV'!W$691</f>
        <v>0</v>
      </c>
      <c r="X104" s="351">
        <f>'PL,HC,INV'!X$691</f>
        <v>0</v>
      </c>
      <c r="Y104" s="351">
        <f>'PL,HC,INV'!Y$691</f>
        <v>0</v>
      </c>
      <c r="Z104" s="351">
        <f>'PL,HC,INV'!Z$691</f>
        <v>0</v>
      </c>
      <c r="AA104" s="351">
        <f>'PL,HC,INV'!AA$691</f>
        <v>0</v>
      </c>
      <c r="AB104" s="351">
        <f>'PL,HC,INV'!AB$691</f>
        <v>0</v>
      </c>
    </row>
    <row r="105" spans="1:28">
      <c r="A105" s="1057">
        <v>1</v>
      </c>
      <c r="B105" s="1057" t="s">
        <v>549</v>
      </c>
      <c r="C105" s="2635" t="s">
        <v>1119</v>
      </c>
      <c r="D105" s="2633" t="s">
        <v>756</v>
      </c>
      <c r="E105" s="1057" t="s">
        <v>39</v>
      </c>
      <c r="G105" s="380"/>
      <c r="H105" s="380"/>
      <c r="I105" s="379"/>
      <c r="J105" s="349" t="s">
        <v>39</v>
      </c>
      <c r="K105" s="1259" t="s">
        <v>789</v>
      </c>
      <c r="L105" s="362" t="s">
        <v>29</v>
      </c>
      <c r="M105" s="1257" t="s">
        <v>790</v>
      </c>
      <c r="N105" s="363" t="s">
        <v>5</v>
      </c>
      <c r="O105" s="360" t="str">
        <f>'PL,HC,INV'!$P$4</f>
        <v>BIN</v>
      </c>
      <c r="P105" s="360" t="str">
        <f>'PL,HC,INV'!$I$6</f>
        <v>K_INR</v>
      </c>
      <c r="Q105" s="351">
        <f>'PL,HC,INV'!Q$696</f>
        <v>0</v>
      </c>
      <c r="R105" s="351">
        <f>'PL,HC,INV'!R$696</f>
        <v>0</v>
      </c>
      <c r="S105" s="351">
        <f>'PL,HC,INV'!S$696</f>
        <v>0</v>
      </c>
      <c r="T105" s="351">
        <f>'PL,HC,INV'!T$696</f>
        <v>0</v>
      </c>
      <c r="U105" s="351">
        <f>'PL,HC,INV'!U$696</f>
        <v>0</v>
      </c>
      <c r="V105" s="351">
        <f>'PL,HC,INV'!V$696</f>
        <v>0</v>
      </c>
      <c r="W105" s="351">
        <f>'PL,HC,INV'!W$696</f>
        <v>0</v>
      </c>
      <c r="X105" s="351">
        <f>'PL,HC,INV'!X$696</f>
        <v>0</v>
      </c>
      <c r="Y105" s="351">
        <f>'PL,HC,INV'!Y$696</f>
        <v>0</v>
      </c>
      <c r="Z105" s="351">
        <f>'PL,HC,INV'!Z$696</f>
        <v>0</v>
      </c>
      <c r="AA105" s="351">
        <f>'PL,HC,INV'!AA$696</f>
        <v>0</v>
      </c>
      <c r="AB105" s="351">
        <f>'PL,HC,INV'!AB$696</f>
        <v>0</v>
      </c>
    </row>
    <row r="106" spans="1:28">
      <c r="A106" s="1057">
        <v>1</v>
      </c>
      <c r="B106" s="1057" t="s">
        <v>549</v>
      </c>
      <c r="C106" s="2635" t="s">
        <v>1119</v>
      </c>
      <c r="D106" s="1057" t="s">
        <v>13</v>
      </c>
      <c r="E106" s="1057" t="s">
        <v>39</v>
      </c>
      <c r="G106" s="378"/>
      <c r="H106" s="378"/>
      <c r="I106" s="379"/>
      <c r="J106" s="349" t="s">
        <v>39</v>
      </c>
      <c r="K106" s="364" t="s">
        <v>13</v>
      </c>
      <c r="L106" s="362" t="s">
        <v>29</v>
      </c>
      <c r="M106" s="1256" t="s">
        <v>786</v>
      </c>
      <c r="N106" s="363" t="s">
        <v>5</v>
      </c>
      <c r="O106" s="360" t="str">
        <f>'PL,HC,INV'!$P$4</f>
        <v>BIN</v>
      </c>
      <c r="P106" s="360" t="str">
        <f>'PL,HC,INV'!$I$6</f>
        <v>K_INR</v>
      </c>
      <c r="Q106" s="351">
        <f>'PL,HC,INV'!Q$701</f>
        <v>0</v>
      </c>
      <c r="R106" s="351">
        <f>'PL,HC,INV'!R$701</f>
        <v>384</v>
      </c>
      <c r="S106" s="351">
        <f>'PL,HC,INV'!S$701</f>
        <v>0</v>
      </c>
      <c r="T106" s="351">
        <f>'PL,HC,INV'!T$701</f>
        <v>1058</v>
      </c>
      <c r="U106" s="351">
        <f>'PL,HC,INV'!U$701</f>
        <v>0</v>
      </c>
      <c r="V106" s="351">
        <f>'PL,HC,INV'!V$701</f>
        <v>194</v>
      </c>
      <c r="W106" s="351">
        <f>'PL,HC,INV'!W$701</f>
        <v>584</v>
      </c>
      <c r="X106" s="351">
        <f>'PL,HC,INV'!X$701</f>
        <v>166</v>
      </c>
      <c r="Y106" s="351">
        <f>'PL,HC,INV'!Y$701</f>
        <v>353</v>
      </c>
      <c r="Z106" s="351">
        <f>'PL,HC,INV'!Z$701</f>
        <v>266</v>
      </c>
      <c r="AA106" s="351">
        <f>'PL,HC,INV'!AA$701</f>
        <v>72</v>
      </c>
      <c r="AB106" s="351">
        <f>'PL,HC,INV'!AB$701</f>
        <v>62</v>
      </c>
    </row>
    <row r="107" spans="1:28">
      <c r="A107" s="1057">
        <v>1</v>
      </c>
      <c r="B107" s="1057" t="s">
        <v>695</v>
      </c>
      <c r="C107" s="2635" t="s">
        <v>1119</v>
      </c>
      <c r="D107" s="2633" t="s">
        <v>1123</v>
      </c>
      <c r="E107" s="1057" t="s">
        <v>39</v>
      </c>
      <c r="G107" s="378"/>
      <c r="H107" s="378"/>
      <c r="I107" s="379"/>
      <c r="J107" s="349" t="s">
        <v>39</v>
      </c>
      <c r="K107" s="1259" t="s">
        <v>1123</v>
      </c>
      <c r="L107" s="362" t="s">
        <v>29</v>
      </c>
      <c r="M107" s="1256" t="s">
        <v>786</v>
      </c>
      <c r="N107" s="363" t="s">
        <v>5</v>
      </c>
      <c r="O107" s="360" t="str">
        <f>'PL,HC,INV'!$P$4</f>
        <v>BIN</v>
      </c>
      <c r="P107" s="360" t="str">
        <f>'PL,HC,INV'!$I$6</f>
        <v>K_INR</v>
      </c>
      <c r="Q107" s="351">
        <f>'PL,HC,INV'!Q$706</f>
        <v>0</v>
      </c>
      <c r="R107" s="351">
        <f>'PL,HC,INV'!R$706</f>
        <v>0</v>
      </c>
      <c r="S107" s="351">
        <f>'PL,HC,INV'!S$706</f>
        <v>0</v>
      </c>
      <c r="T107" s="351">
        <f>'PL,HC,INV'!T$706</f>
        <v>0</v>
      </c>
      <c r="U107" s="351">
        <f>'PL,HC,INV'!U$706</f>
        <v>0</v>
      </c>
      <c r="V107" s="351">
        <f>'PL,HC,INV'!V$706</f>
        <v>0</v>
      </c>
      <c r="W107" s="351">
        <f>'PL,HC,INV'!W$706</f>
        <v>0</v>
      </c>
      <c r="X107" s="351">
        <f>'PL,HC,INV'!X$706</f>
        <v>0</v>
      </c>
      <c r="Y107" s="351">
        <f>'PL,HC,INV'!Y$706</f>
        <v>0</v>
      </c>
      <c r="Z107" s="351">
        <f>'PL,HC,INV'!Z$706</f>
        <v>0</v>
      </c>
      <c r="AA107" s="351">
        <f>'PL,HC,INV'!AA$706</f>
        <v>0</v>
      </c>
      <c r="AB107" s="351">
        <f>'PL,HC,INV'!AB$706</f>
        <v>0</v>
      </c>
    </row>
    <row r="108" spans="1:28">
      <c r="A108" s="1057">
        <v>1</v>
      </c>
      <c r="B108" s="1057" t="s">
        <v>549</v>
      </c>
      <c r="C108" s="2635" t="s">
        <v>1119</v>
      </c>
      <c r="D108" s="1057" t="s">
        <v>290</v>
      </c>
      <c r="E108" s="1057" t="s">
        <v>39</v>
      </c>
      <c r="G108" s="378"/>
      <c r="H108" s="378"/>
      <c r="I108" s="379"/>
      <c r="J108" s="349" t="s">
        <v>39</v>
      </c>
      <c r="K108" s="365" t="s">
        <v>290</v>
      </c>
      <c r="L108" s="362" t="s">
        <v>29</v>
      </c>
      <c r="M108" s="1256" t="s">
        <v>786</v>
      </c>
      <c r="N108" s="363" t="s">
        <v>5</v>
      </c>
      <c r="O108" s="360" t="str">
        <f>'PL,HC,INV'!$P$4</f>
        <v>BIN</v>
      </c>
      <c r="P108" s="360" t="str">
        <f>'PL,HC,INV'!$I$6</f>
        <v>K_INR</v>
      </c>
      <c r="Q108" s="351">
        <f>'PL,HC,INV'!Q$711</f>
        <v>1455</v>
      </c>
      <c r="R108" s="351">
        <f>'PL,HC,INV'!R$711</f>
        <v>1094</v>
      </c>
      <c r="S108" s="351">
        <f>'PL,HC,INV'!S$711</f>
        <v>1154</v>
      </c>
      <c r="T108" s="351">
        <f>'PL,HC,INV'!T$711</f>
        <v>1146</v>
      </c>
      <c r="U108" s="351">
        <f>'PL,HC,INV'!U$711</f>
        <v>2239</v>
      </c>
      <c r="V108" s="351">
        <f>'PL,HC,INV'!V$711</f>
        <v>978</v>
      </c>
      <c r="W108" s="351">
        <f>'PL,HC,INV'!W$711</f>
        <v>866</v>
      </c>
      <c r="X108" s="351">
        <f>'PL,HC,INV'!X$711</f>
        <v>1250</v>
      </c>
      <c r="Y108" s="351">
        <f>'PL,HC,INV'!Y$711</f>
        <v>2155</v>
      </c>
      <c r="Z108" s="351">
        <f>'PL,HC,INV'!Z$711</f>
        <v>1223</v>
      </c>
      <c r="AA108" s="351">
        <f>'PL,HC,INV'!AA$711</f>
        <v>1423</v>
      </c>
      <c r="AB108" s="351">
        <f>'PL,HC,INV'!AB$711</f>
        <v>1161</v>
      </c>
    </row>
    <row r="109" spans="1:28" s="1260" customFormat="1">
      <c r="A109" s="1260">
        <v>1</v>
      </c>
      <c r="C109" s="2636"/>
      <c r="F109" s="1262"/>
      <c r="G109" s="1263"/>
      <c r="H109" s="1263"/>
      <c r="I109" s="1264"/>
      <c r="J109" s="1265" t="s">
        <v>39</v>
      </c>
      <c r="K109" s="1266" t="s">
        <v>90</v>
      </c>
      <c r="L109" s="1267" t="s">
        <v>32</v>
      </c>
      <c r="M109" s="1268" t="s">
        <v>4</v>
      </c>
      <c r="N109" s="1269" t="s">
        <v>5</v>
      </c>
      <c r="O109" s="1270" t="str">
        <f>'PL,HC,INV'!$P$4</f>
        <v>BIN</v>
      </c>
      <c r="P109" s="1270" t="str">
        <f>'PL,HC,INV'!$I$6</f>
        <v>K_INR</v>
      </c>
      <c r="Q109" s="1271"/>
      <c r="R109" s="1271"/>
      <c r="S109" s="1271"/>
      <c r="T109" s="1271"/>
      <c r="U109" s="1271"/>
      <c r="V109" s="1271"/>
      <c r="W109" s="1271"/>
      <c r="X109" s="1271"/>
      <c r="Y109" s="1271"/>
      <c r="Z109" s="1271"/>
      <c r="AA109" s="1271"/>
      <c r="AB109" s="1271"/>
    </row>
    <row r="110" spans="1:28">
      <c r="A110" s="1057">
        <v>1</v>
      </c>
      <c r="B110" s="1057" t="s">
        <v>549</v>
      </c>
      <c r="C110" s="2635" t="s">
        <v>1119</v>
      </c>
      <c r="D110" s="1057" t="s">
        <v>708</v>
      </c>
      <c r="E110" s="1057" t="s">
        <v>39</v>
      </c>
      <c r="G110" s="378"/>
      <c r="H110" s="378"/>
      <c r="I110" s="379"/>
      <c r="J110" s="349" t="s">
        <v>39</v>
      </c>
      <c r="K110" s="362" t="s">
        <v>12</v>
      </c>
      <c r="L110" s="362" t="s">
        <v>32</v>
      </c>
      <c r="M110" s="1256" t="s">
        <v>890</v>
      </c>
      <c r="N110" s="363" t="s">
        <v>5</v>
      </c>
      <c r="O110" s="360" t="str">
        <f>'PL,HC,INV'!$P$4</f>
        <v>BIN</v>
      </c>
      <c r="P110" s="360" t="str">
        <f>'PL,HC,INV'!$I$6</f>
        <v>K_INR</v>
      </c>
      <c r="Q110" s="351">
        <f>'PL,HC,INV'!Q$717</f>
        <v>0</v>
      </c>
      <c r="R110" s="351">
        <f>'PL,HC,INV'!R$717</f>
        <v>0</v>
      </c>
      <c r="S110" s="351">
        <f>'PL,HC,INV'!S$717</f>
        <v>0</v>
      </c>
      <c r="T110" s="351">
        <f>'PL,HC,INV'!T$717</f>
        <v>0</v>
      </c>
      <c r="U110" s="351">
        <f>'PL,HC,INV'!U$717</f>
        <v>0</v>
      </c>
      <c r="V110" s="351">
        <f>'PL,HC,INV'!V$717</f>
        <v>0</v>
      </c>
      <c r="W110" s="351">
        <f>'PL,HC,INV'!W$717</f>
        <v>0</v>
      </c>
      <c r="X110" s="351">
        <f>'PL,HC,INV'!X$717</f>
        <v>0</v>
      </c>
      <c r="Y110" s="351">
        <f>'PL,HC,INV'!Y$717</f>
        <v>0</v>
      </c>
      <c r="Z110" s="351">
        <f>'PL,HC,INV'!Z$717</f>
        <v>0</v>
      </c>
      <c r="AA110" s="351">
        <f>'PL,HC,INV'!AA$717</f>
        <v>0</v>
      </c>
      <c r="AB110" s="351">
        <f>'PL,HC,INV'!AB$717</f>
        <v>0</v>
      </c>
    </row>
    <row r="111" spans="1:28">
      <c r="A111" s="1057">
        <v>1</v>
      </c>
      <c r="B111" s="1057" t="s">
        <v>549</v>
      </c>
      <c r="C111" s="2635" t="s">
        <v>1119</v>
      </c>
      <c r="D111" s="2633" t="s">
        <v>756</v>
      </c>
      <c r="E111" s="1057" t="s">
        <v>39</v>
      </c>
      <c r="G111" s="378"/>
      <c r="H111" s="378"/>
      <c r="I111" s="379"/>
      <c r="J111" s="349" t="s">
        <v>39</v>
      </c>
      <c r="K111" s="1256" t="s">
        <v>789</v>
      </c>
      <c r="L111" s="362" t="s">
        <v>32</v>
      </c>
      <c r="M111" s="1256" t="s">
        <v>890</v>
      </c>
      <c r="N111" s="363" t="s">
        <v>5</v>
      </c>
      <c r="O111" s="360" t="str">
        <f>'PL,HC,INV'!$P$4</f>
        <v>BIN</v>
      </c>
      <c r="P111" s="360" t="str">
        <f>'PL,HC,INV'!$I$6</f>
        <v>K_INR</v>
      </c>
      <c r="Q111" s="351">
        <f>'PL,HC,INV'!Q$718</f>
        <v>0</v>
      </c>
      <c r="R111" s="351">
        <f>'PL,HC,INV'!R$718</f>
        <v>0</v>
      </c>
      <c r="S111" s="351">
        <f>'PL,HC,INV'!S$718</f>
        <v>0</v>
      </c>
      <c r="T111" s="351">
        <f>'PL,HC,INV'!T$718</f>
        <v>0</v>
      </c>
      <c r="U111" s="351">
        <f>'PL,HC,INV'!U$718</f>
        <v>0</v>
      </c>
      <c r="V111" s="351">
        <f>'PL,HC,INV'!V$718</f>
        <v>0</v>
      </c>
      <c r="W111" s="351">
        <f>'PL,HC,INV'!W$718</f>
        <v>0</v>
      </c>
      <c r="X111" s="351">
        <f>'PL,HC,INV'!X$718</f>
        <v>0</v>
      </c>
      <c r="Y111" s="351">
        <f>'PL,HC,INV'!Y$718</f>
        <v>0</v>
      </c>
      <c r="Z111" s="351">
        <f>'PL,HC,INV'!Z$718</f>
        <v>0</v>
      </c>
      <c r="AA111" s="351">
        <f>'PL,HC,INV'!AA$718</f>
        <v>0</v>
      </c>
      <c r="AB111" s="351">
        <f>'PL,HC,INV'!AB$718</f>
        <v>0</v>
      </c>
    </row>
    <row r="112" spans="1:28">
      <c r="A112" s="1057">
        <v>1</v>
      </c>
      <c r="B112" s="1057" t="s">
        <v>549</v>
      </c>
      <c r="C112" s="2635" t="s">
        <v>1119</v>
      </c>
      <c r="D112" s="1057" t="s">
        <v>13</v>
      </c>
      <c r="E112" s="1057" t="s">
        <v>39</v>
      </c>
      <c r="G112" s="378"/>
      <c r="H112" s="378"/>
      <c r="I112" s="379"/>
      <c r="J112" s="349" t="s">
        <v>39</v>
      </c>
      <c r="K112" s="362" t="s">
        <v>13</v>
      </c>
      <c r="L112" s="362" t="s">
        <v>32</v>
      </c>
      <c r="M112" s="1256" t="s">
        <v>786</v>
      </c>
      <c r="N112" s="363" t="s">
        <v>5</v>
      </c>
      <c r="O112" s="360" t="str">
        <f>'PL,HC,INV'!$P$4</f>
        <v>BIN</v>
      </c>
      <c r="P112" s="360" t="str">
        <f>'PL,HC,INV'!$I$6</f>
        <v>K_INR</v>
      </c>
      <c r="Q112" s="351">
        <f>'PL,HC,INV'!Q$719</f>
        <v>0</v>
      </c>
      <c r="R112" s="351">
        <f>'PL,HC,INV'!R$719</f>
        <v>0</v>
      </c>
      <c r="S112" s="351">
        <f>'PL,HC,INV'!S$719</f>
        <v>0</v>
      </c>
      <c r="T112" s="351">
        <f>'PL,HC,INV'!T$719</f>
        <v>270</v>
      </c>
      <c r="U112" s="351">
        <f>'PL,HC,INV'!U$719</f>
        <v>0</v>
      </c>
      <c r="V112" s="351">
        <f>'PL,HC,INV'!V$719</f>
        <v>0</v>
      </c>
      <c r="W112" s="351">
        <f>'PL,HC,INV'!W$719</f>
        <v>0</v>
      </c>
      <c r="X112" s="351">
        <f>'PL,HC,INV'!X$719</f>
        <v>0</v>
      </c>
      <c r="Y112" s="351">
        <f>'PL,HC,INV'!Y$719</f>
        <v>0</v>
      </c>
      <c r="Z112" s="351">
        <f>'PL,HC,INV'!Z$719</f>
        <v>0</v>
      </c>
      <c r="AA112" s="351">
        <f>'PL,HC,INV'!AA$719</f>
        <v>0</v>
      </c>
      <c r="AB112" s="351">
        <f>'PL,HC,INV'!AB$719</f>
        <v>0</v>
      </c>
    </row>
    <row r="113" spans="1:28">
      <c r="A113" s="1057">
        <v>1</v>
      </c>
      <c r="B113" s="1057" t="s">
        <v>700</v>
      </c>
      <c r="C113" s="2635" t="s">
        <v>1119</v>
      </c>
      <c r="D113" s="2633" t="s">
        <v>1123</v>
      </c>
      <c r="E113" s="1057" t="s">
        <v>39</v>
      </c>
      <c r="G113" s="378"/>
      <c r="H113" s="378"/>
      <c r="I113" s="379"/>
      <c r="J113" s="349" t="s">
        <v>39</v>
      </c>
      <c r="K113" s="1256" t="s">
        <v>1057</v>
      </c>
      <c r="L113" s="362" t="s">
        <v>32</v>
      </c>
      <c r="M113" s="1256" t="s">
        <v>786</v>
      </c>
      <c r="N113" s="363" t="s">
        <v>5</v>
      </c>
      <c r="O113" s="360" t="str">
        <f>'PL,HC,INV'!$P$4</f>
        <v>BIN</v>
      </c>
      <c r="P113" s="360" t="str">
        <f>'PL,HC,INV'!$I$6</f>
        <v>K_INR</v>
      </c>
      <c r="Q113" s="351">
        <f>'PL,HC,INV'!Q$720</f>
        <v>0</v>
      </c>
      <c r="R113" s="351">
        <f>'PL,HC,INV'!R$720</f>
        <v>0</v>
      </c>
      <c r="S113" s="351">
        <f>'PL,HC,INV'!S$720</f>
        <v>0</v>
      </c>
      <c r="T113" s="351">
        <f>'PL,HC,INV'!T$720</f>
        <v>0</v>
      </c>
      <c r="U113" s="351">
        <f>'PL,HC,INV'!U$720</f>
        <v>0</v>
      </c>
      <c r="V113" s="351">
        <f>'PL,HC,INV'!V$720</f>
        <v>0</v>
      </c>
      <c r="W113" s="351">
        <f>'PL,HC,INV'!W$720</f>
        <v>0</v>
      </c>
      <c r="X113" s="351">
        <f>'PL,HC,INV'!X$720</f>
        <v>0</v>
      </c>
      <c r="Y113" s="351">
        <f>'PL,HC,INV'!Y$720</f>
        <v>0</v>
      </c>
      <c r="Z113" s="351">
        <f>'PL,HC,INV'!Z$720</f>
        <v>0</v>
      </c>
      <c r="AA113" s="351">
        <f>'PL,HC,INV'!AA$720</f>
        <v>0</v>
      </c>
      <c r="AB113" s="351">
        <f>'PL,HC,INV'!AB$720</f>
        <v>0</v>
      </c>
    </row>
    <row r="114" spans="1:28" s="370" customFormat="1">
      <c r="A114" s="1057">
        <v>1</v>
      </c>
      <c r="B114" s="1057" t="s">
        <v>549</v>
      </c>
      <c r="C114" s="2635" t="s">
        <v>1119</v>
      </c>
      <c r="D114" s="1057" t="s">
        <v>290</v>
      </c>
      <c r="E114" s="1057" t="s">
        <v>39</v>
      </c>
      <c r="F114" s="619"/>
      <c r="G114" s="385"/>
      <c r="H114" s="385"/>
      <c r="I114" s="386"/>
      <c r="J114" s="367" t="s">
        <v>39</v>
      </c>
      <c r="K114" s="365" t="s">
        <v>290</v>
      </c>
      <c r="L114" s="368" t="s">
        <v>32</v>
      </c>
      <c r="M114" s="1257" t="s">
        <v>786</v>
      </c>
      <c r="N114" s="369" t="s">
        <v>5</v>
      </c>
      <c r="O114" s="360" t="str">
        <f>'PL,HC,INV'!$P$4</f>
        <v>BIN</v>
      </c>
      <c r="P114" s="360" t="str">
        <f>'PL,HC,INV'!$I$6</f>
        <v>K_INR</v>
      </c>
      <c r="Q114" s="351">
        <f>'PL,HC,INV'!Q$721</f>
        <v>142</v>
      </c>
      <c r="R114" s="351">
        <f>'PL,HC,INV'!R$721</f>
        <v>37</v>
      </c>
      <c r="S114" s="351">
        <f>'PL,HC,INV'!S$721</f>
        <v>108</v>
      </c>
      <c r="T114" s="351">
        <f>'PL,HC,INV'!T$721</f>
        <v>326</v>
      </c>
      <c r="U114" s="351">
        <f>'PL,HC,INV'!U$721</f>
        <v>185</v>
      </c>
      <c r="V114" s="351">
        <f>'PL,HC,INV'!V$721</f>
        <v>263</v>
      </c>
      <c r="W114" s="351">
        <f>'PL,HC,INV'!W$721</f>
        <v>0</v>
      </c>
      <c r="X114" s="351">
        <f>'PL,HC,INV'!X$721</f>
        <v>622</v>
      </c>
      <c r="Y114" s="351">
        <f>'PL,HC,INV'!Y$721</f>
        <v>576</v>
      </c>
      <c r="Z114" s="351">
        <f>'PL,HC,INV'!Z$721</f>
        <v>286</v>
      </c>
      <c r="AA114" s="351">
        <f>'PL,HC,INV'!AA$721</f>
        <v>101</v>
      </c>
      <c r="AB114" s="351">
        <f>'PL,HC,INV'!AB$721</f>
        <v>133</v>
      </c>
    </row>
    <row r="115" spans="1:28" s="1260" customFormat="1">
      <c r="A115" s="1260">
        <v>1</v>
      </c>
      <c r="C115" s="2636"/>
      <c r="F115" s="1262"/>
      <c r="G115" s="1263"/>
      <c r="H115" s="1263"/>
      <c r="I115" s="1264"/>
      <c r="J115" s="1265" t="s">
        <v>31</v>
      </c>
      <c r="K115" s="1266" t="s">
        <v>90</v>
      </c>
      <c r="L115" s="1267" t="s">
        <v>29</v>
      </c>
      <c r="M115" s="1268" t="s">
        <v>4</v>
      </c>
      <c r="N115" s="1269" t="s">
        <v>5</v>
      </c>
      <c r="O115" s="1270" t="str">
        <f>'PL,HC,INV'!$P$4</f>
        <v>BIN</v>
      </c>
      <c r="P115" s="1270" t="str">
        <f>'PL,HC,INV'!$I$6</f>
        <v>K_INR</v>
      </c>
      <c r="Q115" s="1271">
        <f>SUM(Q116:Q120)</f>
        <v>992</v>
      </c>
      <c r="R115" s="1271">
        <f t="shared" ref="R115:AB115" si="6">SUM(R116:R120)</f>
        <v>-1962</v>
      </c>
      <c r="S115" s="1271">
        <f t="shared" si="6"/>
        <v>960</v>
      </c>
      <c r="T115" s="1271">
        <f t="shared" si="6"/>
        <v>1404</v>
      </c>
      <c r="U115" s="1271">
        <f t="shared" si="6"/>
        <v>1390</v>
      </c>
      <c r="V115" s="1271">
        <f t="shared" si="6"/>
        <v>3708</v>
      </c>
      <c r="W115" s="1271">
        <f t="shared" si="6"/>
        <v>708</v>
      </c>
      <c r="X115" s="1271">
        <f t="shared" si="6"/>
        <v>827</v>
      </c>
      <c r="Y115" s="1271">
        <f t="shared" si="6"/>
        <v>799</v>
      </c>
      <c r="Z115" s="1271">
        <f t="shared" si="6"/>
        <v>612</v>
      </c>
      <c r="AA115" s="1271">
        <f t="shared" si="6"/>
        <v>1027</v>
      </c>
      <c r="AB115" s="1271">
        <f t="shared" si="6"/>
        <v>783</v>
      </c>
    </row>
    <row r="116" spans="1:28">
      <c r="A116" s="1057">
        <v>1</v>
      </c>
      <c r="B116" s="1057" t="s">
        <v>549</v>
      </c>
      <c r="C116" s="2635" t="s">
        <v>1119</v>
      </c>
      <c r="D116" s="1057" t="s">
        <v>709</v>
      </c>
      <c r="E116" s="1057" t="s">
        <v>47</v>
      </c>
      <c r="G116" s="378"/>
      <c r="H116" s="378"/>
      <c r="I116" s="379"/>
      <c r="J116" s="348" t="s">
        <v>31</v>
      </c>
      <c r="K116" s="362" t="s">
        <v>12</v>
      </c>
      <c r="L116" s="362" t="s">
        <v>29</v>
      </c>
      <c r="M116" s="1256" t="s">
        <v>890</v>
      </c>
      <c r="N116" s="363" t="s">
        <v>5</v>
      </c>
      <c r="O116" s="360" t="str">
        <f>'PL,HC,INV'!$P$4</f>
        <v>BIN</v>
      </c>
      <c r="P116" s="360" t="str">
        <f>'PL,HC,INV'!$I$6</f>
        <v>K_INR</v>
      </c>
      <c r="Q116" s="351">
        <f>'PL,HC,INV'!Q$724</f>
        <v>0</v>
      </c>
      <c r="R116" s="351">
        <f>'PL,HC,INV'!R$724</f>
        <v>0</v>
      </c>
      <c r="S116" s="351">
        <f>'PL,HC,INV'!S$724</f>
        <v>0</v>
      </c>
      <c r="T116" s="351">
        <f>'PL,HC,INV'!T$724</f>
        <v>43</v>
      </c>
      <c r="U116" s="351">
        <f>'PL,HC,INV'!U$724</f>
        <v>0</v>
      </c>
      <c r="V116" s="351">
        <f>'PL,HC,INV'!V$724</f>
        <v>0</v>
      </c>
      <c r="W116" s="351">
        <f>'PL,HC,INV'!W$724</f>
        <v>0</v>
      </c>
      <c r="X116" s="351">
        <f>'PL,HC,INV'!X$724</f>
        <v>0</v>
      </c>
      <c r="Y116" s="351">
        <f>'PL,HC,INV'!Y$724</f>
        <v>0</v>
      </c>
      <c r="Z116" s="351">
        <f>'PL,HC,INV'!Z$724</f>
        <v>0</v>
      </c>
      <c r="AA116" s="351">
        <f>'PL,HC,INV'!AA$724</f>
        <v>0</v>
      </c>
      <c r="AB116" s="351">
        <f>'PL,HC,INV'!AB$724</f>
        <v>0</v>
      </c>
    </row>
    <row r="117" spans="1:28">
      <c r="A117" s="1057">
        <v>1</v>
      </c>
      <c r="B117" s="1057" t="s">
        <v>549</v>
      </c>
      <c r="C117" s="2635" t="s">
        <v>1119</v>
      </c>
      <c r="D117" s="2633" t="s">
        <v>756</v>
      </c>
      <c r="E117" s="1057" t="s">
        <v>47</v>
      </c>
      <c r="G117" s="378"/>
      <c r="H117" s="378"/>
      <c r="I117" s="379"/>
      <c r="J117" s="348" t="s">
        <v>31</v>
      </c>
      <c r="K117" s="1256" t="s">
        <v>789</v>
      </c>
      <c r="L117" s="362" t="s">
        <v>29</v>
      </c>
      <c r="M117" s="1256" t="s">
        <v>890</v>
      </c>
      <c r="N117" s="363" t="s">
        <v>5</v>
      </c>
      <c r="O117" s="360" t="str">
        <f>'PL,HC,INV'!$P$4</f>
        <v>BIN</v>
      </c>
      <c r="P117" s="360" t="str">
        <f>'PL,HC,INV'!$I$6</f>
        <v>K_INR</v>
      </c>
      <c r="Q117" s="351">
        <f>'PL,HC,INV'!Q$729</f>
        <v>0</v>
      </c>
      <c r="R117" s="351">
        <f>'PL,HC,INV'!R$729</f>
        <v>0</v>
      </c>
      <c r="S117" s="351">
        <f>'PL,HC,INV'!S$729</f>
        <v>0</v>
      </c>
      <c r="T117" s="351">
        <f>'PL,HC,INV'!T$729</f>
        <v>0</v>
      </c>
      <c r="U117" s="351">
        <f>'PL,HC,INV'!U$729</f>
        <v>0</v>
      </c>
      <c r="V117" s="351">
        <f>'PL,HC,INV'!V$729</f>
        <v>0</v>
      </c>
      <c r="W117" s="351">
        <f>'PL,HC,INV'!W$729</f>
        <v>0</v>
      </c>
      <c r="X117" s="351">
        <f>'PL,HC,INV'!X$729</f>
        <v>0</v>
      </c>
      <c r="Y117" s="351">
        <f>'PL,HC,INV'!Y$729</f>
        <v>0</v>
      </c>
      <c r="Z117" s="351">
        <f>'PL,HC,INV'!Z$729</f>
        <v>0</v>
      </c>
      <c r="AA117" s="351">
        <f>'PL,HC,INV'!AA$729</f>
        <v>0</v>
      </c>
      <c r="AB117" s="351">
        <f>'PL,HC,INV'!AB$729</f>
        <v>0</v>
      </c>
    </row>
    <row r="118" spans="1:28">
      <c r="A118" s="1057">
        <v>1</v>
      </c>
      <c r="B118" s="1057" t="s">
        <v>549</v>
      </c>
      <c r="C118" s="2635" t="s">
        <v>1119</v>
      </c>
      <c r="D118" s="1057" t="s">
        <v>13</v>
      </c>
      <c r="E118" s="1057" t="s">
        <v>47</v>
      </c>
      <c r="G118" s="378"/>
      <c r="H118" s="378"/>
      <c r="I118" s="379"/>
      <c r="J118" s="348" t="s">
        <v>31</v>
      </c>
      <c r="K118" s="362" t="s">
        <v>13</v>
      </c>
      <c r="L118" s="362" t="s">
        <v>29</v>
      </c>
      <c r="M118" s="1256" t="s">
        <v>786</v>
      </c>
      <c r="N118" s="363" t="s">
        <v>5</v>
      </c>
      <c r="O118" s="360" t="str">
        <f>'PL,HC,INV'!$P$4</f>
        <v>BIN</v>
      </c>
      <c r="P118" s="360" t="str">
        <f>'PL,HC,INV'!$I$6</f>
        <v>K_INR</v>
      </c>
      <c r="Q118" s="351">
        <f>'PL,HC,INV'!Q$734</f>
        <v>0</v>
      </c>
      <c r="R118" s="351">
        <f>'PL,HC,INV'!R$734</f>
        <v>242</v>
      </c>
      <c r="S118" s="351">
        <f>'PL,HC,INV'!S$734</f>
        <v>0</v>
      </c>
      <c r="T118" s="351">
        <f>'PL,HC,INV'!T$734</f>
        <v>650</v>
      </c>
      <c r="U118" s="351">
        <f>'PL,HC,INV'!U$734</f>
        <v>0</v>
      </c>
      <c r="V118" s="351">
        <f>'PL,HC,INV'!V$734</f>
        <v>186</v>
      </c>
      <c r="W118" s="351">
        <f>'PL,HC,INV'!W$734</f>
        <v>559</v>
      </c>
      <c r="X118" s="351">
        <f>'PL,HC,INV'!X$734</f>
        <v>167</v>
      </c>
      <c r="Y118" s="351">
        <f>'PL,HC,INV'!Y$734</f>
        <v>299</v>
      </c>
      <c r="Z118" s="351">
        <f>'PL,HC,INV'!Z$734</f>
        <v>227</v>
      </c>
      <c r="AA118" s="351">
        <f>'PL,HC,INV'!AA$734</f>
        <v>64</v>
      </c>
      <c r="AB118" s="351">
        <f>'PL,HC,INV'!AB$734</f>
        <v>59</v>
      </c>
    </row>
    <row r="119" spans="1:28">
      <c r="A119" s="1057">
        <v>1</v>
      </c>
      <c r="B119" s="1057" t="s">
        <v>549</v>
      </c>
      <c r="C119" s="2635" t="s">
        <v>1119</v>
      </c>
      <c r="D119" s="2633" t="s">
        <v>1123</v>
      </c>
      <c r="E119" s="1057" t="s">
        <v>47</v>
      </c>
      <c r="G119" s="378"/>
      <c r="H119" s="378"/>
      <c r="I119" s="379"/>
      <c r="J119" s="348" t="s">
        <v>31</v>
      </c>
      <c r="K119" s="1256" t="s">
        <v>1057</v>
      </c>
      <c r="L119" s="362" t="s">
        <v>29</v>
      </c>
      <c r="M119" s="1256" t="s">
        <v>786</v>
      </c>
      <c r="N119" s="363" t="s">
        <v>5</v>
      </c>
      <c r="O119" s="360" t="str">
        <f>'PL,HC,INV'!$P$4</f>
        <v>BIN</v>
      </c>
      <c r="P119" s="360" t="str">
        <f>'PL,HC,INV'!$I$6</f>
        <v>K_INR</v>
      </c>
      <c r="Q119" s="351">
        <f>'PL,HC,INV'!Q$739</f>
        <v>0</v>
      </c>
      <c r="R119" s="351">
        <f>'PL,HC,INV'!R$739</f>
        <v>0</v>
      </c>
      <c r="S119" s="351">
        <f>'PL,HC,INV'!S$739</f>
        <v>0</v>
      </c>
      <c r="T119" s="351">
        <f>'PL,HC,INV'!T$739</f>
        <v>0</v>
      </c>
      <c r="U119" s="351">
        <f>'PL,HC,INV'!U$739</f>
        <v>0</v>
      </c>
      <c r="V119" s="351">
        <f>'PL,HC,INV'!V$739</f>
        <v>0</v>
      </c>
      <c r="W119" s="351">
        <f>'PL,HC,INV'!W$739</f>
        <v>0</v>
      </c>
      <c r="X119" s="351">
        <f>'PL,HC,INV'!X$739</f>
        <v>0</v>
      </c>
      <c r="Y119" s="351">
        <f>'PL,HC,INV'!Y$739</f>
        <v>0</v>
      </c>
      <c r="Z119" s="351">
        <f>'PL,HC,INV'!Z$739</f>
        <v>0</v>
      </c>
      <c r="AA119" s="351">
        <f>'PL,HC,INV'!AA$739</f>
        <v>0</v>
      </c>
      <c r="AB119" s="351">
        <f>'PL,HC,INV'!AB$739</f>
        <v>0</v>
      </c>
    </row>
    <row r="120" spans="1:28">
      <c r="A120" s="1057">
        <v>1</v>
      </c>
      <c r="B120" s="1057" t="s">
        <v>549</v>
      </c>
      <c r="C120" s="2635" t="s">
        <v>1119</v>
      </c>
      <c r="D120" s="1057" t="s">
        <v>290</v>
      </c>
      <c r="E120" s="1057" t="s">
        <v>47</v>
      </c>
      <c r="G120" s="378"/>
      <c r="H120" s="378"/>
      <c r="I120" s="379"/>
      <c r="J120" s="348" t="s">
        <v>31</v>
      </c>
      <c r="K120" s="365" t="s">
        <v>290</v>
      </c>
      <c r="L120" s="362" t="s">
        <v>29</v>
      </c>
      <c r="M120" s="1256" t="s">
        <v>786</v>
      </c>
      <c r="N120" s="363" t="s">
        <v>5</v>
      </c>
      <c r="O120" s="360" t="str">
        <f>'PL,HC,INV'!$P$4</f>
        <v>BIN</v>
      </c>
      <c r="P120" s="360" t="str">
        <f>'PL,HC,INV'!$I$6</f>
        <v>K_INR</v>
      </c>
      <c r="Q120" s="351">
        <f>'PL,HC,INV'!Q$744</f>
        <v>992</v>
      </c>
      <c r="R120" s="351">
        <f>'PL,HC,INV'!R$744</f>
        <v>-2204</v>
      </c>
      <c r="S120" s="351">
        <f>'PL,HC,INV'!S$744</f>
        <v>960</v>
      </c>
      <c r="T120" s="351">
        <f>'PL,HC,INV'!T$744</f>
        <v>711</v>
      </c>
      <c r="U120" s="351">
        <f>'PL,HC,INV'!U$744</f>
        <v>1390</v>
      </c>
      <c r="V120" s="351">
        <f>'PL,HC,INV'!V$744</f>
        <v>3522</v>
      </c>
      <c r="W120" s="351">
        <f>'PL,HC,INV'!W$744</f>
        <v>149</v>
      </c>
      <c r="X120" s="351">
        <f>'PL,HC,INV'!X$744</f>
        <v>660</v>
      </c>
      <c r="Y120" s="351">
        <f>'PL,HC,INV'!Y$744</f>
        <v>500</v>
      </c>
      <c r="Z120" s="351">
        <f>'PL,HC,INV'!Z$744</f>
        <v>385</v>
      </c>
      <c r="AA120" s="351">
        <f>'PL,HC,INV'!AA$744</f>
        <v>963</v>
      </c>
      <c r="AB120" s="351">
        <f>'PL,HC,INV'!AB$744</f>
        <v>724</v>
      </c>
    </row>
    <row r="121" spans="1:28" s="1273" customFormat="1">
      <c r="A121" s="1260">
        <v>1</v>
      </c>
      <c r="B121" s="1260"/>
      <c r="C121" s="2636"/>
      <c r="D121" s="1260"/>
      <c r="E121" s="1260"/>
      <c r="F121" s="1262"/>
      <c r="G121" s="1263"/>
      <c r="H121" s="1263"/>
      <c r="I121" s="1264"/>
      <c r="J121" s="1265" t="s">
        <v>31</v>
      </c>
      <c r="K121" s="1266" t="s">
        <v>90</v>
      </c>
      <c r="L121" s="1267" t="s">
        <v>32</v>
      </c>
      <c r="M121" s="1272" t="s">
        <v>4</v>
      </c>
      <c r="N121" s="1269" t="s">
        <v>5</v>
      </c>
      <c r="O121" s="1270" t="str">
        <f>'PL,HC,INV'!$P$4</f>
        <v>BIN</v>
      </c>
      <c r="P121" s="1270" t="str">
        <f>'PL,HC,INV'!$I$6</f>
        <v>K_INR</v>
      </c>
      <c r="Q121" s="1271">
        <f>SUM(Q122:Q126)</f>
        <v>103</v>
      </c>
      <c r="R121" s="1271">
        <f t="shared" ref="R121:AB121" si="7">SUM(R122:R126)</f>
        <v>20</v>
      </c>
      <c r="S121" s="1271">
        <f t="shared" si="7"/>
        <v>63</v>
      </c>
      <c r="T121" s="1271">
        <f t="shared" si="7"/>
        <v>386</v>
      </c>
      <c r="U121" s="1271">
        <f t="shared" si="7"/>
        <v>130</v>
      </c>
      <c r="V121" s="1271">
        <f t="shared" si="7"/>
        <v>234</v>
      </c>
      <c r="W121" s="1271">
        <f t="shared" si="7"/>
        <v>0</v>
      </c>
      <c r="X121" s="1271">
        <f t="shared" si="7"/>
        <v>374</v>
      </c>
      <c r="Y121" s="1271">
        <f t="shared" si="7"/>
        <v>326</v>
      </c>
      <c r="Z121" s="1271">
        <f t="shared" si="7"/>
        <v>213</v>
      </c>
      <c r="AA121" s="1271">
        <f t="shared" si="7"/>
        <v>76</v>
      </c>
      <c r="AB121" s="1271">
        <f t="shared" si="7"/>
        <v>81</v>
      </c>
    </row>
    <row r="122" spans="1:28">
      <c r="A122" s="1057">
        <v>1</v>
      </c>
      <c r="B122" s="1057" t="s">
        <v>549</v>
      </c>
      <c r="C122" s="2635" t="s">
        <v>1119</v>
      </c>
      <c r="D122" s="1057" t="s">
        <v>12</v>
      </c>
      <c r="E122" s="1057" t="s">
        <v>47</v>
      </c>
      <c r="G122" s="378"/>
      <c r="H122" s="378"/>
      <c r="I122" s="379"/>
      <c r="J122" s="348" t="s">
        <v>31</v>
      </c>
      <c r="K122" s="362" t="s">
        <v>12</v>
      </c>
      <c r="L122" s="368" t="s">
        <v>32</v>
      </c>
      <c r="M122" s="1257" t="s">
        <v>890</v>
      </c>
      <c r="N122" s="369" t="s">
        <v>5</v>
      </c>
      <c r="O122" s="360" t="str">
        <f>'PL,HC,INV'!$P$4</f>
        <v>BIN</v>
      </c>
      <c r="P122" s="360" t="str">
        <f>'PL,HC,INV'!$I$6</f>
        <v>K_INR</v>
      </c>
      <c r="Q122" s="351">
        <f>'PL,HC,INV'!Q$750</f>
        <v>0</v>
      </c>
      <c r="R122" s="351">
        <f>'PL,HC,INV'!R$750</f>
        <v>0</v>
      </c>
      <c r="S122" s="351">
        <f>'PL,HC,INV'!S$750</f>
        <v>0</v>
      </c>
      <c r="T122" s="351">
        <f>'PL,HC,INV'!T$750</f>
        <v>0</v>
      </c>
      <c r="U122" s="351">
        <f>'PL,HC,INV'!U$750</f>
        <v>0</v>
      </c>
      <c r="V122" s="351">
        <f>'PL,HC,INV'!V$750</f>
        <v>0</v>
      </c>
      <c r="W122" s="351">
        <f>'PL,HC,INV'!W$750</f>
        <v>0</v>
      </c>
      <c r="X122" s="351">
        <f>'PL,HC,INV'!X$750</f>
        <v>0</v>
      </c>
      <c r="Y122" s="351">
        <f>'PL,HC,INV'!Y$750</f>
        <v>0</v>
      </c>
      <c r="Z122" s="351">
        <f>'PL,HC,INV'!Z$750</f>
        <v>0</v>
      </c>
      <c r="AA122" s="351">
        <f>'PL,HC,INV'!AA$750</f>
        <v>0</v>
      </c>
      <c r="AB122" s="351">
        <f>'PL,HC,INV'!AB$750</f>
        <v>0</v>
      </c>
    </row>
    <row r="123" spans="1:28">
      <c r="A123" s="1057">
        <v>1</v>
      </c>
      <c r="B123" s="1057" t="s">
        <v>549</v>
      </c>
      <c r="C123" s="2635" t="s">
        <v>1119</v>
      </c>
      <c r="D123" s="2633" t="s">
        <v>756</v>
      </c>
      <c r="E123" s="1057" t="s">
        <v>47</v>
      </c>
      <c r="G123" s="378"/>
      <c r="H123" s="378"/>
      <c r="I123" s="379"/>
      <c r="J123" s="348" t="s">
        <v>31</v>
      </c>
      <c r="K123" s="1256" t="s">
        <v>789</v>
      </c>
      <c r="L123" s="368" t="s">
        <v>32</v>
      </c>
      <c r="M123" s="1256" t="s">
        <v>890</v>
      </c>
      <c r="N123" s="369" t="s">
        <v>5</v>
      </c>
      <c r="O123" s="360" t="str">
        <f>'PL,HC,INV'!$P$4</f>
        <v>BIN</v>
      </c>
      <c r="P123" s="360" t="str">
        <f>'PL,HC,INV'!$I$6</f>
        <v>K_INR</v>
      </c>
      <c r="Q123" s="351">
        <f>'PL,HC,INV'!Q$751</f>
        <v>0</v>
      </c>
      <c r="R123" s="351">
        <f>'PL,HC,INV'!R$751</f>
        <v>0</v>
      </c>
      <c r="S123" s="351">
        <f>'PL,HC,INV'!S$751</f>
        <v>0</v>
      </c>
      <c r="T123" s="351">
        <f>'PL,HC,INV'!T$751</f>
        <v>0</v>
      </c>
      <c r="U123" s="351">
        <f>'PL,HC,INV'!U$751</f>
        <v>0</v>
      </c>
      <c r="V123" s="351">
        <f>'PL,HC,INV'!V$751</f>
        <v>0</v>
      </c>
      <c r="W123" s="351">
        <f>'PL,HC,INV'!W$751</f>
        <v>0</v>
      </c>
      <c r="X123" s="351">
        <f>'PL,HC,INV'!X$751</f>
        <v>0</v>
      </c>
      <c r="Y123" s="351">
        <f>'PL,HC,INV'!Y$751</f>
        <v>0</v>
      </c>
      <c r="Z123" s="351">
        <f>'PL,HC,INV'!Z$751</f>
        <v>0</v>
      </c>
      <c r="AA123" s="351">
        <f>'PL,HC,INV'!AA$751</f>
        <v>0</v>
      </c>
      <c r="AB123" s="351">
        <f>'PL,HC,INV'!AB$751</f>
        <v>0</v>
      </c>
    </row>
    <row r="124" spans="1:28">
      <c r="A124" s="1057">
        <v>1</v>
      </c>
      <c r="B124" s="1057" t="s">
        <v>549</v>
      </c>
      <c r="C124" s="2635" t="s">
        <v>1119</v>
      </c>
      <c r="D124" s="1057" t="s">
        <v>13</v>
      </c>
      <c r="E124" s="1057" t="s">
        <v>47</v>
      </c>
      <c r="G124" s="378"/>
      <c r="H124" s="378"/>
      <c r="I124" s="379"/>
      <c r="J124" s="348" t="s">
        <v>31</v>
      </c>
      <c r="K124" s="362" t="s">
        <v>13</v>
      </c>
      <c r="L124" s="368" t="s">
        <v>32</v>
      </c>
      <c r="M124" s="1257" t="s">
        <v>786</v>
      </c>
      <c r="N124" s="369" t="s">
        <v>5</v>
      </c>
      <c r="O124" s="360" t="str">
        <f>'PL,HC,INV'!$P$4</f>
        <v>BIN</v>
      </c>
      <c r="P124" s="360" t="str">
        <f>'PL,HC,INV'!$I$6</f>
        <v>K_INR</v>
      </c>
      <c r="Q124" s="351">
        <f>'PL,HC,INV'!Q$752</f>
        <v>0</v>
      </c>
      <c r="R124" s="351">
        <f>'PL,HC,INV'!R$752</f>
        <v>0</v>
      </c>
      <c r="S124" s="351">
        <f>'PL,HC,INV'!S$752</f>
        <v>0</v>
      </c>
      <c r="T124" s="351">
        <f>'PL,HC,INV'!T$752</f>
        <v>206</v>
      </c>
      <c r="U124" s="351">
        <f>'PL,HC,INV'!U$752</f>
        <v>0</v>
      </c>
      <c r="V124" s="351">
        <f>'PL,HC,INV'!V$752</f>
        <v>0</v>
      </c>
      <c r="W124" s="351">
        <f>'PL,HC,INV'!W$752</f>
        <v>0</v>
      </c>
      <c r="X124" s="351">
        <f>'PL,HC,INV'!X$752</f>
        <v>0</v>
      </c>
      <c r="Y124" s="351">
        <f>'PL,HC,INV'!Y$752</f>
        <v>0</v>
      </c>
      <c r="Z124" s="351">
        <f>'PL,HC,INV'!Z$752</f>
        <v>0</v>
      </c>
      <c r="AA124" s="351">
        <f>'PL,HC,INV'!AA$752</f>
        <v>0</v>
      </c>
      <c r="AB124" s="351">
        <f>'PL,HC,INV'!AB$752</f>
        <v>0</v>
      </c>
    </row>
    <row r="125" spans="1:28">
      <c r="A125" s="1057">
        <v>1</v>
      </c>
      <c r="B125" s="1057" t="s">
        <v>695</v>
      </c>
      <c r="C125" s="2635" t="s">
        <v>1119</v>
      </c>
      <c r="D125" s="2633" t="s">
        <v>1123</v>
      </c>
      <c r="E125" s="1057" t="s">
        <v>47</v>
      </c>
      <c r="G125" s="378"/>
      <c r="H125" s="378"/>
      <c r="I125" s="379"/>
      <c r="J125" s="348" t="s">
        <v>31</v>
      </c>
      <c r="K125" s="1256" t="s">
        <v>1057</v>
      </c>
      <c r="L125" s="368" t="s">
        <v>32</v>
      </c>
      <c r="M125" s="1257" t="s">
        <v>786</v>
      </c>
      <c r="N125" s="369" t="s">
        <v>5</v>
      </c>
      <c r="O125" s="360" t="str">
        <f>'PL,HC,INV'!$P$4</f>
        <v>BIN</v>
      </c>
      <c r="P125" s="360" t="str">
        <f>'PL,HC,INV'!$I$6</f>
        <v>K_INR</v>
      </c>
      <c r="Q125" s="351">
        <f>'PL,HC,INV'!Q$753</f>
        <v>0</v>
      </c>
      <c r="R125" s="351">
        <f>'PL,HC,INV'!R$753</f>
        <v>0</v>
      </c>
      <c r="S125" s="351">
        <f>'PL,HC,INV'!S$753</f>
        <v>0</v>
      </c>
      <c r="T125" s="351">
        <f>'PL,HC,INV'!T$753</f>
        <v>0</v>
      </c>
      <c r="U125" s="351">
        <f>'PL,HC,INV'!U$753</f>
        <v>0</v>
      </c>
      <c r="V125" s="351">
        <f>'PL,HC,INV'!V$753</f>
        <v>0</v>
      </c>
      <c r="W125" s="351">
        <f>'PL,HC,INV'!W$753</f>
        <v>0</v>
      </c>
      <c r="X125" s="351">
        <f>'PL,HC,INV'!X$753</f>
        <v>0</v>
      </c>
      <c r="Y125" s="351">
        <f>'PL,HC,INV'!Y$753</f>
        <v>0</v>
      </c>
      <c r="Z125" s="351">
        <f>'PL,HC,INV'!Z$753</f>
        <v>0</v>
      </c>
      <c r="AA125" s="351">
        <f>'PL,HC,INV'!AA$753</f>
        <v>0</v>
      </c>
      <c r="AB125" s="351">
        <f>'PL,HC,INV'!AB$753</f>
        <v>0</v>
      </c>
    </row>
    <row r="126" spans="1:28">
      <c r="A126" s="1057">
        <v>1</v>
      </c>
      <c r="B126" s="1057" t="s">
        <v>549</v>
      </c>
      <c r="C126" s="2635" t="s">
        <v>1119</v>
      </c>
      <c r="D126" s="1057" t="s">
        <v>290</v>
      </c>
      <c r="E126" s="1057" t="s">
        <v>47</v>
      </c>
      <c r="G126" s="378"/>
      <c r="H126" s="378"/>
      <c r="I126" s="379"/>
      <c r="J126" s="348" t="s">
        <v>31</v>
      </c>
      <c r="K126" s="365" t="s">
        <v>290</v>
      </c>
      <c r="L126" s="368" t="s">
        <v>32</v>
      </c>
      <c r="M126" s="1257" t="s">
        <v>786</v>
      </c>
      <c r="N126" s="369" t="s">
        <v>5</v>
      </c>
      <c r="O126" s="360" t="str">
        <f>'PL,HC,INV'!$P$4</f>
        <v>BIN</v>
      </c>
      <c r="P126" s="360" t="str">
        <f>'PL,HC,INV'!$I$6</f>
        <v>K_INR</v>
      </c>
      <c r="Q126" s="351">
        <f>'PL,HC,INV'!Q$754</f>
        <v>103</v>
      </c>
      <c r="R126" s="351">
        <f>'PL,HC,INV'!R$754</f>
        <v>20</v>
      </c>
      <c r="S126" s="351">
        <f>'PL,HC,INV'!S$754</f>
        <v>63</v>
      </c>
      <c r="T126" s="351">
        <f>'PL,HC,INV'!T$754</f>
        <v>180</v>
      </c>
      <c r="U126" s="351">
        <f>'PL,HC,INV'!U$754</f>
        <v>130</v>
      </c>
      <c r="V126" s="351">
        <f>'PL,HC,INV'!V$754</f>
        <v>234</v>
      </c>
      <c r="W126" s="351">
        <f>'PL,HC,INV'!W$754</f>
        <v>0</v>
      </c>
      <c r="X126" s="351">
        <f>'PL,HC,INV'!X$754</f>
        <v>374</v>
      </c>
      <c r="Y126" s="351">
        <f>'PL,HC,INV'!Y$754</f>
        <v>326</v>
      </c>
      <c r="Z126" s="351">
        <f>'PL,HC,INV'!Z$754</f>
        <v>213</v>
      </c>
      <c r="AA126" s="351">
        <f>'PL,HC,INV'!AA$754</f>
        <v>76</v>
      </c>
      <c r="AB126" s="351">
        <f>'PL,HC,INV'!AB$754</f>
        <v>81</v>
      </c>
    </row>
    <row r="127" spans="1:28" s="1273" customFormat="1">
      <c r="A127" s="1260">
        <v>1</v>
      </c>
      <c r="B127" s="1260"/>
      <c r="C127" s="2636"/>
      <c r="D127" s="1260"/>
      <c r="E127" s="1260"/>
      <c r="F127" s="1262"/>
      <c r="G127" s="1263"/>
      <c r="H127" s="1263"/>
      <c r="I127" s="1264"/>
      <c r="J127" s="1265" t="s">
        <v>9</v>
      </c>
      <c r="K127" s="1266" t="s">
        <v>90</v>
      </c>
      <c r="L127" s="1267" t="s">
        <v>3</v>
      </c>
      <c r="M127" s="1272" t="s">
        <v>4</v>
      </c>
      <c r="N127" s="1269" t="s">
        <v>37</v>
      </c>
      <c r="O127" s="1270" t="str">
        <f>'PL,HC,INV'!$P$4</f>
        <v>BIN</v>
      </c>
      <c r="P127" s="1270" t="str">
        <f>'PL,HC,INV'!$I$6</f>
        <v>K_INR</v>
      </c>
      <c r="Q127" s="1271">
        <f>SUM(Q128:Q132)</f>
        <v>1597</v>
      </c>
      <c r="R127" s="1271">
        <f t="shared" ref="R127:AB127" si="8">SUM(R128:R132)</f>
        <v>1515</v>
      </c>
      <c r="S127" s="1271">
        <f t="shared" si="8"/>
        <v>1262</v>
      </c>
      <c r="T127" s="1271">
        <f t="shared" si="8"/>
        <v>2860</v>
      </c>
      <c r="U127" s="1271">
        <f t="shared" si="8"/>
        <v>2424</v>
      </c>
      <c r="V127" s="1271">
        <f t="shared" si="8"/>
        <v>1435</v>
      </c>
      <c r="W127" s="1271">
        <f t="shared" si="8"/>
        <v>1450</v>
      </c>
      <c r="X127" s="1271">
        <f t="shared" si="8"/>
        <v>2038</v>
      </c>
      <c r="Y127" s="1271">
        <f t="shared" si="8"/>
        <v>3084</v>
      </c>
      <c r="Z127" s="1271">
        <f t="shared" si="8"/>
        <v>1775</v>
      </c>
      <c r="AA127" s="1271">
        <f t="shared" si="8"/>
        <v>1596</v>
      </c>
      <c r="AB127" s="1271">
        <f t="shared" si="8"/>
        <v>1356</v>
      </c>
    </row>
    <row r="128" spans="1:28">
      <c r="A128" s="1057">
        <v>1</v>
      </c>
      <c r="B128" s="1057" t="s">
        <v>549</v>
      </c>
      <c r="C128" s="2635" t="s">
        <v>1119</v>
      </c>
      <c r="D128" s="1057" t="s">
        <v>12</v>
      </c>
      <c r="E128" s="1057" t="s">
        <v>9</v>
      </c>
      <c r="G128" s="378"/>
      <c r="H128" s="378"/>
      <c r="I128" s="379"/>
      <c r="J128" s="348" t="s">
        <v>9</v>
      </c>
      <c r="K128" s="362" t="s">
        <v>12</v>
      </c>
      <c r="L128" s="368" t="s">
        <v>3</v>
      </c>
      <c r="M128" s="1257" t="s">
        <v>890</v>
      </c>
      <c r="N128" s="369" t="s">
        <v>37</v>
      </c>
      <c r="O128" s="360" t="str">
        <f>'PL,HC,INV'!$P$4</f>
        <v>BIN</v>
      </c>
      <c r="P128" s="360" t="str">
        <f>'PL,HC,INV'!$I$6</f>
        <v>K_INR</v>
      </c>
      <c r="Q128" s="351">
        <f>'PL,HC,INV'!Q$333</f>
        <v>0</v>
      </c>
      <c r="R128" s="351">
        <f>'PL,HC,INV'!R$333</f>
        <v>0</v>
      </c>
      <c r="S128" s="351">
        <f>'PL,HC,INV'!S$333</f>
        <v>0</v>
      </c>
      <c r="T128" s="351">
        <f>'PL,HC,INV'!T$333</f>
        <v>60</v>
      </c>
      <c r="U128" s="351">
        <f>'PL,HC,INV'!U$333</f>
        <v>0</v>
      </c>
      <c r="V128" s="351">
        <f>'PL,HC,INV'!V$333</f>
        <v>0</v>
      </c>
      <c r="W128" s="351">
        <f>'PL,HC,INV'!W$333</f>
        <v>0</v>
      </c>
      <c r="X128" s="351">
        <f>'PL,HC,INV'!X$333</f>
        <v>0</v>
      </c>
      <c r="Y128" s="351">
        <f>'PL,HC,INV'!Y$333</f>
        <v>0</v>
      </c>
      <c r="Z128" s="351">
        <f>'PL,HC,INV'!Z$333</f>
        <v>0</v>
      </c>
      <c r="AA128" s="351">
        <f>'PL,HC,INV'!AA$333</f>
        <v>0</v>
      </c>
      <c r="AB128" s="351">
        <f>'PL,HC,INV'!AB$333</f>
        <v>0</v>
      </c>
    </row>
    <row r="129" spans="1:28">
      <c r="A129" s="1057">
        <v>1</v>
      </c>
      <c r="B129" s="1057" t="s">
        <v>549</v>
      </c>
      <c r="C129" s="2635" t="s">
        <v>1119</v>
      </c>
      <c r="D129" s="2633" t="s">
        <v>756</v>
      </c>
      <c r="E129" s="1057" t="s">
        <v>9</v>
      </c>
      <c r="G129" s="378"/>
      <c r="H129" s="378"/>
      <c r="I129" s="379"/>
      <c r="J129" s="348" t="s">
        <v>9</v>
      </c>
      <c r="K129" s="1256" t="s">
        <v>789</v>
      </c>
      <c r="L129" s="368" t="s">
        <v>3</v>
      </c>
      <c r="M129" s="1256" t="s">
        <v>890</v>
      </c>
      <c r="N129" s="369" t="s">
        <v>37</v>
      </c>
      <c r="O129" s="360" t="str">
        <f>'PL,HC,INV'!$P$4</f>
        <v>BIN</v>
      </c>
      <c r="P129" s="360" t="str">
        <f>'PL,HC,INV'!$I$6</f>
        <v>K_INR</v>
      </c>
      <c r="Q129" s="351">
        <f>'PL,HC,INV'!Q$334</f>
        <v>0</v>
      </c>
      <c r="R129" s="351">
        <f>'PL,HC,INV'!R$334</f>
        <v>0</v>
      </c>
      <c r="S129" s="351">
        <f>'PL,HC,INV'!S$334</f>
        <v>0</v>
      </c>
      <c r="T129" s="351">
        <f>'PL,HC,INV'!T$334</f>
        <v>0</v>
      </c>
      <c r="U129" s="351">
        <f>'PL,HC,INV'!U$334</f>
        <v>0</v>
      </c>
      <c r="V129" s="351">
        <f>'PL,HC,INV'!V$334</f>
        <v>0</v>
      </c>
      <c r="W129" s="351">
        <f>'PL,HC,INV'!W$334</f>
        <v>0</v>
      </c>
      <c r="X129" s="351">
        <f>'PL,HC,INV'!X$334</f>
        <v>0</v>
      </c>
      <c r="Y129" s="351">
        <f>'PL,HC,INV'!Y$334</f>
        <v>0</v>
      </c>
      <c r="Z129" s="351">
        <f>'PL,HC,INV'!Z$334</f>
        <v>0</v>
      </c>
      <c r="AA129" s="351">
        <f>'PL,HC,INV'!AA$334</f>
        <v>0</v>
      </c>
      <c r="AB129" s="351">
        <f>'PL,HC,INV'!AB$334</f>
        <v>0</v>
      </c>
    </row>
    <row r="130" spans="1:28">
      <c r="A130" s="1057">
        <v>1</v>
      </c>
      <c r="B130" s="1057" t="s">
        <v>549</v>
      </c>
      <c r="C130" s="2635" t="s">
        <v>1119</v>
      </c>
      <c r="D130" s="1057" t="s">
        <v>13</v>
      </c>
      <c r="E130" s="1057" t="s">
        <v>9</v>
      </c>
      <c r="G130" s="378"/>
      <c r="H130" s="378"/>
      <c r="I130" s="379"/>
      <c r="J130" s="348" t="s">
        <v>9</v>
      </c>
      <c r="K130" s="362" t="s">
        <v>13</v>
      </c>
      <c r="L130" s="368" t="s">
        <v>3</v>
      </c>
      <c r="M130" s="1257" t="s">
        <v>786</v>
      </c>
      <c r="N130" s="369" t="s">
        <v>37</v>
      </c>
      <c r="O130" s="360" t="str">
        <f>'PL,HC,INV'!$P$4</f>
        <v>BIN</v>
      </c>
      <c r="P130" s="360" t="str">
        <f>'PL,HC,INV'!$I$6</f>
        <v>K_INR</v>
      </c>
      <c r="Q130" s="351">
        <f>'PL,HC,INV'!Q$335</f>
        <v>0</v>
      </c>
      <c r="R130" s="351">
        <f>'PL,HC,INV'!R$335</f>
        <v>384</v>
      </c>
      <c r="S130" s="351">
        <f>'PL,HC,INV'!S$335</f>
        <v>0</v>
      </c>
      <c r="T130" s="351">
        <f>'PL,HC,INV'!T$335</f>
        <v>1328</v>
      </c>
      <c r="U130" s="351">
        <f>'PL,HC,INV'!U$335</f>
        <v>0</v>
      </c>
      <c r="V130" s="351">
        <f>'PL,HC,INV'!V$335</f>
        <v>194</v>
      </c>
      <c r="W130" s="351">
        <f>'PL,HC,INV'!W$335</f>
        <v>584</v>
      </c>
      <c r="X130" s="351">
        <f>'PL,HC,INV'!X$335</f>
        <v>166</v>
      </c>
      <c r="Y130" s="351">
        <f>'PL,HC,INV'!Y$335</f>
        <v>353</v>
      </c>
      <c r="Z130" s="351">
        <f>'PL,HC,INV'!Z$335</f>
        <v>266</v>
      </c>
      <c r="AA130" s="351">
        <f>'PL,HC,INV'!AA$335</f>
        <v>72</v>
      </c>
      <c r="AB130" s="351">
        <f>'PL,HC,INV'!AB$335</f>
        <v>62</v>
      </c>
    </row>
    <row r="131" spans="1:28">
      <c r="A131" s="1057">
        <v>1</v>
      </c>
      <c r="B131" s="1057" t="s">
        <v>549</v>
      </c>
      <c r="C131" s="2635" t="s">
        <v>1119</v>
      </c>
      <c r="D131" s="2633" t="s">
        <v>1123</v>
      </c>
      <c r="E131" s="1057" t="s">
        <v>9</v>
      </c>
      <c r="G131" s="378"/>
      <c r="H131" s="378"/>
      <c r="I131" s="379"/>
      <c r="J131" s="348" t="s">
        <v>9</v>
      </c>
      <c r="K131" s="1256" t="s">
        <v>1057</v>
      </c>
      <c r="L131" s="368" t="s">
        <v>3</v>
      </c>
      <c r="M131" s="1257" t="s">
        <v>786</v>
      </c>
      <c r="N131" s="369" t="s">
        <v>37</v>
      </c>
      <c r="O131" s="360" t="str">
        <f>'PL,HC,INV'!$P$4</f>
        <v>BIN</v>
      </c>
      <c r="P131" s="360" t="str">
        <f>'PL,HC,INV'!$I$6</f>
        <v>K_INR</v>
      </c>
      <c r="Q131" s="351">
        <f>'PL,HC,INV'!Q$336</f>
        <v>0</v>
      </c>
      <c r="R131" s="351">
        <f>'PL,HC,INV'!R$336</f>
        <v>0</v>
      </c>
      <c r="S131" s="351">
        <f>'PL,HC,INV'!S$336</f>
        <v>0</v>
      </c>
      <c r="T131" s="351">
        <f>'PL,HC,INV'!T$336</f>
        <v>0</v>
      </c>
      <c r="U131" s="351">
        <f>'PL,HC,INV'!U$336</f>
        <v>0</v>
      </c>
      <c r="V131" s="351">
        <f>'PL,HC,INV'!V$336</f>
        <v>0</v>
      </c>
      <c r="W131" s="351">
        <f>'PL,HC,INV'!W$336</f>
        <v>0</v>
      </c>
      <c r="X131" s="351">
        <f>'PL,HC,INV'!X$336</f>
        <v>0</v>
      </c>
      <c r="Y131" s="351">
        <f>'PL,HC,INV'!Y$336</f>
        <v>0</v>
      </c>
      <c r="Z131" s="351">
        <f>'PL,HC,INV'!Z$336</f>
        <v>0</v>
      </c>
      <c r="AA131" s="351">
        <f>'PL,HC,INV'!AA$336</f>
        <v>0</v>
      </c>
      <c r="AB131" s="351">
        <f>'PL,HC,INV'!AB$336</f>
        <v>0</v>
      </c>
    </row>
    <row r="132" spans="1:28">
      <c r="A132" s="1057">
        <v>1</v>
      </c>
      <c r="B132" s="1057" t="s">
        <v>549</v>
      </c>
      <c r="C132" s="2635" t="s">
        <v>1119</v>
      </c>
      <c r="D132" s="1057" t="s">
        <v>290</v>
      </c>
      <c r="E132" s="1057" t="s">
        <v>9</v>
      </c>
      <c r="G132" s="378"/>
      <c r="H132" s="378"/>
      <c r="I132" s="379"/>
      <c r="J132" s="348" t="s">
        <v>9</v>
      </c>
      <c r="K132" s="362" t="s">
        <v>290</v>
      </c>
      <c r="L132" s="368" t="s">
        <v>3</v>
      </c>
      <c r="M132" s="1257" t="s">
        <v>786</v>
      </c>
      <c r="N132" s="369" t="s">
        <v>37</v>
      </c>
      <c r="O132" s="360" t="str">
        <f>'PL,HC,INV'!$P$4</f>
        <v>BIN</v>
      </c>
      <c r="P132" s="360" t="str">
        <f>'PL,HC,INV'!$I$6</f>
        <v>K_INR</v>
      </c>
      <c r="Q132" s="351">
        <f>'PL,HC,INV'!Q$337</f>
        <v>1597</v>
      </c>
      <c r="R132" s="351">
        <f>'PL,HC,INV'!R$337</f>
        <v>1131</v>
      </c>
      <c r="S132" s="351">
        <f>'PL,HC,INV'!S$337</f>
        <v>1262</v>
      </c>
      <c r="T132" s="351">
        <f>'PL,HC,INV'!T$337</f>
        <v>1472</v>
      </c>
      <c r="U132" s="351">
        <f>'PL,HC,INV'!U$337</f>
        <v>2424</v>
      </c>
      <c r="V132" s="351">
        <f>'PL,HC,INV'!V$337</f>
        <v>1241</v>
      </c>
      <c r="W132" s="351">
        <f>'PL,HC,INV'!W$337</f>
        <v>866</v>
      </c>
      <c r="X132" s="351">
        <f>'PL,HC,INV'!X$337</f>
        <v>1872</v>
      </c>
      <c r="Y132" s="351">
        <f>'PL,HC,INV'!Y$337</f>
        <v>2731</v>
      </c>
      <c r="Z132" s="351">
        <f>'PL,HC,INV'!Z$337</f>
        <v>1509</v>
      </c>
      <c r="AA132" s="351">
        <f>'PL,HC,INV'!AA$337</f>
        <v>1524</v>
      </c>
      <c r="AB132" s="351">
        <f>'PL,HC,INV'!AB$337</f>
        <v>1294</v>
      </c>
    </row>
    <row r="133" spans="1:28" s="1260" customFormat="1">
      <c r="A133" s="1260">
        <v>1</v>
      </c>
      <c r="C133" s="2636"/>
      <c r="F133" s="1262"/>
      <c r="G133" s="1263"/>
      <c r="H133" s="1263"/>
      <c r="I133" s="1264"/>
      <c r="J133" s="1265" t="s">
        <v>46</v>
      </c>
      <c r="K133" s="1266" t="s">
        <v>90</v>
      </c>
      <c r="L133" s="1272" t="s">
        <v>3</v>
      </c>
      <c r="M133" s="1268" t="s">
        <v>4</v>
      </c>
      <c r="N133" s="1269" t="s">
        <v>5</v>
      </c>
      <c r="O133" s="1270" t="str">
        <f>'PL,HC,INV'!$P$4</f>
        <v>BIN</v>
      </c>
      <c r="P133" s="1270" t="str">
        <f>'PL,HC,INV'!$I$6</f>
        <v>K_INR</v>
      </c>
      <c r="Q133" s="1271">
        <f>SUM(Q134:Q136)</f>
        <v>624</v>
      </c>
      <c r="R133" s="1271">
        <f t="shared" ref="R133:AB133" si="9">SUM(R134:R136)</f>
        <v>597</v>
      </c>
      <c r="S133" s="1271">
        <f t="shared" si="9"/>
        <v>437</v>
      </c>
      <c r="T133" s="1271">
        <f t="shared" si="9"/>
        <v>696</v>
      </c>
      <c r="U133" s="1271">
        <f t="shared" si="9"/>
        <v>852</v>
      </c>
      <c r="V133" s="1271">
        <f t="shared" si="9"/>
        <v>377</v>
      </c>
      <c r="W133" s="1271">
        <f t="shared" si="9"/>
        <v>697</v>
      </c>
      <c r="X133" s="1271">
        <f t="shared" si="9"/>
        <v>1612</v>
      </c>
      <c r="Y133" s="1271">
        <f t="shared" si="9"/>
        <v>2312</v>
      </c>
      <c r="Z133" s="1271">
        <f t="shared" si="9"/>
        <v>1379</v>
      </c>
      <c r="AA133" s="1271">
        <f t="shared" si="9"/>
        <v>1688</v>
      </c>
      <c r="AB133" s="1271">
        <f t="shared" si="9"/>
        <v>2668.3843999999999</v>
      </c>
    </row>
    <row r="134" spans="1:28">
      <c r="A134" s="1057">
        <v>1</v>
      </c>
      <c r="B134" s="1057" t="s">
        <v>695</v>
      </c>
      <c r="C134" s="2635" t="s">
        <v>1119</v>
      </c>
      <c r="D134" s="1057" t="s">
        <v>542</v>
      </c>
      <c r="E134" s="1057" t="s">
        <v>688</v>
      </c>
      <c r="G134" s="378"/>
      <c r="H134" s="378"/>
      <c r="I134" s="379"/>
      <c r="J134" s="353" t="s">
        <v>25</v>
      </c>
      <c r="K134" s="364" t="s">
        <v>90</v>
      </c>
      <c r="L134" s="363" t="s">
        <v>3</v>
      </c>
      <c r="M134" s="717" t="s">
        <v>4</v>
      </c>
      <c r="N134" s="363" t="s">
        <v>5</v>
      </c>
      <c r="O134" s="360" t="str">
        <f>'PL,HC,INV'!$P$4</f>
        <v>BIN</v>
      </c>
      <c r="P134" s="360" t="str">
        <f>'PL,HC,INV'!$I$6</f>
        <v>K_INR</v>
      </c>
      <c r="Q134" s="351">
        <f>'PL,HC,INV'!Q$351</f>
        <v>0</v>
      </c>
      <c r="R134" s="351">
        <f>'PL,HC,INV'!R$351</f>
        <v>0</v>
      </c>
      <c r="S134" s="351">
        <f>'PL,HC,INV'!S$351</f>
        <v>0</v>
      </c>
      <c r="T134" s="351">
        <f>'PL,HC,INV'!T$351</f>
        <v>0</v>
      </c>
      <c r="U134" s="351">
        <f>'PL,HC,INV'!U$351</f>
        <v>247</v>
      </c>
      <c r="V134" s="351">
        <f>'PL,HC,INV'!V$351</f>
        <v>0</v>
      </c>
      <c r="W134" s="351">
        <f>'PL,HC,INV'!W$351</f>
        <v>136</v>
      </c>
      <c r="X134" s="351">
        <f>'PL,HC,INV'!X$351</f>
        <v>415</v>
      </c>
      <c r="Y134" s="351">
        <f>'PL,HC,INV'!Y$351</f>
        <v>1126</v>
      </c>
      <c r="Z134" s="351">
        <f>'PL,HC,INV'!Z$351</f>
        <v>93</v>
      </c>
      <c r="AA134" s="351">
        <f>'PL,HC,INV'!AA$351</f>
        <v>140</v>
      </c>
      <c r="AB134" s="351">
        <f>'PL,HC,INV'!AB$351</f>
        <v>1193</v>
      </c>
    </row>
    <row r="135" spans="1:28">
      <c r="A135" s="1057">
        <v>1</v>
      </c>
      <c r="B135" s="1057" t="s">
        <v>695</v>
      </c>
      <c r="C135" s="2635" t="s">
        <v>1119</v>
      </c>
      <c r="D135" s="1057" t="s">
        <v>710</v>
      </c>
      <c r="E135" s="1057" t="s">
        <v>711</v>
      </c>
      <c r="G135" s="378"/>
      <c r="H135" s="378"/>
      <c r="I135" s="379"/>
      <c r="J135" s="353" t="s">
        <v>26</v>
      </c>
      <c r="K135" s="364" t="s">
        <v>90</v>
      </c>
      <c r="L135" s="363" t="s">
        <v>3</v>
      </c>
      <c r="M135" s="717" t="s">
        <v>4</v>
      </c>
      <c r="N135" s="363" t="s">
        <v>5</v>
      </c>
      <c r="O135" s="360" t="str">
        <f>'PL,HC,INV'!$P$4</f>
        <v>BIN</v>
      </c>
      <c r="P135" s="360" t="str">
        <f>'PL,HC,INV'!$I$6</f>
        <v>K_INR</v>
      </c>
      <c r="Q135" s="351">
        <f>'PL,HC,INV'!Q$352</f>
        <v>548</v>
      </c>
      <c r="R135" s="351">
        <f>'PL,HC,INV'!R$352</f>
        <v>523</v>
      </c>
      <c r="S135" s="351">
        <f>'PL,HC,INV'!S$352</f>
        <v>538</v>
      </c>
      <c r="T135" s="351">
        <f>'PL,HC,INV'!T$352</f>
        <v>621</v>
      </c>
      <c r="U135" s="351">
        <f>'PL,HC,INV'!U$352</f>
        <v>530</v>
      </c>
      <c r="V135" s="351">
        <f>'PL,HC,INV'!V$352</f>
        <v>455</v>
      </c>
      <c r="W135" s="351">
        <f>'PL,HC,INV'!W$352</f>
        <v>479</v>
      </c>
      <c r="X135" s="351">
        <f>'PL,HC,INV'!X$352</f>
        <v>1115</v>
      </c>
      <c r="Y135" s="351">
        <f>'PL,HC,INV'!Y$352</f>
        <v>1218</v>
      </c>
      <c r="Z135" s="351">
        <f>'PL,HC,INV'!Z$352</f>
        <v>1219</v>
      </c>
      <c r="AA135" s="351">
        <f>'PL,HC,INV'!AA$352</f>
        <v>1424</v>
      </c>
      <c r="AB135" s="351">
        <f>'PL,HC,INV'!AB$352</f>
        <v>1416.3843999999999</v>
      </c>
    </row>
    <row r="136" spans="1:28">
      <c r="A136" s="1057">
        <v>1</v>
      </c>
      <c r="B136" s="1057" t="s">
        <v>700</v>
      </c>
      <c r="C136" s="2635" t="s">
        <v>1119</v>
      </c>
      <c r="D136" s="1057" t="s">
        <v>542</v>
      </c>
      <c r="E136" s="1057" t="s">
        <v>539</v>
      </c>
      <c r="G136" s="378"/>
      <c r="H136" s="378"/>
      <c r="I136" s="379"/>
      <c r="J136" s="353" t="s">
        <v>27</v>
      </c>
      <c r="K136" s="364" t="s">
        <v>90</v>
      </c>
      <c r="L136" s="363" t="s">
        <v>3</v>
      </c>
      <c r="M136" s="717" t="s">
        <v>4</v>
      </c>
      <c r="N136" s="363" t="s">
        <v>5</v>
      </c>
      <c r="O136" s="360" t="str">
        <f>'PL,HC,INV'!$P$4</f>
        <v>BIN</v>
      </c>
      <c r="P136" s="360" t="str">
        <f>'PL,HC,INV'!$I$6</f>
        <v>K_INR</v>
      </c>
      <c r="Q136" s="351">
        <f>'PL,HC,INV'!Q$357</f>
        <v>76</v>
      </c>
      <c r="R136" s="351">
        <f>'PL,HC,INV'!R$357</f>
        <v>74</v>
      </c>
      <c r="S136" s="351">
        <f>'PL,HC,INV'!S$357</f>
        <v>-101</v>
      </c>
      <c r="T136" s="351">
        <f>'PL,HC,INV'!T$357</f>
        <v>75</v>
      </c>
      <c r="U136" s="351">
        <f>'PL,HC,INV'!U$357</f>
        <v>75</v>
      </c>
      <c r="V136" s="351">
        <f>'PL,HC,INV'!V$357</f>
        <v>-78</v>
      </c>
      <c r="W136" s="351">
        <f>'PL,HC,INV'!W$357</f>
        <v>82</v>
      </c>
      <c r="X136" s="351">
        <f>'PL,HC,INV'!X$357</f>
        <v>82</v>
      </c>
      <c r="Y136" s="351">
        <f>'PL,HC,INV'!Y$357</f>
        <v>-32</v>
      </c>
      <c r="Z136" s="351">
        <f>'PL,HC,INV'!Z$357</f>
        <v>67</v>
      </c>
      <c r="AA136" s="351">
        <f>'PL,HC,INV'!AA$357</f>
        <v>124</v>
      </c>
      <c r="AB136" s="351">
        <f>'PL,HC,INV'!AB$357</f>
        <v>59</v>
      </c>
    </row>
    <row r="137" spans="1:28" s="1260" customFormat="1">
      <c r="A137" s="1260">
        <v>1</v>
      </c>
      <c r="C137" s="2636"/>
      <c r="F137" s="1262"/>
      <c r="G137" s="1263"/>
      <c r="H137" s="1263"/>
      <c r="I137" s="1264"/>
      <c r="J137" s="1274" t="s">
        <v>788</v>
      </c>
      <c r="K137" s="1266" t="s">
        <v>90</v>
      </c>
      <c r="L137" s="1272" t="s">
        <v>3</v>
      </c>
      <c r="M137" s="1268" t="s">
        <v>4</v>
      </c>
      <c r="N137" s="1269" t="s">
        <v>5</v>
      </c>
      <c r="O137" s="1270" t="str">
        <f>'PL,HC,INV'!$P$4</f>
        <v>BIN</v>
      </c>
      <c r="P137" s="1270" t="str">
        <f>'PL,HC,INV'!$I$6</f>
        <v>K_INR</v>
      </c>
      <c r="Q137" s="1271"/>
      <c r="R137" s="1271"/>
      <c r="S137" s="1271"/>
      <c r="T137" s="1271"/>
      <c r="U137" s="1271"/>
      <c r="V137" s="1271"/>
      <c r="W137" s="1271"/>
      <c r="X137" s="1271"/>
      <c r="Y137" s="1271"/>
      <c r="Z137" s="1271"/>
      <c r="AA137" s="1271"/>
      <c r="AB137" s="1271"/>
    </row>
    <row r="138" spans="1:28">
      <c r="A138" s="1057">
        <v>1</v>
      </c>
      <c r="B138" s="1057" t="s">
        <v>549</v>
      </c>
      <c r="C138" s="2635" t="s">
        <v>1119</v>
      </c>
      <c r="D138" s="2633" t="s">
        <v>1124</v>
      </c>
      <c r="E138" s="1057" t="s">
        <v>787</v>
      </c>
      <c r="G138" s="378"/>
      <c r="H138" s="378"/>
      <c r="I138" s="379"/>
      <c r="J138" s="1258" t="s">
        <v>787</v>
      </c>
      <c r="K138" s="364" t="s">
        <v>90</v>
      </c>
      <c r="L138" s="363" t="s">
        <v>3</v>
      </c>
      <c r="M138" s="717" t="s">
        <v>4</v>
      </c>
      <c r="N138" s="363" t="s">
        <v>5</v>
      </c>
      <c r="O138" s="360" t="str">
        <f>'PL,HC,INV'!$P$4</f>
        <v>BIN</v>
      </c>
      <c r="P138" s="360" t="str">
        <f>'PL,HC,INV'!$I$6</f>
        <v>K_INR</v>
      </c>
      <c r="Q138" s="351">
        <f>'PL,HC,INV'!Q$353</f>
        <v>0</v>
      </c>
      <c r="R138" s="351">
        <f>'PL,HC,INV'!R$353</f>
        <v>0</v>
      </c>
      <c r="S138" s="351">
        <f>'PL,HC,INV'!S$353</f>
        <v>0</v>
      </c>
      <c r="T138" s="351">
        <f>'PL,HC,INV'!T$353</f>
        <v>0</v>
      </c>
      <c r="U138" s="351">
        <f>'PL,HC,INV'!U$353</f>
        <v>0</v>
      </c>
      <c r="V138" s="351">
        <f>'PL,HC,INV'!V$353</f>
        <v>0</v>
      </c>
      <c r="W138" s="351">
        <f>'PL,HC,INV'!W$353</f>
        <v>0</v>
      </c>
      <c r="X138" s="351">
        <f>'PL,HC,INV'!X$353</f>
        <v>0</v>
      </c>
      <c r="Y138" s="351">
        <f>'PL,HC,INV'!Y$353</f>
        <v>0</v>
      </c>
      <c r="Z138" s="351">
        <f>'PL,HC,INV'!Z$353</f>
        <v>0</v>
      </c>
      <c r="AA138" s="351">
        <f>'PL,HC,INV'!AA$353</f>
        <v>0</v>
      </c>
      <c r="AB138" s="351">
        <f>'PL,HC,INV'!AB$353</f>
        <v>0</v>
      </c>
    </row>
    <row r="139" spans="1:28">
      <c r="A139" s="1057">
        <v>1</v>
      </c>
      <c r="B139" s="1057" t="s">
        <v>549</v>
      </c>
      <c r="C139" s="2635" t="s">
        <v>1119</v>
      </c>
      <c r="D139" s="2633" t="s">
        <v>1125</v>
      </c>
      <c r="E139" s="1057" t="s">
        <v>787</v>
      </c>
      <c r="G139" s="378"/>
      <c r="H139" s="378"/>
      <c r="I139" s="379"/>
      <c r="J139" s="1258" t="s">
        <v>787</v>
      </c>
      <c r="K139" s="364" t="s">
        <v>90</v>
      </c>
      <c r="L139" s="363" t="s">
        <v>3</v>
      </c>
      <c r="M139" s="717" t="s">
        <v>4</v>
      </c>
      <c r="N139" s="363" t="s">
        <v>5</v>
      </c>
      <c r="O139" s="360" t="str">
        <f>'PL,HC,INV'!$P$4</f>
        <v>BIN</v>
      </c>
      <c r="P139" s="360" t="str">
        <f>'PL,HC,INV'!$I$6</f>
        <v>K_INR</v>
      </c>
      <c r="Q139" s="351">
        <f>'PL,HC,INV'!Q$354</f>
        <v>0</v>
      </c>
      <c r="R139" s="351">
        <f>'PL,HC,INV'!R$354</f>
        <v>0</v>
      </c>
      <c r="S139" s="351">
        <f>'PL,HC,INV'!S$354</f>
        <v>0</v>
      </c>
      <c r="T139" s="351">
        <f>'PL,HC,INV'!T$354</f>
        <v>0</v>
      </c>
      <c r="U139" s="351">
        <f>'PL,HC,INV'!U$354</f>
        <v>0</v>
      </c>
      <c r="V139" s="351">
        <f>'PL,HC,INV'!V$354</f>
        <v>0</v>
      </c>
      <c r="W139" s="351">
        <f>'PL,HC,INV'!W$354</f>
        <v>0</v>
      </c>
      <c r="X139" s="351">
        <f>'PL,HC,INV'!X$354</f>
        <v>544</v>
      </c>
      <c r="Y139" s="351">
        <f>'PL,HC,INV'!Y$354</f>
        <v>647</v>
      </c>
      <c r="Z139" s="351">
        <f>'PL,HC,INV'!Z$354</f>
        <v>648</v>
      </c>
      <c r="AA139" s="351">
        <f>'PL,HC,INV'!AA$354</f>
        <v>853</v>
      </c>
      <c r="AB139" s="351">
        <f>'PL,HC,INV'!AB$354</f>
        <v>845.38439999999991</v>
      </c>
    </row>
    <row r="140" spans="1:28">
      <c r="A140" s="1057">
        <v>1</v>
      </c>
      <c r="B140" s="1057" t="s">
        <v>549</v>
      </c>
      <c r="C140" s="2635" t="s">
        <v>1119</v>
      </c>
      <c r="D140" s="2633" t="s">
        <v>1126</v>
      </c>
      <c r="E140" s="1057" t="s">
        <v>787</v>
      </c>
      <c r="G140" s="378"/>
      <c r="H140" s="378"/>
      <c r="I140" s="379"/>
      <c r="J140" s="1258" t="s">
        <v>787</v>
      </c>
      <c r="K140" s="364" t="s">
        <v>90</v>
      </c>
      <c r="L140" s="363" t="s">
        <v>3</v>
      </c>
      <c r="M140" s="717" t="s">
        <v>4</v>
      </c>
      <c r="N140" s="363" t="s">
        <v>5</v>
      </c>
      <c r="O140" s="360" t="str">
        <f>'PL,HC,INV'!$P$4</f>
        <v>BIN</v>
      </c>
      <c r="P140" s="360" t="str">
        <f>'PL,HC,INV'!$I$6</f>
        <v>K_INR</v>
      </c>
      <c r="Q140" s="351">
        <f>'PL,HC,INV'!Q$355</f>
        <v>548</v>
      </c>
      <c r="R140" s="351">
        <f>'PL,HC,INV'!R$355</f>
        <v>523</v>
      </c>
      <c r="S140" s="351">
        <f>'PL,HC,INV'!S$355</f>
        <v>538</v>
      </c>
      <c r="T140" s="351">
        <f>'PL,HC,INV'!T$355</f>
        <v>621</v>
      </c>
      <c r="U140" s="351">
        <f>'PL,HC,INV'!U$355</f>
        <v>530</v>
      </c>
      <c r="V140" s="351">
        <f>'PL,HC,INV'!V$355</f>
        <v>455</v>
      </c>
      <c r="W140" s="351">
        <f>'PL,HC,INV'!W$355</f>
        <v>479</v>
      </c>
      <c r="X140" s="351">
        <f>'PL,HC,INV'!X$355</f>
        <v>0</v>
      </c>
      <c r="Y140" s="351">
        <f>'PL,HC,INV'!Y$355</f>
        <v>0</v>
      </c>
      <c r="Z140" s="351">
        <f>'PL,HC,INV'!Z$355</f>
        <v>0</v>
      </c>
      <c r="AA140" s="351">
        <f>'PL,HC,INV'!AA$355</f>
        <v>0</v>
      </c>
      <c r="AB140" s="351">
        <f>'PL,HC,INV'!AB$355</f>
        <v>0</v>
      </c>
    </row>
    <row r="141" spans="1:28">
      <c r="A141" s="1057">
        <v>1</v>
      </c>
      <c r="B141" s="1057" t="s">
        <v>549</v>
      </c>
      <c r="C141" s="2635" t="s">
        <v>1119</v>
      </c>
      <c r="D141" s="2633" t="s">
        <v>1127</v>
      </c>
      <c r="E141" s="1057" t="s">
        <v>787</v>
      </c>
      <c r="G141" s="378"/>
      <c r="H141" s="378"/>
      <c r="I141" s="379"/>
      <c r="J141" s="1258" t="s">
        <v>787</v>
      </c>
      <c r="K141" s="364" t="s">
        <v>90</v>
      </c>
      <c r="L141" s="363" t="s">
        <v>3</v>
      </c>
      <c r="M141" s="717" t="s">
        <v>4</v>
      </c>
      <c r="N141" s="363" t="s">
        <v>5</v>
      </c>
      <c r="O141" s="360" t="str">
        <f>'PL,HC,INV'!$P$4</f>
        <v>BIN</v>
      </c>
      <c r="P141" s="360" t="str">
        <f>'PL,HC,INV'!$I$6</f>
        <v>K_INR</v>
      </c>
      <c r="Q141" s="351">
        <f>'PL,HC,INV'!Q$356</f>
        <v>0</v>
      </c>
      <c r="R141" s="351">
        <f>'PL,HC,INV'!R$356</f>
        <v>0</v>
      </c>
      <c r="S141" s="351">
        <f>'PL,HC,INV'!S$356</f>
        <v>0</v>
      </c>
      <c r="T141" s="351">
        <f>'PL,HC,INV'!T$356</f>
        <v>0</v>
      </c>
      <c r="U141" s="351">
        <f>'PL,HC,INV'!U$356</f>
        <v>0</v>
      </c>
      <c r="V141" s="351">
        <f>'PL,HC,INV'!V$356</f>
        <v>0</v>
      </c>
      <c r="W141" s="351">
        <f>'PL,HC,INV'!W$356</f>
        <v>0</v>
      </c>
      <c r="X141" s="351">
        <f>'PL,HC,INV'!X$356</f>
        <v>571</v>
      </c>
      <c r="Y141" s="351">
        <f>'PL,HC,INV'!Y$356</f>
        <v>571</v>
      </c>
      <c r="Z141" s="351">
        <f>'PL,HC,INV'!Z$356</f>
        <v>571</v>
      </c>
      <c r="AA141" s="351">
        <f>'PL,HC,INV'!AA$356</f>
        <v>571</v>
      </c>
      <c r="AB141" s="351">
        <f>'PL,HC,INV'!AB$356</f>
        <v>571</v>
      </c>
    </row>
    <row r="142" spans="1:28" s="1260" customFormat="1">
      <c r="A142" s="1260">
        <v>1</v>
      </c>
      <c r="B142" s="1260" t="s">
        <v>549</v>
      </c>
      <c r="C142" s="2636" t="s">
        <v>1119</v>
      </c>
      <c r="D142" s="1260" t="s">
        <v>542</v>
      </c>
      <c r="E142" s="1260" t="s">
        <v>792</v>
      </c>
      <c r="F142" s="1262"/>
      <c r="G142" s="1263"/>
      <c r="H142" s="1263"/>
      <c r="I142" s="1264"/>
      <c r="J142" s="1265" t="s">
        <v>48</v>
      </c>
      <c r="K142" s="1266" t="s">
        <v>90</v>
      </c>
      <c r="L142" s="1272" t="s">
        <v>3</v>
      </c>
      <c r="M142" s="1268" t="s">
        <v>4</v>
      </c>
      <c r="N142" s="1269" t="s">
        <v>5</v>
      </c>
      <c r="O142" s="1270" t="str">
        <f>'PL,HC,INV'!$P$4</f>
        <v>BIN</v>
      </c>
      <c r="P142" s="1270" t="str">
        <f>'PL,HC,INV'!$I$6</f>
        <v>K_INR</v>
      </c>
      <c r="Q142" s="1271">
        <f>Q115+Q121-Q133</f>
        <v>471</v>
      </c>
      <c r="R142" s="1271">
        <f t="shared" ref="R142:AB142" si="10">R115+R121-R133</f>
        <v>-2539</v>
      </c>
      <c r="S142" s="1271">
        <f t="shared" si="10"/>
        <v>586</v>
      </c>
      <c r="T142" s="1271">
        <f t="shared" si="10"/>
        <v>1094</v>
      </c>
      <c r="U142" s="1271">
        <f t="shared" si="10"/>
        <v>668</v>
      </c>
      <c r="V142" s="1271">
        <f t="shared" si="10"/>
        <v>3565</v>
      </c>
      <c r="W142" s="1271">
        <f t="shared" si="10"/>
        <v>11</v>
      </c>
      <c r="X142" s="1271">
        <f t="shared" si="10"/>
        <v>-411</v>
      </c>
      <c r="Y142" s="1271">
        <f t="shared" si="10"/>
        <v>-1187</v>
      </c>
      <c r="Z142" s="1271">
        <f t="shared" si="10"/>
        <v>-554</v>
      </c>
      <c r="AA142" s="1271">
        <f t="shared" si="10"/>
        <v>-585</v>
      </c>
      <c r="AB142" s="1271">
        <f t="shared" si="10"/>
        <v>-1804.3843999999999</v>
      </c>
    </row>
    <row r="143" spans="1:28">
      <c r="A143" s="1057">
        <v>1</v>
      </c>
      <c r="B143" s="1057" t="s">
        <v>549</v>
      </c>
      <c r="C143" s="2635" t="s">
        <v>1119</v>
      </c>
      <c r="D143" s="1057" t="s">
        <v>542</v>
      </c>
      <c r="E143" s="1057" t="s">
        <v>541</v>
      </c>
      <c r="G143" s="378"/>
      <c r="H143" s="378"/>
      <c r="I143" s="379"/>
      <c r="J143" s="348" t="s">
        <v>23</v>
      </c>
      <c r="K143" s="364" t="s">
        <v>90</v>
      </c>
      <c r="L143" s="363" t="s">
        <v>3</v>
      </c>
      <c r="M143" s="717" t="s">
        <v>4</v>
      </c>
      <c r="N143" s="363" t="s">
        <v>5</v>
      </c>
      <c r="O143" s="360" t="str">
        <f>'PL,HC,INV'!$P$4</f>
        <v>BIN</v>
      </c>
      <c r="P143" s="360" t="str">
        <f>'PL,HC,INV'!$I$6</f>
        <v>K_INR</v>
      </c>
      <c r="Q143" s="351">
        <f>'PL,HC,INV'!Q$360</f>
        <v>0</v>
      </c>
      <c r="R143" s="351">
        <f>'PL,HC,INV'!R$360</f>
        <v>0</v>
      </c>
      <c r="S143" s="351">
        <f>'PL,HC,INV'!S$360</f>
        <v>0</v>
      </c>
      <c r="T143" s="351">
        <f>'PL,HC,INV'!T$360</f>
        <v>0</v>
      </c>
      <c r="U143" s="351">
        <f>'PL,HC,INV'!U$360</f>
        <v>0</v>
      </c>
      <c r="V143" s="351">
        <f>'PL,HC,INV'!V$360</f>
        <v>0</v>
      </c>
      <c r="W143" s="351">
        <f>'PL,HC,INV'!W$360</f>
        <v>0</v>
      </c>
      <c r="X143" s="351">
        <f>'PL,HC,INV'!X$360</f>
        <v>0</v>
      </c>
      <c r="Y143" s="351">
        <f>'PL,HC,INV'!Y$360</f>
        <v>0</v>
      </c>
      <c r="Z143" s="351">
        <f>'PL,HC,INV'!Z$360</f>
        <v>0</v>
      </c>
      <c r="AA143" s="351">
        <f>'PL,HC,INV'!AA$360</f>
        <v>0</v>
      </c>
      <c r="AB143" s="351">
        <f>'PL,HC,INV'!AB$360</f>
        <v>0</v>
      </c>
    </row>
    <row r="144" spans="1:28">
      <c r="A144" s="1057">
        <v>1</v>
      </c>
      <c r="B144" s="1057" t="s">
        <v>700</v>
      </c>
      <c r="C144" s="2635" t="s">
        <v>1119</v>
      </c>
      <c r="D144" s="1057" t="s">
        <v>542</v>
      </c>
      <c r="E144" s="1060" t="s">
        <v>712</v>
      </c>
      <c r="G144" s="378"/>
      <c r="H144" s="378"/>
      <c r="I144" s="379"/>
      <c r="J144" s="348" t="s">
        <v>24</v>
      </c>
      <c r="K144" s="364" t="s">
        <v>90</v>
      </c>
      <c r="L144" s="363" t="s">
        <v>3</v>
      </c>
      <c r="M144" s="717" t="s">
        <v>4</v>
      </c>
      <c r="N144" s="363" t="s">
        <v>5</v>
      </c>
      <c r="O144" s="360" t="str">
        <f>'PL,HC,INV'!$P$4</f>
        <v>BIN</v>
      </c>
      <c r="P144" s="360" t="str">
        <f>'PL,HC,INV'!$I$6</f>
        <v>K_INR</v>
      </c>
      <c r="Q144" s="351">
        <f>'PL,HC,INV'!Q$361</f>
        <v>0</v>
      </c>
      <c r="R144" s="351">
        <f>'PL,HC,INV'!R$361</f>
        <v>0</v>
      </c>
      <c r="S144" s="351">
        <f>'PL,HC,INV'!S$361</f>
        <v>0</v>
      </c>
      <c r="T144" s="351">
        <f>'PL,HC,INV'!T$361</f>
        <v>0</v>
      </c>
      <c r="U144" s="351">
        <f>'PL,HC,INV'!U$361</f>
        <v>0</v>
      </c>
      <c r="V144" s="351">
        <f>'PL,HC,INV'!V$361</f>
        <v>0</v>
      </c>
      <c r="W144" s="351">
        <f>'PL,HC,INV'!W$361</f>
        <v>0</v>
      </c>
      <c r="X144" s="351">
        <f>'PL,HC,INV'!X$361</f>
        <v>0</v>
      </c>
      <c r="Y144" s="351">
        <f>'PL,HC,INV'!Y$361</f>
        <v>0</v>
      </c>
      <c r="Z144" s="351">
        <f>'PL,HC,INV'!Z$361</f>
        <v>0</v>
      </c>
      <c r="AA144" s="351">
        <f>'PL,HC,INV'!AA$361</f>
        <v>0</v>
      </c>
      <c r="AB144" s="351">
        <f>'PL,HC,INV'!AB$361</f>
        <v>0</v>
      </c>
    </row>
    <row r="145" spans="1:28" s="1260" customFormat="1">
      <c r="A145" s="1260">
        <v>1</v>
      </c>
      <c r="B145" s="1260" t="s">
        <v>795</v>
      </c>
      <c r="C145" s="2636" t="s">
        <v>1119</v>
      </c>
      <c r="D145" s="1260" t="s">
        <v>793</v>
      </c>
      <c r="E145" s="1260" t="s">
        <v>10</v>
      </c>
      <c r="F145" s="1262"/>
      <c r="G145" s="1263"/>
      <c r="H145" s="1263"/>
      <c r="I145" s="1264"/>
      <c r="J145" s="1265" t="s">
        <v>10</v>
      </c>
      <c r="K145" s="1266" t="s">
        <v>90</v>
      </c>
      <c r="L145" s="1272" t="s">
        <v>3</v>
      </c>
      <c r="M145" s="1268" t="s">
        <v>4</v>
      </c>
      <c r="N145" s="1269" t="s">
        <v>5</v>
      </c>
      <c r="O145" s="1270" t="str">
        <f>'PL,HC,INV'!$P$4</f>
        <v>BIN</v>
      </c>
      <c r="P145" s="1270" t="str">
        <f>'PL,HC,INV'!$I$6</f>
        <v>K_INR</v>
      </c>
      <c r="Q145" s="1271">
        <f>Q142+Q143-Q144</f>
        <v>471</v>
      </c>
      <c r="R145" s="1271">
        <f t="shared" ref="R145:AB145" si="11">R142+R143-R144</f>
        <v>-2539</v>
      </c>
      <c r="S145" s="1271">
        <f t="shared" si="11"/>
        <v>586</v>
      </c>
      <c r="T145" s="1271">
        <f t="shared" si="11"/>
        <v>1094</v>
      </c>
      <c r="U145" s="1271">
        <f t="shared" si="11"/>
        <v>668</v>
      </c>
      <c r="V145" s="1271">
        <f t="shared" si="11"/>
        <v>3565</v>
      </c>
      <c r="W145" s="1271">
        <f t="shared" si="11"/>
        <v>11</v>
      </c>
      <c r="X145" s="1271">
        <f t="shared" si="11"/>
        <v>-411</v>
      </c>
      <c r="Y145" s="1271">
        <f t="shared" si="11"/>
        <v>-1187</v>
      </c>
      <c r="Z145" s="1271">
        <f t="shared" si="11"/>
        <v>-554</v>
      </c>
      <c r="AA145" s="1271">
        <f t="shared" si="11"/>
        <v>-585</v>
      </c>
      <c r="AB145" s="1271">
        <f t="shared" si="11"/>
        <v>-1804.3843999999999</v>
      </c>
    </row>
    <row r="146" spans="1:28" s="724" customFormat="1">
      <c r="A146" s="1057">
        <v>1</v>
      </c>
      <c r="B146" s="1057" t="s">
        <v>687</v>
      </c>
      <c r="C146" s="2635" t="s">
        <v>1119</v>
      </c>
      <c r="D146" s="1057" t="s">
        <v>548</v>
      </c>
      <c r="E146" s="1057" t="s">
        <v>47</v>
      </c>
      <c r="G146" s="725"/>
      <c r="H146" s="725"/>
      <c r="I146" s="726"/>
      <c r="J146" s="723" t="s">
        <v>455</v>
      </c>
      <c r="K146" s="727" t="s">
        <v>90</v>
      </c>
      <c r="L146" s="728" t="s">
        <v>3</v>
      </c>
      <c r="M146" s="729" t="s">
        <v>4</v>
      </c>
      <c r="N146" s="730" t="s">
        <v>5</v>
      </c>
      <c r="O146" s="731" t="str">
        <f>'PL,HC,INV'!$P$4</f>
        <v>BIN</v>
      </c>
      <c r="P146" s="731" t="str">
        <f>'PL,HC,INV'!$I$6</f>
        <v>K_INR</v>
      </c>
      <c r="Q146" s="732">
        <f>-'PL,HC,INV'!Q$783</f>
        <v>0</v>
      </c>
      <c r="R146" s="732">
        <f>-'PL,HC,INV'!R$783</f>
        <v>0</v>
      </c>
      <c r="S146" s="732">
        <f>-'PL,HC,INV'!S$783</f>
        <v>0</v>
      </c>
      <c r="T146" s="732">
        <f>-'PL,HC,INV'!T$783</f>
        <v>0</v>
      </c>
      <c r="U146" s="732">
        <f>-'PL,HC,INV'!U$783</f>
        <v>0</v>
      </c>
      <c r="V146" s="732">
        <f>-'PL,HC,INV'!V$783</f>
        <v>0</v>
      </c>
      <c r="W146" s="732">
        <f>-'PL,HC,INV'!W$783</f>
        <v>0</v>
      </c>
      <c r="X146" s="732">
        <f>-'PL,HC,INV'!X$783</f>
        <v>0</v>
      </c>
      <c r="Y146" s="732">
        <f>-'PL,HC,INV'!Y$783</f>
        <v>0</v>
      </c>
      <c r="Z146" s="732">
        <f>-'PL,HC,INV'!Z$783</f>
        <v>0</v>
      </c>
      <c r="AA146" s="732">
        <f>-'PL,HC,INV'!AA$783</f>
        <v>0</v>
      </c>
      <c r="AB146" s="732">
        <f>-'PL,HC,INV'!AB$783</f>
        <v>0</v>
      </c>
    </row>
    <row r="147" spans="1:28" s="724" customFormat="1">
      <c r="A147" s="1057">
        <v>1</v>
      </c>
      <c r="B147" s="1057" t="s">
        <v>687</v>
      </c>
      <c r="C147" s="2635" t="s">
        <v>1119</v>
      </c>
      <c r="D147" s="1057" t="s">
        <v>548</v>
      </c>
      <c r="E147" s="1057" t="s">
        <v>47</v>
      </c>
      <c r="G147" s="725"/>
      <c r="H147" s="725"/>
      <c r="I147" s="726"/>
      <c r="J147" s="723" t="s">
        <v>456</v>
      </c>
      <c r="K147" s="727" t="s">
        <v>90</v>
      </c>
      <c r="L147" s="728" t="s">
        <v>3</v>
      </c>
      <c r="M147" s="729" t="s">
        <v>4</v>
      </c>
      <c r="N147" s="730" t="s">
        <v>5</v>
      </c>
      <c r="O147" s="731" t="str">
        <f>'PL,HC,INV'!$P$4</f>
        <v>BIN</v>
      </c>
      <c r="P147" s="731" t="str">
        <f>'PL,HC,INV'!$I$6</f>
        <v>K_INR</v>
      </c>
      <c r="Q147" s="732">
        <f>-'PL,HC,INV'!Q$784</f>
        <v>0</v>
      </c>
      <c r="R147" s="732">
        <f>-'PL,HC,INV'!R$784</f>
        <v>0</v>
      </c>
      <c r="S147" s="732">
        <f>-'PL,HC,INV'!S$784</f>
        <v>0</v>
      </c>
      <c r="T147" s="732">
        <f>-'PL,HC,INV'!T$784</f>
        <v>0</v>
      </c>
      <c r="U147" s="732">
        <f>-'PL,HC,INV'!U$784</f>
        <v>0</v>
      </c>
      <c r="V147" s="732">
        <f>-'PL,HC,INV'!V$784</f>
        <v>0</v>
      </c>
      <c r="W147" s="732">
        <f>-'PL,HC,INV'!W$784</f>
        <v>0</v>
      </c>
      <c r="X147" s="732">
        <f>-'PL,HC,INV'!X$784</f>
        <v>0</v>
      </c>
      <c r="Y147" s="732">
        <f>-'PL,HC,INV'!Y$784</f>
        <v>0</v>
      </c>
      <c r="Z147" s="732">
        <f>-'PL,HC,INV'!Z$784</f>
        <v>0</v>
      </c>
      <c r="AA147" s="732">
        <f>-'PL,HC,INV'!AA$784</f>
        <v>0</v>
      </c>
      <c r="AB147" s="732">
        <f>-'PL,HC,INV'!AB$784</f>
        <v>0</v>
      </c>
    </row>
    <row r="148" spans="1:28" s="724" customFormat="1">
      <c r="A148" s="1057">
        <v>1</v>
      </c>
      <c r="B148" s="1057" t="s">
        <v>687</v>
      </c>
      <c r="C148" s="2635" t="s">
        <v>1119</v>
      </c>
      <c r="D148" s="1057" t="s">
        <v>548</v>
      </c>
      <c r="E148" s="1057" t="s">
        <v>47</v>
      </c>
      <c r="G148" s="725"/>
      <c r="H148" s="725"/>
      <c r="I148" s="726"/>
      <c r="J148" s="723" t="s">
        <v>457</v>
      </c>
      <c r="K148" s="727" t="s">
        <v>90</v>
      </c>
      <c r="L148" s="728" t="s">
        <v>3</v>
      </c>
      <c r="M148" s="729" t="s">
        <v>4</v>
      </c>
      <c r="N148" s="730" t="s">
        <v>5</v>
      </c>
      <c r="O148" s="731" t="str">
        <f>'PL,HC,INV'!$P$4</f>
        <v>BIN</v>
      </c>
      <c r="P148" s="731" t="str">
        <f>'PL,HC,INV'!$I$6</f>
        <v>K_INR</v>
      </c>
      <c r="Q148" s="732">
        <f>-'PL,HC,INV'!Q$786</f>
        <v>0</v>
      </c>
      <c r="R148" s="732">
        <f>-'PL,HC,INV'!R$786</f>
        <v>0</v>
      </c>
      <c r="S148" s="732">
        <f>-'PL,HC,INV'!S$786</f>
        <v>0</v>
      </c>
      <c r="T148" s="732">
        <f>-'PL,HC,INV'!T$786</f>
        <v>0</v>
      </c>
      <c r="U148" s="732">
        <f>-'PL,HC,INV'!U$786</f>
        <v>0</v>
      </c>
      <c r="V148" s="732">
        <f>-'PL,HC,INV'!V$786</f>
        <v>0</v>
      </c>
      <c r="W148" s="732">
        <f>-'PL,HC,INV'!W$786</f>
        <v>0</v>
      </c>
      <c r="X148" s="732">
        <f>-'PL,HC,INV'!X$786</f>
        <v>0</v>
      </c>
      <c r="Y148" s="732">
        <f>-'PL,HC,INV'!Y$786</f>
        <v>0</v>
      </c>
      <c r="Z148" s="732">
        <f>-'PL,HC,INV'!Z$786</f>
        <v>0</v>
      </c>
      <c r="AA148" s="732">
        <f>-'PL,HC,INV'!AA$786</f>
        <v>0</v>
      </c>
      <c r="AB148" s="732">
        <f>-'PL,HC,INV'!AB$786</f>
        <v>0</v>
      </c>
    </row>
    <row r="149" spans="1:28" s="724" customFormat="1">
      <c r="A149" s="1057">
        <v>1</v>
      </c>
      <c r="B149" s="1057" t="s">
        <v>687</v>
      </c>
      <c r="C149" s="2635" t="s">
        <v>1119</v>
      </c>
      <c r="D149" s="1057" t="s">
        <v>548</v>
      </c>
      <c r="E149" s="1057" t="s">
        <v>47</v>
      </c>
      <c r="G149" s="725"/>
      <c r="H149" s="725"/>
      <c r="I149" s="726"/>
      <c r="J149" s="723" t="s">
        <v>458</v>
      </c>
      <c r="K149" s="727" t="s">
        <v>90</v>
      </c>
      <c r="L149" s="728" t="s">
        <v>3</v>
      </c>
      <c r="M149" s="729" t="s">
        <v>4</v>
      </c>
      <c r="N149" s="730" t="s">
        <v>5</v>
      </c>
      <c r="O149" s="731" t="str">
        <f>'PL,HC,INV'!$P$4</f>
        <v>BIN</v>
      </c>
      <c r="P149" s="731" t="str">
        <f>'PL,HC,INV'!$I$6</f>
        <v>K_INR</v>
      </c>
      <c r="Q149" s="732">
        <f>-'PL,HC,INV'!Q$785</f>
        <v>0</v>
      </c>
      <c r="R149" s="732">
        <f>-'PL,HC,INV'!R$785</f>
        <v>0</v>
      </c>
      <c r="S149" s="732">
        <f>-'PL,HC,INV'!S$785</f>
        <v>0</v>
      </c>
      <c r="T149" s="732">
        <f>-'PL,HC,INV'!T$785</f>
        <v>0</v>
      </c>
      <c r="U149" s="732">
        <f>-'PL,HC,INV'!U$785</f>
        <v>0</v>
      </c>
      <c r="V149" s="732">
        <f>-'PL,HC,INV'!V$785</f>
        <v>0</v>
      </c>
      <c r="W149" s="732">
        <f>-'PL,HC,INV'!W$785</f>
        <v>0</v>
      </c>
      <c r="X149" s="732">
        <f>-'PL,HC,INV'!X$785</f>
        <v>0</v>
      </c>
      <c r="Y149" s="732">
        <f>-'PL,HC,INV'!Y$785</f>
        <v>0</v>
      </c>
      <c r="Z149" s="732">
        <f>-'PL,HC,INV'!Z$785</f>
        <v>0</v>
      </c>
      <c r="AA149" s="732">
        <f>-'PL,HC,INV'!AA$785</f>
        <v>0</v>
      </c>
      <c r="AB149" s="732">
        <f>-'PL,HC,INV'!AB$785</f>
        <v>0</v>
      </c>
    </row>
    <row r="150" spans="1:28" s="387" customFormat="1">
      <c r="A150" s="1057">
        <v>1</v>
      </c>
      <c r="F150" s="619"/>
      <c r="G150" s="380"/>
      <c r="H150" s="380"/>
      <c r="I150" s="380"/>
      <c r="J150" s="718"/>
      <c r="K150" s="719"/>
      <c r="L150" s="720"/>
      <c r="M150" s="720"/>
      <c r="N150" s="720"/>
      <c r="O150" s="388"/>
      <c r="P150" s="388"/>
      <c r="Q150" s="388"/>
      <c r="R150" s="388"/>
      <c r="S150" s="388"/>
      <c r="T150" s="388"/>
      <c r="U150" s="388"/>
      <c r="V150" s="388"/>
      <c r="W150" s="388"/>
      <c r="X150" s="388"/>
      <c r="Y150" s="388"/>
      <c r="Z150" s="388"/>
      <c r="AA150" s="388"/>
      <c r="AB150" s="388"/>
    </row>
    <row r="151" spans="1:28" s="1306" customFormat="1">
      <c r="A151" s="1306">
        <v>1</v>
      </c>
      <c r="B151" s="1307"/>
      <c r="C151" s="1308" t="s">
        <v>464</v>
      </c>
      <c r="F151" s="1309"/>
      <c r="G151" s="1310"/>
      <c r="H151" s="1310"/>
      <c r="I151" s="1311"/>
      <c r="J151" s="1312" t="s">
        <v>39</v>
      </c>
      <c r="K151" s="1313" t="s">
        <v>464</v>
      </c>
      <c r="L151" s="1314" t="s">
        <v>29</v>
      </c>
      <c r="M151" s="1315" t="s">
        <v>4</v>
      </c>
      <c r="N151" s="1316" t="s">
        <v>5</v>
      </c>
      <c r="O151" s="1317" t="str">
        <f>'PL,HC,INV'!$P$4</f>
        <v>BIN</v>
      </c>
      <c r="P151" s="1317" t="str">
        <f>'PL,HC,INV'!$I$6</f>
        <v>K_INR</v>
      </c>
      <c r="Q151" s="1318"/>
      <c r="R151" s="1318"/>
      <c r="S151" s="1318"/>
      <c r="T151" s="1318"/>
      <c r="U151" s="1318"/>
      <c r="V151" s="1318"/>
      <c r="W151" s="1318"/>
      <c r="X151" s="1318"/>
      <c r="Y151" s="1318"/>
      <c r="Z151" s="1318"/>
      <c r="AA151" s="1318"/>
      <c r="AB151" s="1318"/>
    </row>
    <row r="152" spans="1:28">
      <c r="A152" s="1057">
        <v>1</v>
      </c>
      <c r="B152" s="1057" t="s">
        <v>549</v>
      </c>
      <c r="C152" s="1061" t="s">
        <v>714</v>
      </c>
      <c r="D152" s="1057" t="s">
        <v>696</v>
      </c>
      <c r="E152" s="1057" t="s">
        <v>39</v>
      </c>
      <c r="G152" s="380"/>
      <c r="H152" s="380"/>
      <c r="I152" s="379"/>
      <c r="J152" s="349" t="s">
        <v>39</v>
      </c>
      <c r="K152" s="365" t="s">
        <v>55</v>
      </c>
      <c r="L152" s="362" t="s">
        <v>29</v>
      </c>
      <c r="M152" s="717" t="s">
        <v>30</v>
      </c>
      <c r="N152" s="363" t="s">
        <v>5</v>
      </c>
      <c r="O152" s="360" t="str">
        <f>'PL,HC,INV'!$P$4</f>
        <v>BIN</v>
      </c>
      <c r="P152" s="360" t="str">
        <f>'PL,HC,INV'!$I$6</f>
        <v>K_INR</v>
      </c>
      <c r="Q152" s="351">
        <f>'PL,HC,INV'!Q$490</f>
        <v>82152</v>
      </c>
      <c r="R152" s="351">
        <f>'PL,HC,INV'!R$490</f>
        <v>15051</v>
      </c>
      <c r="S152" s="351">
        <f>'PL,HC,INV'!S$490</f>
        <v>60752</v>
      </c>
      <c r="T152" s="351">
        <f>'PL,HC,INV'!T$490</f>
        <v>71409</v>
      </c>
      <c r="U152" s="351">
        <f>'PL,HC,INV'!U$490</f>
        <v>91291</v>
      </c>
      <c r="V152" s="351">
        <f>'PL,HC,INV'!V$490</f>
        <v>131084</v>
      </c>
      <c r="W152" s="351">
        <f>'PL,HC,INV'!W$490</f>
        <v>97647</v>
      </c>
      <c r="X152" s="351">
        <f>'PL,HC,INV'!X$490</f>
        <v>80063</v>
      </c>
      <c r="Y152" s="351">
        <f>'PL,HC,INV'!Y$490</f>
        <v>104289</v>
      </c>
      <c r="Z152" s="351">
        <f>'PL,HC,INV'!Z$490</f>
        <v>81191</v>
      </c>
      <c r="AA152" s="351">
        <f>'PL,HC,INV'!AA$490</f>
        <v>47183</v>
      </c>
      <c r="AB152" s="351">
        <f>'PL,HC,INV'!AB$490</f>
        <v>86383</v>
      </c>
    </row>
    <row r="153" spans="1:28">
      <c r="A153" s="1057">
        <v>1</v>
      </c>
      <c r="B153" s="1057" t="s">
        <v>695</v>
      </c>
      <c r="C153" s="1061" t="s">
        <v>464</v>
      </c>
      <c r="D153" s="1057" t="s">
        <v>696</v>
      </c>
      <c r="E153" s="1057" t="s">
        <v>39</v>
      </c>
      <c r="G153" s="380"/>
      <c r="H153" s="380"/>
      <c r="I153" s="381"/>
      <c r="J153" s="349" t="s">
        <v>39</v>
      </c>
      <c r="K153" s="365" t="s">
        <v>55</v>
      </c>
      <c r="L153" s="362" t="s">
        <v>35</v>
      </c>
      <c r="M153" s="717" t="s">
        <v>30</v>
      </c>
      <c r="N153" s="363" t="s">
        <v>5</v>
      </c>
      <c r="O153" s="360" t="str">
        <f>'PL,HC,INV'!$P$4</f>
        <v>BIN</v>
      </c>
      <c r="P153" s="360" t="str">
        <f>'PL,HC,INV'!$I$6</f>
        <v>K_INR</v>
      </c>
      <c r="Q153" s="351">
        <f>'PL,HC,INV'!Q$491</f>
        <v>0</v>
      </c>
      <c r="R153" s="351">
        <f>'PL,HC,INV'!R$491</f>
        <v>0</v>
      </c>
      <c r="S153" s="351">
        <f>'PL,HC,INV'!S$491</f>
        <v>0</v>
      </c>
      <c r="T153" s="351">
        <f>'PL,HC,INV'!T$491</f>
        <v>0</v>
      </c>
      <c r="U153" s="351">
        <f>'PL,HC,INV'!U$491</f>
        <v>0</v>
      </c>
      <c r="V153" s="351">
        <f>'PL,HC,INV'!V$491</f>
        <v>0</v>
      </c>
      <c r="W153" s="351">
        <f>'PL,HC,INV'!W$491</f>
        <v>0</v>
      </c>
      <c r="X153" s="351">
        <f>'PL,HC,INV'!X$491</f>
        <v>0</v>
      </c>
      <c r="Y153" s="351">
        <f>'PL,HC,INV'!Y$491</f>
        <v>0</v>
      </c>
      <c r="Z153" s="351">
        <f>'PL,HC,INV'!Z$491</f>
        <v>0</v>
      </c>
      <c r="AA153" s="351">
        <f>'PL,HC,INV'!AA$491</f>
        <v>0</v>
      </c>
      <c r="AB153" s="351">
        <f>'PL,HC,INV'!AB$491</f>
        <v>0</v>
      </c>
    </row>
    <row r="154" spans="1:28">
      <c r="A154" s="1057">
        <v>1</v>
      </c>
      <c r="B154" s="1057" t="s">
        <v>549</v>
      </c>
      <c r="C154" s="1061" t="s">
        <v>714</v>
      </c>
      <c r="D154" s="1057" t="s">
        <v>699</v>
      </c>
      <c r="E154" s="1057" t="s">
        <v>39</v>
      </c>
      <c r="G154" s="378"/>
      <c r="H154" s="378"/>
      <c r="I154" s="379"/>
      <c r="J154" s="349" t="s">
        <v>39</v>
      </c>
      <c r="K154" s="365" t="s">
        <v>55</v>
      </c>
      <c r="L154" s="362" t="s">
        <v>29</v>
      </c>
      <c r="M154" s="717" t="s">
        <v>33</v>
      </c>
      <c r="N154" s="363" t="s">
        <v>5</v>
      </c>
      <c r="O154" s="360" t="str">
        <f>'PL,HC,INV'!$P$4</f>
        <v>BIN</v>
      </c>
      <c r="P154" s="360" t="str">
        <f>'PL,HC,INV'!$I$6</f>
        <v>K_INR</v>
      </c>
      <c r="Q154" s="351">
        <f>'PL,HC,INV'!Q$493</f>
        <v>244486</v>
      </c>
      <c r="R154" s="351">
        <f>'PL,HC,INV'!R$493</f>
        <v>108758</v>
      </c>
      <c r="S154" s="351">
        <f>'PL,HC,INV'!S$493</f>
        <v>197211</v>
      </c>
      <c r="T154" s="351">
        <f>'PL,HC,INV'!T$493</f>
        <v>241256</v>
      </c>
      <c r="U154" s="351">
        <f>'PL,HC,INV'!U$493</f>
        <v>261927</v>
      </c>
      <c r="V154" s="351">
        <f>'PL,HC,INV'!V$493</f>
        <v>273416</v>
      </c>
      <c r="W154" s="351">
        <f>'PL,HC,INV'!W$493</f>
        <v>306315</v>
      </c>
      <c r="X154" s="351">
        <f>'PL,HC,INV'!X$493</f>
        <v>244217</v>
      </c>
      <c r="Y154" s="351">
        <f>'PL,HC,INV'!Y$493</f>
        <v>294057</v>
      </c>
      <c r="Z154" s="351">
        <f>'PL,HC,INV'!Z$493</f>
        <v>279359</v>
      </c>
      <c r="AA154" s="351">
        <f>'PL,HC,INV'!AA$493</f>
        <v>260725</v>
      </c>
      <c r="AB154" s="351">
        <f>'PL,HC,INV'!AB$493</f>
        <v>366460</v>
      </c>
    </row>
    <row r="155" spans="1:28">
      <c r="A155" s="1057">
        <v>1</v>
      </c>
      <c r="B155" s="1057" t="s">
        <v>695</v>
      </c>
      <c r="C155" s="1061" t="s">
        <v>464</v>
      </c>
      <c r="D155" s="1057" t="s">
        <v>548</v>
      </c>
      <c r="E155" s="1057" t="s">
        <v>39</v>
      </c>
      <c r="G155" s="378"/>
      <c r="H155" s="378"/>
      <c r="I155" s="379"/>
      <c r="J155" s="349" t="s">
        <v>39</v>
      </c>
      <c r="K155" s="365" t="s">
        <v>55</v>
      </c>
      <c r="L155" s="362" t="s">
        <v>35</v>
      </c>
      <c r="M155" s="717" t="s">
        <v>33</v>
      </c>
      <c r="N155" s="363" t="s">
        <v>5</v>
      </c>
      <c r="O155" s="360" t="str">
        <f>'PL,HC,INV'!$P$4</f>
        <v>BIN</v>
      </c>
      <c r="P155" s="360" t="str">
        <f>'PL,HC,INV'!$I$6</f>
        <v>K_INR</v>
      </c>
      <c r="Q155" s="351">
        <f>'PL,HC,INV'!Q$496</f>
        <v>0</v>
      </c>
      <c r="R155" s="351">
        <f>'PL,HC,INV'!R$496</f>
        <v>0</v>
      </c>
      <c r="S155" s="351">
        <f>'PL,HC,INV'!S$496</f>
        <v>0</v>
      </c>
      <c r="T155" s="351">
        <f>'PL,HC,INV'!T$496</f>
        <v>0</v>
      </c>
      <c r="U155" s="351">
        <f>'PL,HC,INV'!U$496</f>
        <v>0</v>
      </c>
      <c r="V155" s="351">
        <f>'PL,HC,INV'!V$496</f>
        <v>0</v>
      </c>
      <c r="W155" s="351">
        <f>'PL,HC,INV'!W$496</f>
        <v>0</v>
      </c>
      <c r="X155" s="351">
        <f>'PL,HC,INV'!X$496</f>
        <v>0</v>
      </c>
      <c r="Y155" s="351">
        <f>'PL,HC,INV'!Y$496</f>
        <v>0</v>
      </c>
      <c r="Z155" s="351">
        <f>'PL,HC,INV'!Z$496</f>
        <v>0</v>
      </c>
      <c r="AA155" s="351">
        <f>'PL,HC,INV'!AA$496</f>
        <v>0</v>
      </c>
      <c r="AB155" s="351">
        <f>'PL,HC,INV'!AB$496</f>
        <v>0</v>
      </c>
    </row>
    <row r="156" spans="1:28">
      <c r="A156" s="1057">
        <v>1</v>
      </c>
      <c r="B156" s="1057" t="s">
        <v>703</v>
      </c>
      <c r="C156" s="1061" t="s">
        <v>714</v>
      </c>
      <c r="D156" s="1061" t="s">
        <v>87</v>
      </c>
      <c r="E156" s="1057" t="s">
        <v>39</v>
      </c>
      <c r="G156" s="378"/>
      <c r="H156" s="378"/>
      <c r="I156" s="379"/>
      <c r="J156" s="349" t="s">
        <v>39</v>
      </c>
      <c r="K156" s="365" t="s">
        <v>55</v>
      </c>
      <c r="L156" s="362" t="s">
        <v>29</v>
      </c>
      <c r="M156" s="717" t="s">
        <v>87</v>
      </c>
      <c r="N156" s="363" t="s">
        <v>5</v>
      </c>
      <c r="O156" s="360" t="str">
        <f>'PL,HC,INV'!$P$4</f>
        <v>BIN</v>
      </c>
      <c r="P156" s="360" t="str">
        <f>'PL,HC,INV'!$I$6</f>
        <v>K_INR</v>
      </c>
      <c r="Q156" s="351">
        <f>'PL,HC,INV'!Q$497</f>
        <v>0</v>
      </c>
      <c r="R156" s="351">
        <f>'PL,HC,INV'!R$497</f>
        <v>0</v>
      </c>
      <c r="S156" s="351">
        <f>'PL,HC,INV'!S$497</f>
        <v>0</v>
      </c>
      <c r="T156" s="351">
        <f>'PL,HC,INV'!T$497</f>
        <v>0</v>
      </c>
      <c r="U156" s="351">
        <f>'PL,HC,INV'!U$497</f>
        <v>0</v>
      </c>
      <c r="V156" s="351">
        <f>'PL,HC,INV'!V$497</f>
        <v>0</v>
      </c>
      <c r="W156" s="351">
        <f>'PL,HC,INV'!W$497</f>
        <v>0</v>
      </c>
      <c r="X156" s="351">
        <f>'PL,HC,INV'!X$497</f>
        <v>0</v>
      </c>
      <c r="Y156" s="351">
        <f>'PL,HC,INV'!Y$497</f>
        <v>0</v>
      </c>
      <c r="Z156" s="351">
        <f>'PL,HC,INV'!Z$497</f>
        <v>0</v>
      </c>
      <c r="AA156" s="351">
        <f>'PL,HC,INV'!AA$497</f>
        <v>0</v>
      </c>
      <c r="AB156" s="351">
        <f>'PL,HC,INV'!AB$497</f>
        <v>0</v>
      </c>
    </row>
    <row r="157" spans="1:28">
      <c r="A157" s="1057">
        <v>1</v>
      </c>
      <c r="B157" s="1057" t="s">
        <v>695</v>
      </c>
      <c r="C157" s="1061" t="s">
        <v>714</v>
      </c>
      <c r="D157" s="1057" t="s">
        <v>707</v>
      </c>
      <c r="E157" s="1057" t="s">
        <v>39</v>
      </c>
      <c r="G157" s="378"/>
      <c r="H157" s="378"/>
      <c r="I157" s="379"/>
      <c r="J157" s="349" t="s">
        <v>39</v>
      </c>
      <c r="K157" s="365" t="s">
        <v>55</v>
      </c>
      <c r="L157" s="362" t="s">
        <v>29</v>
      </c>
      <c r="M157" s="717" t="s">
        <v>11</v>
      </c>
      <c r="N157" s="363" t="s">
        <v>5</v>
      </c>
      <c r="O157" s="360" t="str">
        <f>'PL,HC,INV'!$P$4</f>
        <v>BIN</v>
      </c>
      <c r="P157" s="360" t="str">
        <f>'PL,HC,INV'!$I$6</f>
        <v>K_INR</v>
      </c>
      <c r="Q157" s="351">
        <f>'PL,HC,INV'!Q$502</f>
        <v>0</v>
      </c>
      <c r="R157" s="351">
        <f>'PL,HC,INV'!R$502</f>
        <v>0</v>
      </c>
      <c r="S157" s="351">
        <f>'PL,HC,INV'!S$502</f>
        <v>0</v>
      </c>
      <c r="T157" s="351">
        <f>'PL,HC,INV'!T$502</f>
        <v>0</v>
      </c>
      <c r="U157" s="351">
        <f>'PL,HC,INV'!U$502</f>
        <v>0</v>
      </c>
      <c r="V157" s="351">
        <f>'PL,HC,INV'!V$502</f>
        <v>0</v>
      </c>
      <c r="W157" s="351">
        <f>'PL,HC,INV'!W$502</f>
        <v>0</v>
      </c>
      <c r="X157" s="351">
        <f>'PL,HC,INV'!X$502</f>
        <v>0</v>
      </c>
      <c r="Y157" s="351">
        <f>'PL,HC,INV'!Y$502</f>
        <v>0</v>
      </c>
      <c r="Z157" s="351">
        <f>'PL,HC,INV'!Z$502</f>
        <v>0</v>
      </c>
      <c r="AA157" s="351">
        <f>'PL,HC,INV'!AA$502</f>
        <v>0</v>
      </c>
      <c r="AB157" s="351">
        <f>'PL,HC,INV'!AB$502</f>
        <v>0</v>
      </c>
    </row>
    <row r="158" spans="1:28" s="1260" customFormat="1">
      <c r="A158" s="1260">
        <v>1</v>
      </c>
      <c r="C158" s="1261"/>
      <c r="F158" s="1262"/>
      <c r="G158" s="1263"/>
      <c r="H158" s="1263"/>
      <c r="I158" s="1264"/>
      <c r="J158" s="1265" t="s">
        <v>39</v>
      </c>
      <c r="K158" s="1266" t="s">
        <v>55</v>
      </c>
      <c r="L158" s="1267" t="s">
        <v>32</v>
      </c>
      <c r="M158" s="1268" t="s">
        <v>4</v>
      </c>
      <c r="N158" s="1269" t="s">
        <v>5</v>
      </c>
      <c r="O158" s="1270" t="str">
        <f>'PL,HC,INV'!$P$4</f>
        <v>BIN</v>
      </c>
      <c r="P158" s="1270" t="str">
        <f>'PL,HC,INV'!$I$6</f>
        <v>K_INR</v>
      </c>
      <c r="Q158" s="1271"/>
      <c r="R158" s="1271"/>
      <c r="S158" s="1271"/>
      <c r="T158" s="1271"/>
      <c r="U158" s="1271"/>
      <c r="V158" s="1271"/>
      <c r="W158" s="1271"/>
      <c r="X158" s="1271"/>
      <c r="Y158" s="1271"/>
      <c r="Z158" s="1271"/>
      <c r="AA158" s="1271"/>
      <c r="AB158" s="1271"/>
    </row>
    <row r="159" spans="1:28">
      <c r="A159" s="1057">
        <v>1</v>
      </c>
      <c r="B159" s="1057" t="s">
        <v>695</v>
      </c>
      <c r="C159" s="1061" t="s">
        <v>464</v>
      </c>
      <c r="D159" s="1057" t="s">
        <v>696</v>
      </c>
      <c r="E159" s="1057" t="s">
        <v>39</v>
      </c>
      <c r="G159" s="378"/>
      <c r="H159" s="378"/>
      <c r="I159" s="379"/>
      <c r="J159" s="349" t="s">
        <v>39</v>
      </c>
      <c r="K159" s="365" t="s">
        <v>55</v>
      </c>
      <c r="L159" s="362" t="s">
        <v>32</v>
      </c>
      <c r="M159" s="717" t="s">
        <v>30</v>
      </c>
      <c r="N159" s="363" t="s">
        <v>5</v>
      </c>
      <c r="O159" s="360" t="str">
        <f>'PL,HC,INV'!$P$4</f>
        <v>BIN</v>
      </c>
      <c r="P159" s="360" t="str">
        <f>'PL,HC,INV'!$I$6</f>
        <v>K_INR</v>
      </c>
      <c r="Q159" s="351">
        <f>'PL,HC,INV'!Q$505</f>
        <v>4265</v>
      </c>
      <c r="R159" s="351">
        <f>'PL,HC,INV'!R$505</f>
        <v>1086</v>
      </c>
      <c r="S159" s="351">
        <f>'PL,HC,INV'!S$505</f>
        <v>16929</v>
      </c>
      <c r="T159" s="351">
        <f>'PL,HC,INV'!T$505</f>
        <v>8409</v>
      </c>
      <c r="U159" s="351">
        <f>'PL,HC,INV'!U$505</f>
        <v>6578</v>
      </c>
      <c r="V159" s="351">
        <f>'PL,HC,INV'!V$505</f>
        <v>28348</v>
      </c>
      <c r="W159" s="351">
        <f>'PL,HC,INV'!W$505</f>
        <v>7131</v>
      </c>
      <c r="X159" s="351">
        <f>'PL,HC,INV'!X$505</f>
        <v>15930</v>
      </c>
      <c r="Y159" s="351">
        <f>'PL,HC,INV'!Y$505</f>
        <v>22002</v>
      </c>
      <c r="Z159" s="351">
        <f>'PL,HC,INV'!Z$505</f>
        <v>7368</v>
      </c>
      <c r="AA159" s="351">
        <f>'PL,HC,INV'!AA$505</f>
        <v>1923</v>
      </c>
      <c r="AB159" s="351">
        <f>'PL,HC,INV'!AB$505</f>
        <v>15922</v>
      </c>
    </row>
    <row r="160" spans="1:28">
      <c r="A160" s="1057">
        <v>1</v>
      </c>
      <c r="B160" s="1057" t="s">
        <v>549</v>
      </c>
      <c r="C160" s="1061" t="s">
        <v>714</v>
      </c>
      <c r="D160" s="1057" t="s">
        <v>319</v>
      </c>
      <c r="E160" s="1057" t="s">
        <v>39</v>
      </c>
      <c r="G160" s="378"/>
      <c r="H160" s="378"/>
      <c r="I160" s="379"/>
      <c r="J160" s="349" t="s">
        <v>39</v>
      </c>
      <c r="K160" s="365" t="s">
        <v>55</v>
      </c>
      <c r="L160" s="362" t="s">
        <v>36</v>
      </c>
      <c r="M160" s="717" t="s">
        <v>30</v>
      </c>
      <c r="N160" s="363" t="s">
        <v>5</v>
      </c>
      <c r="O160" s="360" t="str">
        <f>'PL,HC,INV'!$P$4</f>
        <v>BIN</v>
      </c>
      <c r="P160" s="360" t="str">
        <f>'PL,HC,INV'!$I$6</f>
        <v>K_INR</v>
      </c>
      <c r="Q160" s="351">
        <f>'PL,HC,INV'!Q$506</f>
        <v>0</v>
      </c>
      <c r="R160" s="351">
        <f>'PL,HC,INV'!R$506</f>
        <v>0</v>
      </c>
      <c r="S160" s="351">
        <f>'PL,HC,INV'!S$506</f>
        <v>0</v>
      </c>
      <c r="T160" s="351">
        <f>'PL,HC,INV'!T$506</f>
        <v>0</v>
      </c>
      <c r="U160" s="351">
        <f>'PL,HC,INV'!U$506</f>
        <v>0</v>
      </c>
      <c r="V160" s="351">
        <f>'PL,HC,INV'!V$506</f>
        <v>0</v>
      </c>
      <c r="W160" s="351">
        <f>'PL,HC,INV'!W$506</f>
        <v>0</v>
      </c>
      <c r="X160" s="351">
        <f>'PL,HC,INV'!X$506</f>
        <v>0</v>
      </c>
      <c r="Y160" s="351">
        <f>'PL,HC,INV'!Y$506</f>
        <v>0</v>
      </c>
      <c r="Z160" s="351">
        <f>'PL,HC,INV'!Z$506</f>
        <v>0</v>
      </c>
      <c r="AA160" s="351">
        <f>'PL,HC,INV'!AA$506</f>
        <v>0</v>
      </c>
      <c r="AB160" s="351">
        <f>'PL,HC,INV'!AB$506</f>
        <v>0</v>
      </c>
    </row>
    <row r="161" spans="1:28">
      <c r="A161" s="1057">
        <v>1</v>
      </c>
      <c r="B161" s="1057" t="s">
        <v>703</v>
      </c>
      <c r="C161" s="1061" t="s">
        <v>714</v>
      </c>
      <c r="D161" s="1057" t="s">
        <v>548</v>
      </c>
      <c r="E161" s="1057" t="s">
        <v>39</v>
      </c>
      <c r="G161" s="378"/>
      <c r="H161" s="378"/>
      <c r="I161" s="379"/>
      <c r="J161" s="349" t="s">
        <v>39</v>
      </c>
      <c r="K161" s="365" t="s">
        <v>55</v>
      </c>
      <c r="L161" s="362" t="s">
        <v>32</v>
      </c>
      <c r="M161" s="717" t="s">
        <v>33</v>
      </c>
      <c r="N161" s="363" t="s">
        <v>5</v>
      </c>
      <c r="O161" s="360" t="str">
        <f>'PL,HC,INV'!$P$4</f>
        <v>BIN</v>
      </c>
      <c r="P161" s="360" t="str">
        <f>'PL,HC,INV'!$I$6</f>
        <v>K_INR</v>
      </c>
      <c r="Q161" s="351">
        <f>'PL,HC,INV'!Q$508</f>
        <v>42300</v>
      </c>
      <c r="R161" s="351">
        <f>'PL,HC,INV'!R$508</f>
        <v>11352</v>
      </c>
      <c r="S161" s="351">
        <f>'PL,HC,INV'!S$508</f>
        <v>38817</v>
      </c>
      <c r="T161" s="351">
        <f>'PL,HC,INV'!T$508</f>
        <v>14403</v>
      </c>
      <c r="U161" s="351">
        <f>'PL,HC,INV'!U$508</f>
        <v>34878</v>
      </c>
      <c r="V161" s="351">
        <f>'PL,HC,INV'!V$508</f>
        <v>29653</v>
      </c>
      <c r="W161" s="351">
        <f>'PL,HC,INV'!W$508</f>
        <v>40222</v>
      </c>
      <c r="X161" s="351">
        <f>'PL,HC,INV'!X$508</f>
        <v>34700</v>
      </c>
      <c r="Y161" s="351">
        <f>'PL,HC,INV'!Y$508</f>
        <v>39923</v>
      </c>
      <c r="Z161" s="351">
        <f>'PL,HC,INV'!Z$508</f>
        <v>38359</v>
      </c>
      <c r="AA161" s="351">
        <f>'PL,HC,INV'!AA$508</f>
        <v>37027</v>
      </c>
      <c r="AB161" s="351">
        <f>'PL,HC,INV'!AB$508</f>
        <v>41463</v>
      </c>
    </row>
    <row r="162" spans="1:28">
      <c r="A162" s="1057">
        <v>1</v>
      </c>
      <c r="B162" s="1057" t="s">
        <v>549</v>
      </c>
      <c r="C162" s="1061" t="s">
        <v>464</v>
      </c>
      <c r="D162" s="1057" t="s">
        <v>548</v>
      </c>
      <c r="E162" s="1057" t="s">
        <v>39</v>
      </c>
      <c r="G162" s="378"/>
      <c r="H162" s="378"/>
      <c r="I162" s="379"/>
      <c r="J162" s="349" t="s">
        <v>39</v>
      </c>
      <c r="K162" s="365" t="s">
        <v>55</v>
      </c>
      <c r="L162" s="362" t="s">
        <v>36</v>
      </c>
      <c r="M162" s="717" t="s">
        <v>33</v>
      </c>
      <c r="N162" s="363" t="s">
        <v>5</v>
      </c>
      <c r="O162" s="360" t="str">
        <f>'PL,HC,INV'!$P$4</f>
        <v>BIN</v>
      </c>
      <c r="P162" s="360" t="str">
        <f>'PL,HC,INV'!$I$6</f>
        <v>K_INR</v>
      </c>
      <c r="Q162" s="351">
        <f>'PL,HC,INV'!Q$511</f>
        <v>0</v>
      </c>
      <c r="R162" s="351">
        <f>'PL,HC,INV'!R$511</f>
        <v>0</v>
      </c>
      <c r="S162" s="351">
        <f>'PL,HC,INV'!S$511</f>
        <v>0</v>
      </c>
      <c r="T162" s="351">
        <f>'PL,HC,INV'!T$511</f>
        <v>0</v>
      </c>
      <c r="U162" s="351">
        <f>'PL,HC,INV'!U$511</f>
        <v>0</v>
      </c>
      <c r="V162" s="351">
        <f>'PL,HC,INV'!V$511</f>
        <v>0</v>
      </c>
      <c r="W162" s="351">
        <f>'PL,HC,INV'!W$511</f>
        <v>0</v>
      </c>
      <c r="X162" s="351">
        <f>'PL,HC,INV'!X$511</f>
        <v>0</v>
      </c>
      <c r="Y162" s="351">
        <f>'PL,HC,INV'!Y$511</f>
        <v>0</v>
      </c>
      <c r="Z162" s="351">
        <f>'PL,HC,INV'!Z$511</f>
        <v>0</v>
      </c>
      <c r="AA162" s="351">
        <f>'PL,HC,INV'!AA$511</f>
        <v>0</v>
      </c>
      <c r="AB162" s="351">
        <f>'PL,HC,INV'!AB$511</f>
        <v>0</v>
      </c>
    </row>
    <row r="163" spans="1:28">
      <c r="A163" s="1057">
        <v>1</v>
      </c>
      <c r="B163" s="1057" t="s">
        <v>549</v>
      </c>
      <c r="C163" s="1061" t="s">
        <v>714</v>
      </c>
      <c r="D163" s="1061" t="s">
        <v>87</v>
      </c>
      <c r="E163" s="1057" t="s">
        <v>39</v>
      </c>
      <c r="G163" s="378"/>
      <c r="H163" s="378"/>
      <c r="I163" s="379"/>
      <c r="J163" s="349" t="s">
        <v>39</v>
      </c>
      <c r="K163" s="365" t="s">
        <v>55</v>
      </c>
      <c r="L163" s="362" t="s">
        <v>32</v>
      </c>
      <c r="M163" s="717" t="s">
        <v>87</v>
      </c>
      <c r="N163" s="363" t="s">
        <v>5</v>
      </c>
      <c r="O163" s="360" t="str">
        <f>'PL,HC,INV'!$P$4</f>
        <v>BIN</v>
      </c>
      <c r="P163" s="360" t="str">
        <f>'PL,HC,INV'!$I$6</f>
        <v>K_INR</v>
      </c>
      <c r="Q163" s="351">
        <f>'PL,HC,INV'!Q$512</f>
        <v>0</v>
      </c>
      <c r="R163" s="351">
        <f>'PL,HC,INV'!R$512</f>
        <v>0</v>
      </c>
      <c r="S163" s="351">
        <f>'PL,HC,INV'!S$512</f>
        <v>0</v>
      </c>
      <c r="T163" s="351">
        <f>'PL,HC,INV'!T$512</f>
        <v>0</v>
      </c>
      <c r="U163" s="351">
        <f>'PL,HC,INV'!U$512</f>
        <v>0</v>
      </c>
      <c r="V163" s="351">
        <f>'PL,HC,INV'!V$512</f>
        <v>0</v>
      </c>
      <c r="W163" s="351">
        <f>'PL,HC,INV'!W$512</f>
        <v>0</v>
      </c>
      <c r="X163" s="351">
        <f>'PL,HC,INV'!X$512</f>
        <v>0</v>
      </c>
      <c r="Y163" s="351">
        <f>'PL,HC,INV'!Y$512</f>
        <v>0</v>
      </c>
      <c r="Z163" s="351">
        <f>'PL,HC,INV'!Z$512</f>
        <v>0</v>
      </c>
      <c r="AA163" s="351">
        <f>'PL,HC,INV'!AA$512</f>
        <v>0</v>
      </c>
      <c r="AB163" s="351">
        <f>'PL,HC,INV'!AB$512</f>
        <v>0</v>
      </c>
    </row>
    <row r="164" spans="1:28">
      <c r="A164" s="1057">
        <v>1</v>
      </c>
      <c r="B164" s="1057" t="s">
        <v>549</v>
      </c>
      <c r="C164" s="1061" t="s">
        <v>715</v>
      </c>
      <c r="D164" s="1057" t="s">
        <v>704</v>
      </c>
      <c r="E164" s="1057" t="s">
        <v>39</v>
      </c>
      <c r="G164" s="378"/>
      <c r="H164" s="378"/>
      <c r="I164" s="379"/>
      <c r="J164" s="349" t="s">
        <v>39</v>
      </c>
      <c r="K164" s="365" t="s">
        <v>55</v>
      </c>
      <c r="L164" s="362" t="s">
        <v>32</v>
      </c>
      <c r="M164" s="717" t="s">
        <v>11</v>
      </c>
      <c r="N164" s="363" t="s">
        <v>5</v>
      </c>
      <c r="O164" s="360" t="str">
        <f>'PL,HC,INV'!$P$4</f>
        <v>BIN</v>
      </c>
      <c r="P164" s="360" t="str">
        <f>'PL,HC,INV'!$I$6</f>
        <v>K_INR</v>
      </c>
      <c r="Q164" s="351">
        <f>'PL,HC,INV'!Q$517</f>
        <v>0</v>
      </c>
      <c r="R164" s="351">
        <f>'PL,HC,INV'!R$517</f>
        <v>0</v>
      </c>
      <c r="S164" s="351">
        <f>'PL,HC,INV'!S$517</f>
        <v>0</v>
      </c>
      <c r="T164" s="351">
        <f>'PL,HC,INV'!T$517</f>
        <v>0</v>
      </c>
      <c r="U164" s="351">
        <f>'PL,HC,INV'!U$517</f>
        <v>0</v>
      </c>
      <c r="V164" s="351">
        <f>'PL,HC,INV'!V$517</f>
        <v>0</v>
      </c>
      <c r="W164" s="351">
        <f>'PL,HC,INV'!W$517</f>
        <v>0</v>
      </c>
      <c r="X164" s="351">
        <f>'PL,HC,INV'!X$517</f>
        <v>0</v>
      </c>
      <c r="Y164" s="351">
        <f>'PL,HC,INV'!Y$517</f>
        <v>0</v>
      </c>
      <c r="Z164" s="351">
        <f>'PL,HC,INV'!Z$517</f>
        <v>0</v>
      </c>
      <c r="AA164" s="351">
        <f>'PL,HC,INV'!AA$517</f>
        <v>0</v>
      </c>
      <c r="AB164" s="351">
        <f>'PL,HC,INV'!AB$517</f>
        <v>0</v>
      </c>
    </row>
    <row r="165" spans="1:28" s="1260" customFormat="1">
      <c r="A165" s="1260">
        <v>1</v>
      </c>
      <c r="C165" s="1261"/>
      <c r="F165" s="1262"/>
      <c r="G165" s="1263"/>
      <c r="H165" s="1263"/>
      <c r="I165" s="1264"/>
      <c r="J165" s="1265" t="s">
        <v>9</v>
      </c>
      <c r="K165" s="1266" t="s">
        <v>55</v>
      </c>
      <c r="L165" s="1267" t="s">
        <v>32</v>
      </c>
      <c r="M165" s="1268" t="s">
        <v>4</v>
      </c>
      <c r="N165" s="1269" t="s">
        <v>37</v>
      </c>
      <c r="O165" s="1270" t="str">
        <f>'PL,HC,INV'!$P$4</f>
        <v>BIN</v>
      </c>
      <c r="P165" s="1270" t="str">
        <f>'PL,HC,INV'!$I$6</f>
        <v>K_INR</v>
      </c>
      <c r="Q165" s="1271"/>
      <c r="R165" s="1271"/>
      <c r="S165" s="1271"/>
      <c r="T165" s="1271"/>
      <c r="U165" s="1271"/>
      <c r="V165" s="1271"/>
      <c r="W165" s="1271"/>
      <c r="X165" s="1271"/>
      <c r="Y165" s="1271"/>
      <c r="Z165" s="1271"/>
      <c r="AA165" s="1271"/>
      <c r="AB165" s="1271"/>
    </row>
    <row r="166" spans="1:28">
      <c r="A166" s="1057">
        <v>1</v>
      </c>
      <c r="B166" s="1057" t="s">
        <v>549</v>
      </c>
      <c r="C166" s="1061" t="s">
        <v>464</v>
      </c>
      <c r="D166" s="1057" t="s">
        <v>142</v>
      </c>
      <c r="E166" s="1059" t="s">
        <v>713</v>
      </c>
      <c r="G166" s="378"/>
      <c r="H166" s="378"/>
      <c r="I166" s="379"/>
      <c r="J166" s="349" t="s">
        <v>9</v>
      </c>
      <c r="K166" s="365" t="s">
        <v>55</v>
      </c>
      <c r="L166" s="363" t="s">
        <v>3</v>
      </c>
      <c r="M166" s="717" t="s">
        <v>30</v>
      </c>
      <c r="N166" s="362" t="s">
        <v>37</v>
      </c>
      <c r="O166" s="360" t="str">
        <f>'PL,HC,INV'!$P$4</f>
        <v>BIN</v>
      </c>
      <c r="P166" s="360" t="str">
        <f>'PL,HC,INV'!$I$6</f>
        <v>K_INR</v>
      </c>
      <c r="Q166" s="351">
        <f>'PL,HC,INV'!Q$133</f>
        <v>86417</v>
      </c>
      <c r="R166" s="351">
        <f>'PL,HC,INV'!R$133</f>
        <v>16137</v>
      </c>
      <c r="S166" s="351">
        <f>'PL,HC,INV'!S$133</f>
        <v>77681</v>
      </c>
      <c r="T166" s="351">
        <f>'PL,HC,INV'!T$133</f>
        <v>79818</v>
      </c>
      <c r="U166" s="351">
        <f>'PL,HC,INV'!U$133</f>
        <v>97869</v>
      </c>
      <c r="V166" s="351">
        <f>'PL,HC,INV'!V$133</f>
        <v>159432</v>
      </c>
      <c r="W166" s="351">
        <f>'PL,HC,INV'!W$133</f>
        <v>104778</v>
      </c>
      <c r="X166" s="351">
        <f>'PL,HC,INV'!X$133</f>
        <v>95993</v>
      </c>
      <c r="Y166" s="351">
        <f>'PL,HC,INV'!Y$133</f>
        <v>126291</v>
      </c>
      <c r="Z166" s="351">
        <f>'PL,HC,INV'!Z$133</f>
        <v>88559</v>
      </c>
      <c r="AA166" s="351">
        <f>'PL,HC,INV'!AA$133</f>
        <v>49106</v>
      </c>
      <c r="AB166" s="351">
        <f>'PL,HC,INV'!AB$133</f>
        <v>102305</v>
      </c>
    </row>
    <row r="167" spans="1:28">
      <c r="A167" s="1057">
        <v>1</v>
      </c>
      <c r="B167" s="1057" t="s">
        <v>549</v>
      </c>
      <c r="C167" s="1061" t="s">
        <v>714</v>
      </c>
      <c r="D167" s="1057" t="s">
        <v>561</v>
      </c>
      <c r="E167" s="1059" t="s">
        <v>543</v>
      </c>
      <c r="G167" s="378"/>
      <c r="H167" s="378"/>
      <c r="I167" s="379"/>
      <c r="J167" s="349" t="s">
        <v>9</v>
      </c>
      <c r="K167" s="365" t="s">
        <v>55</v>
      </c>
      <c r="L167" s="363" t="s">
        <v>3</v>
      </c>
      <c r="M167" s="717" t="s">
        <v>33</v>
      </c>
      <c r="N167" s="362" t="s">
        <v>37</v>
      </c>
      <c r="O167" s="360" t="str">
        <f>'PL,HC,INV'!$P$4</f>
        <v>BIN</v>
      </c>
      <c r="P167" s="360" t="str">
        <f>'PL,HC,INV'!$I$6</f>
        <v>K_INR</v>
      </c>
      <c r="Q167" s="351">
        <f>'PL,HC,INV'!Q$134</f>
        <v>286786</v>
      </c>
      <c r="R167" s="351">
        <f>'PL,HC,INV'!R$134</f>
        <v>120110</v>
      </c>
      <c r="S167" s="351">
        <f>'PL,HC,INV'!S$134</f>
        <v>236028</v>
      </c>
      <c r="T167" s="351">
        <f>'PL,HC,INV'!T$134</f>
        <v>255659</v>
      </c>
      <c r="U167" s="351">
        <f>'PL,HC,INV'!U$134</f>
        <v>296805</v>
      </c>
      <c r="V167" s="351">
        <f>'PL,HC,INV'!V$134</f>
        <v>303069</v>
      </c>
      <c r="W167" s="351">
        <f>'PL,HC,INV'!W$134</f>
        <v>346537</v>
      </c>
      <c r="X167" s="351">
        <f>'PL,HC,INV'!X$134</f>
        <v>278917</v>
      </c>
      <c r="Y167" s="351">
        <f>'PL,HC,INV'!Y$134</f>
        <v>333980</v>
      </c>
      <c r="Z167" s="351">
        <f>'PL,HC,INV'!Z$134</f>
        <v>317718</v>
      </c>
      <c r="AA167" s="351">
        <f>'PL,HC,INV'!AA$134</f>
        <v>297752</v>
      </c>
      <c r="AB167" s="351">
        <f>'PL,HC,INV'!AB$134</f>
        <v>407923</v>
      </c>
    </row>
    <row r="168" spans="1:28">
      <c r="A168" s="1057">
        <v>1</v>
      </c>
      <c r="B168" s="1057" t="s">
        <v>695</v>
      </c>
      <c r="C168" s="1061" t="s">
        <v>464</v>
      </c>
      <c r="D168" s="1057" t="s">
        <v>87</v>
      </c>
      <c r="E168" s="1059" t="s">
        <v>543</v>
      </c>
      <c r="G168" s="378"/>
      <c r="H168" s="378"/>
      <c r="I168" s="379"/>
      <c r="J168" s="349" t="s">
        <v>9</v>
      </c>
      <c r="K168" s="365" t="s">
        <v>55</v>
      </c>
      <c r="L168" s="363" t="s">
        <v>3</v>
      </c>
      <c r="M168" s="717" t="s">
        <v>87</v>
      </c>
      <c r="N168" s="362" t="s">
        <v>37</v>
      </c>
      <c r="O168" s="360" t="str">
        <f>'PL,HC,INV'!$P$4</f>
        <v>BIN</v>
      </c>
      <c r="P168" s="360" t="str">
        <f>'PL,HC,INV'!$I$6</f>
        <v>K_INR</v>
      </c>
      <c r="Q168" s="351">
        <f>'PL,HC,INV'!Q$135</f>
        <v>0</v>
      </c>
      <c r="R168" s="351">
        <f>'PL,HC,INV'!R$135</f>
        <v>0</v>
      </c>
      <c r="S168" s="351">
        <f>'PL,HC,INV'!S$135</f>
        <v>0</v>
      </c>
      <c r="T168" s="351">
        <f>'PL,HC,INV'!T$135</f>
        <v>0</v>
      </c>
      <c r="U168" s="351">
        <f>'PL,HC,INV'!U$135</f>
        <v>0</v>
      </c>
      <c r="V168" s="351">
        <f>'PL,HC,INV'!V$135</f>
        <v>0</v>
      </c>
      <c r="W168" s="351">
        <f>'PL,HC,INV'!W$135</f>
        <v>0</v>
      </c>
      <c r="X168" s="351">
        <f>'PL,HC,INV'!X$135</f>
        <v>0</v>
      </c>
      <c r="Y168" s="351">
        <f>'PL,HC,INV'!Y$135</f>
        <v>0</v>
      </c>
      <c r="Z168" s="351">
        <f>'PL,HC,INV'!Z$135</f>
        <v>0</v>
      </c>
      <c r="AA168" s="351">
        <f>'PL,HC,INV'!AA$135</f>
        <v>0</v>
      </c>
      <c r="AB168" s="351">
        <f>'PL,HC,INV'!AB$135</f>
        <v>0</v>
      </c>
    </row>
    <row r="169" spans="1:28">
      <c r="A169" s="1057">
        <v>1</v>
      </c>
      <c r="B169" s="1057" t="s">
        <v>549</v>
      </c>
      <c r="C169" s="1061" t="s">
        <v>464</v>
      </c>
      <c r="D169" s="1057" t="s">
        <v>11</v>
      </c>
      <c r="E169" s="1059" t="s">
        <v>713</v>
      </c>
      <c r="G169" s="378"/>
      <c r="H169" s="378"/>
      <c r="I169" s="379"/>
      <c r="J169" s="349" t="s">
        <v>9</v>
      </c>
      <c r="K169" s="365" t="s">
        <v>55</v>
      </c>
      <c r="L169" s="363" t="s">
        <v>3</v>
      </c>
      <c r="M169" s="717" t="s">
        <v>11</v>
      </c>
      <c r="N169" s="362" t="s">
        <v>37</v>
      </c>
      <c r="O169" s="360" t="str">
        <f>'PL,HC,INV'!$P$4</f>
        <v>BIN</v>
      </c>
      <c r="P169" s="360" t="str">
        <f>'PL,HC,INV'!$I$6</f>
        <v>K_INR</v>
      </c>
      <c r="Q169" s="351">
        <f>'PL,HC,INV'!Q$136</f>
        <v>0</v>
      </c>
      <c r="R169" s="351">
        <f>'PL,HC,INV'!R$136</f>
        <v>0</v>
      </c>
      <c r="S169" s="351">
        <f>'PL,HC,INV'!S$136</f>
        <v>0</v>
      </c>
      <c r="T169" s="351">
        <f>'PL,HC,INV'!T$136</f>
        <v>0</v>
      </c>
      <c r="U169" s="351">
        <f>'PL,HC,INV'!U$136</f>
        <v>0</v>
      </c>
      <c r="V169" s="351">
        <f>'PL,HC,INV'!V$136</f>
        <v>0</v>
      </c>
      <c r="W169" s="351">
        <f>'PL,HC,INV'!W$136</f>
        <v>0</v>
      </c>
      <c r="X169" s="351">
        <f>'PL,HC,INV'!X$136</f>
        <v>0</v>
      </c>
      <c r="Y169" s="351">
        <f>'PL,HC,INV'!Y$136</f>
        <v>0</v>
      </c>
      <c r="Z169" s="351">
        <f>'PL,HC,INV'!Z$136</f>
        <v>0</v>
      </c>
      <c r="AA169" s="351">
        <f>'PL,HC,INV'!AA$136</f>
        <v>0</v>
      </c>
      <c r="AB169" s="351">
        <f>'PL,HC,INV'!AB$136</f>
        <v>0</v>
      </c>
    </row>
    <row r="170" spans="1:28" s="1260" customFormat="1">
      <c r="A170" s="1260">
        <v>1</v>
      </c>
      <c r="C170" s="1261"/>
      <c r="F170" s="1262"/>
      <c r="G170" s="1263"/>
      <c r="H170" s="1263"/>
      <c r="I170" s="1264"/>
      <c r="J170" s="1265" t="s">
        <v>791</v>
      </c>
      <c r="K170" s="1266" t="s">
        <v>464</v>
      </c>
      <c r="L170" s="1267" t="s">
        <v>29</v>
      </c>
      <c r="M170" s="1268" t="s">
        <v>4</v>
      </c>
      <c r="N170" s="1269" t="s">
        <v>5</v>
      </c>
      <c r="O170" s="1270" t="str">
        <f>'PL,HC,INV'!$P$4</f>
        <v>BIN</v>
      </c>
      <c r="P170" s="1270" t="str">
        <f>'PL,HC,INV'!$I$6</f>
        <v>K_INR</v>
      </c>
      <c r="Q170" s="1271">
        <f>SUM(Q171:Q182)</f>
        <v>114381</v>
      </c>
      <c r="R170" s="1271">
        <f t="shared" ref="R170:AB170" si="12">SUM(R171:R182)</f>
        <v>43487</v>
      </c>
      <c r="S170" s="1271">
        <f t="shared" si="12"/>
        <v>96024</v>
      </c>
      <c r="T170" s="1271">
        <f t="shared" si="12"/>
        <v>120276</v>
      </c>
      <c r="U170" s="1271">
        <f t="shared" si="12"/>
        <v>140182</v>
      </c>
      <c r="V170" s="1271">
        <f t="shared" si="12"/>
        <v>161083</v>
      </c>
      <c r="W170" s="1271">
        <f t="shared" si="12"/>
        <v>134760</v>
      </c>
      <c r="X170" s="1271">
        <f t="shared" si="12"/>
        <v>133389</v>
      </c>
      <c r="Y170" s="1271">
        <f t="shared" si="12"/>
        <v>120811</v>
      </c>
      <c r="Z170" s="1271">
        <f t="shared" si="12"/>
        <v>145925</v>
      </c>
      <c r="AA170" s="1271">
        <f t="shared" si="12"/>
        <v>98903</v>
      </c>
      <c r="AB170" s="1271">
        <f t="shared" si="12"/>
        <v>192945</v>
      </c>
    </row>
    <row r="171" spans="1:28">
      <c r="A171" s="1057">
        <v>1</v>
      </c>
      <c r="B171" s="1057" t="s">
        <v>695</v>
      </c>
      <c r="C171" s="1061" t="s">
        <v>715</v>
      </c>
      <c r="D171" s="1057" t="s">
        <v>696</v>
      </c>
      <c r="E171" s="1057" t="s">
        <v>47</v>
      </c>
      <c r="G171" s="378"/>
      <c r="H171" s="378"/>
      <c r="I171" s="379"/>
      <c r="J171" s="348" t="s">
        <v>31</v>
      </c>
      <c r="K171" s="365" t="s">
        <v>55</v>
      </c>
      <c r="L171" s="362" t="s">
        <v>29</v>
      </c>
      <c r="M171" s="717" t="s">
        <v>30</v>
      </c>
      <c r="N171" s="363" t="s">
        <v>5</v>
      </c>
      <c r="O171" s="360" t="str">
        <f>'PL,HC,INV'!$P$4</f>
        <v>BIN</v>
      </c>
      <c r="P171" s="360" t="str">
        <f>'PL,HC,INV'!$I$6</f>
        <v>K_INR</v>
      </c>
      <c r="Q171" s="351">
        <f>'PL,HC,INV'!Q$521</f>
        <v>30283</v>
      </c>
      <c r="R171" s="351">
        <f>'PL,HC,INV'!R$521</f>
        <v>3185</v>
      </c>
      <c r="S171" s="351">
        <f>'PL,HC,INV'!S$521</f>
        <v>15616</v>
      </c>
      <c r="T171" s="351">
        <f>'PL,HC,INV'!T$521</f>
        <v>24432</v>
      </c>
      <c r="U171" s="351">
        <f>'PL,HC,INV'!U$521</f>
        <v>35459</v>
      </c>
      <c r="V171" s="351">
        <f>'PL,HC,INV'!V$521</f>
        <v>49283</v>
      </c>
      <c r="W171" s="351">
        <f>'PL,HC,INV'!W$521</f>
        <v>11699</v>
      </c>
      <c r="X171" s="351">
        <f>'PL,HC,INV'!X$521</f>
        <v>28905</v>
      </c>
      <c r="Y171" s="351">
        <f>'PL,HC,INV'!Y$521</f>
        <v>19847</v>
      </c>
      <c r="Z171" s="351">
        <f>'PL,HC,INV'!Z$521</f>
        <v>28824</v>
      </c>
      <c r="AA171" s="351">
        <f>'PL,HC,INV'!AA$521</f>
        <v>11857</v>
      </c>
      <c r="AB171" s="351">
        <f>'PL,HC,INV'!AB$521</f>
        <v>49793</v>
      </c>
    </row>
    <row r="172" spans="1:28">
      <c r="A172" s="1057">
        <v>1</v>
      </c>
      <c r="B172" s="1057" t="s">
        <v>549</v>
      </c>
      <c r="C172" s="1061" t="s">
        <v>714</v>
      </c>
      <c r="D172" s="1057" t="s">
        <v>319</v>
      </c>
      <c r="E172" s="1057" t="s">
        <v>47</v>
      </c>
      <c r="G172" s="378"/>
      <c r="H172" s="378"/>
      <c r="I172" s="379"/>
      <c r="J172" s="348" t="s">
        <v>31</v>
      </c>
      <c r="K172" s="365" t="s">
        <v>55</v>
      </c>
      <c r="L172" s="362" t="s">
        <v>35</v>
      </c>
      <c r="M172" s="717" t="s">
        <v>30</v>
      </c>
      <c r="N172" s="363" t="s">
        <v>5</v>
      </c>
      <c r="O172" s="360" t="str">
        <f>'PL,HC,INV'!$P$4</f>
        <v>BIN</v>
      </c>
      <c r="P172" s="360" t="str">
        <f>'PL,HC,INV'!$I$6</f>
        <v>K_INR</v>
      </c>
      <c r="Q172" s="351">
        <f>'PL,HC,INV'!Q$522</f>
        <v>0</v>
      </c>
      <c r="R172" s="351">
        <f>'PL,HC,INV'!R$522</f>
        <v>0</v>
      </c>
      <c r="S172" s="351">
        <f>'PL,HC,INV'!S$522</f>
        <v>0</v>
      </c>
      <c r="T172" s="351">
        <f>'PL,HC,INV'!T$522</f>
        <v>0</v>
      </c>
      <c r="U172" s="351">
        <f>'PL,HC,INV'!U$522</f>
        <v>0</v>
      </c>
      <c r="V172" s="351">
        <f>'PL,HC,INV'!V$522</f>
        <v>0</v>
      </c>
      <c r="W172" s="351">
        <f>'PL,HC,INV'!W$522</f>
        <v>0</v>
      </c>
      <c r="X172" s="351">
        <f>'PL,HC,INV'!X$522</f>
        <v>0</v>
      </c>
      <c r="Y172" s="351">
        <f>'PL,HC,INV'!Y$522</f>
        <v>0</v>
      </c>
      <c r="Z172" s="351">
        <f>'PL,HC,INV'!Z$522</f>
        <v>0</v>
      </c>
      <c r="AA172" s="351">
        <f>'PL,HC,INV'!AA$522</f>
        <v>0</v>
      </c>
      <c r="AB172" s="351">
        <f>'PL,HC,INV'!AB$522</f>
        <v>0</v>
      </c>
    </row>
    <row r="173" spans="1:28">
      <c r="A173" s="1057">
        <v>1</v>
      </c>
      <c r="B173" s="1057" t="s">
        <v>695</v>
      </c>
      <c r="C173" s="1061" t="s">
        <v>716</v>
      </c>
      <c r="D173" s="1057" t="s">
        <v>699</v>
      </c>
      <c r="E173" s="1057" t="s">
        <v>47</v>
      </c>
      <c r="G173" s="378"/>
      <c r="H173" s="378"/>
      <c r="I173" s="379"/>
      <c r="J173" s="348" t="s">
        <v>31</v>
      </c>
      <c r="K173" s="365" t="s">
        <v>55</v>
      </c>
      <c r="L173" s="362" t="s">
        <v>29</v>
      </c>
      <c r="M173" s="717" t="s">
        <v>33</v>
      </c>
      <c r="N173" s="363" t="s">
        <v>5</v>
      </c>
      <c r="O173" s="360" t="str">
        <f>'PL,HC,INV'!$P$4</f>
        <v>BIN</v>
      </c>
      <c r="P173" s="360" t="str">
        <f>'PL,HC,INV'!$I$6</f>
        <v>K_INR</v>
      </c>
      <c r="Q173" s="351">
        <f>'PL,HC,INV'!Q$524</f>
        <v>96678</v>
      </c>
      <c r="R173" s="351">
        <f>'PL,HC,INV'!R$524</f>
        <v>53829</v>
      </c>
      <c r="S173" s="351">
        <f>'PL,HC,INV'!S$524</f>
        <v>93464</v>
      </c>
      <c r="T173" s="351">
        <f>'PL,HC,INV'!T$524</f>
        <v>108916</v>
      </c>
      <c r="U173" s="351">
        <f>'PL,HC,INV'!U$524</f>
        <v>119758</v>
      </c>
      <c r="V173" s="351">
        <f>'PL,HC,INV'!V$524</f>
        <v>124059</v>
      </c>
      <c r="W173" s="351">
        <f>'PL,HC,INV'!W$524</f>
        <v>137207</v>
      </c>
      <c r="X173" s="351">
        <f>'PL,HC,INV'!X$524</f>
        <v>118363</v>
      </c>
      <c r="Y173" s="351">
        <f>'PL,HC,INV'!Y$524</f>
        <v>114960</v>
      </c>
      <c r="Z173" s="351">
        <f>'PL,HC,INV'!Z$524</f>
        <v>130656</v>
      </c>
      <c r="AA173" s="351">
        <f>'PL,HC,INV'!AA$524</f>
        <v>101794</v>
      </c>
      <c r="AB173" s="351">
        <f>'PL,HC,INV'!AB$524</f>
        <v>163520</v>
      </c>
    </row>
    <row r="174" spans="1:28">
      <c r="A174" s="1057">
        <v>1</v>
      </c>
      <c r="B174" s="1057" t="s">
        <v>549</v>
      </c>
      <c r="C174" s="1061" t="s">
        <v>464</v>
      </c>
      <c r="D174" s="1057" t="s">
        <v>548</v>
      </c>
      <c r="E174" s="1057" t="s">
        <v>47</v>
      </c>
      <c r="G174" s="378"/>
      <c r="H174" s="378"/>
      <c r="I174" s="379"/>
      <c r="J174" s="348" t="s">
        <v>31</v>
      </c>
      <c r="K174" s="365" t="s">
        <v>55</v>
      </c>
      <c r="L174" s="362" t="s">
        <v>35</v>
      </c>
      <c r="M174" s="717" t="s">
        <v>33</v>
      </c>
      <c r="N174" s="363" t="s">
        <v>5</v>
      </c>
      <c r="O174" s="360" t="str">
        <f>'PL,HC,INV'!$P$4</f>
        <v>BIN</v>
      </c>
      <c r="P174" s="360" t="str">
        <f>'PL,HC,INV'!$I$6</f>
        <v>K_INR</v>
      </c>
      <c r="Q174" s="351">
        <f>'PL,HC,INV'!Q$527</f>
        <v>0</v>
      </c>
      <c r="R174" s="351">
        <f>'PL,HC,INV'!R$527</f>
        <v>0</v>
      </c>
      <c r="S174" s="351">
        <f>'PL,HC,INV'!S$527</f>
        <v>0</v>
      </c>
      <c r="T174" s="351">
        <f>'PL,HC,INV'!T$527</f>
        <v>0</v>
      </c>
      <c r="U174" s="351">
        <f>'PL,HC,INV'!U$527</f>
        <v>0</v>
      </c>
      <c r="V174" s="351">
        <f>'PL,HC,INV'!V$527</f>
        <v>0</v>
      </c>
      <c r="W174" s="351">
        <f>'PL,HC,INV'!W$527</f>
        <v>0</v>
      </c>
      <c r="X174" s="351">
        <f>'PL,HC,INV'!X$527</f>
        <v>0</v>
      </c>
      <c r="Y174" s="351">
        <f>'PL,HC,INV'!Y$527</f>
        <v>0</v>
      </c>
      <c r="Z174" s="351">
        <f>'PL,HC,INV'!Z$527</f>
        <v>0</v>
      </c>
      <c r="AA174" s="351">
        <f>'PL,HC,INV'!AA$527</f>
        <v>0</v>
      </c>
      <c r="AB174" s="351">
        <f>'PL,HC,INV'!AB$527</f>
        <v>0</v>
      </c>
    </row>
    <row r="175" spans="1:28" s="724" customFormat="1">
      <c r="A175" s="1057">
        <v>1</v>
      </c>
      <c r="B175" s="1057" t="s">
        <v>703</v>
      </c>
      <c r="C175" s="1061" t="s">
        <v>714</v>
      </c>
      <c r="D175" s="1057" t="s">
        <v>548</v>
      </c>
      <c r="E175" s="1057" t="s">
        <v>47</v>
      </c>
      <c r="G175" s="725"/>
      <c r="H175" s="725"/>
      <c r="I175" s="726"/>
      <c r="J175" s="723" t="s">
        <v>455</v>
      </c>
      <c r="K175" s="727" t="s">
        <v>55</v>
      </c>
      <c r="L175" s="728" t="s">
        <v>29</v>
      </c>
      <c r="M175" s="729" t="s">
        <v>33</v>
      </c>
      <c r="N175" s="730" t="s">
        <v>5</v>
      </c>
      <c r="O175" s="731" t="str">
        <f>'PL,HC,INV'!$P$4</f>
        <v>BIN</v>
      </c>
      <c r="P175" s="731" t="str">
        <f>'PL,HC,INV'!$I$6</f>
        <v>K_INR</v>
      </c>
      <c r="Q175" s="732">
        <f>'PL,HC,INV'!Q$529</f>
        <v>-12264</v>
      </c>
      <c r="R175" s="732">
        <f>'PL,HC,INV'!R$529</f>
        <v>-12618</v>
      </c>
      <c r="S175" s="732">
        <f>'PL,HC,INV'!S$529</f>
        <v>-12253</v>
      </c>
      <c r="T175" s="732">
        <f>'PL,HC,INV'!T$529</f>
        <v>-12438</v>
      </c>
      <c r="U175" s="732">
        <f>'PL,HC,INV'!U$529</f>
        <v>-12438</v>
      </c>
      <c r="V175" s="732">
        <f>'PL,HC,INV'!V$529</f>
        <v>-10123</v>
      </c>
      <c r="W175" s="732">
        <f>'PL,HC,INV'!W$529</f>
        <v>-11469</v>
      </c>
      <c r="X175" s="732">
        <f>'PL,HC,INV'!X$529</f>
        <v>-11516</v>
      </c>
      <c r="Y175" s="732">
        <f>'PL,HC,INV'!Y$529</f>
        <v>-11400</v>
      </c>
      <c r="Z175" s="732">
        <f>'PL,HC,INV'!Z$529</f>
        <v>-11235</v>
      </c>
      <c r="AA175" s="732">
        <f>'PL,HC,INV'!AA$529</f>
        <v>-11453</v>
      </c>
      <c r="AB175" s="732">
        <f>'PL,HC,INV'!AB$529</f>
        <v>-11641</v>
      </c>
    </row>
    <row r="176" spans="1:28" s="724" customFormat="1">
      <c r="A176" s="1057">
        <v>1</v>
      </c>
      <c r="B176" s="1057" t="s">
        <v>549</v>
      </c>
      <c r="C176" s="1061" t="s">
        <v>714</v>
      </c>
      <c r="D176" s="1057" t="s">
        <v>548</v>
      </c>
      <c r="E176" s="1057" t="s">
        <v>47</v>
      </c>
      <c r="G176" s="725"/>
      <c r="H176" s="725"/>
      <c r="I176" s="726"/>
      <c r="J176" s="723" t="s">
        <v>456</v>
      </c>
      <c r="K176" s="727" t="s">
        <v>55</v>
      </c>
      <c r="L176" s="728" t="s">
        <v>29</v>
      </c>
      <c r="M176" s="729" t="s">
        <v>33</v>
      </c>
      <c r="N176" s="730" t="s">
        <v>5</v>
      </c>
      <c r="O176" s="731" t="str">
        <f>'PL,HC,INV'!$P$4</f>
        <v>BIN</v>
      </c>
      <c r="P176" s="731" t="str">
        <f>'PL,HC,INV'!$I$6</f>
        <v>K_INR</v>
      </c>
      <c r="Q176" s="732">
        <f>'PL,HC,INV'!Q$530</f>
        <v>-15</v>
      </c>
      <c r="R176" s="732">
        <f>'PL,HC,INV'!R$530</f>
        <v>-608</v>
      </c>
      <c r="S176" s="732">
        <f>'PL,HC,INV'!S$530</f>
        <v>-502</v>
      </c>
      <c r="T176" s="732">
        <f>'PL,HC,INV'!T$530</f>
        <v>-388</v>
      </c>
      <c r="U176" s="732">
        <f>'PL,HC,INV'!U$530</f>
        <v>-2351</v>
      </c>
      <c r="V176" s="732">
        <f>'PL,HC,INV'!V$530</f>
        <v>-1840</v>
      </c>
      <c r="W176" s="732">
        <f>'PL,HC,INV'!W$530</f>
        <v>-2376</v>
      </c>
      <c r="X176" s="732">
        <f>'PL,HC,INV'!X$530</f>
        <v>-2062</v>
      </c>
      <c r="Y176" s="732">
        <f>'PL,HC,INV'!Y$530</f>
        <v>-2103</v>
      </c>
      <c r="Z176" s="732">
        <f>'PL,HC,INV'!Z$530</f>
        <v>-2019</v>
      </c>
      <c r="AA176" s="732">
        <f>'PL,HC,INV'!AA$530</f>
        <v>-3021</v>
      </c>
      <c r="AB176" s="732">
        <f>'PL,HC,INV'!AB$530</f>
        <v>-8667</v>
      </c>
    </row>
    <row r="177" spans="1:28" s="724" customFormat="1">
      <c r="A177" s="1057">
        <v>1</v>
      </c>
      <c r="B177" s="1057" t="s">
        <v>695</v>
      </c>
      <c r="C177" s="1061" t="s">
        <v>714</v>
      </c>
      <c r="D177" s="1057" t="s">
        <v>699</v>
      </c>
      <c r="E177" s="1057" t="s">
        <v>47</v>
      </c>
      <c r="G177" s="725"/>
      <c r="H177" s="725"/>
      <c r="I177" s="726"/>
      <c r="J177" s="723" t="s">
        <v>457</v>
      </c>
      <c r="K177" s="727" t="s">
        <v>55</v>
      </c>
      <c r="L177" s="728" t="s">
        <v>29</v>
      </c>
      <c r="M177" s="729" t="s">
        <v>33</v>
      </c>
      <c r="N177" s="730" t="s">
        <v>5</v>
      </c>
      <c r="O177" s="731" t="str">
        <f>'PL,HC,INV'!$P$4</f>
        <v>BIN</v>
      </c>
      <c r="P177" s="731" t="str">
        <f>'PL,HC,INV'!$I$6</f>
        <v>K_INR</v>
      </c>
      <c r="Q177" s="732">
        <f>'PL,HC,INV'!Q$535</f>
        <v>0</v>
      </c>
      <c r="R177" s="732">
        <f>'PL,HC,INV'!R$535</f>
        <v>0</v>
      </c>
      <c r="S177" s="732">
        <f>'PL,HC,INV'!S$535</f>
        <v>0</v>
      </c>
      <c r="T177" s="732">
        <f>'PL,HC,INV'!T$535</f>
        <v>0</v>
      </c>
      <c r="U177" s="732">
        <f>'PL,HC,INV'!U$535</f>
        <v>0</v>
      </c>
      <c r="V177" s="732">
        <f>'PL,HC,INV'!V$535</f>
        <v>0</v>
      </c>
      <c r="W177" s="732">
        <f>'PL,HC,INV'!W$535</f>
        <v>0</v>
      </c>
      <c r="X177" s="732">
        <f>'PL,HC,INV'!X$535</f>
        <v>0</v>
      </c>
      <c r="Y177" s="732">
        <f>'PL,HC,INV'!Y$535</f>
        <v>0</v>
      </c>
      <c r="Z177" s="732">
        <f>'PL,HC,INV'!Z$535</f>
        <v>0</v>
      </c>
      <c r="AA177" s="732">
        <f>'PL,HC,INV'!AA$535</f>
        <v>0</v>
      </c>
      <c r="AB177" s="732">
        <f>'PL,HC,INV'!AB$535</f>
        <v>0</v>
      </c>
    </row>
    <row r="178" spans="1:28" s="724" customFormat="1">
      <c r="A178" s="1057">
        <v>1</v>
      </c>
      <c r="B178" s="1057" t="s">
        <v>695</v>
      </c>
      <c r="C178" s="1061" t="s">
        <v>715</v>
      </c>
      <c r="D178" s="1057" t="s">
        <v>699</v>
      </c>
      <c r="E178" s="1057" t="s">
        <v>47</v>
      </c>
      <c r="G178" s="725"/>
      <c r="H178" s="725"/>
      <c r="I178" s="726"/>
      <c r="J178" s="723" t="s">
        <v>458</v>
      </c>
      <c r="K178" s="727" t="s">
        <v>55</v>
      </c>
      <c r="L178" s="728" t="s">
        <v>29</v>
      </c>
      <c r="M178" s="729" t="s">
        <v>33</v>
      </c>
      <c r="N178" s="730" t="s">
        <v>5</v>
      </c>
      <c r="O178" s="731" t="str">
        <f>'PL,HC,INV'!$P$4</f>
        <v>BIN</v>
      </c>
      <c r="P178" s="731" t="str">
        <f>'PL,HC,INV'!$I$6</f>
        <v>K_INR</v>
      </c>
      <c r="Q178" s="732">
        <f>'PL,HC,INV'!Q$531</f>
        <v>0</v>
      </c>
      <c r="R178" s="732">
        <f>'PL,HC,INV'!R$531</f>
        <v>0</v>
      </c>
      <c r="S178" s="732">
        <f>'PL,HC,INV'!S$531</f>
        <v>0</v>
      </c>
      <c r="T178" s="732">
        <f>'PL,HC,INV'!T$531</f>
        <v>0</v>
      </c>
      <c r="U178" s="732">
        <f>'PL,HC,INV'!U$531</f>
        <v>0</v>
      </c>
      <c r="V178" s="732">
        <f>'PL,HC,INV'!V$531</f>
        <v>0</v>
      </c>
      <c r="W178" s="732">
        <f>'PL,HC,INV'!W$531</f>
        <v>0</v>
      </c>
      <c r="X178" s="732">
        <f>'PL,HC,INV'!X$531</f>
        <v>0</v>
      </c>
      <c r="Y178" s="732">
        <f>'PL,HC,INV'!Y$531</f>
        <v>0</v>
      </c>
      <c r="Z178" s="732">
        <f>'PL,HC,INV'!Z$531</f>
        <v>0</v>
      </c>
      <c r="AA178" s="732">
        <f>'PL,HC,INV'!AA$531</f>
        <v>0</v>
      </c>
      <c r="AB178" s="732">
        <f>'PL,HC,INV'!AB$531</f>
        <v>0</v>
      </c>
    </row>
    <row r="179" spans="1:28" s="724" customFormat="1">
      <c r="A179" s="1057">
        <v>1</v>
      </c>
      <c r="B179" s="1057" t="s">
        <v>703</v>
      </c>
      <c r="C179" s="1061" t="s">
        <v>464</v>
      </c>
      <c r="D179" s="1057" t="s">
        <v>717</v>
      </c>
      <c r="E179" s="1057" t="s">
        <v>47</v>
      </c>
      <c r="G179" s="725"/>
      <c r="H179" s="725"/>
      <c r="I179" s="726"/>
      <c r="J179" s="723" t="s">
        <v>459</v>
      </c>
      <c r="K179" s="727" t="s">
        <v>55</v>
      </c>
      <c r="L179" s="728" t="s">
        <v>29</v>
      </c>
      <c r="M179" s="729" t="s">
        <v>33</v>
      </c>
      <c r="N179" s="730" t="s">
        <v>5</v>
      </c>
      <c r="O179" s="731" t="str">
        <f>'PL,HC,INV'!$P$4</f>
        <v>BIN</v>
      </c>
      <c r="P179" s="731" t="str">
        <f>'PL,HC,INV'!$I$6</f>
        <v>K_INR</v>
      </c>
      <c r="Q179" s="732">
        <f>'PL,HC,INV'!Q$533</f>
        <v>-301</v>
      </c>
      <c r="R179" s="732">
        <f>'PL,HC,INV'!R$533</f>
        <v>-301</v>
      </c>
      <c r="S179" s="732">
        <f>'PL,HC,INV'!S$533</f>
        <v>-301</v>
      </c>
      <c r="T179" s="732">
        <f>'PL,HC,INV'!T$533</f>
        <v>-246</v>
      </c>
      <c r="U179" s="732">
        <f>'PL,HC,INV'!U$533</f>
        <v>-246</v>
      </c>
      <c r="V179" s="732">
        <f>'PL,HC,INV'!V$533</f>
        <v>-296</v>
      </c>
      <c r="W179" s="732">
        <f>'PL,HC,INV'!W$533</f>
        <v>-301</v>
      </c>
      <c r="X179" s="732">
        <f>'PL,HC,INV'!X$533</f>
        <v>-301</v>
      </c>
      <c r="Y179" s="732">
        <f>'PL,HC,INV'!Y$533</f>
        <v>-493</v>
      </c>
      <c r="Z179" s="732">
        <f>'PL,HC,INV'!Z$533</f>
        <v>-301</v>
      </c>
      <c r="AA179" s="732">
        <f>'PL,HC,INV'!AA$533</f>
        <v>-274</v>
      </c>
      <c r="AB179" s="732">
        <f>'PL,HC,INV'!AB$533</f>
        <v>-60</v>
      </c>
    </row>
    <row r="180" spans="1:28" s="724" customFormat="1">
      <c r="A180" s="1057">
        <v>1</v>
      </c>
      <c r="B180" s="1057" t="s">
        <v>695</v>
      </c>
      <c r="C180" s="1061" t="s">
        <v>714</v>
      </c>
      <c r="D180" s="1057" t="s">
        <v>548</v>
      </c>
      <c r="E180" s="1057" t="s">
        <v>47</v>
      </c>
      <c r="G180" s="725"/>
      <c r="H180" s="725"/>
      <c r="I180" s="726"/>
      <c r="J180" s="723" t="s">
        <v>460</v>
      </c>
      <c r="K180" s="727" t="s">
        <v>55</v>
      </c>
      <c r="L180" s="728" t="s">
        <v>29</v>
      </c>
      <c r="M180" s="729" t="s">
        <v>33</v>
      </c>
      <c r="N180" s="730" t="s">
        <v>5</v>
      </c>
      <c r="O180" s="731" t="str">
        <f>'PL,HC,INV'!$P$4</f>
        <v>BIN</v>
      </c>
      <c r="P180" s="731" t="str">
        <f>'PL,HC,INV'!$I$6</f>
        <v>K_INR</v>
      </c>
      <c r="Q180" s="732">
        <f>'PL,HC,INV'!Q$534</f>
        <v>0</v>
      </c>
      <c r="R180" s="732">
        <f>'PL,HC,INV'!R$534</f>
        <v>0</v>
      </c>
      <c r="S180" s="732">
        <f>'PL,HC,INV'!S$534</f>
        <v>0</v>
      </c>
      <c r="T180" s="732">
        <f>'PL,HC,INV'!T$534</f>
        <v>0</v>
      </c>
      <c r="U180" s="732">
        <f>'PL,HC,INV'!U$534</f>
        <v>0</v>
      </c>
      <c r="V180" s="732">
        <f>'PL,HC,INV'!V$534</f>
        <v>0</v>
      </c>
      <c r="W180" s="732">
        <f>'PL,HC,INV'!W$534</f>
        <v>0</v>
      </c>
      <c r="X180" s="732">
        <f>'PL,HC,INV'!X$534</f>
        <v>0</v>
      </c>
      <c r="Y180" s="732">
        <f>'PL,HC,INV'!Y$534</f>
        <v>0</v>
      </c>
      <c r="Z180" s="732">
        <f>'PL,HC,INV'!Z$534</f>
        <v>0</v>
      </c>
      <c r="AA180" s="732">
        <f>'PL,HC,INV'!AA$534</f>
        <v>0</v>
      </c>
      <c r="AB180" s="732">
        <f>'PL,HC,INV'!AB$534</f>
        <v>0</v>
      </c>
    </row>
    <row r="181" spans="1:28">
      <c r="A181" s="1057">
        <v>1</v>
      </c>
      <c r="B181" s="1057" t="s">
        <v>549</v>
      </c>
      <c r="C181" s="1061" t="s">
        <v>714</v>
      </c>
      <c r="D181" s="1061" t="s">
        <v>87</v>
      </c>
      <c r="E181" s="1057" t="s">
        <v>47</v>
      </c>
      <c r="G181" s="378"/>
      <c r="H181" s="378"/>
      <c r="I181" s="379"/>
      <c r="J181" s="348" t="s">
        <v>31</v>
      </c>
      <c r="K181" s="365" t="s">
        <v>55</v>
      </c>
      <c r="L181" s="362" t="s">
        <v>29</v>
      </c>
      <c r="M181" s="717" t="s">
        <v>87</v>
      </c>
      <c r="N181" s="363" t="s">
        <v>5</v>
      </c>
      <c r="O181" s="360" t="str">
        <f>'PL,HC,INV'!$P$4</f>
        <v>BIN</v>
      </c>
      <c r="P181" s="360" t="str">
        <f>'PL,HC,INV'!$I$6</f>
        <v>K_INR</v>
      </c>
      <c r="Q181" s="351">
        <f>'PL,HC,INV'!Q$536</f>
        <v>0</v>
      </c>
      <c r="R181" s="351">
        <f>'PL,HC,INV'!R$536</f>
        <v>0</v>
      </c>
      <c r="S181" s="351">
        <f>'PL,HC,INV'!S$536</f>
        <v>0</v>
      </c>
      <c r="T181" s="351">
        <f>'PL,HC,INV'!T$536</f>
        <v>0</v>
      </c>
      <c r="U181" s="351">
        <f>'PL,HC,INV'!U$536</f>
        <v>0</v>
      </c>
      <c r="V181" s="351">
        <f>'PL,HC,INV'!V$536</f>
        <v>0</v>
      </c>
      <c r="W181" s="351">
        <f>'PL,HC,INV'!W$536</f>
        <v>0</v>
      </c>
      <c r="X181" s="351">
        <f>'PL,HC,INV'!X$536</f>
        <v>0</v>
      </c>
      <c r="Y181" s="351">
        <f>'PL,HC,INV'!Y$536</f>
        <v>0</v>
      </c>
      <c r="Z181" s="351">
        <f>'PL,HC,INV'!Z$536</f>
        <v>0</v>
      </c>
      <c r="AA181" s="351">
        <f>'PL,HC,INV'!AA$536</f>
        <v>0</v>
      </c>
      <c r="AB181" s="351">
        <f>'PL,HC,INV'!AB$536</f>
        <v>0</v>
      </c>
    </row>
    <row r="182" spans="1:28">
      <c r="A182" s="1057">
        <v>1</v>
      </c>
      <c r="B182" s="1057" t="s">
        <v>695</v>
      </c>
      <c r="C182" s="1061" t="s">
        <v>464</v>
      </c>
      <c r="D182" s="1057" t="s">
        <v>718</v>
      </c>
      <c r="E182" s="1057" t="s">
        <v>47</v>
      </c>
      <c r="G182" s="378"/>
      <c r="H182" s="378"/>
      <c r="I182" s="379"/>
      <c r="J182" s="348" t="s">
        <v>31</v>
      </c>
      <c r="K182" s="365" t="s">
        <v>55</v>
      </c>
      <c r="L182" s="362" t="s">
        <v>29</v>
      </c>
      <c r="M182" s="717" t="s">
        <v>11</v>
      </c>
      <c r="N182" s="363" t="s">
        <v>5</v>
      </c>
      <c r="O182" s="360" t="str">
        <f>'PL,HC,INV'!$P$4</f>
        <v>BIN</v>
      </c>
      <c r="P182" s="360" t="str">
        <f>'PL,HC,INV'!$I$6</f>
        <v>K_INR</v>
      </c>
      <c r="Q182" s="351">
        <f>'PL,HC,INV'!Q$541</f>
        <v>0</v>
      </c>
      <c r="R182" s="351">
        <f>'PL,HC,INV'!R$541</f>
        <v>0</v>
      </c>
      <c r="S182" s="351">
        <f>'PL,HC,INV'!S$541</f>
        <v>0</v>
      </c>
      <c r="T182" s="351">
        <f>'PL,HC,INV'!T$541</f>
        <v>0</v>
      </c>
      <c r="U182" s="351">
        <f>'PL,HC,INV'!U$541</f>
        <v>0</v>
      </c>
      <c r="V182" s="351">
        <f>'PL,HC,INV'!V$541</f>
        <v>0</v>
      </c>
      <c r="W182" s="351">
        <f>'PL,HC,INV'!W$541</f>
        <v>0</v>
      </c>
      <c r="X182" s="351">
        <f>'PL,HC,INV'!X$541</f>
        <v>0</v>
      </c>
      <c r="Y182" s="351">
        <f>'PL,HC,INV'!Y$541</f>
        <v>0</v>
      </c>
      <c r="Z182" s="351">
        <f>'PL,HC,INV'!Z$541</f>
        <v>0</v>
      </c>
      <c r="AA182" s="351">
        <f>'PL,HC,INV'!AA$541</f>
        <v>0</v>
      </c>
      <c r="AB182" s="351">
        <f>'PL,HC,INV'!AB$541</f>
        <v>0</v>
      </c>
    </row>
    <row r="183" spans="1:28" s="1260" customFormat="1">
      <c r="A183" s="1260">
        <v>1</v>
      </c>
      <c r="C183" s="1261"/>
      <c r="F183" s="1262"/>
      <c r="G183" s="1263"/>
      <c r="H183" s="1263"/>
      <c r="I183" s="1264"/>
      <c r="J183" s="1265" t="s">
        <v>791</v>
      </c>
      <c r="K183" s="1266" t="s">
        <v>464</v>
      </c>
      <c r="L183" s="1267" t="s">
        <v>32</v>
      </c>
      <c r="M183" s="1268" t="s">
        <v>4</v>
      </c>
      <c r="N183" s="1269" t="s">
        <v>5</v>
      </c>
      <c r="O183" s="1270" t="str">
        <f>'PL,HC,INV'!$P$4</f>
        <v>BIN</v>
      </c>
      <c r="P183" s="1270" t="str">
        <f>'PL,HC,INV'!$I$6</f>
        <v>K_INR</v>
      </c>
      <c r="Q183" s="1271">
        <f>SUM(Q184:Q195)</f>
        <v>16062</v>
      </c>
      <c r="R183" s="1271">
        <f t="shared" ref="R183:AB183" si="13">SUM(R184:R195)</f>
        <v>6883</v>
      </c>
      <c r="S183" s="1271">
        <f t="shared" si="13"/>
        <v>13787</v>
      </c>
      <c r="T183" s="1271">
        <f t="shared" si="13"/>
        <v>6860</v>
      </c>
      <c r="U183" s="1271">
        <f t="shared" si="13"/>
        <v>13383</v>
      </c>
      <c r="V183" s="1271">
        <f t="shared" si="13"/>
        <v>17027</v>
      </c>
      <c r="W183" s="1271">
        <f t="shared" si="13"/>
        <v>18415</v>
      </c>
      <c r="X183" s="1271">
        <f t="shared" si="13"/>
        <v>16569</v>
      </c>
      <c r="Y183" s="1271">
        <f t="shared" si="13"/>
        <v>17136</v>
      </c>
      <c r="Z183" s="1271">
        <f t="shared" si="13"/>
        <v>13417</v>
      </c>
      <c r="AA183" s="1271">
        <f t="shared" si="13"/>
        <v>9970</v>
      </c>
      <c r="AB183" s="1271">
        <f t="shared" si="13"/>
        <v>11955</v>
      </c>
    </row>
    <row r="184" spans="1:28">
      <c r="A184" s="1057">
        <v>1</v>
      </c>
      <c r="B184" s="1057" t="s">
        <v>695</v>
      </c>
      <c r="C184" s="1061" t="s">
        <v>714</v>
      </c>
      <c r="D184" s="1057" t="s">
        <v>319</v>
      </c>
      <c r="E184" s="1057" t="s">
        <v>47</v>
      </c>
      <c r="G184" s="378"/>
      <c r="H184" s="378"/>
      <c r="I184" s="379"/>
      <c r="J184" s="348" t="s">
        <v>31</v>
      </c>
      <c r="K184" s="365" t="s">
        <v>55</v>
      </c>
      <c r="L184" s="362" t="s">
        <v>32</v>
      </c>
      <c r="M184" s="717" t="s">
        <v>30</v>
      </c>
      <c r="N184" s="363" t="s">
        <v>5</v>
      </c>
      <c r="O184" s="360" t="str">
        <f>'PL,HC,INV'!$P$4</f>
        <v>BIN</v>
      </c>
      <c r="P184" s="360" t="str">
        <f>'PL,HC,INV'!$I$6</f>
        <v>K_INR</v>
      </c>
      <c r="Q184" s="351">
        <f>'PL,HC,INV'!Q$544</f>
        <v>610</v>
      </c>
      <c r="R184" s="351">
        <f>'PL,HC,INV'!R$544</f>
        <v>237</v>
      </c>
      <c r="S184" s="351">
        <f>'PL,HC,INV'!S$544</f>
        <v>5393</v>
      </c>
      <c r="T184" s="351">
        <f>'PL,HC,INV'!T$544</f>
        <v>2426</v>
      </c>
      <c r="U184" s="351">
        <f>'PL,HC,INV'!U$544</f>
        <v>1855</v>
      </c>
      <c r="V184" s="351">
        <f>'PL,HC,INV'!V$544</f>
        <v>8799</v>
      </c>
      <c r="W184" s="351">
        <f>'PL,HC,INV'!W$544</f>
        <v>1693</v>
      </c>
      <c r="X184" s="351">
        <f>'PL,HC,INV'!X$544</f>
        <v>5482</v>
      </c>
      <c r="Y184" s="351">
        <f>'PL,HC,INV'!Y$544</f>
        <v>6323</v>
      </c>
      <c r="Z184" s="351">
        <f>'PL,HC,INV'!Z$544</f>
        <v>2075</v>
      </c>
      <c r="AA184" s="351">
        <f>'PL,HC,INV'!AA$544</f>
        <v>290</v>
      </c>
      <c r="AB184" s="351">
        <f>'PL,HC,INV'!AB$544</f>
        <v>1366</v>
      </c>
    </row>
    <row r="185" spans="1:28">
      <c r="A185" s="1057">
        <v>1</v>
      </c>
      <c r="B185" s="1057" t="s">
        <v>695</v>
      </c>
      <c r="C185" s="1061" t="s">
        <v>719</v>
      </c>
      <c r="D185" s="1057" t="s">
        <v>696</v>
      </c>
      <c r="E185" s="1057" t="s">
        <v>47</v>
      </c>
      <c r="G185" s="378"/>
      <c r="H185" s="378"/>
      <c r="I185" s="379"/>
      <c r="J185" s="348" t="s">
        <v>31</v>
      </c>
      <c r="K185" s="365" t="s">
        <v>55</v>
      </c>
      <c r="L185" s="362" t="s">
        <v>36</v>
      </c>
      <c r="M185" s="717" t="s">
        <v>30</v>
      </c>
      <c r="N185" s="363" t="s">
        <v>5</v>
      </c>
      <c r="O185" s="360" t="str">
        <f>'PL,HC,INV'!$P$4</f>
        <v>BIN</v>
      </c>
      <c r="P185" s="360" t="str">
        <f>'PL,HC,INV'!$I$6</f>
        <v>K_INR</v>
      </c>
      <c r="Q185" s="351">
        <f>'PL,HC,INV'!Q$545</f>
        <v>0</v>
      </c>
      <c r="R185" s="351">
        <f>'PL,HC,INV'!R$545</f>
        <v>0</v>
      </c>
      <c r="S185" s="351">
        <f>'PL,HC,INV'!S$545</f>
        <v>0</v>
      </c>
      <c r="T185" s="351">
        <f>'PL,HC,INV'!T$545</f>
        <v>0</v>
      </c>
      <c r="U185" s="351">
        <f>'PL,HC,INV'!U$545</f>
        <v>0</v>
      </c>
      <c r="V185" s="351">
        <f>'PL,HC,INV'!V$545</f>
        <v>0</v>
      </c>
      <c r="W185" s="351">
        <f>'PL,HC,INV'!W$545</f>
        <v>0</v>
      </c>
      <c r="X185" s="351">
        <f>'PL,HC,INV'!X$545</f>
        <v>0</v>
      </c>
      <c r="Y185" s="351">
        <f>'PL,HC,INV'!Y$545</f>
        <v>0</v>
      </c>
      <c r="Z185" s="351">
        <f>'PL,HC,INV'!Z$545</f>
        <v>0</v>
      </c>
      <c r="AA185" s="351">
        <f>'PL,HC,INV'!AA$545</f>
        <v>0</v>
      </c>
      <c r="AB185" s="351">
        <f>'PL,HC,INV'!AB$545</f>
        <v>0</v>
      </c>
    </row>
    <row r="186" spans="1:28">
      <c r="A186" s="1057">
        <v>1</v>
      </c>
      <c r="B186" s="1057" t="s">
        <v>549</v>
      </c>
      <c r="C186" s="1061" t="s">
        <v>714</v>
      </c>
      <c r="D186" s="1057" t="s">
        <v>706</v>
      </c>
      <c r="E186" s="1057" t="s">
        <v>47</v>
      </c>
      <c r="G186" s="378"/>
      <c r="H186" s="378"/>
      <c r="I186" s="379"/>
      <c r="J186" s="348" t="s">
        <v>31</v>
      </c>
      <c r="K186" s="365" t="s">
        <v>55</v>
      </c>
      <c r="L186" s="362" t="s">
        <v>32</v>
      </c>
      <c r="M186" s="717" t="s">
        <v>33</v>
      </c>
      <c r="N186" s="363" t="s">
        <v>5</v>
      </c>
      <c r="O186" s="360" t="str">
        <f>'PL,HC,INV'!$P$4</f>
        <v>BIN</v>
      </c>
      <c r="P186" s="360" t="str">
        <f>'PL,HC,INV'!$I$6</f>
        <v>K_INR</v>
      </c>
      <c r="Q186" s="351">
        <f>'PL,HC,INV'!Q$547</f>
        <v>15452</v>
      </c>
      <c r="R186" s="351">
        <f>'PL,HC,INV'!R$547</f>
        <v>6646</v>
      </c>
      <c r="S186" s="351">
        <f>'PL,HC,INV'!S$547</f>
        <v>8394</v>
      </c>
      <c r="T186" s="351">
        <f>'PL,HC,INV'!T$547</f>
        <v>4434</v>
      </c>
      <c r="U186" s="351">
        <f>'PL,HC,INV'!U$547</f>
        <v>11528</v>
      </c>
      <c r="V186" s="351">
        <f>'PL,HC,INV'!V$547</f>
        <v>8228</v>
      </c>
      <c r="W186" s="351">
        <f>'PL,HC,INV'!W$547</f>
        <v>16722</v>
      </c>
      <c r="X186" s="351">
        <f>'PL,HC,INV'!X$547</f>
        <v>11087</v>
      </c>
      <c r="Y186" s="351">
        <f>'PL,HC,INV'!Y$547</f>
        <v>10813</v>
      </c>
      <c r="Z186" s="351">
        <f>'PL,HC,INV'!Z$547</f>
        <v>11342</v>
      </c>
      <c r="AA186" s="351">
        <f>'PL,HC,INV'!AA$547</f>
        <v>9680</v>
      </c>
      <c r="AB186" s="351">
        <f>'PL,HC,INV'!AB$547</f>
        <v>10589</v>
      </c>
    </row>
    <row r="187" spans="1:28">
      <c r="A187" s="1057">
        <v>1</v>
      </c>
      <c r="B187" s="1057" t="s">
        <v>549</v>
      </c>
      <c r="C187" s="1061" t="s">
        <v>714</v>
      </c>
      <c r="D187" s="1057" t="s">
        <v>699</v>
      </c>
      <c r="E187" s="1057" t="s">
        <v>47</v>
      </c>
      <c r="G187" s="378"/>
      <c r="H187" s="378"/>
      <c r="I187" s="379"/>
      <c r="J187" s="348" t="s">
        <v>31</v>
      </c>
      <c r="K187" s="365" t="s">
        <v>55</v>
      </c>
      <c r="L187" s="362" t="s">
        <v>36</v>
      </c>
      <c r="M187" s="717" t="s">
        <v>33</v>
      </c>
      <c r="N187" s="363" t="s">
        <v>5</v>
      </c>
      <c r="O187" s="360" t="str">
        <f>'PL,HC,INV'!$P$4</f>
        <v>BIN</v>
      </c>
      <c r="P187" s="360" t="str">
        <f>'PL,HC,INV'!$I$6</f>
        <v>K_INR</v>
      </c>
      <c r="Q187" s="351">
        <f>'PL,HC,INV'!Q$550</f>
        <v>0</v>
      </c>
      <c r="R187" s="351">
        <f>'PL,HC,INV'!R$550</f>
        <v>0</v>
      </c>
      <c r="S187" s="351">
        <f>'PL,HC,INV'!S$550</f>
        <v>0</v>
      </c>
      <c r="T187" s="351">
        <f>'PL,HC,INV'!T$550</f>
        <v>0</v>
      </c>
      <c r="U187" s="351">
        <f>'PL,HC,INV'!U$550</f>
        <v>0</v>
      </c>
      <c r="V187" s="351">
        <f>'PL,HC,INV'!V$550</f>
        <v>0</v>
      </c>
      <c r="W187" s="351">
        <f>'PL,HC,INV'!W$550</f>
        <v>0</v>
      </c>
      <c r="X187" s="351">
        <f>'PL,HC,INV'!X$550</f>
        <v>0</v>
      </c>
      <c r="Y187" s="351">
        <f>'PL,HC,INV'!Y$550</f>
        <v>0</v>
      </c>
      <c r="Z187" s="351">
        <f>'PL,HC,INV'!Z$550</f>
        <v>0</v>
      </c>
      <c r="AA187" s="351">
        <f>'PL,HC,INV'!AA$550</f>
        <v>0</v>
      </c>
      <c r="AB187" s="351">
        <f>'PL,HC,INV'!AB$550</f>
        <v>0</v>
      </c>
    </row>
    <row r="188" spans="1:28" s="724" customFormat="1">
      <c r="A188" s="1057">
        <v>1</v>
      </c>
      <c r="B188" s="1057" t="s">
        <v>549</v>
      </c>
      <c r="C188" s="1061" t="s">
        <v>719</v>
      </c>
      <c r="D188" s="1057" t="s">
        <v>699</v>
      </c>
      <c r="E188" s="1057" t="s">
        <v>47</v>
      </c>
      <c r="G188" s="725"/>
      <c r="H188" s="725"/>
      <c r="I188" s="726"/>
      <c r="J188" s="723" t="s">
        <v>455</v>
      </c>
      <c r="K188" s="727" t="s">
        <v>55</v>
      </c>
      <c r="L188" s="728" t="s">
        <v>32</v>
      </c>
      <c r="M188" s="729" t="s">
        <v>33</v>
      </c>
      <c r="N188" s="730" t="s">
        <v>5</v>
      </c>
      <c r="O188" s="731" t="str">
        <f>'PL,HC,INV'!$P$4</f>
        <v>BIN</v>
      </c>
      <c r="P188" s="731" t="str">
        <f>'PL,HC,INV'!$I$6</f>
        <v>K_INR</v>
      </c>
      <c r="Q188" s="732">
        <f>'PL,HC,INV'!Q$552</f>
        <v>0</v>
      </c>
      <c r="R188" s="732">
        <f>'PL,HC,INV'!R$552</f>
        <v>0</v>
      </c>
      <c r="S188" s="732">
        <f>'PL,HC,INV'!S$552</f>
        <v>0</v>
      </c>
      <c r="T188" s="732">
        <f>'PL,HC,INV'!T$552</f>
        <v>0</v>
      </c>
      <c r="U188" s="732">
        <f>'PL,HC,INV'!U$552</f>
        <v>0</v>
      </c>
      <c r="V188" s="732">
        <f>'PL,HC,INV'!V$552</f>
        <v>0</v>
      </c>
      <c r="W188" s="732">
        <f>'PL,HC,INV'!W$552</f>
        <v>0</v>
      </c>
      <c r="X188" s="732">
        <f>'PL,HC,INV'!X$552</f>
        <v>0</v>
      </c>
      <c r="Y188" s="732">
        <f>'PL,HC,INV'!Y$552</f>
        <v>0</v>
      </c>
      <c r="Z188" s="732">
        <f>'PL,HC,INV'!Z$552</f>
        <v>0</v>
      </c>
      <c r="AA188" s="732">
        <f>'PL,HC,INV'!AA$552</f>
        <v>0</v>
      </c>
      <c r="AB188" s="732">
        <f>'PL,HC,INV'!AB$552</f>
        <v>0</v>
      </c>
    </row>
    <row r="189" spans="1:28" s="724" customFormat="1">
      <c r="A189" s="1057">
        <v>1</v>
      </c>
      <c r="B189" s="1057" t="s">
        <v>549</v>
      </c>
      <c r="C189" s="1061" t="s">
        <v>464</v>
      </c>
      <c r="D189" s="1057" t="s">
        <v>717</v>
      </c>
      <c r="E189" s="1057" t="s">
        <v>47</v>
      </c>
      <c r="G189" s="725"/>
      <c r="H189" s="725"/>
      <c r="I189" s="726"/>
      <c r="J189" s="723" t="s">
        <v>456</v>
      </c>
      <c r="K189" s="727" t="s">
        <v>55</v>
      </c>
      <c r="L189" s="728" t="s">
        <v>32</v>
      </c>
      <c r="M189" s="729" t="s">
        <v>33</v>
      </c>
      <c r="N189" s="730" t="s">
        <v>5</v>
      </c>
      <c r="O189" s="731" t="str">
        <f>'PL,HC,INV'!$P$4</f>
        <v>BIN</v>
      </c>
      <c r="P189" s="731" t="str">
        <f>'PL,HC,INV'!$I$6</f>
        <v>K_INR</v>
      </c>
      <c r="Q189" s="732">
        <f>'PL,HC,INV'!Q$553</f>
        <v>0</v>
      </c>
      <c r="R189" s="732">
        <f>'PL,HC,INV'!R$553</f>
        <v>0</v>
      </c>
      <c r="S189" s="732">
        <f>'PL,HC,INV'!S$553</f>
        <v>0</v>
      </c>
      <c r="T189" s="732">
        <f>'PL,HC,INV'!T$553</f>
        <v>0</v>
      </c>
      <c r="U189" s="732">
        <f>'PL,HC,INV'!U$553</f>
        <v>0</v>
      </c>
      <c r="V189" s="732">
        <f>'PL,HC,INV'!V$553</f>
        <v>0</v>
      </c>
      <c r="W189" s="732">
        <f>'PL,HC,INV'!W$553</f>
        <v>0</v>
      </c>
      <c r="X189" s="732">
        <f>'PL,HC,INV'!X$553</f>
        <v>0</v>
      </c>
      <c r="Y189" s="732">
        <f>'PL,HC,INV'!Y$553</f>
        <v>0</v>
      </c>
      <c r="Z189" s="732">
        <f>'PL,HC,INV'!Z$553</f>
        <v>0</v>
      </c>
      <c r="AA189" s="732">
        <f>'PL,HC,INV'!AA$553</f>
        <v>0</v>
      </c>
      <c r="AB189" s="732">
        <f>'PL,HC,INV'!AB$553</f>
        <v>0</v>
      </c>
    </row>
    <row r="190" spans="1:28" s="724" customFormat="1">
      <c r="A190" s="1057">
        <v>1</v>
      </c>
      <c r="B190" s="1057" t="s">
        <v>695</v>
      </c>
      <c r="C190" s="1061" t="s">
        <v>464</v>
      </c>
      <c r="D190" s="1057" t="s">
        <v>699</v>
      </c>
      <c r="E190" s="1057" t="s">
        <v>47</v>
      </c>
      <c r="G190" s="725"/>
      <c r="H190" s="725"/>
      <c r="I190" s="726"/>
      <c r="J190" s="723" t="s">
        <v>457</v>
      </c>
      <c r="K190" s="727" t="s">
        <v>55</v>
      </c>
      <c r="L190" s="728" t="s">
        <v>32</v>
      </c>
      <c r="M190" s="729" t="s">
        <v>33</v>
      </c>
      <c r="N190" s="730" t="s">
        <v>5</v>
      </c>
      <c r="O190" s="731" t="str">
        <f>'PL,HC,INV'!$P$4</f>
        <v>BIN</v>
      </c>
      <c r="P190" s="731" t="str">
        <f>'PL,HC,INV'!$I$6</f>
        <v>K_INR</v>
      </c>
      <c r="Q190" s="732">
        <f>'PL,HC,INV'!Q$558</f>
        <v>0</v>
      </c>
      <c r="R190" s="732">
        <f>'PL,HC,INV'!R$558</f>
        <v>0</v>
      </c>
      <c r="S190" s="732">
        <f>'PL,HC,INV'!S$558</f>
        <v>0</v>
      </c>
      <c r="T190" s="732">
        <f>'PL,HC,INV'!T$558</f>
        <v>0</v>
      </c>
      <c r="U190" s="732">
        <f>'PL,HC,INV'!U$558</f>
        <v>0</v>
      </c>
      <c r="V190" s="732">
        <f>'PL,HC,INV'!V$558</f>
        <v>0</v>
      </c>
      <c r="W190" s="732">
        <f>'PL,HC,INV'!W$558</f>
        <v>0</v>
      </c>
      <c r="X190" s="732">
        <f>'PL,HC,INV'!X$558</f>
        <v>0</v>
      </c>
      <c r="Y190" s="732">
        <f>'PL,HC,INV'!Y$558</f>
        <v>0</v>
      </c>
      <c r="Z190" s="732">
        <f>'PL,HC,INV'!Z$558</f>
        <v>0</v>
      </c>
      <c r="AA190" s="732">
        <f>'PL,HC,INV'!AA$558</f>
        <v>0</v>
      </c>
      <c r="AB190" s="732">
        <f>'PL,HC,INV'!AB$558</f>
        <v>0</v>
      </c>
    </row>
    <row r="191" spans="1:28" s="724" customFormat="1">
      <c r="A191" s="1057">
        <v>1</v>
      </c>
      <c r="B191" s="1057" t="s">
        <v>549</v>
      </c>
      <c r="C191" s="1061" t="s">
        <v>464</v>
      </c>
      <c r="D191" s="1057" t="s">
        <v>706</v>
      </c>
      <c r="E191" s="1057" t="s">
        <v>47</v>
      </c>
      <c r="G191" s="725"/>
      <c r="H191" s="725"/>
      <c r="I191" s="726"/>
      <c r="J191" s="723" t="s">
        <v>458</v>
      </c>
      <c r="K191" s="727" t="s">
        <v>55</v>
      </c>
      <c r="L191" s="728" t="s">
        <v>32</v>
      </c>
      <c r="M191" s="729" t="s">
        <v>33</v>
      </c>
      <c r="N191" s="730" t="s">
        <v>5</v>
      </c>
      <c r="O191" s="731" t="str">
        <f>'PL,HC,INV'!$P$4</f>
        <v>BIN</v>
      </c>
      <c r="P191" s="731" t="str">
        <f>'PL,HC,INV'!$I$6</f>
        <v>K_INR</v>
      </c>
      <c r="Q191" s="732">
        <f>'PL,HC,INV'!Q$554</f>
        <v>0</v>
      </c>
      <c r="R191" s="732">
        <f>'PL,HC,INV'!R$554</f>
        <v>0</v>
      </c>
      <c r="S191" s="732">
        <f>'PL,HC,INV'!S$554</f>
        <v>0</v>
      </c>
      <c r="T191" s="732">
        <f>'PL,HC,INV'!T$554</f>
        <v>0</v>
      </c>
      <c r="U191" s="732">
        <f>'PL,HC,INV'!U$554</f>
        <v>0</v>
      </c>
      <c r="V191" s="732">
        <f>'PL,HC,INV'!V$554</f>
        <v>0</v>
      </c>
      <c r="W191" s="732">
        <f>'PL,HC,INV'!W$554</f>
        <v>0</v>
      </c>
      <c r="X191" s="732">
        <f>'PL,HC,INV'!X$554</f>
        <v>0</v>
      </c>
      <c r="Y191" s="732">
        <f>'PL,HC,INV'!Y$554</f>
        <v>0</v>
      </c>
      <c r="Z191" s="732">
        <f>'PL,HC,INV'!Z$554</f>
        <v>0</v>
      </c>
      <c r="AA191" s="732">
        <f>'PL,HC,INV'!AA$554</f>
        <v>0</v>
      </c>
      <c r="AB191" s="732">
        <f>'PL,HC,INV'!AB$554</f>
        <v>0</v>
      </c>
    </row>
    <row r="192" spans="1:28" s="724" customFormat="1">
      <c r="A192" s="1057">
        <v>1</v>
      </c>
      <c r="B192" s="1057" t="s">
        <v>549</v>
      </c>
      <c r="C192" s="1061" t="s">
        <v>464</v>
      </c>
      <c r="D192" s="1057" t="s">
        <v>698</v>
      </c>
      <c r="E192" s="1057" t="s">
        <v>47</v>
      </c>
      <c r="G192" s="725"/>
      <c r="H192" s="725"/>
      <c r="I192" s="726"/>
      <c r="J192" s="723" t="s">
        <v>459</v>
      </c>
      <c r="K192" s="727" t="s">
        <v>55</v>
      </c>
      <c r="L192" s="728" t="s">
        <v>32</v>
      </c>
      <c r="M192" s="729" t="s">
        <v>33</v>
      </c>
      <c r="N192" s="730" t="s">
        <v>5</v>
      </c>
      <c r="O192" s="731" t="str">
        <f>'PL,HC,INV'!$P$4</f>
        <v>BIN</v>
      </c>
      <c r="P192" s="731" t="str">
        <f>'PL,HC,INV'!$I$6</f>
        <v>K_INR</v>
      </c>
      <c r="Q192" s="732">
        <f>'PL,HC,INV'!Q$556</f>
        <v>0</v>
      </c>
      <c r="R192" s="732">
        <f>'PL,HC,INV'!R$556</f>
        <v>0</v>
      </c>
      <c r="S192" s="732">
        <f>'PL,HC,INV'!S$556</f>
        <v>0</v>
      </c>
      <c r="T192" s="732">
        <f>'PL,HC,INV'!T$556</f>
        <v>0</v>
      </c>
      <c r="U192" s="732">
        <f>'PL,HC,INV'!U$556</f>
        <v>0</v>
      </c>
      <c r="V192" s="732">
        <f>'PL,HC,INV'!V$556</f>
        <v>0</v>
      </c>
      <c r="W192" s="732">
        <f>'PL,HC,INV'!W$556</f>
        <v>0</v>
      </c>
      <c r="X192" s="732">
        <f>'PL,HC,INV'!X$556</f>
        <v>0</v>
      </c>
      <c r="Y192" s="732">
        <f>'PL,HC,INV'!Y$556</f>
        <v>0</v>
      </c>
      <c r="Z192" s="732">
        <f>'PL,HC,INV'!Z$556</f>
        <v>0</v>
      </c>
      <c r="AA192" s="732">
        <f>'PL,HC,INV'!AA$556</f>
        <v>0</v>
      </c>
      <c r="AB192" s="732">
        <f>'PL,HC,INV'!AB$556</f>
        <v>0</v>
      </c>
    </row>
    <row r="193" spans="1:28" s="724" customFormat="1">
      <c r="A193" s="1057">
        <v>1</v>
      </c>
      <c r="B193" s="1057" t="s">
        <v>549</v>
      </c>
      <c r="C193" s="1061" t="s">
        <v>719</v>
      </c>
      <c r="D193" s="1057" t="s">
        <v>548</v>
      </c>
      <c r="E193" s="1057" t="s">
        <v>47</v>
      </c>
      <c r="G193" s="725"/>
      <c r="H193" s="725"/>
      <c r="I193" s="726"/>
      <c r="J193" s="723" t="s">
        <v>460</v>
      </c>
      <c r="K193" s="727" t="s">
        <v>55</v>
      </c>
      <c r="L193" s="728" t="s">
        <v>32</v>
      </c>
      <c r="M193" s="729" t="s">
        <v>33</v>
      </c>
      <c r="N193" s="730" t="s">
        <v>5</v>
      </c>
      <c r="O193" s="731" t="str">
        <f>'PL,HC,INV'!$P$4</f>
        <v>BIN</v>
      </c>
      <c r="P193" s="731" t="str">
        <f>'PL,HC,INV'!$I$6</f>
        <v>K_INR</v>
      </c>
      <c r="Q193" s="732">
        <f>'PL,HC,INV'!Q$557</f>
        <v>0</v>
      </c>
      <c r="R193" s="732">
        <f>'PL,HC,INV'!R$557</f>
        <v>0</v>
      </c>
      <c r="S193" s="732">
        <f>'PL,HC,INV'!S$557</f>
        <v>0</v>
      </c>
      <c r="T193" s="732">
        <f>'PL,HC,INV'!T$557</f>
        <v>0</v>
      </c>
      <c r="U193" s="732">
        <f>'PL,HC,INV'!U$557</f>
        <v>0</v>
      </c>
      <c r="V193" s="732">
        <f>'PL,HC,INV'!V$557</f>
        <v>0</v>
      </c>
      <c r="W193" s="732">
        <f>'PL,HC,INV'!W$557</f>
        <v>0</v>
      </c>
      <c r="X193" s="732">
        <f>'PL,HC,INV'!X$557</f>
        <v>0</v>
      </c>
      <c r="Y193" s="732">
        <f>'PL,HC,INV'!Y$557</f>
        <v>0</v>
      </c>
      <c r="Z193" s="732">
        <f>'PL,HC,INV'!Z$557</f>
        <v>0</v>
      </c>
      <c r="AA193" s="732">
        <f>'PL,HC,INV'!AA$557</f>
        <v>0</v>
      </c>
      <c r="AB193" s="732">
        <f>'PL,HC,INV'!AB$557</f>
        <v>0</v>
      </c>
    </row>
    <row r="194" spans="1:28">
      <c r="A194" s="1057">
        <v>1</v>
      </c>
      <c r="B194" s="1057" t="s">
        <v>549</v>
      </c>
      <c r="C194" s="1061" t="s">
        <v>464</v>
      </c>
      <c r="D194" s="1061" t="s">
        <v>87</v>
      </c>
      <c r="E194" s="1057" t="s">
        <v>47</v>
      </c>
      <c r="G194" s="378"/>
      <c r="H194" s="378"/>
      <c r="I194" s="379"/>
      <c r="J194" s="348" t="s">
        <v>31</v>
      </c>
      <c r="K194" s="365" t="s">
        <v>55</v>
      </c>
      <c r="L194" s="362" t="s">
        <v>32</v>
      </c>
      <c r="M194" s="717" t="s">
        <v>87</v>
      </c>
      <c r="N194" s="363" t="s">
        <v>5</v>
      </c>
      <c r="O194" s="360" t="str">
        <f>'PL,HC,INV'!$P$4</f>
        <v>BIN</v>
      </c>
      <c r="P194" s="360" t="str">
        <f>'PL,HC,INV'!$I$6</f>
        <v>K_INR</v>
      </c>
      <c r="Q194" s="351">
        <f>'PL,HC,INV'!Q$559</f>
        <v>0</v>
      </c>
      <c r="R194" s="351">
        <f>'PL,HC,INV'!R$559</f>
        <v>0</v>
      </c>
      <c r="S194" s="351">
        <f>'PL,HC,INV'!S$559</f>
        <v>0</v>
      </c>
      <c r="T194" s="351">
        <f>'PL,HC,INV'!T$559</f>
        <v>0</v>
      </c>
      <c r="U194" s="351">
        <f>'PL,HC,INV'!U$559</f>
        <v>0</v>
      </c>
      <c r="V194" s="351">
        <f>'PL,HC,INV'!V$559</f>
        <v>0</v>
      </c>
      <c r="W194" s="351">
        <f>'PL,HC,INV'!W$559</f>
        <v>0</v>
      </c>
      <c r="X194" s="351">
        <f>'PL,HC,INV'!X$559</f>
        <v>0</v>
      </c>
      <c r="Y194" s="351">
        <f>'PL,HC,INV'!Y$559</f>
        <v>0</v>
      </c>
      <c r="Z194" s="351">
        <f>'PL,HC,INV'!Z$559</f>
        <v>0</v>
      </c>
      <c r="AA194" s="351">
        <f>'PL,HC,INV'!AA$559</f>
        <v>0</v>
      </c>
      <c r="AB194" s="351">
        <f>'PL,HC,INV'!AB$559</f>
        <v>0</v>
      </c>
    </row>
    <row r="195" spans="1:28">
      <c r="A195" s="1057">
        <v>1</v>
      </c>
      <c r="B195" s="1057" t="s">
        <v>549</v>
      </c>
      <c r="C195" s="1061" t="s">
        <v>714</v>
      </c>
      <c r="D195" s="1057" t="s">
        <v>491</v>
      </c>
      <c r="E195" s="1057" t="s">
        <v>47</v>
      </c>
      <c r="G195" s="378"/>
      <c r="H195" s="378"/>
      <c r="I195" s="379"/>
      <c r="J195" s="348" t="s">
        <v>31</v>
      </c>
      <c r="K195" s="365" t="s">
        <v>55</v>
      </c>
      <c r="L195" s="362" t="s">
        <v>32</v>
      </c>
      <c r="M195" s="717" t="s">
        <v>11</v>
      </c>
      <c r="N195" s="363" t="s">
        <v>5</v>
      </c>
      <c r="O195" s="360" t="str">
        <f>'PL,HC,INV'!$P$4</f>
        <v>BIN</v>
      </c>
      <c r="P195" s="360" t="str">
        <f>'PL,HC,INV'!$I$6</f>
        <v>K_INR</v>
      </c>
      <c r="Q195" s="351">
        <f>'PL,HC,INV'!Q$564</f>
        <v>0</v>
      </c>
      <c r="R195" s="351">
        <f>'PL,HC,INV'!R$564</f>
        <v>0</v>
      </c>
      <c r="S195" s="351">
        <f>'PL,HC,INV'!S$564</f>
        <v>0</v>
      </c>
      <c r="T195" s="351">
        <f>'PL,HC,INV'!T$564</f>
        <v>0</v>
      </c>
      <c r="U195" s="351">
        <f>'PL,HC,INV'!U$564</f>
        <v>0</v>
      </c>
      <c r="V195" s="351">
        <f>'PL,HC,INV'!V$564</f>
        <v>0</v>
      </c>
      <c r="W195" s="351">
        <f>'PL,HC,INV'!W$564</f>
        <v>0</v>
      </c>
      <c r="X195" s="351">
        <f>'PL,HC,INV'!X$564</f>
        <v>0</v>
      </c>
      <c r="Y195" s="351">
        <f>'PL,HC,INV'!Y$564</f>
        <v>0</v>
      </c>
      <c r="Z195" s="351">
        <f>'PL,HC,INV'!Z$564</f>
        <v>0</v>
      </c>
      <c r="AA195" s="351">
        <f>'PL,HC,INV'!AA$564</f>
        <v>0</v>
      </c>
      <c r="AB195" s="351">
        <f>'PL,HC,INV'!AB$564</f>
        <v>0</v>
      </c>
    </row>
    <row r="196" spans="1:28" s="1260" customFormat="1">
      <c r="A196" s="1260">
        <v>1</v>
      </c>
      <c r="C196" s="1261"/>
      <c r="F196" s="1262"/>
      <c r="G196" s="1263"/>
      <c r="H196" s="1263"/>
      <c r="I196" s="1264"/>
      <c r="J196" s="1265" t="s">
        <v>794</v>
      </c>
      <c r="K196" s="1266" t="s">
        <v>464</v>
      </c>
      <c r="L196" s="1267" t="s">
        <v>3</v>
      </c>
      <c r="M196" s="1268" t="s">
        <v>4</v>
      </c>
      <c r="N196" s="1269" t="s">
        <v>5</v>
      </c>
      <c r="O196" s="1270" t="str">
        <f>'PL,HC,INV'!$P$4</f>
        <v>BIN</v>
      </c>
      <c r="P196" s="1270" t="str">
        <f>'PL,HC,INV'!$I$6</f>
        <v>K_INR</v>
      </c>
      <c r="Q196" s="1271">
        <f>SUM(Q197:Q199)</f>
        <v>90279</v>
      </c>
      <c r="R196" s="1271">
        <f t="shared" ref="R196:AB196" si="14">SUM(R197:R199)</f>
        <v>70610</v>
      </c>
      <c r="S196" s="1271">
        <f t="shared" si="14"/>
        <v>74754</v>
      </c>
      <c r="T196" s="1271">
        <f t="shared" si="14"/>
        <v>77591</v>
      </c>
      <c r="U196" s="1271">
        <f t="shared" si="14"/>
        <v>83764</v>
      </c>
      <c r="V196" s="1271">
        <f t="shared" si="14"/>
        <v>92262</v>
      </c>
      <c r="W196" s="1271">
        <f t="shared" si="14"/>
        <v>103345</v>
      </c>
      <c r="X196" s="1271">
        <f t="shared" si="14"/>
        <v>110480</v>
      </c>
      <c r="Y196" s="1271">
        <f t="shared" si="14"/>
        <v>91083</v>
      </c>
      <c r="Z196" s="1271">
        <f t="shared" si="14"/>
        <v>81163</v>
      </c>
      <c r="AA196" s="1271">
        <f t="shared" si="14"/>
        <v>59010.221186422212</v>
      </c>
      <c r="AB196" s="1271">
        <f t="shared" si="14"/>
        <v>130704.58800697146</v>
      </c>
    </row>
    <row r="197" spans="1:28">
      <c r="A197" s="1057">
        <v>1</v>
      </c>
      <c r="B197" s="1057" t="s">
        <v>549</v>
      </c>
      <c r="C197" s="1061" t="s">
        <v>464</v>
      </c>
      <c r="D197" s="1057" t="s">
        <v>542</v>
      </c>
      <c r="E197" s="1057" t="s">
        <v>539</v>
      </c>
      <c r="G197" s="378"/>
      <c r="H197" s="378"/>
      <c r="I197" s="379"/>
      <c r="J197" s="353" t="s">
        <v>25</v>
      </c>
      <c r="K197" s="365" t="s">
        <v>55</v>
      </c>
      <c r="L197" s="363" t="s">
        <v>3</v>
      </c>
      <c r="M197" s="717" t="s">
        <v>4</v>
      </c>
      <c r="N197" s="363" t="s">
        <v>5</v>
      </c>
      <c r="O197" s="360" t="str">
        <f>'PL,HC,INV'!$P$4</f>
        <v>BIN</v>
      </c>
      <c r="P197" s="360" t="str">
        <f>'PL,HC,INV'!$I$6</f>
        <v>K_INR</v>
      </c>
      <c r="Q197" s="1373">
        <f>'PL,HC,INV'!Q$160</f>
        <v>24517</v>
      </c>
      <c r="R197" s="1373">
        <f>'PL,HC,INV'!R$160</f>
        <v>15712</v>
      </c>
      <c r="S197" s="1373">
        <f>'PL,HC,INV'!S$160</f>
        <v>20197</v>
      </c>
      <c r="T197" s="1373">
        <f>'PL,HC,INV'!T$160</f>
        <v>19800</v>
      </c>
      <c r="U197" s="1373">
        <f>'PL,HC,INV'!U$160</f>
        <v>21622</v>
      </c>
      <c r="V197" s="1373">
        <f>'PL,HC,INV'!V$160</f>
        <v>28763</v>
      </c>
      <c r="W197" s="1373">
        <f>'PL,HC,INV'!W$160</f>
        <v>28062</v>
      </c>
      <c r="X197" s="1373">
        <f>'PL,HC,INV'!X$160</f>
        <v>27381</v>
      </c>
      <c r="Y197" s="1373">
        <f>'PL,HC,INV'!Y$160</f>
        <v>29971</v>
      </c>
      <c r="Z197" s="1373">
        <f>'PL,HC,INV'!Z$160</f>
        <v>24145</v>
      </c>
      <c r="AA197" s="1373">
        <f>'PL,HC,INV'!AA$160</f>
        <v>6095.5139268492276</v>
      </c>
      <c r="AB197" s="1373">
        <f>'PL,HC,INV'!AB$160</f>
        <v>22703.515254911552</v>
      </c>
    </row>
    <row r="198" spans="1:28">
      <c r="A198" s="1057">
        <v>1</v>
      </c>
      <c r="B198" s="1057" t="s">
        <v>703</v>
      </c>
      <c r="C198" s="1061" t="s">
        <v>714</v>
      </c>
      <c r="D198" s="1057" t="s">
        <v>542</v>
      </c>
      <c r="E198" s="1057" t="s">
        <v>688</v>
      </c>
      <c r="G198" s="378"/>
      <c r="H198" s="378"/>
      <c r="I198" s="379"/>
      <c r="J198" s="353" t="s">
        <v>26</v>
      </c>
      <c r="K198" s="365" t="s">
        <v>55</v>
      </c>
      <c r="L198" s="363" t="s">
        <v>3</v>
      </c>
      <c r="M198" s="717" t="s">
        <v>4</v>
      </c>
      <c r="N198" s="363" t="s">
        <v>5</v>
      </c>
      <c r="O198" s="360" t="str">
        <f>'PL,HC,INV'!$P$4</f>
        <v>BIN</v>
      </c>
      <c r="P198" s="360" t="str">
        <f>'PL,HC,INV'!$I$6</f>
        <v>K_INR</v>
      </c>
      <c r="Q198" s="1373">
        <f>'PL,HC,INV'!Q$161</f>
        <v>29720</v>
      </c>
      <c r="R198" s="1373">
        <f>'PL,HC,INV'!R$161</f>
        <v>27848</v>
      </c>
      <c r="S198" s="1373">
        <f>'PL,HC,INV'!S$161</f>
        <v>28692</v>
      </c>
      <c r="T198" s="1373">
        <f>'PL,HC,INV'!T$161</f>
        <v>28321</v>
      </c>
      <c r="U198" s="1373">
        <f>'PL,HC,INV'!U$161</f>
        <v>28839</v>
      </c>
      <c r="V198" s="1373">
        <f>'PL,HC,INV'!V$161</f>
        <v>27988</v>
      </c>
      <c r="W198" s="1373">
        <f>'PL,HC,INV'!W$161</f>
        <v>26434</v>
      </c>
      <c r="X198" s="1373">
        <f>'PL,HC,INV'!X$161</f>
        <v>25014</v>
      </c>
      <c r="Y198" s="1373">
        <f>'PL,HC,INV'!Y$161</f>
        <v>27095</v>
      </c>
      <c r="Z198" s="1373">
        <f>'PL,HC,INV'!Z$161</f>
        <v>26345</v>
      </c>
      <c r="AA198" s="1373">
        <f>'PL,HC,INV'!AA$161</f>
        <v>40439.22579705438</v>
      </c>
      <c r="AB198" s="1373">
        <f>'PL,HC,INV'!AB$161</f>
        <v>40031.072752059903</v>
      </c>
    </row>
    <row r="199" spans="1:28">
      <c r="A199" s="1057">
        <v>1</v>
      </c>
      <c r="B199" s="1057" t="s">
        <v>695</v>
      </c>
      <c r="C199" s="1061" t="s">
        <v>714</v>
      </c>
      <c r="D199" s="1057" t="s">
        <v>542</v>
      </c>
      <c r="E199" s="1057" t="s">
        <v>688</v>
      </c>
      <c r="G199" s="378"/>
      <c r="H199" s="378"/>
      <c r="I199" s="379"/>
      <c r="J199" s="353" t="s">
        <v>27</v>
      </c>
      <c r="K199" s="365" t="s">
        <v>55</v>
      </c>
      <c r="L199" s="363" t="s">
        <v>3</v>
      </c>
      <c r="M199" s="717" t="s">
        <v>4</v>
      </c>
      <c r="N199" s="363" t="s">
        <v>5</v>
      </c>
      <c r="O199" s="360" t="str">
        <f>'PL,HC,INV'!$P$4</f>
        <v>BIN</v>
      </c>
      <c r="P199" s="360" t="str">
        <f>'PL,HC,INV'!$I$6</f>
        <v>K_INR</v>
      </c>
      <c r="Q199" s="1373">
        <f>'PL,HC,INV'!Q$162</f>
        <v>36042</v>
      </c>
      <c r="R199" s="1373">
        <f>'PL,HC,INV'!R$162</f>
        <v>27050</v>
      </c>
      <c r="S199" s="1373">
        <f>'PL,HC,INV'!S$162</f>
        <v>25865</v>
      </c>
      <c r="T199" s="1373">
        <f>'PL,HC,INV'!T$162</f>
        <v>29470</v>
      </c>
      <c r="U199" s="1373">
        <f>'PL,HC,INV'!U$162</f>
        <v>33303</v>
      </c>
      <c r="V199" s="1373">
        <f>'PL,HC,INV'!V$162</f>
        <v>35511</v>
      </c>
      <c r="W199" s="1373">
        <f>'PL,HC,INV'!W$162</f>
        <v>48849</v>
      </c>
      <c r="X199" s="1373">
        <f>'PL,HC,INV'!X$162</f>
        <v>58085</v>
      </c>
      <c r="Y199" s="1373">
        <f>'PL,HC,INV'!Y$162</f>
        <v>34017</v>
      </c>
      <c r="Z199" s="1373">
        <f>'PL,HC,INV'!Z$162</f>
        <v>30673</v>
      </c>
      <c r="AA199" s="1373">
        <f>'PL,HC,INV'!AA$162</f>
        <v>12475.481462518605</v>
      </c>
      <c r="AB199" s="1373">
        <f>'PL,HC,INV'!AB$162</f>
        <v>67970</v>
      </c>
    </row>
    <row r="200" spans="1:28" s="1260" customFormat="1">
      <c r="A200" s="1260">
        <v>1</v>
      </c>
      <c r="B200" s="1260" t="s">
        <v>549</v>
      </c>
      <c r="C200" s="1261" t="s">
        <v>464</v>
      </c>
      <c r="D200" s="1260" t="s">
        <v>793</v>
      </c>
      <c r="E200" s="1260" t="s">
        <v>792</v>
      </c>
      <c r="F200" s="1262"/>
      <c r="G200" s="1263"/>
      <c r="H200" s="1263"/>
      <c r="I200" s="1264"/>
      <c r="J200" s="1265" t="s">
        <v>792</v>
      </c>
      <c r="K200" s="1266" t="s">
        <v>464</v>
      </c>
      <c r="L200" s="1267" t="s">
        <v>3</v>
      </c>
      <c r="M200" s="1268" t="s">
        <v>4</v>
      </c>
      <c r="N200" s="1269" t="s">
        <v>5</v>
      </c>
      <c r="O200" s="1270" t="str">
        <f>'PL,HC,INV'!$P$4</f>
        <v>BIN</v>
      </c>
      <c r="P200" s="1270" t="str">
        <f>'PL,HC,INV'!$I$6</f>
        <v>K_INR</v>
      </c>
      <c r="Q200" s="1271">
        <f>Q170+Q183-Q196</f>
        <v>40164</v>
      </c>
      <c r="R200" s="1271">
        <f t="shared" ref="R200:AB200" si="15">R170+R183-R196</f>
        <v>-20240</v>
      </c>
      <c r="S200" s="1271">
        <f t="shared" si="15"/>
        <v>35057</v>
      </c>
      <c r="T200" s="1271">
        <f t="shared" si="15"/>
        <v>49545</v>
      </c>
      <c r="U200" s="1271">
        <f t="shared" si="15"/>
        <v>69801</v>
      </c>
      <c r="V200" s="1271">
        <f t="shared" si="15"/>
        <v>85848</v>
      </c>
      <c r="W200" s="1271">
        <f t="shared" si="15"/>
        <v>49830</v>
      </c>
      <c r="X200" s="1271">
        <f t="shared" si="15"/>
        <v>39478</v>
      </c>
      <c r="Y200" s="1271">
        <f t="shared" si="15"/>
        <v>46864</v>
      </c>
      <c r="Z200" s="1271">
        <f t="shared" si="15"/>
        <v>78179</v>
      </c>
      <c r="AA200" s="1271">
        <f t="shared" si="15"/>
        <v>49862.778813577788</v>
      </c>
      <c r="AB200" s="1271">
        <f t="shared" si="15"/>
        <v>74195.411993028538</v>
      </c>
    </row>
    <row r="201" spans="1:28">
      <c r="A201" s="1057">
        <v>1</v>
      </c>
      <c r="B201" s="1057" t="s">
        <v>695</v>
      </c>
      <c r="C201" s="1061" t="s">
        <v>714</v>
      </c>
      <c r="D201" s="1057" t="s">
        <v>793</v>
      </c>
      <c r="E201" s="1057" t="s">
        <v>541</v>
      </c>
      <c r="G201" s="378"/>
      <c r="H201" s="378"/>
      <c r="I201" s="379"/>
      <c r="J201" s="348" t="s">
        <v>23</v>
      </c>
      <c r="K201" s="365" t="s">
        <v>55</v>
      </c>
      <c r="L201" s="363" t="s">
        <v>3</v>
      </c>
      <c r="M201" s="717" t="s">
        <v>4</v>
      </c>
      <c r="N201" s="363" t="s">
        <v>5</v>
      </c>
      <c r="O201" s="360" t="str">
        <f>'PL,HC,INV'!$P$4</f>
        <v>BIN</v>
      </c>
      <c r="P201" s="360" t="str">
        <f>'PL,HC,INV'!$I$6</f>
        <v>K_INR</v>
      </c>
      <c r="Q201" s="351">
        <f>'PL,HC,INV'!Q$165</f>
        <v>316</v>
      </c>
      <c r="R201" s="351">
        <f>'PL,HC,INV'!R$165</f>
        <v>0</v>
      </c>
      <c r="S201" s="351">
        <f>'PL,HC,INV'!S$165</f>
        <v>4130</v>
      </c>
      <c r="T201" s="351">
        <f>'PL,HC,INV'!T$165</f>
        <v>1373</v>
      </c>
      <c r="U201" s="351">
        <f>'PL,HC,INV'!U$165</f>
        <v>1104</v>
      </c>
      <c r="V201" s="351">
        <f>'PL,HC,INV'!V$165</f>
        <v>0</v>
      </c>
      <c r="W201" s="351">
        <f>'PL,HC,INV'!W$165</f>
        <v>431</v>
      </c>
      <c r="X201" s="351">
        <f>'PL,HC,INV'!X$165</f>
        <v>186</v>
      </c>
      <c r="Y201" s="351">
        <f>'PL,HC,INV'!Y$165</f>
        <v>4346</v>
      </c>
      <c r="Z201" s="351">
        <f>'PL,HC,INV'!Z$165</f>
        <v>10</v>
      </c>
      <c r="AA201" s="351">
        <f>'PL,HC,INV'!AA$165</f>
        <v>266</v>
      </c>
      <c r="AB201" s="351">
        <f>'PL,HC,INV'!AB$165</f>
        <v>4872</v>
      </c>
    </row>
    <row r="202" spans="1:28">
      <c r="A202" s="1057">
        <v>1</v>
      </c>
      <c r="B202" s="1057" t="s">
        <v>695</v>
      </c>
      <c r="C202" s="1061" t="s">
        <v>464</v>
      </c>
      <c r="D202" s="1057" t="s">
        <v>793</v>
      </c>
      <c r="E202" s="1060" t="s">
        <v>200</v>
      </c>
      <c r="G202" s="378"/>
      <c r="H202" s="378"/>
      <c r="I202" s="379"/>
      <c r="J202" s="348" t="s">
        <v>24</v>
      </c>
      <c r="K202" s="365" t="s">
        <v>55</v>
      </c>
      <c r="L202" s="363" t="s">
        <v>3</v>
      </c>
      <c r="M202" s="717" t="s">
        <v>4</v>
      </c>
      <c r="N202" s="363" t="s">
        <v>5</v>
      </c>
      <c r="O202" s="360" t="str">
        <f>'PL,HC,INV'!$P$4</f>
        <v>BIN</v>
      </c>
      <c r="P202" s="360" t="str">
        <f>'PL,HC,INV'!$I$6</f>
        <v>K_INR</v>
      </c>
      <c r="Q202" s="351">
        <f>'PL,HC,INV'!Q$166</f>
        <v>0</v>
      </c>
      <c r="R202" s="351">
        <f>'PL,HC,INV'!R$166</f>
        <v>0</v>
      </c>
      <c r="S202" s="351">
        <f>'PL,HC,INV'!S$166</f>
        <v>0</v>
      </c>
      <c r="T202" s="351">
        <f>'PL,HC,INV'!T$166</f>
        <v>439</v>
      </c>
      <c r="U202" s="351">
        <f>'PL,HC,INV'!U$166</f>
        <v>0</v>
      </c>
      <c r="V202" s="351">
        <f>'PL,HC,INV'!V$166</f>
        <v>292</v>
      </c>
      <c r="W202" s="351">
        <f>'PL,HC,INV'!W$166</f>
        <v>0</v>
      </c>
      <c r="X202" s="351">
        <f>'PL,HC,INV'!X$166</f>
        <v>0</v>
      </c>
      <c r="Y202" s="351">
        <f>'PL,HC,INV'!Y$166</f>
        <v>0</v>
      </c>
      <c r="Z202" s="351">
        <f>'PL,HC,INV'!Z$166</f>
        <v>0</v>
      </c>
      <c r="AA202" s="351">
        <f>'PL,HC,INV'!AA$166</f>
        <v>0</v>
      </c>
      <c r="AB202" s="351">
        <f>'PL,HC,INV'!AB$166</f>
        <v>0</v>
      </c>
    </row>
    <row r="203" spans="1:28" s="1260" customFormat="1">
      <c r="A203" s="1260">
        <v>1</v>
      </c>
      <c r="B203" s="1057" t="s">
        <v>549</v>
      </c>
      <c r="C203" s="1061" t="s">
        <v>464</v>
      </c>
      <c r="D203" s="1260" t="s">
        <v>793</v>
      </c>
      <c r="E203" s="1260" t="s">
        <v>10</v>
      </c>
      <c r="F203" s="1262"/>
      <c r="G203" s="1263"/>
      <c r="H203" s="1263"/>
      <c r="I203" s="1264"/>
      <c r="J203" s="1265" t="s">
        <v>796</v>
      </c>
      <c r="K203" s="1266" t="s">
        <v>464</v>
      </c>
      <c r="L203" s="1267" t="s">
        <v>3</v>
      </c>
      <c r="M203" s="1268" t="s">
        <v>4</v>
      </c>
      <c r="N203" s="1269" t="s">
        <v>5</v>
      </c>
      <c r="O203" s="1270" t="str">
        <f>'PL,HC,INV'!$P$4</f>
        <v>BIN</v>
      </c>
      <c r="P203" s="1270" t="str">
        <f>'PL,HC,INV'!$I$6</f>
        <v>K_INR</v>
      </c>
      <c r="Q203" s="1271">
        <f>Q200+Q201-Q202</f>
        <v>40480</v>
      </c>
      <c r="R203" s="1271">
        <f t="shared" ref="R203:AB203" si="16">R200+R201-R202</f>
        <v>-20240</v>
      </c>
      <c r="S203" s="1271">
        <f t="shared" si="16"/>
        <v>39187</v>
      </c>
      <c r="T203" s="1271">
        <f t="shared" si="16"/>
        <v>50479</v>
      </c>
      <c r="U203" s="1271">
        <f t="shared" si="16"/>
        <v>70905</v>
      </c>
      <c r="V203" s="1271">
        <f t="shared" si="16"/>
        <v>85556</v>
      </c>
      <c r="W203" s="1271">
        <f t="shared" si="16"/>
        <v>50261</v>
      </c>
      <c r="X203" s="1271">
        <f t="shared" si="16"/>
        <v>39664</v>
      </c>
      <c r="Y203" s="1271">
        <f t="shared" si="16"/>
        <v>51210</v>
      </c>
      <c r="Z203" s="1271">
        <f t="shared" si="16"/>
        <v>78189</v>
      </c>
      <c r="AA203" s="1271">
        <f t="shared" si="16"/>
        <v>50128.778813577788</v>
      </c>
      <c r="AB203" s="1271">
        <f t="shared" si="16"/>
        <v>79067.411993028538</v>
      </c>
    </row>
    <row r="204" spans="1:28" s="387" customFormat="1">
      <c r="A204" s="1057">
        <v>1</v>
      </c>
      <c r="F204" s="619"/>
      <c r="G204" s="380"/>
      <c r="H204" s="380"/>
      <c r="I204" s="380"/>
      <c r="J204" s="718"/>
      <c r="K204" s="722"/>
      <c r="L204" s="720"/>
      <c r="M204" s="720"/>
      <c r="N204" s="720"/>
      <c r="O204" s="388"/>
      <c r="P204" s="388"/>
      <c r="Q204" s="388"/>
      <c r="R204" s="388"/>
      <c r="S204" s="388"/>
      <c r="T204" s="388"/>
      <c r="U204" s="388"/>
      <c r="V204" s="388"/>
      <c r="W204" s="388"/>
      <c r="X204" s="388"/>
      <c r="Y204" s="388"/>
      <c r="Z204" s="388"/>
      <c r="AA204" s="388"/>
      <c r="AB204" s="388"/>
    </row>
    <row r="205" spans="1:28" s="1306" customFormat="1">
      <c r="A205" s="1306">
        <v>1</v>
      </c>
      <c r="B205" s="1307"/>
      <c r="C205" s="1308" t="s">
        <v>461</v>
      </c>
      <c r="F205" s="1309"/>
      <c r="G205" s="1310"/>
      <c r="H205" s="1310"/>
      <c r="I205" s="1311"/>
      <c r="J205" s="1312" t="s">
        <v>39</v>
      </c>
      <c r="K205" s="1313" t="s">
        <v>801</v>
      </c>
      <c r="L205" s="1314" t="s">
        <v>29</v>
      </c>
      <c r="M205" s="1315" t="s">
        <v>4</v>
      </c>
      <c r="N205" s="1316" t="s">
        <v>5</v>
      </c>
      <c r="O205" s="1317" t="str">
        <f>'PL,HC,INV'!$P$4</f>
        <v>BIN</v>
      </c>
      <c r="P205" s="1317" t="str">
        <f>'PL,HC,INV'!$I$6</f>
        <v>K_INR</v>
      </c>
      <c r="Q205" s="1318"/>
      <c r="R205" s="1318"/>
      <c r="S205" s="1318"/>
      <c r="T205" s="1318"/>
      <c r="U205" s="1318"/>
      <c r="V205" s="1318"/>
      <c r="W205" s="1318"/>
      <c r="X205" s="1318"/>
      <c r="Y205" s="1318"/>
      <c r="Z205" s="1318"/>
      <c r="AA205" s="1318"/>
      <c r="AB205" s="1318"/>
    </row>
    <row r="206" spans="1:28">
      <c r="A206" s="1057">
        <v>1</v>
      </c>
      <c r="B206" s="1057" t="s">
        <v>700</v>
      </c>
      <c r="C206" s="1061" t="s">
        <v>720</v>
      </c>
      <c r="D206" s="1057" t="s">
        <v>319</v>
      </c>
      <c r="E206" s="1057" t="s">
        <v>39</v>
      </c>
      <c r="G206" s="380"/>
      <c r="H206" s="380"/>
      <c r="I206" s="379"/>
      <c r="J206" s="349" t="s">
        <v>39</v>
      </c>
      <c r="K206" s="364" t="s">
        <v>339</v>
      </c>
      <c r="L206" s="362" t="s">
        <v>29</v>
      </c>
      <c r="M206" s="717" t="s">
        <v>30</v>
      </c>
      <c r="N206" s="363" t="s">
        <v>5</v>
      </c>
      <c r="O206" s="360" t="str">
        <f>'PL,HC,INV'!$P$4</f>
        <v>BIN</v>
      </c>
      <c r="P206" s="360" t="str">
        <f>'PL,HC,INV'!$I$6</f>
        <v>K_INR</v>
      </c>
      <c r="Q206" s="351">
        <f>'PL,HC,INV'!Q$570</f>
        <v>0</v>
      </c>
      <c r="R206" s="351">
        <f>'PL,HC,INV'!R$570</f>
        <v>0</v>
      </c>
      <c r="S206" s="351">
        <f>'PL,HC,INV'!S$570</f>
        <v>0</v>
      </c>
      <c r="T206" s="351">
        <f>'PL,HC,INV'!T$570</f>
        <v>0</v>
      </c>
      <c r="U206" s="351">
        <f>'PL,HC,INV'!U$570</f>
        <v>0</v>
      </c>
      <c r="V206" s="351">
        <f>'PL,HC,INV'!V$570</f>
        <v>0</v>
      </c>
      <c r="W206" s="351">
        <f>'PL,HC,INV'!W$570</f>
        <v>0</v>
      </c>
      <c r="X206" s="351">
        <f>'PL,HC,INV'!X$570</f>
        <v>0</v>
      </c>
      <c r="Y206" s="351">
        <f>'PL,HC,INV'!Y$570</f>
        <v>0</v>
      </c>
      <c r="Z206" s="351">
        <f>'PL,HC,INV'!Z$570</f>
        <v>0</v>
      </c>
      <c r="AA206" s="351">
        <f>'PL,HC,INV'!AA$570</f>
        <v>-1647</v>
      </c>
      <c r="AB206" s="351">
        <f>'PL,HC,INV'!AB$570</f>
        <v>0</v>
      </c>
    </row>
    <row r="207" spans="1:28">
      <c r="A207" s="1057">
        <v>1</v>
      </c>
      <c r="B207" s="1057" t="s">
        <v>695</v>
      </c>
      <c r="C207" s="1061" t="s">
        <v>720</v>
      </c>
      <c r="D207" s="1057" t="s">
        <v>721</v>
      </c>
      <c r="E207" s="1057" t="s">
        <v>39</v>
      </c>
      <c r="G207" s="380"/>
      <c r="H207" s="380"/>
      <c r="I207" s="381"/>
      <c r="J207" s="349" t="s">
        <v>39</v>
      </c>
      <c r="K207" s="364" t="s">
        <v>340</v>
      </c>
      <c r="L207" s="362" t="s">
        <v>29</v>
      </c>
      <c r="M207" s="717" t="s">
        <v>30</v>
      </c>
      <c r="N207" s="363" t="s">
        <v>5</v>
      </c>
      <c r="O207" s="360" t="str">
        <f>'PL,HC,INV'!$P$4</f>
        <v>BIN</v>
      </c>
      <c r="P207" s="360" t="str">
        <f>'PL,HC,INV'!$I$6</f>
        <v>K_INR</v>
      </c>
      <c r="Q207" s="351">
        <f>'PL,HC,INV'!Q$571</f>
        <v>0</v>
      </c>
      <c r="R207" s="351">
        <f>'PL,HC,INV'!R$571</f>
        <v>9000</v>
      </c>
      <c r="S207" s="351">
        <f>'PL,HC,INV'!S$571</f>
        <v>9250</v>
      </c>
      <c r="T207" s="351">
        <f>'PL,HC,INV'!T$571</f>
        <v>0</v>
      </c>
      <c r="U207" s="351">
        <f>'PL,HC,INV'!U$571</f>
        <v>0</v>
      </c>
      <c r="V207" s="351">
        <f>'PL,HC,INV'!V$571</f>
        <v>0</v>
      </c>
      <c r="W207" s="351">
        <f>'PL,HC,INV'!W$571</f>
        <v>0</v>
      </c>
      <c r="X207" s="351">
        <f>'PL,HC,INV'!X$571</f>
        <v>0</v>
      </c>
      <c r="Y207" s="351">
        <f>'PL,HC,INV'!Y$571</f>
        <v>411</v>
      </c>
      <c r="Z207" s="351">
        <f>'PL,HC,INV'!Z$571</f>
        <v>0</v>
      </c>
      <c r="AA207" s="351">
        <f>'PL,HC,INV'!AA$571</f>
        <v>11812</v>
      </c>
      <c r="AB207" s="351">
        <f>'PL,HC,INV'!AB$571</f>
        <v>2709</v>
      </c>
    </row>
    <row r="208" spans="1:28">
      <c r="A208" s="1057">
        <v>1</v>
      </c>
      <c r="B208" s="1057" t="s">
        <v>695</v>
      </c>
      <c r="C208" s="1061" t="s">
        <v>720</v>
      </c>
      <c r="D208" s="1057" t="s">
        <v>696</v>
      </c>
      <c r="E208" s="1057" t="s">
        <v>39</v>
      </c>
      <c r="G208" s="378"/>
      <c r="H208" s="378"/>
      <c r="I208" s="379"/>
      <c r="J208" s="349" t="s">
        <v>39</v>
      </c>
      <c r="K208" s="364" t="s">
        <v>341</v>
      </c>
      <c r="L208" s="362" t="s">
        <v>29</v>
      </c>
      <c r="M208" s="717" t="s">
        <v>30</v>
      </c>
      <c r="N208" s="363" t="s">
        <v>5</v>
      </c>
      <c r="O208" s="360" t="str">
        <f>'PL,HC,INV'!$P$4</f>
        <v>BIN</v>
      </c>
      <c r="P208" s="360" t="str">
        <f>'PL,HC,INV'!$I$6</f>
        <v>K_INR</v>
      </c>
      <c r="Q208" s="351">
        <f>'PL,HC,INV'!Q$572</f>
        <v>9500</v>
      </c>
      <c r="R208" s="351">
        <f>'PL,HC,INV'!R$572</f>
        <v>16300</v>
      </c>
      <c r="S208" s="351">
        <f>'PL,HC,INV'!S$572</f>
        <v>40726</v>
      </c>
      <c r="T208" s="351">
        <f>'PL,HC,INV'!T$572</f>
        <v>9252</v>
      </c>
      <c r="U208" s="351">
        <f>'PL,HC,INV'!U$572</f>
        <v>0</v>
      </c>
      <c r="V208" s="351">
        <f>'PL,HC,INV'!V$572</f>
        <v>9352</v>
      </c>
      <c r="W208" s="351">
        <f>'PL,HC,INV'!W$572</f>
        <v>252</v>
      </c>
      <c r="X208" s="351">
        <f>'PL,HC,INV'!X$572</f>
        <v>0</v>
      </c>
      <c r="Y208" s="351">
        <f>'PL,HC,INV'!Y$572</f>
        <v>8800</v>
      </c>
      <c r="Z208" s="351">
        <f>'PL,HC,INV'!Z$572</f>
        <v>26300</v>
      </c>
      <c r="AA208" s="351">
        <f>'PL,HC,INV'!AA$572</f>
        <v>24922</v>
      </c>
      <c r="AB208" s="351">
        <f>'PL,HC,INV'!AB$572</f>
        <v>9602</v>
      </c>
    </row>
    <row r="209" spans="1:28">
      <c r="A209" s="1057">
        <v>1</v>
      </c>
      <c r="B209" s="1057" t="s">
        <v>549</v>
      </c>
      <c r="C209" s="1061" t="s">
        <v>720</v>
      </c>
      <c r="D209" s="1057" t="s">
        <v>319</v>
      </c>
      <c r="E209" s="1057" t="s">
        <v>39</v>
      </c>
      <c r="G209" s="378"/>
      <c r="H209" s="378"/>
      <c r="I209" s="379"/>
      <c r="J209" s="349" t="s">
        <v>39</v>
      </c>
      <c r="K209" s="364" t="s">
        <v>342</v>
      </c>
      <c r="L209" s="362" t="s">
        <v>29</v>
      </c>
      <c r="M209" s="717" t="s">
        <v>30</v>
      </c>
      <c r="N209" s="363" t="s">
        <v>5</v>
      </c>
      <c r="O209" s="360" t="str">
        <f>'PL,HC,INV'!$P$4</f>
        <v>BIN</v>
      </c>
      <c r="P209" s="360" t="str">
        <f>'PL,HC,INV'!$I$6</f>
        <v>K_INR</v>
      </c>
      <c r="Q209" s="351">
        <f>'PL,HC,INV'!Q$573</f>
        <v>0</v>
      </c>
      <c r="R209" s="351">
        <f>'PL,HC,INV'!R$573</f>
        <v>0</v>
      </c>
      <c r="S209" s="351">
        <f>'PL,HC,INV'!S$573</f>
        <v>0</v>
      </c>
      <c r="T209" s="351">
        <f>'PL,HC,INV'!T$573</f>
        <v>0</v>
      </c>
      <c r="U209" s="351">
        <f>'PL,HC,INV'!U$573</f>
        <v>0</v>
      </c>
      <c r="V209" s="351">
        <f>'PL,HC,INV'!V$573</f>
        <v>0</v>
      </c>
      <c r="W209" s="351">
        <f>'PL,HC,INV'!W$573</f>
        <v>0</v>
      </c>
      <c r="X209" s="351">
        <f>'PL,HC,INV'!X$573</f>
        <v>0</v>
      </c>
      <c r="Y209" s="351">
        <f>'PL,HC,INV'!Y$573</f>
        <v>0</v>
      </c>
      <c r="Z209" s="351">
        <f>'PL,HC,INV'!Z$573</f>
        <v>0</v>
      </c>
      <c r="AA209" s="351">
        <f>'PL,HC,INV'!AA$573</f>
        <v>0</v>
      </c>
      <c r="AB209" s="351">
        <f>'PL,HC,INV'!AB$573</f>
        <v>0</v>
      </c>
    </row>
    <row r="210" spans="1:28">
      <c r="A210" s="1057">
        <v>1</v>
      </c>
      <c r="B210" s="1057" t="s">
        <v>695</v>
      </c>
      <c r="C210" s="1061" t="s">
        <v>720</v>
      </c>
      <c r="D210" s="1057" t="s">
        <v>696</v>
      </c>
      <c r="E210" s="1057" t="s">
        <v>39</v>
      </c>
      <c r="G210" s="378"/>
      <c r="H210" s="378"/>
      <c r="I210" s="379"/>
      <c r="J210" s="349" t="s">
        <v>39</v>
      </c>
      <c r="K210" s="364" t="s">
        <v>343</v>
      </c>
      <c r="L210" s="362" t="s">
        <v>29</v>
      </c>
      <c r="M210" s="717" t="s">
        <v>30</v>
      </c>
      <c r="N210" s="363" t="s">
        <v>5</v>
      </c>
      <c r="O210" s="360" t="str">
        <f>'PL,HC,INV'!$P$4</f>
        <v>BIN</v>
      </c>
      <c r="P210" s="360" t="str">
        <f>'PL,HC,INV'!$I$6</f>
        <v>K_INR</v>
      </c>
      <c r="Q210" s="351">
        <f>'PL,HC,INV'!Q$574</f>
        <v>0</v>
      </c>
      <c r="R210" s="351">
        <f>'PL,HC,INV'!R$574</f>
        <v>0</v>
      </c>
      <c r="S210" s="351">
        <f>'PL,HC,INV'!S$574</f>
        <v>0</v>
      </c>
      <c r="T210" s="351">
        <f>'PL,HC,INV'!T$574</f>
        <v>0</v>
      </c>
      <c r="U210" s="351">
        <f>'PL,HC,INV'!U$574</f>
        <v>0</v>
      </c>
      <c r="V210" s="351">
        <f>'PL,HC,INV'!V$574</f>
        <v>0</v>
      </c>
      <c r="W210" s="351">
        <f>'PL,HC,INV'!W$574</f>
        <v>0</v>
      </c>
      <c r="X210" s="351">
        <f>'PL,HC,INV'!X$574</f>
        <v>0</v>
      </c>
      <c r="Y210" s="351">
        <f>'PL,HC,INV'!Y$574</f>
        <v>0</v>
      </c>
      <c r="Z210" s="351">
        <f>'PL,HC,INV'!Z$574</f>
        <v>0</v>
      </c>
      <c r="AA210" s="351">
        <f>'PL,HC,INV'!AA$574</f>
        <v>0</v>
      </c>
      <c r="AB210" s="351">
        <f>'PL,HC,INV'!AB$574</f>
        <v>0</v>
      </c>
    </row>
    <row r="211" spans="1:28">
      <c r="A211" s="1057">
        <v>1</v>
      </c>
      <c r="B211" s="1057" t="s">
        <v>549</v>
      </c>
      <c r="C211" s="1061" t="s">
        <v>461</v>
      </c>
      <c r="D211" s="1057" t="s">
        <v>722</v>
      </c>
      <c r="E211" s="1057" t="s">
        <v>39</v>
      </c>
      <c r="G211" s="378"/>
      <c r="H211" s="378"/>
      <c r="I211" s="379"/>
      <c r="J211" s="349" t="s">
        <v>39</v>
      </c>
      <c r="K211" s="364" t="s">
        <v>344</v>
      </c>
      <c r="L211" s="362" t="s">
        <v>29</v>
      </c>
      <c r="M211" s="717" t="s">
        <v>30</v>
      </c>
      <c r="N211" s="363" t="s">
        <v>5</v>
      </c>
      <c r="O211" s="360" t="str">
        <f>'PL,HC,INV'!$P$4</f>
        <v>BIN</v>
      </c>
      <c r="P211" s="360" t="str">
        <f>'PL,HC,INV'!$I$6</f>
        <v>K_INR</v>
      </c>
      <c r="Q211" s="351">
        <f>'PL,HC,INV'!Q$575</f>
        <v>0</v>
      </c>
      <c r="R211" s="351">
        <f>'PL,HC,INV'!R$575</f>
        <v>0</v>
      </c>
      <c r="S211" s="351">
        <f>'PL,HC,INV'!S$575</f>
        <v>0</v>
      </c>
      <c r="T211" s="351">
        <f>'PL,HC,INV'!T$575</f>
        <v>0</v>
      </c>
      <c r="U211" s="351">
        <f>'PL,HC,INV'!U$575</f>
        <v>0</v>
      </c>
      <c r="V211" s="351">
        <f>'PL,HC,INV'!V$575</f>
        <v>0</v>
      </c>
      <c r="W211" s="351">
        <f>'PL,HC,INV'!W$575</f>
        <v>0</v>
      </c>
      <c r="X211" s="351">
        <f>'PL,HC,INV'!X$575</f>
        <v>0</v>
      </c>
      <c r="Y211" s="351">
        <f>'PL,HC,INV'!Y$575</f>
        <v>0</v>
      </c>
      <c r="Z211" s="351">
        <f>'PL,HC,INV'!Z$575</f>
        <v>0</v>
      </c>
      <c r="AA211" s="351">
        <f>'PL,HC,INV'!AA$575</f>
        <v>0</v>
      </c>
      <c r="AB211" s="351">
        <f>'PL,HC,INV'!AB$575</f>
        <v>0</v>
      </c>
    </row>
    <row r="212" spans="1:28">
      <c r="A212" s="1057">
        <v>1</v>
      </c>
      <c r="B212" s="1057" t="s">
        <v>695</v>
      </c>
      <c r="C212" s="1061" t="s">
        <v>720</v>
      </c>
      <c r="D212" s="1057" t="s">
        <v>699</v>
      </c>
      <c r="E212" s="1057" t="s">
        <v>39</v>
      </c>
      <c r="G212" s="378"/>
      <c r="H212" s="378"/>
      <c r="I212" s="379"/>
      <c r="J212" s="349" t="s">
        <v>39</v>
      </c>
      <c r="K212" s="364" t="s">
        <v>339</v>
      </c>
      <c r="L212" s="362" t="s">
        <v>29</v>
      </c>
      <c r="M212" s="717" t="s">
        <v>33</v>
      </c>
      <c r="N212" s="363" t="s">
        <v>5</v>
      </c>
      <c r="O212" s="360" t="str">
        <f>'PL,HC,INV'!$P$4</f>
        <v>BIN</v>
      </c>
      <c r="P212" s="360" t="str">
        <f>'PL,HC,INV'!$I$6</f>
        <v>K_INR</v>
      </c>
      <c r="Q212" s="351">
        <f>'PL,HC,INV'!Q$577</f>
        <v>0</v>
      </c>
      <c r="R212" s="351">
        <f>'PL,HC,INV'!R$577</f>
        <v>0</v>
      </c>
      <c r="S212" s="351">
        <f>'PL,HC,INV'!S$577</f>
        <v>0</v>
      </c>
      <c r="T212" s="351">
        <f>'PL,HC,INV'!T$577</f>
        <v>349</v>
      </c>
      <c r="U212" s="351">
        <f>'PL,HC,INV'!U$577</f>
        <v>0</v>
      </c>
      <c r="V212" s="351">
        <f>'PL,HC,INV'!V$577</f>
        <v>0</v>
      </c>
      <c r="W212" s="351">
        <f>'PL,HC,INV'!W$577</f>
        <v>0</v>
      </c>
      <c r="X212" s="351">
        <f>'PL,HC,INV'!X$577</f>
        <v>589</v>
      </c>
      <c r="Y212" s="351">
        <f>'PL,HC,INV'!Y$577</f>
        <v>847</v>
      </c>
      <c r="Z212" s="351">
        <f>'PL,HC,INV'!Z$577</f>
        <v>699</v>
      </c>
      <c r="AA212" s="351">
        <f>'PL,HC,INV'!AA$577</f>
        <v>1362</v>
      </c>
      <c r="AB212" s="351">
        <f>'PL,HC,INV'!AB$577</f>
        <v>522</v>
      </c>
    </row>
    <row r="213" spans="1:28">
      <c r="A213" s="1057">
        <v>1</v>
      </c>
      <c r="B213" s="1057" t="s">
        <v>700</v>
      </c>
      <c r="C213" s="1061" t="s">
        <v>720</v>
      </c>
      <c r="D213" s="1057" t="s">
        <v>548</v>
      </c>
      <c r="E213" s="1057" t="s">
        <v>39</v>
      </c>
      <c r="G213" s="378"/>
      <c r="H213" s="378"/>
      <c r="I213" s="379"/>
      <c r="J213" s="349" t="s">
        <v>39</v>
      </c>
      <c r="K213" s="364" t="s">
        <v>340</v>
      </c>
      <c r="L213" s="362" t="s">
        <v>29</v>
      </c>
      <c r="M213" s="717" t="s">
        <v>33</v>
      </c>
      <c r="N213" s="363" t="s">
        <v>5</v>
      </c>
      <c r="O213" s="360" t="str">
        <f>'PL,HC,INV'!$P$4</f>
        <v>BIN</v>
      </c>
      <c r="P213" s="360" t="str">
        <f>'PL,HC,INV'!$I$6</f>
        <v>K_INR</v>
      </c>
      <c r="Q213" s="351">
        <f>'PL,HC,INV'!Q$578</f>
        <v>1690</v>
      </c>
      <c r="R213" s="351">
        <f>'PL,HC,INV'!R$578</f>
        <v>1186</v>
      </c>
      <c r="S213" s="351">
        <f>'PL,HC,INV'!S$578</f>
        <v>1379</v>
      </c>
      <c r="T213" s="351">
        <f>'PL,HC,INV'!T$578</f>
        <v>2130</v>
      </c>
      <c r="U213" s="351">
        <f>'PL,HC,INV'!U$578</f>
        <v>1694</v>
      </c>
      <c r="V213" s="351">
        <f>'PL,HC,INV'!V$578</f>
        <v>1851</v>
      </c>
      <c r="W213" s="351">
        <f>'PL,HC,INV'!W$578</f>
        <v>1386</v>
      </c>
      <c r="X213" s="351">
        <f>'PL,HC,INV'!X$578</f>
        <v>1779</v>
      </c>
      <c r="Y213" s="351">
        <f>'PL,HC,INV'!Y$578</f>
        <v>2570</v>
      </c>
      <c r="Z213" s="351">
        <f>'PL,HC,INV'!Z$578</f>
        <v>2859</v>
      </c>
      <c r="AA213" s="351">
        <f>'PL,HC,INV'!AA$578</f>
        <v>2396</v>
      </c>
      <c r="AB213" s="351">
        <f>'PL,HC,INV'!AB$578</f>
        <v>2293</v>
      </c>
    </row>
    <row r="214" spans="1:28">
      <c r="A214" s="1057">
        <v>1</v>
      </c>
      <c r="B214" s="1057" t="s">
        <v>695</v>
      </c>
      <c r="C214" s="1061" t="s">
        <v>461</v>
      </c>
      <c r="D214" s="1057" t="s">
        <v>699</v>
      </c>
      <c r="E214" s="1057" t="s">
        <v>39</v>
      </c>
      <c r="G214" s="378"/>
      <c r="H214" s="378"/>
      <c r="I214" s="379"/>
      <c r="J214" s="349" t="s">
        <v>39</v>
      </c>
      <c r="K214" s="364" t="s">
        <v>341</v>
      </c>
      <c r="L214" s="362" t="s">
        <v>29</v>
      </c>
      <c r="M214" s="717" t="s">
        <v>33</v>
      </c>
      <c r="N214" s="363" t="s">
        <v>5</v>
      </c>
      <c r="O214" s="360" t="str">
        <f>'PL,HC,INV'!$P$4</f>
        <v>BIN</v>
      </c>
      <c r="P214" s="360" t="str">
        <f>'PL,HC,INV'!$I$6</f>
        <v>K_INR</v>
      </c>
      <c r="Q214" s="351">
        <f>'PL,HC,INV'!Q$579</f>
        <v>1705</v>
      </c>
      <c r="R214" s="351">
        <f>'PL,HC,INV'!R$579</f>
        <v>451</v>
      </c>
      <c r="S214" s="351">
        <f>'PL,HC,INV'!S$579</f>
        <v>491</v>
      </c>
      <c r="T214" s="351">
        <f>'PL,HC,INV'!T$579</f>
        <v>2148</v>
      </c>
      <c r="U214" s="351">
        <f>'PL,HC,INV'!U$579</f>
        <v>2289</v>
      </c>
      <c r="V214" s="351">
        <f>'PL,HC,INV'!V$579</f>
        <v>2284</v>
      </c>
      <c r="W214" s="351">
        <f>'PL,HC,INV'!W$579</f>
        <v>3272</v>
      </c>
      <c r="X214" s="351">
        <f>'PL,HC,INV'!X$579</f>
        <v>2532</v>
      </c>
      <c r="Y214" s="351">
        <f>'PL,HC,INV'!Y$579</f>
        <v>2966</v>
      </c>
      <c r="Z214" s="351">
        <f>'PL,HC,INV'!Z$579</f>
        <v>2326</v>
      </c>
      <c r="AA214" s="351">
        <f>'PL,HC,INV'!AA$579</f>
        <v>3134</v>
      </c>
      <c r="AB214" s="351">
        <f>'PL,HC,INV'!AB$579</f>
        <v>2333</v>
      </c>
    </row>
    <row r="215" spans="1:28">
      <c r="A215" s="1057">
        <v>1</v>
      </c>
      <c r="B215" s="1057" t="s">
        <v>549</v>
      </c>
      <c r="C215" s="1061" t="s">
        <v>720</v>
      </c>
      <c r="D215" s="1057" t="s">
        <v>699</v>
      </c>
      <c r="E215" s="1057" t="s">
        <v>39</v>
      </c>
      <c r="G215" s="378"/>
      <c r="H215" s="378"/>
      <c r="I215" s="379"/>
      <c r="J215" s="349" t="s">
        <v>39</v>
      </c>
      <c r="K215" s="364" t="s">
        <v>342</v>
      </c>
      <c r="L215" s="362" t="s">
        <v>29</v>
      </c>
      <c r="M215" s="717" t="s">
        <v>33</v>
      </c>
      <c r="N215" s="363" t="s">
        <v>5</v>
      </c>
      <c r="O215" s="360" t="str">
        <f>'PL,HC,INV'!$P$4</f>
        <v>BIN</v>
      </c>
      <c r="P215" s="360" t="str">
        <f>'PL,HC,INV'!$I$6</f>
        <v>K_INR</v>
      </c>
      <c r="Q215" s="351">
        <f>'PL,HC,INV'!Q$580</f>
        <v>0</v>
      </c>
      <c r="R215" s="351">
        <f>'PL,HC,INV'!R$580</f>
        <v>0</v>
      </c>
      <c r="S215" s="351">
        <f>'PL,HC,INV'!S$580</f>
        <v>0</v>
      </c>
      <c r="T215" s="351">
        <f>'PL,HC,INV'!T$580</f>
        <v>0</v>
      </c>
      <c r="U215" s="351">
        <f>'PL,HC,INV'!U$580</f>
        <v>0</v>
      </c>
      <c r="V215" s="351">
        <f>'PL,HC,INV'!V$580</f>
        <v>0</v>
      </c>
      <c r="W215" s="351">
        <f>'PL,HC,INV'!W$580</f>
        <v>0</v>
      </c>
      <c r="X215" s="351">
        <f>'PL,HC,INV'!X$580</f>
        <v>0</v>
      </c>
      <c r="Y215" s="351">
        <f>'PL,HC,INV'!Y$580</f>
        <v>0</v>
      </c>
      <c r="Z215" s="351">
        <f>'PL,HC,INV'!Z$580</f>
        <v>0</v>
      </c>
      <c r="AA215" s="351">
        <f>'PL,HC,INV'!AA$580</f>
        <v>0</v>
      </c>
      <c r="AB215" s="351">
        <f>'PL,HC,INV'!AB$580</f>
        <v>0</v>
      </c>
    </row>
    <row r="216" spans="1:28">
      <c r="A216" s="1057">
        <v>1</v>
      </c>
      <c r="B216" s="1057" t="s">
        <v>549</v>
      </c>
      <c r="C216" s="1061" t="s">
        <v>461</v>
      </c>
      <c r="D216" s="1057" t="s">
        <v>699</v>
      </c>
      <c r="E216" s="1057" t="s">
        <v>39</v>
      </c>
      <c r="G216" s="378"/>
      <c r="H216" s="378"/>
      <c r="I216" s="379"/>
      <c r="J216" s="349" t="s">
        <v>39</v>
      </c>
      <c r="K216" s="364" t="s">
        <v>343</v>
      </c>
      <c r="L216" s="362" t="s">
        <v>29</v>
      </c>
      <c r="M216" s="717" t="s">
        <v>33</v>
      </c>
      <c r="N216" s="363" t="s">
        <v>5</v>
      </c>
      <c r="O216" s="360" t="str">
        <f>'PL,HC,INV'!$P$4</f>
        <v>BIN</v>
      </c>
      <c r="P216" s="360" t="str">
        <f>'PL,HC,INV'!$I$6</f>
        <v>K_INR</v>
      </c>
      <c r="Q216" s="351">
        <f>'PL,HC,INV'!Q$581</f>
        <v>0</v>
      </c>
      <c r="R216" s="351">
        <f>'PL,HC,INV'!R$581</f>
        <v>0</v>
      </c>
      <c r="S216" s="351">
        <f>'PL,HC,INV'!S$581</f>
        <v>0</v>
      </c>
      <c r="T216" s="351">
        <f>'PL,HC,INV'!T$581</f>
        <v>0</v>
      </c>
      <c r="U216" s="351">
        <f>'PL,HC,INV'!U$581</f>
        <v>0</v>
      </c>
      <c r="V216" s="351">
        <f>'PL,HC,INV'!V$581</f>
        <v>0</v>
      </c>
      <c r="W216" s="351">
        <f>'PL,HC,INV'!W$581</f>
        <v>0</v>
      </c>
      <c r="X216" s="351">
        <f>'PL,HC,INV'!X$581</f>
        <v>0</v>
      </c>
      <c r="Y216" s="351">
        <f>'PL,HC,INV'!Y$581</f>
        <v>0</v>
      </c>
      <c r="Z216" s="351">
        <f>'PL,HC,INV'!Z$581</f>
        <v>0</v>
      </c>
      <c r="AA216" s="351">
        <f>'PL,HC,INV'!AA$581</f>
        <v>0</v>
      </c>
      <c r="AB216" s="351">
        <f>'PL,HC,INV'!AB$581</f>
        <v>0</v>
      </c>
    </row>
    <row r="217" spans="1:28">
      <c r="A217" s="1057">
        <v>1</v>
      </c>
      <c r="B217" s="1057" t="s">
        <v>703</v>
      </c>
      <c r="C217" s="1061" t="s">
        <v>720</v>
      </c>
      <c r="D217" s="1057" t="s">
        <v>699</v>
      </c>
      <c r="E217" s="1057" t="s">
        <v>39</v>
      </c>
      <c r="G217" s="378"/>
      <c r="H217" s="378"/>
      <c r="I217" s="379"/>
      <c r="J217" s="349" t="s">
        <v>39</v>
      </c>
      <c r="K217" s="364" t="s">
        <v>344</v>
      </c>
      <c r="L217" s="362" t="s">
        <v>29</v>
      </c>
      <c r="M217" s="717" t="s">
        <v>33</v>
      </c>
      <c r="N217" s="363" t="s">
        <v>5</v>
      </c>
      <c r="O217" s="360" t="str">
        <f>'PL,HC,INV'!$P$4</f>
        <v>BIN</v>
      </c>
      <c r="P217" s="360" t="str">
        <f>'PL,HC,INV'!$I$6</f>
        <v>K_INR</v>
      </c>
      <c r="Q217" s="351">
        <f>'PL,HC,INV'!Q$582</f>
        <v>0</v>
      </c>
      <c r="R217" s="351">
        <f>'PL,HC,INV'!R$582</f>
        <v>0</v>
      </c>
      <c r="S217" s="351">
        <f>'PL,HC,INV'!S$582</f>
        <v>0</v>
      </c>
      <c r="T217" s="351">
        <f>'PL,HC,INV'!T$582</f>
        <v>0</v>
      </c>
      <c r="U217" s="351">
        <f>'PL,HC,INV'!U$582</f>
        <v>0</v>
      </c>
      <c r="V217" s="351">
        <f>'PL,HC,INV'!V$582</f>
        <v>0</v>
      </c>
      <c r="W217" s="351">
        <f>'PL,HC,INV'!W$582</f>
        <v>0</v>
      </c>
      <c r="X217" s="351">
        <f>'PL,HC,INV'!X$582</f>
        <v>0</v>
      </c>
      <c r="Y217" s="351">
        <f>'PL,HC,INV'!Y$582</f>
        <v>0</v>
      </c>
      <c r="Z217" s="351">
        <f>'PL,HC,INV'!Z$582</f>
        <v>0</v>
      </c>
      <c r="AA217" s="351">
        <f>'PL,HC,INV'!AA$582</f>
        <v>0</v>
      </c>
      <c r="AB217" s="351">
        <f>'PL,HC,INV'!AB$582</f>
        <v>0</v>
      </c>
    </row>
    <row r="218" spans="1:28" s="1260" customFormat="1">
      <c r="A218" s="1260">
        <v>1</v>
      </c>
      <c r="C218" s="1261"/>
      <c r="F218" s="1262"/>
      <c r="G218" s="1263"/>
      <c r="H218" s="1263"/>
      <c r="I218" s="1264"/>
      <c r="J218" s="1265" t="s">
        <v>39</v>
      </c>
      <c r="K218" s="1266" t="s">
        <v>344</v>
      </c>
      <c r="L218" s="1267" t="s">
        <v>32</v>
      </c>
      <c r="M218" s="1268" t="s">
        <v>4</v>
      </c>
      <c r="N218" s="1269" t="s">
        <v>5</v>
      </c>
      <c r="O218" s="1270" t="str">
        <f>'PL,HC,INV'!$P$4</f>
        <v>BIN</v>
      </c>
      <c r="P218" s="1270" t="str">
        <f>'PL,HC,INV'!$I$6</f>
        <v>K_INR</v>
      </c>
      <c r="Q218" s="1271"/>
      <c r="R218" s="1271"/>
      <c r="S218" s="1271"/>
      <c r="T218" s="1271"/>
      <c r="U218" s="1271"/>
      <c r="V218" s="1271"/>
      <c r="W218" s="1271"/>
      <c r="X218" s="1271"/>
      <c r="Y218" s="1271"/>
      <c r="Z218" s="1271"/>
      <c r="AA218" s="1271"/>
      <c r="AB218" s="1271"/>
    </row>
    <row r="219" spans="1:28">
      <c r="A219" s="1057">
        <v>1</v>
      </c>
      <c r="B219" s="1057" t="s">
        <v>549</v>
      </c>
      <c r="C219" s="1061" t="s">
        <v>720</v>
      </c>
      <c r="D219" s="1057" t="s">
        <v>319</v>
      </c>
      <c r="E219" s="1057" t="s">
        <v>39</v>
      </c>
      <c r="G219" s="378"/>
      <c r="H219" s="378"/>
      <c r="I219" s="379"/>
      <c r="J219" s="349" t="s">
        <v>39</v>
      </c>
      <c r="K219" s="364" t="s">
        <v>339</v>
      </c>
      <c r="L219" s="362" t="s">
        <v>32</v>
      </c>
      <c r="M219" s="717" t="s">
        <v>30</v>
      </c>
      <c r="N219" s="363" t="s">
        <v>5</v>
      </c>
      <c r="O219" s="360" t="str">
        <f>'PL,HC,INV'!$P$4</f>
        <v>BIN</v>
      </c>
      <c r="P219" s="360" t="str">
        <f>'PL,HC,INV'!$I$6</f>
        <v>K_INR</v>
      </c>
      <c r="Q219" s="351">
        <f>'PL,HC,INV'!Q$585</f>
        <v>0</v>
      </c>
      <c r="R219" s="351">
        <f>'PL,HC,INV'!R$585</f>
        <v>0</v>
      </c>
      <c r="S219" s="351">
        <f>'PL,HC,INV'!S$585</f>
        <v>0</v>
      </c>
      <c r="T219" s="351">
        <f>'PL,HC,INV'!T$585</f>
        <v>0</v>
      </c>
      <c r="U219" s="351">
        <f>'PL,HC,INV'!U$585</f>
        <v>0</v>
      </c>
      <c r="V219" s="351">
        <f>'PL,HC,INV'!V$585</f>
        <v>0</v>
      </c>
      <c r="W219" s="351">
        <f>'PL,HC,INV'!W$585</f>
        <v>0</v>
      </c>
      <c r="X219" s="351">
        <f>'PL,HC,INV'!X$585</f>
        <v>0</v>
      </c>
      <c r="Y219" s="351">
        <f>'PL,HC,INV'!Y$585</f>
        <v>0</v>
      </c>
      <c r="Z219" s="351">
        <f>'PL,HC,INV'!Z$585</f>
        <v>0</v>
      </c>
      <c r="AA219" s="351">
        <f>'PL,HC,INV'!AA$585</f>
        <v>0</v>
      </c>
      <c r="AB219" s="351">
        <f>'PL,HC,INV'!AB$585</f>
        <v>0</v>
      </c>
    </row>
    <row r="220" spans="1:28">
      <c r="A220" s="1057">
        <v>1</v>
      </c>
      <c r="B220" s="1057" t="s">
        <v>549</v>
      </c>
      <c r="C220" s="1061" t="s">
        <v>720</v>
      </c>
      <c r="D220" s="1057" t="s">
        <v>319</v>
      </c>
      <c r="E220" s="1057" t="s">
        <v>39</v>
      </c>
      <c r="G220" s="378"/>
      <c r="H220" s="378"/>
      <c r="I220" s="379"/>
      <c r="J220" s="349" t="s">
        <v>39</v>
      </c>
      <c r="K220" s="364" t="s">
        <v>340</v>
      </c>
      <c r="L220" s="362" t="s">
        <v>32</v>
      </c>
      <c r="M220" s="717" t="s">
        <v>30</v>
      </c>
      <c r="N220" s="363" t="s">
        <v>5</v>
      </c>
      <c r="O220" s="360" t="str">
        <f>'PL,HC,INV'!$P$4</f>
        <v>BIN</v>
      </c>
      <c r="P220" s="360" t="str">
        <f>'PL,HC,INV'!$I$6</f>
        <v>K_INR</v>
      </c>
      <c r="Q220" s="351">
        <f>'PL,HC,INV'!Q$586</f>
        <v>0</v>
      </c>
      <c r="R220" s="351">
        <f>'PL,HC,INV'!R$586</f>
        <v>0</v>
      </c>
      <c r="S220" s="351">
        <f>'PL,HC,INV'!S$586</f>
        <v>0</v>
      </c>
      <c r="T220" s="351">
        <f>'PL,HC,INV'!T$586</f>
        <v>0</v>
      </c>
      <c r="U220" s="351">
        <f>'PL,HC,INV'!U$586</f>
        <v>0</v>
      </c>
      <c r="V220" s="351">
        <f>'PL,HC,INV'!V$586</f>
        <v>0</v>
      </c>
      <c r="W220" s="351">
        <f>'PL,HC,INV'!W$586</f>
        <v>0</v>
      </c>
      <c r="X220" s="351">
        <f>'PL,HC,INV'!X$586</f>
        <v>0</v>
      </c>
      <c r="Y220" s="351">
        <f>'PL,HC,INV'!Y$586</f>
        <v>0</v>
      </c>
      <c r="Z220" s="351">
        <f>'PL,HC,INV'!Z$586</f>
        <v>0</v>
      </c>
      <c r="AA220" s="351">
        <f>'PL,HC,INV'!AA$586</f>
        <v>0</v>
      </c>
      <c r="AB220" s="351">
        <f>'PL,HC,INV'!AB$586</f>
        <v>0</v>
      </c>
    </row>
    <row r="221" spans="1:28">
      <c r="A221" s="1057">
        <v>1</v>
      </c>
      <c r="B221" s="1057" t="s">
        <v>703</v>
      </c>
      <c r="C221" s="1061" t="s">
        <v>720</v>
      </c>
      <c r="D221" s="1057" t="s">
        <v>319</v>
      </c>
      <c r="E221" s="1057" t="s">
        <v>39</v>
      </c>
      <c r="G221" s="378"/>
      <c r="H221" s="378"/>
      <c r="I221" s="379"/>
      <c r="J221" s="349" t="s">
        <v>39</v>
      </c>
      <c r="K221" s="364" t="s">
        <v>341</v>
      </c>
      <c r="L221" s="362" t="s">
        <v>32</v>
      </c>
      <c r="M221" s="717" t="s">
        <v>30</v>
      </c>
      <c r="N221" s="363" t="s">
        <v>5</v>
      </c>
      <c r="O221" s="360" t="str">
        <f>'PL,HC,INV'!$P$4</f>
        <v>BIN</v>
      </c>
      <c r="P221" s="360" t="str">
        <f>'PL,HC,INV'!$I$6</f>
        <v>K_INR</v>
      </c>
      <c r="Q221" s="351">
        <f>'PL,HC,INV'!Q$587</f>
        <v>0</v>
      </c>
      <c r="R221" s="351">
        <f>'PL,HC,INV'!R$587</f>
        <v>0</v>
      </c>
      <c r="S221" s="351">
        <f>'PL,HC,INV'!S$587</f>
        <v>0</v>
      </c>
      <c r="T221" s="351">
        <f>'PL,HC,INV'!T$587</f>
        <v>0</v>
      </c>
      <c r="U221" s="351">
        <f>'PL,HC,INV'!U$587</f>
        <v>0</v>
      </c>
      <c r="V221" s="351">
        <f>'PL,HC,INV'!V$587</f>
        <v>0</v>
      </c>
      <c r="W221" s="351">
        <f>'PL,HC,INV'!W$587</f>
        <v>0</v>
      </c>
      <c r="X221" s="351">
        <f>'PL,HC,INV'!X$587</f>
        <v>0</v>
      </c>
      <c r="Y221" s="351">
        <f>'PL,HC,INV'!Y$587</f>
        <v>0</v>
      </c>
      <c r="Z221" s="351">
        <f>'PL,HC,INV'!Z$587</f>
        <v>0</v>
      </c>
      <c r="AA221" s="351">
        <f>'PL,HC,INV'!AA$587</f>
        <v>0</v>
      </c>
      <c r="AB221" s="351">
        <f>'PL,HC,INV'!AB$587</f>
        <v>0</v>
      </c>
    </row>
    <row r="222" spans="1:28">
      <c r="A222" s="1057">
        <v>1</v>
      </c>
      <c r="B222" s="1057" t="s">
        <v>549</v>
      </c>
      <c r="C222" s="1061" t="s">
        <v>720</v>
      </c>
      <c r="D222" s="1057" t="s">
        <v>319</v>
      </c>
      <c r="E222" s="1057" t="s">
        <v>39</v>
      </c>
      <c r="G222" s="378"/>
      <c r="H222" s="378"/>
      <c r="I222" s="379"/>
      <c r="J222" s="349" t="s">
        <v>39</v>
      </c>
      <c r="K222" s="364" t="s">
        <v>342</v>
      </c>
      <c r="L222" s="362" t="s">
        <v>32</v>
      </c>
      <c r="M222" s="717" t="s">
        <v>30</v>
      </c>
      <c r="N222" s="363" t="s">
        <v>5</v>
      </c>
      <c r="O222" s="360" t="str">
        <f>'PL,HC,INV'!$P$4</f>
        <v>BIN</v>
      </c>
      <c r="P222" s="360" t="str">
        <f>'PL,HC,INV'!$I$6</f>
        <v>K_INR</v>
      </c>
      <c r="Q222" s="351">
        <f>'PL,HC,INV'!Q$588</f>
        <v>0</v>
      </c>
      <c r="R222" s="351">
        <f>'PL,HC,INV'!R$588</f>
        <v>0</v>
      </c>
      <c r="S222" s="351">
        <f>'PL,HC,INV'!S$588</f>
        <v>0</v>
      </c>
      <c r="T222" s="351">
        <f>'PL,HC,INV'!T$588</f>
        <v>0</v>
      </c>
      <c r="U222" s="351">
        <f>'PL,HC,INV'!U$588</f>
        <v>0</v>
      </c>
      <c r="V222" s="351">
        <f>'PL,HC,INV'!V$588</f>
        <v>0</v>
      </c>
      <c r="W222" s="351">
        <f>'PL,HC,INV'!W$588</f>
        <v>0</v>
      </c>
      <c r="X222" s="351">
        <f>'PL,HC,INV'!X$588</f>
        <v>0</v>
      </c>
      <c r="Y222" s="351">
        <f>'PL,HC,INV'!Y$588</f>
        <v>0</v>
      </c>
      <c r="Z222" s="351">
        <f>'PL,HC,INV'!Z$588</f>
        <v>0</v>
      </c>
      <c r="AA222" s="351">
        <f>'PL,HC,INV'!AA$588</f>
        <v>0</v>
      </c>
      <c r="AB222" s="351">
        <f>'PL,HC,INV'!AB$588</f>
        <v>0</v>
      </c>
    </row>
    <row r="223" spans="1:28">
      <c r="A223" s="1057">
        <v>1</v>
      </c>
      <c r="B223" s="1057" t="s">
        <v>695</v>
      </c>
      <c r="C223" s="1061" t="s">
        <v>723</v>
      </c>
      <c r="D223" s="1057" t="s">
        <v>721</v>
      </c>
      <c r="E223" s="1057" t="s">
        <v>39</v>
      </c>
      <c r="G223" s="378"/>
      <c r="H223" s="378"/>
      <c r="I223" s="379"/>
      <c r="J223" s="349" t="s">
        <v>39</v>
      </c>
      <c r="K223" s="364" t="s">
        <v>343</v>
      </c>
      <c r="L223" s="362" t="s">
        <v>32</v>
      </c>
      <c r="M223" s="717" t="s">
        <v>30</v>
      </c>
      <c r="N223" s="363" t="s">
        <v>5</v>
      </c>
      <c r="O223" s="360" t="str">
        <f>'PL,HC,INV'!$P$4</f>
        <v>BIN</v>
      </c>
      <c r="P223" s="360" t="str">
        <f>'PL,HC,INV'!$I$6</f>
        <v>K_INR</v>
      </c>
      <c r="Q223" s="351">
        <f>'PL,HC,INV'!Q$589</f>
        <v>0</v>
      </c>
      <c r="R223" s="351">
        <f>'PL,HC,INV'!R$589</f>
        <v>0</v>
      </c>
      <c r="S223" s="351">
        <f>'PL,HC,INV'!S$589</f>
        <v>0</v>
      </c>
      <c r="T223" s="351">
        <f>'PL,HC,INV'!T$589</f>
        <v>0</v>
      </c>
      <c r="U223" s="351">
        <f>'PL,HC,INV'!U$589</f>
        <v>0</v>
      </c>
      <c r="V223" s="351">
        <f>'PL,HC,INV'!V$589</f>
        <v>0</v>
      </c>
      <c r="W223" s="351">
        <f>'PL,HC,INV'!W$589</f>
        <v>0</v>
      </c>
      <c r="X223" s="351">
        <f>'PL,HC,INV'!X$589</f>
        <v>0</v>
      </c>
      <c r="Y223" s="351">
        <f>'PL,HC,INV'!Y$589</f>
        <v>0</v>
      </c>
      <c r="Z223" s="351">
        <f>'PL,HC,INV'!Z$589</f>
        <v>0</v>
      </c>
      <c r="AA223" s="351">
        <f>'PL,HC,INV'!AA$589</f>
        <v>0</v>
      </c>
      <c r="AB223" s="351">
        <f>'PL,HC,INV'!AB$589</f>
        <v>0</v>
      </c>
    </row>
    <row r="224" spans="1:28">
      <c r="A224" s="1057">
        <v>1</v>
      </c>
      <c r="B224" s="1057" t="s">
        <v>549</v>
      </c>
      <c r="C224" s="1061" t="s">
        <v>720</v>
      </c>
      <c r="D224" s="1057" t="s">
        <v>696</v>
      </c>
      <c r="E224" s="1057" t="s">
        <v>39</v>
      </c>
      <c r="G224" s="378"/>
      <c r="H224" s="378"/>
      <c r="I224" s="379"/>
      <c r="J224" s="349" t="s">
        <v>39</v>
      </c>
      <c r="K224" s="364" t="s">
        <v>344</v>
      </c>
      <c r="L224" s="362" t="s">
        <v>32</v>
      </c>
      <c r="M224" s="717" t="s">
        <v>30</v>
      </c>
      <c r="N224" s="363" t="s">
        <v>5</v>
      </c>
      <c r="O224" s="360" t="str">
        <f>'PL,HC,INV'!$P$4</f>
        <v>BIN</v>
      </c>
      <c r="P224" s="360" t="str">
        <f>'PL,HC,INV'!$I$6</f>
        <v>K_INR</v>
      </c>
      <c r="Q224" s="351">
        <f>'PL,HC,INV'!Q$590</f>
        <v>0</v>
      </c>
      <c r="R224" s="351">
        <f>'PL,HC,INV'!R$590</f>
        <v>0</v>
      </c>
      <c r="S224" s="351">
        <f>'PL,HC,INV'!S$590</f>
        <v>0</v>
      </c>
      <c r="T224" s="351">
        <f>'PL,HC,INV'!T$590</f>
        <v>0</v>
      </c>
      <c r="U224" s="351">
        <f>'PL,HC,INV'!U$590</f>
        <v>0</v>
      </c>
      <c r="V224" s="351">
        <f>'PL,HC,INV'!V$590</f>
        <v>0</v>
      </c>
      <c r="W224" s="351">
        <f>'PL,HC,INV'!W$590</f>
        <v>0</v>
      </c>
      <c r="X224" s="351">
        <f>'PL,HC,INV'!X$590</f>
        <v>0</v>
      </c>
      <c r="Y224" s="351">
        <f>'PL,HC,INV'!Y$590</f>
        <v>0</v>
      </c>
      <c r="Z224" s="351">
        <f>'PL,HC,INV'!Z$590</f>
        <v>0</v>
      </c>
      <c r="AA224" s="351">
        <f>'PL,HC,INV'!AA$590</f>
        <v>0</v>
      </c>
      <c r="AB224" s="351">
        <f>'PL,HC,INV'!AB$590</f>
        <v>0</v>
      </c>
    </row>
    <row r="225" spans="1:28">
      <c r="A225" s="1057">
        <v>1</v>
      </c>
      <c r="B225" s="1057" t="s">
        <v>549</v>
      </c>
      <c r="C225" s="1061" t="s">
        <v>724</v>
      </c>
      <c r="D225" s="1057" t="s">
        <v>717</v>
      </c>
      <c r="E225" s="1057" t="s">
        <v>39</v>
      </c>
      <c r="G225" s="378"/>
      <c r="H225" s="378"/>
      <c r="I225" s="379"/>
      <c r="J225" s="349" t="s">
        <v>39</v>
      </c>
      <c r="K225" s="364" t="s">
        <v>339</v>
      </c>
      <c r="L225" s="362" t="s">
        <v>32</v>
      </c>
      <c r="M225" s="717" t="s">
        <v>33</v>
      </c>
      <c r="N225" s="363" t="s">
        <v>5</v>
      </c>
      <c r="O225" s="360" t="str">
        <f>'PL,HC,INV'!$P$4</f>
        <v>BIN</v>
      </c>
      <c r="P225" s="360" t="str">
        <f>'PL,HC,INV'!$I$6</f>
        <v>K_INR</v>
      </c>
      <c r="Q225" s="351">
        <f>'PL,HC,INV'!Q$592</f>
        <v>0</v>
      </c>
      <c r="R225" s="351">
        <f>'PL,HC,INV'!R$592</f>
        <v>0</v>
      </c>
      <c r="S225" s="351">
        <f>'PL,HC,INV'!S$592</f>
        <v>0</v>
      </c>
      <c r="T225" s="351">
        <f>'PL,HC,INV'!T$592</f>
        <v>0</v>
      </c>
      <c r="U225" s="351">
        <f>'PL,HC,INV'!U$592</f>
        <v>0</v>
      </c>
      <c r="V225" s="351">
        <f>'PL,HC,INV'!V$592</f>
        <v>0</v>
      </c>
      <c r="W225" s="351">
        <f>'PL,HC,INV'!W$592</f>
        <v>0</v>
      </c>
      <c r="X225" s="351">
        <f>'PL,HC,INV'!X$592</f>
        <v>0</v>
      </c>
      <c r="Y225" s="351">
        <f>'PL,HC,INV'!Y$592</f>
        <v>0</v>
      </c>
      <c r="Z225" s="351">
        <f>'PL,HC,INV'!Z$592</f>
        <v>0</v>
      </c>
      <c r="AA225" s="351">
        <f>'PL,HC,INV'!AA$592</f>
        <v>0</v>
      </c>
      <c r="AB225" s="351">
        <f>'PL,HC,INV'!AB$592</f>
        <v>0</v>
      </c>
    </row>
    <row r="226" spans="1:28">
      <c r="A226" s="1057">
        <v>1</v>
      </c>
      <c r="B226" s="1057" t="s">
        <v>549</v>
      </c>
      <c r="C226" s="1061" t="s">
        <v>720</v>
      </c>
      <c r="D226" s="1057" t="s">
        <v>548</v>
      </c>
      <c r="E226" s="1057" t="s">
        <v>39</v>
      </c>
      <c r="G226" s="378"/>
      <c r="H226" s="378"/>
      <c r="I226" s="379"/>
      <c r="J226" s="349" t="s">
        <v>39</v>
      </c>
      <c r="K226" s="364" t="s">
        <v>340</v>
      </c>
      <c r="L226" s="362" t="s">
        <v>32</v>
      </c>
      <c r="M226" s="717" t="s">
        <v>33</v>
      </c>
      <c r="N226" s="363" t="s">
        <v>5</v>
      </c>
      <c r="O226" s="360" t="str">
        <f>'PL,HC,INV'!$P$4</f>
        <v>BIN</v>
      </c>
      <c r="P226" s="360" t="str">
        <f>'PL,HC,INV'!$I$6</f>
        <v>K_INR</v>
      </c>
      <c r="Q226" s="351">
        <f>'PL,HC,INV'!Q$593</f>
        <v>0</v>
      </c>
      <c r="R226" s="351">
        <f>'PL,HC,INV'!R$593</f>
        <v>0</v>
      </c>
      <c r="S226" s="351">
        <f>'PL,HC,INV'!S$593</f>
        <v>0</v>
      </c>
      <c r="T226" s="351">
        <f>'PL,HC,INV'!T$593</f>
        <v>0</v>
      </c>
      <c r="U226" s="351">
        <f>'PL,HC,INV'!U$593</f>
        <v>0</v>
      </c>
      <c r="V226" s="351">
        <f>'PL,HC,INV'!V$593</f>
        <v>0</v>
      </c>
      <c r="W226" s="351">
        <f>'PL,HC,INV'!W$593</f>
        <v>0</v>
      </c>
      <c r="X226" s="351">
        <f>'PL,HC,INV'!X$593</f>
        <v>0</v>
      </c>
      <c r="Y226" s="351">
        <f>'PL,HC,INV'!Y$593</f>
        <v>0</v>
      </c>
      <c r="Z226" s="351">
        <f>'PL,HC,INV'!Z$593</f>
        <v>0</v>
      </c>
      <c r="AA226" s="351">
        <f>'PL,HC,INV'!AA$593</f>
        <v>0</v>
      </c>
      <c r="AB226" s="351">
        <f>'PL,HC,INV'!AB$593</f>
        <v>0</v>
      </c>
    </row>
    <row r="227" spans="1:28">
      <c r="A227" s="1057">
        <v>1</v>
      </c>
      <c r="B227" s="1057" t="s">
        <v>549</v>
      </c>
      <c r="C227" s="1061" t="s">
        <v>461</v>
      </c>
      <c r="D227" s="1057" t="s">
        <v>548</v>
      </c>
      <c r="E227" s="1057" t="s">
        <v>39</v>
      </c>
      <c r="G227" s="378"/>
      <c r="H227" s="378"/>
      <c r="I227" s="379"/>
      <c r="J227" s="349" t="s">
        <v>39</v>
      </c>
      <c r="K227" s="364" t="s">
        <v>341</v>
      </c>
      <c r="L227" s="362" t="s">
        <v>32</v>
      </c>
      <c r="M227" s="717" t="s">
        <v>33</v>
      </c>
      <c r="N227" s="363" t="s">
        <v>5</v>
      </c>
      <c r="O227" s="360" t="str">
        <f>'PL,HC,INV'!$P$4</f>
        <v>BIN</v>
      </c>
      <c r="P227" s="360" t="str">
        <f>'PL,HC,INV'!$I$6</f>
        <v>K_INR</v>
      </c>
      <c r="Q227" s="351">
        <f>'PL,HC,INV'!Q$594</f>
        <v>0</v>
      </c>
      <c r="R227" s="351">
        <f>'PL,HC,INV'!R$594</f>
        <v>0</v>
      </c>
      <c r="S227" s="351">
        <f>'PL,HC,INV'!S$594</f>
        <v>0</v>
      </c>
      <c r="T227" s="351">
        <f>'PL,HC,INV'!T$594</f>
        <v>0</v>
      </c>
      <c r="U227" s="351">
        <f>'PL,HC,INV'!U$594</f>
        <v>0</v>
      </c>
      <c r="V227" s="351">
        <f>'PL,HC,INV'!V$594</f>
        <v>0</v>
      </c>
      <c r="W227" s="351">
        <f>'PL,HC,INV'!W$594</f>
        <v>0</v>
      </c>
      <c r="X227" s="351">
        <f>'PL,HC,INV'!X$594</f>
        <v>0</v>
      </c>
      <c r="Y227" s="351">
        <f>'PL,HC,INV'!Y$594</f>
        <v>0</v>
      </c>
      <c r="Z227" s="351">
        <f>'PL,HC,INV'!Z$594</f>
        <v>0</v>
      </c>
      <c r="AA227" s="351">
        <f>'PL,HC,INV'!AA$594</f>
        <v>0</v>
      </c>
      <c r="AB227" s="351">
        <f>'PL,HC,INV'!AB$594</f>
        <v>0</v>
      </c>
    </row>
    <row r="228" spans="1:28">
      <c r="A228" s="1057">
        <v>1</v>
      </c>
      <c r="B228" s="1057" t="s">
        <v>695</v>
      </c>
      <c r="C228" s="1061" t="s">
        <v>461</v>
      </c>
      <c r="D228" s="1057" t="s">
        <v>548</v>
      </c>
      <c r="E228" s="1057" t="s">
        <v>39</v>
      </c>
      <c r="G228" s="378"/>
      <c r="H228" s="378"/>
      <c r="I228" s="379"/>
      <c r="J228" s="349" t="s">
        <v>39</v>
      </c>
      <c r="K228" s="364" t="s">
        <v>342</v>
      </c>
      <c r="L228" s="362" t="s">
        <v>32</v>
      </c>
      <c r="M228" s="717" t="s">
        <v>33</v>
      </c>
      <c r="N228" s="363" t="s">
        <v>5</v>
      </c>
      <c r="O228" s="360" t="str">
        <f>'PL,HC,INV'!$P$4</f>
        <v>BIN</v>
      </c>
      <c r="P228" s="360" t="str">
        <f>'PL,HC,INV'!$I$6</f>
        <v>K_INR</v>
      </c>
      <c r="Q228" s="351">
        <f>'PL,HC,INV'!Q$595</f>
        <v>0</v>
      </c>
      <c r="R228" s="351">
        <f>'PL,HC,INV'!R$595</f>
        <v>0</v>
      </c>
      <c r="S228" s="351">
        <f>'PL,HC,INV'!S$595</f>
        <v>0</v>
      </c>
      <c r="T228" s="351">
        <f>'PL,HC,INV'!T$595</f>
        <v>0</v>
      </c>
      <c r="U228" s="351">
        <f>'PL,HC,INV'!U$595</f>
        <v>0</v>
      </c>
      <c r="V228" s="351">
        <f>'PL,HC,INV'!V$595</f>
        <v>0</v>
      </c>
      <c r="W228" s="351">
        <f>'PL,HC,INV'!W$595</f>
        <v>0</v>
      </c>
      <c r="X228" s="351">
        <f>'PL,HC,INV'!X$595</f>
        <v>0</v>
      </c>
      <c r="Y228" s="351">
        <f>'PL,HC,INV'!Y$595</f>
        <v>0</v>
      </c>
      <c r="Z228" s="351">
        <f>'PL,HC,INV'!Z$595</f>
        <v>0</v>
      </c>
      <c r="AA228" s="351">
        <f>'PL,HC,INV'!AA$595</f>
        <v>0</v>
      </c>
      <c r="AB228" s="351">
        <f>'PL,HC,INV'!AB$595</f>
        <v>0</v>
      </c>
    </row>
    <row r="229" spans="1:28">
      <c r="A229" s="1057">
        <v>1</v>
      </c>
      <c r="B229" s="1057" t="s">
        <v>700</v>
      </c>
      <c r="C229" s="1061" t="s">
        <v>720</v>
      </c>
      <c r="D229" s="1057" t="s">
        <v>548</v>
      </c>
      <c r="E229" s="1057" t="s">
        <v>39</v>
      </c>
      <c r="G229" s="378"/>
      <c r="H229" s="378"/>
      <c r="I229" s="379"/>
      <c r="J229" s="349" t="s">
        <v>39</v>
      </c>
      <c r="K229" s="364" t="s">
        <v>343</v>
      </c>
      <c r="L229" s="362" t="s">
        <v>32</v>
      </c>
      <c r="M229" s="717" t="s">
        <v>33</v>
      </c>
      <c r="N229" s="363" t="s">
        <v>5</v>
      </c>
      <c r="O229" s="360" t="str">
        <f>'PL,HC,INV'!$P$4</f>
        <v>BIN</v>
      </c>
      <c r="P229" s="360" t="str">
        <f>'PL,HC,INV'!$I$6</f>
        <v>K_INR</v>
      </c>
      <c r="Q229" s="351">
        <f>'PL,HC,INV'!Q$596</f>
        <v>0</v>
      </c>
      <c r="R229" s="351">
        <f>'PL,HC,INV'!R$596</f>
        <v>0</v>
      </c>
      <c r="S229" s="351">
        <f>'PL,HC,INV'!S$596</f>
        <v>0</v>
      </c>
      <c r="T229" s="351">
        <f>'PL,HC,INV'!T$596</f>
        <v>0</v>
      </c>
      <c r="U229" s="351">
        <f>'PL,HC,INV'!U$596</f>
        <v>0</v>
      </c>
      <c r="V229" s="351">
        <f>'PL,HC,INV'!V$596</f>
        <v>0</v>
      </c>
      <c r="W229" s="351">
        <f>'PL,HC,INV'!W$596</f>
        <v>0</v>
      </c>
      <c r="X229" s="351">
        <f>'PL,HC,INV'!X$596</f>
        <v>0</v>
      </c>
      <c r="Y229" s="351">
        <f>'PL,HC,INV'!Y$596</f>
        <v>0</v>
      </c>
      <c r="Z229" s="351">
        <f>'PL,HC,INV'!Z$596</f>
        <v>0</v>
      </c>
      <c r="AA229" s="351">
        <f>'PL,HC,INV'!AA$596</f>
        <v>0</v>
      </c>
      <c r="AB229" s="351">
        <f>'PL,HC,INV'!AB$596</f>
        <v>0</v>
      </c>
    </row>
    <row r="230" spans="1:28">
      <c r="A230" s="1057">
        <v>1</v>
      </c>
      <c r="B230" s="1057" t="s">
        <v>695</v>
      </c>
      <c r="C230" s="1061" t="s">
        <v>461</v>
      </c>
      <c r="D230" s="1057" t="s">
        <v>699</v>
      </c>
      <c r="E230" s="1057" t="s">
        <v>39</v>
      </c>
      <c r="G230" s="378"/>
      <c r="H230" s="378"/>
      <c r="I230" s="379"/>
      <c r="J230" s="349" t="s">
        <v>39</v>
      </c>
      <c r="K230" s="364" t="s">
        <v>344</v>
      </c>
      <c r="L230" s="362" t="s">
        <v>32</v>
      </c>
      <c r="M230" s="717" t="s">
        <v>33</v>
      </c>
      <c r="N230" s="363" t="s">
        <v>5</v>
      </c>
      <c r="O230" s="360" t="str">
        <f>'PL,HC,INV'!$P$4</f>
        <v>BIN</v>
      </c>
      <c r="P230" s="360" t="str">
        <f>'PL,HC,INV'!$I$6</f>
        <v>K_INR</v>
      </c>
      <c r="Q230" s="351">
        <f>'PL,HC,INV'!Q$597</f>
        <v>0</v>
      </c>
      <c r="R230" s="351">
        <f>'PL,HC,INV'!R$597</f>
        <v>0</v>
      </c>
      <c r="S230" s="351">
        <f>'PL,HC,INV'!S$597</f>
        <v>0</v>
      </c>
      <c r="T230" s="351">
        <f>'PL,HC,INV'!T$597</f>
        <v>0</v>
      </c>
      <c r="U230" s="351">
        <f>'PL,HC,INV'!U$597</f>
        <v>0</v>
      </c>
      <c r="V230" s="351">
        <f>'PL,HC,INV'!V$597</f>
        <v>0</v>
      </c>
      <c r="W230" s="351">
        <f>'PL,HC,INV'!W$597</f>
        <v>0</v>
      </c>
      <c r="X230" s="351">
        <f>'PL,HC,INV'!X$597</f>
        <v>0</v>
      </c>
      <c r="Y230" s="351">
        <f>'PL,HC,INV'!Y$597</f>
        <v>0</v>
      </c>
      <c r="Z230" s="351">
        <f>'PL,HC,INV'!Z$597</f>
        <v>0</v>
      </c>
      <c r="AA230" s="351">
        <f>'PL,HC,INV'!AA$597</f>
        <v>0</v>
      </c>
      <c r="AB230" s="351">
        <f>'PL,HC,INV'!AB$597</f>
        <v>0</v>
      </c>
    </row>
    <row r="231" spans="1:28" s="1260" customFormat="1">
      <c r="A231" s="1260">
        <v>1</v>
      </c>
      <c r="C231" s="1261"/>
      <c r="F231" s="1262"/>
      <c r="G231" s="1263"/>
      <c r="H231" s="1263"/>
      <c r="I231" s="1264"/>
      <c r="J231" s="1265" t="s">
        <v>9</v>
      </c>
      <c r="K231" s="1266" t="s">
        <v>344</v>
      </c>
      <c r="L231" s="1267" t="s">
        <v>32</v>
      </c>
      <c r="M231" s="1268" t="s">
        <v>4</v>
      </c>
      <c r="N231" s="1269" t="s">
        <v>37</v>
      </c>
      <c r="O231" s="1270" t="str">
        <f>'PL,HC,INV'!$P$4</f>
        <v>BIN</v>
      </c>
      <c r="P231" s="1270" t="str">
        <f>'PL,HC,INV'!$I$6</f>
        <v>K_INR</v>
      </c>
      <c r="Q231" s="1271"/>
      <c r="R231" s="1271"/>
      <c r="S231" s="1271"/>
      <c r="T231" s="1271"/>
      <c r="U231" s="1271"/>
      <c r="V231" s="1271"/>
      <c r="W231" s="1271"/>
      <c r="X231" s="1271"/>
      <c r="Y231" s="1271"/>
      <c r="Z231" s="1271"/>
      <c r="AA231" s="1271"/>
      <c r="AB231" s="1271"/>
    </row>
    <row r="232" spans="1:28" s="370" customFormat="1">
      <c r="A232" s="1280">
        <v>1</v>
      </c>
      <c r="B232" s="1280" t="s">
        <v>549</v>
      </c>
      <c r="C232" s="1281" t="s">
        <v>720</v>
      </c>
      <c r="D232" s="1280" t="s">
        <v>319</v>
      </c>
      <c r="E232" s="1280" t="s">
        <v>9</v>
      </c>
      <c r="G232" s="1282"/>
      <c r="H232" s="1282"/>
      <c r="I232" s="386"/>
      <c r="J232" s="367" t="s">
        <v>9</v>
      </c>
      <c r="K232" s="1283" t="s">
        <v>339</v>
      </c>
      <c r="L232" s="368" t="s">
        <v>3</v>
      </c>
      <c r="M232" s="721" t="s">
        <v>30</v>
      </c>
      <c r="N232" s="369" t="s">
        <v>37</v>
      </c>
      <c r="O232" s="1284" t="str">
        <f>'PL,HC,INV'!$P$4</f>
        <v>BIN</v>
      </c>
      <c r="P232" s="1284" t="str">
        <f>'PL,HC,INV'!$I$6</f>
        <v>K_INR</v>
      </c>
      <c r="Q232" s="1285">
        <f>'PL,HC,INV'!Q$198</f>
        <v>0</v>
      </c>
      <c r="R232" s="1285">
        <f>'PL,HC,INV'!R$198</f>
        <v>0</v>
      </c>
      <c r="S232" s="1285">
        <f>'PL,HC,INV'!S$198</f>
        <v>0</v>
      </c>
      <c r="T232" s="1285">
        <f>'PL,HC,INV'!T$198</f>
        <v>0</v>
      </c>
      <c r="U232" s="1285">
        <f>'PL,HC,INV'!U$198</f>
        <v>0</v>
      </c>
      <c r="V232" s="1285">
        <f>'PL,HC,INV'!V$198</f>
        <v>0</v>
      </c>
      <c r="W232" s="1285">
        <f>'PL,HC,INV'!W$198</f>
        <v>0</v>
      </c>
      <c r="X232" s="1285">
        <f>'PL,HC,INV'!X$198</f>
        <v>0</v>
      </c>
      <c r="Y232" s="1285">
        <f>'PL,HC,INV'!Y$198</f>
        <v>0</v>
      </c>
      <c r="Z232" s="1285">
        <f>'PL,HC,INV'!Z$198</f>
        <v>0</v>
      </c>
      <c r="AA232" s="1285">
        <f>'PL,HC,INV'!AA$198</f>
        <v>-1647</v>
      </c>
      <c r="AB232" s="1285">
        <f>'PL,HC,INV'!AB$198</f>
        <v>0</v>
      </c>
    </row>
    <row r="233" spans="1:28" s="370" customFormat="1">
      <c r="A233" s="1280">
        <v>1</v>
      </c>
      <c r="B233" s="1280" t="s">
        <v>703</v>
      </c>
      <c r="C233" s="1281" t="s">
        <v>720</v>
      </c>
      <c r="D233" s="1280" t="s">
        <v>319</v>
      </c>
      <c r="E233" s="1280" t="s">
        <v>9</v>
      </c>
      <c r="G233" s="1282"/>
      <c r="H233" s="1282"/>
      <c r="I233" s="1286"/>
      <c r="J233" s="367" t="s">
        <v>9</v>
      </c>
      <c r="K233" s="1283" t="s">
        <v>340</v>
      </c>
      <c r="L233" s="368" t="s">
        <v>3</v>
      </c>
      <c r="M233" s="721" t="s">
        <v>30</v>
      </c>
      <c r="N233" s="369" t="s">
        <v>37</v>
      </c>
      <c r="O233" s="1284" t="str">
        <f>'PL,HC,INV'!$P$4</f>
        <v>BIN</v>
      </c>
      <c r="P233" s="1284" t="str">
        <f>'PL,HC,INV'!$I$6</f>
        <v>K_INR</v>
      </c>
      <c r="Q233" s="1285">
        <f>'PL,HC,INV'!Q$199</f>
        <v>0</v>
      </c>
      <c r="R233" s="1285">
        <f>'PL,HC,INV'!R$199</f>
        <v>9000</v>
      </c>
      <c r="S233" s="1285">
        <f>'PL,HC,INV'!S$199</f>
        <v>9250</v>
      </c>
      <c r="T233" s="1285">
        <f>'PL,HC,INV'!T$199</f>
        <v>9252</v>
      </c>
      <c r="U233" s="1285">
        <f>'PL,HC,INV'!U$199</f>
        <v>0</v>
      </c>
      <c r="V233" s="1285">
        <f>'PL,HC,INV'!V$199</f>
        <v>0</v>
      </c>
      <c r="W233" s="1285">
        <f>'PL,HC,INV'!W$199</f>
        <v>0</v>
      </c>
      <c r="X233" s="1285">
        <f>'PL,HC,INV'!X$199</f>
        <v>0</v>
      </c>
      <c r="Y233" s="1285">
        <f>'PL,HC,INV'!Y$199</f>
        <v>411</v>
      </c>
      <c r="Z233" s="1285">
        <f>'PL,HC,INV'!Z$199</f>
        <v>0</v>
      </c>
      <c r="AA233" s="1285">
        <f>'PL,HC,INV'!AA$199</f>
        <v>11812</v>
      </c>
      <c r="AB233" s="1285">
        <f>'PL,HC,INV'!AB$199</f>
        <v>2709</v>
      </c>
    </row>
    <row r="234" spans="1:28" s="370" customFormat="1">
      <c r="A234" s="1280">
        <v>1</v>
      </c>
      <c r="B234" s="1280" t="s">
        <v>549</v>
      </c>
      <c r="C234" s="1281" t="s">
        <v>724</v>
      </c>
      <c r="D234" s="1280" t="s">
        <v>319</v>
      </c>
      <c r="E234" s="1280" t="s">
        <v>9</v>
      </c>
      <c r="G234" s="385"/>
      <c r="H234" s="385"/>
      <c r="I234" s="386"/>
      <c r="J234" s="367" t="s">
        <v>9</v>
      </c>
      <c r="K234" s="1283" t="s">
        <v>341</v>
      </c>
      <c r="L234" s="368" t="s">
        <v>3</v>
      </c>
      <c r="M234" s="721" t="s">
        <v>30</v>
      </c>
      <c r="N234" s="369" t="s">
        <v>37</v>
      </c>
      <c r="O234" s="1284" t="str">
        <f>'PL,HC,INV'!$P$4</f>
        <v>BIN</v>
      </c>
      <c r="P234" s="1284" t="str">
        <f>'PL,HC,INV'!$I$6</f>
        <v>K_INR</v>
      </c>
      <c r="Q234" s="1285">
        <f>'PL,HC,INV'!Q$200</f>
        <v>9500</v>
      </c>
      <c r="R234" s="1285">
        <f>'PL,HC,INV'!R$200</f>
        <v>16300</v>
      </c>
      <c r="S234" s="1285">
        <f>'PL,HC,INV'!S$200</f>
        <v>40726</v>
      </c>
      <c r="T234" s="1285">
        <f>'PL,HC,INV'!T$200</f>
        <v>0</v>
      </c>
      <c r="U234" s="1285">
        <f>'PL,HC,INV'!U$200</f>
        <v>0</v>
      </c>
      <c r="V234" s="1285">
        <f>'PL,HC,INV'!V$200</f>
        <v>9352</v>
      </c>
      <c r="W234" s="1285">
        <f>'PL,HC,INV'!W$200</f>
        <v>252</v>
      </c>
      <c r="X234" s="1285">
        <f>'PL,HC,INV'!X$200</f>
        <v>0</v>
      </c>
      <c r="Y234" s="1285">
        <f>'PL,HC,INV'!Y$200</f>
        <v>8800</v>
      </c>
      <c r="Z234" s="1285">
        <f>'PL,HC,INV'!Z$200</f>
        <v>26300</v>
      </c>
      <c r="AA234" s="1285">
        <f>'PL,HC,INV'!AA$200</f>
        <v>24922</v>
      </c>
      <c r="AB234" s="1285">
        <f>'PL,HC,INV'!AB$200</f>
        <v>9602</v>
      </c>
    </row>
    <row r="235" spans="1:28" s="370" customFormat="1">
      <c r="A235" s="1280">
        <v>1</v>
      </c>
      <c r="B235" s="1280" t="s">
        <v>681</v>
      </c>
      <c r="C235" s="1281" t="s">
        <v>720</v>
      </c>
      <c r="D235" s="1280" t="s">
        <v>696</v>
      </c>
      <c r="E235" s="1280" t="s">
        <v>9</v>
      </c>
      <c r="G235" s="385"/>
      <c r="H235" s="385"/>
      <c r="I235" s="386"/>
      <c r="J235" s="367" t="s">
        <v>9</v>
      </c>
      <c r="K235" s="1283" t="s">
        <v>342</v>
      </c>
      <c r="L235" s="368" t="s">
        <v>3</v>
      </c>
      <c r="M235" s="721" t="s">
        <v>30</v>
      </c>
      <c r="N235" s="369" t="s">
        <v>37</v>
      </c>
      <c r="O235" s="1284" t="str">
        <f>'PL,HC,INV'!$P$4</f>
        <v>BIN</v>
      </c>
      <c r="P235" s="1284" t="str">
        <f>'PL,HC,INV'!$I$6</f>
        <v>K_INR</v>
      </c>
      <c r="Q235" s="1285">
        <f>'PL,HC,INV'!Q$201</f>
        <v>0</v>
      </c>
      <c r="R235" s="1285">
        <f>'PL,HC,INV'!R$201</f>
        <v>0</v>
      </c>
      <c r="S235" s="1285">
        <f>'PL,HC,INV'!S$201</f>
        <v>0</v>
      </c>
      <c r="T235" s="1285">
        <f>'PL,HC,INV'!T$201</f>
        <v>0</v>
      </c>
      <c r="U235" s="1285">
        <f>'PL,HC,INV'!U$201</f>
        <v>0</v>
      </c>
      <c r="V235" s="1285">
        <f>'PL,HC,INV'!V$201</f>
        <v>0</v>
      </c>
      <c r="W235" s="1285">
        <f>'PL,HC,INV'!W$201</f>
        <v>0</v>
      </c>
      <c r="X235" s="1285">
        <f>'PL,HC,INV'!X$201</f>
        <v>0</v>
      </c>
      <c r="Y235" s="1285">
        <f>'PL,HC,INV'!Y$201</f>
        <v>0</v>
      </c>
      <c r="Z235" s="1285">
        <f>'PL,HC,INV'!Z$201</f>
        <v>0</v>
      </c>
      <c r="AA235" s="1285">
        <f>'PL,HC,INV'!AA$201</f>
        <v>0</v>
      </c>
      <c r="AB235" s="1285">
        <f>'PL,HC,INV'!AB$201</f>
        <v>0</v>
      </c>
    </row>
    <row r="236" spans="1:28" s="370" customFormat="1">
      <c r="A236" s="1280">
        <v>1</v>
      </c>
      <c r="B236" s="1280" t="s">
        <v>695</v>
      </c>
      <c r="C236" s="1281" t="s">
        <v>720</v>
      </c>
      <c r="D236" s="1280" t="s">
        <v>319</v>
      </c>
      <c r="E236" s="1280" t="s">
        <v>9</v>
      </c>
      <c r="G236" s="385"/>
      <c r="H236" s="385"/>
      <c r="I236" s="386"/>
      <c r="J236" s="367" t="s">
        <v>9</v>
      </c>
      <c r="K236" s="1283" t="s">
        <v>343</v>
      </c>
      <c r="L236" s="368" t="s">
        <v>3</v>
      </c>
      <c r="M236" s="721" t="s">
        <v>30</v>
      </c>
      <c r="N236" s="369" t="s">
        <v>37</v>
      </c>
      <c r="O236" s="1284" t="str">
        <f>'PL,HC,INV'!$P$4</f>
        <v>BIN</v>
      </c>
      <c r="P236" s="1284" t="str">
        <f>'PL,HC,INV'!$I$6</f>
        <v>K_INR</v>
      </c>
      <c r="Q236" s="1285">
        <f>'PL,HC,INV'!Q$202</f>
        <v>0</v>
      </c>
      <c r="R236" s="1285">
        <f>'PL,HC,INV'!R$202</f>
        <v>0</v>
      </c>
      <c r="S236" s="1285">
        <f>'PL,HC,INV'!S$202</f>
        <v>0</v>
      </c>
      <c r="T236" s="1285">
        <f>'PL,HC,INV'!T$202</f>
        <v>0</v>
      </c>
      <c r="U236" s="1285">
        <f>'PL,HC,INV'!U$202</f>
        <v>0</v>
      </c>
      <c r="V236" s="1285">
        <f>'PL,HC,INV'!V$202</f>
        <v>0</v>
      </c>
      <c r="W236" s="1285">
        <f>'PL,HC,INV'!W$202</f>
        <v>0</v>
      </c>
      <c r="X236" s="1285">
        <f>'PL,HC,INV'!X$202</f>
        <v>0</v>
      </c>
      <c r="Y236" s="1285">
        <f>'PL,HC,INV'!Y$202</f>
        <v>0</v>
      </c>
      <c r="Z236" s="1285">
        <f>'PL,HC,INV'!Z$202</f>
        <v>0</v>
      </c>
      <c r="AA236" s="1285">
        <f>'PL,HC,INV'!AA$202</f>
        <v>0</v>
      </c>
      <c r="AB236" s="1285">
        <f>'PL,HC,INV'!AB$202</f>
        <v>0</v>
      </c>
    </row>
    <row r="237" spans="1:28" s="370" customFormat="1">
      <c r="A237" s="1280">
        <v>1</v>
      </c>
      <c r="B237" s="1280" t="s">
        <v>695</v>
      </c>
      <c r="C237" s="1281" t="s">
        <v>720</v>
      </c>
      <c r="D237" s="1280" t="s">
        <v>722</v>
      </c>
      <c r="E237" s="1280" t="s">
        <v>9</v>
      </c>
      <c r="G237" s="385"/>
      <c r="H237" s="385"/>
      <c r="I237" s="386"/>
      <c r="J237" s="367" t="s">
        <v>9</v>
      </c>
      <c r="K237" s="1283" t="s">
        <v>344</v>
      </c>
      <c r="L237" s="368" t="s">
        <v>3</v>
      </c>
      <c r="M237" s="721" t="s">
        <v>30</v>
      </c>
      <c r="N237" s="369" t="s">
        <v>37</v>
      </c>
      <c r="O237" s="1284" t="str">
        <f>'PL,HC,INV'!$P$4</f>
        <v>BIN</v>
      </c>
      <c r="P237" s="1284" t="str">
        <f>'PL,HC,INV'!$I$6</f>
        <v>K_INR</v>
      </c>
      <c r="Q237" s="1285">
        <f>'PL,HC,INV'!Q$203</f>
        <v>0</v>
      </c>
      <c r="R237" s="1285">
        <f>'PL,HC,INV'!R$203</f>
        <v>0</v>
      </c>
      <c r="S237" s="1285">
        <f>'PL,HC,INV'!S$203</f>
        <v>0</v>
      </c>
      <c r="T237" s="1285">
        <f>'PL,HC,INV'!T$203</f>
        <v>0</v>
      </c>
      <c r="U237" s="1285">
        <f>'PL,HC,INV'!U$203</f>
        <v>0</v>
      </c>
      <c r="V237" s="1285">
        <f>'PL,HC,INV'!V$203</f>
        <v>0</v>
      </c>
      <c r="W237" s="1285">
        <f>'PL,HC,INV'!W$203</f>
        <v>0</v>
      </c>
      <c r="X237" s="1285">
        <f>'PL,HC,INV'!X$203</f>
        <v>0</v>
      </c>
      <c r="Y237" s="1285">
        <f>'PL,HC,INV'!Y$203</f>
        <v>0</v>
      </c>
      <c r="Z237" s="1285">
        <f>'PL,HC,INV'!Z$203</f>
        <v>0</v>
      </c>
      <c r="AA237" s="1285">
        <f>'PL,HC,INV'!AA$203</f>
        <v>0</v>
      </c>
      <c r="AB237" s="1285">
        <f>'PL,HC,INV'!AB$203</f>
        <v>0</v>
      </c>
    </row>
    <row r="238" spans="1:28" s="370" customFormat="1">
      <c r="A238" s="1280">
        <v>1</v>
      </c>
      <c r="B238" s="1280" t="s">
        <v>695</v>
      </c>
      <c r="C238" s="1281" t="s">
        <v>461</v>
      </c>
      <c r="D238" s="1280" t="s">
        <v>548</v>
      </c>
      <c r="E238" s="1280" t="s">
        <v>9</v>
      </c>
      <c r="G238" s="385"/>
      <c r="H238" s="385"/>
      <c r="I238" s="386"/>
      <c r="J238" s="367" t="s">
        <v>9</v>
      </c>
      <c r="K238" s="1283" t="s">
        <v>339</v>
      </c>
      <c r="L238" s="368" t="s">
        <v>3</v>
      </c>
      <c r="M238" s="721" t="s">
        <v>33</v>
      </c>
      <c r="N238" s="369" t="s">
        <v>37</v>
      </c>
      <c r="O238" s="1284" t="str">
        <f>'PL,HC,INV'!$P$4</f>
        <v>BIN</v>
      </c>
      <c r="P238" s="1284" t="str">
        <f>'PL,HC,INV'!$I$6</f>
        <v>K_INR</v>
      </c>
      <c r="Q238" s="1285">
        <f>'PL,HC,INV'!Q$205</f>
        <v>0</v>
      </c>
      <c r="R238" s="1285">
        <f>'PL,HC,INV'!R$205</f>
        <v>0</v>
      </c>
      <c r="S238" s="1285">
        <f>'PL,HC,INV'!S$205</f>
        <v>0</v>
      </c>
      <c r="T238" s="1285">
        <f>'PL,HC,INV'!T$205</f>
        <v>349</v>
      </c>
      <c r="U238" s="1285">
        <f>'PL,HC,INV'!U$205</f>
        <v>0</v>
      </c>
      <c r="V238" s="1285">
        <f>'PL,HC,INV'!V$205</f>
        <v>0</v>
      </c>
      <c r="W238" s="1285">
        <f>'PL,HC,INV'!W$205</f>
        <v>0</v>
      </c>
      <c r="X238" s="1285">
        <f>'PL,HC,INV'!X$205</f>
        <v>589</v>
      </c>
      <c r="Y238" s="1285">
        <f>'PL,HC,INV'!Y$205</f>
        <v>847</v>
      </c>
      <c r="Z238" s="1285">
        <f>'PL,HC,INV'!Z$205</f>
        <v>699</v>
      </c>
      <c r="AA238" s="1285">
        <f>'PL,HC,INV'!AA$205</f>
        <v>1362</v>
      </c>
      <c r="AB238" s="1285">
        <f>'PL,HC,INV'!AB$205</f>
        <v>522</v>
      </c>
    </row>
    <row r="239" spans="1:28" s="370" customFormat="1">
      <c r="A239" s="1280">
        <v>1</v>
      </c>
      <c r="B239" s="1280" t="s">
        <v>695</v>
      </c>
      <c r="C239" s="1281" t="s">
        <v>461</v>
      </c>
      <c r="D239" s="1280" t="s">
        <v>699</v>
      </c>
      <c r="E239" s="1280" t="s">
        <v>9</v>
      </c>
      <c r="G239" s="385"/>
      <c r="H239" s="385"/>
      <c r="I239" s="386"/>
      <c r="J239" s="367" t="s">
        <v>9</v>
      </c>
      <c r="K239" s="1283" t="s">
        <v>340</v>
      </c>
      <c r="L239" s="368" t="s">
        <v>3</v>
      </c>
      <c r="M239" s="721" t="s">
        <v>33</v>
      </c>
      <c r="N239" s="369" t="s">
        <v>37</v>
      </c>
      <c r="O239" s="1284" t="str">
        <f>'PL,HC,INV'!$P$4</f>
        <v>BIN</v>
      </c>
      <c r="P239" s="1284" t="str">
        <f>'PL,HC,INV'!$I$6</f>
        <v>K_INR</v>
      </c>
      <c r="Q239" s="1285">
        <f>'PL,HC,INV'!Q$206</f>
        <v>1690</v>
      </c>
      <c r="R239" s="1285">
        <f>'PL,HC,INV'!R$206</f>
        <v>1186</v>
      </c>
      <c r="S239" s="1285">
        <f>'PL,HC,INV'!S$206</f>
        <v>1379</v>
      </c>
      <c r="T239" s="1285">
        <f>'PL,HC,INV'!T$206</f>
        <v>2130</v>
      </c>
      <c r="U239" s="1285">
        <f>'PL,HC,INV'!U$206</f>
        <v>1694</v>
      </c>
      <c r="V239" s="1285">
        <f>'PL,HC,INV'!V$206</f>
        <v>1851</v>
      </c>
      <c r="W239" s="1285">
        <f>'PL,HC,INV'!W$206</f>
        <v>1386</v>
      </c>
      <c r="X239" s="1285">
        <f>'PL,HC,INV'!X$206</f>
        <v>1779</v>
      </c>
      <c r="Y239" s="1285">
        <f>'PL,HC,INV'!Y$206</f>
        <v>2570</v>
      </c>
      <c r="Z239" s="1285">
        <f>'PL,HC,INV'!Z$206</f>
        <v>2859</v>
      </c>
      <c r="AA239" s="1285">
        <f>'PL,HC,INV'!AA$206</f>
        <v>2396</v>
      </c>
      <c r="AB239" s="1285">
        <f>'PL,HC,INV'!AB$206</f>
        <v>2293</v>
      </c>
    </row>
    <row r="240" spans="1:28" s="370" customFormat="1">
      <c r="A240" s="1280">
        <v>1</v>
      </c>
      <c r="B240" s="1280" t="s">
        <v>700</v>
      </c>
      <c r="C240" s="1281" t="s">
        <v>461</v>
      </c>
      <c r="D240" s="1280" t="s">
        <v>548</v>
      </c>
      <c r="E240" s="1280" t="s">
        <v>9</v>
      </c>
      <c r="G240" s="385"/>
      <c r="H240" s="385"/>
      <c r="I240" s="386"/>
      <c r="J240" s="367" t="s">
        <v>9</v>
      </c>
      <c r="K240" s="1283" t="s">
        <v>341</v>
      </c>
      <c r="L240" s="368" t="s">
        <v>3</v>
      </c>
      <c r="M240" s="721" t="s">
        <v>33</v>
      </c>
      <c r="N240" s="369" t="s">
        <v>37</v>
      </c>
      <c r="O240" s="1284" t="str">
        <f>'PL,HC,INV'!$P$4</f>
        <v>BIN</v>
      </c>
      <c r="P240" s="1284" t="str">
        <f>'PL,HC,INV'!$I$6</f>
        <v>K_INR</v>
      </c>
      <c r="Q240" s="1285">
        <f>'PL,HC,INV'!Q$207</f>
        <v>1705</v>
      </c>
      <c r="R240" s="1285">
        <f>'PL,HC,INV'!R$207</f>
        <v>451</v>
      </c>
      <c r="S240" s="1285">
        <f>'PL,HC,INV'!S$207</f>
        <v>491</v>
      </c>
      <c r="T240" s="1285">
        <f>'PL,HC,INV'!T$207</f>
        <v>2148</v>
      </c>
      <c r="U240" s="1285">
        <f>'PL,HC,INV'!U$207</f>
        <v>2289</v>
      </c>
      <c r="V240" s="1285">
        <f>'PL,HC,INV'!V$207</f>
        <v>2284</v>
      </c>
      <c r="W240" s="1285">
        <f>'PL,HC,INV'!W$207</f>
        <v>3272</v>
      </c>
      <c r="X240" s="1285">
        <f>'PL,HC,INV'!X$207</f>
        <v>2532</v>
      </c>
      <c r="Y240" s="1285">
        <f>'PL,HC,INV'!Y$207</f>
        <v>2966</v>
      </c>
      <c r="Z240" s="1285">
        <f>'PL,HC,INV'!Z$207</f>
        <v>2326</v>
      </c>
      <c r="AA240" s="1285">
        <f>'PL,HC,INV'!AA$207</f>
        <v>3134</v>
      </c>
      <c r="AB240" s="1285">
        <f>'PL,HC,INV'!AB$207</f>
        <v>2333</v>
      </c>
    </row>
    <row r="241" spans="1:28" s="370" customFormat="1">
      <c r="A241" s="1280">
        <v>1</v>
      </c>
      <c r="B241" s="1280" t="s">
        <v>695</v>
      </c>
      <c r="C241" s="1281" t="s">
        <v>461</v>
      </c>
      <c r="D241" s="1280" t="s">
        <v>699</v>
      </c>
      <c r="E241" s="1280" t="s">
        <v>9</v>
      </c>
      <c r="G241" s="385"/>
      <c r="H241" s="385"/>
      <c r="I241" s="386"/>
      <c r="J241" s="367" t="s">
        <v>9</v>
      </c>
      <c r="K241" s="1283" t="s">
        <v>342</v>
      </c>
      <c r="L241" s="368" t="s">
        <v>3</v>
      </c>
      <c r="M241" s="721" t="s">
        <v>33</v>
      </c>
      <c r="N241" s="369" t="s">
        <v>37</v>
      </c>
      <c r="O241" s="1284" t="str">
        <f>'PL,HC,INV'!$P$4</f>
        <v>BIN</v>
      </c>
      <c r="P241" s="1284" t="str">
        <f>'PL,HC,INV'!$I$6</f>
        <v>K_INR</v>
      </c>
      <c r="Q241" s="1285">
        <f>'PL,HC,INV'!Q$208</f>
        <v>0</v>
      </c>
      <c r="R241" s="1285">
        <f>'PL,HC,INV'!R$208</f>
        <v>0</v>
      </c>
      <c r="S241" s="1285">
        <f>'PL,HC,INV'!S$208</f>
        <v>0</v>
      </c>
      <c r="T241" s="1285">
        <f>'PL,HC,INV'!T$208</f>
        <v>0</v>
      </c>
      <c r="U241" s="1285">
        <f>'PL,HC,INV'!U$208</f>
        <v>0</v>
      </c>
      <c r="V241" s="1285">
        <f>'PL,HC,INV'!V$208</f>
        <v>0</v>
      </c>
      <c r="W241" s="1285">
        <f>'PL,HC,INV'!W$208</f>
        <v>0</v>
      </c>
      <c r="X241" s="1285">
        <f>'PL,HC,INV'!X$208</f>
        <v>0</v>
      </c>
      <c r="Y241" s="1285">
        <f>'PL,HC,INV'!Y$208</f>
        <v>0</v>
      </c>
      <c r="Z241" s="1285">
        <f>'PL,HC,INV'!Z$208</f>
        <v>0</v>
      </c>
      <c r="AA241" s="1285">
        <f>'PL,HC,INV'!AA$208</f>
        <v>0</v>
      </c>
      <c r="AB241" s="1285">
        <f>'PL,HC,INV'!AB$208</f>
        <v>0</v>
      </c>
    </row>
    <row r="242" spans="1:28" s="370" customFormat="1">
      <c r="A242" s="1280">
        <v>1</v>
      </c>
      <c r="B242" s="1280" t="s">
        <v>695</v>
      </c>
      <c r="C242" s="1281" t="s">
        <v>720</v>
      </c>
      <c r="D242" s="1280" t="s">
        <v>548</v>
      </c>
      <c r="E242" s="1280" t="s">
        <v>9</v>
      </c>
      <c r="G242" s="385"/>
      <c r="H242" s="385"/>
      <c r="I242" s="386"/>
      <c r="J242" s="367" t="s">
        <v>9</v>
      </c>
      <c r="K242" s="1283" t="s">
        <v>343</v>
      </c>
      <c r="L242" s="368" t="s">
        <v>3</v>
      </c>
      <c r="M242" s="721" t="s">
        <v>33</v>
      </c>
      <c r="N242" s="369" t="s">
        <v>37</v>
      </c>
      <c r="O242" s="1284" t="str">
        <f>'PL,HC,INV'!$P$4</f>
        <v>BIN</v>
      </c>
      <c r="P242" s="1284" t="str">
        <f>'PL,HC,INV'!$I$6</f>
        <v>K_INR</v>
      </c>
      <c r="Q242" s="1285">
        <f>'PL,HC,INV'!Q$209</f>
        <v>0</v>
      </c>
      <c r="R242" s="1285">
        <f>'PL,HC,INV'!R$209</f>
        <v>0</v>
      </c>
      <c r="S242" s="1285">
        <f>'PL,HC,INV'!S$209</f>
        <v>0</v>
      </c>
      <c r="T242" s="1285">
        <f>'PL,HC,INV'!T$209</f>
        <v>0</v>
      </c>
      <c r="U242" s="1285">
        <f>'PL,HC,INV'!U$209</f>
        <v>0</v>
      </c>
      <c r="V242" s="1285">
        <f>'PL,HC,INV'!V$209</f>
        <v>0</v>
      </c>
      <c r="W242" s="1285">
        <f>'PL,HC,INV'!W$209</f>
        <v>0</v>
      </c>
      <c r="X242" s="1285">
        <f>'PL,HC,INV'!X$209</f>
        <v>0</v>
      </c>
      <c r="Y242" s="1285">
        <f>'PL,HC,INV'!Y$209</f>
        <v>0</v>
      </c>
      <c r="Z242" s="1285">
        <f>'PL,HC,INV'!Z$209</f>
        <v>0</v>
      </c>
      <c r="AA242" s="1285">
        <f>'PL,HC,INV'!AA$209</f>
        <v>0</v>
      </c>
      <c r="AB242" s="1285">
        <f>'PL,HC,INV'!AB$209</f>
        <v>0</v>
      </c>
    </row>
    <row r="243" spans="1:28" s="370" customFormat="1">
      <c r="A243" s="1280">
        <v>1</v>
      </c>
      <c r="B243" s="1280" t="s">
        <v>700</v>
      </c>
      <c r="C243" s="1281" t="s">
        <v>461</v>
      </c>
      <c r="D243" s="1280" t="s">
        <v>548</v>
      </c>
      <c r="E243" s="1280" t="s">
        <v>9</v>
      </c>
      <c r="G243" s="385"/>
      <c r="H243" s="385"/>
      <c r="I243" s="386"/>
      <c r="J243" s="367" t="s">
        <v>9</v>
      </c>
      <c r="K243" s="1283" t="s">
        <v>344</v>
      </c>
      <c r="L243" s="368" t="s">
        <v>3</v>
      </c>
      <c r="M243" s="721" t="s">
        <v>33</v>
      </c>
      <c r="N243" s="369" t="s">
        <v>37</v>
      </c>
      <c r="O243" s="1284" t="str">
        <f>'PL,HC,INV'!$P$4</f>
        <v>BIN</v>
      </c>
      <c r="P243" s="1284" t="str">
        <f>'PL,HC,INV'!$I$6</f>
        <v>K_INR</v>
      </c>
      <c r="Q243" s="1285">
        <f>'PL,HC,INV'!Q$210</f>
        <v>0</v>
      </c>
      <c r="R243" s="1285">
        <f>'PL,HC,INV'!R$210</f>
        <v>0</v>
      </c>
      <c r="S243" s="1285">
        <f>'PL,HC,INV'!S$210</f>
        <v>0</v>
      </c>
      <c r="T243" s="1285">
        <f>'PL,HC,INV'!T$210</f>
        <v>0</v>
      </c>
      <c r="U243" s="1285">
        <f>'PL,HC,INV'!U$210</f>
        <v>0</v>
      </c>
      <c r="V243" s="1285">
        <f>'PL,HC,INV'!V$210</f>
        <v>0</v>
      </c>
      <c r="W243" s="1285">
        <f>'PL,HC,INV'!W$210</f>
        <v>0</v>
      </c>
      <c r="X243" s="1285">
        <f>'PL,HC,INV'!X$210</f>
        <v>0</v>
      </c>
      <c r="Y243" s="1285">
        <f>'PL,HC,INV'!Y$210</f>
        <v>0</v>
      </c>
      <c r="Z243" s="1285">
        <f>'PL,HC,INV'!Z$210</f>
        <v>0</v>
      </c>
      <c r="AA243" s="1285">
        <f>'PL,HC,INV'!AA$210</f>
        <v>0</v>
      </c>
      <c r="AB243" s="1285">
        <f>'PL,HC,INV'!AB$210</f>
        <v>0</v>
      </c>
    </row>
    <row r="244" spans="1:28" s="1260" customFormat="1">
      <c r="A244" s="1260">
        <v>1</v>
      </c>
      <c r="C244" s="1261"/>
      <c r="F244" s="1262"/>
      <c r="G244" s="1263"/>
      <c r="H244" s="1263"/>
      <c r="I244" s="1264"/>
      <c r="J244" s="1265" t="s">
        <v>31</v>
      </c>
      <c r="K244" s="1266" t="s">
        <v>461</v>
      </c>
      <c r="L244" s="1267" t="s">
        <v>29</v>
      </c>
      <c r="M244" s="1268" t="s">
        <v>4</v>
      </c>
      <c r="N244" s="1269" t="s">
        <v>5</v>
      </c>
      <c r="O244" s="1270" t="str">
        <f>'PL,HC,INV'!$P$4</f>
        <v>BIN</v>
      </c>
      <c r="P244" s="1270" t="str">
        <f>'PL,HC,INV'!$I$6</f>
        <v>K_INR</v>
      </c>
      <c r="Q244" s="1271">
        <f>SUM(Q245:Q274)</f>
        <v>3475</v>
      </c>
      <c r="R244" s="1271">
        <f t="shared" ref="R244:AB244" si="17">SUM(R245:R274)</f>
        <v>3894</v>
      </c>
      <c r="S244" s="1271">
        <f t="shared" si="17"/>
        <v>12475</v>
      </c>
      <c r="T244" s="1271">
        <f t="shared" si="17"/>
        <v>-584</v>
      </c>
      <c r="U244" s="1271">
        <f t="shared" si="17"/>
        <v>741</v>
      </c>
      <c r="V244" s="1271">
        <f t="shared" si="17"/>
        <v>-273</v>
      </c>
      <c r="W244" s="1271">
        <f t="shared" si="17"/>
        <v>-1099</v>
      </c>
      <c r="X244" s="1271">
        <f t="shared" si="17"/>
        <v>1503</v>
      </c>
      <c r="Y244" s="1271">
        <f t="shared" si="17"/>
        <v>-12979</v>
      </c>
      <c r="Z244" s="1271">
        <f t="shared" si="17"/>
        <v>14505</v>
      </c>
      <c r="AA244" s="1271">
        <f t="shared" si="17"/>
        <v>10381</v>
      </c>
      <c r="AB244" s="1271">
        <f t="shared" si="17"/>
        <v>1804</v>
      </c>
    </row>
    <row r="245" spans="1:28">
      <c r="A245" s="1057">
        <v>1</v>
      </c>
      <c r="B245" s="1057" t="s">
        <v>549</v>
      </c>
      <c r="C245" s="1061" t="s">
        <v>461</v>
      </c>
      <c r="D245" s="1057" t="s">
        <v>319</v>
      </c>
      <c r="E245" s="1057" t="s">
        <v>47</v>
      </c>
      <c r="G245" s="378"/>
      <c r="H245" s="378"/>
      <c r="I245" s="379"/>
      <c r="J245" s="348" t="s">
        <v>31</v>
      </c>
      <c r="K245" s="364" t="s">
        <v>339</v>
      </c>
      <c r="L245" s="362" t="s">
        <v>29</v>
      </c>
      <c r="M245" s="717" t="s">
        <v>30</v>
      </c>
      <c r="N245" s="363" t="s">
        <v>5</v>
      </c>
      <c r="O245" s="360" t="str">
        <f>'PL,HC,INV'!$P$4</f>
        <v>BIN</v>
      </c>
      <c r="P245" s="360" t="str">
        <f>'PL,HC,INV'!$I$6</f>
        <v>K_INR</v>
      </c>
      <c r="Q245" s="351">
        <f>'PL,HC,INV'!Q$601</f>
        <v>-129</v>
      </c>
      <c r="R245" s="351">
        <f>'PL,HC,INV'!R$601</f>
        <v>0</v>
      </c>
      <c r="S245" s="351">
        <f>'PL,HC,INV'!S$601</f>
        <v>0</v>
      </c>
      <c r="T245" s="351">
        <f>'PL,HC,INV'!T$601</f>
        <v>0</v>
      </c>
      <c r="U245" s="351">
        <f>'PL,HC,INV'!U$601</f>
        <v>0</v>
      </c>
      <c r="V245" s="351">
        <f>'PL,HC,INV'!V$601</f>
        <v>0</v>
      </c>
      <c r="W245" s="351">
        <f>'PL,HC,INV'!W$601</f>
        <v>0</v>
      </c>
      <c r="X245" s="351">
        <f>'PL,HC,INV'!X$601</f>
        <v>0</v>
      </c>
      <c r="Y245" s="351">
        <f>'PL,HC,INV'!Y$601</f>
        <v>0</v>
      </c>
      <c r="Z245" s="351">
        <f>'PL,HC,INV'!Z$601</f>
        <v>0</v>
      </c>
      <c r="AA245" s="351">
        <f>'PL,HC,INV'!AA$601</f>
        <v>-1776</v>
      </c>
      <c r="AB245" s="351">
        <f>'PL,HC,INV'!AB$601</f>
        <v>267</v>
      </c>
    </row>
    <row r="246" spans="1:28">
      <c r="A246" s="1057">
        <v>1</v>
      </c>
      <c r="B246" s="1057" t="s">
        <v>700</v>
      </c>
      <c r="C246" s="1061" t="s">
        <v>720</v>
      </c>
      <c r="D246" s="1057" t="s">
        <v>319</v>
      </c>
      <c r="E246" s="1057" t="s">
        <v>47</v>
      </c>
      <c r="G246" s="378"/>
      <c r="H246" s="378"/>
      <c r="I246" s="379"/>
      <c r="J246" s="348" t="s">
        <v>31</v>
      </c>
      <c r="K246" s="364" t="s">
        <v>340</v>
      </c>
      <c r="L246" s="362" t="s">
        <v>29</v>
      </c>
      <c r="M246" s="717" t="s">
        <v>30</v>
      </c>
      <c r="N246" s="363" t="s">
        <v>5</v>
      </c>
      <c r="O246" s="360" t="str">
        <f>'PL,HC,INV'!$P$4</f>
        <v>BIN</v>
      </c>
      <c r="P246" s="360" t="str">
        <f>'PL,HC,INV'!$I$6</f>
        <v>K_INR</v>
      </c>
      <c r="Q246" s="351">
        <f>'PL,HC,INV'!Q$602</f>
        <v>0</v>
      </c>
      <c r="R246" s="351">
        <f>'PL,HC,INV'!R$602</f>
        <v>4842</v>
      </c>
      <c r="S246" s="351">
        <f>'PL,HC,INV'!S$602</f>
        <v>5352</v>
      </c>
      <c r="T246" s="351">
        <f>'PL,HC,INV'!T$602</f>
        <v>0</v>
      </c>
      <c r="U246" s="351">
        <f>'PL,HC,INV'!U$602</f>
        <v>0</v>
      </c>
      <c r="V246" s="351">
        <f>'PL,HC,INV'!V$602</f>
        <v>0</v>
      </c>
      <c r="W246" s="351">
        <f>'PL,HC,INV'!W$602</f>
        <v>0</v>
      </c>
      <c r="X246" s="351">
        <f>'PL,HC,INV'!X$602</f>
        <v>0</v>
      </c>
      <c r="Y246" s="351">
        <f>'PL,HC,INV'!Y$602</f>
        <v>94</v>
      </c>
      <c r="Z246" s="351">
        <f>'PL,HC,INV'!Z$602</f>
        <v>0</v>
      </c>
      <c r="AA246" s="351">
        <f>'PL,HC,INV'!AA$602</f>
        <v>5564</v>
      </c>
      <c r="AB246" s="351">
        <f>'PL,HC,INV'!AB$602</f>
        <v>1057</v>
      </c>
    </row>
    <row r="247" spans="1:28">
      <c r="A247" s="1057">
        <v>1</v>
      </c>
      <c r="B247" s="1057" t="s">
        <v>549</v>
      </c>
      <c r="C247" s="1061" t="s">
        <v>720</v>
      </c>
      <c r="D247" s="1057" t="s">
        <v>696</v>
      </c>
      <c r="E247" s="1057" t="s">
        <v>47</v>
      </c>
      <c r="G247" s="378"/>
      <c r="H247" s="378"/>
      <c r="I247" s="379"/>
      <c r="J247" s="348" t="s">
        <v>31</v>
      </c>
      <c r="K247" s="364" t="s">
        <v>341</v>
      </c>
      <c r="L247" s="362" t="s">
        <v>29</v>
      </c>
      <c r="M247" s="717" t="s">
        <v>30</v>
      </c>
      <c r="N247" s="363" t="s">
        <v>5</v>
      </c>
      <c r="O247" s="360" t="str">
        <f>'PL,HC,INV'!$P$4</f>
        <v>BIN</v>
      </c>
      <c r="P247" s="360" t="str">
        <f>'PL,HC,INV'!$I$6</f>
        <v>K_INR</v>
      </c>
      <c r="Q247" s="351">
        <f>'PL,HC,INV'!Q$603</f>
        <v>3739</v>
      </c>
      <c r="R247" s="351">
        <f>'PL,HC,INV'!R$603</f>
        <v>151</v>
      </c>
      <c r="S247" s="351">
        <f>'PL,HC,INV'!S$603</f>
        <v>7072</v>
      </c>
      <c r="T247" s="351">
        <f>'PL,HC,INV'!T$603</f>
        <v>23</v>
      </c>
      <c r="U247" s="351">
        <f>'PL,HC,INV'!U$603</f>
        <v>-238</v>
      </c>
      <c r="V247" s="351">
        <f>'PL,HC,INV'!V$603</f>
        <v>18</v>
      </c>
      <c r="W247" s="351">
        <f>'PL,HC,INV'!W$603</f>
        <v>14</v>
      </c>
      <c r="X247" s="351">
        <f>'PL,HC,INV'!X$603</f>
        <v>-237</v>
      </c>
      <c r="Y247" s="351">
        <f>'PL,HC,INV'!Y$603</f>
        <v>-14389</v>
      </c>
      <c r="Z247" s="351">
        <f>'PL,HC,INV'!Z$603</f>
        <v>12689</v>
      </c>
      <c r="AA247" s="351">
        <f>'PL,HC,INV'!AA$603</f>
        <v>5980</v>
      </c>
      <c r="AB247" s="351">
        <f>'PL,HC,INV'!AB$603</f>
        <v>409</v>
      </c>
    </row>
    <row r="248" spans="1:28">
      <c r="A248" s="1057">
        <v>1</v>
      </c>
      <c r="B248" s="1057" t="s">
        <v>549</v>
      </c>
      <c r="C248" s="1061" t="s">
        <v>461</v>
      </c>
      <c r="D248" s="1057" t="s">
        <v>696</v>
      </c>
      <c r="E248" s="1057" t="s">
        <v>47</v>
      </c>
      <c r="G248" s="378"/>
      <c r="H248" s="378"/>
      <c r="I248" s="379"/>
      <c r="J248" s="348" t="s">
        <v>31</v>
      </c>
      <c r="K248" s="364" t="s">
        <v>342</v>
      </c>
      <c r="L248" s="362" t="s">
        <v>29</v>
      </c>
      <c r="M248" s="717" t="s">
        <v>30</v>
      </c>
      <c r="N248" s="363" t="s">
        <v>5</v>
      </c>
      <c r="O248" s="360" t="str">
        <f>'PL,HC,INV'!$P$4</f>
        <v>BIN</v>
      </c>
      <c r="P248" s="360" t="str">
        <f>'PL,HC,INV'!$I$6</f>
        <v>K_INR</v>
      </c>
      <c r="Q248" s="351">
        <f>'PL,HC,INV'!Q$604</f>
        <v>0</v>
      </c>
      <c r="R248" s="351">
        <f>'PL,HC,INV'!R$604</f>
        <v>0</v>
      </c>
      <c r="S248" s="351">
        <f>'PL,HC,INV'!S$604</f>
        <v>0</v>
      </c>
      <c r="T248" s="351">
        <f>'PL,HC,INV'!T$604</f>
        <v>0</v>
      </c>
      <c r="U248" s="351">
        <f>'PL,HC,INV'!U$604</f>
        <v>0</v>
      </c>
      <c r="V248" s="351">
        <f>'PL,HC,INV'!V$604</f>
        <v>0</v>
      </c>
      <c r="W248" s="351">
        <f>'PL,HC,INV'!W$604</f>
        <v>0</v>
      </c>
      <c r="X248" s="351">
        <f>'PL,HC,INV'!X$604</f>
        <v>0</v>
      </c>
      <c r="Y248" s="351">
        <f>'PL,HC,INV'!Y$604</f>
        <v>0</v>
      </c>
      <c r="Z248" s="351">
        <f>'PL,HC,INV'!Z$604</f>
        <v>0</v>
      </c>
      <c r="AA248" s="351">
        <f>'PL,HC,INV'!AA$604</f>
        <v>0</v>
      </c>
      <c r="AB248" s="351">
        <f>'PL,HC,INV'!AB$604</f>
        <v>0</v>
      </c>
    </row>
    <row r="249" spans="1:28">
      <c r="A249" s="1057">
        <v>1</v>
      </c>
      <c r="B249" s="1057" t="s">
        <v>695</v>
      </c>
      <c r="C249" s="1061" t="s">
        <v>720</v>
      </c>
      <c r="D249" s="1057" t="s">
        <v>319</v>
      </c>
      <c r="E249" s="1057" t="s">
        <v>47</v>
      </c>
      <c r="G249" s="378"/>
      <c r="H249" s="378"/>
      <c r="I249" s="379"/>
      <c r="J249" s="348" t="s">
        <v>31</v>
      </c>
      <c r="K249" s="364" t="s">
        <v>343</v>
      </c>
      <c r="L249" s="362" t="s">
        <v>29</v>
      </c>
      <c r="M249" s="717" t="s">
        <v>30</v>
      </c>
      <c r="N249" s="363" t="s">
        <v>5</v>
      </c>
      <c r="O249" s="360" t="str">
        <f>'PL,HC,INV'!$P$4</f>
        <v>BIN</v>
      </c>
      <c r="P249" s="360" t="str">
        <f>'PL,HC,INV'!$I$6</f>
        <v>K_INR</v>
      </c>
      <c r="Q249" s="351">
        <f>'PL,HC,INV'!Q$605</f>
        <v>0</v>
      </c>
      <c r="R249" s="351">
        <f>'PL,HC,INV'!R$605</f>
        <v>0</v>
      </c>
      <c r="S249" s="351">
        <f>'PL,HC,INV'!S$605</f>
        <v>0</v>
      </c>
      <c r="T249" s="351">
        <f>'PL,HC,INV'!T$605</f>
        <v>0</v>
      </c>
      <c r="U249" s="351">
        <f>'PL,HC,INV'!U$605</f>
        <v>0</v>
      </c>
      <c r="V249" s="351">
        <f>'PL,HC,INV'!V$605</f>
        <v>0</v>
      </c>
      <c r="W249" s="351">
        <f>'PL,HC,INV'!W$605</f>
        <v>0</v>
      </c>
      <c r="X249" s="351">
        <f>'PL,HC,INV'!X$605</f>
        <v>0</v>
      </c>
      <c r="Y249" s="351">
        <f>'PL,HC,INV'!Y$605</f>
        <v>0</v>
      </c>
      <c r="Z249" s="351">
        <f>'PL,HC,INV'!Z$605</f>
        <v>0</v>
      </c>
      <c r="AA249" s="351">
        <f>'PL,HC,INV'!AA$605</f>
        <v>0</v>
      </c>
      <c r="AB249" s="351">
        <f>'PL,HC,INV'!AB$605</f>
        <v>0</v>
      </c>
    </row>
    <row r="250" spans="1:28">
      <c r="A250" s="1057">
        <v>1</v>
      </c>
      <c r="B250" s="1057" t="s">
        <v>695</v>
      </c>
      <c r="C250" s="1061" t="s">
        <v>461</v>
      </c>
      <c r="D250" s="1057" t="s">
        <v>319</v>
      </c>
      <c r="E250" s="1057" t="s">
        <v>47</v>
      </c>
      <c r="G250" s="378"/>
      <c r="H250" s="378"/>
      <c r="I250" s="379"/>
      <c r="J250" s="348" t="s">
        <v>31</v>
      </c>
      <c r="K250" s="364" t="s">
        <v>344</v>
      </c>
      <c r="L250" s="362" t="s">
        <v>29</v>
      </c>
      <c r="M250" s="717" t="s">
        <v>30</v>
      </c>
      <c r="N250" s="363" t="s">
        <v>5</v>
      </c>
      <c r="O250" s="360" t="str">
        <f>'PL,HC,INV'!$P$4</f>
        <v>BIN</v>
      </c>
      <c r="P250" s="360" t="str">
        <f>'PL,HC,INV'!$I$6</f>
        <v>K_INR</v>
      </c>
      <c r="Q250" s="351">
        <f>'PL,HC,INV'!Q$606</f>
        <v>0</v>
      </c>
      <c r="R250" s="351">
        <f>'PL,HC,INV'!R$606</f>
        <v>0</v>
      </c>
      <c r="S250" s="351">
        <f>'PL,HC,INV'!S$606</f>
        <v>0</v>
      </c>
      <c r="T250" s="351">
        <f>'PL,HC,INV'!T$606</f>
        <v>0</v>
      </c>
      <c r="U250" s="351">
        <f>'PL,HC,INV'!U$606</f>
        <v>0</v>
      </c>
      <c r="V250" s="351">
        <f>'PL,HC,INV'!V$606</f>
        <v>0</v>
      </c>
      <c r="W250" s="351">
        <f>'PL,HC,INV'!W$606</f>
        <v>0</v>
      </c>
      <c r="X250" s="351">
        <f>'PL,HC,INV'!X$606</f>
        <v>0</v>
      </c>
      <c r="Y250" s="351">
        <f>'PL,HC,INV'!Y$606</f>
        <v>0</v>
      </c>
      <c r="Z250" s="351">
        <f>'PL,HC,INV'!Z$606</f>
        <v>0</v>
      </c>
      <c r="AA250" s="351">
        <f>'PL,HC,INV'!AA$606</f>
        <v>0</v>
      </c>
      <c r="AB250" s="351">
        <f>'PL,HC,INV'!AB$606</f>
        <v>0</v>
      </c>
    </row>
    <row r="251" spans="1:28">
      <c r="A251" s="1057">
        <v>1</v>
      </c>
      <c r="B251" s="1057" t="s">
        <v>549</v>
      </c>
      <c r="C251" s="1061" t="s">
        <v>461</v>
      </c>
      <c r="D251" s="1057" t="s">
        <v>698</v>
      </c>
      <c r="E251" s="1057" t="s">
        <v>47</v>
      </c>
      <c r="G251" s="378"/>
      <c r="H251" s="378"/>
      <c r="I251" s="379"/>
      <c r="J251" s="348" t="s">
        <v>31</v>
      </c>
      <c r="K251" s="364" t="s">
        <v>339</v>
      </c>
      <c r="L251" s="362" t="s">
        <v>29</v>
      </c>
      <c r="M251" s="717" t="s">
        <v>33</v>
      </c>
      <c r="N251" s="363" t="s">
        <v>5</v>
      </c>
      <c r="O251" s="360" t="str">
        <f>'PL,HC,INV'!$P$4</f>
        <v>BIN</v>
      </c>
      <c r="P251" s="360" t="str">
        <f>'PL,HC,INV'!$I$6</f>
        <v>K_INR</v>
      </c>
      <c r="Q251" s="351">
        <f>'PL,HC,INV'!Q$609</f>
        <v>-1128</v>
      </c>
      <c r="R251" s="351">
        <f>'PL,HC,INV'!R$609</f>
        <v>-907</v>
      </c>
      <c r="S251" s="351">
        <f>'PL,HC,INV'!S$609</f>
        <v>23</v>
      </c>
      <c r="T251" s="351">
        <f>'PL,HC,INV'!T$609</f>
        <v>-2286</v>
      </c>
      <c r="U251" s="351">
        <f>'PL,HC,INV'!U$609</f>
        <v>-275</v>
      </c>
      <c r="V251" s="351">
        <f>'PL,HC,INV'!V$609</f>
        <v>-921</v>
      </c>
      <c r="W251" s="351">
        <f>'PL,HC,INV'!W$609</f>
        <v>-1025</v>
      </c>
      <c r="X251" s="351">
        <f>'PL,HC,INV'!X$609</f>
        <v>274</v>
      </c>
      <c r="Y251" s="351">
        <f>'PL,HC,INV'!Y$609</f>
        <v>-399</v>
      </c>
      <c r="Z251" s="351">
        <f>'PL,HC,INV'!Z$609</f>
        <v>-304</v>
      </c>
      <c r="AA251" s="351">
        <f>'PL,HC,INV'!AA$609</f>
        <v>215</v>
      </c>
      <c r="AB251" s="351">
        <f>'PL,HC,INV'!AB$609</f>
        <v>-346</v>
      </c>
    </row>
    <row r="252" spans="1:28" s="724" customFormat="1">
      <c r="A252" s="1057">
        <v>1</v>
      </c>
      <c r="B252" s="1057" t="s">
        <v>695</v>
      </c>
      <c r="C252" s="1061" t="s">
        <v>461</v>
      </c>
      <c r="D252" s="1057" t="s">
        <v>548</v>
      </c>
      <c r="E252" s="1057" t="s">
        <v>47</v>
      </c>
      <c r="G252" s="725"/>
      <c r="H252" s="725"/>
      <c r="I252" s="726"/>
      <c r="J252" s="723" t="s">
        <v>455</v>
      </c>
      <c r="K252" s="727" t="s">
        <v>339</v>
      </c>
      <c r="L252" s="728" t="s">
        <v>29</v>
      </c>
      <c r="M252" s="729" t="s">
        <v>33</v>
      </c>
      <c r="N252" s="730" t="s">
        <v>5</v>
      </c>
      <c r="O252" s="731" t="str">
        <f>'PL,HC,INV'!$P$4</f>
        <v>BIN</v>
      </c>
      <c r="P252" s="731" t="str">
        <f>'PL,HC,INV'!$I$6</f>
        <v>K_INR</v>
      </c>
      <c r="Q252" s="732">
        <f>'PL,HC,INV'!Q$611</f>
        <v>-157</v>
      </c>
      <c r="R252" s="732">
        <f>'PL,HC,INV'!R$611</f>
        <v>-179</v>
      </c>
      <c r="S252" s="732">
        <f>'PL,HC,INV'!S$611</f>
        <v>-139</v>
      </c>
      <c r="T252" s="732">
        <f>'PL,HC,INV'!T$611</f>
        <v>-160</v>
      </c>
      <c r="U252" s="732">
        <f>'PL,HC,INV'!U$611</f>
        <v>-149</v>
      </c>
      <c r="V252" s="732">
        <f>'PL,HC,INV'!V$611</f>
        <v>-129</v>
      </c>
      <c r="W252" s="732">
        <f>'PL,HC,INV'!W$611</f>
        <v>-126</v>
      </c>
      <c r="X252" s="732">
        <f>'PL,HC,INV'!X$611</f>
        <v>-205</v>
      </c>
      <c r="Y252" s="732">
        <f>'PL,HC,INV'!Y$611</f>
        <v>-138</v>
      </c>
      <c r="Z252" s="732">
        <f>'PL,HC,INV'!Z$611</f>
        <v>-138</v>
      </c>
      <c r="AA252" s="732">
        <f>'PL,HC,INV'!AA$611</f>
        <v>-138</v>
      </c>
      <c r="AB252" s="732">
        <f>'PL,HC,INV'!AB$611</f>
        <v>-138</v>
      </c>
    </row>
    <row r="253" spans="1:28" s="724" customFormat="1">
      <c r="A253" s="1057">
        <v>1</v>
      </c>
      <c r="B253" s="1057" t="s">
        <v>695</v>
      </c>
      <c r="C253" s="1061" t="s">
        <v>461</v>
      </c>
      <c r="D253" s="1057" t="s">
        <v>699</v>
      </c>
      <c r="E253" s="1057" t="s">
        <v>47</v>
      </c>
      <c r="G253" s="725"/>
      <c r="H253" s="725"/>
      <c r="I253" s="726"/>
      <c r="J253" s="723" t="s">
        <v>456</v>
      </c>
      <c r="K253" s="727" t="s">
        <v>339</v>
      </c>
      <c r="L253" s="728" t="s">
        <v>29</v>
      </c>
      <c r="M253" s="729" t="s">
        <v>33</v>
      </c>
      <c r="N253" s="730" t="s">
        <v>5</v>
      </c>
      <c r="O253" s="731" t="str">
        <f>'PL,HC,INV'!$P$4</f>
        <v>BIN</v>
      </c>
      <c r="P253" s="731" t="str">
        <f>'PL,HC,INV'!$I$6</f>
        <v>K_INR</v>
      </c>
      <c r="Q253" s="732">
        <f>'PL,HC,INV'!Q$612</f>
        <v>0</v>
      </c>
      <c r="R253" s="732">
        <f>'PL,HC,INV'!R$612</f>
        <v>0</v>
      </c>
      <c r="S253" s="732">
        <f>'PL,HC,INV'!S$612</f>
        <v>0</v>
      </c>
      <c r="T253" s="732">
        <f>'PL,HC,INV'!T$612</f>
        <v>0</v>
      </c>
      <c r="U253" s="732">
        <f>'PL,HC,INV'!U$612</f>
        <v>-16</v>
      </c>
      <c r="V253" s="732">
        <f>'PL,HC,INV'!V$612</f>
        <v>-17</v>
      </c>
      <c r="W253" s="732">
        <f>'PL,HC,INV'!W$612</f>
        <v>-9</v>
      </c>
      <c r="X253" s="732">
        <f>'PL,HC,INV'!X$612</f>
        <v>-26</v>
      </c>
      <c r="Y253" s="732">
        <f>'PL,HC,INV'!Y$612</f>
        <v>-16</v>
      </c>
      <c r="Z253" s="732">
        <f>'PL,HC,INV'!Z$612</f>
        <v>0</v>
      </c>
      <c r="AA253" s="732">
        <f>'PL,HC,INV'!AA$612</f>
        <v>-35</v>
      </c>
      <c r="AB253" s="732">
        <f>'PL,HC,INV'!AB$612</f>
        <v>-26</v>
      </c>
    </row>
    <row r="254" spans="1:28" s="724" customFormat="1">
      <c r="A254" s="1057">
        <v>1</v>
      </c>
      <c r="B254" s="1057" t="s">
        <v>695</v>
      </c>
      <c r="C254" s="1061" t="s">
        <v>723</v>
      </c>
      <c r="D254" s="1057" t="s">
        <v>699</v>
      </c>
      <c r="E254" s="1057" t="s">
        <v>47</v>
      </c>
      <c r="G254" s="725"/>
      <c r="H254" s="725"/>
      <c r="I254" s="726"/>
      <c r="J254" s="723" t="s">
        <v>458</v>
      </c>
      <c r="K254" s="727" t="s">
        <v>339</v>
      </c>
      <c r="L254" s="728" t="s">
        <v>29</v>
      </c>
      <c r="M254" s="729" t="s">
        <v>33</v>
      </c>
      <c r="N254" s="730" t="s">
        <v>5</v>
      </c>
      <c r="O254" s="731" t="str">
        <f>'PL,HC,INV'!$P$4</f>
        <v>BIN</v>
      </c>
      <c r="P254" s="731" t="str">
        <f>'PL,HC,INV'!$I$6</f>
        <v>K_INR</v>
      </c>
      <c r="Q254" s="732">
        <f>'PL,HC,INV'!Q$613</f>
        <v>0</v>
      </c>
      <c r="R254" s="732">
        <f>'PL,HC,INV'!R$613</f>
        <v>0</v>
      </c>
      <c r="S254" s="732">
        <f>'PL,HC,INV'!S$613</f>
        <v>0</v>
      </c>
      <c r="T254" s="732">
        <f>'PL,HC,INV'!T$613</f>
        <v>0</v>
      </c>
      <c r="U254" s="732">
        <f>'PL,HC,INV'!U$613</f>
        <v>0</v>
      </c>
      <c r="V254" s="732">
        <f>'PL,HC,INV'!V$613</f>
        <v>0</v>
      </c>
      <c r="W254" s="732">
        <f>'PL,HC,INV'!W$613</f>
        <v>0</v>
      </c>
      <c r="X254" s="732">
        <f>'PL,HC,INV'!X$613</f>
        <v>0</v>
      </c>
      <c r="Y254" s="732">
        <f>'PL,HC,INV'!Y$613</f>
        <v>0</v>
      </c>
      <c r="Z254" s="732">
        <f>'PL,HC,INV'!Z$613</f>
        <v>0</v>
      </c>
      <c r="AA254" s="732">
        <f>'PL,HC,INV'!AA$613</f>
        <v>0</v>
      </c>
      <c r="AB254" s="732">
        <f>'PL,HC,INV'!AB$613</f>
        <v>0</v>
      </c>
    </row>
    <row r="255" spans="1:28">
      <c r="A255" s="1057">
        <v>1</v>
      </c>
      <c r="B255" s="1057" t="s">
        <v>695</v>
      </c>
      <c r="C255" s="1061" t="s">
        <v>720</v>
      </c>
      <c r="D255" s="1057" t="s">
        <v>548</v>
      </c>
      <c r="E255" s="1057" t="s">
        <v>47</v>
      </c>
      <c r="G255" s="378"/>
      <c r="H255" s="378"/>
      <c r="I255" s="379"/>
      <c r="J255" s="348" t="s">
        <v>31</v>
      </c>
      <c r="K255" s="364" t="s">
        <v>340</v>
      </c>
      <c r="L255" s="362" t="s">
        <v>29</v>
      </c>
      <c r="M255" s="717" t="s">
        <v>33</v>
      </c>
      <c r="N255" s="363" t="s">
        <v>5</v>
      </c>
      <c r="O255" s="360" t="str">
        <f>'PL,HC,INV'!$P$4</f>
        <v>BIN</v>
      </c>
      <c r="P255" s="360" t="str">
        <f>'PL,HC,INV'!$I$6</f>
        <v>K_INR</v>
      </c>
      <c r="Q255" s="351">
        <f>'PL,HC,INV'!Q$615</f>
        <v>1324</v>
      </c>
      <c r="R255" s="351">
        <f>'PL,HC,INV'!R$615</f>
        <v>923</v>
      </c>
      <c r="S255" s="351">
        <f>'PL,HC,INV'!S$615</f>
        <v>991</v>
      </c>
      <c r="T255" s="351">
        <f>'PL,HC,INV'!T$615</f>
        <v>1744</v>
      </c>
      <c r="U255" s="351">
        <f>'PL,HC,INV'!U$615</f>
        <v>1384</v>
      </c>
      <c r="V255" s="351">
        <f>'PL,HC,INV'!V$615</f>
        <v>1467</v>
      </c>
      <c r="W255" s="351">
        <f>'PL,HC,INV'!W$615</f>
        <v>1047</v>
      </c>
      <c r="X255" s="351">
        <f>'PL,HC,INV'!X$615</f>
        <v>1490</v>
      </c>
      <c r="Y255" s="351">
        <f>'PL,HC,INV'!Y$615</f>
        <v>2171</v>
      </c>
      <c r="Z255" s="351">
        <f>'PL,HC,INV'!Z$615</f>
        <v>2152</v>
      </c>
      <c r="AA255" s="351">
        <f>'PL,HC,INV'!AA$615</f>
        <v>1971</v>
      </c>
      <c r="AB255" s="351">
        <f>'PL,HC,INV'!AB$615</f>
        <v>1694</v>
      </c>
    </row>
    <row r="256" spans="1:28" s="724" customFormat="1">
      <c r="A256" s="1057">
        <v>1</v>
      </c>
      <c r="B256" s="1057" t="s">
        <v>695</v>
      </c>
      <c r="C256" s="1061" t="s">
        <v>461</v>
      </c>
      <c r="D256" s="1057" t="s">
        <v>699</v>
      </c>
      <c r="E256" s="1057" t="s">
        <v>47</v>
      </c>
      <c r="G256" s="725"/>
      <c r="H256" s="725"/>
      <c r="I256" s="726"/>
      <c r="J256" s="723" t="s">
        <v>455</v>
      </c>
      <c r="K256" s="727" t="s">
        <v>340</v>
      </c>
      <c r="L256" s="728" t="s">
        <v>29</v>
      </c>
      <c r="M256" s="729" t="s">
        <v>33</v>
      </c>
      <c r="N256" s="730" t="s">
        <v>5</v>
      </c>
      <c r="O256" s="731" t="str">
        <f>'PL,HC,INV'!$P$4</f>
        <v>BIN</v>
      </c>
      <c r="P256" s="731" t="str">
        <f>'PL,HC,INV'!$I$6</f>
        <v>K_INR</v>
      </c>
      <c r="Q256" s="732">
        <f>'PL,HC,INV'!Q$617</f>
        <v>-44</v>
      </c>
      <c r="R256" s="732">
        <f>'PL,HC,INV'!R$617</f>
        <v>-43</v>
      </c>
      <c r="S256" s="732">
        <f>'PL,HC,INV'!S$617</f>
        <v>-43</v>
      </c>
      <c r="T256" s="732">
        <f>'PL,HC,INV'!T$617</f>
        <v>-43</v>
      </c>
      <c r="U256" s="732">
        <f>'PL,HC,INV'!U$617</f>
        <v>-43</v>
      </c>
      <c r="V256" s="732">
        <f>'PL,HC,INV'!V$617</f>
        <v>-63</v>
      </c>
      <c r="W256" s="732">
        <f>'PL,HC,INV'!W$617</f>
        <v>-47</v>
      </c>
      <c r="X256" s="732">
        <f>'PL,HC,INV'!X$617</f>
        <v>-47</v>
      </c>
      <c r="Y256" s="732">
        <f>'PL,HC,INV'!Y$617</f>
        <v>-47</v>
      </c>
      <c r="Z256" s="732">
        <f>'PL,HC,INV'!Z$617</f>
        <v>-47</v>
      </c>
      <c r="AA256" s="732">
        <f>'PL,HC,INV'!AA$617</f>
        <v>-47</v>
      </c>
      <c r="AB256" s="732">
        <f>'PL,HC,INV'!AB$617</f>
        <v>-47</v>
      </c>
    </row>
    <row r="257" spans="1:28" s="724" customFormat="1">
      <c r="A257" s="1057">
        <v>1</v>
      </c>
      <c r="B257" s="1057" t="s">
        <v>549</v>
      </c>
      <c r="C257" s="1061" t="s">
        <v>720</v>
      </c>
      <c r="D257" s="1057" t="s">
        <v>706</v>
      </c>
      <c r="E257" s="1057" t="s">
        <v>47</v>
      </c>
      <c r="G257" s="725"/>
      <c r="H257" s="725"/>
      <c r="I257" s="726"/>
      <c r="J257" s="723" t="s">
        <v>456</v>
      </c>
      <c r="K257" s="727" t="s">
        <v>340</v>
      </c>
      <c r="L257" s="728" t="s">
        <v>29</v>
      </c>
      <c r="M257" s="729" t="s">
        <v>33</v>
      </c>
      <c r="N257" s="730" t="s">
        <v>5</v>
      </c>
      <c r="O257" s="731" t="str">
        <f>'PL,HC,INV'!$P$4</f>
        <v>BIN</v>
      </c>
      <c r="P257" s="731" t="str">
        <f>'PL,HC,INV'!$I$6</f>
        <v>K_INR</v>
      </c>
      <c r="Q257" s="732">
        <f>'PL,HC,INV'!Q$618</f>
        <v>0</v>
      </c>
      <c r="R257" s="732">
        <f>'PL,HC,INV'!R$618</f>
        <v>0</v>
      </c>
      <c r="S257" s="732">
        <f>'PL,HC,INV'!S$618</f>
        <v>0</v>
      </c>
      <c r="T257" s="732">
        <f>'PL,HC,INV'!T$618</f>
        <v>0</v>
      </c>
      <c r="U257" s="732">
        <f>'PL,HC,INV'!U$618</f>
        <v>-9</v>
      </c>
      <c r="V257" s="732">
        <f>'PL,HC,INV'!V$618</f>
        <v>0</v>
      </c>
      <c r="W257" s="732">
        <f>'PL,HC,INV'!W$618</f>
        <v>-9</v>
      </c>
      <c r="X257" s="732">
        <f>'PL,HC,INV'!X$618</f>
        <v>-22</v>
      </c>
      <c r="Y257" s="732">
        <f>'PL,HC,INV'!Y$618</f>
        <v>-33</v>
      </c>
      <c r="Z257" s="732">
        <f>'PL,HC,INV'!Z$618</f>
        <v>0</v>
      </c>
      <c r="AA257" s="732">
        <f>'PL,HC,INV'!AA$618</f>
        <v>-23</v>
      </c>
      <c r="AB257" s="732">
        <f>'PL,HC,INV'!AB$618</f>
        <v>-33</v>
      </c>
    </row>
    <row r="258" spans="1:28" s="724" customFormat="1">
      <c r="A258" s="1057">
        <v>1</v>
      </c>
      <c r="B258" s="1057" t="s">
        <v>695</v>
      </c>
      <c r="C258" s="1061" t="s">
        <v>461</v>
      </c>
      <c r="D258" s="1057" t="s">
        <v>548</v>
      </c>
      <c r="E258" s="1057" t="s">
        <v>47</v>
      </c>
      <c r="G258" s="725"/>
      <c r="H258" s="725"/>
      <c r="I258" s="726"/>
      <c r="J258" s="723" t="s">
        <v>458</v>
      </c>
      <c r="K258" s="727" t="s">
        <v>340</v>
      </c>
      <c r="L258" s="728" t="s">
        <v>29</v>
      </c>
      <c r="M258" s="729" t="s">
        <v>33</v>
      </c>
      <c r="N258" s="730" t="s">
        <v>5</v>
      </c>
      <c r="O258" s="731" t="str">
        <f>'PL,HC,INV'!$P$4</f>
        <v>BIN</v>
      </c>
      <c r="P258" s="731" t="str">
        <f>'PL,HC,INV'!$I$6</f>
        <v>K_INR</v>
      </c>
      <c r="Q258" s="732">
        <f>'PL,HC,INV'!Q$619</f>
        <v>0</v>
      </c>
      <c r="R258" s="732">
        <f>'PL,HC,INV'!R$619</f>
        <v>0</v>
      </c>
      <c r="S258" s="732">
        <f>'PL,HC,INV'!S$619</f>
        <v>0</v>
      </c>
      <c r="T258" s="732">
        <f>'PL,HC,INV'!T$619</f>
        <v>0</v>
      </c>
      <c r="U258" s="732">
        <f>'PL,HC,INV'!U$619</f>
        <v>0</v>
      </c>
      <c r="V258" s="732">
        <f>'PL,HC,INV'!V$619</f>
        <v>0</v>
      </c>
      <c r="W258" s="732">
        <f>'PL,HC,INV'!W$619</f>
        <v>0</v>
      </c>
      <c r="X258" s="732">
        <f>'PL,HC,INV'!X$619</f>
        <v>0</v>
      </c>
      <c r="Y258" s="732">
        <f>'PL,HC,INV'!Y$619</f>
        <v>0</v>
      </c>
      <c r="Z258" s="732">
        <f>'PL,HC,INV'!Z$619</f>
        <v>0</v>
      </c>
      <c r="AA258" s="732">
        <f>'PL,HC,INV'!AA$619</f>
        <v>0</v>
      </c>
      <c r="AB258" s="732">
        <f>'PL,HC,INV'!AB$619</f>
        <v>0</v>
      </c>
    </row>
    <row r="259" spans="1:28">
      <c r="A259" s="1057">
        <v>1</v>
      </c>
      <c r="B259" s="1057" t="s">
        <v>549</v>
      </c>
      <c r="C259" s="1061" t="s">
        <v>724</v>
      </c>
      <c r="D259" s="1057" t="s">
        <v>699</v>
      </c>
      <c r="E259" s="1057" t="s">
        <v>47</v>
      </c>
      <c r="G259" s="378"/>
      <c r="H259" s="378"/>
      <c r="I259" s="379"/>
      <c r="J259" s="348" t="s">
        <v>31</v>
      </c>
      <c r="K259" s="364" t="s">
        <v>341</v>
      </c>
      <c r="L259" s="362" t="s">
        <v>29</v>
      </c>
      <c r="M259" s="717" t="s">
        <v>33</v>
      </c>
      <c r="N259" s="363" t="s">
        <v>5</v>
      </c>
      <c r="O259" s="360" t="str">
        <f>'PL,HC,INV'!$P$4</f>
        <v>BIN</v>
      </c>
      <c r="P259" s="360" t="str">
        <f>'PL,HC,INV'!$I$6</f>
        <v>K_INR</v>
      </c>
      <c r="Q259" s="351">
        <f>'PL,HC,INV'!Q$621</f>
        <v>479</v>
      </c>
      <c r="R259" s="351">
        <f>'PL,HC,INV'!R$621</f>
        <v>-164</v>
      </c>
      <c r="S259" s="351">
        <f>'PL,HC,INV'!S$621</f>
        <v>-196</v>
      </c>
      <c r="T259" s="351">
        <f>'PL,HC,INV'!T$621</f>
        <v>767</v>
      </c>
      <c r="U259" s="351">
        <f>'PL,HC,INV'!U$621</f>
        <v>749</v>
      </c>
      <c r="V259" s="351">
        <f>'PL,HC,INV'!V$621</f>
        <v>13</v>
      </c>
      <c r="W259" s="351">
        <f>'PL,HC,INV'!W$621</f>
        <v>-338</v>
      </c>
      <c r="X259" s="351">
        <f>'PL,HC,INV'!X$621</f>
        <v>859</v>
      </c>
      <c r="Y259" s="351">
        <f>'PL,HC,INV'!Y$621</f>
        <v>343</v>
      </c>
      <c r="Z259" s="351">
        <f>'PL,HC,INV'!Z$621</f>
        <v>681</v>
      </c>
      <c r="AA259" s="351">
        <f>'PL,HC,INV'!AA$621</f>
        <v>-671</v>
      </c>
      <c r="AB259" s="351">
        <f>'PL,HC,INV'!AB$621</f>
        <v>-348</v>
      </c>
    </row>
    <row r="260" spans="1:28" s="724" customFormat="1">
      <c r="A260" s="1057">
        <v>1</v>
      </c>
      <c r="B260" s="1057" t="s">
        <v>549</v>
      </c>
      <c r="C260" s="1061" t="s">
        <v>461</v>
      </c>
      <c r="D260" s="1057" t="s">
        <v>548</v>
      </c>
      <c r="E260" s="1057" t="s">
        <v>47</v>
      </c>
      <c r="G260" s="725"/>
      <c r="H260" s="725"/>
      <c r="I260" s="726"/>
      <c r="J260" s="723" t="s">
        <v>455</v>
      </c>
      <c r="K260" s="727" t="s">
        <v>341</v>
      </c>
      <c r="L260" s="728" t="s">
        <v>29</v>
      </c>
      <c r="M260" s="729" t="s">
        <v>33</v>
      </c>
      <c r="N260" s="730" t="s">
        <v>5</v>
      </c>
      <c r="O260" s="731" t="str">
        <f>'PL,HC,INV'!$P$4</f>
        <v>BIN</v>
      </c>
      <c r="P260" s="731" t="str">
        <f>'PL,HC,INV'!$I$6</f>
        <v>K_INR</v>
      </c>
      <c r="Q260" s="732">
        <f>'PL,HC,INV'!Q$623</f>
        <v>-609</v>
      </c>
      <c r="R260" s="732">
        <f>'PL,HC,INV'!R$623</f>
        <v>-729</v>
      </c>
      <c r="S260" s="732">
        <f>'PL,HC,INV'!S$623</f>
        <v>-585</v>
      </c>
      <c r="T260" s="732">
        <f>'PL,HC,INV'!T$623</f>
        <v>-629</v>
      </c>
      <c r="U260" s="732">
        <f>'PL,HC,INV'!U$623</f>
        <v>-604</v>
      </c>
      <c r="V260" s="732">
        <f>'PL,HC,INV'!V$623</f>
        <v>-546</v>
      </c>
      <c r="W260" s="732">
        <f>'PL,HC,INV'!W$623</f>
        <v>-578</v>
      </c>
      <c r="X260" s="732">
        <f>'PL,HC,INV'!X$623</f>
        <v>-529</v>
      </c>
      <c r="Y260" s="732">
        <f>'PL,HC,INV'!Y$623</f>
        <v>-524</v>
      </c>
      <c r="Z260" s="732">
        <f>'PL,HC,INV'!Z$623</f>
        <v>-516</v>
      </c>
      <c r="AA260" s="732">
        <f>'PL,HC,INV'!AA$623</f>
        <v>-529</v>
      </c>
      <c r="AB260" s="732">
        <f>'PL,HC,INV'!AB$623</f>
        <v>-523</v>
      </c>
    </row>
    <row r="261" spans="1:28" s="724" customFormat="1">
      <c r="A261" s="1057">
        <v>1</v>
      </c>
      <c r="B261" s="1057" t="s">
        <v>549</v>
      </c>
      <c r="C261" s="1061" t="s">
        <v>723</v>
      </c>
      <c r="D261" s="1057" t="s">
        <v>699</v>
      </c>
      <c r="E261" s="1057" t="s">
        <v>47</v>
      </c>
      <c r="G261" s="725"/>
      <c r="H261" s="725"/>
      <c r="I261" s="726"/>
      <c r="J261" s="723" t="s">
        <v>456</v>
      </c>
      <c r="K261" s="727" t="s">
        <v>341</v>
      </c>
      <c r="L261" s="728" t="s">
        <v>29</v>
      </c>
      <c r="M261" s="729" t="s">
        <v>33</v>
      </c>
      <c r="N261" s="730" t="s">
        <v>5</v>
      </c>
      <c r="O261" s="731" t="str">
        <f>'PL,HC,INV'!$P$4</f>
        <v>BIN</v>
      </c>
      <c r="P261" s="731" t="str">
        <f>'PL,HC,INV'!$I$6</f>
        <v>K_INR</v>
      </c>
      <c r="Q261" s="732">
        <f>'PL,HC,INV'!Q$624</f>
        <v>0</v>
      </c>
      <c r="R261" s="732">
        <f>'PL,HC,INV'!R$624</f>
        <v>0</v>
      </c>
      <c r="S261" s="732">
        <f>'PL,HC,INV'!S$624</f>
        <v>0</v>
      </c>
      <c r="T261" s="732">
        <f>'PL,HC,INV'!T$624</f>
        <v>0</v>
      </c>
      <c r="U261" s="732">
        <f>'PL,HC,INV'!U$624</f>
        <v>-58</v>
      </c>
      <c r="V261" s="732">
        <f>'PL,HC,INV'!V$624</f>
        <v>-95</v>
      </c>
      <c r="W261" s="732">
        <f>'PL,HC,INV'!W$624</f>
        <v>-28</v>
      </c>
      <c r="X261" s="732">
        <f>'PL,HC,INV'!X$624</f>
        <v>-54</v>
      </c>
      <c r="Y261" s="732">
        <f>'PL,HC,INV'!Y$624</f>
        <v>-41</v>
      </c>
      <c r="Z261" s="732">
        <f>'PL,HC,INV'!Z$624</f>
        <v>-12</v>
      </c>
      <c r="AA261" s="732">
        <f>'PL,HC,INV'!AA$624</f>
        <v>-130</v>
      </c>
      <c r="AB261" s="732">
        <f>'PL,HC,INV'!AB$624</f>
        <v>-162</v>
      </c>
    </row>
    <row r="262" spans="1:28" s="724" customFormat="1">
      <c r="A262" s="1057">
        <v>1</v>
      </c>
      <c r="B262" s="1057" t="s">
        <v>549</v>
      </c>
      <c r="C262" s="1061" t="s">
        <v>461</v>
      </c>
      <c r="D262" s="1057" t="s">
        <v>699</v>
      </c>
      <c r="E262" s="1057" t="s">
        <v>47</v>
      </c>
      <c r="G262" s="725"/>
      <c r="H262" s="725"/>
      <c r="I262" s="726"/>
      <c r="J262" s="723" t="s">
        <v>458</v>
      </c>
      <c r="K262" s="727" t="s">
        <v>341</v>
      </c>
      <c r="L262" s="728" t="s">
        <v>29</v>
      </c>
      <c r="M262" s="729" t="s">
        <v>33</v>
      </c>
      <c r="N262" s="730" t="s">
        <v>5</v>
      </c>
      <c r="O262" s="731" t="str">
        <f>'PL,HC,INV'!$P$4</f>
        <v>BIN</v>
      </c>
      <c r="P262" s="731" t="str">
        <f>'PL,HC,INV'!$I$6</f>
        <v>K_INR</v>
      </c>
      <c r="Q262" s="732">
        <f>'PL,HC,INV'!Q$625</f>
        <v>0</v>
      </c>
      <c r="R262" s="732">
        <f>'PL,HC,INV'!R$625</f>
        <v>0</v>
      </c>
      <c r="S262" s="732">
        <f>'PL,HC,INV'!S$625</f>
        <v>0</v>
      </c>
      <c r="T262" s="732">
        <f>'PL,HC,INV'!T$625</f>
        <v>0</v>
      </c>
      <c r="U262" s="732">
        <f>'PL,HC,INV'!U$625</f>
        <v>0</v>
      </c>
      <c r="V262" s="732">
        <f>'PL,HC,INV'!V$625</f>
        <v>0</v>
      </c>
      <c r="W262" s="732">
        <f>'PL,HC,INV'!W$625</f>
        <v>0</v>
      </c>
      <c r="X262" s="732">
        <f>'PL,HC,INV'!X$625</f>
        <v>0</v>
      </c>
      <c r="Y262" s="732">
        <f>'PL,HC,INV'!Y$625</f>
        <v>0</v>
      </c>
      <c r="Z262" s="732">
        <f>'PL,HC,INV'!Z$625</f>
        <v>0</v>
      </c>
      <c r="AA262" s="732">
        <f>'PL,HC,INV'!AA$625</f>
        <v>0</v>
      </c>
      <c r="AB262" s="732">
        <f>'PL,HC,INV'!AB$625</f>
        <v>0</v>
      </c>
    </row>
    <row r="263" spans="1:28">
      <c r="A263" s="1057">
        <v>1</v>
      </c>
      <c r="B263" s="1057" t="s">
        <v>695</v>
      </c>
      <c r="C263" s="1061" t="s">
        <v>461</v>
      </c>
      <c r="D263" s="1057" t="s">
        <v>548</v>
      </c>
      <c r="E263" s="1057" t="s">
        <v>47</v>
      </c>
      <c r="G263" s="378"/>
      <c r="H263" s="378"/>
      <c r="I263" s="379"/>
      <c r="J263" s="348" t="s">
        <v>31</v>
      </c>
      <c r="K263" s="364" t="s">
        <v>342</v>
      </c>
      <c r="L263" s="362" t="s">
        <v>29</v>
      </c>
      <c r="M263" s="717" t="s">
        <v>33</v>
      </c>
      <c r="N263" s="363" t="s">
        <v>5</v>
      </c>
      <c r="O263" s="360" t="str">
        <f>'PL,HC,INV'!$P$4</f>
        <v>BIN</v>
      </c>
      <c r="P263" s="360" t="str">
        <f>'PL,HC,INV'!$I$6</f>
        <v>K_INR</v>
      </c>
      <c r="Q263" s="351">
        <f>'PL,HC,INV'!Q$627</f>
        <v>0</v>
      </c>
      <c r="R263" s="351">
        <f>'PL,HC,INV'!R$627</f>
        <v>0</v>
      </c>
      <c r="S263" s="351">
        <f>'PL,HC,INV'!S$627</f>
        <v>0</v>
      </c>
      <c r="T263" s="351">
        <f>'PL,HC,INV'!T$627</f>
        <v>0</v>
      </c>
      <c r="U263" s="351">
        <f>'PL,HC,INV'!U$627</f>
        <v>0</v>
      </c>
      <c r="V263" s="351">
        <f>'PL,HC,INV'!V$627</f>
        <v>0</v>
      </c>
      <c r="W263" s="351">
        <f>'PL,HC,INV'!W$627</f>
        <v>0</v>
      </c>
      <c r="X263" s="351">
        <f>'PL,HC,INV'!X$627</f>
        <v>0</v>
      </c>
      <c r="Y263" s="351">
        <f>'PL,HC,INV'!Y$627</f>
        <v>0</v>
      </c>
      <c r="Z263" s="351">
        <f>'PL,HC,INV'!Z$627</f>
        <v>0</v>
      </c>
      <c r="AA263" s="351">
        <f>'PL,HC,INV'!AA$627</f>
        <v>0</v>
      </c>
      <c r="AB263" s="351">
        <f>'PL,HC,INV'!AB$627</f>
        <v>0</v>
      </c>
    </row>
    <row r="264" spans="1:28" s="724" customFormat="1">
      <c r="A264" s="1057">
        <v>1</v>
      </c>
      <c r="B264" s="1057" t="s">
        <v>695</v>
      </c>
      <c r="C264" s="1061" t="s">
        <v>720</v>
      </c>
      <c r="D264" s="1057" t="s">
        <v>699</v>
      </c>
      <c r="E264" s="1057" t="s">
        <v>47</v>
      </c>
      <c r="G264" s="725"/>
      <c r="H264" s="725"/>
      <c r="I264" s="726"/>
      <c r="J264" s="723" t="s">
        <v>455</v>
      </c>
      <c r="K264" s="727" t="s">
        <v>342</v>
      </c>
      <c r="L264" s="728" t="s">
        <v>29</v>
      </c>
      <c r="M264" s="729" t="s">
        <v>33</v>
      </c>
      <c r="N264" s="730" t="s">
        <v>5</v>
      </c>
      <c r="O264" s="731" t="str">
        <f>'PL,HC,INV'!$P$4</f>
        <v>BIN</v>
      </c>
      <c r="P264" s="731" t="str">
        <f>'PL,HC,INV'!$I$6</f>
        <v>K_INR</v>
      </c>
      <c r="Q264" s="732">
        <f>'PL,HC,INV'!Q$629</f>
        <v>0</v>
      </c>
      <c r="R264" s="732">
        <f>'PL,HC,INV'!R$629</f>
        <v>0</v>
      </c>
      <c r="S264" s="732">
        <f>'PL,HC,INV'!S$629</f>
        <v>0</v>
      </c>
      <c r="T264" s="732">
        <f>'PL,HC,INV'!T$629</f>
        <v>0</v>
      </c>
      <c r="U264" s="732">
        <f>'PL,HC,INV'!U$629</f>
        <v>0</v>
      </c>
      <c r="V264" s="732">
        <f>'PL,HC,INV'!V$629</f>
        <v>0</v>
      </c>
      <c r="W264" s="732">
        <f>'PL,HC,INV'!W$629</f>
        <v>0</v>
      </c>
      <c r="X264" s="732">
        <f>'PL,HC,INV'!X$629</f>
        <v>0</v>
      </c>
      <c r="Y264" s="732">
        <f>'PL,HC,INV'!Y$629</f>
        <v>0</v>
      </c>
      <c r="Z264" s="732">
        <f>'PL,HC,INV'!Z$629</f>
        <v>0</v>
      </c>
      <c r="AA264" s="732">
        <f>'PL,HC,INV'!AA$629</f>
        <v>0</v>
      </c>
      <c r="AB264" s="732">
        <f>'PL,HC,INV'!AB$629</f>
        <v>0</v>
      </c>
    </row>
    <row r="265" spans="1:28" s="724" customFormat="1">
      <c r="A265" s="1057">
        <v>1</v>
      </c>
      <c r="B265" s="1057" t="s">
        <v>549</v>
      </c>
      <c r="C265" s="1061" t="s">
        <v>720</v>
      </c>
      <c r="D265" s="1057" t="s">
        <v>699</v>
      </c>
      <c r="E265" s="1057" t="s">
        <v>47</v>
      </c>
      <c r="G265" s="725"/>
      <c r="H265" s="725"/>
      <c r="I265" s="726"/>
      <c r="J265" s="723" t="s">
        <v>456</v>
      </c>
      <c r="K265" s="727" t="s">
        <v>342</v>
      </c>
      <c r="L265" s="728" t="s">
        <v>29</v>
      </c>
      <c r="M265" s="729" t="s">
        <v>33</v>
      </c>
      <c r="N265" s="730" t="s">
        <v>5</v>
      </c>
      <c r="O265" s="731" t="str">
        <f>'PL,HC,INV'!$P$4</f>
        <v>BIN</v>
      </c>
      <c r="P265" s="731" t="str">
        <f>'PL,HC,INV'!$I$6</f>
        <v>K_INR</v>
      </c>
      <c r="Q265" s="732">
        <f>'PL,HC,INV'!Q$630</f>
        <v>0</v>
      </c>
      <c r="R265" s="732">
        <f>'PL,HC,INV'!R$630</f>
        <v>0</v>
      </c>
      <c r="S265" s="732">
        <f>'PL,HC,INV'!S$630</f>
        <v>0</v>
      </c>
      <c r="T265" s="732">
        <f>'PL,HC,INV'!T$630</f>
        <v>0</v>
      </c>
      <c r="U265" s="732">
        <f>'PL,HC,INV'!U$630</f>
        <v>0</v>
      </c>
      <c r="V265" s="732">
        <f>'PL,HC,INV'!V$630</f>
        <v>0</v>
      </c>
      <c r="W265" s="732">
        <f>'PL,HC,INV'!W$630</f>
        <v>0</v>
      </c>
      <c r="X265" s="732">
        <f>'PL,HC,INV'!X$630</f>
        <v>0</v>
      </c>
      <c r="Y265" s="732">
        <f>'PL,HC,INV'!Y$630</f>
        <v>0</v>
      </c>
      <c r="Z265" s="732">
        <f>'PL,HC,INV'!Z$630</f>
        <v>0</v>
      </c>
      <c r="AA265" s="732">
        <f>'PL,HC,INV'!AA$630</f>
        <v>0</v>
      </c>
      <c r="AB265" s="732">
        <f>'PL,HC,INV'!AB$630</f>
        <v>0</v>
      </c>
    </row>
    <row r="266" spans="1:28" s="724" customFormat="1">
      <c r="A266" s="1057">
        <v>1</v>
      </c>
      <c r="B266" s="1057" t="s">
        <v>695</v>
      </c>
      <c r="C266" s="1061" t="s">
        <v>461</v>
      </c>
      <c r="D266" s="1057" t="s">
        <v>699</v>
      </c>
      <c r="E266" s="1057" t="s">
        <v>47</v>
      </c>
      <c r="G266" s="725"/>
      <c r="H266" s="725"/>
      <c r="I266" s="726"/>
      <c r="J266" s="723" t="s">
        <v>458</v>
      </c>
      <c r="K266" s="727" t="s">
        <v>342</v>
      </c>
      <c r="L266" s="728" t="s">
        <v>29</v>
      </c>
      <c r="M266" s="729" t="s">
        <v>33</v>
      </c>
      <c r="N266" s="730" t="s">
        <v>5</v>
      </c>
      <c r="O266" s="731" t="str">
        <f>'PL,HC,INV'!$P$4</f>
        <v>BIN</v>
      </c>
      <c r="P266" s="731" t="str">
        <f>'PL,HC,INV'!$I$6</f>
        <v>K_INR</v>
      </c>
      <c r="Q266" s="732">
        <f>'PL,HC,INV'!Q$631</f>
        <v>0</v>
      </c>
      <c r="R266" s="732">
        <f>'PL,HC,INV'!R$631</f>
        <v>0</v>
      </c>
      <c r="S266" s="732">
        <f>'PL,HC,INV'!S$631</f>
        <v>0</v>
      </c>
      <c r="T266" s="732">
        <f>'PL,HC,INV'!T$631</f>
        <v>0</v>
      </c>
      <c r="U266" s="732">
        <f>'PL,HC,INV'!U$631</f>
        <v>0</v>
      </c>
      <c r="V266" s="732">
        <f>'PL,HC,INV'!V$631</f>
        <v>0</v>
      </c>
      <c r="W266" s="732">
        <f>'PL,HC,INV'!W$631</f>
        <v>0</v>
      </c>
      <c r="X266" s="732">
        <f>'PL,HC,INV'!X$631</f>
        <v>0</v>
      </c>
      <c r="Y266" s="732">
        <f>'PL,HC,INV'!Y$631</f>
        <v>0</v>
      </c>
      <c r="Z266" s="732">
        <f>'PL,HC,INV'!Z$631</f>
        <v>0</v>
      </c>
      <c r="AA266" s="732">
        <f>'PL,HC,INV'!AA$631</f>
        <v>0</v>
      </c>
      <c r="AB266" s="732">
        <f>'PL,HC,INV'!AB$631</f>
        <v>0</v>
      </c>
    </row>
    <row r="267" spans="1:28">
      <c r="A267" s="1057">
        <v>1</v>
      </c>
      <c r="B267" s="1057" t="s">
        <v>549</v>
      </c>
      <c r="C267" s="1061" t="s">
        <v>720</v>
      </c>
      <c r="D267" s="1057" t="s">
        <v>548</v>
      </c>
      <c r="E267" s="1057" t="s">
        <v>47</v>
      </c>
      <c r="G267" s="378"/>
      <c r="H267" s="378"/>
      <c r="I267" s="379"/>
      <c r="J267" s="348" t="s">
        <v>31</v>
      </c>
      <c r="K267" s="364" t="s">
        <v>343</v>
      </c>
      <c r="L267" s="362" t="s">
        <v>29</v>
      </c>
      <c r="M267" s="717" t="s">
        <v>33</v>
      </c>
      <c r="N267" s="363" t="s">
        <v>5</v>
      </c>
      <c r="O267" s="360" t="str">
        <f>'PL,HC,INV'!$P$4</f>
        <v>BIN</v>
      </c>
      <c r="P267" s="360" t="str">
        <f>'PL,HC,INV'!$I$6</f>
        <v>K_INR</v>
      </c>
      <c r="Q267" s="351">
        <f>'PL,HC,INV'!Q$633</f>
        <v>0</v>
      </c>
      <c r="R267" s="351">
        <f>'PL,HC,INV'!R$633</f>
        <v>0</v>
      </c>
      <c r="S267" s="351">
        <f>'PL,HC,INV'!S$633</f>
        <v>0</v>
      </c>
      <c r="T267" s="351">
        <f>'PL,HC,INV'!T$633</f>
        <v>0</v>
      </c>
      <c r="U267" s="351">
        <f>'PL,HC,INV'!U$633</f>
        <v>0</v>
      </c>
      <c r="V267" s="351">
        <f>'PL,HC,INV'!V$633</f>
        <v>0</v>
      </c>
      <c r="W267" s="351">
        <f>'PL,HC,INV'!W$633</f>
        <v>0</v>
      </c>
      <c r="X267" s="351">
        <f>'PL,HC,INV'!X$633</f>
        <v>0</v>
      </c>
      <c r="Y267" s="351">
        <f>'PL,HC,INV'!Y$633</f>
        <v>0</v>
      </c>
      <c r="Z267" s="351">
        <f>'PL,HC,INV'!Z$633</f>
        <v>0</v>
      </c>
      <c r="AA267" s="351">
        <f>'PL,HC,INV'!AA$633</f>
        <v>0</v>
      </c>
      <c r="AB267" s="351">
        <f>'PL,HC,INV'!AB$633</f>
        <v>0</v>
      </c>
    </row>
    <row r="268" spans="1:28" s="724" customFormat="1">
      <c r="A268" s="1057">
        <v>1</v>
      </c>
      <c r="B268" s="1057" t="s">
        <v>700</v>
      </c>
      <c r="C268" s="1061" t="s">
        <v>461</v>
      </c>
      <c r="D268" s="1057" t="s">
        <v>548</v>
      </c>
      <c r="E268" s="1057" t="s">
        <v>47</v>
      </c>
      <c r="G268" s="725"/>
      <c r="H268" s="725"/>
      <c r="I268" s="726"/>
      <c r="J268" s="723" t="s">
        <v>455</v>
      </c>
      <c r="K268" s="727" t="s">
        <v>343</v>
      </c>
      <c r="L268" s="728" t="s">
        <v>29</v>
      </c>
      <c r="M268" s="729" t="s">
        <v>33</v>
      </c>
      <c r="N268" s="730" t="s">
        <v>5</v>
      </c>
      <c r="O268" s="731" t="str">
        <f>'PL,HC,INV'!$P$4</f>
        <v>BIN</v>
      </c>
      <c r="P268" s="731" t="str">
        <f>'PL,HC,INV'!$I$6</f>
        <v>K_INR</v>
      </c>
      <c r="Q268" s="732">
        <f>'PL,HC,INV'!Q$635</f>
        <v>0</v>
      </c>
      <c r="R268" s="732">
        <f>'PL,HC,INV'!R$635</f>
        <v>0</v>
      </c>
      <c r="S268" s="732">
        <f>'PL,HC,INV'!S$635</f>
        <v>0</v>
      </c>
      <c r="T268" s="732">
        <f>'PL,HC,INV'!T$635</f>
        <v>0</v>
      </c>
      <c r="U268" s="732">
        <f>'PL,HC,INV'!U$635</f>
        <v>0</v>
      </c>
      <c r="V268" s="732">
        <f>'PL,HC,INV'!V$635</f>
        <v>0</v>
      </c>
      <c r="W268" s="732">
        <f>'PL,HC,INV'!W$635</f>
        <v>0</v>
      </c>
      <c r="X268" s="732">
        <f>'PL,HC,INV'!X$635</f>
        <v>0</v>
      </c>
      <c r="Y268" s="732">
        <f>'PL,HC,INV'!Y$635</f>
        <v>0</v>
      </c>
      <c r="Z268" s="732">
        <f>'PL,HC,INV'!Z$635</f>
        <v>0</v>
      </c>
      <c r="AA268" s="732">
        <f>'PL,HC,INV'!AA$635</f>
        <v>0</v>
      </c>
      <c r="AB268" s="732">
        <f>'PL,HC,INV'!AB$635</f>
        <v>0</v>
      </c>
    </row>
    <row r="269" spans="1:28" s="724" customFormat="1">
      <c r="A269" s="1057">
        <v>1</v>
      </c>
      <c r="B269" s="1057" t="s">
        <v>703</v>
      </c>
      <c r="C269" s="1061" t="s">
        <v>720</v>
      </c>
      <c r="D269" s="1057" t="s">
        <v>548</v>
      </c>
      <c r="E269" s="1057" t="s">
        <v>47</v>
      </c>
      <c r="G269" s="725"/>
      <c r="H269" s="725"/>
      <c r="I269" s="726"/>
      <c r="J269" s="723" t="s">
        <v>456</v>
      </c>
      <c r="K269" s="727" t="s">
        <v>343</v>
      </c>
      <c r="L269" s="728" t="s">
        <v>29</v>
      </c>
      <c r="M269" s="729" t="s">
        <v>33</v>
      </c>
      <c r="N269" s="730" t="s">
        <v>5</v>
      </c>
      <c r="O269" s="731" t="str">
        <f>'PL,HC,INV'!$P$4</f>
        <v>BIN</v>
      </c>
      <c r="P269" s="731" t="str">
        <f>'PL,HC,INV'!$I$6</f>
        <v>K_INR</v>
      </c>
      <c r="Q269" s="732">
        <f>'PL,HC,INV'!Q$636</f>
        <v>0</v>
      </c>
      <c r="R269" s="732">
        <f>'PL,HC,INV'!R$636</f>
        <v>0</v>
      </c>
      <c r="S269" s="732">
        <f>'PL,HC,INV'!S$636</f>
        <v>0</v>
      </c>
      <c r="T269" s="732">
        <f>'PL,HC,INV'!T$636</f>
        <v>0</v>
      </c>
      <c r="U269" s="732">
        <f>'PL,HC,INV'!U$636</f>
        <v>0</v>
      </c>
      <c r="V269" s="732">
        <f>'PL,HC,INV'!V$636</f>
        <v>0</v>
      </c>
      <c r="W269" s="732">
        <f>'PL,HC,INV'!W$636</f>
        <v>0</v>
      </c>
      <c r="X269" s="732">
        <f>'PL,HC,INV'!X$636</f>
        <v>0</v>
      </c>
      <c r="Y269" s="732">
        <f>'PL,HC,INV'!Y$636</f>
        <v>0</v>
      </c>
      <c r="Z269" s="732">
        <f>'PL,HC,INV'!Z$636</f>
        <v>0</v>
      </c>
      <c r="AA269" s="732">
        <f>'PL,HC,INV'!AA$636</f>
        <v>0</v>
      </c>
      <c r="AB269" s="732">
        <f>'PL,HC,INV'!AB$636</f>
        <v>0</v>
      </c>
    </row>
    <row r="270" spans="1:28" s="724" customFormat="1">
      <c r="A270" s="1057">
        <v>1</v>
      </c>
      <c r="B270" s="1057" t="s">
        <v>695</v>
      </c>
      <c r="C270" s="1061" t="s">
        <v>720</v>
      </c>
      <c r="D270" s="1057" t="s">
        <v>699</v>
      </c>
      <c r="E270" s="1057" t="s">
        <v>47</v>
      </c>
      <c r="G270" s="725"/>
      <c r="H270" s="725"/>
      <c r="I270" s="726"/>
      <c r="J270" s="723" t="s">
        <v>458</v>
      </c>
      <c r="K270" s="727" t="s">
        <v>343</v>
      </c>
      <c r="L270" s="728" t="s">
        <v>29</v>
      </c>
      <c r="M270" s="729" t="s">
        <v>33</v>
      </c>
      <c r="N270" s="730" t="s">
        <v>5</v>
      </c>
      <c r="O270" s="731" t="str">
        <f>'PL,HC,INV'!$P$4</f>
        <v>BIN</v>
      </c>
      <c r="P270" s="731" t="str">
        <f>'PL,HC,INV'!$I$6</f>
        <v>K_INR</v>
      </c>
      <c r="Q270" s="732">
        <f>'PL,HC,INV'!Q$637</f>
        <v>0</v>
      </c>
      <c r="R270" s="732">
        <f>'PL,HC,INV'!R$637</f>
        <v>0</v>
      </c>
      <c r="S270" s="732">
        <f>'PL,HC,INV'!S$637</f>
        <v>0</v>
      </c>
      <c r="T270" s="732">
        <f>'PL,HC,INV'!T$637</f>
        <v>0</v>
      </c>
      <c r="U270" s="732">
        <f>'PL,HC,INV'!U$637</f>
        <v>0</v>
      </c>
      <c r="V270" s="732">
        <f>'PL,HC,INV'!V$637</f>
        <v>0</v>
      </c>
      <c r="W270" s="732">
        <f>'PL,HC,INV'!W$637</f>
        <v>0</v>
      </c>
      <c r="X270" s="732">
        <f>'PL,HC,INV'!X$637</f>
        <v>0</v>
      </c>
      <c r="Y270" s="732">
        <f>'PL,HC,INV'!Y$637</f>
        <v>0</v>
      </c>
      <c r="Z270" s="732">
        <f>'PL,HC,INV'!Z$637</f>
        <v>0</v>
      </c>
      <c r="AA270" s="732">
        <f>'PL,HC,INV'!AA$637</f>
        <v>0</v>
      </c>
      <c r="AB270" s="732">
        <f>'PL,HC,INV'!AB$637</f>
        <v>0</v>
      </c>
    </row>
    <row r="271" spans="1:28" s="724" customFormat="1">
      <c r="A271" s="1057">
        <v>1</v>
      </c>
      <c r="B271" s="1057" t="s">
        <v>549</v>
      </c>
      <c r="C271" s="1061" t="s">
        <v>720</v>
      </c>
      <c r="D271" s="1057" t="s">
        <v>548</v>
      </c>
      <c r="E271" s="1057" t="s">
        <v>47</v>
      </c>
      <c r="G271" s="725"/>
      <c r="H271" s="725"/>
      <c r="I271" s="726"/>
      <c r="J271" s="723" t="s">
        <v>459</v>
      </c>
      <c r="K271" s="727" t="s">
        <v>344</v>
      </c>
      <c r="L271" s="728" t="s">
        <v>29</v>
      </c>
      <c r="M271" s="729" t="s">
        <v>33</v>
      </c>
      <c r="N271" s="730" t="s">
        <v>5</v>
      </c>
      <c r="O271" s="731" t="str">
        <f>'PL,HC,INV'!$P$4</f>
        <v>BIN</v>
      </c>
      <c r="P271" s="731" t="str">
        <f>'PL,HC,INV'!$I$6</f>
        <v>K_INR</v>
      </c>
      <c r="Q271" s="732">
        <f>'PL,HC,INV'!Q$639</f>
        <v>0</v>
      </c>
      <c r="R271" s="732">
        <f>'PL,HC,INV'!R$639</f>
        <v>0</v>
      </c>
      <c r="S271" s="732">
        <f>'PL,HC,INV'!S$639</f>
        <v>0</v>
      </c>
      <c r="T271" s="732">
        <f>'PL,HC,INV'!T$639</f>
        <v>0</v>
      </c>
      <c r="U271" s="732">
        <f>'PL,HC,INV'!U$639</f>
        <v>0</v>
      </c>
      <c r="V271" s="732">
        <f>'PL,HC,INV'!V$639</f>
        <v>0</v>
      </c>
      <c r="W271" s="732">
        <f>'PL,HC,INV'!W$639</f>
        <v>0</v>
      </c>
      <c r="X271" s="732">
        <f>'PL,HC,INV'!X$639</f>
        <v>0</v>
      </c>
      <c r="Y271" s="732">
        <f>'PL,HC,INV'!Y$639</f>
        <v>0</v>
      </c>
      <c r="Z271" s="732">
        <f>'PL,HC,INV'!Z$639</f>
        <v>0</v>
      </c>
      <c r="AA271" s="732">
        <f>'PL,HC,INV'!AA$639</f>
        <v>0</v>
      </c>
      <c r="AB271" s="732">
        <f>'PL,HC,INV'!AB$639</f>
        <v>0</v>
      </c>
    </row>
    <row r="272" spans="1:28" s="724" customFormat="1">
      <c r="A272" s="1057">
        <v>1</v>
      </c>
      <c r="B272" s="1057" t="s">
        <v>549</v>
      </c>
      <c r="C272" s="1061" t="s">
        <v>720</v>
      </c>
      <c r="D272" s="1057" t="s">
        <v>698</v>
      </c>
      <c r="E272" s="1057" t="s">
        <v>47</v>
      </c>
      <c r="G272" s="725"/>
      <c r="H272" s="725"/>
      <c r="I272" s="726"/>
      <c r="J272" s="723" t="s">
        <v>460</v>
      </c>
      <c r="K272" s="727" t="s">
        <v>344</v>
      </c>
      <c r="L272" s="728" t="s">
        <v>29</v>
      </c>
      <c r="M272" s="729" t="s">
        <v>33</v>
      </c>
      <c r="N272" s="730" t="s">
        <v>5</v>
      </c>
      <c r="O272" s="731" t="str">
        <f>'PL,HC,INV'!$P$4</f>
        <v>BIN</v>
      </c>
      <c r="P272" s="731" t="str">
        <f>'PL,HC,INV'!$I$6</f>
        <v>K_INR</v>
      </c>
      <c r="Q272" s="732">
        <f>'PL,HC,INV'!Q$640</f>
        <v>0</v>
      </c>
      <c r="R272" s="732">
        <f>'PL,HC,INV'!R$640</f>
        <v>0</v>
      </c>
      <c r="S272" s="732">
        <f>'PL,HC,INV'!S$640</f>
        <v>0</v>
      </c>
      <c r="T272" s="732">
        <f>'PL,HC,INV'!T$640</f>
        <v>0</v>
      </c>
      <c r="U272" s="732">
        <f>'PL,HC,INV'!U$640</f>
        <v>0</v>
      </c>
      <c r="V272" s="732">
        <f>'PL,HC,INV'!V$640</f>
        <v>0</v>
      </c>
      <c r="W272" s="732">
        <f>'PL,HC,INV'!W$640</f>
        <v>0</v>
      </c>
      <c r="X272" s="732">
        <f>'PL,HC,INV'!X$640</f>
        <v>0</v>
      </c>
      <c r="Y272" s="732">
        <f>'PL,HC,INV'!Y$640</f>
        <v>0</v>
      </c>
      <c r="Z272" s="732">
        <f>'PL,HC,INV'!Z$640</f>
        <v>0</v>
      </c>
      <c r="AA272" s="732">
        <f>'PL,HC,INV'!AA$640</f>
        <v>0</v>
      </c>
      <c r="AB272" s="732">
        <f>'PL,HC,INV'!AB$640</f>
        <v>0</v>
      </c>
    </row>
    <row r="273" spans="1:28" s="724" customFormat="1">
      <c r="A273" s="1057">
        <v>1</v>
      </c>
      <c r="B273" s="1057" t="s">
        <v>549</v>
      </c>
      <c r="C273" s="1061" t="s">
        <v>720</v>
      </c>
      <c r="D273" s="1057" t="s">
        <v>699</v>
      </c>
      <c r="E273" s="1057" t="s">
        <v>47</v>
      </c>
      <c r="G273" s="725"/>
      <c r="H273" s="725"/>
      <c r="I273" s="726"/>
      <c r="J273" s="723" t="s">
        <v>457</v>
      </c>
      <c r="K273" s="727" t="s">
        <v>344</v>
      </c>
      <c r="L273" s="728" t="s">
        <v>29</v>
      </c>
      <c r="M273" s="729" t="s">
        <v>33</v>
      </c>
      <c r="N273" s="730" t="s">
        <v>5</v>
      </c>
      <c r="O273" s="731" t="str">
        <f>'PL,HC,INV'!$P$4</f>
        <v>BIN</v>
      </c>
      <c r="P273" s="731" t="str">
        <f>'PL,HC,INV'!$I$6</f>
        <v>K_INR</v>
      </c>
      <c r="Q273" s="732">
        <f>'PL,HC,INV'!Q$641</f>
        <v>0</v>
      </c>
      <c r="R273" s="732">
        <f>'PL,HC,INV'!R$641</f>
        <v>0</v>
      </c>
      <c r="S273" s="732">
        <f>'PL,HC,INV'!S$641</f>
        <v>0</v>
      </c>
      <c r="T273" s="732">
        <f>'PL,HC,INV'!T$641</f>
        <v>0</v>
      </c>
      <c r="U273" s="732">
        <f>'PL,HC,INV'!U$641</f>
        <v>0</v>
      </c>
      <c r="V273" s="732">
        <f>'PL,HC,INV'!V$641</f>
        <v>0</v>
      </c>
      <c r="W273" s="732">
        <f>'PL,HC,INV'!W$641</f>
        <v>0</v>
      </c>
      <c r="X273" s="732">
        <f>'PL,HC,INV'!X$641</f>
        <v>0</v>
      </c>
      <c r="Y273" s="732">
        <f>'PL,HC,INV'!Y$641</f>
        <v>0</v>
      </c>
      <c r="Z273" s="732">
        <f>'PL,HC,INV'!Z$641</f>
        <v>0</v>
      </c>
      <c r="AA273" s="732">
        <f>'PL,HC,INV'!AA$641</f>
        <v>0</v>
      </c>
      <c r="AB273" s="732">
        <f>'PL,HC,INV'!AB$641</f>
        <v>0</v>
      </c>
    </row>
    <row r="274" spans="1:28">
      <c r="A274" s="1057">
        <v>1</v>
      </c>
      <c r="B274" s="1057" t="s">
        <v>695</v>
      </c>
      <c r="C274" s="1061" t="s">
        <v>720</v>
      </c>
      <c r="D274" s="1057" t="s">
        <v>548</v>
      </c>
      <c r="E274" s="1057" t="s">
        <v>47</v>
      </c>
      <c r="G274" s="378"/>
      <c r="H274" s="378"/>
      <c r="I274" s="379"/>
      <c r="J274" s="348" t="s">
        <v>31</v>
      </c>
      <c r="K274" s="364" t="s">
        <v>344</v>
      </c>
      <c r="L274" s="362" t="s">
        <v>29</v>
      </c>
      <c r="M274" s="717" t="s">
        <v>33</v>
      </c>
      <c r="N274" s="363" t="s">
        <v>5</v>
      </c>
      <c r="O274" s="360" t="str">
        <f>'PL,HC,INV'!$P$4</f>
        <v>BIN</v>
      </c>
      <c r="P274" s="360" t="str">
        <f>'PL,HC,INV'!$I$6</f>
        <v>K_INR</v>
      </c>
      <c r="Q274" s="351">
        <f>'PL,HC,INV'!Q$642</f>
        <v>0</v>
      </c>
      <c r="R274" s="351">
        <f>'PL,HC,INV'!R$642</f>
        <v>0</v>
      </c>
      <c r="S274" s="351">
        <f>'PL,HC,INV'!S$642</f>
        <v>0</v>
      </c>
      <c r="T274" s="351">
        <f>'PL,HC,INV'!T$642</f>
        <v>0</v>
      </c>
      <c r="U274" s="351">
        <f>'PL,HC,INV'!U$642</f>
        <v>0</v>
      </c>
      <c r="V274" s="351">
        <f>'PL,HC,INV'!V$642</f>
        <v>0</v>
      </c>
      <c r="W274" s="351">
        <f>'PL,HC,INV'!W$642</f>
        <v>0</v>
      </c>
      <c r="X274" s="351">
        <f>'PL,HC,INV'!X$642</f>
        <v>0</v>
      </c>
      <c r="Y274" s="351">
        <f>'PL,HC,INV'!Y$642</f>
        <v>0</v>
      </c>
      <c r="Z274" s="351">
        <f>'PL,HC,INV'!Z$642</f>
        <v>0</v>
      </c>
      <c r="AA274" s="351">
        <f>'PL,HC,INV'!AA$642</f>
        <v>0</v>
      </c>
      <c r="AB274" s="351">
        <f>'PL,HC,INV'!AB$642</f>
        <v>0</v>
      </c>
    </row>
    <row r="275" spans="1:28" s="1260" customFormat="1">
      <c r="A275" s="1260">
        <v>1</v>
      </c>
      <c r="C275" s="1261"/>
      <c r="F275" s="1262"/>
      <c r="G275" s="1263"/>
      <c r="H275" s="1263"/>
      <c r="I275" s="1264"/>
      <c r="J275" s="1265" t="s">
        <v>31</v>
      </c>
      <c r="K275" s="1266" t="s">
        <v>461</v>
      </c>
      <c r="L275" s="1267" t="s">
        <v>32</v>
      </c>
      <c r="M275" s="1268" t="s">
        <v>4</v>
      </c>
      <c r="N275" s="1269" t="s">
        <v>5</v>
      </c>
      <c r="O275" s="1270" t="str">
        <f>'PL,HC,INV'!$P$4</f>
        <v>BIN</v>
      </c>
      <c r="P275" s="1270" t="str">
        <f>'PL,HC,INV'!$I$6</f>
        <v>K_INR</v>
      </c>
      <c r="Q275" s="1271">
        <f>SUM(Q276:Q305)</f>
        <v>0</v>
      </c>
      <c r="R275" s="1271">
        <f t="shared" ref="R275:AB275" si="18">SUM(R276:R305)</f>
        <v>0</v>
      </c>
      <c r="S275" s="1271">
        <f t="shared" si="18"/>
        <v>0</v>
      </c>
      <c r="T275" s="1271">
        <f t="shared" si="18"/>
        <v>0</v>
      </c>
      <c r="U275" s="1271">
        <f t="shared" si="18"/>
        <v>0</v>
      </c>
      <c r="V275" s="1271">
        <f t="shared" si="18"/>
        <v>0</v>
      </c>
      <c r="W275" s="1271">
        <f t="shared" si="18"/>
        <v>0</v>
      </c>
      <c r="X275" s="1271">
        <f t="shared" si="18"/>
        <v>0</v>
      </c>
      <c r="Y275" s="1271">
        <f t="shared" si="18"/>
        <v>0</v>
      </c>
      <c r="Z275" s="1271">
        <f t="shared" si="18"/>
        <v>0</v>
      </c>
      <c r="AA275" s="1271">
        <f t="shared" si="18"/>
        <v>0</v>
      </c>
      <c r="AB275" s="1271">
        <f t="shared" si="18"/>
        <v>0</v>
      </c>
    </row>
    <row r="276" spans="1:28">
      <c r="A276" s="1057">
        <v>1</v>
      </c>
      <c r="B276" s="1057" t="s">
        <v>549</v>
      </c>
      <c r="C276" s="1061" t="s">
        <v>720</v>
      </c>
      <c r="D276" s="1057" t="s">
        <v>696</v>
      </c>
      <c r="E276" s="1057" t="s">
        <v>47</v>
      </c>
      <c r="G276" s="378"/>
      <c r="H276" s="378"/>
      <c r="I276" s="379"/>
      <c r="J276" s="348" t="s">
        <v>31</v>
      </c>
      <c r="K276" s="364" t="s">
        <v>339</v>
      </c>
      <c r="L276" s="362" t="s">
        <v>32</v>
      </c>
      <c r="M276" s="717" t="s">
        <v>30</v>
      </c>
      <c r="N276" s="363" t="s">
        <v>5</v>
      </c>
      <c r="O276" s="360" t="str">
        <f>'PL,HC,INV'!$P$4</f>
        <v>BIN</v>
      </c>
      <c r="P276" s="360" t="str">
        <f>'PL,HC,INV'!$I$6</f>
        <v>K_INR</v>
      </c>
      <c r="Q276" s="351">
        <f>'PL,HC,INV'!Q$645</f>
        <v>0</v>
      </c>
      <c r="R276" s="351">
        <f>'PL,HC,INV'!R$645</f>
        <v>0</v>
      </c>
      <c r="S276" s="351">
        <f>'PL,HC,INV'!S$645</f>
        <v>0</v>
      </c>
      <c r="T276" s="351">
        <f>'PL,HC,INV'!T$645</f>
        <v>0</v>
      </c>
      <c r="U276" s="351">
        <f>'PL,HC,INV'!U$645</f>
        <v>0</v>
      </c>
      <c r="V276" s="351">
        <f>'PL,HC,INV'!V$645</f>
        <v>0</v>
      </c>
      <c r="W276" s="351">
        <f>'PL,HC,INV'!W$645</f>
        <v>0</v>
      </c>
      <c r="X276" s="351">
        <f>'PL,HC,INV'!X$645</f>
        <v>0</v>
      </c>
      <c r="Y276" s="351">
        <f>'PL,HC,INV'!Y$645</f>
        <v>0</v>
      </c>
      <c r="Z276" s="351">
        <f>'PL,HC,INV'!Z$645</f>
        <v>0</v>
      </c>
      <c r="AA276" s="351">
        <f>'PL,HC,INV'!AA$645</f>
        <v>0</v>
      </c>
      <c r="AB276" s="351">
        <f>'PL,HC,INV'!AB$645</f>
        <v>0</v>
      </c>
    </row>
    <row r="277" spans="1:28">
      <c r="A277" s="1057">
        <v>1</v>
      </c>
      <c r="B277" s="1057" t="s">
        <v>549</v>
      </c>
      <c r="C277" s="1061" t="s">
        <v>720</v>
      </c>
      <c r="D277" s="1057" t="s">
        <v>722</v>
      </c>
      <c r="E277" s="1057" t="s">
        <v>47</v>
      </c>
      <c r="G277" s="378"/>
      <c r="H277" s="378"/>
      <c r="I277" s="379"/>
      <c r="J277" s="348" t="s">
        <v>31</v>
      </c>
      <c r="K277" s="364" t="s">
        <v>340</v>
      </c>
      <c r="L277" s="362" t="s">
        <v>32</v>
      </c>
      <c r="M277" s="717" t="s">
        <v>30</v>
      </c>
      <c r="N277" s="363" t="s">
        <v>5</v>
      </c>
      <c r="O277" s="360" t="str">
        <f>'PL,HC,INV'!$P$4</f>
        <v>BIN</v>
      </c>
      <c r="P277" s="360" t="str">
        <f>'PL,HC,INV'!$I$6</f>
        <v>K_INR</v>
      </c>
      <c r="Q277" s="351">
        <f>'PL,HC,INV'!Q$646</f>
        <v>0</v>
      </c>
      <c r="R277" s="351">
        <f>'PL,HC,INV'!R$646</f>
        <v>0</v>
      </c>
      <c r="S277" s="351">
        <f>'PL,HC,INV'!S$646</f>
        <v>0</v>
      </c>
      <c r="T277" s="351">
        <f>'PL,HC,INV'!T$646</f>
        <v>0</v>
      </c>
      <c r="U277" s="351">
        <f>'PL,HC,INV'!U$646</f>
        <v>0</v>
      </c>
      <c r="V277" s="351">
        <f>'PL,HC,INV'!V$646</f>
        <v>0</v>
      </c>
      <c r="W277" s="351">
        <f>'PL,HC,INV'!W$646</f>
        <v>0</v>
      </c>
      <c r="X277" s="351">
        <f>'PL,HC,INV'!X$646</f>
        <v>0</v>
      </c>
      <c r="Y277" s="351">
        <f>'PL,HC,INV'!Y$646</f>
        <v>0</v>
      </c>
      <c r="Z277" s="351">
        <f>'PL,HC,INV'!Z$646</f>
        <v>0</v>
      </c>
      <c r="AA277" s="351">
        <f>'PL,HC,INV'!AA$646</f>
        <v>0</v>
      </c>
      <c r="AB277" s="351">
        <f>'PL,HC,INV'!AB$646</f>
        <v>0</v>
      </c>
    </row>
    <row r="278" spans="1:28">
      <c r="A278" s="1057">
        <v>1</v>
      </c>
      <c r="B278" s="1057" t="s">
        <v>681</v>
      </c>
      <c r="C278" s="1061" t="s">
        <v>720</v>
      </c>
      <c r="D278" s="1057" t="s">
        <v>696</v>
      </c>
      <c r="E278" s="1057" t="s">
        <v>47</v>
      </c>
      <c r="G278" s="378"/>
      <c r="H278" s="378"/>
      <c r="I278" s="379"/>
      <c r="J278" s="348" t="s">
        <v>31</v>
      </c>
      <c r="K278" s="364" t="s">
        <v>341</v>
      </c>
      <c r="L278" s="362" t="s">
        <v>32</v>
      </c>
      <c r="M278" s="717" t="s">
        <v>30</v>
      </c>
      <c r="N278" s="363" t="s">
        <v>5</v>
      </c>
      <c r="O278" s="360" t="str">
        <f>'PL,HC,INV'!$P$4</f>
        <v>BIN</v>
      </c>
      <c r="P278" s="360" t="str">
        <f>'PL,HC,INV'!$I$6</f>
        <v>K_INR</v>
      </c>
      <c r="Q278" s="351">
        <f>'PL,HC,INV'!Q$647</f>
        <v>0</v>
      </c>
      <c r="R278" s="351">
        <f>'PL,HC,INV'!R$647</f>
        <v>0</v>
      </c>
      <c r="S278" s="351">
        <f>'PL,HC,INV'!S$647</f>
        <v>0</v>
      </c>
      <c r="T278" s="351">
        <f>'PL,HC,INV'!T$647</f>
        <v>0</v>
      </c>
      <c r="U278" s="351">
        <f>'PL,HC,INV'!U$647</f>
        <v>0</v>
      </c>
      <c r="V278" s="351">
        <f>'PL,HC,INV'!V$647</f>
        <v>0</v>
      </c>
      <c r="W278" s="351">
        <f>'PL,HC,INV'!W$647</f>
        <v>0</v>
      </c>
      <c r="X278" s="351">
        <f>'PL,HC,INV'!X$647</f>
        <v>0</v>
      </c>
      <c r="Y278" s="351">
        <f>'PL,HC,INV'!Y$647</f>
        <v>0</v>
      </c>
      <c r="Z278" s="351">
        <f>'PL,HC,INV'!Z$647</f>
        <v>0</v>
      </c>
      <c r="AA278" s="351">
        <f>'PL,HC,INV'!AA$647</f>
        <v>0</v>
      </c>
      <c r="AB278" s="351">
        <f>'PL,HC,INV'!AB$647</f>
        <v>0</v>
      </c>
    </row>
    <row r="279" spans="1:28">
      <c r="A279" s="1057">
        <v>1</v>
      </c>
      <c r="B279" s="1057" t="s">
        <v>549</v>
      </c>
      <c r="C279" s="1061" t="s">
        <v>720</v>
      </c>
      <c r="D279" s="1057" t="s">
        <v>722</v>
      </c>
      <c r="E279" s="1057" t="s">
        <v>47</v>
      </c>
      <c r="G279" s="378"/>
      <c r="H279" s="378"/>
      <c r="I279" s="379"/>
      <c r="J279" s="348" t="s">
        <v>31</v>
      </c>
      <c r="K279" s="364" t="s">
        <v>342</v>
      </c>
      <c r="L279" s="362" t="s">
        <v>32</v>
      </c>
      <c r="M279" s="717" t="s">
        <v>30</v>
      </c>
      <c r="N279" s="363" t="s">
        <v>5</v>
      </c>
      <c r="O279" s="360" t="str">
        <f>'PL,HC,INV'!$P$4</f>
        <v>BIN</v>
      </c>
      <c r="P279" s="360" t="str">
        <f>'PL,HC,INV'!$I$6</f>
        <v>K_INR</v>
      </c>
      <c r="Q279" s="351">
        <f>'PL,HC,INV'!Q$648</f>
        <v>0</v>
      </c>
      <c r="R279" s="351">
        <f>'PL,HC,INV'!R$648</f>
        <v>0</v>
      </c>
      <c r="S279" s="351">
        <f>'PL,HC,INV'!S$648</f>
        <v>0</v>
      </c>
      <c r="T279" s="351">
        <f>'PL,HC,INV'!T$648</f>
        <v>0</v>
      </c>
      <c r="U279" s="351">
        <f>'PL,HC,INV'!U$648</f>
        <v>0</v>
      </c>
      <c r="V279" s="351">
        <f>'PL,HC,INV'!V$648</f>
        <v>0</v>
      </c>
      <c r="W279" s="351">
        <f>'PL,HC,INV'!W$648</f>
        <v>0</v>
      </c>
      <c r="X279" s="351">
        <f>'PL,HC,INV'!X$648</f>
        <v>0</v>
      </c>
      <c r="Y279" s="351">
        <f>'PL,HC,INV'!Y$648</f>
        <v>0</v>
      </c>
      <c r="Z279" s="351">
        <f>'PL,HC,INV'!Z$648</f>
        <v>0</v>
      </c>
      <c r="AA279" s="351">
        <f>'PL,HC,INV'!AA$648</f>
        <v>0</v>
      </c>
      <c r="AB279" s="351">
        <f>'PL,HC,INV'!AB$648</f>
        <v>0</v>
      </c>
    </row>
    <row r="280" spans="1:28">
      <c r="A280" s="1057">
        <v>1</v>
      </c>
      <c r="B280" s="1057" t="s">
        <v>549</v>
      </c>
      <c r="C280" s="1061" t="s">
        <v>725</v>
      </c>
      <c r="D280" s="1057" t="s">
        <v>696</v>
      </c>
      <c r="E280" s="1057" t="s">
        <v>47</v>
      </c>
      <c r="G280" s="378"/>
      <c r="H280" s="378"/>
      <c r="I280" s="379"/>
      <c r="J280" s="348" t="s">
        <v>31</v>
      </c>
      <c r="K280" s="364" t="s">
        <v>343</v>
      </c>
      <c r="L280" s="362" t="s">
        <v>32</v>
      </c>
      <c r="M280" s="717" t="s">
        <v>30</v>
      </c>
      <c r="N280" s="363" t="s">
        <v>5</v>
      </c>
      <c r="O280" s="360" t="str">
        <f>'PL,HC,INV'!$P$4</f>
        <v>BIN</v>
      </c>
      <c r="P280" s="360" t="str">
        <f>'PL,HC,INV'!$I$6</f>
        <v>K_INR</v>
      </c>
      <c r="Q280" s="351">
        <f>'PL,HC,INV'!Q$649</f>
        <v>0</v>
      </c>
      <c r="R280" s="351">
        <f>'PL,HC,INV'!R$649</f>
        <v>0</v>
      </c>
      <c r="S280" s="351">
        <f>'PL,HC,INV'!S$649</f>
        <v>0</v>
      </c>
      <c r="T280" s="351">
        <f>'PL,HC,INV'!T$649</f>
        <v>0</v>
      </c>
      <c r="U280" s="351">
        <f>'PL,HC,INV'!U$649</f>
        <v>0</v>
      </c>
      <c r="V280" s="351">
        <f>'PL,HC,INV'!V$649</f>
        <v>0</v>
      </c>
      <c r="W280" s="351">
        <f>'PL,HC,INV'!W$649</f>
        <v>0</v>
      </c>
      <c r="X280" s="351">
        <f>'PL,HC,INV'!X$649</f>
        <v>0</v>
      </c>
      <c r="Y280" s="351">
        <f>'PL,HC,INV'!Y$649</f>
        <v>0</v>
      </c>
      <c r="Z280" s="351">
        <f>'PL,HC,INV'!Z$649</f>
        <v>0</v>
      </c>
      <c r="AA280" s="351">
        <f>'PL,HC,INV'!AA$649</f>
        <v>0</v>
      </c>
      <c r="AB280" s="351">
        <f>'PL,HC,INV'!AB$649</f>
        <v>0</v>
      </c>
    </row>
    <row r="281" spans="1:28">
      <c r="A281" s="1057">
        <v>1</v>
      </c>
      <c r="B281" s="1057" t="s">
        <v>695</v>
      </c>
      <c r="C281" s="1061" t="s">
        <v>461</v>
      </c>
      <c r="D281" s="1057" t="s">
        <v>319</v>
      </c>
      <c r="E281" s="1057" t="s">
        <v>47</v>
      </c>
      <c r="G281" s="378"/>
      <c r="H281" s="378"/>
      <c r="I281" s="379"/>
      <c r="J281" s="348" t="s">
        <v>31</v>
      </c>
      <c r="K281" s="364" t="s">
        <v>344</v>
      </c>
      <c r="L281" s="362" t="s">
        <v>32</v>
      </c>
      <c r="M281" s="717" t="s">
        <v>30</v>
      </c>
      <c r="N281" s="363" t="s">
        <v>5</v>
      </c>
      <c r="O281" s="360" t="str">
        <f>'PL,HC,INV'!$P$4</f>
        <v>BIN</v>
      </c>
      <c r="P281" s="360" t="str">
        <f>'PL,HC,INV'!$I$6</f>
        <v>K_INR</v>
      </c>
      <c r="Q281" s="351">
        <f>'PL,HC,INV'!Q$650</f>
        <v>0</v>
      </c>
      <c r="R281" s="351">
        <f>'PL,HC,INV'!R$650</f>
        <v>0</v>
      </c>
      <c r="S281" s="351">
        <f>'PL,HC,INV'!S$650</f>
        <v>0</v>
      </c>
      <c r="T281" s="351">
        <f>'PL,HC,INV'!T$650</f>
        <v>0</v>
      </c>
      <c r="U281" s="351">
        <f>'PL,HC,INV'!U$650</f>
        <v>0</v>
      </c>
      <c r="V281" s="351">
        <f>'PL,HC,INV'!V$650</f>
        <v>0</v>
      </c>
      <c r="W281" s="351">
        <f>'PL,HC,INV'!W$650</f>
        <v>0</v>
      </c>
      <c r="X281" s="351">
        <f>'PL,HC,INV'!X$650</f>
        <v>0</v>
      </c>
      <c r="Y281" s="351">
        <f>'PL,HC,INV'!Y$650</f>
        <v>0</v>
      </c>
      <c r="Z281" s="351">
        <f>'PL,HC,INV'!Z$650</f>
        <v>0</v>
      </c>
      <c r="AA281" s="351">
        <f>'PL,HC,INV'!AA$650</f>
        <v>0</v>
      </c>
      <c r="AB281" s="351">
        <f>'PL,HC,INV'!AB$650</f>
        <v>0</v>
      </c>
    </row>
    <row r="282" spans="1:28">
      <c r="A282" s="1057">
        <v>1</v>
      </c>
      <c r="B282" s="1057" t="s">
        <v>695</v>
      </c>
      <c r="C282" s="1061" t="s">
        <v>720</v>
      </c>
      <c r="D282" s="1057" t="s">
        <v>548</v>
      </c>
      <c r="E282" s="1057" t="s">
        <v>47</v>
      </c>
      <c r="G282" s="378"/>
      <c r="H282" s="378"/>
      <c r="I282" s="379"/>
      <c r="J282" s="348" t="s">
        <v>31</v>
      </c>
      <c r="K282" s="364" t="s">
        <v>339</v>
      </c>
      <c r="L282" s="362" t="s">
        <v>32</v>
      </c>
      <c r="M282" s="717" t="s">
        <v>33</v>
      </c>
      <c r="N282" s="363" t="s">
        <v>5</v>
      </c>
      <c r="O282" s="360" t="str">
        <f>'PL,HC,INV'!$P$4</f>
        <v>BIN</v>
      </c>
      <c r="P282" s="360" t="str">
        <f>'PL,HC,INV'!$I$6</f>
        <v>K_INR</v>
      </c>
      <c r="Q282" s="351">
        <f>'PL,HC,INV'!Q$653</f>
        <v>0</v>
      </c>
      <c r="R282" s="351">
        <f>'PL,HC,INV'!R$653</f>
        <v>0</v>
      </c>
      <c r="S282" s="351">
        <f>'PL,HC,INV'!S$653</f>
        <v>0</v>
      </c>
      <c r="T282" s="351">
        <f>'PL,HC,INV'!T$653</f>
        <v>0</v>
      </c>
      <c r="U282" s="351">
        <f>'PL,HC,INV'!U$653</f>
        <v>0</v>
      </c>
      <c r="V282" s="351">
        <f>'PL,HC,INV'!V$653</f>
        <v>0</v>
      </c>
      <c r="W282" s="351">
        <f>'PL,HC,INV'!W$653</f>
        <v>0</v>
      </c>
      <c r="X282" s="351">
        <f>'PL,HC,INV'!X$653</f>
        <v>0</v>
      </c>
      <c r="Y282" s="351">
        <f>'PL,HC,INV'!Y$653</f>
        <v>0</v>
      </c>
      <c r="Z282" s="351">
        <f>'PL,HC,INV'!Z$653</f>
        <v>0</v>
      </c>
      <c r="AA282" s="351">
        <f>'PL,HC,INV'!AA$653</f>
        <v>0</v>
      </c>
      <c r="AB282" s="351">
        <f>'PL,HC,INV'!AB$653</f>
        <v>0</v>
      </c>
    </row>
    <row r="283" spans="1:28" s="724" customFormat="1">
      <c r="A283" s="1057">
        <v>1</v>
      </c>
      <c r="B283" s="1057" t="s">
        <v>681</v>
      </c>
      <c r="C283" s="1061" t="s">
        <v>720</v>
      </c>
      <c r="D283" s="1057" t="s">
        <v>699</v>
      </c>
      <c r="E283" s="1057" t="s">
        <v>47</v>
      </c>
      <c r="G283" s="725"/>
      <c r="H283" s="725"/>
      <c r="I283" s="726"/>
      <c r="J283" s="723" t="s">
        <v>455</v>
      </c>
      <c r="K283" s="727" t="s">
        <v>339</v>
      </c>
      <c r="L283" s="728" t="s">
        <v>32</v>
      </c>
      <c r="M283" s="729" t="s">
        <v>33</v>
      </c>
      <c r="N283" s="730" t="s">
        <v>5</v>
      </c>
      <c r="O283" s="731" t="str">
        <f>'PL,HC,INV'!$P$4</f>
        <v>BIN</v>
      </c>
      <c r="P283" s="731" t="str">
        <f>'PL,HC,INV'!$I$6</f>
        <v>K_INR</v>
      </c>
      <c r="Q283" s="732">
        <f>'PL,HC,INV'!Q$655</f>
        <v>0</v>
      </c>
      <c r="R283" s="732">
        <f>'PL,HC,INV'!R$655</f>
        <v>0</v>
      </c>
      <c r="S283" s="732">
        <f>'PL,HC,INV'!S$655</f>
        <v>0</v>
      </c>
      <c r="T283" s="732">
        <f>'PL,HC,INV'!T$655</f>
        <v>0</v>
      </c>
      <c r="U283" s="732">
        <f>'PL,HC,INV'!U$655</f>
        <v>0</v>
      </c>
      <c r="V283" s="732">
        <f>'PL,HC,INV'!V$655</f>
        <v>0</v>
      </c>
      <c r="W283" s="732">
        <f>'PL,HC,INV'!W$655</f>
        <v>0</v>
      </c>
      <c r="X283" s="732">
        <f>'PL,HC,INV'!X$655</f>
        <v>0</v>
      </c>
      <c r="Y283" s="732">
        <f>'PL,HC,INV'!Y$655</f>
        <v>0</v>
      </c>
      <c r="Z283" s="732">
        <f>'PL,HC,INV'!Z$655</f>
        <v>0</v>
      </c>
      <c r="AA283" s="732">
        <f>'PL,HC,INV'!AA$655</f>
        <v>0</v>
      </c>
      <c r="AB283" s="732">
        <f>'PL,HC,INV'!AB$655</f>
        <v>0</v>
      </c>
    </row>
    <row r="284" spans="1:28" s="724" customFormat="1">
      <c r="A284" s="1057">
        <v>1</v>
      </c>
      <c r="B284" s="1057" t="s">
        <v>549</v>
      </c>
      <c r="C284" s="1061" t="s">
        <v>720</v>
      </c>
      <c r="D284" s="1057" t="s">
        <v>698</v>
      </c>
      <c r="E284" s="1057" t="s">
        <v>47</v>
      </c>
      <c r="G284" s="725"/>
      <c r="H284" s="725"/>
      <c r="I284" s="726"/>
      <c r="J284" s="723" t="s">
        <v>456</v>
      </c>
      <c r="K284" s="727" t="s">
        <v>339</v>
      </c>
      <c r="L284" s="728" t="s">
        <v>32</v>
      </c>
      <c r="M284" s="729" t="s">
        <v>33</v>
      </c>
      <c r="N284" s="730" t="s">
        <v>5</v>
      </c>
      <c r="O284" s="731" t="str">
        <f>'PL,HC,INV'!$P$4</f>
        <v>BIN</v>
      </c>
      <c r="P284" s="731" t="str">
        <f>'PL,HC,INV'!$I$6</f>
        <v>K_INR</v>
      </c>
      <c r="Q284" s="732">
        <f>'PL,HC,INV'!Q$656</f>
        <v>0</v>
      </c>
      <c r="R284" s="732">
        <f>'PL,HC,INV'!R$656</f>
        <v>0</v>
      </c>
      <c r="S284" s="732">
        <f>'PL,HC,INV'!S$656</f>
        <v>0</v>
      </c>
      <c r="T284" s="732">
        <f>'PL,HC,INV'!T$656</f>
        <v>0</v>
      </c>
      <c r="U284" s="732">
        <f>'PL,HC,INV'!U$656</f>
        <v>0</v>
      </c>
      <c r="V284" s="732">
        <f>'PL,HC,INV'!V$656</f>
        <v>0</v>
      </c>
      <c r="W284" s="732">
        <f>'PL,HC,INV'!W$656</f>
        <v>0</v>
      </c>
      <c r="X284" s="732">
        <f>'PL,HC,INV'!X$656</f>
        <v>0</v>
      </c>
      <c r="Y284" s="732">
        <f>'PL,HC,INV'!Y$656</f>
        <v>0</v>
      </c>
      <c r="Z284" s="732">
        <f>'PL,HC,INV'!Z$656</f>
        <v>0</v>
      </c>
      <c r="AA284" s="732">
        <f>'PL,HC,INV'!AA$656</f>
        <v>0</v>
      </c>
      <c r="AB284" s="732">
        <f>'PL,HC,INV'!AB$656</f>
        <v>0</v>
      </c>
    </row>
    <row r="285" spans="1:28" s="724" customFormat="1">
      <c r="A285" s="1057">
        <v>1</v>
      </c>
      <c r="B285" s="1057" t="s">
        <v>695</v>
      </c>
      <c r="C285" s="1061" t="s">
        <v>461</v>
      </c>
      <c r="D285" s="1057" t="s">
        <v>699</v>
      </c>
      <c r="E285" s="1057" t="s">
        <v>47</v>
      </c>
      <c r="G285" s="725"/>
      <c r="H285" s="725"/>
      <c r="I285" s="726"/>
      <c r="J285" s="723" t="s">
        <v>458</v>
      </c>
      <c r="K285" s="727" t="s">
        <v>339</v>
      </c>
      <c r="L285" s="728" t="s">
        <v>32</v>
      </c>
      <c r="M285" s="729" t="s">
        <v>33</v>
      </c>
      <c r="N285" s="730" t="s">
        <v>5</v>
      </c>
      <c r="O285" s="731" t="str">
        <f>'PL,HC,INV'!$P$4</f>
        <v>BIN</v>
      </c>
      <c r="P285" s="731" t="str">
        <f>'PL,HC,INV'!$I$6</f>
        <v>K_INR</v>
      </c>
      <c r="Q285" s="732">
        <f>'PL,HC,INV'!Q$657</f>
        <v>0</v>
      </c>
      <c r="R285" s="732">
        <f>'PL,HC,INV'!R$657</f>
        <v>0</v>
      </c>
      <c r="S285" s="732">
        <f>'PL,HC,INV'!S$657</f>
        <v>0</v>
      </c>
      <c r="T285" s="732">
        <f>'PL,HC,INV'!T$657</f>
        <v>0</v>
      </c>
      <c r="U285" s="732">
        <f>'PL,HC,INV'!U$657</f>
        <v>0</v>
      </c>
      <c r="V285" s="732">
        <f>'PL,HC,INV'!V$657</f>
        <v>0</v>
      </c>
      <c r="W285" s="732">
        <f>'PL,HC,INV'!W$657</f>
        <v>0</v>
      </c>
      <c r="X285" s="732">
        <f>'PL,HC,INV'!X$657</f>
        <v>0</v>
      </c>
      <c r="Y285" s="732">
        <f>'PL,HC,INV'!Y$657</f>
        <v>0</v>
      </c>
      <c r="Z285" s="732">
        <f>'PL,HC,INV'!Z$657</f>
        <v>0</v>
      </c>
      <c r="AA285" s="732">
        <f>'PL,HC,INV'!AA$657</f>
        <v>0</v>
      </c>
      <c r="AB285" s="732">
        <f>'PL,HC,INV'!AB$657</f>
        <v>0</v>
      </c>
    </row>
    <row r="286" spans="1:28">
      <c r="A286" s="1057">
        <v>1</v>
      </c>
      <c r="B286" s="1057" t="s">
        <v>700</v>
      </c>
      <c r="C286" s="1061" t="s">
        <v>461</v>
      </c>
      <c r="D286" s="1057" t="s">
        <v>699</v>
      </c>
      <c r="E286" s="1057" t="s">
        <v>47</v>
      </c>
      <c r="G286" s="378"/>
      <c r="H286" s="378"/>
      <c r="I286" s="379"/>
      <c r="J286" s="348" t="s">
        <v>31</v>
      </c>
      <c r="K286" s="364" t="s">
        <v>340</v>
      </c>
      <c r="L286" s="362" t="s">
        <v>32</v>
      </c>
      <c r="M286" s="717" t="s">
        <v>33</v>
      </c>
      <c r="N286" s="363" t="s">
        <v>5</v>
      </c>
      <c r="O286" s="360" t="str">
        <f>'PL,HC,INV'!$P$4</f>
        <v>BIN</v>
      </c>
      <c r="P286" s="360" t="str">
        <f>'PL,HC,INV'!$I$6</f>
        <v>K_INR</v>
      </c>
      <c r="Q286" s="351">
        <f>'PL,HC,INV'!Q$659</f>
        <v>0</v>
      </c>
      <c r="R286" s="351">
        <f>'PL,HC,INV'!R$659</f>
        <v>0</v>
      </c>
      <c r="S286" s="351">
        <f>'PL,HC,INV'!S$659</f>
        <v>0</v>
      </c>
      <c r="T286" s="351">
        <f>'PL,HC,INV'!T$659</f>
        <v>0</v>
      </c>
      <c r="U286" s="351">
        <f>'PL,HC,INV'!U$659</f>
        <v>0</v>
      </c>
      <c r="V286" s="351">
        <f>'PL,HC,INV'!V$659</f>
        <v>0</v>
      </c>
      <c r="W286" s="351">
        <f>'PL,HC,INV'!W$659</f>
        <v>0</v>
      </c>
      <c r="X286" s="351">
        <f>'PL,HC,INV'!X$659</f>
        <v>0</v>
      </c>
      <c r="Y286" s="351">
        <f>'PL,HC,INV'!Y$659</f>
        <v>0</v>
      </c>
      <c r="Z286" s="351">
        <f>'PL,HC,INV'!Z$659</f>
        <v>0</v>
      </c>
      <c r="AA286" s="351">
        <f>'PL,HC,INV'!AA$659</f>
        <v>0</v>
      </c>
      <c r="AB286" s="351">
        <f>'PL,HC,INV'!AB$659</f>
        <v>0</v>
      </c>
    </row>
    <row r="287" spans="1:28" s="724" customFormat="1">
      <c r="A287" s="1057">
        <v>1</v>
      </c>
      <c r="B287" s="1057" t="s">
        <v>695</v>
      </c>
      <c r="C287" s="1061" t="s">
        <v>461</v>
      </c>
      <c r="D287" s="1057" t="s">
        <v>698</v>
      </c>
      <c r="E287" s="1057" t="s">
        <v>47</v>
      </c>
      <c r="G287" s="725"/>
      <c r="H287" s="725"/>
      <c r="I287" s="726"/>
      <c r="J287" s="723" t="s">
        <v>455</v>
      </c>
      <c r="K287" s="727" t="s">
        <v>340</v>
      </c>
      <c r="L287" s="728" t="s">
        <v>32</v>
      </c>
      <c r="M287" s="729" t="s">
        <v>33</v>
      </c>
      <c r="N287" s="730" t="s">
        <v>5</v>
      </c>
      <c r="O287" s="731" t="str">
        <f>'PL,HC,INV'!$P$4</f>
        <v>BIN</v>
      </c>
      <c r="P287" s="731" t="str">
        <f>'PL,HC,INV'!$I$6</f>
        <v>K_INR</v>
      </c>
      <c r="Q287" s="732">
        <f>'PL,HC,INV'!Q$661</f>
        <v>0</v>
      </c>
      <c r="R287" s="732">
        <f>'PL,HC,INV'!R$661</f>
        <v>0</v>
      </c>
      <c r="S287" s="732">
        <f>'PL,HC,INV'!S$661</f>
        <v>0</v>
      </c>
      <c r="T287" s="732">
        <f>'PL,HC,INV'!T$661</f>
        <v>0</v>
      </c>
      <c r="U287" s="732">
        <f>'PL,HC,INV'!U$661</f>
        <v>0</v>
      </c>
      <c r="V287" s="732">
        <f>'PL,HC,INV'!V$661</f>
        <v>0</v>
      </c>
      <c r="W287" s="732">
        <f>'PL,HC,INV'!W$661</f>
        <v>0</v>
      </c>
      <c r="X287" s="732">
        <f>'PL,HC,INV'!X$661</f>
        <v>0</v>
      </c>
      <c r="Y287" s="732">
        <f>'PL,HC,INV'!Y$661</f>
        <v>0</v>
      </c>
      <c r="Z287" s="732">
        <f>'PL,HC,INV'!Z$661</f>
        <v>0</v>
      </c>
      <c r="AA287" s="732">
        <f>'PL,HC,INV'!AA$661</f>
        <v>0</v>
      </c>
      <c r="AB287" s="732">
        <f>'PL,HC,INV'!AB$661</f>
        <v>0</v>
      </c>
    </row>
    <row r="288" spans="1:28" s="724" customFormat="1">
      <c r="A288" s="1057">
        <v>1</v>
      </c>
      <c r="B288" s="1057" t="s">
        <v>695</v>
      </c>
      <c r="C288" s="1061" t="s">
        <v>461</v>
      </c>
      <c r="D288" s="1057" t="s">
        <v>548</v>
      </c>
      <c r="E288" s="1057" t="s">
        <v>47</v>
      </c>
      <c r="G288" s="725"/>
      <c r="H288" s="725"/>
      <c r="I288" s="726"/>
      <c r="J288" s="723" t="s">
        <v>456</v>
      </c>
      <c r="K288" s="727" t="s">
        <v>340</v>
      </c>
      <c r="L288" s="728" t="s">
        <v>32</v>
      </c>
      <c r="M288" s="729" t="s">
        <v>33</v>
      </c>
      <c r="N288" s="730" t="s">
        <v>5</v>
      </c>
      <c r="O288" s="731" t="str">
        <f>'PL,HC,INV'!$P$4</f>
        <v>BIN</v>
      </c>
      <c r="P288" s="731" t="str">
        <f>'PL,HC,INV'!$I$6</f>
        <v>K_INR</v>
      </c>
      <c r="Q288" s="732">
        <f>'PL,HC,INV'!Q$662</f>
        <v>0</v>
      </c>
      <c r="R288" s="732">
        <f>'PL,HC,INV'!R$662</f>
        <v>0</v>
      </c>
      <c r="S288" s="732">
        <f>'PL,HC,INV'!S$662</f>
        <v>0</v>
      </c>
      <c r="T288" s="732">
        <f>'PL,HC,INV'!T$662</f>
        <v>0</v>
      </c>
      <c r="U288" s="732">
        <f>'PL,HC,INV'!U$662</f>
        <v>0</v>
      </c>
      <c r="V288" s="732">
        <f>'PL,HC,INV'!V$662</f>
        <v>0</v>
      </c>
      <c r="W288" s="732">
        <f>'PL,HC,INV'!W$662</f>
        <v>0</v>
      </c>
      <c r="X288" s="732">
        <f>'PL,HC,INV'!X$662</f>
        <v>0</v>
      </c>
      <c r="Y288" s="732">
        <f>'PL,HC,INV'!Y$662</f>
        <v>0</v>
      </c>
      <c r="Z288" s="732">
        <f>'PL,HC,INV'!Z$662</f>
        <v>0</v>
      </c>
      <c r="AA288" s="732">
        <f>'PL,HC,INV'!AA$662</f>
        <v>0</v>
      </c>
      <c r="AB288" s="732">
        <f>'PL,HC,INV'!AB$662</f>
        <v>0</v>
      </c>
    </row>
    <row r="289" spans="1:28" s="724" customFormat="1">
      <c r="A289" s="1057">
        <v>1</v>
      </c>
      <c r="B289" s="1057" t="s">
        <v>681</v>
      </c>
      <c r="C289" s="1061" t="s">
        <v>720</v>
      </c>
      <c r="D289" s="1057" t="s">
        <v>699</v>
      </c>
      <c r="E289" s="1057" t="s">
        <v>47</v>
      </c>
      <c r="G289" s="725"/>
      <c r="H289" s="725"/>
      <c r="I289" s="726"/>
      <c r="J289" s="723" t="s">
        <v>458</v>
      </c>
      <c r="K289" s="727" t="s">
        <v>340</v>
      </c>
      <c r="L289" s="728" t="s">
        <v>32</v>
      </c>
      <c r="M289" s="729" t="s">
        <v>33</v>
      </c>
      <c r="N289" s="730" t="s">
        <v>5</v>
      </c>
      <c r="O289" s="731" t="str">
        <f>'PL,HC,INV'!$P$4</f>
        <v>BIN</v>
      </c>
      <c r="P289" s="731" t="str">
        <f>'PL,HC,INV'!$I$6</f>
        <v>K_INR</v>
      </c>
      <c r="Q289" s="732">
        <f>'PL,HC,INV'!Q$663</f>
        <v>0</v>
      </c>
      <c r="R289" s="732">
        <f>'PL,HC,INV'!R$663</f>
        <v>0</v>
      </c>
      <c r="S289" s="732">
        <f>'PL,HC,INV'!S$663</f>
        <v>0</v>
      </c>
      <c r="T289" s="732">
        <f>'PL,HC,INV'!T$663</f>
        <v>0</v>
      </c>
      <c r="U289" s="732">
        <f>'PL,HC,INV'!U$663</f>
        <v>0</v>
      </c>
      <c r="V289" s="732">
        <f>'PL,HC,INV'!V$663</f>
        <v>0</v>
      </c>
      <c r="W289" s="732">
        <f>'PL,HC,INV'!W$663</f>
        <v>0</v>
      </c>
      <c r="X289" s="732">
        <f>'PL,HC,INV'!X$663</f>
        <v>0</v>
      </c>
      <c r="Y289" s="732">
        <f>'PL,HC,INV'!Y$663</f>
        <v>0</v>
      </c>
      <c r="Z289" s="732">
        <f>'PL,HC,INV'!Z$663</f>
        <v>0</v>
      </c>
      <c r="AA289" s="732">
        <f>'PL,HC,INV'!AA$663</f>
        <v>0</v>
      </c>
      <c r="AB289" s="732">
        <f>'PL,HC,INV'!AB$663</f>
        <v>0</v>
      </c>
    </row>
    <row r="290" spans="1:28">
      <c r="A290" s="1057">
        <v>1</v>
      </c>
      <c r="B290" s="1057" t="s">
        <v>700</v>
      </c>
      <c r="C290" s="1061" t="s">
        <v>720</v>
      </c>
      <c r="D290" s="1057" t="s">
        <v>548</v>
      </c>
      <c r="E290" s="1057" t="s">
        <v>47</v>
      </c>
      <c r="G290" s="378"/>
      <c r="H290" s="378"/>
      <c r="I290" s="379"/>
      <c r="J290" s="348" t="s">
        <v>31</v>
      </c>
      <c r="K290" s="364" t="s">
        <v>341</v>
      </c>
      <c r="L290" s="362" t="s">
        <v>32</v>
      </c>
      <c r="M290" s="717" t="s">
        <v>33</v>
      </c>
      <c r="N290" s="363" t="s">
        <v>5</v>
      </c>
      <c r="O290" s="360" t="str">
        <f>'PL,HC,INV'!$P$4</f>
        <v>BIN</v>
      </c>
      <c r="P290" s="360" t="str">
        <f>'PL,HC,INV'!$I$6</f>
        <v>K_INR</v>
      </c>
      <c r="Q290" s="351">
        <f>'PL,HC,INV'!Q$665</f>
        <v>0</v>
      </c>
      <c r="R290" s="351">
        <f>'PL,HC,INV'!R$665</f>
        <v>0</v>
      </c>
      <c r="S290" s="351">
        <f>'PL,HC,INV'!S$665</f>
        <v>0</v>
      </c>
      <c r="T290" s="351">
        <f>'PL,HC,INV'!T$665</f>
        <v>0</v>
      </c>
      <c r="U290" s="351">
        <f>'PL,HC,INV'!U$665</f>
        <v>0</v>
      </c>
      <c r="V290" s="351">
        <f>'PL,HC,INV'!V$665</f>
        <v>0</v>
      </c>
      <c r="W290" s="351">
        <f>'PL,HC,INV'!W$665</f>
        <v>0</v>
      </c>
      <c r="X290" s="351">
        <f>'PL,HC,INV'!X$665</f>
        <v>0</v>
      </c>
      <c r="Y290" s="351">
        <f>'PL,HC,INV'!Y$665</f>
        <v>0</v>
      </c>
      <c r="Z290" s="351">
        <f>'PL,HC,INV'!Z$665</f>
        <v>0</v>
      </c>
      <c r="AA290" s="351">
        <f>'PL,HC,INV'!AA$665</f>
        <v>0</v>
      </c>
      <c r="AB290" s="351">
        <f>'PL,HC,INV'!AB$665</f>
        <v>0</v>
      </c>
    </row>
    <row r="291" spans="1:28" s="724" customFormat="1">
      <c r="A291" s="1057">
        <v>1</v>
      </c>
      <c r="B291" s="1057" t="s">
        <v>549</v>
      </c>
      <c r="C291" s="1061" t="s">
        <v>461</v>
      </c>
      <c r="D291" s="1057" t="s">
        <v>698</v>
      </c>
      <c r="E291" s="1057" t="s">
        <v>47</v>
      </c>
      <c r="G291" s="725"/>
      <c r="H291" s="725"/>
      <c r="I291" s="726"/>
      <c r="J291" s="723" t="s">
        <v>455</v>
      </c>
      <c r="K291" s="727" t="s">
        <v>341</v>
      </c>
      <c r="L291" s="728" t="s">
        <v>32</v>
      </c>
      <c r="M291" s="729" t="s">
        <v>33</v>
      </c>
      <c r="N291" s="730" t="s">
        <v>5</v>
      </c>
      <c r="O291" s="731" t="str">
        <f>'PL,HC,INV'!$P$4</f>
        <v>BIN</v>
      </c>
      <c r="P291" s="731" t="str">
        <f>'PL,HC,INV'!$I$6</f>
        <v>K_INR</v>
      </c>
      <c r="Q291" s="732">
        <f>'PL,HC,INV'!Q$667</f>
        <v>0</v>
      </c>
      <c r="R291" s="732">
        <f>'PL,HC,INV'!R$667</f>
        <v>0</v>
      </c>
      <c r="S291" s="732">
        <f>'PL,HC,INV'!S$667</f>
        <v>0</v>
      </c>
      <c r="T291" s="732">
        <f>'PL,HC,INV'!T$667</f>
        <v>0</v>
      </c>
      <c r="U291" s="732">
        <f>'PL,HC,INV'!U$667</f>
        <v>0</v>
      </c>
      <c r="V291" s="732">
        <f>'PL,HC,INV'!V$667</f>
        <v>0</v>
      </c>
      <c r="W291" s="732">
        <f>'PL,HC,INV'!W$667</f>
        <v>0</v>
      </c>
      <c r="X291" s="732">
        <f>'PL,HC,INV'!X$667</f>
        <v>0</v>
      </c>
      <c r="Y291" s="732">
        <f>'PL,HC,INV'!Y$667</f>
        <v>0</v>
      </c>
      <c r="Z291" s="732">
        <f>'PL,HC,INV'!Z$667</f>
        <v>0</v>
      </c>
      <c r="AA291" s="732">
        <f>'PL,HC,INV'!AA$667</f>
        <v>0</v>
      </c>
      <c r="AB291" s="732">
        <f>'PL,HC,INV'!AB$667</f>
        <v>0</v>
      </c>
    </row>
    <row r="292" spans="1:28" s="724" customFormat="1">
      <c r="A292" s="1057">
        <v>1</v>
      </c>
      <c r="B292" s="1057" t="s">
        <v>695</v>
      </c>
      <c r="C292" s="1061" t="s">
        <v>461</v>
      </c>
      <c r="D292" s="1057" t="s">
        <v>548</v>
      </c>
      <c r="E292" s="1057" t="s">
        <v>47</v>
      </c>
      <c r="G292" s="725"/>
      <c r="H292" s="725"/>
      <c r="I292" s="726"/>
      <c r="J292" s="723" t="s">
        <v>456</v>
      </c>
      <c r="K292" s="727" t="s">
        <v>341</v>
      </c>
      <c r="L292" s="728" t="s">
        <v>32</v>
      </c>
      <c r="M292" s="729" t="s">
        <v>33</v>
      </c>
      <c r="N292" s="730" t="s">
        <v>5</v>
      </c>
      <c r="O292" s="731" t="str">
        <f>'PL,HC,INV'!$P$4</f>
        <v>BIN</v>
      </c>
      <c r="P292" s="731" t="str">
        <f>'PL,HC,INV'!$I$6</f>
        <v>K_INR</v>
      </c>
      <c r="Q292" s="732">
        <f>'PL,HC,INV'!Q$668</f>
        <v>0</v>
      </c>
      <c r="R292" s="732">
        <f>'PL,HC,INV'!R$668</f>
        <v>0</v>
      </c>
      <c r="S292" s="732">
        <f>'PL,HC,INV'!S$668</f>
        <v>0</v>
      </c>
      <c r="T292" s="732">
        <f>'PL,HC,INV'!T$668</f>
        <v>0</v>
      </c>
      <c r="U292" s="732">
        <f>'PL,HC,INV'!U$668</f>
        <v>0</v>
      </c>
      <c r="V292" s="732">
        <f>'PL,HC,INV'!V$668</f>
        <v>0</v>
      </c>
      <c r="W292" s="732">
        <f>'PL,HC,INV'!W$668</f>
        <v>0</v>
      </c>
      <c r="X292" s="732">
        <f>'PL,HC,INV'!X$668</f>
        <v>0</v>
      </c>
      <c r="Y292" s="732">
        <f>'PL,HC,INV'!Y$668</f>
        <v>0</v>
      </c>
      <c r="Z292" s="732">
        <f>'PL,HC,INV'!Z$668</f>
        <v>0</v>
      </c>
      <c r="AA292" s="732">
        <f>'PL,HC,INV'!AA$668</f>
        <v>0</v>
      </c>
      <c r="AB292" s="732">
        <f>'PL,HC,INV'!AB$668</f>
        <v>0</v>
      </c>
    </row>
    <row r="293" spans="1:28" s="724" customFormat="1">
      <c r="A293" s="1057">
        <v>1</v>
      </c>
      <c r="B293" s="1057" t="s">
        <v>695</v>
      </c>
      <c r="C293" s="1061" t="s">
        <v>461</v>
      </c>
      <c r="D293" s="1057" t="s">
        <v>699</v>
      </c>
      <c r="E293" s="1057" t="s">
        <v>47</v>
      </c>
      <c r="G293" s="725"/>
      <c r="H293" s="725"/>
      <c r="I293" s="726"/>
      <c r="J293" s="723" t="s">
        <v>458</v>
      </c>
      <c r="K293" s="727" t="s">
        <v>341</v>
      </c>
      <c r="L293" s="728" t="s">
        <v>32</v>
      </c>
      <c r="M293" s="729" t="s">
        <v>33</v>
      </c>
      <c r="N293" s="730" t="s">
        <v>5</v>
      </c>
      <c r="O293" s="731" t="str">
        <f>'PL,HC,INV'!$P$4</f>
        <v>BIN</v>
      </c>
      <c r="P293" s="731" t="str">
        <f>'PL,HC,INV'!$I$6</f>
        <v>K_INR</v>
      </c>
      <c r="Q293" s="732">
        <f>'PL,HC,INV'!Q$669</f>
        <v>0</v>
      </c>
      <c r="R293" s="732">
        <f>'PL,HC,INV'!R$669</f>
        <v>0</v>
      </c>
      <c r="S293" s="732">
        <f>'PL,HC,INV'!S$669</f>
        <v>0</v>
      </c>
      <c r="T293" s="732">
        <f>'PL,HC,INV'!T$669</f>
        <v>0</v>
      </c>
      <c r="U293" s="732">
        <f>'PL,HC,INV'!U$669</f>
        <v>0</v>
      </c>
      <c r="V293" s="732">
        <f>'PL,HC,INV'!V$669</f>
        <v>0</v>
      </c>
      <c r="W293" s="732">
        <f>'PL,HC,INV'!W$669</f>
        <v>0</v>
      </c>
      <c r="X293" s="732">
        <f>'PL,HC,INV'!X$669</f>
        <v>0</v>
      </c>
      <c r="Y293" s="732">
        <f>'PL,HC,INV'!Y$669</f>
        <v>0</v>
      </c>
      <c r="Z293" s="732">
        <f>'PL,HC,INV'!Z$669</f>
        <v>0</v>
      </c>
      <c r="AA293" s="732">
        <f>'PL,HC,INV'!AA$669</f>
        <v>0</v>
      </c>
      <c r="AB293" s="732">
        <f>'PL,HC,INV'!AB$669</f>
        <v>0</v>
      </c>
    </row>
    <row r="294" spans="1:28">
      <c r="A294" s="1057">
        <v>1</v>
      </c>
      <c r="B294" s="1057" t="s">
        <v>695</v>
      </c>
      <c r="C294" s="1061" t="s">
        <v>720</v>
      </c>
      <c r="D294" s="1057" t="s">
        <v>699</v>
      </c>
      <c r="E294" s="1057" t="s">
        <v>47</v>
      </c>
      <c r="G294" s="378"/>
      <c r="H294" s="378"/>
      <c r="I294" s="379"/>
      <c r="J294" s="348" t="s">
        <v>31</v>
      </c>
      <c r="K294" s="364" t="s">
        <v>342</v>
      </c>
      <c r="L294" s="362" t="s">
        <v>32</v>
      </c>
      <c r="M294" s="717" t="s">
        <v>33</v>
      </c>
      <c r="N294" s="363" t="s">
        <v>5</v>
      </c>
      <c r="O294" s="360" t="str">
        <f>'PL,HC,INV'!$P$4</f>
        <v>BIN</v>
      </c>
      <c r="P294" s="360" t="str">
        <f>'PL,HC,INV'!$I$6</f>
        <v>K_INR</v>
      </c>
      <c r="Q294" s="351">
        <f>'PL,HC,INV'!Q$671</f>
        <v>0</v>
      </c>
      <c r="R294" s="351">
        <f>'PL,HC,INV'!R$671</f>
        <v>0</v>
      </c>
      <c r="S294" s="351">
        <f>'PL,HC,INV'!S$671</f>
        <v>0</v>
      </c>
      <c r="T294" s="351">
        <f>'PL,HC,INV'!T$671</f>
        <v>0</v>
      </c>
      <c r="U294" s="351">
        <f>'PL,HC,INV'!U$671</f>
        <v>0</v>
      </c>
      <c r="V294" s="351">
        <f>'PL,HC,INV'!V$671</f>
        <v>0</v>
      </c>
      <c r="W294" s="351">
        <f>'PL,HC,INV'!W$671</f>
        <v>0</v>
      </c>
      <c r="X294" s="351">
        <f>'PL,HC,INV'!X$671</f>
        <v>0</v>
      </c>
      <c r="Y294" s="351">
        <f>'PL,HC,INV'!Y$671</f>
        <v>0</v>
      </c>
      <c r="Z294" s="351">
        <f>'PL,HC,INV'!Z$671</f>
        <v>0</v>
      </c>
      <c r="AA294" s="351">
        <f>'PL,HC,INV'!AA$671</f>
        <v>0</v>
      </c>
      <c r="AB294" s="351">
        <f>'PL,HC,INV'!AB$671</f>
        <v>0</v>
      </c>
    </row>
    <row r="295" spans="1:28" s="724" customFormat="1">
      <c r="A295" s="1057">
        <v>1</v>
      </c>
      <c r="B295" s="1057" t="s">
        <v>681</v>
      </c>
      <c r="C295" s="1061" t="s">
        <v>720</v>
      </c>
      <c r="D295" s="1057" t="s">
        <v>698</v>
      </c>
      <c r="E295" s="1057" t="s">
        <v>47</v>
      </c>
      <c r="G295" s="725"/>
      <c r="H295" s="725"/>
      <c r="I295" s="726"/>
      <c r="J295" s="723" t="s">
        <v>455</v>
      </c>
      <c r="K295" s="727" t="s">
        <v>342</v>
      </c>
      <c r="L295" s="728" t="s">
        <v>32</v>
      </c>
      <c r="M295" s="729" t="s">
        <v>33</v>
      </c>
      <c r="N295" s="730" t="s">
        <v>5</v>
      </c>
      <c r="O295" s="731" t="str">
        <f>'PL,HC,INV'!$P$4</f>
        <v>BIN</v>
      </c>
      <c r="P295" s="731" t="str">
        <f>'PL,HC,INV'!$I$6</f>
        <v>K_INR</v>
      </c>
      <c r="Q295" s="732">
        <f>'PL,HC,INV'!Q$673</f>
        <v>0</v>
      </c>
      <c r="R295" s="732">
        <f>'PL,HC,INV'!R$673</f>
        <v>0</v>
      </c>
      <c r="S295" s="732">
        <f>'PL,HC,INV'!S$673</f>
        <v>0</v>
      </c>
      <c r="T295" s="732">
        <f>'PL,HC,INV'!T$673</f>
        <v>0</v>
      </c>
      <c r="U295" s="732">
        <f>'PL,HC,INV'!U$673</f>
        <v>0</v>
      </c>
      <c r="V295" s="732">
        <f>'PL,HC,INV'!V$673</f>
        <v>0</v>
      </c>
      <c r="W295" s="732">
        <f>'PL,HC,INV'!W$673</f>
        <v>0</v>
      </c>
      <c r="X295" s="732">
        <f>'PL,HC,INV'!X$673</f>
        <v>0</v>
      </c>
      <c r="Y295" s="732">
        <f>'PL,HC,INV'!Y$673</f>
        <v>0</v>
      </c>
      <c r="Z295" s="732">
        <f>'PL,HC,INV'!Z$673</f>
        <v>0</v>
      </c>
      <c r="AA295" s="732">
        <f>'PL,HC,INV'!AA$673</f>
        <v>0</v>
      </c>
      <c r="AB295" s="732">
        <f>'PL,HC,INV'!AB$673</f>
        <v>0</v>
      </c>
    </row>
    <row r="296" spans="1:28" s="724" customFormat="1">
      <c r="A296" s="1057">
        <v>1</v>
      </c>
      <c r="B296" s="1057" t="s">
        <v>726</v>
      </c>
      <c r="C296" s="1061" t="s">
        <v>720</v>
      </c>
      <c r="D296" s="1057" t="s">
        <v>548</v>
      </c>
      <c r="E296" s="1057" t="s">
        <v>47</v>
      </c>
      <c r="G296" s="725"/>
      <c r="H296" s="725"/>
      <c r="I296" s="726"/>
      <c r="J296" s="723" t="s">
        <v>456</v>
      </c>
      <c r="K296" s="727" t="s">
        <v>342</v>
      </c>
      <c r="L296" s="728" t="s">
        <v>32</v>
      </c>
      <c r="M296" s="729" t="s">
        <v>33</v>
      </c>
      <c r="N296" s="730" t="s">
        <v>5</v>
      </c>
      <c r="O296" s="731" t="str">
        <f>'PL,HC,INV'!$P$4</f>
        <v>BIN</v>
      </c>
      <c r="P296" s="731" t="str">
        <f>'PL,HC,INV'!$I$6</f>
        <v>K_INR</v>
      </c>
      <c r="Q296" s="732">
        <f>'PL,HC,INV'!Q$674</f>
        <v>0</v>
      </c>
      <c r="R296" s="732">
        <f>'PL,HC,INV'!R$674</f>
        <v>0</v>
      </c>
      <c r="S296" s="732">
        <f>'PL,HC,INV'!S$674</f>
        <v>0</v>
      </c>
      <c r="T296" s="732">
        <f>'PL,HC,INV'!T$674</f>
        <v>0</v>
      </c>
      <c r="U296" s="732">
        <f>'PL,HC,INV'!U$674</f>
        <v>0</v>
      </c>
      <c r="V296" s="732">
        <f>'PL,HC,INV'!V$674</f>
        <v>0</v>
      </c>
      <c r="W296" s="732">
        <f>'PL,HC,INV'!W$674</f>
        <v>0</v>
      </c>
      <c r="X296" s="732">
        <f>'PL,HC,INV'!X$674</f>
        <v>0</v>
      </c>
      <c r="Y296" s="732">
        <f>'PL,HC,INV'!Y$674</f>
        <v>0</v>
      </c>
      <c r="Z296" s="732">
        <f>'PL,HC,INV'!Z$674</f>
        <v>0</v>
      </c>
      <c r="AA296" s="732">
        <f>'PL,HC,INV'!AA$674</f>
        <v>0</v>
      </c>
      <c r="AB296" s="732">
        <f>'PL,HC,INV'!AB$674</f>
        <v>0</v>
      </c>
    </row>
    <row r="297" spans="1:28" s="724" customFormat="1">
      <c r="A297" s="1057">
        <v>1</v>
      </c>
      <c r="B297" s="1057" t="s">
        <v>726</v>
      </c>
      <c r="C297" s="1061" t="s">
        <v>720</v>
      </c>
      <c r="D297" s="1057" t="s">
        <v>548</v>
      </c>
      <c r="E297" s="1057" t="s">
        <v>47</v>
      </c>
      <c r="G297" s="725"/>
      <c r="H297" s="725"/>
      <c r="I297" s="726"/>
      <c r="J297" s="723" t="s">
        <v>458</v>
      </c>
      <c r="K297" s="727" t="s">
        <v>342</v>
      </c>
      <c r="L297" s="728" t="s">
        <v>32</v>
      </c>
      <c r="M297" s="729" t="s">
        <v>33</v>
      </c>
      <c r="N297" s="730" t="s">
        <v>5</v>
      </c>
      <c r="O297" s="731" t="str">
        <f>'PL,HC,INV'!$P$4</f>
        <v>BIN</v>
      </c>
      <c r="P297" s="731" t="str">
        <f>'PL,HC,INV'!$I$6</f>
        <v>K_INR</v>
      </c>
      <c r="Q297" s="732">
        <f>'PL,HC,INV'!Q$675</f>
        <v>0</v>
      </c>
      <c r="R297" s="732">
        <f>'PL,HC,INV'!R$675</f>
        <v>0</v>
      </c>
      <c r="S297" s="732">
        <f>'PL,HC,INV'!S$675</f>
        <v>0</v>
      </c>
      <c r="T297" s="732">
        <f>'PL,HC,INV'!T$675</f>
        <v>0</v>
      </c>
      <c r="U297" s="732">
        <f>'PL,HC,INV'!U$675</f>
        <v>0</v>
      </c>
      <c r="V297" s="732">
        <f>'PL,HC,INV'!V$675</f>
        <v>0</v>
      </c>
      <c r="W297" s="732">
        <f>'PL,HC,INV'!W$675</f>
        <v>0</v>
      </c>
      <c r="X297" s="732">
        <f>'PL,HC,INV'!X$675</f>
        <v>0</v>
      </c>
      <c r="Y297" s="732">
        <f>'PL,HC,INV'!Y$675</f>
        <v>0</v>
      </c>
      <c r="Z297" s="732">
        <f>'PL,HC,INV'!Z$675</f>
        <v>0</v>
      </c>
      <c r="AA297" s="732">
        <f>'PL,HC,INV'!AA$675</f>
        <v>0</v>
      </c>
      <c r="AB297" s="732">
        <f>'PL,HC,INV'!AB$675</f>
        <v>0</v>
      </c>
    </row>
    <row r="298" spans="1:28">
      <c r="A298" s="1057">
        <v>1</v>
      </c>
      <c r="B298" s="1057" t="s">
        <v>549</v>
      </c>
      <c r="C298" s="1061" t="s">
        <v>461</v>
      </c>
      <c r="D298" s="1057" t="s">
        <v>548</v>
      </c>
      <c r="E298" s="1057" t="s">
        <v>47</v>
      </c>
      <c r="G298" s="378"/>
      <c r="H298" s="378"/>
      <c r="I298" s="379"/>
      <c r="J298" s="348" t="s">
        <v>31</v>
      </c>
      <c r="K298" s="364" t="s">
        <v>343</v>
      </c>
      <c r="L298" s="362" t="s">
        <v>32</v>
      </c>
      <c r="M298" s="717" t="s">
        <v>33</v>
      </c>
      <c r="N298" s="363" t="s">
        <v>5</v>
      </c>
      <c r="O298" s="360" t="str">
        <f>'PL,HC,INV'!$P$4</f>
        <v>BIN</v>
      </c>
      <c r="P298" s="360" t="str">
        <f>'PL,HC,INV'!$I$6</f>
        <v>K_INR</v>
      </c>
      <c r="Q298" s="351">
        <f>'PL,HC,INV'!Q$677</f>
        <v>0</v>
      </c>
      <c r="R298" s="351">
        <f>'PL,HC,INV'!R$677</f>
        <v>0</v>
      </c>
      <c r="S298" s="351">
        <f>'PL,HC,INV'!S$677</f>
        <v>0</v>
      </c>
      <c r="T298" s="351">
        <f>'PL,HC,INV'!T$677</f>
        <v>0</v>
      </c>
      <c r="U298" s="351">
        <f>'PL,HC,INV'!U$677</f>
        <v>0</v>
      </c>
      <c r="V298" s="351">
        <f>'PL,HC,INV'!V$677</f>
        <v>0</v>
      </c>
      <c r="W298" s="351">
        <f>'PL,HC,INV'!W$677</f>
        <v>0</v>
      </c>
      <c r="X298" s="351">
        <f>'PL,HC,INV'!X$677</f>
        <v>0</v>
      </c>
      <c r="Y298" s="351">
        <f>'PL,HC,INV'!Y$677</f>
        <v>0</v>
      </c>
      <c r="Z298" s="351">
        <f>'PL,HC,INV'!Z$677</f>
        <v>0</v>
      </c>
      <c r="AA298" s="351">
        <f>'PL,HC,INV'!AA$677</f>
        <v>0</v>
      </c>
      <c r="AB298" s="351">
        <f>'PL,HC,INV'!AB$677</f>
        <v>0</v>
      </c>
    </row>
    <row r="299" spans="1:28" s="724" customFormat="1">
      <c r="A299" s="1057">
        <v>1</v>
      </c>
      <c r="B299" s="1057" t="s">
        <v>726</v>
      </c>
      <c r="C299" s="1061" t="s">
        <v>461</v>
      </c>
      <c r="D299" s="1057" t="s">
        <v>548</v>
      </c>
      <c r="E299" s="1057" t="s">
        <v>47</v>
      </c>
      <c r="G299" s="725"/>
      <c r="H299" s="725"/>
      <c r="I299" s="726"/>
      <c r="J299" s="723" t="s">
        <v>455</v>
      </c>
      <c r="K299" s="727" t="s">
        <v>343</v>
      </c>
      <c r="L299" s="728" t="s">
        <v>32</v>
      </c>
      <c r="M299" s="729" t="s">
        <v>33</v>
      </c>
      <c r="N299" s="730" t="s">
        <v>5</v>
      </c>
      <c r="O299" s="731" t="str">
        <f>'PL,HC,INV'!$P$4</f>
        <v>BIN</v>
      </c>
      <c r="P299" s="731" t="str">
        <f>'PL,HC,INV'!$I$6</f>
        <v>K_INR</v>
      </c>
      <c r="Q299" s="732">
        <f>'PL,HC,INV'!Q$679</f>
        <v>0</v>
      </c>
      <c r="R299" s="732">
        <f>'PL,HC,INV'!R$679</f>
        <v>0</v>
      </c>
      <c r="S299" s="732">
        <f>'PL,HC,INV'!S$679</f>
        <v>0</v>
      </c>
      <c r="T299" s="732">
        <f>'PL,HC,INV'!T$679</f>
        <v>0</v>
      </c>
      <c r="U299" s="732">
        <f>'PL,HC,INV'!U$679</f>
        <v>0</v>
      </c>
      <c r="V299" s="732">
        <f>'PL,HC,INV'!V$679</f>
        <v>0</v>
      </c>
      <c r="W299" s="732">
        <f>'PL,HC,INV'!W$679</f>
        <v>0</v>
      </c>
      <c r="X299" s="732">
        <f>'PL,HC,INV'!X$679</f>
        <v>0</v>
      </c>
      <c r="Y299" s="732">
        <f>'PL,HC,INV'!Y$679</f>
        <v>0</v>
      </c>
      <c r="Z299" s="732">
        <f>'PL,HC,INV'!Z$679</f>
        <v>0</v>
      </c>
      <c r="AA299" s="732">
        <f>'PL,HC,INV'!AA$679</f>
        <v>0</v>
      </c>
      <c r="AB299" s="732">
        <f>'PL,HC,INV'!AB$679</f>
        <v>0</v>
      </c>
    </row>
    <row r="300" spans="1:28" s="724" customFormat="1">
      <c r="A300" s="1057">
        <v>1</v>
      </c>
      <c r="B300" s="1057" t="s">
        <v>695</v>
      </c>
      <c r="C300" s="1061" t="s">
        <v>720</v>
      </c>
      <c r="D300" s="1057" t="s">
        <v>727</v>
      </c>
      <c r="E300" s="1057" t="s">
        <v>47</v>
      </c>
      <c r="G300" s="725"/>
      <c r="H300" s="725"/>
      <c r="I300" s="726"/>
      <c r="J300" s="723" t="s">
        <v>456</v>
      </c>
      <c r="K300" s="727" t="s">
        <v>343</v>
      </c>
      <c r="L300" s="728" t="s">
        <v>32</v>
      </c>
      <c r="M300" s="729" t="s">
        <v>33</v>
      </c>
      <c r="N300" s="730" t="s">
        <v>5</v>
      </c>
      <c r="O300" s="731" t="str">
        <f>'PL,HC,INV'!$P$4</f>
        <v>BIN</v>
      </c>
      <c r="P300" s="731" t="str">
        <f>'PL,HC,INV'!$I$6</f>
        <v>K_INR</v>
      </c>
      <c r="Q300" s="732">
        <f>'PL,HC,INV'!Q$680</f>
        <v>0</v>
      </c>
      <c r="R300" s="732">
        <f>'PL,HC,INV'!R$680</f>
        <v>0</v>
      </c>
      <c r="S300" s="732">
        <f>'PL,HC,INV'!S$680</f>
        <v>0</v>
      </c>
      <c r="T300" s="732">
        <f>'PL,HC,INV'!T$680</f>
        <v>0</v>
      </c>
      <c r="U300" s="732">
        <f>'PL,HC,INV'!U$680</f>
        <v>0</v>
      </c>
      <c r="V300" s="732">
        <f>'PL,HC,INV'!V$680</f>
        <v>0</v>
      </c>
      <c r="W300" s="732">
        <f>'PL,HC,INV'!W$680</f>
        <v>0</v>
      </c>
      <c r="X300" s="732">
        <f>'PL,HC,INV'!X$680</f>
        <v>0</v>
      </c>
      <c r="Y300" s="732">
        <f>'PL,HC,INV'!Y$680</f>
        <v>0</v>
      </c>
      <c r="Z300" s="732">
        <f>'PL,HC,INV'!Z$680</f>
        <v>0</v>
      </c>
      <c r="AA300" s="732">
        <f>'PL,HC,INV'!AA$680</f>
        <v>0</v>
      </c>
      <c r="AB300" s="732">
        <f>'PL,HC,INV'!AB$680</f>
        <v>0</v>
      </c>
    </row>
    <row r="301" spans="1:28" s="724" customFormat="1">
      <c r="A301" s="1057">
        <v>1</v>
      </c>
      <c r="B301" s="1057" t="s">
        <v>549</v>
      </c>
      <c r="C301" s="1061" t="s">
        <v>720</v>
      </c>
      <c r="D301" s="1057" t="s">
        <v>548</v>
      </c>
      <c r="E301" s="1057" t="s">
        <v>47</v>
      </c>
      <c r="G301" s="725"/>
      <c r="H301" s="725"/>
      <c r="I301" s="726"/>
      <c r="J301" s="723" t="s">
        <v>458</v>
      </c>
      <c r="K301" s="727" t="s">
        <v>343</v>
      </c>
      <c r="L301" s="728" t="s">
        <v>32</v>
      </c>
      <c r="M301" s="729" t="s">
        <v>33</v>
      </c>
      <c r="N301" s="730" t="s">
        <v>5</v>
      </c>
      <c r="O301" s="731" t="str">
        <f>'PL,HC,INV'!$P$4</f>
        <v>BIN</v>
      </c>
      <c r="P301" s="731" t="str">
        <f>'PL,HC,INV'!$I$6</f>
        <v>K_INR</v>
      </c>
      <c r="Q301" s="732">
        <f>'PL,HC,INV'!Q$681</f>
        <v>0</v>
      </c>
      <c r="R301" s="732">
        <f>'PL,HC,INV'!R$681</f>
        <v>0</v>
      </c>
      <c r="S301" s="732">
        <f>'PL,HC,INV'!S$681</f>
        <v>0</v>
      </c>
      <c r="T301" s="732">
        <f>'PL,HC,INV'!T$681</f>
        <v>0</v>
      </c>
      <c r="U301" s="732">
        <f>'PL,HC,INV'!U$681</f>
        <v>0</v>
      </c>
      <c r="V301" s="732">
        <f>'PL,HC,INV'!V$681</f>
        <v>0</v>
      </c>
      <c r="W301" s="732">
        <f>'PL,HC,INV'!W$681</f>
        <v>0</v>
      </c>
      <c r="X301" s="732">
        <f>'PL,HC,INV'!X$681</f>
        <v>0</v>
      </c>
      <c r="Y301" s="732">
        <f>'PL,HC,INV'!Y$681</f>
        <v>0</v>
      </c>
      <c r="Z301" s="732">
        <f>'PL,HC,INV'!Z$681</f>
        <v>0</v>
      </c>
      <c r="AA301" s="732">
        <f>'PL,HC,INV'!AA$681</f>
        <v>0</v>
      </c>
      <c r="AB301" s="732">
        <f>'PL,HC,INV'!AB$681</f>
        <v>0</v>
      </c>
    </row>
    <row r="302" spans="1:28" s="724" customFormat="1">
      <c r="A302" s="1057">
        <v>1</v>
      </c>
      <c r="B302" s="1057" t="s">
        <v>549</v>
      </c>
      <c r="C302" s="1061" t="s">
        <v>728</v>
      </c>
      <c r="D302" s="1057" t="s">
        <v>727</v>
      </c>
      <c r="E302" s="1057" t="s">
        <v>47</v>
      </c>
      <c r="G302" s="725"/>
      <c r="H302" s="725"/>
      <c r="I302" s="726"/>
      <c r="J302" s="723" t="s">
        <v>459</v>
      </c>
      <c r="K302" s="727" t="s">
        <v>344</v>
      </c>
      <c r="L302" s="728" t="s">
        <v>32</v>
      </c>
      <c r="M302" s="729" t="s">
        <v>33</v>
      </c>
      <c r="N302" s="730" t="s">
        <v>5</v>
      </c>
      <c r="O302" s="731" t="str">
        <f>'PL,HC,INV'!$P$4</f>
        <v>BIN</v>
      </c>
      <c r="P302" s="731" t="str">
        <f>'PL,HC,INV'!$I$6</f>
        <v>K_INR</v>
      </c>
      <c r="Q302" s="732">
        <f>'PL,HC,INV'!Q$683</f>
        <v>0</v>
      </c>
      <c r="R302" s="732">
        <f>'PL,HC,INV'!R$683</f>
        <v>0</v>
      </c>
      <c r="S302" s="732">
        <f>'PL,HC,INV'!S$683</f>
        <v>0</v>
      </c>
      <c r="T302" s="732">
        <f>'PL,HC,INV'!T$683</f>
        <v>0</v>
      </c>
      <c r="U302" s="732">
        <f>'PL,HC,INV'!U$683</f>
        <v>0</v>
      </c>
      <c r="V302" s="732">
        <f>'PL,HC,INV'!V$683</f>
        <v>0</v>
      </c>
      <c r="W302" s="732">
        <f>'PL,HC,INV'!W$683</f>
        <v>0</v>
      </c>
      <c r="X302" s="732">
        <f>'PL,HC,INV'!X$683</f>
        <v>0</v>
      </c>
      <c r="Y302" s="732">
        <f>'PL,HC,INV'!Y$683</f>
        <v>0</v>
      </c>
      <c r="Z302" s="732">
        <f>'PL,HC,INV'!Z$683</f>
        <v>0</v>
      </c>
      <c r="AA302" s="732">
        <f>'PL,HC,INV'!AA$683</f>
        <v>0</v>
      </c>
      <c r="AB302" s="732">
        <f>'PL,HC,INV'!AB$683</f>
        <v>0</v>
      </c>
    </row>
    <row r="303" spans="1:28" s="724" customFormat="1">
      <c r="A303" s="1057">
        <v>1</v>
      </c>
      <c r="B303" s="1057" t="s">
        <v>695</v>
      </c>
      <c r="C303" s="1061" t="s">
        <v>720</v>
      </c>
      <c r="D303" s="1057" t="s">
        <v>699</v>
      </c>
      <c r="E303" s="1057" t="s">
        <v>47</v>
      </c>
      <c r="G303" s="725"/>
      <c r="H303" s="725"/>
      <c r="I303" s="726"/>
      <c r="J303" s="723" t="s">
        <v>460</v>
      </c>
      <c r="K303" s="727" t="s">
        <v>344</v>
      </c>
      <c r="L303" s="728" t="s">
        <v>32</v>
      </c>
      <c r="M303" s="729" t="s">
        <v>33</v>
      </c>
      <c r="N303" s="730" t="s">
        <v>5</v>
      </c>
      <c r="O303" s="731" t="str">
        <f>'PL,HC,INV'!$P$4</f>
        <v>BIN</v>
      </c>
      <c r="P303" s="731" t="str">
        <f>'PL,HC,INV'!$I$6</f>
        <v>K_INR</v>
      </c>
      <c r="Q303" s="732">
        <f>'PL,HC,INV'!Q$684</f>
        <v>0</v>
      </c>
      <c r="R303" s="732">
        <f>'PL,HC,INV'!R$684</f>
        <v>0</v>
      </c>
      <c r="S303" s="732">
        <f>'PL,HC,INV'!S$684</f>
        <v>0</v>
      </c>
      <c r="T303" s="732">
        <f>'PL,HC,INV'!T$684</f>
        <v>0</v>
      </c>
      <c r="U303" s="732">
        <f>'PL,HC,INV'!U$684</f>
        <v>0</v>
      </c>
      <c r="V303" s="732">
        <f>'PL,HC,INV'!V$684</f>
        <v>0</v>
      </c>
      <c r="W303" s="732">
        <f>'PL,HC,INV'!W$684</f>
        <v>0</v>
      </c>
      <c r="X303" s="732">
        <f>'PL,HC,INV'!X$684</f>
        <v>0</v>
      </c>
      <c r="Y303" s="732">
        <f>'PL,HC,INV'!Y$684</f>
        <v>0</v>
      </c>
      <c r="Z303" s="732">
        <f>'PL,HC,INV'!Z$684</f>
        <v>0</v>
      </c>
      <c r="AA303" s="732">
        <f>'PL,HC,INV'!AA$684</f>
        <v>0</v>
      </c>
      <c r="AB303" s="732">
        <f>'PL,HC,INV'!AB$684</f>
        <v>0</v>
      </c>
    </row>
    <row r="304" spans="1:28" s="724" customFormat="1">
      <c r="A304" s="1057">
        <v>1</v>
      </c>
      <c r="B304" s="1057" t="s">
        <v>695</v>
      </c>
      <c r="C304" s="1061" t="s">
        <v>461</v>
      </c>
      <c r="D304" s="1057" t="s">
        <v>727</v>
      </c>
      <c r="E304" s="1057" t="s">
        <v>47</v>
      </c>
      <c r="G304" s="725"/>
      <c r="H304" s="725"/>
      <c r="I304" s="726"/>
      <c r="J304" s="723" t="s">
        <v>457</v>
      </c>
      <c r="K304" s="727" t="s">
        <v>344</v>
      </c>
      <c r="L304" s="728" t="s">
        <v>32</v>
      </c>
      <c r="M304" s="729" t="s">
        <v>33</v>
      </c>
      <c r="N304" s="730" t="s">
        <v>5</v>
      </c>
      <c r="O304" s="731" t="str">
        <f>'PL,HC,INV'!$P$4</f>
        <v>BIN</v>
      </c>
      <c r="P304" s="731" t="str">
        <f>'PL,HC,INV'!$I$6</f>
        <v>K_INR</v>
      </c>
      <c r="Q304" s="732">
        <f>'PL,HC,INV'!Q$685</f>
        <v>0</v>
      </c>
      <c r="R304" s="732">
        <f>'PL,HC,INV'!R$685</f>
        <v>0</v>
      </c>
      <c r="S304" s="732">
        <f>'PL,HC,INV'!S$685</f>
        <v>0</v>
      </c>
      <c r="T304" s="732">
        <f>'PL,HC,INV'!T$685</f>
        <v>0</v>
      </c>
      <c r="U304" s="732">
        <f>'PL,HC,INV'!U$685</f>
        <v>0</v>
      </c>
      <c r="V304" s="732">
        <f>'PL,HC,INV'!V$685</f>
        <v>0</v>
      </c>
      <c r="W304" s="732">
        <f>'PL,HC,INV'!W$685</f>
        <v>0</v>
      </c>
      <c r="X304" s="732">
        <f>'PL,HC,INV'!X$685</f>
        <v>0</v>
      </c>
      <c r="Y304" s="732">
        <f>'PL,HC,INV'!Y$685</f>
        <v>0</v>
      </c>
      <c r="Z304" s="732">
        <f>'PL,HC,INV'!Z$685</f>
        <v>0</v>
      </c>
      <c r="AA304" s="732">
        <f>'PL,HC,INV'!AA$685</f>
        <v>0</v>
      </c>
      <c r="AB304" s="732">
        <f>'PL,HC,INV'!AB$685</f>
        <v>0</v>
      </c>
    </row>
    <row r="305" spans="1:28">
      <c r="A305" s="1057">
        <v>1</v>
      </c>
      <c r="B305" s="1057" t="s">
        <v>726</v>
      </c>
      <c r="C305" s="1061" t="s">
        <v>728</v>
      </c>
      <c r="D305" s="1057" t="s">
        <v>548</v>
      </c>
      <c r="E305" s="1057" t="s">
        <v>47</v>
      </c>
      <c r="G305" s="378"/>
      <c r="H305" s="378"/>
      <c r="I305" s="379"/>
      <c r="J305" s="348" t="s">
        <v>31</v>
      </c>
      <c r="K305" s="364" t="s">
        <v>344</v>
      </c>
      <c r="L305" s="362" t="s">
        <v>32</v>
      </c>
      <c r="M305" s="717" t="s">
        <v>33</v>
      </c>
      <c r="N305" s="363" t="s">
        <v>5</v>
      </c>
      <c r="O305" s="360" t="str">
        <f>'PL,HC,INV'!$P$4</f>
        <v>BIN</v>
      </c>
      <c r="P305" s="360" t="str">
        <f>'PL,HC,INV'!$I$6</f>
        <v>K_INR</v>
      </c>
      <c r="Q305" s="351">
        <f>'PL,HC,INV'!Q$686</f>
        <v>0</v>
      </c>
      <c r="R305" s="351">
        <f>'PL,HC,INV'!R$686</f>
        <v>0</v>
      </c>
      <c r="S305" s="351">
        <f>'PL,HC,INV'!S$686</f>
        <v>0</v>
      </c>
      <c r="T305" s="351">
        <f>'PL,HC,INV'!T$686</f>
        <v>0</v>
      </c>
      <c r="U305" s="351">
        <f>'PL,HC,INV'!U$686</f>
        <v>0</v>
      </c>
      <c r="V305" s="351">
        <f>'PL,HC,INV'!V$686</f>
        <v>0</v>
      </c>
      <c r="W305" s="351">
        <f>'PL,HC,INV'!W$686</f>
        <v>0</v>
      </c>
      <c r="X305" s="351">
        <f>'PL,HC,INV'!X$686</f>
        <v>0</v>
      </c>
      <c r="Y305" s="351">
        <f>'PL,HC,INV'!Y$686</f>
        <v>0</v>
      </c>
      <c r="Z305" s="351">
        <f>'PL,HC,INV'!Z$686</f>
        <v>0</v>
      </c>
      <c r="AA305" s="351">
        <f>'PL,HC,INV'!AA$686</f>
        <v>0</v>
      </c>
      <c r="AB305" s="351">
        <f>'PL,HC,INV'!AB$686</f>
        <v>0</v>
      </c>
    </row>
    <row r="306" spans="1:28" s="1260" customFormat="1">
      <c r="A306" s="1260">
        <v>1</v>
      </c>
      <c r="C306" s="1261"/>
      <c r="F306" s="1262"/>
      <c r="G306" s="1263"/>
      <c r="H306" s="1263"/>
      <c r="I306" s="1264"/>
      <c r="J306" s="1265" t="s">
        <v>46</v>
      </c>
      <c r="K306" s="1266" t="s">
        <v>461</v>
      </c>
      <c r="L306" s="1267" t="s">
        <v>3</v>
      </c>
      <c r="M306" s="1268" t="s">
        <v>4</v>
      </c>
      <c r="N306" s="1269" t="s">
        <v>5</v>
      </c>
      <c r="O306" s="1270" t="str">
        <f>'PL,HC,INV'!$P$4</f>
        <v>BIN</v>
      </c>
      <c r="P306" s="1270" t="str">
        <f>'PL,HC,INV'!$I$6</f>
        <v>K_INR</v>
      </c>
      <c r="Q306" s="1271">
        <f>SUM(Q307:Q309)</f>
        <v>2389</v>
      </c>
      <c r="R306" s="1271">
        <f t="shared" ref="R306:AB306" si="19">SUM(R307:R309)</f>
        <v>2371</v>
      </c>
      <c r="S306" s="1271">
        <f t="shared" si="19"/>
        <v>1325</v>
      </c>
      <c r="T306" s="1271">
        <f t="shared" si="19"/>
        <v>2122</v>
      </c>
      <c r="U306" s="1271">
        <f t="shared" si="19"/>
        <v>2279</v>
      </c>
      <c r="V306" s="1271">
        <f t="shared" si="19"/>
        <v>929</v>
      </c>
      <c r="W306" s="1271">
        <f t="shared" si="19"/>
        <v>2289</v>
      </c>
      <c r="X306" s="1271">
        <f t="shared" si="19"/>
        <v>2268</v>
      </c>
      <c r="Y306" s="1271">
        <f t="shared" si="19"/>
        <v>1777</v>
      </c>
      <c r="Z306" s="1271">
        <f t="shared" si="19"/>
        <v>2106</v>
      </c>
      <c r="AA306" s="1271">
        <f t="shared" si="19"/>
        <v>3127.3412952744147</v>
      </c>
      <c r="AB306" s="1271">
        <f t="shared" si="19"/>
        <v>1206.2545536721029</v>
      </c>
    </row>
    <row r="307" spans="1:28">
      <c r="A307" s="1057">
        <v>1</v>
      </c>
      <c r="B307" s="1057" t="s">
        <v>726</v>
      </c>
      <c r="C307" s="1061" t="s">
        <v>461</v>
      </c>
      <c r="D307" s="1057" t="s">
        <v>685</v>
      </c>
      <c r="E307" s="1057" t="s">
        <v>688</v>
      </c>
      <c r="G307" s="378"/>
      <c r="H307" s="378"/>
      <c r="I307" s="379"/>
      <c r="J307" s="353" t="s">
        <v>25</v>
      </c>
      <c r="K307" s="364" t="s">
        <v>344</v>
      </c>
      <c r="L307" s="363" t="s">
        <v>3</v>
      </c>
      <c r="M307" s="717" t="s">
        <v>4</v>
      </c>
      <c r="N307" s="363" t="s">
        <v>5</v>
      </c>
      <c r="O307" s="360" t="str">
        <f>'PL,HC,INV'!$P$4</f>
        <v>BIN</v>
      </c>
      <c r="P307" s="360" t="str">
        <f>'PL,HC,INV'!$I$6</f>
        <v>K_INR</v>
      </c>
      <c r="Q307" s="351">
        <f>'PL,HC,INV'!Q$242</f>
        <v>2</v>
      </c>
      <c r="R307" s="351">
        <f>'PL,HC,INV'!R$242</f>
        <v>41</v>
      </c>
      <c r="S307" s="351">
        <f>'PL,HC,INV'!S$242</f>
        <v>0</v>
      </c>
      <c r="T307" s="351">
        <f>'PL,HC,INV'!T$242</f>
        <v>14</v>
      </c>
      <c r="U307" s="351">
        <f>'PL,HC,INV'!U$242</f>
        <v>90</v>
      </c>
      <c r="V307" s="351">
        <f>'PL,HC,INV'!V$242</f>
        <v>0</v>
      </c>
      <c r="W307" s="351">
        <f>'PL,HC,INV'!W$242</f>
        <v>144</v>
      </c>
      <c r="X307" s="351">
        <f>'PL,HC,INV'!X$242</f>
        <v>103</v>
      </c>
      <c r="Y307" s="351">
        <f>'PL,HC,INV'!Y$242</f>
        <v>249</v>
      </c>
      <c r="Z307" s="351">
        <f>'PL,HC,INV'!Z$242</f>
        <v>61</v>
      </c>
      <c r="AA307" s="351">
        <f>'PL,HC,INV'!AA$242</f>
        <v>38.420483688420646</v>
      </c>
      <c r="AB307" s="351">
        <f>'PL,HC,INV'!AB$242</f>
        <v>-72.388808322818306</v>
      </c>
    </row>
    <row r="308" spans="1:28">
      <c r="A308" s="1057">
        <v>1</v>
      </c>
      <c r="B308" s="1057" t="s">
        <v>726</v>
      </c>
      <c r="C308" s="1061" t="s">
        <v>720</v>
      </c>
      <c r="D308" s="1057" t="s">
        <v>685</v>
      </c>
      <c r="E308" s="1057" t="s">
        <v>729</v>
      </c>
      <c r="G308" s="378"/>
      <c r="H308" s="378"/>
      <c r="I308" s="379"/>
      <c r="J308" s="353" t="s">
        <v>26</v>
      </c>
      <c r="K308" s="364" t="s">
        <v>344</v>
      </c>
      <c r="L308" s="363" t="s">
        <v>3</v>
      </c>
      <c r="M308" s="717" t="s">
        <v>4</v>
      </c>
      <c r="N308" s="363" t="s">
        <v>5</v>
      </c>
      <c r="O308" s="360" t="str">
        <f>'PL,HC,INV'!$P$4</f>
        <v>BIN</v>
      </c>
      <c r="P308" s="360" t="str">
        <f>'PL,HC,INV'!$I$6</f>
        <v>K_INR</v>
      </c>
      <c r="Q308" s="351">
        <f>'PL,HC,INV'!Q$243</f>
        <v>1941</v>
      </c>
      <c r="R308" s="351">
        <f>'PL,HC,INV'!R$243</f>
        <v>1911</v>
      </c>
      <c r="S308" s="351">
        <f>'PL,HC,INV'!S$243</f>
        <v>1898</v>
      </c>
      <c r="T308" s="351">
        <f>'PL,HC,INV'!T$243</f>
        <v>1685</v>
      </c>
      <c r="U308" s="351">
        <f>'PL,HC,INV'!U$243</f>
        <v>1762</v>
      </c>
      <c r="V308" s="351">
        <f>'PL,HC,INV'!V$243</f>
        <v>1339</v>
      </c>
      <c r="W308" s="351">
        <f>'PL,HC,INV'!W$243</f>
        <v>1670</v>
      </c>
      <c r="X308" s="351">
        <f>'PL,HC,INV'!X$243</f>
        <v>1588</v>
      </c>
      <c r="Y308" s="351">
        <f>'PL,HC,INV'!Y$243</f>
        <v>1669</v>
      </c>
      <c r="Z308" s="351">
        <f>'PL,HC,INV'!Z$243</f>
        <v>1664</v>
      </c>
      <c r="AA308" s="351">
        <f>'PL,HC,INV'!AA$243</f>
        <v>2665.7852075894639</v>
      </c>
      <c r="AB308" s="351">
        <f>'PL,HC,INV'!AB$243</f>
        <v>1550.6433619949212</v>
      </c>
    </row>
    <row r="309" spans="1:28">
      <c r="A309" s="1057">
        <v>1</v>
      </c>
      <c r="B309" s="1057" t="s">
        <v>726</v>
      </c>
      <c r="C309" s="1061" t="s">
        <v>461</v>
      </c>
      <c r="D309" s="1057" t="s">
        <v>685</v>
      </c>
      <c r="E309" s="1057" t="s">
        <v>688</v>
      </c>
      <c r="G309" s="378"/>
      <c r="H309" s="378"/>
      <c r="I309" s="379"/>
      <c r="J309" s="353" t="s">
        <v>27</v>
      </c>
      <c r="K309" s="364" t="s">
        <v>344</v>
      </c>
      <c r="L309" s="363" t="s">
        <v>3</v>
      </c>
      <c r="M309" s="717" t="s">
        <v>4</v>
      </c>
      <c r="N309" s="363" t="s">
        <v>5</v>
      </c>
      <c r="O309" s="360" t="str">
        <f>'PL,HC,INV'!$P$4</f>
        <v>BIN</v>
      </c>
      <c r="P309" s="360" t="str">
        <f>'PL,HC,INV'!$I$6</f>
        <v>K_INR</v>
      </c>
      <c r="Q309" s="351">
        <f>'PL,HC,INV'!Q$244</f>
        <v>446</v>
      </c>
      <c r="R309" s="351">
        <f>'PL,HC,INV'!R$244</f>
        <v>419</v>
      </c>
      <c r="S309" s="351">
        <f>'PL,HC,INV'!S$244</f>
        <v>-573</v>
      </c>
      <c r="T309" s="351">
        <f>'PL,HC,INV'!T$244</f>
        <v>423</v>
      </c>
      <c r="U309" s="351">
        <f>'PL,HC,INV'!U$244</f>
        <v>427</v>
      </c>
      <c r="V309" s="351">
        <f>'PL,HC,INV'!V$244</f>
        <v>-410</v>
      </c>
      <c r="W309" s="351">
        <f>'PL,HC,INV'!W$244</f>
        <v>475</v>
      </c>
      <c r="X309" s="351">
        <f>'PL,HC,INV'!X$244</f>
        <v>577</v>
      </c>
      <c r="Y309" s="351">
        <f>'PL,HC,INV'!Y$244</f>
        <v>-141</v>
      </c>
      <c r="Z309" s="351">
        <f>'PL,HC,INV'!Z$244</f>
        <v>381</v>
      </c>
      <c r="AA309" s="351">
        <f>'PL,HC,INV'!AA$244</f>
        <v>423.13560399653045</v>
      </c>
      <c r="AB309" s="351">
        <f>'PL,HC,INV'!AB$244</f>
        <v>-272</v>
      </c>
    </row>
    <row r="310" spans="1:28" s="1260" customFormat="1">
      <c r="A310" s="1260">
        <v>1</v>
      </c>
      <c r="B310" s="1260" t="s">
        <v>795</v>
      </c>
      <c r="C310" s="1261" t="s">
        <v>56</v>
      </c>
      <c r="D310" s="1260" t="s">
        <v>793</v>
      </c>
      <c r="E310" s="1260" t="s">
        <v>792</v>
      </c>
      <c r="F310" s="1262"/>
      <c r="G310" s="1263"/>
      <c r="H310" s="1263"/>
      <c r="I310" s="1264"/>
      <c r="J310" s="1265" t="s">
        <v>48</v>
      </c>
      <c r="K310" s="1266" t="s">
        <v>461</v>
      </c>
      <c r="L310" s="1267" t="s">
        <v>3</v>
      </c>
      <c r="M310" s="1268" t="s">
        <v>4</v>
      </c>
      <c r="N310" s="1269" t="s">
        <v>5</v>
      </c>
      <c r="O310" s="1270" t="str">
        <f>'PL,HC,INV'!$P$4</f>
        <v>BIN</v>
      </c>
      <c r="P310" s="1270" t="str">
        <f>'PL,HC,INV'!$I$6</f>
        <v>K_INR</v>
      </c>
      <c r="Q310" s="1271">
        <f>Q244+Q275-Q306</f>
        <v>1086</v>
      </c>
      <c r="R310" s="1271">
        <f t="shared" ref="R310:AB310" si="20">R244+R275-R306</f>
        <v>1523</v>
      </c>
      <c r="S310" s="1271">
        <f t="shared" si="20"/>
        <v>11150</v>
      </c>
      <c r="T310" s="1271">
        <f t="shared" si="20"/>
        <v>-2706</v>
      </c>
      <c r="U310" s="1271">
        <f t="shared" si="20"/>
        <v>-1538</v>
      </c>
      <c r="V310" s="1271">
        <f t="shared" si="20"/>
        <v>-1202</v>
      </c>
      <c r="W310" s="1271">
        <f t="shared" si="20"/>
        <v>-3388</v>
      </c>
      <c r="X310" s="1271">
        <f t="shared" si="20"/>
        <v>-765</v>
      </c>
      <c r="Y310" s="1271">
        <f t="shared" si="20"/>
        <v>-14756</v>
      </c>
      <c r="Z310" s="1271">
        <f t="shared" si="20"/>
        <v>12399</v>
      </c>
      <c r="AA310" s="1271">
        <f t="shared" si="20"/>
        <v>7253.6587047255853</v>
      </c>
      <c r="AB310" s="1271">
        <f t="shared" si="20"/>
        <v>597.74544632789707</v>
      </c>
    </row>
    <row r="311" spans="1:28">
      <c r="A311" s="1057">
        <v>1</v>
      </c>
      <c r="B311" s="1057" t="s">
        <v>795</v>
      </c>
      <c r="C311" s="1061" t="s">
        <v>56</v>
      </c>
      <c r="D311" s="1057" t="s">
        <v>793</v>
      </c>
      <c r="E311" s="1057" t="s">
        <v>541</v>
      </c>
      <c r="G311" s="378"/>
      <c r="H311" s="378"/>
      <c r="I311" s="379"/>
      <c r="J311" s="348" t="s">
        <v>23</v>
      </c>
      <c r="K311" s="364" t="s">
        <v>344</v>
      </c>
      <c r="L311" s="363" t="s">
        <v>3</v>
      </c>
      <c r="M311" s="717" t="s">
        <v>4</v>
      </c>
      <c r="N311" s="363" t="s">
        <v>5</v>
      </c>
      <c r="O311" s="360" t="str">
        <f>'PL,HC,INV'!$P$4</f>
        <v>BIN</v>
      </c>
      <c r="P311" s="360" t="str">
        <f>'PL,HC,INV'!$I$6</f>
        <v>K_INR</v>
      </c>
      <c r="Q311" s="351">
        <f>'PL,HC,INV'!Q$247</f>
        <v>0</v>
      </c>
      <c r="R311" s="351">
        <f>'PL,HC,INV'!R$247</f>
        <v>0</v>
      </c>
      <c r="S311" s="351">
        <f>'PL,HC,INV'!S$247</f>
        <v>0</v>
      </c>
      <c r="T311" s="351">
        <f>'PL,HC,INV'!T$247</f>
        <v>0</v>
      </c>
      <c r="U311" s="351">
        <f>'PL,HC,INV'!U$247</f>
        <v>0</v>
      </c>
      <c r="V311" s="351">
        <f>'PL,HC,INV'!V$247</f>
        <v>0</v>
      </c>
      <c r="W311" s="351">
        <f>'PL,HC,INV'!W$247</f>
        <v>0</v>
      </c>
      <c r="X311" s="351">
        <f>'PL,HC,INV'!X$247</f>
        <v>0</v>
      </c>
      <c r="Y311" s="351">
        <f>'PL,HC,INV'!Y$247</f>
        <v>0</v>
      </c>
      <c r="Z311" s="351">
        <f>'PL,HC,INV'!Z$247</f>
        <v>0</v>
      </c>
      <c r="AA311" s="351">
        <f>'PL,HC,INV'!AA$247</f>
        <v>0</v>
      </c>
      <c r="AB311" s="351">
        <f>'PL,HC,INV'!AB$247</f>
        <v>0</v>
      </c>
    </row>
    <row r="312" spans="1:28">
      <c r="A312" s="1057">
        <v>1</v>
      </c>
      <c r="B312" s="1057" t="s">
        <v>549</v>
      </c>
      <c r="C312" s="1061" t="s">
        <v>728</v>
      </c>
      <c r="D312" s="1057" t="s">
        <v>542</v>
      </c>
      <c r="E312" s="1060" t="s">
        <v>693</v>
      </c>
      <c r="G312" s="378"/>
      <c r="H312" s="378"/>
      <c r="I312" s="379"/>
      <c r="J312" s="348" t="s">
        <v>24</v>
      </c>
      <c r="K312" s="364" t="s">
        <v>344</v>
      </c>
      <c r="L312" s="363" t="s">
        <v>3</v>
      </c>
      <c r="M312" s="717" t="s">
        <v>4</v>
      </c>
      <c r="N312" s="363" t="s">
        <v>5</v>
      </c>
      <c r="O312" s="360" t="str">
        <f>'PL,HC,INV'!$P$4</f>
        <v>BIN</v>
      </c>
      <c r="P312" s="360" t="str">
        <f>'PL,HC,INV'!$I$6</f>
        <v>K_INR</v>
      </c>
      <c r="Q312" s="351">
        <f>'PL,HC,INV'!Q$248</f>
        <v>0</v>
      </c>
      <c r="R312" s="351">
        <f>'PL,HC,INV'!R$248</f>
        <v>0</v>
      </c>
      <c r="S312" s="351">
        <f>'PL,HC,INV'!S$248</f>
        <v>0</v>
      </c>
      <c r="T312" s="351">
        <f>'PL,HC,INV'!T$248</f>
        <v>0</v>
      </c>
      <c r="U312" s="351">
        <f>'PL,HC,INV'!U$248</f>
        <v>0</v>
      </c>
      <c r="V312" s="351">
        <f>'PL,HC,INV'!V$248</f>
        <v>0</v>
      </c>
      <c r="W312" s="351">
        <f>'PL,HC,INV'!W$248</f>
        <v>0</v>
      </c>
      <c r="X312" s="351">
        <f>'PL,HC,INV'!X$248</f>
        <v>0</v>
      </c>
      <c r="Y312" s="351">
        <f>'PL,HC,INV'!Y$248</f>
        <v>0</v>
      </c>
      <c r="Z312" s="351">
        <f>'PL,HC,INV'!Z$248</f>
        <v>0</v>
      </c>
      <c r="AA312" s="351">
        <f>'PL,HC,INV'!AA$248</f>
        <v>0</v>
      </c>
      <c r="AB312" s="351">
        <f>'PL,HC,INV'!AB$248</f>
        <v>0</v>
      </c>
    </row>
    <row r="313" spans="1:28" s="1260" customFormat="1">
      <c r="A313" s="1260">
        <v>1</v>
      </c>
      <c r="B313" s="1260" t="s">
        <v>795</v>
      </c>
      <c r="C313" s="1261" t="s">
        <v>56</v>
      </c>
      <c r="D313" s="1260" t="s">
        <v>793</v>
      </c>
      <c r="E313" s="1260" t="s">
        <v>10</v>
      </c>
      <c r="F313" s="1262"/>
      <c r="G313" s="1263"/>
      <c r="H313" s="1263"/>
      <c r="I313" s="1264"/>
      <c r="J313" s="1265" t="s">
        <v>10</v>
      </c>
      <c r="K313" s="1266" t="s">
        <v>461</v>
      </c>
      <c r="L313" s="1267" t="s">
        <v>3</v>
      </c>
      <c r="M313" s="1268" t="s">
        <v>4</v>
      </c>
      <c r="N313" s="1269" t="s">
        <v>5</v>
      </c>
      <c r="O313" s="1270" t="str">
        <f>'PL,HC,INV'!$P$4</f>
        <v>BIN</v>
      </c>
      <c r="P313" s="1270" t="str">
        <f>'PL,HC,INV'!$I$6</f>
        <v>K_INR</v>
      </c>
      <c r="Q313" s="1271">
        <f>Q310+Q311-Q312</f>
        <v>1086</v>
      </c>
      <c r="R313" s="1271">
        <f t="shared" ref="R313:AB313" si="21">R310+R311-R312</f>
        <v>1523</v>
      </c>
      <c r="S313" s="1271">
        <f t="shared" si="21"/>
        <v>11150</v>
      </c>
      <c r="T313" s="1271">
        <f t="shared" si="21"/>
        <v>-2706</v>
      </c>
      <c r="U313" s="1271">
        <f t="shared" si="21"/>
        <v>-1538</v>
      </c>
      <c r="V313" s="1271">
        <f t="shared" si="21"/>
        <v>-1202</v>
      </c>
      <c r="W313" s="1271">
        <f t="shared" si="21"/>
        <v>-3388</v>
      </c>
      <c r="X313" s="1271">
        <f t="shared" si="21"/>
        <v>-765</v>
      </c>
      <c r="Y313" s="1271">
        <f t="shared" si="21"/>
        <v>-14756</v>
      </c>
      <c r="Z313" s="1271">
        <f t="shared" si="21"/>
        <v>12399</v>
      </c>
      <c r="AA313" s="1271">
        <f t="shared" si="21"/>
        <v>7253.6587047255853</v>
      </c>
      <c r="AB313" s="1271">
        <f t="shared" si="21"/>
        <v>597.74544632789707</v>
      </c>
    </row>
    <row r="314" spans="1:28" s="387" customFormat="1">
      <c r="A314" s="1057">
        <v>1</v>
      </c>
      <c r="F314" s="619"/>
      <c r="G314" s="380"/>
      <c r="H314" s="380"/>
      <c r="I314" s="380"/>
      <c r="J314" s="718"/>
      <c r="K314" s="722"/>
      <c r="L314" s="720"/>
      <c r="M314" s="720"/>
      <c r="N314" s="720"/>
      <c r="O314" s="388"/>
      <c r="P314" s="388"/>
      <c r="Q314" s="388"/>
      <c r="R314" s="388"/>
      <c r="S314" s="388"/>
      <c r="T314" s="388"/>
      <c r="U314" s="388"/>
      <c r="V314" s="388"/>
      <c r="W314" s="388"/>
      <c r="X314" s="388"/>
      <c r="Y314" s="388"/>
      <c r="Z314" s="388"/>
      <c r="AA314" s="388"/>
      <c r="AB314" s="388"/>
    </row>
    <row r="315" spans="1:28" s="1306" customFormat="1">
      <c r="A315" s="1306">
        <v>1</v>
      </c>
      <c r="B315" s="1307"/>
      <c r="C315" s="1308" t="s">
        <v>462</v>
      </c>
      <c r="F315" s="1309"/>
      <c r="G315" s="1310"/>
      <c r="H315" s="1310"/>
      <c r="I315" s="1311"/>
      <c r="J315" s="1312" t="s">
        <v>39</v>
      </c>
      <c r="K315" s="1313" t="s">
        <v>462</v>
      </c>
      <c r="L315" s="1314" t="s">
        <v>3</v>
      </c>
      <c r="M315" s="1315" t="s">
        <v>4</v>
      </c>
      <c r="N315" s="1316" t="s">
        <v>5</v>
      </c>
      <c r="O315" s="1317" t="str">
        <f>'PL,HC,INV'!$P$4</f>
        <v>BIN</v>
      </c>
      <c r="P315" s="1317" t="str">
        <f>'PL,HC,INV'!$I$6</f>
        <v>K_INR</v>
      </c>
      <c r="Q315" s="1318"/>
      <c r="R315" s="1318"/>
      <c r="S315" s="1318"/>
      <c r="T315" s="1318"/>
      <c r="U315" s="1318"/>
      <c r="V315" s="1318"/>
      <c r="W315" s="1318"/>
      <c r="X315" s="1318"/>
      <c r="Y315" s="1318"/>
      <c r="Z315" s="1318"/>
      <c r="AA315" s="1318"/>
      <c r="AB315" s="1318"/>
    </row>
    <row r="316" spans="1:28">
      <c r="A316" s="1057">
        <v>1</v>
      </c>
      <c r="B316" s="1057" t="s">
        <v>726</v>
      </c>
      <c r="C316" s="1061" t="s">
        <v>462</v>
      </c>
      <c r="D316" s="1061" t="s">
        <v>59</v>
      </c>
      <c r="E316" s="1057" t="s">
        <v>39</v>
      </c>
      <c r="G316" s="380"/>
      <c r="H316" s="380"/>
      <c r="I316" s="379"/>
      <c r="J316" s="349" t="s">
        <v>39</v>
      </c>
      <c r="K316" s="1288" t="s">
        <v>799</v>
      </c>
      <c r="L316" s="363" t="s">
        <v>3</v>
      </c>
      <c r="M316" s="717" t="s">
        <v>59</v>
      </c>
      <c r="N316" s="363" t="s">
        <v>5</v>
      </c>
      <c r="O316" s="360" t="str">
        <f>'PL,HC,INV'!$P$4</f>
        <v>BIN</v>
      </c>
      <c r="P316" s="360" t="str">
        <f>'PL,HC,INV'!$I$6</f>
        <v>K_INR</v>
      </c>
      <c r="Q316" s="351">
        <f>'PL,HC,INV'!Q$265</f>
        <v>0</v>
      </c>
      <c r="R316" s="351">
        <f>'PL,HC,INV'!R$265</f>
        <v>0</v>
      </c>
      <c r="S316" s="351">
        <f>'PL,HC,INV'!S$265</f>
        <v>0</v>
      </c>
      <c r="T316" s="351">
        <f>'PL,HC,INV'!T$265</f>
        <v>0</v>
      </c>
      <c r="U316" s="351">
        <f>'PL,HC,INV'!U$265</f>
        <v>0</v>
      </c>
      <c r="V316" s="351">
        <f>'PL,HC,INV'!V$265</f>
        <v>0</v>
      </c>
      <c r="W316" s="351">
        <f>'PL,HC,INV'!W$265</f>
        <v>0</v>
      </c>
      <c r="X316" s="351">
        <f>'PL,HC,INV'!X$265</f>
        <v>0</v>
      </c>
      <c r="Y316" s="351">
        <f>'PL,HC,INV'!Y$265</f>
        <v>0</v>
      </c>
      <c r="Z316" s="351">
        <f>'PL,HC,INV'!Z$265</f>
        <v>0</v>
      </c>
      <c r="AA316" s="351">
        <f>'PL,HC,INV'!AA$265</f>
        <v>0</v>
      </c>
      <c r="AB316" s="351">
        <f>'PL,HC,INV'!AB$265</f>
        <v>0</v>
      </c>
    </row>
    <row r="317" spans="1:28">
      <c r="A317" s="1057">
        <v>1</v>
      </c>
      <c r="B317" s="1057" t="s">
        <v>726</v>
      </c>
      <c r="C317" s="1061" t="s">
        <v>730</v>
      </c>
      <c r="D317" s="1061" t="s">
        <v>60</v>
      </c>
      <c r="E317" s="1057" t="s">
        <v>39</v>
      </c>
      <c r="G317" s="378"/>
      <c r="H317" s="378"/>
      <c r="I317" s="379"/>
      <c r="J317" s="349" t="s">
        <v>39</v>
      </c>
      <c r="K317" s="1288" t="s">
        <v>799</v>
      </c>
      <c r="L317" s="363" t="s">
        <v>3</v>
      </c>
      <c r="M317" s="717" t="s">
        <v>60</v>
      </c>
      <c r="N317" s="363" t="s">
        <v>5</v>
      </c>
      <c r="O317" s="360" t="str">
        <f>'PL,HC,INV'!$P$4</f>
        <v>BIN</v>
      </c>
      <c r="P317" s="360" t="str">
        <f>'PL,HC,INV'!$I$6</f>
        <v>K_INR</v>
      </c>
      <c r="Q317" s="351">
        <f>'PL,HC,INV'!Q$266</f>
        <v>0</v>
      </c>
      <c r="R317" s="351">
        <f>'PL,HC,INV'!R$266</f>
        <v>0</v>
      </c>
      <c r="S317" s="351">
        <f>'PL,HC,INV'!S$266</f>
        <v>0</v>
      </c>
      <c r="T317" s="351">
        <f>'PL,HC,INV'!T$266</f>
        <v>0</v>
      </c>
      <c r="U317" s="351">
        <f>'PL,HC,INV'!U$266</f>
        <v>0</v>
      </c>
      <c r="V317" s="351">
        <f>'PL,HC,INV'!V$266</f>
        <v>0</v>
      </c>
      <c r="W317" s="351">
        <f>'PL,HC,INV'!W$266</f>
        <v>0</v>
      </c>
      <c r="X317" s="351">
        <f>'PL,HC,INV'!X$266</f>
        <v>0</v>
      </c>
      <c r="Y317" s="351">
        <f>'PL,HC,INV'!Y$266</f>
        <v>0</v>
      </c>
      <c r="Z317" s="351">
        <f>'PL,HC,INV'!Z$266</f>
        <v>0</v>
      </c>
      <c r="AA317" s="351">
        <f>'PL,HC,INV'!AA$266</f>
        <v>0</v>
      </c>
      <c r="AB317" s="351">
        <f>'PL,HC,INV'!AB$266</f>
        <v>0</v>
      </c>
    </row>
    <row r="318" spans="1:28">
      <c r="A318" s="1057">
        <v>1</v>
      </c>
      <c r="B318" s="1057" t="s">
        <v>726</v>
      </c>
      <c r="C318" s="1061" t="s">
        <v>730</v>
      </c>
      <c r="D318" s="1061" t="s">
        <v>87</v>
      </c>
      <c r="E318" s="1057" t="s">
        <v>39</v>
      </c>
      <c r="G318" s="378"/>
      <c r="H318" s="378"/>
      <c r="I318" s="379"/>
      <c r="J318" s="349" t="s">
        <v>39</v>
      </c>
      <c r="K318" s="1288" t="s">
        <v>799</v>
      </c>
      <c r="L318" s="363" t="s">
        <v>3</v>
      </c>
      <c r="M318" s="717" t="s">
        <v>87</v>
      </c>
      <c r="N318" s="363" t="s">
        <v>5</v>
      </c>
      <c r="O318" s="360" t="str">
        <f>'PL,HC,INV'!$P$4</f>
        <v>BIN</v>
      </c>
      <c r="P318" s="360" t="str">
        <f>'PL,HC,INV'!$I$6</f>
        <v>K_INR</v>
      </c>
      <c r="Q318" s="351">
        <f>'PL,HC,INV'!Q$267</f>
        <v>0</v>
      </c>
      <c r="R318" s="351">
        <f>'PL,HC,INV'!R$267</f>
        <v>0</v>
      </c>
      <c r="S318" s="351">
        <f>'PL,HC,INV'!S$267</f>
        <v>0</v>
      </c>
      <c r="T318" s="351">
        <f>'PL,HC,INV'!T$267</f>
        <v>0</v>
      </c>
      <c r="U318" s="351">
        <f>'PL,HC,INV'!U$267</f>
        <v>0</v>
      </c>
      <c r="V318" s="351">
        <f>'PL,HC,INV'!V$267</f>
        <v>0</v>
      </c>
      <c r="W318" s="351">
        <f>'PL,HC,INV'!W$267</f>
        <v>0</v>
      </c>
      <c r="X318" s="351">
        <f>'PL,HC,INV'!X$267</f>
        <v>0</v>
      </c>
      <c r="Y318" s="351">
        <f>'PL,HC,INV'!Y$267</f>
        <v>0</v>
      </c>
      <c r="Z318" s="351">
        <f>'PL,HC,INV'!Z$267</f>
        <v>0</v>
      </c>
      <c r="AA318" s="351">
        <f>'PL,HC,INV'!AA$267</f>
        <v>0</v>
      </c>
      <c r="AB318" s="351">
        <f>'PL,HC,INV'!AB$267</f>
        <v>0</v>
      </c>
    </row>
    <row r="319" spans="1:28">
      <c r="A319" s="1057">
        <v>1</v>
      </c>
      <c r="B319" s="1057" t="s">
        <v>549</v>
      </c>
      <c r="C319" s="1061" t="s">
        <v>730</v>
      </c>
      <c r="D319" s="1061" t="s">
        <v>61</v>
      </c>
      <c r="E319" s="1057" t="s">
        <v>39</v>
      </c>
      <c r="G319" s="378"/>
      <c r="H319" s="378"/>
      <c r="I319" s="379"/>
      <c r="J319" s="349" t="s">
        <v>39</v>
      </c>
      <c r="K319" s="1288" t="s">
        <v>800</v>
      </c>
      <c r="L319" s="363" t="s">
        <v>3</v>
      </c>
      <c r="M319" s="717" t="s">
        <v>61</v>
      </c>
      <c r="N319" s="363" t="s">
        <v>5</v>
      </c>
      <c r="O319" s="360" t="str">
        <f>'PL,HC,INV'!$P$4</f>
        <v>BIN</v>
      </c>
      <c r="P319" s="360" t="str">
        <f>'PL,HC,INV'!$I$6</f>
        <v>K_INR</v>
      </c>
      <c r="Q319" s="351">
        <f>'PL,HC,INV'!Q$269</f>
        <v>0</v>
      </c>
      <c r="R319" s="351">
        <f>'PL,HC,INV'!R$269</f>
        <v>0</v>
      </c>
      <c r="S319" s="351">
        <f>'PL,HC,INV'!S$269</f>
        <v>0</v>
      </c>
      <c r="T319" s="351">
        <f>'PL,HC,INV'!T$269</f>
        <v>0</v>
      </c>
      <c r="U319" s="351">
        <f>'PL,HC,INV'!U$269</f>
        <v>0</v>
      </c>
      <c r="V319" s="351">
        <f>'PL,HC,INV'!V$269</f>
        <v>0</v>
      </c>
      <c r="W319" s="351">
        <f>'PL,HC,INV'!W$269</f>
        <v>0</v>
      </c>
      <c r="X319" s="351">
        <f>'PL,HC,INV'!X$269</f>
        <v>0</v>
      </c>
      <c r="Y319" s="351">
        <f>'PL,HC,INV'!Y$269</f>
        <v>0</v>
      </c>
      <c r="Z319" s="351">
        <f>'PL,HC,INV'!Z$269</f>
        <v>0</v>
      </c>
      <c r="AA319" s="351">
        <f>'PL,HC,INV'!AA$269</f>
        <v>0</v>
      </c>
      <c r="AB319" s="351">
        <f>'PL,HC,INV'!AB$269</f>
        <v>0</v>
      </c>
    </row>
    <row r="320" spans="1:28">
      <c r="A320" s="1057">
        <v>1</v>
      </c>
      <c r="B320" s="1057" t="s">
        <v>549</v>
      </c>
      <c r="C320" s="1061" t="s">
        <v>462</v>
      </c>
      <c r="D320" s="1061" t="s">
        <v>762</v>
      </c>
      <c r="E320" s="1057" t="s">
        <v>39</v>
      </c>
      <c r="G320" s="378"/>
      <c r="H320" s="378"/>
      <c r="I320" s="379"/>
      <c r="J320" s="349" t="s">
        <v>39</v>
      </c>
      <c r="K320" s="1288" t="s">
        <v>800</v>
      </c>
      <c r="L320" s="363" t="s">
        <v>3</v>
      </c>
      <c r="M320" s="1287" t="s">
        <v>762</v>
      </c>
      <c r="N320" s="363" t="s">
        <v>5</v>
      </c>
      <c r="O320" s="360" t="str">
        <f>'PL,HC,INV'!$P$4</f>
        <v>BIN</v>
      </c>
      <c r="P320" s="360" t="str">
        <f>'PL,HC,INV'!$I$6</f>
        <v>K_INR</v>
      </c>
      <c r="Q320" s="351">
        <f>'PL,HC,INV'!Q$270</f>
        <v>0</v>
      </c>
      <c r="R320" s="351">
        <f>'PL,HC,INV'!R$270</f>
        <v>0</v>
      </c>
      <c r="S320" s="351">
        <f>'PL,HC,INV'!S$270</f>
        <v>0</v>
      </c>
      <c r="T320" s="351">
        <f>'PL,HC,INV'!T$270</f>
        <v>0</v>
      </c>
      <c r="U320" s="351">
        <f>'PL,HC,INV'!U$270</f>
        <v>0</v>
      </c>
      <c r="V320" s="351">
        <f>'PL,HC,INV'!V$270</f>
        <v>0</v>
      </c>
      <c r="W320" s="351">
        <f>'PL,HC,INV'!W$270</f>
        <v>0</v>
      </c>
      <c r="X320" s="351">
        <f>'PL,HC,INV'!X$270</f>
        <v>0</v>
      </c>
      <c r="Y320" s="351">
        <f>'PL,HC,INV'!Y$270</f>
        <v>0</v>
      </c>
      <c r="Z320" s="351">
        <f>'PL,HC,INV'!Z$270</f>
        <v>0</v>
      </c>
      <c r="AA320" s="351">
        <f>'PL,HC,INV'!AA$270</f>
        <v>0</v>
      </c>
      <c r="AB320" s="351">
        <f>'PL,HC,INV'!AB$270</f>
        <v>0</v>
      </c>
    </row>
    <row r="321" spans="1:28">
      <c r="A321" s="1057">
        <v>1</v>
      </c>
      <c r="B321" s="1057" t="s">
        <v>549</v>
      </c>
      <c r="C321" s="1061" t="s">
        <v>462</v>
      </c>
      <c r="D321" s="1061" t="s">
        <v>763</v>
      </c>
      <c r="E321" s="1057" t="s">
        <v>39</v>
      </c>
      <c r="G321" s="378"/>
      <c r="H321" s="378"/>
      <c r="I321" s="379"/>
      <c r="J321" s="349" t="s">
        <v>39</v>
      </c>
      <c r="K321" s="1288" t="s">
        <v>800</v>
      </c>
      <c r="L321" s="363" t="s">
        <v>3</v>
      </c>
      <c r="M321" s="1287" t="s">
        <v>763</v>
      </c>
      <c r="N321" s="363" t="s">
        <v>5</v>
      </c>
      <c r="O321" s="360" t="str">
        <f>'PL,HC,INV'!$P$4</f>
        <v>BIN</v>
      </c>
      <c r="P321" s="360" t="str">
        <f>'PL,HC,INV'!$I$6</f>
        <v>K_INR</v>
      </c>
      <c r="Q321" s="351">
        <f>'PL,HC,INV'!Q$271</f>
        <v>0</v>
      </c>
      <c r="R321" s="351">
        <f>'PL,HC,INV'!R$271</f>
        <v>0</v>
      </c>
      <c r="S321" s="351">
        <f>'PL,HC,INV'!S$271</f>
        <v>0</v>
      </c>
      <c r="T321" s="351">
        <f>'PL,HC,INV'!T$271</f>
        <v>0</v>
      </c>
      <c r="U321" s="351">
        <f>'PL,HC,INV'!U$271</f>
        <v>0</v>
      </c>
      <c r="V321" s="351">
        <f>'PL,HC,INV'!V$271</f>
        <v>0</v>
      </c>
      <c r="W321" s="351">
        <f>'PL,HC,INV'!W$271</f>
        <v>0</v>
      </c>
      <c r="X321" s="351">
        <f>'PL,HC,INV'!X$271</f>
        <v>0</v>
      </c>
      <c r="Y321" s="351">
        <f>'PL,HC,INV'!Y$271</f>
        <v>0</v>
      </c>
      <c r="Z321" s="351">
        <f>'PL,HC,INV'!Z$271</f>
        <v>0</v>
      </c>
      <c r="AA321" s="351">
        <f>'PL,HC,INV'!AA$271</f>
        <v>0</v>
      </c>
      <c r="AB321" s="351">
        <f>'PL,HC,INV'!AB$271</f>
        <v>0</v>
      </c>
    </row>
    <row r="322" spans="1:28">
      <c r="A322" s="1057">
        <v>1</v>
      </c>
      <c r="B322" s="1057" t="s">
        <v>549</v>
      </c>
      <c r="C322" s="1061" t="s">
        <v>462</v>
      </c>
      <c r="D322" s="1061" t="s">
        <v>764</v>
      </c>
      <c r="E322" s="1057" t="s">
        <v>39</v>
      </c>
      <c r="G322" s="378"/>
      <c r="H322" s="378"/>
      <c r="I322" s="379"/>
      <c r="J322" s="349" t="s">
        <v>39</v>
      </c>
      <c r="K322" s="1288" t="s">
        <v>800</v>
      </c>
      <c r="L322" s="363" t="s">
        <v>3</v>
      </c>
      <c r="M322" s="1287" t="s">
        <v>764</v>
      </c>
      <c r="N322" s="363" t="s">
        <v>5</v>
      </c>
      <c r="O322" s="360" t="str">
        <f>'PL,HC,INV'!$P$4</f>
        <v>BIN</v>
      </c>
      <c r="P322" s="360" t="str">
        <f>'PL,HC,INV'!$I$6</f>
        <v>K_INR</v>
      </c>
      <c r="Q322" s="351">
        <f>'PL,HC,INV'!Q$272</f>
        <v>0</v>
      </c>
      <c r="R322" s="351">
        <f>'PL,HC,INV'!R$272</f>
        <v>0</v>
      </c>
      <c r="S322" s="351">
        <f>'PL,HC,INV'!S$272</f>
        <v>0</v>
      </c>
      <c r="T322" s="351">
        <f>'PL,HC,INV'!T$272</f>
        <v>0</v>
      </c>
      <c r="U322" s="351">
        <f>'PL,HC,INV'!U$272</f>
        <v>0</v>
      </c>
      <c r="V322" s="351">
        <f>'PL,HC,INV'!V$272</f>
        <v>0</v>
      </c>
      <c r="W322" s="351">
        <f>'PL,HC,INV'!W$272</f>
        <v>0</v>
      </c>
      <c r="X322" s="351">
        <f>'PL,HC,INV'!X$272</f>
        <v>0</v>
      </c>
      <c r="Y322" s="351">
        <f>'PL,HC,INV'!Y$272</f>
        <v>0</v>
      </c>
      <c r="Z322" s="351">
        <f>'PL,HC,INV'!Z$272</f>
        <v>0</v>
      </c>
      <c r="AA322" s="351">
        <f>'PL,HC,INV'!AA$272</f>
        <v>0</v>
      </c>
      <c r="AB322" s="351">
        <f>'PL,HC,INV'!AB$272</f>
        <v>0</v>
      </c>
    </row>
    <row r="323" spans="1:28" s="1260" customFormat="1">
      <c r="A323" s="1260">
        <v>1</v>
      </c>
      <c r="C323" s="1261"/>
      <c r="F323" s="1262"/>
      <c r="G323" s="1263"/>
      <c r="H323" s="1263"/>
      <c r="I323" s="1264"/>
      <c r="J323" s="1265" t="s">
        <v>9</v>
      </c>
      <c r="K323" s="1266" t="s">
        <v>462</v>
      </c>
      <c r="L323" s="1267" t="s">
        <v>3</v>
      </c>
      <c r="M323" s="1268" t="s">
        <v>4</v>
      </c>
      <c r="N323" s="1269" t="s">
        <v>37</v>
      </c>
      <c r="O323" s="1270" t="str">
        <f>'PL,HC,INV'!$P$4</f>
        <v>BIN</v>
      </c>
      <c r="P323" s="1270" t="str">
        <f>'PL,HC,INV'!$I$6</f>
        <v>K_INR</v>
      </c>
      <c r="Q323" s="1271"/>
      <c r="R323" s="1271"/>
      <c r="S323" s="1271"/>
      <c r="T323" s="1271"/>
      <c r="U323" s="1271"/>
      <c r="V323" s="1271"/>
      <c r="W323" s="1271"/>
      <c r="X323" s="1271"/>
      <c r="Y323" s="1271"/>
      <c r="Z323" s="1271"/>
      <c r="AA323" s="1271"/>
      <c r="AB323" s="1271"/>
    </row>
    <row r="324" spans="1:28">
      <c r="A324" s="1057">
        <v>1</v>
      </c>
      <c r="B324" s="1057" t="s">
        <v>695</v>
      </c>
      <c r="C324" s="1061" t="s">
        <v>730</v>
      </c>
      <c r="D324" s="1061" t="s">
        <v>59</v>
      </c>
      <c r="E324" s="1059" t="s">
        <v>543</v>
      </c>
      <c r="G324" s="380"/>
      <c r="H324" s="380"/>
      <c r="I324" s="379"/>
      <c r="J324" s="349" t="s">
        <v>39</v>
      </c>
      <c r="K324" s="1288" t="s">
        <v>799</v>
      </c>
      <c r="L324" s="363" t="s">
        <v>797</v>
      </c>
      <c r="M324" s="717" t="s">
        <v>59</v>
      </c>
      <c r="N324" s="363" t="s">
        <v>37</v>
      </c>
      <c r="O324" s="360" t="str">
        <f>'PL,HC,INV'!$P$4</f>
        <v>BIN</v>
      </c>
      <c r="P324" s="360" t="str">
        <f>'PL,HC,INV'!$I$6</f>
        <v>K_INR</v>
      </c>
      <c r="Q324" s="351">
        <f>'PL,HC,INV'!Q$275</f>
        <v>0</v>
      </c>
      <c r="R324" s="351">
        <f>'PL,HC,INV'!R$275</f>
        <v>0</v>
      </c>
      <c r="S324" s="351">
        <f>'PL,HC,INV'!S$275</f>
        <v>0</v>
      </c>
      <c r="T324" s="351">
        <f>'PL,HC,INV'!T$275</f>
        <v>0</v>
      </c>
      <c r="U324" s="351">
        <f>'PL,HC,INV'!U$275</f>
        <v>0</v>
      </c>
      <c r="V324" s="351">
        <f>'PL,HC,INV'!V$275</f>
        <v>0</v>
      </c>
      <c r="W324" s="351">
        <f>'PL,HC,INV'!W$275</f>
        <v>0</v>
      </c>
      <c r="X324" s="351">
        <f>'PL,HC,INV'!X$275</f>
        <v>0</v>
      </c>
      <c r="Y324" s="351">
        <f>'PL,HC,INV'!Y$275</f>
        <v>0</v>
      </c>
      <c r="Z324" s="351">
        <f>'PL,HC,INV'!Z$275</f>
        <v>0</v>
      </c>
      <c r="AA324" s="351">
        <f>'PL,HC,INV'!AA$275</f>
        <v>0</v>
      </c>
      <c r="AB324" s="351">
        <f>'PL,HC,INV'!AB$275</f>
        <v>0</v>
      </c>
    </row>
    <row r="325" spans="1:28">
      <c r="A325" s="1057">
        <v>1</v>
      </c>
      <c r="B325" s="1057" t="s">
        <v>695</v>
      </c>
      <c r="C325" s="1061" t="s">
        <v>730</v>
      </c>
      <c r="D325" s="1061" t="s">
        <v>60</v>
      </c>
      <c r="E325" s="1059" t="s">
        <v>543</v>
      </c>
      <c r="G325" s="378"/>
      <c r="H325" s="378"/>
      <c r="I325" s="379"/>
      <c r="J325" s="349" t="s">
        <v>39</v>
      </c>
      <c r="K325" s="1288" t="s">
        <v>799</v>
      </c>
      <c r="L325" s="363" t="s">
        <v>3</v>
      </c>
      <c r="M325" s="717" t="s">
        <v>798</v>
      </c>
      <c r="N325" s="363" t="s">
        <v>37</v>
      </c>
      <c r="O325" s="360" t="str">
        <f>'PL,HC,INV'!$P$4</f>
        <v>BIN</v>
      </c>
      <c r="P325" s="360" t="str">
        <f>'PL,HC,INV'!$I$6</f>
        <v>K_INR</v>
      </c>
      <c r="Q325" s="351">
        <f>'PL,HC,INV'!Q$276</f>
        <v>0</v>
      </c>
      <c r="R325" s="351">
        <f>'PL,HC,INV'!R$276</f>
        <v>0</v>
      </c>
      <c r="S325" s="351">
        <f>'PL,HC,INV'!S$276</f>
        <v>0</v>
      </c>
      <c r="T325" s="351">
        <f>'PL,HC,INV'!T$276</f>
        <v>0</v>
      </c>
      <c r="U325" s="351">
        <f>'PL,HC,INV'!U$276</f>
        <v>0</v>
      </c>
      <c r="V325" s="351">
        <f>'PL,HC,INV'!V$276</f>
        <v>0</v>
      </c>
      <c r="W325" s="351">
        <f>'PL,HC,INV'!W$276</f>
        <v>0</v>
      </c>
      <c r="X325" s="351">
        <f>'PL,HC,INV'!X$276</f>
        <v>0</v>
      </c>
      <c r="Y325" s="351">
        <f>'PL,HC,INV'!Y$276</f>
        <v>0</v>
      </c>
      <c r="Z325" s="351">
        <f>'PL,HC,INV'!Z$276</f>
        <v>0</v>
      </c>
      <c r="AA325" s="351">
        <f>'PL,HC,INV'!AA$276</f>
        <v>0</v>
      </c>
      <c r="AB325" s="351">
        <f>'PL,HC,INV'!AB$276</f>
        <v>0</v>
      </c>
    </row>
    <row r="326" spans="1:28">
      <c r="A326" s="1057">
        <v>1</v>
      </c>
      <c r="B326" s="1057" t="s">
        <v>549</v>
      </c>
      <c r="C326" s="1061" t="s">
        <v>731</v>
      </c>
      <c r="D326" s="1061" t="s">
        <v>87</v>
      </c>
      <c r="E326" s="1059" t="s">
        <v>713</v>
      </c>
      <c r="G326" s="378"/>
      <c r="H326" s="378"/>
      <c r="I326" s="379"/>
      <c r="J326" s="349" t="s">
        <v>39</v>
      </c>
      <c r="K326" s="1288" t="s">
        <v>799</v>
      </c>
      <c r="L326" s="363" t="s">
        <v>3</v>
      </c>
      <c r="M326" s="717" t="s">
        <v>87</v>
      </c>
      <c r="N326" s="363" t="s">
        <v>37</v>
      </c>
      <c r="O326" s="360" t="str">
        <f>'PL,HC,INV'!$P$4</f>
        <v>BIN</v>
      </c>
      <c r="P326" s="360" t="str">
        <f>'PL,HC,INV'!$I$6</f>
        <v>K_INR</v>
      </c>
      <c r="Q326" s="351">
        <f>'PL,HC,INV'!Q$277</f>
        <v>0</v>
      </c>
      <c r="R326" s="351">
        <f>'PL,HC,INV'!R$277</f>
        <v>0</v>
      </c>
      <c r="S326" s="351">
        <f>'PL,HC,INV'!S$277</f>
        <v>0</v>
      </c>
      <c r="T326" s="351">
        <f>'PL,HC,INV'!T$277</f>
        <v>0</v>
      </c>
      <c r="U326" s="351">
        <f>'PL,HC,INV'!U$277</f>
        <v>0</v>
      </c>
      <c r="V326" s="351">
        <f>'PL,HC,INV'!V$277</f>
        <v>0</v>
      </c>
      <c r="W326" s="351">
        <f>'PL,HC,INV'!W$277</f>
        <v>0</v>
      </c>
      <c r="X326" s="351">
        <f>'PL,HC,INV'!X$277</f>
        <v>0</v>
      </c>
      <c r="Y326" s="351">
        <f>'PL,HC,INV'!Y$277</f>
        <v>0</v>
      </c>
      <c r="Z326" s="351">
        <f>'PL,HC,INV'!Z$277</f>
        <v>0</v>
      </c>
      <c r="AA326" s="351">
        <f>'PL,HC,INV'!AA$277</f>
        <v>0</v>
      </c>
      <c r="AB326" s="351">
        <f>'PL,HC,INV'!AB$277</f>
        <v>0</v>
      </c>
    </row>
    <row r="327" spans="1:28">
      <c r="A327" s="1057">
        <v>1</v>
      </c>
      <c r="B327" s="1057" t="s">
        <v>695</v>
      </c>
      <c r="C327" s="1061" t="s">
        <v>730</v>
      </c>
      <c r="D327" s="1061" t="s">
        <v>61</v>
      </c>
      <c r="E327" s="1059" t="s">
        <v>713</v>
      </c>
      <c r="G327" s="378"/>
      <c r="H327" s="378"/>
      <c r="I327" s="379"/>
      <c r="J327" s="349" t="s">
        <v>39</v>
      </c>
      <c r="K327" s="1288" t="s">
        <v>800</v>
      </c>
      <c r="L327" s="363" t="s">
        <v>3</v>
      </c>
      <c r="M327" s="717" t="s">
        <v>61</v>
      </c>
      <c r="N327" s="363" t="s">
        <v>37</v>
      </c>
      <c r="O327" s="360" t="str">
        <f>'PL,HC,INV'!$P$4</f>
        <v>BIN</v>
      </c>
      <c r="P327" s="360" t="str">
        <f>'PL,HC,INV'!$I$6</f>
        <v>K_INR</v>
      </c>
      <c r="Q327" s="351">
        <f>'PL,HC,INV'!Q$279</f>
        <v>0</v>
      </c>
      <c r="R327" s="351">
        <f>'PL,HC,INV'!R$279</f>
        <v>0</v>
      </c>
      <c r="S327" s="351">
        <f>'PL,HC,INV'!S$279</f>
        <v>0</v>
      </c>
      <c r="T327" s="351">
        <f>'PL,HC,INV'!T$279</f>
        <v>0</v>
      </c>
      <c r="U327" s="351">
        <f>'PL,HC,INV'!U$279</f>
        <v>0</v>
      </c>
      <c r="V327" s="351">
        <f>'PL,HC,INV'!V$279</f>
        <v>0</v>
      </c>
      <c r="W327" s="351">
        <f>'PL,HC,INV'!W$279</f>
        <v>0</v>
      </c>
      <c r="X327" s="351">
        <f>'PL,HC,INV'!X$279</f>
        <v>0</v>
      </c>
      <c r="Y327" s="351">
        <f>'PL,HC,INV'!Y$279</f>
        <v>0</v>
      </c>
      <c r="Z327" s="351">
        <f>'PL,HC,INV'!Z$279</f>
        <v>0</v>
      </c>
      <c r="AA327" s="351">
        <f>'PL,HC,INV'!AA$279</f>
        <v>0</v>
      </c>
      <c r="AB327" s="351">
        <f>'PL,HC,INV'!AB$279</f>
        <v>0</v>
      </c>
    </row>
    <row r="328" spans="1:28">
      <c r="A328" s="1057">
        <v>1</v>
      </c>
      <c r="B328" s="1057" t="s">
        <v>549</v>
      </c>
      <c r="C328" s="1061" t="s">
        <v>462</v>
      </c>
      <c r="D328" s="1061" t="s">
        <v>762</v>
      </c>
      <c r="E328" s="1059" t="s">
        <v>543</v>
      </c>
      <c r="G328" s="378"/>
      <c r="H328" s="378"/>
      <c r="I328" s="379"/>
      <c r="J328" s="349" t="s">
        <v>39</v>
      </c>
      <c r="K328" s="1288" t="s">
        <v>800</v>
      </c>
      <c r="L328" s="363" t="s">
        <v>3</v>
      </c>
      <c r="M328" s="1287" t="s">
        <v>762</v>
      </c>
      <c r="N328" s="363" t="s">
        <v>37</v>
      </c>
      <c r="O328" s="360" t="str">
        <f>'PL,HC,INV'!$P$4</f>
        <v>BIN</v>
      </c>
      <c r="P328" s="360" t="str">
        <f>'PL,HC,INV'!$I$6</f>
        <v>K_INR</v>
      </c>
      <c r="Q328" s="351">
        <f>'PL,HC,INV'!Q$280</f>
        <v>0</v>
      </c>
      <c r="R328" s="351">
        <f>'PL,HC,INV'!R$280</f>
        <v>0</v>
      </c>
      <c r="S328" s="351">
        <f>'PL,HC,INV'!S$280</f>
        <v>0</v>
      </c>
      <c r="T328" s="351">
        <f>'PL,HC,INV'!T$280</f>
        <v>0</v>
      </c>
      <c r="U328" s="351">
        <f>'PL,HC,INV'!U$280</f>
        <v>0</v>
      </c>
      <c r="V328" s="351">
        <f>'PL,HC,INV'!V$280</f>
        <v>0</v>
      </c>
      <c r="W328" s="351">
        <f>'PL,HC,INV'!W$280</f>
        <v>0</v>
      </c>
      <c r="X328" s="351">
        <f>'PL,HC,INV'!X$280</f>
        <v>0</v>
      </c>
      <c r="Y328" s="351">
        <f>'PL,HC,INV'!Y$280</f>
        <v>0</v>
      </c>
      <c r="Z328" s="351">
        <f>'PL,HC,INV'!Z$280</f>
        <v>0</v>
      </c>
      <c r="AA328" s="351">
        <f>'PL,HC,INV'!AA$280</f>
        <v>0</v>
      </c>
      <c r="AB328" s="351">
        <f>'PL,HC,INV'!AB$280</f>
        <v>0</v>
      </c>
    </row>
    <row r="329" spans="1:28">
      <c r="A329" s="1057">
        <v>1</v>
      </c>
      <c r="B329" s="1057" t="s">
        <v>549</v>
      </c>
      <c r="C329" s="1061" t="s">
        <v>462</v>
      </c>
      <c r="D329" s="1061" t="s">
        <v>763</v>
      </c>
      <c r="E329" s="1059" t="s">
        <v>543</v>
      </c>
      <c r="G329" s="378"/>
      <c r="H329" s="378"/>
      <c r="I329" s="379"/>
      <c r="J329" s="349" t="s">
        <v>39</v>
      </c>
      <c r="K329" s="1288" t="s">
        <v>800</v>
      </c>
      <c r="L329" s="363" t="s">
        <v>3</v>
      </c>
      <c r="M329" s="1287" t="s">
        <v>763</v>
      </c>
      <c r="N329" s="363" t="s">
        <v>37</v>
      </c>
      <c r="O329" s="360" t="str">
        <f>'PL,HC,INV'!$P$4</f>
        <v>BIN</v>
      </c>
      <c r="P329" s="360" t="str">
        <f>'PL,HC,INV'!$I$6</f>
        <v>K_INR</v>
      </c>
      <c r="Q329" s="351">
        <f>'PL,HC,INV'!Q$281</f>
        <v>0</v>
      </c>
      <c r="R329" s="351">
        <f>'PL,HC,INV'!R$281</f>
        <v>0</v>
      </c>
      <c r="S329" s="351">
        <f>'PL,HC,INV'!S$281</f>
        <v>0</v>
      </c>
      <c r="T329" s="351">
        <f>'PL,HC,INV'!T$281</f>
        <v>0</v>
      </c>
      <c r="U329" s="351">
        <f>'PL,HC,INV'!U$281</f>
        <v>0</v>
      </c>
      <c r="V329" s="351">
        <f>'PL,HC,INV'!V$281</f>
        <v>0</v>
      </c>
      <c r="W329" s="351">
        <f>'PL,HC,INV'!W$281</f>
        <v>0</v>
      </c>
      <c r="X329" s="351">
        <f>'PL,HC,INV'!X$281</f>
        <v>0</v>
      </c>
      <c r="Y329" s="351">
        <f>'PL,HC,INV'!Y$281</f>
        <v>0</v>
      </c>
      <c r="Z329" s="351">
        <f>'PL,HC,INV'!Z$281</f>
        <v>0</v>
      </c>
      <c r="AA329" s="351">
        <f>'PL,HC,INV'!AA$281</f>
        <v>0</v>
      </c>
      <c r="AB329" s="351">
        <f>'PL,HC,INV'!AB$281</f>
        <v>0</v>
      </c>
    </row>
    <row r="330" spans="1:28">
      <c r="A330" s="1057">
        <v>1</v>
      </c>
      <c r="B330" s="1057" t="s">
        <v>549</v>
      </c>
      <c r="C330" s="1061" t="s">
        <v>462</v>
      </c>
      <c r="D330" s="1061" t="s">
        <v>764</v>
      </c>
      <c r="E330" s="1059" t="s">
        <v>543</v>
      </c>
      <c r="G330" s="378"/>
      <c r="H330" s="378"/>
      <c r="I330" s="379"/>
      <c r="J330" s="349" t="s">
        <v>39</v>
      </c>
      <c r="K330" s="1288" t="s">
        <v>800</v>
      </c>
      <c r="L330" s="363" t="s">
        <v>3</v>
      </c>
      <c r="M330" s="1287" t="s">
        <v>764</v>
      </c>
      <c r="N330" s="363" t="s">
        <v>37</v>
      </c>
      <c r="O330" s="360" t="str">
        <f>'PL,HC,INV'!$P$4</f>
        <v>BIN</v>
      </c>
      <c r="P330" s="360" t="str">
        <f>'PL,HC,INV'!$I$6</f>
        <v>K_INR</v>
      </c>
      <c r="Q330" s="351">
        <f>'PL,HC,INV'!Q$282</f>
        <v>0</v>
      </c>
      <c r="R330" s="351">
        <f>'PL,HC,INV'!R$282</f>
        <v>0</v>
      </c>
      <c r="S330" s="351">
        <f>'PL,HC,INV'!S$282</f>
        <v>0</v>
      </c>
      <c r="T330" s="351">
        <f>'PL,HC,INV'!T$282</f>
        <v>0</v>
      </c>
      <c r="U330" s="351">
        <f>'PL,HC,INV'!U$282</f>
        <v>0</v>
      </c>
      <c r="V330" s="351">
        <f>'PL,HC,INV'!V$282</f>
        <v>0</v>
      </c>
      <c r="W330" s="351">
        <f>'PL,HC,INV'!W$282</f>
        <v>0</v>
      </c>
      <c r="X330" s="351">
        <f>'PL,HC,INV'!X$282</f>
        <v>0</v>
      </c>
      <c r="Y330" s="351">
        <f>'PL,HC,INV'!Y$282</f>
        <v>0</v>
      </c>
      <c r="Z330" s="351">
        <f>'PL,HC,INV'!Z$282</f>
        <v>0</v>
      </c>
      <c r="AA330" s="351">
        <f>'PL,HC,INV'!AA$282</f>
        <v>0</v>
      </c>
      <c r="AB330" s="351">
        <f>'PL,HC,INV'!AB$282</f>
        <v>0</v>
      </c>
    </row>
    <row r="331" spans="1:28" s="1260" customFormat="1">
      <c r="A331" s="1260">
        <v>1</v>
      </c>
      <c r="C331" s="1261"/>
      <c r="F331" s="1262"/>
      <c r="G331" s="1263"/>
      <c r="H331" s="1263"/>
      <c r="I331" s="1264"/>
      <c r="J331" s="1265" t="s">
        <v>31</v>
      </c>
      <c r="K331" s="1266" t="s">
        <v>462</v>
      </c>
      <c r="L331" s="1267" t="s">
        <v>3</v>
      </c>
      <c r="M331" s="1268" t="s">
        <v>4</v>
      </c>
      <c r="N331" s="1269" t="s">
        <v>5</v>
      </c>
      <c r="O331" s="1270" t="str">
        <f>'PL,HC,INV'!$P$4</f>
        <v>BIN</v>
      </c>
      <c r="P331" s="1270" t="str">
        <f>'PL,HC,INV'!$I$6</f>
        <v>K_INR</v>
      </c>
      <c r="Q331" s="1271">
        <f>SUM(Q332:Q342)</f>
        <v>0</v>
      </c>
      <c r="R331" s="1271">
        <f t="shared" ref="R331:AB331" si="22">SUM(R332:R342)</f>
        <v>0</v>
      </c>
      <c r="S331" s="1271">
        <f t="shared" si="22"/>
        <v>0</v>
      </c>
      <c r="T331" s="1271">
        <f t="shared" si="22"/>
        <v>0</v>
      </c>
      <c r="U331" s="1271">
        <f t="shared" si="22"/>
        <v>0</v>
      </c>
      <c r="V331" s="1271">
        <f t="shared" si="22"/>
        <v>0</v>
      </c>
      <c r="W331" s="1271">
        <f t="shared" si="22"/>
        <v>0</v>
      </c>
      <c r="X331" s="1271">
        <f t="shared" si="22"/>
        <v>0</v>
      </c>
      <c r="Y331" s="1271">
        <f t="shared" si="22"/>
        <v>0</v>
      </c>
      <c r="Z331" s="1271">
        <f t="shared" si="22"/>
        <v>0</v>
      </c>
      <c r="AA331" s="1271">
        <f t="shared" si="22"/>
        <v>0</v>
      </c>
      <c r="AB331" s="1271">
        <f t="shared" si="22"/>
        <v>0</v>
      </c>
    </row>
    <row r="332" spans="1:28">
      <c r="A332" s="1057">
        <v>1</v>
      </c>
      <c r="B332" s="1057" t="s">
        <v>549</v>
      </c>
      <c r="C332" s="1061" t="s">
        <v>731</v>
      </c>
      <c r="D332" s="1061" t="s">
        <v>59</v>
      </c>
      <c r="E332" s="1057" t="s">
        <v>47</v>
      </c>
      <c r="G332" s="378"/>
      <c r="H332" s="378"/>
      <c r="I332" s="379"/>
      <c r="J332" s="348" t="s">
        <v>31</v>
      </c>
      <c r="K332" s="365" t="s">
        <v>58</v>
      </c>
      <c r="L332" s="363" t="s">
        <v>3</v>
      </c>
      <c r="M332" s="717" t="s">
        <v>59</v>
      </c>
      <c r="N332" s="363" t="s">
        <v>5</v>
      </c>
      <c r="O332" s="360" t="str">
        <f>'PL,HC,INV'!$P$4</f>
        <v>BIN</v>
      </c>
      <c r="P332" s="360" t="str">
        <f>'PL,HC,INV'!$I$6</f>
        <v>K_INR</v>
      </c>
      <c r="Q332" s="351">
        <f>'PL,HC,INV'!Q$295</f>
        <v>0</v>
      </c>
      <c r="R332" s="351">
        <f>'PL,HC,INV'!R$295</f>
        <v>0</v>
      </c>
      <c r="S332" s="351">
        <f>'PL,HC,INV'!S$295</f>
        <v>0</v>
      </c>
      <c r="T332" s="351">
        <f>'PL,HC,INV'!T$295</f>
        <v>0</v>
      </c>
      <c r="U332" s="351">
        <f>'PL,HC,INV'!U$295</f>
        <v>0</v>
      </c>
      <c r="V332" s="351">
        <f>'PL,HC,INV'!V$295</f>
        <v>0</v>
      </c>
      <c r="W332" s="351">
        <f>'PL,HC,INV'!W$295</f>
        <v>0</v>
      </c>
      <c r="X332" s="351">
        <f>'PL,HC,INV'!X$295</f>
        <v>0</v>
      </c>
      <c r="Y332" s="351">
        <f>'PL,HC,INV'!Y$295</f>
        <v>0</v>
      </c>
      <c r="Z332" s="351">
        <f>'PL,HC,INV'!Z$295</f>
        <v>0</v>
      </c>
      <c r="AA332" s="351">
        <f>'PL,HC,INV'!AA$295</f>
        <v>0</v>
      </c>
      <c r="AB332" s="351">
        <f>'PL,HC,INV'!AB$295</f>
        <v>0</v>
      </c>
    </row>
    <row r="333" spans="1:28">
      <c r="A333" s="1057">
        <v>1</v>
      </c>
      <c r="B333" s="1057" t="s">
        <v>549</v>
      </c>
      <c r="C333" s="1061" t="s">
        <v>731</v>
      </c>
      <c r="D333" s="1061" t="s">
        <v>60</v>
      </c>
      <c r="E333" s="1057" t="s">
        <v>47</v>
      </c>
      <c r="G333" s="378"/>
      <c r="H333" s="378"/>
      <c r="I333" s="379"/>
      <c r="J333" s="348" t="s">
        <v>31</v>
      </c>
      <c r="K333" s="365" t="s">
        <v>58</v>
      </c>
      <c r="L333" s="363" t="s">
        <v>3</v>
      </c>
      <c r="M333" s="717" t="s">
        <v>60</v>
      </c>
      <c r="N333" s="363" t="s">
        <v>5</v>
      </c>
      <c r="O333" s="360" t="str">
        <f>'PL,HC,INV'!$P$4</f>
        <v>BIN</v>
      </c>
      <c r="P333" s="360" t="str">
        <f>'PL,HC,INV'!$I$6</f>
        <v>K_INR</v>
      </c>
      <c r="Q333" s="351">
        <f>'PL,HC,INV'!Q$296</f>
        <v>0</v>
      </c>
      <c r="R333" s="351">
        <f>'PL,HC,INV'!R$296</f>
        <v>0</v>
      </c>
      <c r="S333" s="351">
        <f>'PL,HC,INV'!S$296</f>
        <v>0</v>
      </c>
      <c r="T333" s="351">
        <f>'PL,HC,INV'!T$296</f>
        <v>0</v>
      </c>
      <c r="U333" s="351">
        <f>'PL,HC,INV'!U$296</f>
        <v>0</v>
      </c>
      <c r="V333" s="351">
        <f>'PL,HC,INV'!V$296</f>
        <v>0</v>
      </c>
      <c r="W333" s="351">
        <f>'PL,HC,INV'!W$296</f>
        <v>0</v>
      </c>
      <c r="X333" s="351">
        <f>'PL,HC,INV'!X$296</f>
        <v>0</v>
      </c>
      <c r="Y333" s="351">
        <f>'PL,HC,INV'!Y$296</f>
        <v>0</v>
      </c>
      <c r="Z333" s="351">
        <f>'PL,HC,INV'!Z$296</f>
        <v>0</v>
      </c>
      <c r="AA333" s="351">
        <f>'PL,HC,INV'!AA$296</f>
        <v>0</v>
      </c>
      <c r="AB333" s="351">
        <f>'PL,HC,INV'!AB$296</f>
        <v>0</v>
      </c>
    </row>
    <row r="334" spans="1:28">
      <c r="A334" s="1057">
        <v>1</v>
      </c>
      <c r="B334" s="1057" t="s">
        <v>695</v>
      </c>
      <c r="C334" s="1061" t="s">
        <v>731</v>
      </c>
      <c r="D334" s="1061" t="s">
        <v>87</v>
      </c>
      <c r="E334" s="1057" t="s">
        <v>47</v>
      </c>
      <c r="G334" s="378"/>
      <c r="H334" s="378"/>
      <c r="I334" s="379"/>
      <c r="J334" s="348" t="s">
        <v>31</v>
      </c>
      <c r="K334" s="365" t="s">
        <v>58</v>
      </c>
      <c r="L334" s="363" t="s">
        <v>3</v>
      </c>
      <c r="M334" s="717" t="s">
        <v>87</v>
      </c>
      <c r="N334" s="363" t="s">
        <v>5</v>
      </c>
      <c r="O334" s="360" t="str">
        <f>'PL,HC,INV'!$P$4</f>
        <v>BIN</v>
      </c>
      <c r="P334" s="360" t="str">
        <f>'PL,HC,INV'!$I$6</f>
        <v>K_INR</v>
      </c>
      <c r="Q334" s="351">
        <f>'PL,HC,INV'!Q$297</f>
        <v>0</v>
      </c>
      <c r="R334" s="351">
        <f>'PL,HC,INV'!R$297</f>
        <v>0</v>
      </c>
      <c r="S334" s="351">
        <f>'PL,HC,INV'!S$297</f>
        <v>0</v>
      </c>
      <c r="T334" s="351">
        <f>'PL,HC,INV'!T$297</f>
        <v>0</v>
      </c>
      <c r="U334" s="351">
        <f>'PL,HC,INV'!U$297</f>
        <v>0</v>
      </c>
      <c r="V334" s="351">
        <f>'PL,HC,INV'!V$297</f>
        <v>0</v>
      </c>
      <c r="W334" s="351">
        <f>'PL,HC,INV'!W$297</f>
        <v>0</v>
      </c>
      <c r="X334" s="351">
        <f>'PL,HC,INV'!X$297</f>
        <v>0</v>
      </c>
      <c r="Y334" s="351">
        <f>'PL,HC,INV'!Y$297</f>
        <v>0</v>
      </c>
      <c r="Z334" s="351">
        <f>'PL,HC,INV'!Z$297</f>
        <v>0</v>
      </c>
      <c r="AA334" s="351">
        <f>'PL,HC,INV'!AA$297</f>
        <v>0</v>
      </c>
      <c r="AB334" s="351">
        <f>'PL,HC,INV'!AB$297</f>
        <v>0</v>
      </c>
    </row>
    <row r="335" spans="1:28">
      <c r="A335" s="1057">
        <v>1</v>
      </c>
      <c r="B335" s="1057" t="s">
        <v>549</v>
      </c>
      <c r="C335" s="1061" t="s">
        <v>731</v>
      </c>
      <c r="D335" s="1061" t="s">
        <v>61</v>
      </c>
      <c r="E335" s="1057" t="s">
        <v>47</v>
      </c>
      <c r="G335" s="378"/>
      <c r="H335" s="378"/>
      <c r="I335" s="379"/>
      <c r="J335" s="348" t="s">
        <v>31</v>
      </c>
      <c r="K335" s="365" t="s">
        <v>58</v>
      </c>
      <c r="L335" s="363" t="s">
        <v>3</v>
      </c>
      <c r="M335" s="717" t="s">
        <v>61</v>
      </c>
      <c r="N335" s="363" t="s">
        <v>5</v>
      </c>
      <c r="O335" s="360" t="str">
        <f>'PL,HC,INV'!$P$4</f>
        <v>BIN</v>
      </c>
      <c r="P335" s="360" t="str">
        <f>'PL,HC,INV'!$I$6</f>
        <v>K_INR</v>
      </c>
      <c r="Q335" s="351">
        <f>'PL,HC,INV'!Q$299</f>
        <v>0</v>
      </c>
      <c r="R335" s="351">
        <f>'PL,HC,INV'!R$299</f>
        <v>0</v>
      </c>
      <c r="S335" s="351">
        <f>'PL,HC,INV'!S$299</f>
        <v>0</v>
      </c>
      <c r="T335" s="351">
        <f>'PL,HC,INV'!T$299</f>
        <v>0</v>
      </c>
      <c r="U335" s="351">
        <f>'PL,HC,INV'!U$299</f>
        <v>0</v>
      </c>
      <c r="V335" s="351">
        <f>'PL,HC,INV'!V$299</f>
        <v>0</v>
      </c>
      <c r="W335" s="351">
        <f>'PL,HC,INV'!W$299</f>
        <v>0</v>
      </c>
      <c r="X335" s="351">
        <f>'PL,HC,INV'!X$299</f>
        <v>0</v>
      </c>
      <c r="Y335" s="351">
        <f>'PL,HC,INV'!Y$299</f>
        <v>0</v>
      </c>
      <c r="Z335" s="351">
        <f>'PL,HC,INV'!Z$299</f>
        <v>0</v>
      </c>
      <c r="AA335" s="351">
        <f>'PL,HC,INV'!AA$299</f>
        <v>0</v>
      </c>
      <c r="AB335" s="351">
        <f>'PL,HC,INV'!AB$299</f>
        <v>0</v>
      </c>
    </row>
    <row r="336" spans="1:28">
      <c r="A336" s="1057">
        <v>1</v>
      </c>
      <c r="B336" s="1057" t="s">
        <v>549</v>
      </c>
      <c r="C336" s="1061" t="s">
        <v>462</v>
      </c>
      <c r="D336" s="1061" t="s">
        <v>762</v>
      </c>
      <c r="E336" s="1057" t="s">
        <v>47</v>
      </c>
      <c r="G336" s="378"/>
      <c r="H336" s="378"/>
      <c r="I336" s="379"/>
      <c r="J336" s="348" t="s">
        <v>31</v>
      </c>
      <c r="K336" s="1288" t="s">
        <v>800</v>
      </c>
      <c r="L336" s="363" t="s">
        <v>3</v>
      </c>
      <c r="M336" s="717" t="s">
        <v>61</v>
      </c>
      <c r="N336" s="363" t="s">
        <v>5</v>
      </c>
      <c r="O336" s="360" t="str">
        <f>'PL,HC,INV'!$P$4</f>
        <v>BIN</v>
      </c>
      <c r="P336" s="360" t="str">
        <f>'PL,HC,INV'!$I$6</f>
        <v>K_INR</v>
      </c>
      <c r="Q336" s="351">
        <f>'PL,HC,INV'!Q$300</f>
        <v>0</v>
      </c>
      <c r="R336" s="351">
        <f>'PL,HC,INV'!R$300</f>
        <v>0</v>
      </c>
      <c r="S336" s="351">
        <f>'PL,HC,INV'!S$300</f>
        <v>0</v>
      </c>
      <c r="T336" s="351">
        <f>'PL,HC,INV'!T$300</f>
        <v>0</v>
      </c>
      <c r="U336" s="351">
        <f>'PL,HC,INV'!U$300</f>
        <v>0</v>
      </c>
      <c r="V336" s="351">
        <f>'PL,HC,INV'!V$300</f>
        <v>0</v>
      </c>
      <c r="W336" s="351">
        <f>'PL,HC,INV'!W$300</f>
        <v>0</v>
      </c>
      <c r="X336" s="351">
        <f>'PL,HC,INV'!X$300</f>
        <v>0</v>
      </c>
      <c r="Y336" s="351">
        <f>'PL,HC,INV'!Y$300</f>
        <v>0</v>
      </c>
      <c r="Z336" s="351">
        <f>'PL,HC,INV'!Z$300</f>
        <v>0</v>
      </c>
      <c r="AA336" s="351">
        <f>'PL,HC,INV'!AA$300</f>
        <v>0</v>
      </c>
      <c r="AB336" s="351">
        <f>'PL,HC,INV'!AB$300</f>
        <v>0</v>
      </c>
    </row>
    <row r="337" spans="1:28">
      <c r="A337" s="1057">
        <v>1</v>
      </c>
      <c r="B337" s="1057" t="s">
        <v>549</v>
      </c>
      <c r="C337" s="1061" t="s">
        <v>462</v>
      </c>
      <c r="D337" s="1061" t="s">
        <v>763</v>
      </c>
      <c r="E337" s="1057" t="s">
        <v>47</v>
      </c>
      <c r="G337" s="378"/>
      <c r="H337" s="378"/>
      <c r="I337" s="379"/>
      <c r="J337" s="348" t="s">
        <v>31</v>
      </c>
      <c r="K337" s="1288" t="s">
        <v>800</v>
      </c>
      <c r="L337" s="363" t="s">
        <v>3</v>
      </c>
      <c r="M337" s="717" t="s">
        <v>61</v>
      </c>
      <c r="N337" s="363" t="s">
        <v>5</v>
      </c>
      <c r="O337" s="360" t="str">
        <f>'PL,HC,INV'!$P$4</f>
        <v>BIN</v>
      </c>
      <c r="P337" s="360" t="str">
        <f>'PL,HC,INV'!$I$6</f>
        <v>K_INR</v>
      </c>
      <c r="Q337" s="351">
        <f>'PL,HC,INV'!Q$301</f>
        <v>0</v>
      </c>
      <c r="R337" s="351">
        <f>'PL,HC,INV'!R$301</f>
        <v>0</v>
      </c>
      <c r="S337" s="351">
        <f>'PL,HC,INV'!S$301</f>
        <v>0</v>
      </c>
      <c r="T337" s="351">
        <f>'PL,HC,INV'!T$301</f>
        <v>0</v>
      </c>
      <c r="U337" s="351">
        <f>'PL,HC,INV'!U$301</f>
        <v>0</v>
      </c>
      <c r="V337" s="351">
        <f>'PL,HC,INV'!V$301</f>
        <v>0</v>
      </c>
      <c r="W337" s="351">
        <f>'PL,HC,INV'!W$301</f>
        <v>0</v>
      </c>
      <c r="X337" s="351">
        <f>'PL,HC,INV'!X$301</f>
        <v>0</v>
      </c>
      <c r="Y337" s="351">
        <f>'PL,HC,INV'!Y$301</f>
        <v>0</v>
      </c>
      <c r="Z337" s="351">
        <f>'PL,HC,INV'!Z$301</f>
        <v>0</v>
      </c>
      <c r="AA337" s="351">
        <f>'PL,HC,INV'!AA$301</f>
        <v>0</v>
      </c>
      <c r="AB337" s="351">
        <f>'PL,HC,INV'!AB$301</f>
        <v>0</v>
      </c>
    </row>
    <row r="338" spans="1:28">
      <c r="A338" s="1057">
        <v>1</v>
      </c>
      <c r="B338" s="1057" t="s">
        <v>549</v>
      </c>
      <c r="C338" s="1061" t="s">
        <v>462</v>
      </c>
      <c r="D338" s="1061" t="s">
        <v>764</v>
      </c>
      <c r="E338" s="1057" t="s">
        <v>47</v>
      </c>
      <c r="G338" s="378"/>
      <c r="H338" s="378"/>
      <c r="I338" s="379"/>
      <c r="J338" s="348" t="s">
        <v>31</v>
      </c>
      <c r="K338" s="1288" t="s">
        <v>800</v>
      </c>
      <c r="L338" s="363" t="s">
        <v>3</v>
      </c>
      <c r="M338" s="717" t="s">
        <v>61</v>
      </c>
      <c r="N338" s="363" t="s">
        <v>5</v>
      </c>
      <c r="O338" s="360" t="str">
        <f>'PL,HC,INV'!$P$4</f>
        <v>BIN</v>
      </c>
      <c r="P338" s="360" t="str">
        <f>'PL,HC,INV'!$I$6</f>
        <v>K_INR</v>
      </c>
      <c r="Q338" s="351">
        <f>'PL,HC,INV'!Q$302</f>
        <v>0</v>
      </c>
      <c r="R338" s="351">
        <f>'PL,HC,INV'!R$302</f>
        <v>0</v>
      </c>
      <c r="S338" s="351">
        <f>'PL,HC,INV'!S$302</f>
        <v>0</v>
      </c>
      <c r="T338" s="351">
        <f>'PL,HC,INV'!T$302</f>
        <v>0</v>
      </c>
      <c r="U338" s="351">
        <f>'PL,HC,INV'!U$302</f>
        <v>0</v>
      </c>
      <c r="V338" s="351">
        <f>'PL,HC,INV'!V$302</f>
        <v>0</v>
      </c>
      <c r="W338" s="351">
        <f>'PL,HC,INV'!W$302</f>
        <v>0</v>
      </c>
      <c r="X338" s="351">
        <f>'PL,HC,INV'!X$302</f>
        <v>0</v>
      </c>
      <c r="Y338" s="351">
        <f>'PL,HC,INV'!Y$302</f>
        <v>0</v>
      </c>
      <c r="Z338" s="351">
        <f>'PL,HC,INV'!Z$302</f>
        <v>0</v>
      </c>
      <c r="AA338" s="351">
        <f>'PL,HC,INV'!AA$302</f>
        <v>0</v>
      </c>
      <c r="AB338" s="351">
        <f>'PL,HC,INV'!AB$302</f>
        <v>0</v>
      </c>
    </row>
    <row r="339" spans="1:28">
      <c r="A339" s="1057">
        <v>1</v>
      </c>
      <c r="B339" s="1057" t="s">
        <v>695</v>
      </c>
      <c r="C339" s="1061" t="s">
        <v>731</v>
      </c>
      <c r="D339" s="1057" t="s">
        <v>542</v>
      </c>
      <c r="E339" s="1057" t="s">
        <v>47</v>
      </c>
      <c r="G339" s="378"/>
      <c r="H339" s="378"/>
      <c r="I339" s="379"/>
      <c r="J339" s="723" t="s">
        <v>455</v>
      </c>
      <c r="K339" s="365" t="s">
        <v>58</v>
      </c>
      <c r="L339" s="363" t="s">
        <v>3</v>
      </c>
      <c r="M339" s="717" t="s">
        <v>4</v>
      </c>
      <c r="N339" s="363" t="s">
        <v>5</v>
      </c>
      <c r="O339" s="360" t="str">
        <f>'PL,HC,INV'!$P$4</f>
        <v>BIN</v>
      </c>
      <c r="P339" s="360" t="str">
        <f>'PL,HC,INV'!$I$6</f>
        <v>K_INR</v>
      </c>
      <c r="Q339" s="351">
        <f>'PL,HC,INV'!Q778*-1</f>
        <v>0</v>
      </c>
      <c r="R339" s="351">
        <f>'PL,HC,INV'!R778*-1</f>
        <v>0</v>
      </c>
      <c r="S339" s="351">
        <f>'PL,HC,INV'!S778*-1</f>
        <v>0</v>
      </c>
      <c r="T339" s="351">
        <f>'PL,HC,INV'!T778*-1</f>
        <v>0</v>
      </c>
      <c r="U339" s="351">
        <f>'PL,HC,INV'!U778*-1</f>
        <v>0</v>
      </c>
      <c r="V339" s="351">
        <f>'PL,HC,INV'!V778*-1</f>
        <v>0</v>
      </c>
      <c r="W339" s="351">
        <f>'PL,HC,INV'!W778*-1</f>
        <v>0</v>
      </c>
      <c r="X339" s="351">
        <f>'PL,HC,INV'!X778*-1</f>
        <v>0</v>
      </c>
      <c r="Y339" s="351">
        <f>'PL,HC,INV'!Y778*-1</f>
        <v>0</v>
      </c>
      <c r="Z339" s="351">
        <f>'PL,HC,INV'!Z778*-1</f>
        <v>0</v>
      </c>
      <c r="AA339" s="351">
        <f>'PL,HC,INV'!AA778*-1</f>
        <v>0</v>
      </c>
      <c r="AB339" s="351">
        <f>'PL,HC,INV'!AB778*-1</f>
        <v>0</v>
      </c>
    </row>
    <row r="340" spans="1:28">
      <c r="A340" s="1057">
        <v>1</v>
      </c>
      <c r="B340" s="1057" t="s">
        <v>549</v>
      </c>
      <c r="C340" s="1061" t="s">
        <v>730</v>
      </c>
      <c r="D340" s="1057" t="s">
        <v>685</v>
      </c>
      <c r="E340" s="1057" t="s">
        <v>47</v>
      </c>
      <c r="G340" s="378"/>
      <c r="H340" s="378"/>
      <c r="I340" s="379"/>
      <c r="J340" s="723" t="s">
        <v>456</v>
      </c>
      <c r="K340" s="365" t="s">
        <v>58</v>
      </c>
      <c r="L340" s="363" t="s">
        <v>3</v>
      </c>
      <c r="M340" s="717" t="s">
        <v>4</v>
      </c>
      <c r="N340" s="363" t="s">
        <v>5</v>
      </c>
      <c r="O340" s="360" t="str">
        <f>'PL,HC,INV'!$P$4</f>
        <v>BIN</v>
      </c>
      <c r="P340" s="360" t="str">
        <f>'PL,HC,INV'!$I$6</f>
        <v>K_INR</v>
      </c>
      <c r="Q340" s="351">
        <f>'PL,HC,INV'!Q779*-1</f>
        <v>0</v>
      </c>
      <c r="R340" s="351">
        <f>'PL,HC,INV'!R779*-1</f>
        <v>0</v>
      </c>
      <c r="S340" s="351">
        <f>'PL,HC,INV'!S779*-1</f>
        <v>0</v>
      </c>
      <c r="T340" s="351">
        <f>'PL,HC,INV'!T779*-1</f>
        <v>0</v>
      </c>
      <c r="U340" s="351">
        <f>'PL,HC,INV'!U779*-1</f>
        <v>0</v>
      </c>
      <c r="V340" s="351">
        <f>'PL,HC,INV'!V779*-1</f>
        <v>0</v>
      </c>
      <c r="W340" s="351">
        <f>'PL,HC,INV'!W779*-1</f>
        <v>0</v>
      </c>
      <c r="X340" s="351">
        <f>'PL,HC,INV'!X779*-1</f>
        <v>0</v>
      </c>
      <c r="Y340" s="351">
        <f>'PL,HC,INV'!Y779*-1</f>
        <v>0</v>
      </c>
      <c r="Z340" s="351">
        <f>'PL,HC,INV'!Z779*-1</f>
        <v>0</v>
      </c>
      <c r="AA340" s="351">
        <f>'PL,HC,INV'!AA779*-1</f>
        <v>0</v>
      </c>
      <c r="AB340" s="351">
        <f>'PL,HC,INV'!AB779*-1</f>
        <v>0</v>
      </c>
    </row>
    <row r="341" spans="1:28">
      <c r="A341" s="1057">
        <v>1</v>
      </c>
      <c r="B341" s="1057" t="s">
        <v>726</v>
      </c>
      <c r="C341" s="1061" t="s">
        <v>730</v>
      </c>
      <c r="D341" s="1057" t="s">
        <v>685</v>
      </c>
      <c r="E341" s="1057" t="s">
        <v>47</v>
      </c>
      <c r="G341" s="378"/>
      <c r="H341" s="378"/>
      <c r="I341" s="379"/>
      <c r="J341" s="723" t="s">
        <v>457</v>
      </c>
      <c r="K341" s="365" t="s">
        <v>58</v>
      </c>
      <c r="L341" s="363" t="s">
        <v>3</v>
      </c>
      <c r="M341" s="717" t="s">
        <v>4</v>
      </c>
      <c r="N341" s="363" t="s">
        <v>5</v>
      </c>
      <c r="O341" s="360" t="str">
        <f>'PL,HC,INV'!$P$4</f>
        <v>BIN</v>
      </c>
      <c r="P341" s="360" t="str">
        <f>'PL,HC,INV'!$I$6</f>
        <v>K_INR</v>
      </c>
      <c r="Q341" s="351">
        <f>'PL,HC,INV'!Q781*-1</f>
        <v>0</v>
      </c>
      <c r="R341" s="351">
        <f>'PL,HC,INV'!R781*-1</f>
        <v>0</v>
      </c>
      <c r="S341" s="351">
        <f>'PL,HC,INV'!S781*-1</f>
        <v>0</v>
      </c>
      <c r="T341" s="351">
        <f>'PL,HC,INV'!T781*-1</f>
        <v>0</v>
      </c>
      <c r="U341" s="351">
        <f>'PL,HC,INV'!U781*-1</f>
        <v>0</v>
      </c>
      <c r="V341" s="351">
        <f>'PL,HC,INV'!V781*-1</f>
        <v>0</v>
      </c>
      <c r="W341" s="351">
        <f>'PL,HC,INV'!W781*-1</f>
        <v>0</v>
      </c>
      <c r="X341" s="351">
        <f>'PL,HC,INV'!X781*-1</f>
        <v>0</v>
      </c>
      <c r="Y341" s="351">
        <f>'PL,HC,INV'!Y781*-1</f>
        <v>0</v>
      </c>
      <c r="Z341" s="351">
        <f>'PL,HC,INV'!Z781*-1</f>
        <v>0</v>
      </c>
      <c r="AA341" s="351">
        <f>'PL,HC,INV'!AA781*-1</f>
        <v>0</v>
      </c>
      <c r="AB341" s="351">
        <f>'PL,HC,INV'!AB781*-1</f>
        <v>0</v>
      </c>
    </row>
    <row r="342" spans="1:28">
      <c r="A342" s="1057">
        <v>1</v>
      </c>
      <c r="B342" s="1057" t="s">
        <v>726</v>
      </c>
      <c r="C342" s="1061" t="s">
        <v>731</v>
      </c>
      <c r="D342" s="1057" t="s">
        <v>685</v>
      </c>
      <c r="E342" s="1057" t="s">
        <v>47</v>
      </c>
      <c r="G342" s="378"/>
      <c r="H342" s="378"/>
      <c r="I342" s="379"/>
      <c r="J342" s="723" t="s">
        <v>458</v>
      </c>
      <c r="K342" s="365" t="s">
        <v>58</v>
      </c>
      <c r="L342" s="363" t="s">
        <v>3</v>
      </c>
      <c r="M342" s="717" t="s">
        <v>4</v>
      </c>
      <c r="N342" s="363" t="s">
        <v>5</v>
      </c>
      <c r="O342" s="360" t="str">
        <f>'PL,HC,INV'!$P$4</f>
        <v>BIN</v>
      </c>
      <c r="P342" s="360" t="str">
        <f>'PL,HC,INV'!$I$6</f>
        <v>K_INR</v>
      </c>
      <c r="Q342" s="351">
        <f>'PL,HC,INV'!Q780*-1</f>
        <v>0</v>
      </c>
      <c r="R342" s="351">
        <f>'PL,HC,INV'!R780*-1</f>
        <v>0</v>
      </c>
      <c r="S342" s="351">
        <f>'PL,HC,INV'!S780*-1</f>
        <v>0</v>
      </c>
      <c r="T342" s="351">
        <f>'PL,HC,INV'!T780*-1</f>
        <v>0</v>
      </c>
      <c r="U342" s="351">
        <f>'PL,HC,INV'!U780*-1</f>
        <v>0</v>
      </c>
      <c r="V342" s="351">
        <f>'PL,HC,INV'!V780*-1</f>
        <v>0</v>
      </c>
      <c r="W342" s="351">
        <f>'PL,HC,INV'!W780*-1</f>
        <v>0</v>
      </c>
      <c r="X342" s="351">
        <f>'PL,HC,INV'!X780*-1</f>
        <v>0</v>
      </c>
      <c r="Y342" s="351">
        <f>'PL,HC,INV'!Y780*-1</f>
        <v>0</v>
      </c>
      <c r="Z342" s="351">
        <f>'PL,HC,INV'!Z780*-1</f>
        <v>0</v>
      </c>
      <c r="AA342" s="351">
        <f>'PL,HC,INV'!AA780*-1</f>
        <v>0</v>
      </c>
      <c r="AB342" s="351">
        <f>'PL,HC,INV'!AB780*-1</f>
        <v>0</v>
      </c>
    </row>
    <row r="343" spans="1:28" s="1260" customFormat="1">
      <c r="A343" s="1260">
        <v>1</v>
      </c>
      <c r="C343" s="1261"/>
      <c r="F343" s="1262"/>
      <c r="G343" s="1263"/>
      <c r="H343" s="1263"/>
      <c r="I343" s="1264"/>
      <c r="J343" s="1265" t="s">
        <v>46</v>
      </c>
      <c r="K343" s="1266" t="s">
        <v>462</v>
      </c>
      <c r="L343" s="1267" t="s">
        <v>3</v>
      </c>
      <c r="M343" s="1268" t="s">
        <v>4</v>
      </c>
      <c r="N343" s="1269" t="s">
        <v>5</v>
      </c>
      <c r="O343" s="1270" t="str">
        <f>'PL,HC,INV'!$P$4</f>
        <v>BIN</v>
      </c>
      <c r="P343" s="1270" t="str">
        <f>'PL,HC,INV'!$I$6</f>
        <v>K_INR</v>
      </c>
      <c r="Q343" s="1271">
        <f>SUM(Q344:Q346)</f>
        <v>0</v>
      </c>
      <c r="R343" s="1271">
        <f t="shared" ref="R343:AB343" si="23">SUM(R344:R346)</f>
        <v>0</v>
      </c>
      <c r="S343" s="1271">
        <f t="shared" si="23"/>
        <v>0</v>
      </c>
      <c r="T343" s="1271">
        <f t="shared" si="23"/>
        <v>0</v>
      </c>
      <c r="U343" s="1271">
        <f t="shared" si="23"/>
        <v>0</v>
      </c>
      <c r="V343" s="1271">
        <f t="shared" si="23"/>
        <v>0</v>
      </c>
      <c r="W343" s="1271">
        <f t="shared" si="23"/>
        <v>0</v>
      </c>
      <c r="X343" s="1271">
        <f t="shared" si="23"/>
        <v>0</v>
      </c>
      <c r="Y343" s="1271">
        <f t="shared" si="23"/>
        <v>0</v>
      </c>
      <c r="Z343" s="1271">
        <f t="shared" si="23"/>
        <v>0</v>
      </c>
      <c r="AA343" s="1271">
        <f t="shared" si="23"/>
        <v>0</v>
      </c>
      <c r="AB343" s="1271">
        <f t="shared" si="23"/>
        <v>0</v>
      </c>
    </row>
    <row r="344" spans="1:28">
      <c r="A344" s="1057">
        <v>1</v>
      </c>
      <c r="B344" s="1057" t="s">
        <v>549</v>
      </c>
      <c r="C344" s="1061" t="s">
        <v>730</v>
      </c>
      <c r="D344" s="1057" t="s">
        <v>685</v>
      </c>
      <c r="E344" s="1057" t="s">
        <v>729</v>
      </c>
      <c r="G344" s="378"/>
      <c r="H344" s="378"/>
      <c r="I344" s="379"/>
      <c r="J344" s="353" t="s">
        <v>25</v>
      </c>
      <c r="K344" s="365" t="s">
        <v>58</v>
      </c>
      <c r="L344" s="363" t="s">
        <v>3</v>
      </c>
      <c r="M344" s="717" t="s">
        <v>4</v>
      </c>
      <c r="N344" s="363" t="s">
        <v>5</v>
      </c>
      <c r="O344" s="360" t="str">
        <f>'PL,HC,INV'!$P$4</f>
        <v>BIN</v>
      </c>
      <c r="P344" s="360" t="str">
        <f>'PL,HC,INV'!$I$6</f>
        <v>K_INR</v>
      </c>
      <c r="Q344" s="351">
        <f>'PL,HC,INV'!Q$305</f>
        <v>0</v>
      </c>
      <c r="R344" s="351">
        <f>'PL,HC,INV'!R$305</f>
        <v>0</v>
      </c>
      <c r="S344" s="351">
        <f>'PL,HC,INV'!S$305</f>
        <v>0</v>
      </c>
      <c r="T344" s="351">
        <f>'PL,HC,INV'!T$305</f>
        <v>0</v>
      </c>
      <c r="U344" s="351">
        <f>'PL,HC,INV'!U$305</f>
        <v>0</v>
      </c>
      <c r="V344" s="351">
        <f>'PL,HC,INV'!V$305</f>
        <v>0</v>
      </c>
      <c r="W344" s="351">
        <f>'PL,HC,INV'!W$305</f>
        <v>0</v>
      </c>
      <c r="X344" s="351">
        <f>'PL,HC,INV'!X$305</f>
        <v>0</v>
      </c>
      <c r="Y344" s="351">
        <f>'PL,HC,INV'!Y$305</f>
        <v>0</v>
      </c>
      <c r="Z344" s="351">
        <f>'PL,HC,INV'!Z$305</f>
        <v>0</v>
      </c>
      <c r="AA344" s="351">
        <f>'PL,HC,INV'!AA$305</f>
        <v>0</v>
      </c>
      <c r="AB344" s="351">
        <f>'PL,HC,INV'!AB$305</f>
        <v>0</v>
      </c>
    </row>
    <row r="345" spans="1:28">
      <c r="A345" s="1057">
        <v>1</v>
      </c>
      <c r="B345" s="1057" t="s">
        <v>549</v>
      </c>
      <c r="C345" s="1061" t="s">
        <v>730</v>
      </c>
      <c r="D345" s="1057" t="s">
        <v>542</v>
      </c>
      <c r="E345" s="1057" t="s">
        <v>539</v>
      </c>
      <c r="G345" s="378"/>
      <c r="H345" s="378"/>
      <c r="I345" s="379"/>
      <c r="J345" s="353" t="s">
        <v>26</v>
      </c>
      <c r="K345" s="365" t="s">
        <v>58</v>
      </c>
      <c r="L345" s="363" t="s">
        <v>3</v>
      </c>
      <c r="M345" s="717" t="s">
        <v>4</v>
      </c>
      <c r="N345" s="363" t="s">
        <v>5</v>
      </c>
      <c r="O345" s="360" t="str">
        <f>'PL,HC,INV'!$P$4</f>
        <v>BIN</v>
      </c>
      <c r="P345" s="360" t="str">
        <f>'PL,HC,INV'!$I$6</f>
        <v>K_INR</v>
      </c>
      <c r="Q345" s="351">
        <f>'PL,HC,INV'!Q$306</f>
        <v>0</v>
      </c>
      <c r="R345" s="351">
        <f>'PL,HC,INV'!R$306</f>
        <v>0</v>
      </c>
      <c r="S345" s="351">
        <f>'PL,HC,INV'!S$306</f>
        <v>0</v>
      </c>
      <c r="T345" s="351">
        <f>'PL,HC,INV'!T$306</f>
        <v>0</v>
      </c>
      <c r="U345" s="351">
        <f>'PL,HC,INV'!U$306</f>
        <v>0</v>
      </c>
      <c r="V345" s="351">
        <f>'PL,HC,INV'!V$306</f>
        <v>0</v>
      </c>
      <c r="W345" s="351">
        <f>'PL,HC,INV'!W$306</f>
        <v>0</v>
      </c>
      <c r="X345" s="351">
        <f>'PL,HC,INV'!X$306</f>
        <v>0</v>
      </c>
      <c r="Y345" s="351">
        <f>'PL,HC,INV'!Y$306</f>
        <v>0</v>
      </c>
      <c r="Z345" s="351">
        <f>'PL,HC,INV'!Z$306</f>
        <v>0</v>
      </c>
      <c r="AA345" s="351">
        <f>'PL,HC,INV'!AA$306</f>
        <v>0</v>
      </c>
      <c r="AB345" s="351">
        <f>'PL,HC,INV'!AB$306</f>
        <v>0</v>
      </c>
    </row>
    <row r="346" spans="1:28">
      <c r="A346" s="1057">
        <v>1</v>
      </c>
      <c r="B346" s="1057" t="s">
        <v>695</v>
      </c>
      <c r="C346" s="1061" t="s">
        <v>730</v>
      </c>
      <c r="D346" s="1057" t="s">
        <v>542</v>
      </c>
      <c r="E346" s="1057" t="s">
        <v>539</v>
      </c>
      <c r="G346" s="378"/>
      <c r="H346" s="378"/>
      <c r="I346" s="379"/>
      <c r="J346" s="353" t="s">
        <v>27</v>
      </c>
      <c r="K346" s="365" t="s">
        <v>58</v>
      </c>
      <c r="L346" s="363" t="s">
        <v>3</v>
      </c>
      <c r="M346" s="717" t="s">
        <v>4</v>
      </c>
      <c r="N346" s="363" t="s">
        <v>5</v>
      </c>
      <c r="O346" s="360" t="str">
        <f>'PL,HC,INV'!$P$4</f>
        <v>BIN</v>
      </c>
      <c r="P346" s="360" t="str">
        <f>'PL,HC,INV'!$I$6</f>
        <v>K_INR</v>
      </c>
      <c r="Q346" s="351">
        <f>'PL,HC,INV'!Q$307</f>
        <v>0</v>
      </c>
      <c r="R346" s="351">
        <f>'PL,HC,INV'!R$307</f>
        <v>0</v>
      </c>
      <c r="S346" s="351">
        <f>'PL,HC,INV'!S$307</f>
        <v>0</v>
      </c>
      <c r="T346" s="351">
        <f>'PL,HC,INV'!T$307</f>
        <v>0</v>
      </c>
      <c r="U346" s="351">
        <f>'PL,HC,INV'!U$307</f>
        <v>0</v>
      </c>
      <c r="V346" s="351">
        <f>'PL,HC,INV'!V$307</f>
        <v>0</v>
      </c>
      <c r="W346" s="351">
        <f>'PL,HC,INV'!W$307</f>
        <v>0</v>
      </c>
      <c r="X346" s="351">
        <f>'PL,HC,INV'!X$307</f>
        <v>0</v>
      </c>
      <c r="Y346" s="351">
        <f>'PL,HC,INV'!Y$307</f>
        <v>0</v>
      </c>
      <c r="Z346" s="351">
        <f>'PL,HC,INV'!Z$307</f>
        <v>0</v>
      </c>
      <c r="AA346" s="351">
        <f>'PL,HC,INV'!AA$307</f>
        <v>0</v>
      </c>
      <c r="AB346" s="351">
        <f>'PL,HC,INV'!AB$307</f>
        <v>0</v>
      </c>
    </row>
    <row r="347" spans="1:28" s="1260" customFormat="1">
      <c r="A347" s="1260">
        <v>1</v>
      </c>
      <c r="B347" s="1260" t="s">
        <v>795</v>
      </c>
      <c r="C347" s="1261" t="s">
        <v>58</v>
      </c>
      <c r="D347" s="1260" t="s">
        <v>793</v>
      </c>
      <c r="E347" s="1260" t="s">
        <v>792</v>
      </c>
      <c r="F347" s="1262"/>
      <c r="G347" s="1263"/>
      <c r="H347" s="1263"/>
      <c r="I347" s="1264"/>
      <c r="J347" s="1265" t="s">
        <v>48</v>
      </c>
      <c r="K347" s="1266" t="s">
        <v>462</v>
      </c>
      <c r="L347" s="1267" t="s">
        <v>3</v>
      </c>
      <c r="M347" s="1268" t="s">
        <v>4</v>
      </c>
      <c r="N347" s="1269" t="s">
        <v>5</v>
      </c>
      <c r="O347" s="1270" t="str">
        <f>'PL,HC,INV'!$P$4</f>
        <v>BIN</v>
      </c>
      <c r="P347" s="1270" t="str">
        <f>'PL,HC,INV'!$I$6</f>
        <v>K_INR</v>
      </c>
      <c r="Q347" s="1271">
        <f>Q331-Q343</f>
        <v>0</v>
      </c>
      <c r="R347" s="1271">
        <f t="shared" ref="R347:AB347" si="24">R331-R343</f>
        <v>0</v>
      </c>
      <c r="S347" s="1271">
        <f t="shared" si="24"/>
        <v>0</v>
      </c>
      <c r="T347" s="1271">
        <f t="shared" si="24"/>
        <v>0</v>
      </c>
      <c r="U347" s="1271">
        <f t="shared" si="24"/>
        <v>0</v>
      </c>
      <c r="V347" s="1271">
        <f t="shared" si="24"/>
        <v>0</v>
      </c>
      <c r="W347" s="1271">
        <f t="shared" si="24"/>
        <v>0</v>
      </c>
      <c r="X347" s="1271">
        <f t="shared" si="24"/>
        <v>0</v>
      </c>
      <c r="Y347" s="1271">
        <f t="shared" si="24"/>
        <v>0</v>
      </c>
      <c r="Z347" s="1271">
        <f t="shared" si="24"/>
        <v>0</v>
      </c>
      <c r="AA347" s="1271">
        <f t="shared" si="24"/>
        <v>0</v>
      </c>
      <c r="AB347" s="1271">
        <f t="shared" si="24"/>
        <v>0</v>
      </c>
    </row>
    <row r="348" spans="1:28">
      <c r="A348" s="1057">
        <v>1</v>
      </c>
      <c r="B348" s="1057" t="s">
        <v>795</v>
      </c>
      <c r="C348" s="1061" t="s">
        <v>58</v>
      </c>
      <c r="D348" s="1057" t="s">
        <v>793</v>
      </c>
      <c r="E348" s="1057" t="s">
        <v>541</v>
      </c>
      <c r="G348" s="378"/>
      <c r="H348" s="378"/>
      <c r="I348" s="379"/>
      <c r="J348" s="348" t="s">
        <v>23</v>
      </c>
      <c r="K348" s="365" t="s">
        <v>58</v>
      </c>
      <c r="L348" s="363" t="s">
        <v>3</v>
      </c>
      <c r="M348" s="717" t="s">
        <v>4</v>
      </c>
      <c r="N348" s="363" t="s">
        <v>5</v>
      </c>
      <c r="O348" s="360" t="str">
        <f>'PL,HC,INV'!$P$4</f>
        <v>BIN</v>
      </c>
      <c r="P348" s="360" t="str">
        <f>'PL,HC,INV'!$I$6</f>
        <v>K_INR</v>
      </c>
      <c r="Q348" s="351">
        <f>'PL,HC,INV'!Q$310</f>
        <v>0</v>
      </c>
      <c r="R348" s="351">
        <f>'PL,HC,INV'!R$310</f>
        <v>0</v>
      </c>
      <c r="S348" s="351">
        <f>'PL,HC,INV'!S$310</f>
        <v>0</v>
      </c>
      <c r="T348" s="351">
        <f>'PL,HC,INV'!T$310</f>
        <v>0</v>
      </c>
      <c r="U348" s="351">
        <f>'PL,HC,INV'!U$310</f>
        <v>0</v>
      </c>
      <c r="V348" s="351">
        <f>'PL,HC,INV'!V$310</f>
        <v>0</v>
      </c>
      <c r="W348" s="351">
        <f>'PL,HC,INV'!W$310</f>
        <v>0</v>
      </c>
      <c r="X348" s="351">
        <f>'PL,HC,INV'!X$310</f>
        <v>0</v>
      </c>
      <c r="Y348" s="351">
        <f>'PL,HC,INV'!Y$310</f>
        <v>0</v>
      </c>
      <c r="Z348" s="351">
        <f>'PL,HC,INV'!Z$310</f>
        <v>0</v>
      </c>
      <c r="AA348" s="351">
        <f>'PL,HC,INV'!AA$310</f>
        <v>0</v>
      </c>
      <c r="AB348" s="351">
        <f>'PL,HC,INV'!AB$310</f>
        <v>0</v>
      </c>
    </row>
    <row r="349" spans="1:28">
      <c r="A349" s="1057">
        <v>1</v>
      </c>
      <c r="B349" s="1057" t="s">
        <v>795</v>
      </c>
      <c r="C349" s="1061" t="s">
        <v>58</v>
      </c>
      <c r="D349" s="1057" t="s">
        <v>793</v>
      </c>
      <c r="E349" s="1060" t="s">
        <v>200</v>
      </c>
      <c r="G349" s="378"/>
      <c r="H349" s="378"/>
      <c r="I349" s="379"/>
      <c r="J349" s="348" t="s">
        <v>24</v>
      </c>
      <c r="K349" s="365" t="s">
        <v>58</v>
      </c>
      <c r="L349" s="363" t="s">
        <v>3</v>
      </c>
      <c r="M349" s="717" t="s">
        <v>4</v>
      </c>
      <c r="N349" s="363" t="s">
        <v>5</v>
      </c>
      <c r="O349" s="360" t="str">
        <f>'PL,HC,INV'!$P$4</f>
        <v>BIN</v>
      </c>
      <c r="P349" s="360" t="str">
        <f>'PL,HC,INV'!$I$6</f>
        <v>K_INR</v>
      </c>
      <c r="Q349" s="351">
        <f>'PL,HC,INV'!Q$311</f>
        <v>0</v>
      </c>
      <c r="R349" s="351">
        <f>'PL,HC,INV'!R$311</f>
        <v>0</v>
      </c>
      <c r="S349" s="351">
        <f>'PL,HC,INV'!S$311</f>
        <v>0</v>
      </c>
      <c r="T349" s="351">
        <f>'PL,HC,INV'!T$311</f>
        <v>0</v>
      </c>
      <c r="U349" s="351">
        <f>'PL,HC,INV'!U$311</f>
        <v>0</v>
      </c>
      <c r="V349" s="351">
        <f>'PL,HC,INV'!V$311</f>
        <v>0</v>
      </c>
      <c r="W349" s="351">
        <f>'PL,HC,INV'!W$311</f>
        <v>0</v>
      </c>
      <c r="X349" s="351">
        <f>'PL,HC,INV'!X$311</f>
        <v>0</v>
      </c>
      <c r="Y349" s="351">
        <f>'PL,HC,INV'!Y$311</f>
        <v>0</v>
      </c>
      <c r="Z349" s="351">
        <f>'PL,HC,INV'!Z$311</f>
        <v>0</v>
      </c>
      <c r="AA349" s="351">
        <f>'PL,HC,INV'!AA$311</f>
        <v>0</v>
      </c>
      <c r="AB349" s="351">
        <f>'PL,HC,INV'!AB$311</f>
        <v>0</v>
      </c>
    </row>
    <row r="350" spans="1:28" s="1260" customFormat="1">
      <c r="A350" s="1260">
        <v>1</v>
      </c>
      <c r="B350" s="1260" t="s">
        <v>795</v>
      </c>
      <c r="C350" s="1261" t="s">
        <v>58</v>
      </c>
      <c r="D350" s="1260" t="s">
        <v>793</v>
      </c>
      <c r="E350" s="1260" t="s">
        <v>10</v>
      </c>
      <c r="F350" s="1262"/>
      <c r="G350" s="1263"/>
      <c r="H350" s="1263"/>
      <c r="I350" s="1264"/>
      <c r="J350" s="1265" t="s">
        <v>10</v>
      </c>
      <c r="K350" s="1266" t="s">
        <v>462</v>
      </c>
      <c r="L350" s="1267" t="s">
        <v>3</v>
      </c>
      <c r="M350" s="1268" t="s">
        <v>4</v>
      </c>
      <c r="N350" s="1269" t="s">
        <v>5</v>
      </c>
      <c r="O350" s="1270" t="str">
        <f>'PL,HC,INV'!$P$4</f>
        <v>BIN</v>
      </c>
      <c r="P350" s="1270" t="str">
        <f>'PL,HC,INV'!$I$6</f>
        <v>K_INR</v>
      </c>
      <c r="Q350" s="1271">
        <f>Q347+Q348-Q349</f>
        <v>0</v>
      </c>
      <c r="R350" s="1271">
        <f t="shared" ref="R350:AB350" si="25">R347+R348-R349</f>
        <v>0</v>
      </c>
      <c r="S350" s="1271">
        <f t="shared" si="25"/>
        <v>0</v>
      </c>
      <c r="T350" s="1271">
        <f t="shared" si="25"/>
        <v>0</v>
      </c>
      <c r="U350" s="1271">
        <f t="shared" si="25"/>
        <v>0</v>
      </c>
      <c r="V350" s="1271">
        <f t="shared" si="25"/>
        <v>0</v>
      </c>
      <c r="W350" s="1271">
        <f t="shared" si="25"/>
        <v>0</v>
      </c>
      <c r="X350" s="1271">
        <f t="shared" si="25"/>
        <v>0</v>
      </c>
      <c r="Y350" s="1271">
        <f t="shared" si="25"/>
        <v>0</v>
      </c>
      <c r="Z350" s="1271">
        <f t="shared" si="25"/>
        <v>0</v>
      </c>
      <c r="AA350" s="1271">
        <f t="shared" si="25"/>
        <v>0</v>
      </c>
      <c r="AB350" s="1271">
        <f t="shared" si="25"/>
        <v>0</v>
      </c>
    </row>
    <row r="351" spans="1:28" s="387" customFormat="1">
      <c r="A351" s="1057">
        <v>1</v>
      </c>
      <c r="F351" s="619"/>
      <c r="G351" s="380"/>
      <c r="H351" s="380"/>
      <c r="I351" s="380"/>
      <c r="J351" s="388"/>
      <c r="K351" s="389"/>
      <c r="L351" s="389"/>
      <c r="M351" s="389"/>
      <c r="N351" s="389"/>
      <c r="O351" s="388"/>
      <c r="P351" s="388"/>
      <c r="Q351" s="388"/>
      <c r="R351" s="388"/>
      <c r="S351" s="388"/>
      <c r="T351" s="388"/>
      <c r="U351" s="388"/>
      <c r="V351" s="388"/>
      <c r="W351" s="388"/>
      <c r="X351" s="388"/>
      <c r="Y351" s="388"/>
      <c r="Z351" s="388"/>
      <c r="AA351" s="388"/>
      <c r="AB351" s="388"/>
    </row>
    <row r="352" spans="1:28" s="387" customFormat="1">
      <c r="A352" s="1057">
        <v>1</v>
      </c>
      <c r="F352" s="619"/>
      <c r="G352" s="378"/>
      <c r="H352" s="380"/>
      <c r="I352" s="378"/>
      <c r="J352" s="388"/>
      <c r="K352" s="389"/>
      <c r="L352" s="389"/>
      <c r="M352" s="389"/>
      <c r="N352" s="389"/>
      <c r="O352" s="388"/>
      <c r="P352" s="388"/>
      <c r="Q352" s="388"/>
      <c r="R352" s="388"/>
      <c r="S352" s="388"/>
      <c r="T352" s="388"/>
      <c r="U352" s="388"/>
      <c r="V352" s="388"/>
      <c r="W352" s="388"/>
      <c r="X352" s="388"/>
      <c r="Y352" s="388"/>
      <c r="Z352" s="388"/>
      <c r="AA352" s="388"/>
      <c r="AB352" s="388"/>
    </row>
    <row r="353" spans="1:28" s="1289" customFormat="1">
      <c r="A353" s="1289">
        <v>1</v>
      </c>
      <c r="C353" s="1290" t="s">
        <v>544</v>
      </c>
      <c r="F353" s="1291"/>
      <c r="G353" s="1295"/>
      <c r="H353" s="1295"/>
      <c r="I353" s="1296"/>
      <c r="J353" s="1293" t="s">
        <v>62</v>
      </c>
      <c r="K353" s="1297" t="s">
        <v>54</v>
      </c>
      <c r="L353" s="1298" t="s">
        <v>3</v>
      </c>
      <c r="M353" s="1299" t="s">
        <v>4</v>
      </c>
      <c r="N353" s="1298" t="s">
        <v>63</v>
      </c>
      <c r="O353" s="1300" t="str">
        <f>'PL,HC,INV'!$P$4</f>
        <v>BIN</v>
      </c>
      <c r="P353" s="1300" t="s">
        <v>345</v>
      </c>
      <c r="Q353" s="1294"/>
      <c r="R353" s="1294"/>
      <c r="S353" s="1294"/>
      <c r="T353" s="1294"/>
      <c r="U353" s="1294"/>
      <c r="V353" s="1294"/>
      <c r="W353" s="1294"/>
      <c r="X353" s="1294"/>
      <c r="Y353" s="1294"/>
      <c r="Z353" s="1294"/>
      <c r="AA353" s="1294"/>
      <c r="AB353" s="1294"/>
    </row>
    <row r="354" spans="1:28" s="1306" customFormat="1">
      <c r="A354" s="1306">
        <v>1</v>
      </c>
      <c r="C354" s="1307" t="s">
        <v>463</v>
      </c>
      <c r="F354" s="1309"/>
      <c r="G354" s="1319"/>
      <c r="H354" s="1319"/>
      <c r="I354" s="1320"/>
      <c r="J354" s="1321" t="s">
        <v>62</v>
      </c>
      <c r="K354" s="1322" t="s">
        <v>54</v>
      </c>
      <c r="L354" s="1323" t="s">
        <v>3</v>
      </c>
      <c r="M354" s="1324" t="s">
        <v>4</v>
      </c>
      <c r="N354" s="1325" t="s">
        <v>64</v>
      </c>
      <c r="O354" s="1326" t="str">
        <f>'PL,HC,INV'!$P$4</f>
        <v>BIN</v>
      </c>
      <c r="P354" s="1326" t="s">
        <v>345</v>
      </c>
      <c r="Q354" s="1318"/>
      <c r="R354" s="1318"/>
      <c r="S354" s="1318"/>
      <c r="T354" s="1318"/>
      <c r="U354" s="1318"/>
      <c r="V354" s="1318"/>
      <c r="W354" s="1318"/>
      <c r="X354" s="1318"/>
      <c r="Y354" s="1318"/>
      <c r="Z354" s="1318"/>
      <c r="AA354" s="1318"/>
      <c r="AB354" s="1318"/>
    </row>
    <row r="355" spans="1:28">
      <c r="A355" s="1057">
        <v>1</v>
      </c>
      <c r="B355" s="1057" t="s">
        <v>732</v>
      </c>
      <c r="C355" s="1057" t="s">
        <v>701</v>
      </c>
      <c r="D355" s="1057" t="s">
        <v>64</v>
      </c>
      <c r="E355" s="1057" t="s">
        <v>545</v>
      </c>
      <c r="G355" s="378"/>
      <c r="H355" s="378"/>
      <c r="I355" s="379"/>
      <c r="J355" s="349" t="s">
        <v>62</v>
      </c>
      <c r="K355" s="364" t="s">
        <v>54</v>
      </c>
      <c r="L355" s="363" t="s">
        <v>3</v>
      </c>
      <c r="M355" s="717" t="s">
        <v>4</v>
      </c>
      <c r="N355" s="365" t="s">
        <v>65</v>
      </c>
      <c r="O355" s="347" t="str">
        <f>'PL,HC,INV'!$P$4</f>
        <v>BIN</v>
      </c>
      <c r="P355" s="347" t="s">
        <v>345</v>
      </c>
      <c r="Q355" s="351">
        <f>'PL,HC,INV'!Q$825</f>
        <v>49</v>
      </c>
      <c r="R355" s="351">
        <f>'PL,HC,INV'!R$825</f>
        <v>45</v>
      </c>
      <c r="S355" s="351">
        <f>'PL,HC,INV'!S$825</f>
        <v>43</v>
      </c>
      <c r="T355" s="351">
        <f>'PL,HC,INV'!T$825</f>
        <v>42</v>
      </c>
      <c r="U355" s="351">
        <f>'PL,HC,INV'!U$825</f>
        <v>44</v>
      </c>
      <c r="V355" s="351">
        <f>'PL,HC,INV'!V$825</f>
        <v>45</v>
      </c>
      <c r="W355" s="351">
        <f>'PL,HC,INV'!W$825</f>
        <v>45</v>
      </c>
      <c r="X355" s="351">
        <f>'PL,HC,INV'!X$825</f>
        <v>45</v>
      </c>
      <c r="Y355" s="351">
        <f>'PL,HC,INV'!Y$825</f>
        <v>44</v>
      </c>
      <c r="Z355" s="351">
        <f>'PL,HC,INV'!Z$825</f>
        <v>43</v>
      </c>
      <c r="AA355" s="351">
        <f>'PL,HC,INV'!AA$825</f>
        <v>43</v>
      </c>
      <c r="AB355" s="351">
        <f>'PL,HC,INV'!AB$825</f>
        <v>43</v>
      </c>
    </row>
    <row r="356" spans="1:28">
      <c r="A356" s="1057">
        <v>1</v>
      </c>
      <c r="B356" s="1057" t="s">
        <v>732</v>
      </c>
      <c r="C356" s="1057" t="s">
        <v>701</v>
      </c>
      <c r="D356" s="1057" t="s">
        <v>64</v>
      </c>
      <c r="E356" s="1057" t="s">
        <v>545</v>
      </c>
      <c r="G356" s="378"/>
      <c r="H356" s="378"/>
      <c r="I356" s="379"/>
      <c r="J356" s="349" t="s">
        <v>62</v>
      </c>
      <c r="K356" s="364" t="s">
        <v>54</v>
      </c>
      <c r="L356" s="363" t="s">
        <v>3</v>
      </c>
      <c r="M356" s="717" t="s">
        <v>4</v>
      </c>
      <c r="N356" s="365" t="s">
        <v>66</v>
      </c>
      <c r="O356" s="347" t="str">
        <f>'PL,HC,INV'!$P$4</f>
        <v>BIN</v>
      </c>
      <c r="P356" s="347" t="s">
        <v>345</v>
      </c>
      <c r="Q356" s="351">
        <f>'PL,HC,INV'!Q$826</f>
        <v>0</v>
      </c>
      <c r="R356" s="351">
        <f>'PL,HC,INV'!R$826</f>
        <v>0</v>
      </c>
      <c r="S356" s="351">
        <f>'PL,HC,INV'!S$826</f>
        <v>0</v>
      </c>
      <c r="T356" s="351">
        <f>'PL,HC,INV'!T$826</f>
        <v>0</v>
      </c>
      <c r="U356" s="351">
        <f>'PL,HC,INV'!U$826</f>
        <v>0</v>
      </c>
      <c r="V356" s="351">
        <f>'PL,HC,INV'!V$826</f>
        <v>0</v>
      </c>
      <c r="W356" s="351">
        <f>'PL,HC,INV'!W$826</f>
        <v>2</v>
      </c>
      <c r="X356" s="351">
        <f>'PL,HC,INV'!X$826</f>
        <v>2</v>
      </c>
      <c r="Y356" s="351">
        <f>'PL,HC,INV'!Y$826</f>
        <v>2</v>
      </c>
      <c r="Z356" s="351">
        <f>'PL,HC,INV'!Z$826</f>
        <v>2</v>
      </c>
      <c r="AA356" s="351">
        <f>'PL,HC,INV'!AA$826</f>
        <v>3</v>
      </c>
      <c r="AB356" s="351">
        <f>'PL,HC,INV'!AB$826</f>
        <v>4</v>
      </c>
    </row>
    <row r="357" spans="1:28">
      <c r="A357" s="1057">
        <v>1</v>
      </c>
      <c r="B357" s="1057" t="s">
        <v>544</v>
      </c>
      <c r="C357" s="1057" t="s">
        <v>463</v>
      </c>
      <c r="D357" s="1057" t="s">
        <v>64</v>
      </c>
      <c r="E357" s="1057" t="s">
        <v>545</v>
      </c>
      <c r="G357" s="378"/>
      <c r="H357" s="378"/>
      <c r="I357" s="379"/>
      <c r="J357" s="349" t="s">
        <v>62</v>
      </c>
      <c r="K357" s="364" t="s">
        <v>54</v>
      </c>
      <c r="L357" s="363" t="s">
        <v>3</v>
      </c>
      <c r="M357" s="717" t="s">
        <v>4</v>
      </c>
      <c r="N357" s="365" t="s">
        <v>67</v>
      </c>
      <c r="O357" s="347" t="str">
        <f>'PL,HC,INV'!$P$4</f>
        <v>BIN</v>
      </c>
      <c r="P357" s="347" t="s">
        <v>345</v>
      </c>
      <c r="Q357" s="351">
        <f>'PL,HC,INV'!Q$827</f>
        <v>28</v>
      </c>
      <c r="R357" s="351">
        <f>'PL,HC,INV'!R$827</f>
        <v>28</v>
      </c>
      <c r="S357" s="351">
        <f>'PL,HC,INV'!S$827</f>
        <v>27</v>
      </c>
      <c r="T357" s="351">
        <f>'PL,HC,INV'!T$827</f>
        <v>27</v>
      </c>
      <c r="U357" s="351">
        <f>'PL,HC,INV'!U$827</f>
        <v>27</v>
      </c>
      <c r="V357" s="351">
        <f>'PL,HC,INV'!V$827</f>
        <v>27</v>
      </c>
      <c r="W357" s="351">
        <f>'PL,HC,INV'!W$827</f>
        <v>27</v>
      </c>
      <c r="X357" s="351">
        <f>'PL,HC,INV'!X$827</f>
        <v>27</v>
      </c>
      <c r="Y357" s="351">
        <f>'PL,HC,INV'!Y$827</f>
        <v>27</v>
      </c>
      <c r="Z357" s="351">
        <f>'PL,HC,INV'!Z$827</f>
        <v>27</v>
      </c>
      <c r="AA357" s="351">
        <f>'PL,HC,INV'!AA$827</f>
        <v>27</v>
      </c>
      <c r="AB357" s="351">
        <f>'PL,HC,INV'!AB$827</f>
        <v>28</v>
      </c>
    </row>
    <row r="358" spans="1:28">
      <c r="A358" s="1057">
        <v>1</v>
      </c>
      <c r="B358" s="1057" t="s">
        <v>732</v>
      </c>
      <c r="C358" s="1057" t="s">
        <v>463</v>
      </c>
      <c r="D358" s="1057" t="s">
        <v>64</v>
      </c>
      <c r="E358" s="1057" t="s">
        <v>545</v>
      </c>
      <c r="G358" s="378"/>
      <c r="H358" s="378"/>
      <c r="I358" s="379"/>
      <c r="J358" s="349" t="s">
        <v>62</v>
      </c>
      <c r="K358" s="364" t="s">
        <v>54</v>
      </c>
      <c r="L358" s="363" t="s">
        <v>3</v>
      </c>
      <c r="M358" s="717" t="s">
        <v>4</v>
      </c>
      <c r="N358" s="365" t="s">
        <v>68</v>
      </c>
      <c r="O358" s="347" t="str">
        <f>'PL,HC,INV'!$P$4</f>
        <v>BIN</v>
      </c>
      <c r="P358" s="347" t="s">
        <v>345</v>
      </c>
      <c r="Q358" s="351">
        <f>'PL,HC,INV'!Q$828</f>
        <v>20</v>
      </c>
      <c r="R358" s="351">
        <f>'PL,HC,INV'!R$828</f>
        <v>20</v>
      </c>
      <c r="S358" s="351">
        <f>'PL,HC,INV'!S$828</f>
        <v>20</v>
      </c>
      <c r="T358" s="351">
        <f>'PL,HC,INV'!T$828</f>
        <v>20</v>
      </c>
      <c r="U358" s="351">
        <f>'PL,HC,INV'!U$828</f>
        <v>20</v>
      </c>
      <c r="V358" s="351">
        <f>'PL,HC,INV'!V$828</f>
        <v>20</v>
      </c>
      <c r="W358" s="351">
        <f>'PL,HC,INV'!W$828</f>
        <v>20</v>
      </c>
      <c r="X358" s="351">
        <f>'PL,HC,INV'!X$828</f>
        <v>20</v>
      </c>
      <c r="Y358" s="351">
        <f>'PL,HC,INV'!Y$828</f>
        <v>20</v>
      </c>
      <c r="Z358" s="351">
        <f>'PL,HC,INV'!Z$828</f>
        <v>20</v>
      </c>
      <c r="AA358" s="351">
        <f>'PL,HC,INV'!AA$828</f>
        <v>19</v>
      </c>
      <c r="AB358" s="351">
        <f>'PL,HC,INV'!AB$828</f>
        <v>19</v>
      </c>
    </row>
    <row r="359" spans="1:28" s="1260" customFormat="1">
      <c r="A359" s="1260">
        <v>1</v>
      </c>
      <c r="F359" s="1262"/>
      <c r="G359" s="1275"/>
      <c r="H359" s="1275"/>
      <c r="I359" s="1276"/>
      <c r="J359" s="1277" t="s">
        <v>62</v>
      </c>
      <c r="K359" s="1266" t="s">
        <v>54</v>
      </c>
      <c r="L359" s="1278" t="s">
        <v>3</v>
      </c>
      <c r="M359" s="1279" t="s">
        <v>4</v>
      </c>
      <c r="N359" s="1301" t="s">
        <v>88</v>
      </c>
      <c r="O359" s="1302" t="str">
        <f>'PL,HC,INV'!$P$4</f>
        <v>BIN</v>
      </c>
      <c r="P359" s="1302" t="s">
        <v>345</v>
      </c>
      <c r="Q359" s="1271"/>
      <c r="R359" s="1271"/>
      <c r="S359" s="1271"/>
      <c r="T359" s="1271"/>
      <c r="U359" s="1271"/>
      <c r="V359" s="1271"/>
      <c r="W359" s="1271"/>
      <c r="X359" s="1271"/>
      <c r="Y359" s="1271"/>
      <c r="Z359" s="1271"/>
      <c r="AA359" s="1271"/>
      <c r="AB359" s="1271"/>
    </row>
    <row r="360" spans="1:28">
      <c r="A360" s="1057">
        <v>1</v>
      </c>
      <c r="B360" s="1057" t="s">
        <v>733</v>
      </c>
      <c r="C360" s="1057" t="s">
        <v>701</v>
      </c>
      <c r="D360" s="1057" t="s">
        <v>88</v>
      </c>
      <c r="E360" s="1057" t="s">
        <v>734</v>
      </c>
      <c r="G360" s="378"/>
      <c r="H360" s="378"/>
      <c r="I360" s="379"/>
      <c r="J360" s="349" t="s">
        <v>62</v>
      </c>
      <c r="K360" s="364" t="s">
        <v>54</v>
      </c>
      <c r="L360" s="363" t="s">
        <v>3</v>
      </c>
      <c r="M360" s="717" t="s">
        <v>4</v>
      </c>
      <c r="N360" s="365" t="s">
        <v>69</v>
      </c>
      <c r="O360" s="347" t="str">
        <f>'PL,HC,INV'!$P$4</f>
        <v>BIN</v>
      </c>
      <c r="P360" s="347" t="s">
        <v>345</v>
      </c>
      <c r="Q360" s="351">
        <f>'PL,HC,INV'!Q$830</f>
        <v>49</v>
      </c>
      <c r="R360" s="351">
        <f>'PL,HC,INV'!R$830</f>
        <v>48</v>
      </c>
      <c r="S360" s="351">
        <f>'PL,HC,INV'!S$830</f>
        <v>49</v>
      </c>
      <c r="T360" s="351">
        <f>'PL,HC,INV'!T$830</f>
        <v>49</v>
      </c>
      <c r="U360" s="351">
        <f>'PL,HC,INV'!U$830</f>
        <v>50</v>
      </c>
      <c r="V360" s="351">
        <f>'PL,HC,INV'!V$830</f>
        <v>50</v>
      </c>
      <c r="W360" s="351">
        <f>'PL,HC,INV'!W$830</f>
        <v>50</v>
      </c>
      <c r="X360" s="351">
        <f>'PL,HC,INV'!X$830</f>
        <v>48</v>
      </c>
      <c r="Y360" s="351">
        <f>'PL,HC,INV'!Y$830</f>
        <v>48</v>
      </c>
      <c r="Z360" s="351">
        <f>'PL,HC,INV'!Z$830</f>
        <v>49</v>
      </c>
      <c r="AA360" s="351">
        <f>'PL,HC,INV'!AA$830</f>
        <v>49</v>
      </c>
      <c r="AB360" s="351">
        <f>'PL,HC,INV'!AB$830</f>
        <v>48</v>
      </c>
    </row>
    <row r="361" spans="1:28">
      <c r="A361" s="1057">
        <v>1</v>
      </c>
      <c r="B361" s="1057" t="s">
        <v>544</v>
      </c>
      <c r="C361" s="1057" t="s">
        <v>701</v>
      </c>
      <c r="D361" s="1057" t="s">
        <v>88</v>
      </c>
      <c r="E361" s="1057" t="s">
        <v>545</v>
      </c>
      <c r="G361" s="378"/>
      <c r="H361" s="378"/>
      <c r="I361" s="379"/>
      <c r="J361" s="349" t="s">
        <v>62</v>
      </c>
      <c r="K361" s="364" t="s">
        <v>54</v>
      </c>
      <c r="L361" s="363" t="s">
        <v>3</v>
      </c>
      <c r="M361" s="717" t="s">
        <v>4</v>
      </c>
      <c r="N361" s="365" t="s">
        <v>70</v>
      </c>
      <c r="O361" s="347" t="str">
        <f>'PL,HC,INV'!$P$4</f>
        <v>BIN</v>
      </c>
      <c r="P361" s="347" t="s">
        <v>345</v>
      </c>
      <c r="Q361" s="351">
        <f>'PL,HC,INV'!Q$831</f>
        <v>1</v>
      </c>
      <c r="R361" s="351">
        <f>'PL,HC,INV'!R$831</f>
        <v>1</v>
      </c>
      <c r="S361" s="351">
        <f>'PL,HC,INV'!S$831</f>
        <v>1</v>
      </c>
      <c r="T361" s="351">
        <f>'PL,HC,INV'!T$831</f>
        <v>1</v>
      </c>
      <c r="U361" s="351">
        <f>'PL,HC,INV'!U$831</f>
        <v>1</v>
      </c>
      <c r="V361" s="351">
        <f>'PL,HC,INV'!V$831</f>
        <v>1</v>
      </c>
      <c r="W361" s="351">
        <f>'PL,HC,INV'!W$831</f>
        <v>1</v>
      </c>
      <c r="X361" s="351">
        <f>'PL,HC,INV'!X$831</f>
        <v>1</v>
      </c>
      <c r="Y361" s="351">
        <f>'PL,HC,INV'!Y$831</f>
        <v>1</v>
      </c>
      <c r="Z361" s="351">
        <f>'PL,HC,INV'!Z$831</f>
        <v>1</v>
      </c>
      <c r="AA361" s="351">
        <f>'PL,HC,INV'!AA$831</f>
        <v>1</v>
      </c>
      <c r="AB361" s="351">
        <f>'PL,HC,INV'!AB$831</f>
        <v>1</v>
      </c>
    </row>
    <row r="362" spans="1:28">
      <c r="A362" s="1057">
        <v>1</v>
      </c>
      <c r="B362" s="1057" t="s">
        <v>544</v>
      </c>
      <c r="C362" s="1057" t="s">
        <v>735</v>
      </c>
      <c r="D362" s="1057" t="s">
        <v>88</v>
      </c>
      <c r="E362" s="1057" t="s">
        <v>736</v>
      </c>
      <c r="G362" s="378"/>
      <c r="H362" s="378"/>
      <c r="I362" s="379"/>
      <c r="J362" s="349" t="s">
        <v>62</v>
      </c>
      <c r="K362" s="364" t="s">
        <v>54</v>
      </c>
      <c r="L362" s="363" t="s">
        <v>3</v>
      </c>
      <c r="M362" s="717" t="s">
        <v>4</v>
      </c>
      <c r="N362" s="365" t="s">
        <v>71</v>
      </c>
      <c r="O362" s="347" t="str">
        <f>'PL,HC,INV'!$P$4</f>
        <v>BIN</v>
      </c>
      <c r="P362" s="347" t="s">
        <v>345</v>
      </c>
      <c r="Q362" s="351">
        <f>'PL,HC,INV'!Q$832</f>
        <v>17</v>
      </c>
      <c r="R362" s="351">
        <f>'PL,HC,INV'!R$832</f>
        <v>17</v>
      </c>
      <c r="S362" s="351">
        <f>'PL,HC,INV'!S$832</f>
        <v>17</v>
      </c>
      <c r="T362" s="351">
        <f>'PL,HC,INV'!T$832</f>
        <v>17</v>
      </c>
      <c r="U362" s="351">
        <f>'PL,HC,INV'!U$832</f>
        <v>17</v>
      </c>
      <c r="V362" s="351">
        <f>'PL,HC,INV'!V$832</f>
        <v>17</v>
      </c>
      <c r="W362" s="351">
        <f>'PL,HC,INV'!W$832</f>
        <v>17</v>
      </c>
      <c r="X362" s="351">
        <f>'PL,HC,INV'!X$832</f>
        <v>17</v>
      </c>
      <c r="Y362" s="351">
        <f>'PL,HC,INV'!Y$832</f>
        <v>17</v>
      </c>
      <c r="Z362" s="351">
        <f>'PL,HC,INV'!Z$832</f>
        <v>17</v>
      </c>
      <c r="AA362" s="351">
        <f>'PL,HC,INV'!AA$832</f>
        <v>17</v>
      </c>
      <c r="AB362" s="351">
        <f>'PL,HC,INV'!AB$832</f>
        <v>17</v>
      </c>
    </row>
    <row r="363" spans="1:28">
      <c r="A363" s="1057">
        <v>1</v>
      </c>
      <c r="B363" s="1057" t="s">
        <v>544</v>
      </c>
      <c r="C363" s="1057" t="s">
        <v>463</v>
      </c>
      <c r="D363" s="1057" t="s">
        <v>88</v>
      </c>
      <c r="E363" s="1057" t="s">
        <v>734</v>
      </c>
      <c r="G363" s="378"/>
      <c r="H363" s="378"/>
      <c r="I363" s="379"/>
      <c r="J363" s="349" t="s">
        <v>62</v>
      </c>
      <c r="K363" s="364" t="s">
        <v>54</v>
      </c>
      <c r="L363" s="363" t="s">
        <v>3</v>
      </c>
      <c r="M363" s="717" t="s">
        <v>4</v>
      </c>
      <c r="N363" s="365" t="s">
        <v>72</v>
      </c>
      <c r="O363" s="347" t="str">
        <f>'PL,HC,INV'!$P$4</f>
        <v>BIN</v>
      </c>
      <c r="P363" s="347" t="s">
        <v>345</v>
      </c>
      <c r="Q363" s="351">
        <f>'PL,HC,INV'!Q$833</f>
        <v>0</v>
      </c>
      <c r="R363" s="351">
        <f>'PL,HC,INV'!R$833</f>
        <v>0</v>
      </c>
      <c r="S363" s="351">
        <f>'PL,HC,INV'!S$833</f>
        <v>0</v>
      </c>
      <c r="T363" s="351">
        <f>'PL,HC,INV'!T$833</f>
        <v>0</v>
      </c>
      <c r="U363" s="351">
        <f>'PL,HC,INV'!U$833</f>
        <v>0</v>
      </c>
      <c r="V363" s="351">
        <f>'PL,HC,INV'!V$833</f>
        <v>0</v>
      </c>
      <c r="W363" s="351">
        <f>'PL,HC,INV'!W$833</f>
        <v>0</v>
      </c>
      <c r="X363" s="351">
        <f>'PL,HC,INV'!X$833</f>
        <v>0</v>
      </c>
      <c r="Y363" s="351">
        <f>'PL,HC,INV'!Y$833</f>
        <v>0</v>
      </c>
      <c r="Z363" s="351">
        <f>'PL,HC,INV'!Z$833</f>
        <v>0</v>
      </c>
      <c r="AA363" s="351">
        <f>'PL,HC,INV'!AA$833</f>
        <v>0</v>
      </c>
      <c r="AB363" s="351">
        <f>'PL,HC,INV'!AB$833</f>
        <v>0</v>
      </c>
    </row>
    <row r="364" spans="1:28">
      <c r="A364" s="1057">
        <v>1</v>
      </c>
      <c r="B364" s="1057" t="s">
        <v>733</v>
      </c>
      <c r="C364" s="1057" t="s">
        <v>735</v>
      </c>
      <c r="D364" s="1057" t="s">
        <v>88</v>
      </c>
      <c r="E364" s="1057" t="s">
        <v>545</v>
      </c>
      <c r="G364" s="378"/>
      <c r="H364" s="378"/>
      <c r="I364" s="379"/>
      <c r="J364" s="349" t="s">
        <v>62</v>
      </c>
      <c r="K364" s="364" t="s">
        <v>54</v>
      </c>
      <c r="L364" s="363" t="s">
        <v>3</v>
      </c>
      <c r="M364" s="717" t="s">
        <v>4</v>
      </c>
      <c r="N364" s="365" t="s">
        <v>73</v>
      </c>
      <c r="O364" s="347" t="str">
        <f>'PL,HC,INV'!$P$4</f>
        <v>BIN</v>
      </c>
      <c r="P364" s="347" t="s">
        <v>345</v>
      </c>
      <c r="Q364" s="351">
        <f>'PL,HC,INV'!Q$834</f>
        <v>20</v>
      </c>
      <c r="R364" s="351">
        <f>'PL,HC,INV'!R$834</f>
        <v>20</v>
      </c>
      <c r="S364" s="351">
        <f>'PL,HC,INV'!S$834</f>
        <v>20</v>
      </c>
      <c r="T364" s="351">
        <f>'PL,HC,INV'!T$834</f>
        <v>20</v>
      </c>
      <c r="U364" s="351">
        <f>'PL,HC,INV'!U$834</f>
        <v>20</v>
      </c>
      <c r="V364" s="351">
        <f>'PL,HC,INV'!V$834</f>
        <v>20</v>
      </c>
      <c r="W364" s="351">
        <f>'PL,HC,INV'!W$834</f>
        <v>19</v>
      </c>
      <c r="X364" s="351">
        <f>'PL,HC,INV'!X$834</f>
        <v>19</v>
      </c>
      <c r="Y364" s="351">
        <f>'PL,HC,INV'!Y$834</f>
        <v>19</v>
      </c>
      <c r="Z364" s="351">
        <f>'PL,HC,INV'!Z$834</f>
        <v>19</v>
      </c>
      <c r="AA364" s="351">
        <f>'PL,HC,INV'!AA$834</f>
        <v>19</v>
      </c>
      <c r="AB364" s="351">
        <f>'PL,HC,INV'!AB$834</f>
        <v>20</v>
      </c>
    </row>
    <row r="365" spans="1:28" s="1260" customFormat="1">
      <c r="A365" s="1260">
        <v>1</v>
      </c>
      <c r="F365" s="1262"/>
      <c r="G365" s="1275"/>
      <c r="H365" s="1275"/>
      <c r="I365" s="1276"/>
      <c r="J365" s="1277" t="s">
        <v>62</v>
      </c>
      <c r="K365" s="1266" t="s">
        <v>54</v>
      </c>
      <c r="L365" s="1278" t="s">
        <v>3</v>
      </c>
      <c r="M365" s="1279" t="s">
        <v>4</v>
      </c>
      <c r="N365" s="1301" t="s">
        <v>74</v>
      </c>
      <c r="O365" s="1302" t="str">
        <f>'PL,HC,INV'!$P$4</f>
        <v>BIN</v>
      </c>
      <c r="P365" s="1302" t="s">
        <v>345</v>
      </c>
      <c r="Q365" s="1271"/>
      <c r="R365" s="1271"/>
      <c r="S365" s="1271"/>
      <c r="T365" s="1271"/>
      <c r="U365" s="1271"/>
      <c r="V365" s="1271"/>
      <c r="W365" s="1271"/>
      <c r="X365" s="1271"/>
      <c r="Y365" s="1271"/>
      <c r="Z365" s="1271"/>
      <c r="AA365" s="1271"/>
      <c r="AB365" s="1271"/>
    </row>
    <row r="366" spans="1:28">
      <c r="A366" s="1057">
        <v>1</v>
      </c>
      <c r="B366" s="1057" t="s">
        <v>544</v>
      </c>
      <c r="C366" s="1057" t="s">
        <v>463</v>
      </c>
      <c r="D366" s="1057" t="s">
        <v>74</v>
      </c>
      <c r="E366" s="1057" t="s">
        <v>734</v>
      </c>
      <c r="G366" s="378"/>
      <c r="H366" s="378"/>
      <c r="I366" s="379"/>
      <c r="J366" s="349" t="s">
        <v>62</v>
      </c>
      <c r="K366" s="364" t="s">
        <v>54</v>
      </c>
      <c r="L366" s="363" t="s">
        <v>3</v>
      </c>
      <c r="M366" s="717" t="s">
        <v>4</v>
      </c>
      <c r="N366" s="365" t="s">
        <v>346</v>
      </c>
      <c r="O366" s="347" t="str">
        <f>'PL,HC,INV'!$P$4</f>
        <v>BIN</v>
      </c>
      <c r="P366" s="347" t="s">
        <v>345</v>
      </c>
      <c r="Q366" s="351">
        <f>'PL,HC,INV'!Q$836</f>
        <v>0</v>
      </c>
      <c r="R366" s="351">
        <f>'PL,HC,INV'!R$836</f>
        <v>0</v>
      </c>
      <c r="S366" s="351">
        <f>'PL,HC,INV'!S$836</f>
        <v>0</v>
      </c>
      <c r="T366" s="351">
        <f>'PL,HC,INV'!T$836</f>
        <v>0</v>
      </c>
      <c r="U366" s="351">
        <f>'PL,HC,INV'!U$836</f>
        <v>0</v>
      </c>
      <c r="V366" s="351">
        <f>'PL,HC,INV'!V$836</f>
        <v>0</v>
      </c>
      <c r="W366" s="351">
        <f>'PL,HC,INV'!W$836</f>
        <v>0</v>
      </c>
      <c r="X366" s="351">
        <f>'PL,HC,INV'!X$836</f>
        <v>0</v>
      </c>
      <c r="Y366" s="351">
        <f>'PL,HC,INV'!Y$836</f>
        <v>0</v>
      </c>
      <c r="Z366" s="351">
        <f>'PL,HC,INV'!Z$836</f>
        <v>0</v>
      </c>
      <c r="AA366" s="351">
        <f>'PL,HC,INV'!AA$836</f>
        <v>0</v>
      </c>
      <c r="AB366" s="351">
        <f>'PL,HC,INV'!AB$836</f>
        <v>0</v>
      </c>
    </row>
    <row r="367" spans="1:28">
      <c r="A367" s="1057">
        <v>1</v>
      </c>
      <c r="B367" s="1057" t="s">
        <v>732</v>
      </c>
      <c r="C367" s="1057" t="s">
        <v>463</v>
      </c>
      <c r="D367" s="1057" t="s">
        <v>74</v>
      </c>
      <c r="E367" s="1057" t="s">
        <v>545</v>
      </c>
      <c r="G367" s="378"/>
      <c r="H367" s="378"/>
      <c r="I367" s="379"/>
      <c r="J367" s="349" t="s">
        <v>62</v>
      </c>
      <c r="K367" s="364" t="s">
        <v>54</v>
      </c>
      <c r="L367" s="363" t="s">
        <v>3</v>
      </c>
      <c r="M367" s="717" t="s">
        <v>4</v>
      </c>
      <c r="N367" s="365" t="s">
        <v>347</v>
      </c>
      <c r="O367" s="347" t="str">
        <f>'PL,HC,INV'!$P$4</f>
        <v>BIN</v>
      </c>
      <c r="P367" s="347" t="s">
        <v>345</v>
      </c>
      <c r="Q367" s="351">
        <f>'PL,HC,INV'!Q$837</f>
        <v>0</v>
      </c>
      <c r="R367" s="351">
        <f>'PL,HC,INV'!R$837</f>
        <v>0</v>
      </c>
      <c r="S367" s="351">
        <f>'PL,HC,INV'!S$837</f>
        <v>0</v>
      </c>
      <c r="T367" s="351">
        <f>'PL,HC,INV'!T$837</f>
        <v>0</v>
      </c>
      <c r="U367" s="351">
        <f>'PL,HC,INV'!U$837</f>
        <v>0</v>
      </c>
      <c r="V367" s="351">
        <f>'PL,HC,INV'!V$837</f>
        <v>0</v>
      </c>
      <c r="W367" s="351">
        <f>'PL,HC,INV'!W$837</f>
        <v>0</v>
      </c>
      <c r="X367" s="351">
        <f>'PL,HC,INV'!X$837</f>
        <v>0</v>
      </c>
      <c r="Y367" s="351">
        <f>'PL,HC,INV'!Y$837</f>
        <v>0</v>
      </c>
      <c r="Z367" s="351">
        <f>'PL,HC,INV'!Z$837</f>
        <v>0</v>
      </c>
      <c r="AA367" s="351">
        <f>'PL,HC,INV'!AA$837</f>
        <v>0</v>
      </c>
      <c r="AB367" s="351">
        <f>'PL,HC,INV'!AB$837</f>
        <v>0</v>
      </c>
    </row>
    <row r="368" spans="1:28">
      <c r="A368" s="1057">
        <v>1</v>
      </c>
      <c r="B368" s="1057" t="s">
        <v>732</v>
      </c>
      <c r="C368" s="1057" t="s">
        <v>463</v>
      </c>
      <c r="D368" s="1057" t="s">
        <v>74</v>
      </c>
      <c r="E368" s="1057" t="s">
        <v>545</v>
      </c>
      <c r="G368" s="378"/>
      <c r="H368" s="378"/>
      <c r="I368" s="379"/>
      <c r="J368" s="349" t="s">
        <v>62</v>
      </c>
      <c r="K368" s="364" t="s">
        <v>54</v>
      </c>
      <c r="L368" s="363" t="s">
        <v>3</v>
      </c>
      <c r="M368" s="717" t="s">
        <v>4</v>
      </c>
      <c r="N368" s="365" t="s">
        <v>348</v>
      </c>
      <c r="O368" s="347" t="str">
        <f>'PL,HC,INV'!$P$4</f>
        <v>BIN</v>
      </c>
      <c r="P368" s="347" t="s">
        <v>345</v>
      </c>
      <c r="Q368" s="351">
        <f>'PL,HC,INV'!Q$838</f>
        <v>6</v>
      </c>
      <c r="R368" s="351">
        <f>'PL,HC,INV'!R$838</f>
        <v>6</v>
      </c>
      <c r="S368" s="351">
        <f>'PL,HC,INV'!S$838</f>
        <v>7</v>
      </c>
      <c r="T368" s="351">
        <f>'PL,HC,INV'!T$838</f>
        <v>7</v>
      </c>
      <c r="U368" s="351">
        <f>'PL,HC,INV'!U$838</f>
        <v>7</v>
      </c>
      <c r="V368" s="351">
        <f>'PL,HC,INV'!V$838</f>
        <v>6</v>
      </c>
      <c r="W368" s="351">
        <f>'PL,HC,INV'!W$838</f>
        <v>4</v>
      </c>
      <c r="X368" s="351">
        <f>'PL,HC,INV'!X$838</f>
        <v>4</v>
      </c>
      <c r="Y368" s="351">
        <f>'PL,HC,INV'!Y$838</f>
        <v>4</v>
      </c>
      <c r="Z368" s="351">
        <f>'PL,HC,INV'!Z$838</f>
        <v>4</v>
      </c>
      <c r="AA368" s="351">
        <f>'PL,HC,INV'!AA$838</f>
        <v>4</v>
      </c>
      <c r="AB368" s="351">
        <f>'PL,HC,INV'!AB$838</f>
        <v>4</v>
      </c>
    </row>
    <row r="369" spans="1:28">
      <c r="A369" s="1057">
        <v>1</v>
      </c>
      <c r="B369" s="1057" t="s">
        <v>544</v>
      </c>
      <c r="C369" s="1057" t="s">
        <v>735</v>
      </c>
      <c r="D369" s="1057" t="s">
        <v>74</v>
      </c>
      <c r="E369" s="1057" t="s">
        <v>545</v>
      </c>
      <c r="G369" s="378"/>
      <c r="H369" s="378"/>
      <c r="I369" s="379"/>
      <c r="J369" s="349" t="s">
        <v>62</v>
      </c>
      <c r="K369" s="364" t="s">
        <v>54</v>
      </c>
      <c r="L369" s="363" t="s">
        <v>3</v>
      </c>
      <c r="M369" s="717" t="s">
        <v>4</v>
      </c>
      <c r="N369" s="365" t="s">
        <v>349</v>
      </c>
      <c r="O369" s="347" t="str">
        <f>'PL,HC,INV'!$P$4</f>
        <v>BIN</v>
      </c>
      <c r="P369" s="347" t="s">
        <v>345</v>
      </c>
      <c r="Q369" s="351">
        <f>'PL,HC,INV'!Q$839</f>
        <v>1</v>
      </c>
      <c r="R369" s="351">
        <f>'PL,HC,INV'!R$839</f>
        <v>1</v>
      </c>
      <c r="S369" s="351">
        <f>'PL,HC,INV'!S$839</f>
        <v>1</v>
      </c>
      <c r="T369" s="351">
        <f>'PL,HC,INV'!T$839</f>
        <v>1</v>
      </c>
      <c r="U369" s="351">
        <f>'PL,HC,INV'!U$839</f>
        <v>1</v>
      </c>
      <c r="V369" s="351">
        <f>'PL,HC,INV'!V$839</f>
        <v>1</v>
      </c>
      <c r="W369" s="351">
        <f>'PL,HC,INV'!W$839</f>
        <v>0</v>
      </c>
      <c r="X369" s="351">
        <f>'PL,HC,INV'!X$839</f>
        <v>0</v>
      </c>
      <c r="Y369" s="351">
        <f>'PL,HC,INV'!Y$839</f>
        <v>0</v>
      </c>
      <c r="Z369" s="351">
        <f>'PL,HC,INV'!Z$839</f>
        <v>0</v>
      </c>
      <c r="AA369" s="351">
        <f>'PL,HC,INV'!AA$839</f>
        <v>0</v>
      </c>
      <c r="AB369" s="351">
        <f>'PL,HC,INV'!AB$839</f>
        <v>0</v>
      </c>
    </row>
    <row r="370" spans="1:28" s="1260" customFormat="1">
      <c r="A370" s="1260">
        <v>1</v>
      </c>
      <c r="F370" s="1262"/>
      <c r="G370" s="1275"/>
      <c r="H370" s="1275"/>
      <c r="I370" s="1276"/>
      <c r="J370" s="1277" t="s">
        <v>62</v>
      </c>
      <c r="K370" s="1266" t="s">
        <v>54</v>
      </c>
      <c r="L370" s="1278" t="s">
        <v>3</v>
      </c>
      <c r="M370" s="1279" t="s">
        <v>4</v>
      </c>
      <c r="N370" s="1301" t="s">
        <v>75</v>
      </c>
      <c r="O370" s="1302" t="str">
        <f>'PL,HC,INV'!$P$4</f>
        <v>BIN</v>
      </c>
      <c r="P370" s="1302" t="s">
        <v>345</v>
      </c>
      <c r="Q370" s="1271"/>
      <c r="R370" s="1271"/>
      <c r="S370" s="1271"/>
      <c r="T370" s="1271"/>
      <c r="U370" s="1271"/>
      <c r="V370" s="1271"/>
      <c r="W370" s="1271"/>
      <c r="X370" s="1271"/>
      <c r="Y370" s="1271"/>
      <c r="Z370" s="1271"/>
      <c r="AA370" s="1271"/>
      <c r="AB370" s="1271"/>
    </row>
    <row r="371" spans="1:28">
      <c r="A371" s="1057">
        <v>1</v>
      </c>
      <c r="B371" s="1057" t="s">
        <v>733</v>
      </c>
      <c r="C371" s="1057" t="s">
        <v>463</v>
      </c>
      <c r="D371" s="1057" t="s">
        <v>75</v>
      </c>
      <c r="E371" s="1057" t="s">
        <v>736</v>
      </c>
      <c r="G371" s="378"/>
      <c r="H371" s="378"/>
      <c r="I371" s="379"/>
      <c r="J371" s="349" t="s">
        <v>62</v>
      </c>
      <c r="K371" s="364" t="s">
        <v>54</v>
      </c>
      <c r="L371" s="363" t="s">
        <v>3</v>
      </c>
      <c r="M371" s="717" t="s">
        <v>4</v>
      </c>
      <c r="N371" s="365" t="s">
        <v>76</v>
      </c>
      <c r="O371" s="347" t="str">
        <f>'PL,HC,INV'!$P$4</f>
        <v>BIN</v>
      </c>
      <c r="P371" s="347" t="s">
        <v>345</v>
      </c>
      <c r="Q371" s="351">
        <f>'PL,HC,INV'!Q$841</f>
        <v>2</v>
      </c>
      <c r="R371" s="351">
        <f>'PL,HC,INV'!R$841</f>
        <v>2</v>
      </c>
      <c r="S371" s="351">
        <f>'PL,HC,INV'!S$841</f>
        <v>2</v>
      </c>
      <c r="T371" s="351">
        <f>'PL,HC,INV'!T$841</f>
        <v>2</v>
      </c>
      <c r="U371" s="351">
        <f>'PL,HC,INV'!U$841</f>
        <v>2</v>
      </c>
      <c r="V371" s="351">
        <f>'PL,HC,INV'!V$841</f>
        <v>2</v>
      </c>
      <c r="W371" s="351">
        <f>'PL,HC,INV'!W$841</f>
        <v>2</v>
      </c>
      <c r="X371" s="351">
        <f>'PL,HC,INV'!X$841</f>
        <v>2</v>
      </c>
      <c r="Y371" s="351">
        <f>'PL,HC,INV'!Y$841</f>
        <v>2</v>
      </c>
      <c r="Z371" s="351">
        <f>'PL,HC,INV'!Z$841</f>
        <v>2</v>
      </c>
      <c r="AA371" s="351">
        <f>'PL,HC,INV'!AA$841</f>
        <v>2</v>
      </c>
      <c r="AB371" s="351">
        <f>'PL,HC,INV'!AB$841</f>
        <v>2</v>
      </c>
    </row>
    <row r="372" spans="1:28">
      <c r="A372" s="1057">
        <v>1</v>
      </c>
      <c r="B372" s="1057" t="s">
        <v>544</v>
      </c>
      <c r="C372" s="1057" t="s">
        <v>735</v>
      </c>
      <c r="D372" s="1057" t="s">
        <v>75</v>
      </c>
      <c r="E372" s="1057" t="s">
        <v>736</v>
      </c>
      <c r="G372" s="378"/>
      <c r="H372" s="378"/>
      <c r="I372" s="379"/>
      <c r="J372" s="349" t="s">
        <v>62</v>
      </c>
      <c r="K372" s="364" t="s">
        <v>54</v>
      </c>
      <c r="L372" s="363" t="s">
        <v>3</v>
      </c>
      <c r="M372" s="717" t="s">
        <v>4</v>
      </c>
      <c r="N372" s="365" t="s">
        <v>77</v>
      </c>
      <c r="O372" s="347" t="str">
        <f>'PL,HC,INV'!$P$4</f>
        <v>BIN</v>
      </c>
      <c r="P372" s="347" t="s">
        <v>345</v>
      </c>
      <c r="Q372" s="351">
        <f>'PL,HC,INV'!Q$842</f>
        <v>15</v>
      </c>
      <c r="R372" s="351">
        <f>'PL,HC,INV'!R$842</f>
        <v>15</v>
      </c>
      <c r="S372" s="351">
        <f>'PL,HC,INV'!S$842</f>
        <v>15</v>
      </c>
      <c r="T372" s="351">
        <f>'PL,HC,INV'!T$842</f>
        <v>15</v>
      </c>
      <c r="U372" s="351">
        <f>'PL,HC,INV'!U$842</f>
        <v>15</v>
      </c>
      <c r="V372" s="351">
        <f>'PL,HC,INV'!V$842</f>
        <v>14</v>
      </c>
      <c r="W372" s="351">
        <f>'PL,HC,INV'!W$842</f>
        <v>12</v>
      </c>
      <c r="X372" s="351">
        <f>'PL,HC,INV'!X$842</f>
        <v>12</v>
      </c>
      <c r="Y372" s="351">
        <f>'PL,HC,INV'!Y$842</f>
        <v>13</v>
      </c>
      <c r="Z372" s="351">
        <f>'PL,HC,INV'!Z$842</f>
        <v>13</v>
      </c>
      <c r="AA372" s="351">
        <f>'PL,HC,INV'!AA$842</f>
        <v>13</v>
      </c>
      <c r="AB372" s="351">
        <f>'PL,HC,INV'!AB$842</f>
        <v>14</v>
      </c>
    </row>
    <row r="373" spans="1:28">
      <c r="A373" s="1057">
        <v>1</v>
      </c>
      <c r="B373" s="1057" t="s">
        <v>733</v>
      </c>
      <c r="C373" s="1057" t="s">
        <v>735</v>
      </c>
      <c r="D373" s="1057" t="s">
        <v>75</v>
      </c>
      <c r="E373" s="1057" t="s">
        <v>545</v>
      </c>
      <c r="G373" s="378"/>
      <c r="H373" s="378"/>
      <c r="I373" s="379"/>
      <c r="J373" s="349" t="s">
        <v>62</v>
      </c>
      <c r="K373" s="364" t="s">
        <v>54</v>
      </c>
      <c r="L373" s="363" t="s">
        <v>3</v>
      </c>
      <c r="M373" s="717" t="s">
        <v>4</v>
      </c>
      <c r="N373" s="365" t="s">
        <v>78</v>
      </c>
      <c r="O373" s="347" t="str">
        <f>'PL,HC,INV'!$P$4</f>
        <v>BIN</v>
      </c>
      <c r="P373" s="347" t="s">
        <v>345</v>
      </c>
      <c r="Q373" s="351">
        <f>'PL,HC,INV'!Q$843</f>
        <v>5</v>
      </c>
      <c r="R373" s="351">
        <f>'PL,HC,INV'!R$843</f>
        <v>5</v>
      </c>
      <c r="S373" s="351">
        <f>'PL,HC,INV'!S$843</f>
        <v>5</v>
      </c>
      <c r="T373" s="351">
        <f>'PL,HC,INV'!T$843</f>
        <v>5</v>
      </c>
      <c r="U373" s="351">
        <f>'PL,HC,INV'!U$843</f>
        <v>4</v>
      </c>
      <c r="V373" s="351">
        <f>'PL,HC,INV'!V$843</f>
        <v>4</v>
      </c>
      <c r="W373" s="351">
        <f>'PL,HC,INV'!W$843</f>
        <v>3</v>
      </c>
      <c r="X373" s="351">
        <f>'PL,HC,INV'!X$843</f>
        <v>3</v>
      </c>
      <c r="Y373" s="351">
        <f>'PL,HC,INV'!Y$843</f>
        <v>3</v>
      </c>
      <c r="Z373" s="351">
        <f>'PL,HC,INV'!Z$843</f>
        <v>3</v>
      </c>
      <c r="AA373" s="351">
        <f>'PL,HC,INV'!AA$843</f>
        <v>3</v>
      </c>
      <c r="AB373" s="351">
        <f>'PL,HC,INV'!AB$843</f>
        <v>3</v>
      </c>
    </row>
    <row r="374" spans="1:28">
      <c r="A374" s="1057">
        <v>1</v>
      </c>
      <c r="B374" s="1057" t="s">
        <v>544</v>
      </c>
      <c r="C374" s="1057" t="s">
        <v>735</v>
      </c>
      <c r="D374" s="1057" t="s">
        <v>75</v>
      </c>
      <c r="E374" s="1057" t="s">
        <v>736</v>
      </c>
      <c r="G374" s="378"/>
      <c r="H374" s="378"/>
      <c r="I374" s="379"/>
      <c r="J374" s="349" t="s">
        <v>62</v>
      </c>
      <c r="K374" s="364" t="s">
        <v>54</v>
      </c>
      <c r="L374" s="363" t="s">
        <v>3</v>
      </c>
      <c r="M374" s="717" t="s">
        <v>4</v>
      </c>
      <c r="N374" s="365" t="s">
        <v>79</v>
      </c>
      <c r="O374" s="347" t="str">
        <f>'PL,HC,INV'!$P$4</f>
        <v>BIN</v>
      </c>
      <c r="P374" s="347" t="s">
        <v>345</v>
      </c>
      <c r="Q374" s="351">
        <f>'PL,HC,INV'!Q$844</f>
        <v>0</v>
      </c>
      <c r="R374" s="351">
        <f>'PL,HC,INV'!R$844</f>
        <v>0</v>
      </c>
      <c r="S374" s="351">
        <f>'PL,HC,INV'!S$844</f>
        <v>0</v>
      </c>
      <c r="T374" s="351">
        <f>'PL,HC,INV'!T$844</f>
        <v>0</v>
      </c>
      <c r="U374" s="351">
        <f>'PL,HC,INV'!U$844</f>
        <v>0</v>
      </c>
      <c r="V374" s="351">
        <f>'PL,HC,INV'!V$844</f>
        <v>0</v>
      </c>
      <c r="W374" s="351">
        <f>'PL,HC,INV'!W$844</f>
        <v>0</v>
      </c>
      <c r="X374" s="351">
        <f>'PL,HC,INV'!X$844</f>
        <v>0</v>
      </c>
      <c r="Y374" s="351">
        <f>'PL,HC,INV'!Y$844</f>
        <v>0</v>
      </c>
      <c r="Z374" s="351">
        <f>'PL,HC,INV'!Z$844</f>
        <v>0</v>
      </c>
      <c r="AA374" s="351">
        <f>'PL,HC,INV'!AA$844</f>
        <v>0</v>
      </c>
      <c r="AB374" s="351">
        <f>'PL,HC,INV'!AB$844</f>
        <v>0</v>
      </c>
    </row>
    <row r="375" spans="1:28">
      <c r="A375" s="1057">
        <v>1</v>
      </c>
      <c r="B375" s="1057" t="s">
        <v>544</v>
      </c>
      <c r="C375" s="1057" t="s">
        <v>463</v>
      </c>
      <c r="D375" s="1057" t="s">
        <v>75</v>
      </c>
      <c r="E375" s="1057" t="s">
        <v>736</v>
      </c>
      <c r="G375" s="378"/>
      <c r="H375" s="378"/>
      <c r="I375" s="379"/>
      <c r="J375" s="349" t="s">
        <v>62</v>
      </c>
      <c r="K375" s="364" t="s">
        <v>54</v>
      </c>
      <c r="L375" s="363" t="s">
        <v>3</v>
      </c>
      <c r="M375" s="717" t="s">
        <v>4</v>
      </c>
      <c r="N375" s="365" t="s">
        <v>80</v>
      </c>
      <c r="O375" s="347" t="str">
        <f>'PL,HC,INV'!$P$4</f>
        <v>BIN</v>
      </c>
      <c r="P375" s="347" t="s">
        <v>345</v>
      </c>
      <c r="Q375" s="351">
        <f>'PL,HC,INV'!Q$845</f>
        <v>9</v>
      </c>
      <c r="R375" s="351">
        <f>'PL,HC,INV'!R$845</f>
        <v>10</v>
      </c>
      <c r="S375" s="351">
        <f>'PL,HC,INV'!S$845</f>
        <v>10</v>
      </c>
      <c r="T375" s="351">
        <f>'PL,HC,INV'!T$845</f>
        <v>10</v>
      </c>
      <c r="U375" s="351">
        <f>'PL,HC,INV'!U$845</f>
        <v>10</v>
      </c>
      <c r="V375" s="351">
        <f>'PL,HC,INV'!V$845</f>
        <v>10</v>
      </c>
      <c r="W375" s="351">
        <f>'PL,HC,INV'!W$845</f>
        <v>6</v>
      </c>
      <c r="X375" s="351">
        <f>'PL,HC,INV'!X$845</f>
        <v>6</v>
      </c>
      <c r="Y375" s="351">
        <f>'PL,HC,INV'!Y$845</f>
        <v>5</v>
      </c>
      <c r="Z375" s="351">
        <f>'PL,HC,INV'!Z$845</f>
        <v>5</v>
      </c>
      <c r="AA375" s="351">
        <f>'PL,HC,INV'!AA$845</f>
        <v>5</v>
      </c>
      <c r="AB375" s="351">
        <f>'PL,HC,INV'!AB$845</f>
        <v>5</v>
      </c>
    </row>
    <row r="376" spans="1:28" s="1260" customFormat="1">
      <c r="A376" s="1260">
        <v>1</v>
      </c>
      <c r="F376" s="1262"/>
      <c r="G376" s="1275"/>
      <c r="H376" s="1275"/>
      <c r="I376" s="1276"/>
      <c r="J376" s="1277" t="s">
        <v>62</v>
      </c>
      <c r="K376" s="1266" t="s">
        <v>54</v>
      </c>
      <c r="L376" s="1278" t="s">
        <v>3</v>
      </c>
      <c r="M376" s="1279" t="s">
        <v>4</v>
      </c>
      <c r="N376" s="1301" t="s">
        <v>89</v>
      </c>
      <c r="O376" s="1302" t="str">
        <f>'PL,HC,INV'!$P$4</f>
        <v>BIN</v>
      </c>
      <c r="P376" s="1302" t="s">
        <v>345</v>
      </c>
      <c r="Q376" s="1271"/>
      <c r="R376" s="1271"/>
      <c r="S376" s="1271"/>
      <c r="T376" s="1271"/>
      <c r="U376" s="1271"/>
      <c r="V376" s="1271"/>
      <c r="W376" s="1271"/>
      <c r="X376" s="1271"/>
      <c r="Y376" s="1271"/>
      <c r="Z376" s="1271"/>
      <c r="AA376" s="1271"/>
      <c r="AB376" s="1271"/>
    </row>
    <row r="377" spans="1:28">
      <c r="A377" s="1057">
        <v>1</v>
      </c>
      <c r="B377" s="1057" t="s">
        <v>544</v>
      </c>
      <c r="C377" s="1057" t="s">
        <v>735</v>
      </c>
      <c r="D377" s="1057" t="s">
        <v>89</v>
      </c>
      <c r="E377" s="1057" t="s">
        <v>736</v>
      </c>
      <c r="G377" s="378"/>
      <c r="H377" s="378"/>
      <c r="I377" s="379"/>
      <c r="J377" s="349" t="s">
        <v>62</v>
      </c>
      <c r="K377" s="364" t="s">
        <v>54</v>
      </c>
      <c r="L377" s="363" t="s">
        <v>3</v>
      </c>
      <c r="M377" s="717" t="s">
        <v>4</v>
      </c>
      <c r="N377" s="365" t="s">
        <v>81</v>
      </c>
      <c r="O377" s="347" t="str">
        <f>'PL,HC,INV'!$P$4</f>
        <v>BIN</v>
      </c>
      <c r="P377" s="347" t="s">
        <v>345</v>
      </c>
      <c r="Q377" s="351">
        <f>'PL,HC,INV'!Q$847</f>
        <v>4</v>
      </c>
      <c r="R377" s="351">
        <f>'PL,HC,INV'!R$847</f>
        <v>4</v>
      </c>
      <c r="S377" s="351">
        <f>'PL,HC,INV'!S$847</f>
        <v>4</v>
      </c>
      <c r="T377" s="351">
        <f>'PL,HC,INV'!T$847</f>
        <v>4</v>
      </c>
      <c r="U377" s="351">
        <f>'PL,HC,INV'!U$847</f>
        <v>4</v>
      </c>
      <c r="V377" s="351">
        <f>'PL,HC,INV'!V$847</f>
        <v>4</v>
      </c>
      <c r="W377" s="351">
        <f>'PL,HC,INV'!W$847</f>
        <v>4</v>
      </c>
      <c r="X377" s="351">
        <f>'PL,HC,INV'!X$847</f>
        <v>4</v>
      </c>
      <c r="Y377" s="351">
        <f>'PL,HC,INV'!Y$847</f>
        <v>4</v>
      </c>
      <c r="Z377" s="351">
        <f>'PL,HC,INV'!Z$847</f>
        <v>4</v>
      </c>
      <c r="AA377" s="351">
        <f>'PL,HC,INV'!AA$847</f>
        <v>4</v>
      </c>
      <c r="AB377" s="351">
        <f>'PL,HC,INV'!AB$847</f>
        <v>4</v>
      </c>
    </row>
    <row r="378" spans="1:28">
      <c r="A378" s="1057">
        <v>1</v>
      </c>
      <c r="B378" s="1057" t="s">
        <v>733</v>
      </c>
      <c r="C378" s="1057" t="s">
        <v>701</v>
      </c>
      <c r="D378" s="1057" t="s">
        <v>89</v>
      </c>
      <c r="E378" s="1057" t="s">
        <v>734</v>
      </c>
      <c r="G378" s="378"/>
      <c r="H378" s="378"/>
      <c r="I378" s="379"/>
      <c r="J378" s="349" t="s">
        <v>62</v>
      </c>
      <c r="K378" s="364" t="s">
        <v>54</v>
      </c>
      <c r="L378" s="363" t="s">
        <v>3</v>
      </c>
      <c r="M378" s="717" t="s">
        <v>4</v>
      </c>
      <c r="N378" s="365" t="s">
        <v>82</v>
      </c>
      <c r="O378" s="347" t="str">
        <f>'PL,HC,INV'!$P$4</f>
        <v>BIN</v>
      </c>
      <c r="P378" s="347" t="s">
        <v>345</v>
      </c>
      <c r="Q378" s="351">
        <f>'PL,HC,INV'!Q$848</f>
        <v>10</v>
      </c>
      <c r="R378" s="351">
        <f>'PL,HC,INV'!R$848</f>
        <v>10</v>
      </c>
      <c r="S378" s="351">
        <f>'PL,HC,INV'!S$848</f>
        <v>10</v>
      </c>
      <c r="T378" s="351">
        <f>'PL,HC,INV'!T$848</f>
        <v>10</v>
      </c>
      <c r="U378" s="351">
        <f>'PL,HC,INV'!U$848</f>
        <v>10</v>
      </c>
      <c r="V378" s="351">
        <f>'PL,HC,INV'!V$848</f>
        <v>10</v>
      </c>
      <c r="W378" s="351">
        <f>'PL,HC,INV'!W$848</f>
        <v>10</v>
      </c>
      <c r="X378" s="351">
        <f>'PL,HC,INV'!X$848</f>
        <v>10</v>
      </c>
      <c r="Y378" s="351">
        <f>'PL,HC,INV'!Y$848</f>
        <v>10</v>
      </c>
      <c r="Z378" s="351">
        <f>'PL,HC,INV'!Z$848</f>
        <v>10</v>
      </c>
      <c r="AA378" s="351">
        <f>'PL,HC,INV'!AA$848</f>
        <v>10</v>
      </c>
      <c r="AB378" s="351">
        <f>'PL,HC,INV'!AB$848</f>
        <v>10</v>
      </c>
    </row>
    <row r="379" spans="1:28">
      <c r="A379" s="1057">
        <v>1</v>
      </c>
      <c r="B379" s="1057" t="s">
        <v>733</v>
      </c>
      <c r="C379" s="1057" t="s">
        <v>735</v>
      </c>
      <c r="D379" s="1057" t="s">
        <v>89</v>
      </c>
      <c r="E379" s="1057" t="s">
        <v>734</v>
      </c>
      <c r="G379" s="378"/>
      <c r="H379" s="378"/>
      <c r="I379" s="379"/>
      <c r="J379" s="349" t="s">
        <v>62</v>
      </c>
      <c r="K379" s="364" t="s">
        <v>54</v>
      </c>
      <c r="L379" s="363" t="s">
        <v>3</v>
      </c>
      <c r="M379" s="717" t="s">
        <v>4</v>
      </c>
      <c r="N379" s="365" t="s">
        <v>83</v>
      </c>
      <c r="O379" s="347" t="str">
        <f>'PL,HC,INV'!$P$4</f>
        <v>BIN</v>
      </c>
      <c r="P379" s="347" t="s">
        <v>345</v>
      </c>
      <c r="Q379" s="351">
        <f>'PL,HC,INV'!Q$849</f>
        <v>0</v>
      </c>
      <c r="R379" s="351">
        <f>'PL,HC,INV'!R$849</f>
        <v>0</v>
      </c>
      <c r="S379" s="351">
        <f>'PL,HC,INV'!S$849</f>
        <v>0</v>
      </c>
      <c r="T379" s="351">
        <f>'PL,HC,INV'!T$849</f>
        <v>0</v>
      </c>
      <c r="U379" s="351">
        <f>'PL,HC,INV'!U$849</f>
        <v>0</v>
      </c>
      <c r="V379" s="351">
        <f>'PL,HC,INV'!V$849</f>
        <v>0</v>
      </c>
      <c r="W379" s="351">
        <f>'PL,HC,INV'!W$849</f>
        <v>0</v>
      </c>
      <c r="X379" s="351">
        <f>'PL,HC,INV'!X$849</f>
        <v>0</v>
      </c>
      <c r="Y379" s="351">
        <f>'PL,HC,INV'!Y$849</f>
        <v>0</v>
      </c>
      <c r="Z379" s="351">
        <f>'PL,HC,INV'!Z$849</f>
        <v>0</v>
      </c>
      <c r="AA379" s="351">
        <f>'PL,HC,INV'!AA$849</f>
        <v>0</v>
      </c>
      <c r="AB379" s="351">
        <f>'PL,HC,INV'!AB$849</f>
        <v>0</v>
      </c>
    </row>
    <row r="380" spans="1:28">
      <c r="A380" s="1057">
        <v>1</v>
      </c>
      <c r="B380" s="1057" t="s">
        <v>544</v>
      </c>
      <c r="C380" s="1057" t="s">
        <v>701</v>
      </c>
      <c r="D380" s="1057" t="s">
        <v>350</v>
      </c>
      <c r="E380" s="1057" t="s">
        <v>350</v>
      </c>
      <c r="G380" s="378"/>
      <c r="H380" s="378"/>
      <c r="I380" s="379"/>
      <c r="J380" s="349" t="s">
        <v>62</v>
      </c>
      <c r="K380" s="364" t="s">
        <v>54</v>
      </c>
      <c r="L380" s="363" t="s">
        <v>3</v>
      </c>
      <c r="M380" s="717" t="s">
        <v>4</v>
      </c>
      <c r="N380" s="362" t="s">
        <v>350</v>
      </c>
      <c r="O380" s="347" t="str">
        <f>'PL,HC,INV'!$P$4</f>
        <v>BIN</v>
      </c>
      <c r="P380" s="347" t="s">
        <v>345</v>
      </c>
      <c r="Q380" s="351">
        <f>'PL,HC,INV'!Q$850</f>
        <v>19</v>
      </c>
      <c r="R380" s="351">
        <f>'PL,HC,INV'!R$850</f>
        <v>18</v>
      </c>
      <c r="S380" s="351">
        <f>'PL,HC,INV'!S$850</f>
        <v>17</v>
      </c>
      <c r="T380" s="351">
        <f>'PL,HC,INV'!T$850</f>
        <v>17</v>
      </c>
      <c r="U380" s="351">
        <f>'PL,HC,INV'!U$850</f>
        <v>16</v>
      </c>
      <c r="V380" s="351">
        <f>'PL,HC,INV'!V$850</f>
        <v>17</v>
      </c>
      <c r="W380" s="351">
        <f>'PL,HC,INV'!W$850</f>
        <v>17</v>
      </c>
      <c r="X380" s="351">
        <f>'PL,HC,INV'!X$850</f>
        <v>17</v>
      </c>
      <c r="Y380" s="351">
        <f>'PL,HC,INV'!Y$850</f>
        <v>17</v>
      </c>
      <c r="Z380" s="351">
        <f>'PL,HC,INV'!Z$850</f>
        <v>17</v>
      </c>
      <c r="AA380" s="351">
        <f>'PL,HC,INV'!AA$850</f>
        <v>17</v>
      </c>
      <c r="AB380" s="351">
        <f>'PL,HC,INV'!AB$850</f>
        <v>17</v>
      </c>
    </row>
    <row r="381" spans="1:28" s="387" customFormat="1">
      <c r="A381" s="1057">
        <v>1</v>
      </c>
      <c r="F381" s="619"/>
      <c r="G381" s="378"/>
      <c r="H381" s="380"/>
      <c r="I381" s="378"/>
      <c r="J381" s="388"/>
      <c r="K381" s="389"/>
      <c r="L381" s="389"/>
      <c r="M381" s="389"/>
      <c r="N381" s="389"/>
      <c r="O381" s="388"/>
      <c r="P381" s="388"/>
      <c r="Q381" s="388"/>
      <c r="R381" s="388"/>
      <c r="S381" s="388"/>
      <c r="T381" s="388"/>
      <c r="U381" s="388"/>
      <c r="V381" s="388"/>
      <c r="W381" s="388"/>
      <c r="X381" s="388"/>
      <c r="Y381" s="388"/>
      <c r="Z381" s="388"/>
      <c r="AA381" s="388"/>
      <c r="AB381" s="388"/>
    </row>
    <row r="382" spans="1:28" s="1306" customFormat="1">
      <c r="A382" s="1306">
        <v>1</v>
      </c>
      <c r="C382" s="2637" t="s">
        <v>1065</v>
      </c>
      <c r="F382" s="1309"/>
      <c r="G382" s="1319"/>
      <c r="H382" s="1319"/>
      <c r="I382" s="1320"/>
      <c r="J382" s="1321" t="s">
        <v>62</v>
      </c>
      <c r="K382" s="1322" t="s">
        <v>49</v>
      </c>
      <c r="L382" s="1323" t="s">
        <v>3</v>
      </c>
      <c r="M382" s="1324" t="s">
        <v>4</v>
      </c>
      <c r="N382" s="1325" t="s">
        <v>64</v>
      </c>
      <c r="O382" s="1326" t="str">
        <f>'PL,HC,INV'!$P$4</f>
        <v>BIN</v>
      </c>
      <c r="P382" s="1326" t="s">
        <v>345</v>
      </c>
      <c r="Q382" s="1318"/>
      <c r="R382" s="1318"/>
      <c r="S382" s="1318"/>
      <c r="T382" s="1318"/>
      <c r="U382" s="1318"/>
      <c r="V382" s="1318"/>
      <c r="W382" s="1318"/>
      <c r="X382" s="1318"/>
      <c r="Y382" s="1318"/>
      <c r="Z382" s="1318"/>
      <c r="AA382" s="1318"/>
      <c r="AB382" s="1318"/>
    </row>
    <row r="383" spans="1:28">
      <c r="A383" s="1057">
        <v>1</v>
      </c>
      <c r="B383" s="1057" t="s">
        <v>544</v>
      </c>
      <c r="C383" s="2633" t="s">
        <v>1119</v>
      </c>
      <c r="D383" s="1057" t="s">
        <v>64</v>
      </c>
      <c r="E383" s="1057" t="s">
        <v>545</v>
      </c>
      <c r="G383" s="378"/>
      <c r="H383" s="378"/>
      <c r="I383" s="379"/>
      <c r="J383" s="349" t="s">
        <v>62</v>
      </c>
      <c r="K383" s="364" t="s">
        <v>90</v>
      </c>
      <c r="L383" s="363" t="s">
        <v>3</v>
      </c>
      <c r="M383" s="717" t="s">
        <v>4</v>
      </c>
      <c r="N383" s="365" t="s">
        <v>65</v>
      </c>
      <c r="O383" s="347" t="str">
        <f>'PL,HC,INV'!$P$4</f>
        <v>BIN</v>
      </c>
      <c r="P383" s="347" t="s">
        <v>345</v>
      </c>
      <c r="Q383" s="351">
        <f>'PL,HC,INV'!Q$945</f>
        <v>0</v>
      </c>
      <c r="R383" s="351">
        <f>'PL,HC,INV'!R$945</f>
        <v>0</v>
      </c>
      <c r="S383" s="351">
        <f>'PL,HC,INV'!S$945</f>
        <v>0</v>
      </c>
      <c r="T383" s="351">
        <f>'PL,HC,INV'!T$945</f>
        <v>0</v>
      </c>
      <c r="U383" s="351">
        <f>'PL,HC,INV'!U$945</f>
        <v>0</v>
      </c>
      <c r="V383" s="351">
        <f>'PL,HC,INV'!V$945</f>
        <v>0</v>
      </c>
      <c r="W383" s="351">
        <f>'PL,HC,INV'!W$945</f>
        <v>0</v>
      </c>
      <c r="X383" s="351">
        <f>'PL,HC,INV'!X$945</f>
        <v>0</v>
      </c>
      <c r="Y383" s="351">
        <f>'PL,HC,INV'!Y$945</f>
        <v>0</v>
      </c>
      <c r="Z383" s="351">
        <f>'PL,HC,INV'!Z$945</f>
        <v>0</v>
      </c>
      <c r="AA383" s="351">
        <f>'PL,HC,INV'!AA$945</f>
        <v>2</v>
      </c>
      <c r="AB383" s="351">
        <f>'PL,HC,INV'!AB$945</f>
        <v>2</v>
      </c>
    </row>
    <row r="384" spans="1:28">
      <c r="A384" s="1057">
        <v>1</v>
      </c>
      <c r="B384" s="1057" t="s">
        <v>544</v>
      </c>
      <c r="C384" s="2633" t="s">
        <v>1119</v>
      </c>
      <c r="D384" s="1057" t="s">
        <v>64</v>
      </c>
      <c r="E384" s="1057" t="s">
        <v>545</v>
      </c>
      <c r="G384" s="378"/>
      <c r="H384" s="378"/>
      <c r="I384" s="379"/>
      <c r="J384" s="349" t="s">
        <v>62</v>
      </c>
      <c r="K384" s="364" t="s">
        <v>90</v>
      </c>
      <c r="L384" s="363" t="s">
        <v>3</v>
      </c>
      <c r="M384" s="717" t="s">
        <v>4</v>
      </c>
      <c r="N384" s="365" t="s">
        <v>66</v>
      </c>
      <c r="O384" s="347" t="str">
        <f>'PL,HC,INV'!$P$4</f>
        <v>BIN</v>
      </c>
      <c r="P384" s="347" t="s">
        <v>345</v>
      </c>
      <c r="Q384" s="351">
        <f>'PL,HC,INV'!Q$946</f>
        <v>0</v>
      </c>
      <c r="R384" s="351">
        <f>'PL,HC,INV'!R$946</f>
        <v>0</v>
      </c>
      <c r="S384" s="351">
        <f>'PL,HC,INV'!S$946</f>
        <v>0</v>
      </c>
      <c r="T384" s="351">
        <f>'PL,HC,INV'!T$946</f>
        <v>0</v>
      </c>
      <c r="U384" s="351">
        <f>'PL,HC,INV'!U$946</f>
        <v>0</v>
      </c>
      <c r="V384" s="351">
        <f>'PL,HC,INV'!V$946</f>
        <v>0</v>
      </c>
      <c r="W384" s="351">
        <f>'PL,HC,INV'!W$946</f>
        <v>5</v>
      </c>
      <c r="X384" s="351">
        <f>'PL,HC,INV'!X$946</f>
        <v>5</v>
      </c>
      <c r="Y384" s="351">
        <f>'PL,HC,INV'!Y$946</f>
        <v>5</v>
      </c>
      <c r="Z384" s="351">
        <f>'PL,HC,INV'!Z$946</f>
        <v>5</v>
      </c>
      <c r="AA384" s="351">
        <f>'PL,HC,INV'!AA$946</f>
        <v>5</v>
      </c>
      <c r="AB384" s="351">
        <f>'PL,HC,INV'!AB$946</f>
        <v>5</v>
      </c>
    </row>
    <row r="385" spans="1:28">
      <c r="A385" s="1057">
        <v>1</v>
      </c>
      <c r="B385" s="1057" t="s">
        <v>544</v>
      </c>
      <c r="C385" s="2633" t="s">
        <v>1119</v>
      </c>
      <c r="D385" s="1057" t="s">
        <v>64</v>
      </c>
      <c r="E385" s="1057" t="s">
        <v>545</v>
      </c>
      <c r="G385" s="378"/>
      <c r="H385" s="378"/>
      <c r="I385" s="379"/>
      <c r="J385" s="349" t="s">
        <v>62</v>
      </c>
      <c r="K385" s="364" t="s">
        <v>90</v>
      </c>
      <c r="L385" s="363" t="s">
        <v>3</v>
      </c>
      <c r="M385" s="717" t="s">
        <v>4</v>
      </c>
      <c r="N385" s="365" t="s">
        <v>67</v>
      </c>
      <c r="O385" s="347" t="str">
        <f>'PL,HC,INV'!$P$4</f>
        <v>BIN</v>
      </c>
      <c r="P385" s="347" t="s">
        <v>345</v>
      </c>
      <c r="Q385" s="351">
        <f>'PL,HC,INV'!Q$947</f>
        <v>0</v>
      </c>
      <c r="R385" s="351">
        <f>'PL,HC,INV'!R$947</f>
        <v>0</v>
      </c>
      <c r="S385" s="351">
        <f>'PL,HC,INV'!S$947</f>
        <v>0</v>
      </c>
      <c r="T385" s="351">
        <f>'PL,HC,INV'!T$947</f>
        <v>0</v>
      </c>
      <c r="U385" s="351">
        <f>'PL,HC,INV'!U$947</f>
        <v>0</v>
      </c>
      <c r="V385" s="351">
        <f>'PL,HC,INV'!V$947</f>
        <v>0</v>
      </c>
      <c r="W385" s="351">
        <f>'PL,HC,INV'!W$947</f>
        <v>0</v>
      </c>
      <c r="X385" s="351">
        <f>'PL,HC,INV'!X$947</f>
        <v>0</v>
      </c>
      <c r="Y385" s="351">
        <f>'PL,HC,INV'!Y$947</f>
        <v>0</v>
      </c>
      <c r="Z385" s="351">
        <f>'PL,HC,INV'!Z$947</f>
        <v>0</v>
      </c>
      <c r="AA385" s="351">
        <f>'PL,HC,INV'!AA$947</f>
        <v>0</v>
      </c>
      <c r="AB385" s="351">
        <f>'PL,HC,INV'!AB$947</f>
        <v>0</v>
      </c>
    </row>
    <row r="386" spans="1:28">
      <c r="A386" s="1057">
        <v>1</v>
      </c>
      <c r="B386" s="1057" t="s">
        <v>544</v>
      </c>
      <c r="C386" s="2633" t="s">
        <v>1119</v>
      </c>
      <c r="D386" s="1057" t="s">
        <v>64</v>
      </c>
      <c r="E386" s="1057" t="s">
        <v>545</v>
      </c>
      <c r="G386" s="378"/>
      <c r="H386" s="378"/>
      <c r="I386" s="379"/>
      <c r="J386" s="349" t="s">
        <v>62</v>
      </c>
      <c r="K386" s="364" t="s">
        <v>90</v>
      </c>
      <c r="L386" s="363" t="s">
        <v>3</v>
      </c>
      <c r="M386" s="717" t="s">
        <v>4</v>
      </c>
      <c r="N386" s="365" t="s">
        <v>68</v>
      </c>
      <c r="O386" s="347" t="str">
        <f>'PL,HC,INV'!$P$4</f>
        <v>BIN</v>
      </c>
      <c r="P386" s="347" t="s">
        <v>345</v>
      </c>
      <c r="Q386" s="351">
        <f>'PL,HC,INV'!Q$948</f>
        <v>0</v>
      </c>
      <c r="R386" s="351">
        <f>'PL,HC,INV'!R$948</f>
        <v>0</v>
      </c>
      <c r="S386" s="351">
        <f>'PL,HC,INV'!S$948</f>
        <v>0</v>
      </c>
      <c r="T386" s="351">
        <f>'PL,HC,INV'!T$948</f>
        <v>0</v>
      </c>
      <c r="U386" s="351">
        <f>'PL,HC,INV'!U$948</f>
        <v>0</v>
      </c>
      <c r="V386" s="351">
        <f>'PL,HC,INV'!V$948</f>
        <v>0</v>
      </c>
      <c r="W386" s="351">
        <f>'PL,HC,INV'!W$948</f>
        <v>0</v>
      </c>
      <c r="X386" s="351">
        <f>'PL,HC,INV'!X$948</f>
        <v>0</v>
      </c>
      <c r="Y386" s="351">
        <f>'PL,HC,INV'!Y$948</f>
        <v>0</v>
      </c>
      <c r="Z386" s="351">
        <f>'PL,HC,INV'!Z$948</f>
        <v>0</v>
      </c>
      <c r="AA386" s="351">
        <f>'PL,HC,INV'!AA$948</f>
        <v>0</v>
      </c>
      <c r="AB386" s="351">
        <f>'PL,HC,INV'!AB$948</f>
        <v>0</v>
      </c>
    </row>
    <row r="387" spans="1:28" s="1260" customFormat="1">
      <c r="A387" s="1260">
        <v>1</v>
      </c>
      <c r="F387" s="1262"/>
      <c r="G387" s="1275"/>
      <c r="H387" s="1275"/>
      <c r="I387" s="1276"/>
      <c r="J387" s="1277" t="s">
        <v>62</v>
      </c>
      <c r="K387" s="1266" t="s">
        <v>49</v>
      </c>
      <c r="L387" s="1278" t="s">
        <v>3</v>
      </c>
      <c r="M387" s="1279" t="s">
        <v>4</v>
      </c>
      <c r="N387" s="1301" t="s">
        <v>88</v>
      </c>
      <c r="O387" s="1302" t="str">
        <f>'PL,HC,INV'!$P$4</f>
        <v>BIN</v>
      </c>
      <c r="P387" s="1302" t="s">
        <v>345</v>
      </c>
      <c r="Q387" s="1271"/>
      <c r="R387" s="1271"/>
      <c r="S387" s="1271"/>
      <c r="T387" s="1271"/>
      <c r="U387" s="1271"/>
      <c r="V387" s="1271"/>
      <c r="W387" s="1271"/>
      <c r="X387" s="1271"/>
      <c r="Y387" s="1271"/>
      <c r="Z387" s="1271"/>
      <c r="AA387" s="1271"/>
      <c r="AB387" s="1271"/>
    </row>
    <row r="388" spans="1:28">
      <c r="A388" s="1057">
        <v>1</v>
      </c>
      <c r="B388" s="1057" t="s">
        <v>544</v>
      </c>
      <c r="C388" s="2633" t="s">
        <v>1119</v>
      </c>
      <c r="D388" s="1057" t="s">
        <v>88</v>
      </c>
      <c r="E388" s="1057" t="s">
        <v>545</v>
      </c>
      <c r="G388" s="378"/>
      <c r="H388" s="378"/>
      <c r="I388" s="379"/>
      <c r="J388" s="349" t="s">
        <v>62</v>
      </c>
      <c r="K388" s="364" t="s">
        <v>90</v>
      </c>
      <c r="L388" s="363" t="s">
        <v>3</v>
      </c>
      <c r="M388" s="717" t="s">
        <v>4</v>
      </c>
      <c r="N388" s="365" t="s">
        <v>69</v>
      </c>
      <c r="O388" s="347" t="str">
        <f>'PL,HC,INV'!$P$4</f>
        <v>BIN</v>
      </c>
      <c r="P388" s="347" t="s">
        <v>345</v>
      </c>
      <c r="Q388" s="351">
        <f>'PL,HC,INV'!Q$950</f>
        <v>0</v>
      </c>
      <c r="R388" s="351">
        <f>'PL,HC,INV'!R$950</f>
        <v>0</v>
      </c>
      <c r="S388" s="351">
        <f>'PL,HC,INV'!S$950</f>
        <v>0</v>
      </c>
      <c r="T388" s="351">
        <f>'PL,HC,INV'!T$950</f>
        <v>0</v>
      </c>
      <c r="U388" s="351">
        <f>'PL,HC,INV'!U$950</f>
        <v>0</v>
      </c>
      <c r="V388" s="351">
        <f>'PL,HC,INV'!V$950</f>
        <v>0</v>
      </c>
      <c r="W388" s="351">
        <f>'PL,HC,INV'!W$950</f>
        <v>0</v>
      </c>
      <c r="X388" s="351">
        <f>'PL,HC,INV'!X$950</f>
        <v>0</v>
      </c>
      <c r="Y388" s="351">
        <f>'PL,HC,INV'!Y$950</f>
        <v>0</v>
      </c>
      <c r="Z388" s="351">
        <f>'PL,HC,INV'!Z$950</f>
        <v>0</v>
      </c>
      <c r="AA388" s="351">
        <f>'PL,HC,INV'!AA$950</f>
        <v>0</v>
      </c>
      <c r="AB388" s="351">
        <f>'PL,HC,INV'!AB$950</f>
        <v>0</v>
      </c>
    </row>
    <row r="389" spans="1:28">
      <c r="A389" s="1057">
        <v>1</v>
      </c>
      <c r="B389" s="1057" t="s">
        <v>544</v>
      </c>
      <c r="C389" s="2633" t="s">
        <v>1119</v>
      </c>
      <c r="D389" s="1057" t="s">
        <v>88</v>
      </c>
      <c r="E389" s="1057" t="s">
        <v>545</v>
      </c>
      <c r="G389" s="378"/>
      <c r="H389" s="378"/>
      <c r="I389" s="379"/>
      <c r="J389" s="349" t="s">
        <v>62</v>
      </c>
      <c r="K389" s="364" t="s">
        <v>90</v>
      </c>
      <c r="L389" s="363" t="s">
        <v>3</v>
      </c>
      <c r="M389" s="717" t="s">
        <v>4</v>
      </c>
      <c r="N389" s="365" t="s">
        <v>70</v>
      </c>
      <c r="O389" s="347" t="str">
        <f>'PL,HC,INV'!$P$4</f>
        <v>BIN</v>
      </c>
      <c r="P389" s="347" t="s">
        <v>345</v>
      </c>
      <c r="Q389" s="351">
        <f>'PL,HC,INV'!Q$951</f>
        <v>0</v>
      </c>
      <c r="R389" s="351">
        <f>'PL,HC,INV'!R$951</f>
        <v>0</v>
      </c>
      <c r="S389" s="351">
        <f>'PL,HC,INV'!S$951</f>
        <v>0</v>
      </c>
      <c r="T389" s="351">
        <f>'PL,HC,INV'!T$951</f>
        <v>0</v>
      </c>
      <c r="U389" s="351">
        <f>'PL,HC,INV'!U$951</f>
        <v>0</v>
      </c>
      <c r="V389" s="351">
        <f>'PL,HC,INV'!V$951</f>
        <v>0</v>
      </c>
      <c r="W389" s="351">
        <f>'PL,HC,INV'!W$951</f>
        <v>0</v>
      </c>
      <c r="X389" s="351">
        <f>'PL,HC,INV'!X$951</f>
        <v>0</v>
      </c>
      <c r="Y389" s="351">
        <f>'PL,HC,INV'!Y$951</f>
        <v>0</v>
      </c>
      <c r="Z389" s="351">
        <f>'PL,HC,INV'!Z$951</f>
        <v>0</v>
      </c>
      <c r="AA389" s="351">
        <f>'PL,HC,INV'!AA$951</f>
        <v>0</v>
      </c>
      <c r="AB389" s="351">
        <f>'PL,HC,INV'!AB$951</f>
        <v>0</v>
      </c>
    </row>
    <row r="390" spans="1:28">
      <c r="A390" s="1057">
        <v>1</v>
      </c>
      <c r="B390" s="1057" t="s">
        <v>544</v>
      </c>
      <c r="C390" s="2633" t="s">
        <v>1119</v>
      </c>
      <c r="D390" s="1057" t="s">
        <v>88</v>
      </c>
      <c r="E390" s="1057" t="s">
        <v>545</v>
      </c>
      <c r="G390" s="378"/>
      <c r="H390" s="378"/>
      <c r="I390" s="379"/>
      <c r="J390" s="349" t="s">
        <v>62</v>
      </c>
      <c r="K390" s="364" t="s">
        <v>90</v>
      </c>
      <c r="L390" s="363" t="s">
        <v>3</v>
      </c>
      <c r="M390" s="717" t="s">
        <v>4</v>
      </c>
      <c r="N390" s="365" t="s">
        <v>71</v>
      </c>
      <c r="O390" s="347" t="str">
        <f>'PL,HC,INV'!$P$4</f>
        <v>BIN</v>
      </c>
      <c r="P390" s="347" t="s">
        <v>345</v>
      </c>
      <c r="Q390" s="351">
        <f>'PL,HC,INV'!Q$952</f>
        <v>0</v>
      </c>
      <c r="R390" s="351">
        <f>'PL,HC,INV'!R$952</f>
        <v>0</v>
      </c>
      <c r="S390" s="351">
        <f>'PL,HC,INV'!S$952</f>
        <v>0</v>
      </c>
      <c r="T390" s="351">
        <f>'PL,HC,INV'!T$952</f>
        <v>0</v>
      </c>
      <c r="U390" s="351">
        <f>'PL,HC,INV'!U$952</f>
        <v>0</v>
      </c>
      <c r="V390" s="351">
        <f>'PL,HC,INV'!V$952</f>
        <v>0</v>
      </c>
      <c r="W390" s="351">
        <f>'PL,HC,INV'!W$952</f>
        <v>0</v>
      </c>
      <c r="X390" s="351">
        <f>'PL,HC,INV'!X$952</f>
        <v>0</v>
      </c>
      <c r="Y390" s="351">
        <f>'PL,HC,INV'!Y$952</f>
        <v>0</v>
      </c>
      <c r="Z390" s="351">
        <f>'PL,HC,INV'!Z$952</f>
        <v>0</v>
      </c>
      <c r="AA390" s="351">
        <f>'PL,HC,INV'!AA$952</f>
        <v>0</v>
      </c>
      <c r="AB390" s="351">
        <f>'PL,HC,INV'!AB$952</f>
        <v>0</v>
      </c>
    </row>
    <row r="391" spans="1:28">
      <c r="A391" s="1057">
        <v>1</v>
      </c>
      <c r="B391" s="1057" t="s">
        <v>544</v>
      </c>
      <c r="C391" s="2633" t="s">
        <v>1119</v>
      </c>
      <c r="D391" s="1057" t="s">
        <v>88</v>
      </c>
      <c r="E391" s="1057" t="s">
        <v>545</v>
      </c>
      <c r="G391" s="378"/>
      <c r="H391" s="378"/>
      <c r="I391" s="379"/>
      <c r="J391" s="349" t="s">
        <v>62</v>
      </c>
      <c r="K391" s="364" t="s">
        <v>90</v>
      </c>
      <c r="L391" s="363" t="s">
        <v>3</v>
      </c>
      <c r="M391" s="717" t="s">
        <v>4</v>
      </c>
      <c r="N391" s="365" t="s">
        <v>72</v>
      </c>
      <c r="O391" s="347" t="str">
        <f>'PL,HC,INV'!$P$4</f>
        <v>BIN</v>
      </c>
      <c r="P391" s="347" t="s">
        <v>345</v>
      </c>
      <c r="Q391" s="351">
        <f>'PL,HC,INV'!Q$953</f>
        <v>0</v>
      </c>
      <c r="R391" s="351">
        <f>'PL,HC,INV'!R$953</f>
        <v>0</v>
      </c>
      <c r="S391" s="351">
        <f>'PL,HC,INV'!S$953</f>
        <v>0</v>
      </c>
      <c r="T391" s="351">
        <f>'PL,HC,INV'!T$953</f>
        <v>0</v>
      </c>
      <c r="U391" s="351">
        <f>'PL,HC,INV'!U$953</f>
        <v>0</v>
      </c>
      <c r="V391" s="351">
        <f>'PL,HC,INV'!V$953</f>
        <v>0</v>
      </c>
      <c r="W391" s="351">
        <f>'PL,HC,INV'!W$953</f>
        <v>0</v>
      </c>
      <c r="X391" s="351">
        <f>'PL,HC,INV'!X$953</f>
        <v>0</v>
      </c>
      <c r="Y391" s="351">
        <f>'PL,HC,INV'!Y$953</f>
        <v>0</v>
      </c>
      <c r="Z391" s="351">
        <f>'PL,HC,INV'!Z$953</f>
        <v>0</v>
      </c>
      <c r="AA391" s="351">
        <f>'PL,HC,INV'!AA$953</f>
        <v>0</v>
      </c>
      <c r="AB391" s="351">
        <f>'PL,HC,INV'!AB$953</f>
        <v>0</v>
      </c>
    </row>
    <row r="392" spans="1:28">
      <c r="A392" s="1057">
        <v>1</v>
      </c>
      <c r="B392" s="1057" t="s">
        <v>544</v>
      </c>
      <c r="C392" s="2633" t="s">
        <v>1119</v>
      </c>
      <c r="D392" s="1057" t="s">
        <v>88</v>
      </c>
      <c r="E392" s="1057" t="s">
        <v>545</v>
      </c>
      <c r="G392" s="378"/>
      <c r="H392" s="378"/>
      <c r="I392" s="379"/>
      <c r="J392" s="349" t="s">
        <v>62</v>
      </c>
      <c r="K392" s="364" t="s">
        <v>90</v>
      </c>
      <c r="L392" s="363" t="s">
        <v>3</v>
      </c>
      <c r="M392" s="717" t="s">
        <v>4</v>
      </c>
      <c r="N392" s="365" t="s">
        <v>73</v>
      </c>
      <c r="O392" s="347" t="str">
        <f>'PL,HC,INV'!$P$4</f>
        <v>BIN</v>
      </c>
      <c r="P392" s="347" t="s">
        <v>345</v>
      </c>
      <c r="Q392" s="351">
        <f>'PL,HC,INV'!Q$954</f>
        <v>0</v>
      </c>
      <c r="R392" s="351">
        <f>'PL,HC,INV'!R$954</f>
        <v>0</v>
      </c>
      <c r="S392" s="351">
        <f>'PL,HC,INV'!S$954</f>
        <v>0</v>
      </c>
      <c r="T392" s="351">
        <f>'PL,HC,INV'!T$954</f>
        <v>0</v>
      </c>
      <c r="U392" s="351">
        <f>'PL,HC,INV'!U$954</f>
        <v>0</v>
      </c>
      <c r="V392" s="351">
        <f>'PL,HC,INV'!V$954</f>
        <v>0</v>
      </c>
      <c r="W392" s="351">
        <f>'PL,HC,INV'!W$954</f>
        <v>0</v>
      </c>
      <c r="X392" s="351">
        <f>'PL,HC,INV'!X$954</f>
        <v>0</v>
      </c>
      <c r="Y392" s="351">
        <f>'PL,HC,INV'!Y$954</f>
        <v>0</v>
      </c>
      <c r="Z392" s="351">
        <f>'PL,HC,INV'!Z$954</f>
        <v>0</v>
      </c>
      <c r="AA392" s="351">
        <f>'PL,HC,INV'!AA$954</f>
        <v>0</v>
      </c>
      <c r="AB392" s="351">
        <f>'PL,HC,INV'!AB$954</f>
        <v>0</v>
      </c>
    </row>
    <row r="393" spans="1:28" s="1260" customFormat="1">
      <c r="A393" s="1260">
        <v>1</v>
      </c>
      <c r="F393" s="1262"/>
      <c r="G393" s="1275"/>
      <c r="H393" s="1275"/>
      <c r="I393" s="1276"/>
      <c r="J393" s="1277" t="s">
        <v>62</v>
      </c>
      <c r="K393" s="1266" t="s">
        <v>90</v>
      </c>
      <c r="L393" s="1278" t="s">
        <v>3</v>
      </c>
      <c r="M393" s="1279" t="s">
        <v>4</v>
      </c>
      <c r="N393" s="1301" t="s">
        <v>74</v>
      </c>
      <c r="O393" s="1302" t="str">
        <f>'PL,HC,INV'!$P$4</f>
        <v>BIN</v>
      </c>
      <c r="P393" s="1302" t="s">
        <v>345</v>
      </c>
      <c r="Q393" s="1271"/>
      <c r="R393" s="1271"/>
      <c r="S393" s="1271"/>
      <c r="T393" s="1271"/>
      <c r="U393" s="1271"/>
      <c r="V393" s="1271"/>
      <c r="W393" s="1271"/>
      <c r="X393" s="1271"/>
      <c r="Y393" s="1271"/>
      <c r="Z393" s="1271"/>
      <c r="AA393" s="1271"/>
      <c r="AB393" s="1271"/>
    </row>
    <row r="394" spans="1:28">
      <c r="A394" s="1057">
        <v>1</v>
      </c>
      <c r="B394" s="1057" t="s">
        <v>544</v>
      </c>
      <c r="C394" s="2633" t="s">
        <v>1119</v>
      </c>
      <c r="D394" s="1057" t="s">
        <v>74</v>
      </c>
      <c r="E394" s="1057" t="s">
        <v>545</v>
      </c>
      <c r="G394" s="378"/>
      <c r="H394" s="378"/>
      <c r="I394" s="379"/>
      <c r="J394" s="349" t="s">
        <v>62</v>
      </c>
      <c r="K394" s="364" t="s">
        <v>90</v>
      </c>
      <c r="L394" s="363" t="s">
        <v>3</v>
      </c>
      <c r="M394" s="717" t="s">
        <v>4</v>
      </c>
      <c r="N394" s="365" t="s">
        <v>346</v>
      </c>
      <c r="O394" s="347" t="str">
        <f>'PL,HC,INV'!$P$4</f>
        <v>BIN</v>
      </c>
      <c r="P394" s="347" t="s">
        <v>345</v>
      </c>
      <c r="Q394" s="351">
        <f>'PL,HC,INV'!Q$956</f>
        <v>0</v>
      </c>
      <c r="R394" s="351">
        <f>'PL,HC,INV'!R$956</f>
        <v>0</v>
      </c>
      <c r="S394" s="351">
        <f>'PL,HC,INV'!S$956</f>
        <v>0</v>
      </c>
      <c r="T394" s="351">
        <f>'PL,HC,INV'!T$956</f>
        <v>0</v>
      </c>
      <c r="U394" s="351">
        <f>'PL,HC,INV'!U$956</f>
        <v>0</v>
      </c>
      <c r="V394" s="351">
        <f>'PL,HC,INV'!V$956</f>
        <v>0</v>
      </c>
      <c r="W394" s="351">
        <f>'PL,HC,INV'!W$956</f>
        <v>0</v>
      </c>
      <c r="X394" s="351">
        <f>'PL,HC,INV'!X$956</f>
        <v>0</v>
      </c>
      <c r="Y394" s="351">
        <f>'PL,HC,INV'!Y$956</f>
        <v>0</v>
      </c>
      <c r="Z394" s="351">
        <f>'PL,HC,INV'!Z$956</f>
        <v>0</v>
      </c>
      <c r="AA394" s="351">
        <f>'PL,HC,INV'!AA$956</f>
        <v>0</v>
      </c>
      <c r="AB394" s="351">
        <f>'PL,HC,INV'!AB$956</f>
        <v>0</v>
      </c>
    </row>
    <row r="395" spans="1:28">
      <c r="A395" s="1057">
        <v>1</v>
      </c>
      <c r="B395" s="1057" t="s">
        <v>544</v>
      </c>
      <c r="C395" s="2633" t="s">
        <v>1119</v>
      </c>
      <c r="D395" s="1057" t="s">
        <v>74</v>
      </c>
      <c r="E395" s="1057" t="s">
        <v>545</v>
      </c>
      <c r="G395" s="378"/>
      <c r="H395" s="378"/>
      <c r="I395" s="379"/>
      <c r="J395" s="349" t="s">
        <v>62</v>
      </c>
      <c r="K395" s="364" t="s">
        <v>90</v>
      </c>
      <c r="L395" s="363" t="s">
        <v>3</v>
      </c>
      <c r="M395" s="717" t="s">
        <v>4</v>
      </c>
      <c r="N395" s="365" t="s">
        <v>347</v>
      </c>
      <c r="O395" s="347" t="str">
        <f>'PL,HC,INV'!$P$4</f>
        <v>BIN</v>
      </c>
      <c r="P395" s="347" t="s">
        <v>345</v>
      </c>
      <c r="Q395" s="351">
        <f>'PL,HC,INV'!Q$957</f>
        <v>0</v>
      </c>
      <c r="R395" s="351">
        <f>'PL,HC,INV'!R$957</f>
        <v>0</v>
      </c>
      <c r="S395" s="351">
        <f>'PL,HC,INV'!S$957</f>
        <v>0</v>
      </c>
      <c r="T395" s="351">
        <f>'PL,HC,INV'!T$957</f>
        <v>0</v>
      </c>
      <c r="U395" s="351">
        <f>'PL,HC,INV'!U$957</f>
        <v>0</v>
      </c>
      <c r="V395" s="351">
        <f>'PL,HC,INV'!V$957</f>
        <v>0</v>
      </c>
      <c r="W395" s="351">
        <f>'PL,HC,INV'!W$957</f>
        <v>0</v>
      </c>
      <c r="X395" s="351">
        <f>'PL,HC,INV'!X$957</f>
        <v>0</v>
      </c>
      <c r="Y395" s="351">
        <f>'PL,HC,INV'!Y$957</f>
        <v>0</v>
      </c>
      <c r="Z395" s="351">
        <f>'PL,HC,INV'!Z$957</f>
        <v>0</v>
      </c>
      <c r="AA395" s="351">
        <f>'PL,HC,INV'!AA$957</f>
        <v>0</v>
      </c>
      <c r="AB395" s="351">
        <f>'PL,HC,INV'!AB$957</f>
        <v>0</v>
      </c>
    </row>
    <row r="396" spans="1:28">
      <c r="A396" s="1057">
        <v>1</v>
      </c>
      <c r="B396" s="1057" t="s">
        <v>544</v>
      </c>
      <c r="C396" s="2633" t="s">
        <v>1119</v>
      </c>
      <c r="D396" s="1057" t="s">
        <v>74</v>
      </c>
      <c r="E396" s="1057" t="s">
        <v>545</v>
      </c>
      <c r="G396" s="378"/>
      <c r="H396" s="378"/>
      <c r="I396" s="379"/>
      <c r="J396" s="349" t="s">
        <v>62</v>
      </c>
      <c r="K396" s="364" t="s">
        <v>90</v>
      </c>
      <c r="L396" s="363" t="s">
        <v>3</v>
      </c>
      <c r="M396" s="717" t="s">
        <v>4</v>
      </c>
      <c r="N396" s="365" t="s">
        <v>348</v>
      </c>
      <c r="O396" s="347" t="str">
        <f>'PL,HC,INV'!$P$4</f>
        <v>BIN</v>
      </c>
      <c r="P396" s="347" t="s">
        <v>345</v>
      </c>
      <c r="Q396" s="351">
        <f>'PL,HC,INV'!Q$958</f>
        <v>4</v>
      </c>
      <c r="R396" s="351">
        <f>'PL,HC,INV'!R$958</f>
        <v>4</v>
      </c>
      <c r="S396" s="351">
        <f>'PL,HC,INV'!S$958</f>
        <v>4</v>
      </c>
      <c r="T396" s="351">
        <f>'PL,HC,INV'!T$958</f>
        <v>4</v>
      </c>
      <c r="U396" s="351">
        <f>'PL,HC,INV'!U$958</f>
        <v>4</v>
      </c>
      <c r="V396" s="351">
        <f>'PL,HC,INV'!V$958</f>
        <v>4</v>
      </c>
      <c r="W396" s="351">
        <f>'PL,HC,INV'!W$958</f>
        <v>0</v>
      </c>
      <c r="X396" s="351">
        <f>'PL,HC,INV'!X$958</f>
        <v>0</v>
      </c>
      <c r="Y396" s="351">
        <f>'PL,HC,INV'!Y$958</f>
        <v>0</v>
      </c>
      <c r="Z396" s="351">
        <f>'PL,HC,INV'!Z$958</f>
        <v>1</v>
      </c>
      <c r="AA396" s="351">
        <f>'PL,HC,INV'!AA$958</f>
        <v>1</v>
      </c>
      <c r="AB396" s="351">
        <f>'PL,HC,INV'!AB$958</f>
        <v>1</v>
      </c>
    </row>
    <row r="397" spans="1:28">
      <c r="A397" s="1057">
        <v>1</v>
      </c>
      <c r="B397" s="1057" t="s">
        <v>544</v>
      </c>
      <c r="C397" s="2633" t="s">
        <v>1119</v>
      </c>
      <c r="D397" s="1057" t="s">
        <v>74</v>
      </c>
      <c r="E397" s="1057" t="s">
        <v>545</v>
      </c>
      <c r="G397" s="378"/>
      <c r="H397" s="378"/>
      <c r="I397" s="379"/>
      <c r="J397" s="349" t="s">
        <v>62</v>
      </c>
      <c r="K397" s="364" t="s">
        <v>90</v>
      </c>
      <c r="L397" s="363" t="s">
        <v>3</v>
      </c>
      <c r="M397" s="717" t="s">
        <v>4</v>
      </c>
      <c r="N397" s="365" t="s">
        <v>349</v>
      </c>
      <c r="O397" s="347" t="str">
        <f>'PL,HC,INV'!$P$4</f>
        <v>BIN</v>
      </c>
      <c r="P397" s="347" t="s">
        <v>345</v>
      </c>
      <c r="Q397" s="351">
        <f>'PL,HC,INV'!Q$959</f>
        <v>0</v>
      </c>
      <c r="R397" s="351">
        <f>'PL,HC,INV'!R$959</f>
        <v>0</v>
      </c>
      <c r="S397" s="351">
        <f>'PL,HC,INV'!S$959</f>
        <v>0</v>
      </c>
      <c r="T397" s="351">
        <f>'PL,HC,INV'!T$959</f>
        <v>0</v>
      </c>
      <c r="U397" s="351">
        <f>'PL,HC,INV'!U$959</f>
        <v>0</v>
      </c>
      <c r="V397" s="351">
        <f>'PL,HC,INV'!V$959</f>
        <v>0</v>
      </c>
      <c r="W397" s="351">
        <f>'PL,HC,INV'!W$959</f>
        <v>0</v>
      </c>
      <c r="X397" s="351">
        <f>'PL,HC,INV'!X$959</f>
        <v>0</v>
      </c>
      <c r="Y397" s="351">
        <f>'PL,HC,INV'!Y$959</f>
        <v>0</v>
      </c>
      <c r="Z397" s="351">
        <f>'PL,HC,INV'!Z$959</f>
        <v>0</v>
      </c>
      <c r="AA397" s="351">
        <f>'PL,HC,INV'!AA$959</f>
        <v>0</v>
      </c>
      <c r="AB397" s="351">
        <f>'PL,HC,INV'!AB$959</f>
        <v>0</v>
      </c>
    </row>
    <row r="398" spans="1:28" s="1260" customFormat="1">
      <c r="A398" s="1260">
        <v>1</v>
      </c>
      <c r="F398" s="1262"/>
      <c r="G398" s="1275"/>
      <c r="H398" s="1275"/>
      <c r="I398" s="1276"/>
      <c r="J398" s="1277" t="s">
        <v>62</v>
      </c>
      <c r="K398" s="1266" t="s">
        <v>49</v>
      </c>
      <c r="L398" s="1278" t="s">
        <v>3</v>
      </c>
      <c r="M398" s="1279" t="s">
        <v>4</v>
      </c>
      <c r="N398" s="1301" t="s">
        <v>75</v>
      </c>
      <c r="O398" s="1302" t="str">
        <f>'PL,HC,INV'!$P$4</f>
        <v>BIN</v>
      </c>
      <c r="P398" s="1302" t="s">
        <v>345</v>
      </c>
      <c r="Q398" s="1271"/>
      <c r="R398" s="1271"/>
      <c r="S398" s="1271"/>
      <c r="T398" s="1271"/>
      <c r="U398" s="1271"/>
      <c r="V398" s="1271"/>
      <c r="W398" s="1271"/>
      <c r="X398" s="1271"/>
      <c r="Y398" s="1271"/>
      <c r="Z398" s="1271"/>
      <c r="AA398" s="1271"/>
      <c r="AB398" s="1271"/>
    </row>
    <row r="399" spans="1:28">
      <c r="A399" s="1057">
        <v>1</v>
      </c>
      <c r="B399" s="1057" t="s">
        <v>544</v>
      </c>
      <c r="C399" s="2633" t="s">
        <v>1119</v>
      </c>
      <c r="D399" s="1057" t="s">
        <v>75</v>
      </c>
      <c r="E399" s="1057" t="s">
        <v>545</v>
      </c>
      <c r="G399" s="378"/>
      <c r="H399" s="378"/>
      <c r="I399" s="379"/>
      <c r="J399" s="349" t="s">
        <v>62</v>
      </c>
      <c r="K399" s="364" t="s">
        <v>90</v>
      </c>
      <c r="L399" s="363" t="s">
        <v>3</v>
      </c>
      <c r="M399" s="717" t="s">
        <v>4</v>
      </c>
      <c r="N399" s="365" t="s">
        <v>76</v>
      </c>
      <c r="O399" s="347" t="str">
        <f>'PL,HC,INV'!$P$4</f>
        <v>BIN</v>
      </c>
      <c r="P399" s="347" t="s">
        <v>345</v>
      </c>
      <c r="Q399" s="351">
        <f>'PL,HC,INV'!Q$961</f>
        <v>0</v>
      </c>
      <c r="R399" s="351">
        <f>'PL,HC,INV'!R$961</f>
        <v>0</v>
      </c>
      <c r="S399" s="351">
        <f>'PL,HC,INV'!S$961</f>
        <v>0</v>
      </c>
      <c r="T399" s="351">
        <f>'PL,HC,INV'!T$961</f>
        <v>0</v>
      </c>
      <c r="U399" s="351">
        <f>'PL,HC,INV'!U$961</f>
        <v>0</v>
      </c>
      <c r="V399" s="351">
        <f>'PL,HC,INV'!V$961</f>
        <v>0</v>
      </c>
      <c r="W399" s="351">
        <f>'PL,HC,INV'!W$961</f>
        <v>0</v>
      </c>
      <c r="X399" s="351">
        <f>'PL,HC,INV'!X$961</f>
        <v>0</v>
      </c>
      <c r="Y399" s="351">
        <f>'PL,HC,INV'!Y$961</f>
        <v>0</v>
      </c>
      <c r="Z399" s="351">
        <f>'PL,HC,INV'!Z$961</f>
        <v>0</v>
      </c>
      <c r="AA399" s="351">
        <f>'PL,HC,INV'!AA$961</f>
        <v>0</v>
      </c>
      <c r="AB399" s="351">
        <f>'PL,HC,INV'!AB$961</f>
        <v>0</v>
      </c>
    </row>
    <row r="400" spans="1:28">
      <c r="A400" s="1057">
        <v>1</v>
      </c>
      <c r="B400" s="1057" t="s">
        <v>544</v>
      </c>
      <c r="C400" s="2633" t="s">
        <v>1119</v>
      </c>
      <c r="D400" s="1057" t="s">
        <v>75</v>
      </c>
      <c r="E400" s="1057" t="s">
        <v>545</v>
      </c>
      <c r="G400" s="378"/>
      <c r="H400" s="378"/>
      <c r="I400" s="379"/>
      <c r="J400" s="349" t="s">
        <v>62</v>
      </c>
      <c r="K400" s="364" t="s">
        <v>90</v>
      </c>
      <c r="L400" s="363" t="s">
        <v>3</v>
      </c>
      <c r="M400" s="717" t="s">
        <v>4</v>
      </c>
      <c r="N400" s="365" t="s">
        <v>77</v>
      </c>
      <c r="O400" s="347" t="str">
        <f>'PL,HC,INV'!$P$4</f>
        <v>BIN</v>
      </c>
      <c r="P400" s="347" t="s">
        <v>345</v>
      </c>
      <c r="Q400" s="351">
        <f>'PL,HC,INV'!Q$962</f>
        <v>0</v>
      </c>
      <c r="R400" s="351">
        <f>'PL,HC,INV'!R$962</f>
        <v>0</v>
      </c>
      <c r="S400" s="351">
        <f>'PL,HC,INV'!S$962</f>
        <v>0</v>
      </c>
      <c r="T400" s="351">
        <f>'PL,HC,INV'!T$962</f>
        <v>0</v>
      </c>
      <c r="U400" s="351">
        <f>'PL,HC,INV'!U$962</f>
        <v>0</v>
      </c>
      <c r="V400" s="351">
        <f>'PL,HC,INV'!V$962</f>
        <v>0</v>
      </c>
      <c r="W400" s="351">
        <f>'PL,HC,INV'!W$962</f>
        <v>0</v>
      </c>
      <c r="X400" s="351">
        <f>'PL,HC,INV'!X$962</f>
        <v>0</v>
      </c>
      <c r="Y400" s="351">
        <f>'PL,HC,INV'!Y$962</f>
        <v>0</v>
      </c>
      <c r="Z400" s="351">
        <f>'PL,HC,INV'!Z$962</f>
        <v>0</v>
      </c>
      <c r="AA400" s="351">
        <f>'PL,HC,INV'!AA$962</f>
        <v>0</v>
      </c>
      <c r="AB400" s="351">
        <f>'PL,HC,INV'!AB$962</f>
        <v>0</v>
      </c>
    </row>
    <row r="401" spans="1:28">
      <c r="A401" s="1057">
        <v>1</v>
      </c>
      <c r="B401" s="1057" t="s">
        <v>544</v>
      </c>
      <c r="C401" s="2633" t="s">
        <v>1119</v>
      </c>
      <c r="D401" s="1057" t="s">
        <v>75</v>
      </c>
      <c r="E401" s="1057" t="s">
        <v>545</v>
      </c>
      <c r="G401" s="378"/>
      <c r="H401" s="378"/>
      <c r="I401" s="379"/>
      <c r="J401" s="349" t="s">
        <v>62</v>
      </c>
      <c r="K401" s="364" t="s">
        <v>90</v>
      </c>
      <c r="L401" s="363" t="s">
        <v>3</v>
      </c>
      <c r="M401" s="717" t="s">
        <v>4</v>
      </c>
      <c r="N401" s="365" t="s">
        <v>78</v>
      </c>
      <c r="O401" s="347" t="str">
        <f>'PL,HC,INV'!$P$4</f>
        <v>BIN</v>
      </c>
      <c r="P401" s="347" t="s">
        <v>345</v>
      </c>
      <c r="Q401" s="351">
        <f>'PL,HC,INV'!Q$963</f>
        <v>0</v>
      </c>
      <c r="R401" s="351">
        <f>'PL,HC,INV'!R$963</f>
        <v>0</v>
      </c>
      <c r="S401" s="351">
        <f>'PL,HC,INV'!S$963</f>
        <v>0</v>
      </c>
      <c r="T401" s="351">
        <f>'PL,HC,INV'!T$963</f>
        <v>0</v>
      </c>
      <c r="U401" s="351">
        <f>'PL,HC,INV'!U$963</f>
        <v>0</v>
      </c>
      <c r="V401" s="351">
        <f>'PL,HC,INV'!V$963</f>
        <v>0</v>
      </c>
      <c r="W401" s="351">
        <f>'PL,HC,INV'!W$963</f>
        <v>0</v>
      </c>
      <c r="X401" s="351">
        <f>'PL,HC,INV'!X$963</f>
        <v>0</v>
      </c>
      <c r="Y401" s="351">
        <f>'PL,HC,INV'!Y$963</f>
        <v>0</v>
      </c>
      <c r="Z401" s="351">
        <f>'PL,HC,INV'!Z$963</f>
        <v>0</v>
      </c>
      <c r="AA401" s="351">
        <f>'PL,HC,INV'!AA$963</f>
        <v>0</v>
      </c>
      <c r="AB401" s="351">
        <f>'PL,HC,INV'!AB$963</f>
        <v>0</v>
      </c>
    </row>
    <row r="402" spans="1:28">
      <c r="A402" s="1057">
        <v>1</v>
      </c>
      <c r="B402" s="1057" t="s">
        <v>544</v>
      </c>
      <c r="C402" s="2633" t="s">
        <v>1119</v>
      </c>
      <c r="D402" s="1057" t="s">
        <v>75</v>
      </c>
      <c r="E402" s="1057" t="s">
        <v>545</v>
      </c>
      <c r="G402" s="378"/>
      <c r="H402" s="378"/>
      <c r="I402" s="379"/>
      <c r="J402" s="349" t="s">
        <v>62</v>
      </c>
      <c r="K402" s="364" t="s">
        <v>90</v>
      </c>
      <c r="L402" s="363" t="s">
        <v>3</v>
      </c>
      <c r="M402" s="717" t="s">
        <v>4</v>
      </c>
      <c r="N402" s="365" t="s">
        <v>79</v>
      </c>
      <c r="O402" s="347" t="str">
        <f>'PL,HC,INV'!$P$4</f>
        <v>BIN</v>
      </c>
      <c r="P402" s="347" t="s">
        <v>345</v>
      </c>
      <c r="Q402" s="351">
        <f>'PL,HC,INV'!Q$964</f>
        <v>0</v>
      </c>
      <c r="R402" s="351">
        <f>'PL,HC,INV'!R$964</f>
        <v>0</v>
      </c>
      <c r="S402" s="351">
        <f>'PL,HC,INV'!S$964</f>
        <v>0</v>
      </c>
      <c r="T402" s="351">
        <f>'PL,HC,INV'!T$964</f>
        <v>0</v>
      </c>
      <c r="U402" s="351">
        <f>'PL,HC,INV'!U$964</f>
        <v>0</v>
      </c>
      <c r="V402" s="351">
        <f>'PL,HC,INV'!V$964</f>
        <v>0</v>
      </c>
      <c r="W402" s="351">
        <f>'PL,HC,INV'!W$964</f>
        <v>0</v>
      </c>
      <c r="X402" s="351">
        <f>'PL,HC,INV'!X$964</f>
        <v>0</v>
      </c>
      <c r="Y402" s="351">
        <f>'PL,HC,INV'!Y$964</f>
        <v>0</v>
      </c>
      <c r="Z402" s="351">
        <f>'PL,HC,INV'!Z$964</f>
        <v>0</v>
      </c>
      <c r="AA402" s="351">
        <f>'PL,HC,INV'!AA$964</f>
        <v>0</v>
      </c>
      <c r="AB402" s="351">
        <f>'PL,HC,INV'!AB$964</f>
        <v>0</v>
      </c>
    </row>
    <row r="403" spans="1:28">
      <c r="A403" s="1057">
        <v>1</v>
      </c>
      <c r="B403" s="1057" t="s">
        <v>544</v>
      </c>
      <c r="C403" s="2633" t="s">
        <v>1119</v>
      </c>
      <c r="D403" s="1057" t="s">
        <v>75</v>
      </c>
      <c r="E403" s="1057" t="s">
        <v>545</v>
      </c>
      <c r="G403" s="378"/>
      <c r="H403" s="378"/>
      <c r="I403" s="379"/>
      <c r="J403" s="349" t="s">
        <v>62</v>
      </c>
      <c r="K403" s="364" t="s">
        <v>90</v>
      </c>
      <c r="L403" s="363" t="s">
        <v>3</v>
      </c>
      <c r="M403" s="717" t="s">
        <v>4</v>
      </c>
      <c r="N403" s="365" t="s">
        <v>80</v>
      </c>
      <c r="O403" s="347" t="str">
        <f>'PL,HC,INV'!$P$4</f>
        <v>BIN</v>
      </c>
      <c r="P403" s="347" t="s">
        <v>345</v>
      </c>
      <c r="Q403" s="351">
        <f>'PL,HC,INV'!Q$965</f>
        <v>0</v>
      </c>
      <c r="R403" s="351">
        <f>'PL,HC,INV'!R$965</f>
        <v>0</v>
      </c>
      <c r="S403" s="351">
        <f>'PL,HC,INV'!S$965</f>
        <v>0</v>
      </c>
      <c r="T403" s="351">
        <f>'PL,HC,INV'!T$965</f>
        <v>0</v>
      </c>
      <c r="U403" s="351">
        <f>'PL,HC,INV'!U$965</f>
        <v>0</v>
      </c>
      <c r="V403" s="351">
        <f>'PL,HC,INV'!V$965</f>
        <v>0</v>
      </c>
      <c r="W403" s="351">
        <f>'PL,HC,INV'!W$965</f>
        <v>1</v>
      </c>
      <c r="X403" s="351">
        <f>'PL,HC,INV'!X$965</f>
        <v>1</v>
      </c>
      <c r="Y403" s="351">
        <f>'PL,HC,INV'!Y$965</f>
        <v>1</v>
      </c>
      <c r="Z403" s="351">
        <f>'PL,HC,INV'!Z$965</f>
        <v>1</v>
      </c>
      <c r="AA403" s="351">
        <f>'PL,HC,INV'!AA$965</f>
        <v>1</v>
      </c>
      <c r="AB403" s="351">
        <f>'PL,HC,INV'!AB$965</f>
        <v>1</v>
      </c>
    </row>
    <row r="404" spans="1:28" s="1260" customFormat="1">
      <c r="A404" s="1260">
        <v>1</v>
      </c>
      <c r="F404" s="1262"/>
      <c r="G404" s="1275"/>
      <c r="H404" s="1275"/>
      <c r="I404" s="1276"/>
      <c r="J404" s="1277" t="s">
        <v>62</v>
      </c>
      <c r="K404" s="1266" t="s">
        <v>49</v>
      </c>
      <c r="L404" s="1278" t="s">
        <v>3</v>
      </c>
      <c r="M404" s="1279" t="s">
        <v>4</v>
      </c>
      <c r="N404" s="1301" t="s">
        <v>89</v>
      </c>
      <c r="O404" s="1302" t="str">
        <f>'PL,HC,INV'!$P$4</f>
        <v>BIN</v>
      </c>
      <c r="P404" s="1302" t="s">
        <v>345</v>
      </c>
      <c r="Q404" s="1271"/>
      <c r="R404" s="1271"/>
      <c r="S404" s="1271"/>
      <c r="T404" s="1271"/>
      <c r="U404" s="1271"/>
      <c r="V404" s="1271"/>
      <c r="W404" s="1271"/>
      <c r="X404" s="1271"/>
      <c r="Y404" s="1271"/>
      <c r="Z404" s="1271"/>
      <c r="AA404" s="1271"/>
      <c r="AB404" s="1271"/>
    </row>
    <row r="405" spans="1:28">
      <c r="A405" s="1057">
        <v>1</v>
      </c>
      <c r="B405" s="1057" t="s">
        <v>544</v>
      </c>
      <c r="C405" s="2633" t="s">
        <v>1119</v>
      </c>
      <c r="D405" s="1057" t="s">
        <v>89</v>
      </c>
      <c r="E405" s="1057" t="s">
        <v>545</v>
      </c>
      <c r="G405" s="378"/>
      <c r="H405" s="378"/>
      <c r="I405" s="379"/>
      <c r="J405" s="349" t="s">
        <v>62</v>
      </c>
      <c r="K405" s="364" t="s">
        <v>90</v>
      </c>
      <c r="L405" s="363" t="s">
        <v>3</v>
      </c>
      <c r="M405" s="717" t="s">
        <v>4</v>
      </c>
      <c r="N405" s="365" t="s">
        <v>81</v>
      </c>
      <c r="O405" s="347" t="str">
        <f>'PL,HC,INV'!$P$4</f>
        <v>BIN</v>
      </c>
      <c r="P405" s="347" t="s">
        <v>345</v>
      </c>
      <c r="Q405" s="351">
        <f>'PL,HC,INV'!Q$967</f>
        <v>0</v>
      </c>
      <c r="R405" s="351">
        <f>'PL,HC,INV'!R$967</f>
        <v>0</v>
      </c>
      <c r="S405" s="351">
        <f>'PL,HC,INV'!S$967</f>
        <v>0</v>
      </c>
      <c r="T405" s="351">
        <f>'PL,HC,INV'!T$967</f>
        <v>0</v>
      </c>
      <c r="U405" s="351">
        <f>'PL,HC,INV'!U$967</f>
        <v>0</v>
      </c>
      <c r="V405" s="351">
        <f>'PL,HC,INV'!V$967</f>
        <v>0</v>
      </c>
      <c r="W405" s="351">
        <f>'PL,HC,INV'!W$967</f>
        <v>0</v>
      </c>
      <c r="X405" s="351">
        <f>'PL,HC,INV'!X$967</f>
        <v>0</v>
      </c>
      <c r="Y405" s="351">
        <f>'PL,HC,INV'!Y$967</f>
        <v>0</v>
      </c>
      <c r="Z405" s="351">
        <f>'PL,HC,INV'!Z$967</f>
        <v>0</v>
      </c>
      <c r="AA405" s="351">
        <f>'PL,HC,INV'!AA$967</f>
        <v>0</v>
      </c>
      <c r="AB405" s="351">
        <f>'PL,HC,INV'!AB$967</f>
        <v>0</v>
      </c>
    </row>
    <row r="406" spans="1:28">
      <c r="A406" s="1057">
        <v>1</v>
      </c>
      <c r="B406" s="1057" t="s">
        <v>544</v>
      </c>
      <c r="C406" s="2633" t="s">
        <v>1119</v>
      </c>
      <c r="D406" s="1057" t="s">
        <v>89</v>
      </c>
      <c r="E406" s="1057" t="s">
        <v>545</v>
      </c>
      <c r="G406" s="378"/>
      <c r="H406" s="378"/>
      <c r="I406" s="379"/>
      <c r="J406" s="349" t="s">
        <v>62</v>
      </c>
      <c r="K406" s="364" t="s">
        <v>90</v>
      </c>
      <c r="L406" s="363" t="s">
        <v>3</v>
      </c>
      <c r="M406" s="717" t="s">
        <v>4</v>
      </c>
      <c r="N406" s="365" t="s">
        <v>82</v>
      </c>
      <c r="O406" s="347" t="str">
        <f>'PL,HC,INV'!$P$4</f>
        <v>BIN</v>
      </c>
      <c r="P406" s="347" t="s">
        <v>345</v>
      </c>
      <c r="Q406" s="351">
        <f>'PL,HC,INV'!Q$968</f>
        <v>0</v>
      </c>
      <c r="R406" s="351">
        <f>'PL,HC,INV'!R$968</f>
        <v>0</v>
      </c>
      <c r="S406" s="351">
        <f>'PL,HC,INV'!S$968</f>
        <v>0</v>
      </c>
      <c r="T406" s="351">
        <f>'PL,HC,INV'!T$968</f>
        <v>0</v>
      </c>
      <c r="U406" s="351">
        <f>'PL,HC,INV'!U$968</f>
        <v>0</v>
      </c>
      <c r="V406" s="351">
        <f>'PL,HC,INV'!V$968</f>
        <v>0</v>
      </c>
      <c r="W406" s="351">
        <f>'PL,HC,INV'!W$968</f>
        <v>0</v>
      </c>
      <c r="X406" s="351">
        <f>'PL,HC,INV'!X$968</f>
        <v>0</v>
      </c>
      <c r="Y406" s="351">
        <f>'PL,HC,INV'!Y$968</f>
        <v>0</v>
      </c>
      <c r="Z406" s="351">
        <f>'PL,HC,INV'!Z$968</f>
        <v>0</v>
      </c>
      <c r="AA406" s="351">
        <f>'PL,HC,INV'!AA$968</f>
        <v>0</v>
      </c>
      <c r="AB406" s="351">
        <f>'PL,HC,INV'!AB$968</f>
        <v>0</v>
      </c>
    </row>
    <row r="407" spans="1:28">
      <c r="A407" s="1057">
        <v>1</v>
      </c>
      <c r="B407" s="1057" t="s">
        <v>544</v>
      </c>
      <c r="C407" s="2633" t="s">
        <v>1119</v>
      </c>
      <c r="D407" s="1057" t="s">
        <v>89</v>
      </c>
      <c r="E407" s="1057" t="s">
        <v>545</v>
      </c>
      <c r="G407" s="378"/>
      <c r="H407" s="378"/>
      <c r="I407" s="379"/>
      <c r="J407" s="349" t="s">
        <v>62</v>
      </c>
      <c r="K407" s="364" t="s">
        <v>90</v>
      </c>
      <c r="L407" s="363" t="s">
        <v>3</v>
      </c>
      <c r="M407" s="717" t="s">
        <v>4</v>
      </c>
      <c r="N407" s="365" t="s">
        <v>83</v>
      </c>
      <c r="O407" s="347" t="str">
        <f>'PL,HC,INV'!$P$4</f>
        <v>BIN</v>
      </c>
      <c r="P407" s="347" t="s">
        <v>345</v>
      </c>
      <c r="Q407" s="351">
        <f>'PL,HC,INV'!Q$969</f>
        <v>0</v>
      </c>
      <c r="R407" s="351">
        <f>'PL,HC,INV'!R$969</f>
        <v>0</v>
      </c>
      <c r="S407" s="351">
        <f>'PL,HC,INV'!S$969</f>
        <v>0</v>
      </c>
      <c r="T407" s="351">
        <f>'PL,HC,INV'!T$969</f>
        <v>0</v>
      </c>
      <c r="U407" s="351">
        <f>'PL,HC,INV'!U$969</f>
        <v>0</v>
      </c>
      <c r="V407" s="351">
        <f>'PL,HC,INV'!V$969</f>
        <v>0</v>
      </c>
      <c r="W407" s="351">
        <f>'PL,HC,INV'!W$969</f>
        <v>0</v>
      </c>
      <c r="X407" s="351">
        <f>'PL,HC,INV'!X$969</f>
        <v>0</v>
      </c>
      <c r="Y407" s="351">
        <f>'PL,HC,INV'!Y$969</f>
        <v>0</v>
      </c>
      <c r="Z407" s="351">
        <f>'PL,HC,INV'!Z$969</f>
        <v>0</v>
      </c>
      <c r="AA407" s="351">
        <f>'PL,HC,INV'!AA$969</f>
        <v>0</v>
      </c>
      <c r="AB407" s="351">
        <f>'PL,HC,INV'!AB$969</f>
        <v>0</v>
      </c>
    </row>
    <row r="408" spans="1:28">
      <c r="A408" s="1057">
        <v>1</v>
      </c>
      <c r="B408" s="1057" t="s">
        <v>544</v>
      </c>
      <c r="C408" s="2633" t="s">
        <v>1119</v>
      </c>
      <c r="D408" s="1057" t="s">
        <v>350</v>
      </c>
      <c r="E408" s="1057" t="s">
        <v>350</v>
      </c>
      <c r="G408" s="378"/>
      <c r="H408" s="378"/>
      <c r="I408" s="379"/>
      <c r="J408" s="349" t="s">
        <v>62</v>
      </c>
      <c r="K408" s="364" t="s">
        <v>90</v>
      </c>
      <c r="L408" s="363" t="s">
        <v>3</v>
      </c>
      <c r="M408" s="717" t="s">
        <v>4</v>
      </c>
      <c r="N408" s="362" t="s">
        <v>350</v>
      </c>
      <c r="O408" s="347" t="str">
        <f>'PL,HC,INV'!$P$4</f>
        <v>BIN</v>
      </c>
      <c r="P408" s="347" t="s">
        <v>345</v>
      </c>
      <c r="Q408" s="351">
        <f>'PL,HC,INV'!Q$970</f>
        <v>0</v>
      </c>
      <c r="R408" s="351">
        <f>'PL,HC,INV'!R$970</f>
        <v>0</v>
      </c>
      <c r="S408" s="351">
        <f>'PL,HC,INV'!S$970</f>
        <v>0</v>
      </c>
      <c r="T408" s="351">
        <f>'PL,HC,INV'!T$970</f>
        <v>0</v>
      </c>
      <c r="U408" s="351">
        <f>'PL,HC,INV'!U$970</f>
        <v>0</v>
      </c>
      <c r="V408" s="351">
        <f>'PL,HC,INV'!V$970</f>
        <v>0</v>
      </c>
      <c r="W408" s="351">
        <f>'PL,HC,INV'!W$970</f>
        <v>0</v>
      </c>
      <c r="X408" s="351">
        <f>'PL,HC,INV'!X$970</f>
        <v>0</v>
      </c>
      <c r="Y408" s="351">
        <f>'PL,HC,INV'!Y$970</f>
        <v>0</v>
      </c>
      <c r="Z408" s="351">
        <f>'PL,HC,INV'!Z$970</f>
        <v>0</v>
      </c>
      <c r="AA408" s="351">
        <f>'PL,HC,INV'!AA$970</f>
        <v>0</v>
      </c>
      <c r="AB408" s="351">
        <f>'PL,HC,INV'!AB$970</f>
        <v>0</v>
      </c>
    </row>
    <row r="409" spans="1:28" s="387" customFormat="1">
      <c r="A409" s="1057">
        <v>1</v>
      </c>
      <c r="F409" s="619"/>
      <c r="G409" s="378"/>
      <c r="H409" s="380"/>
      <c r="I409" s="378"/>
      <c r="J409" s="388"/>
      <c r="K409" s="389"/>
      <c r="L409" s="389"/>
      <c r="M409" s="389"/>
      <c r="N409" s="389"/>
      <c r="O409" s="388"/>
      <c r="P409" s="388"/>
      <c r="Q409" s="388"/>
      <c r="R409" s="388"/>
      <c r="S409" s="388"/>
      <c r="T409" s="388"/>
      <c r="U409" s="388"/>
      <c r="V409" s="388"/>
      <c r="W409" s="388"/>
      <c r="X409" s="388"/>
      <c r="Y409" s="388"/>
      <c r="Z409" s="388"/>
      <c r="AA409" s="388"/>
      <c r="AB409" s="388"/>
    </row>
    <row r="410" spans="1:28" s="1306" customFormat="1">
      <c r="A410" s="1306">
        <v>1</v>
      </c>
      <c r="C410" s="1307" t="s">
        <v>464</v>
      </c>
      <c r="F410" s="1309"/>
      <c r="G410" s="1319"/>
      <c r="H410" s="1319"/>
      <c r="I410" s="1320"/>
      <c r="J410" s="1321" t="s">
        <v>62</v>
      </c>
      <c r="K410" s="1322" t="s">
        <v>55</v>
      </c>
      <c r="L410" s="1323" t="s">
        <v>3</v>
      </c>
      <c r="M410" s="1324" t="s">
        <v>4</v>
      </c>
      <c r="N410" s="1325" t="s">
        <v>64</v>
      </c>
      <c r="O410" s="1326" t="str">
        <f>'PL,HC,INV'!$P$4</f>
        <v>BIN</v>
      </c>
      <c r="P410" s="1326" t="s">
        <v>345</v>
      </c>
      <c r="Q410" s="1318"/>
      <c r="R410" s="1318"/>
      <c r="S410" s="1318"/>
      <c r="T410" s="1318"/>
      <c r="U410" s="1318"/>
      <c r="V410" s="1318"/>
      <c r="W410" s="1318"/>
      <c r="X410" s="1318"/>
      <c r="Y410" s="1318"/>
      <c r="Z410" s="1318"/>
      <c r="AA410" s="1318"/>
      <c r="AB410" s="1318"/>
    </row>
    <row r="411" spans="1:28">
      <c r="A411" s="1057">
        <v>1</v>
      </c>
      <c r="B411" s="1057" t="s">
        <v>544</v>
      </c>
      <c r="C411" s="1057" t="s">
        <v>464</v>
      </c>
      <c r="D411" s="1057" t="s">
        <v>64</v>
      </c>
      <c r="E411" s="1057" t="s">
        <v>545</v>
      </c>
      <c r="G411" s="378"/>
      <c r="H411" s="378"/>
      <c r="I411" s="379"/>
      <c r="J411" s="349" t="s">
        <v>62</v>
      </c>
      <c r="K411" s="364" t="s">
        <v>55</v>
      </c>
      <c r="L411" s="363" t="s">
        <v>3</v>
      </c>
      <c r="M411" s="717" t="s">
        <v>4</v>
      </c>
      <c r="N411" s="365" t="s">
        <v>65</v>
      </c>
      <c r="O411" s="347" t="str">
        <f>'PL,HC,INV'!$P$4</f>
        <v>BIN</v>
      </c>
      <c r="P411" s="347" t="s">
        <v>345</v>
      </c>
      <c r="Q411" s="351">
        <f>'PL,HC,INV'!Q$855</f>
        <v>55</v>
      </c>
      <c r="R411" s="351">
        <f>'PL,HC,INV'!R$855</f>
        <v>54</v>
      </c>
      <c r="S411" s="351">
        <f>'PL,HC,INV'!S$855</f>
        <v>54</v>
      </c>
      <c r="T411" s="351">
        <f>'PL,HC,INV'!T$855</f>
        <v>54</v>
      </c>
      <c r="U411" s="351">
        <f>'PL,HC,INV'!U$855</f>
        <v>55</v>
      </c>
      <c r="V411" s="351">
        <f>'PL,HC,INV'!V$855</f>
        <v>53</v>
      </c>
      <c r="W411" s="351">
        <f>'PL,HC,INV'!W$855</f>
        <v>54</v>
      </c>
      <c r="X411" s="351">
        <f>'PL,HC,INV'!X$855</f>
        <v>54</v>
      </c>
      <c r="Y411" s="351">
        <f>'PL,HC,INV'!Y$855</f>
        <v>54</v>
      </c>
      <c r="Z411" s="351">
        <f>'PL,HC,INV'!Z$855</f>
        <v>54</v>
      </c>
      <c r="AA411" s="351">
        <f>'PL,HC,INV'!AA$855</f>
        <v>53</v>
      </c>
      <c r="AB411" s="351">
        <f>'PL,HC,INV'!AB$855</f>
        <v>53</v>
      </c>
    </row>
    <row r="412" spans="1:28">
      <c r="A412" s="1057">
        <v>1</v>
      </c>
      <c r="B412" s="1057" t="s">
        <v>544</v>
      </c>
      <c r="C412" s="1057" t="s">
        <v>464</v>
      </c>
      <c r="D412" s="1057" t="s">
        <v>64</v>
      </c>
      <c r="E412" s="1057" t="s">
        <v>545</v>
      </c>
      <c r="G412" s="378"/>
      <c r="H412" s="378"/>
      <c r="I412" s="379"/>
      <c r="J412" s="349" t="s">
        <v>62</v>
      </c>
      <c r="K412" s="364" t="s">
        <v>55</v>
      </c>
      <c r="L412" s="363" t="s">
        <v>3</v>
      </c>
      <c r="M412" s="717" t="s">
        <v>4</v>
      </c>
      <c r="N412" s="365" t="s">
        <v>66</v>
      </c>
      <c r="O412" s="347" t="str">
        <f>'PL,HC,INV'!$P$4</f>
        <v>BIN</v>
      </c>
      <c r="P412" s="347" t="s">
        <v>345</v>
      </c>
      <c r="Q412" s="351">
        <f>'PL,HC,INV'!Q$856</f>
        <v>0</v>
      </c>
      <c r="R412" s="351">
        <f>'PL,HC,INV'!R$856</f>
        <v>0</v>
      </c>
      <c r="S412" s="351">
        <f>'PL,HC,INV'!S$856</f>
        <v>0</v>
      </c>
      <c r="T412" s="351">
        <f>'PL,HC,INV'!T$856</f>
        <v>0</v>
      </c>
      <c r="U412" s="351">
        <f>'PL,HC,INV'!U$856</f>
        <v>0</v>
      </c>
      <c r="V412" s="351">
        <f>'PL,HC,INV'!V$856</f>
        <v>0</v>
      </c>
      <c r="W412" s="351">
        <f>'PL,HC,INV'!W$856</f>
        <v>0</v>
      </c>
      <c r="X412" s="351">
        <f>'PL,HC,INV'!X$856</f>
        <v>0</v>
      </c>
      <c r="Y412" s="351">
        <f>'PL,HC,INV'!Y$856</f>
        <v>0</v>
      </c>
      <c r="Z412" s="351">
        <f>'PL,HC,INV'!Z$856</f>
        <v>0</v>
      </c>
      <c r="AA412" s="351">
        <f>'PL,HC,INV'!AA$856</f>
        <v>0</v>
      </c>
      <c r="AB412" s="351">
        <f>'PL,HC,INV'!AB$856</f>
        <v>0</v>
      </c>
    </row>
    <row r="413" spans="1:28">
      <c r="A413" s="1057">
        <v>1</v>
      </c>
      <c r="B413" s="1057" t="s">
        <v>544</v>
      </c>
      <c r="C413" s="1057" t="s">
        <v>464</v>
      </c>
      <c r="D413" s="1057" t="s">
        <v>64</v>
      </c>
      <c r="E413" s="1057" t="s">
        <v>545</v>
      </c>
      <c r="G413" s="378"/>
      <c r="H413" s="378"/>
      <c r="I413" s="379"/>
      <c r="J413" s="349" t="s">
        <v>62</v>
      </c>
      <c r="K413" s="364" t="s">
        <v>55</v>
      </c>
      <c r="L413" s="363" t="s">
        <v>3</v>
      </c>
      <c r="M413" s="717" t="s">
        <v>4</v>
      </c>
      <c r="N413" s="365" t="s">
        <v>67</v>
      </c>
      <c r="O413" s="347" t="str">
        <f>'PL,HC,INV'!$P$4</f>
        <v>BIN</v>
      </c>
      <c r="P413" s="347" t="s">
        <v>345</v>
      </c>
      <c r="Q413" s="351">
        <f>'PL,HC,INV'!Q$857</f>
        <v>0</v>
      </c>
      <c r="R413" s="351">
        <f>'PL,HC,INV'!R$857</f>
        <v>0</v>
      </c>
      <c r="S413" s="351">
        <f>'PL,HC,INV'!S$857</f>
        <v>0</v>
      </c>
      <c r="T413" s="351">
        <f>'PL,HC,INV'!T$857</f>
        <v>0</v>
      </c>
      <c r="U413" s="351">
        <f>'PL,HC,INV'!U$857</f>
        <v>0</v>
      </c>
      <c r="V413" s="351">
        <f>'PL,HC,INV'!V$857</f>
        <v>0</v>
      </c>
      <c r="W413" s="351">
        <f>'PL,HC,INV'!W$857</f>
        <v>0</v>
      </c>
      <c r="X413" s="351">
        <f>'PL,HC,INV'!X$857</f>
        <v>0</v>
      </c>
      <c r="Y413" s="351">
        <f>'PL,HC,INV'!Y$857</f>
        <v>0</v>
      </c>
      <c r="Z413" s="351">
        <f>'PL,HC,INV'!Z$857</f>
        <v>0</v>
      </c>
      <c r="AA413" s="351">
        <f>'PL,HC,INV'!AA$857</f>
        <v>0</v>
      </c>
      <c r="AB413" s="351">
        <f>'PL,HC,INV'!AB$857</f>
        <v>0</v>
      </c>
    </row>
    <row r="414" spans="1:28">
      <c r="A414" s="1057">
        <v>1</v>
      </c>
      <c r="B414" s="1057" t="s">
        <v>544</v>
      </c>
      <c r="C414" s="1057" t="s">
        <v>464</v>
      </c>
      <c r="D414" s="1057" t="s">
        <v>64</v>
      </c>
      <c r="E414" s="1057" t="s">
        <v>545</v>
      </c>
      <c r="G414" s="378"/>
      <c r="H414" s="378"/>
      <c r="I414" s="379"/>
      <c r="J414" s="349" t="s">
        <v>62</v>
      </c>
      <c r="K414" s="364" t="s">
        <v>55</v>
      </c>
      <c r="L414" s="363" t="s">
        <v>3</v>
      </c>
      <c r="M414" s="717" t="s">
        <v>4</v>
      </c>
      <c r="N414" s="365" t="s">
        <v>68</v>
      </c>
      <c r="O414" s="347" t="str">
        <f>'PL,HC,INV'!$P$4</f>
        <v>BIN</v>
      </c>
      <c r="P414" s="347" t="s">
        <v>345</v>
      </c>
      <c r="Q414" s="351">
        <f>'PL,HC,INV'!Q$858</f>
        <v>12</v>
      </c>
      <c r="R414" s="351">
        <f>'PL,HC,INV'!R$858</f>
        <v>11</v>
      </c>
      <c r="S414" s="351">
        <f>'PL,HC,INV'!S$858</f>
        <v>11</v>
      </c>
      <c r="T414" s="351">
        <f>'PL,HC,INV'!T$858</f>
        <v>13</v>
      </c>
      <c r="U414" s="351">
        <f>'PL,HC,INV'!U$858</f>
        <v>13</v>
      </c>
      <c r="V414" s="351">
        <f>'PL,HC,INV'!V$858</f>
        <v>12</v>
      </c>
      <c r="W414" s="351">
        <f>'PL,HC,INV'!W$858</f>
        <v>12</v>
      </c>
      <c r="X414" s="351">
        <f>'PL,HC,INV'!X$858</f>
        <v>12</v>
      </c>
      <c r="Y414" s="351">
        <f>'PL,HC,INV'!Y$858</f>
        <v>12</v>
      </c>
      <c r="Z414" s="351">
        <f>'PL,HC,INV'!Z$858</f>
        <v>12</v>
      </c>
      <c r="AA414" s="351">
        <f>'PL,HC,INV'!AA$858</f>
        <v>13</v>
      </c>
      <c r="AB414" s="351">
        <f>'PL,HC,INV'!AB$858</f>
        <v>13</v>
      </c>
    </row>
    <row r="415" spans="1:28" s="1260" customFormat="1">
      <c r="A415" s="1260">
        <v>1</v>
      </c>
      <c r="F415" s="1262"/>
      <c r="G415" s="1275"/>
      <c r="H415" s="1275"/>
      <c r="I415" s="1276"/>
      <c r="J415" s="1277" t="s">
        <v>62</v>
      </c>
      <c r="K415" s="1266" t="s">
        <v>55</v>
      </c>
      <c r="L415" s="1278" t="s">
        <v>3</v>
      </c>
      <c r="M415" s="1279" t="s">
        <v>4</v>
      </c>
      <c r="N415" s="1301" t="s">
        <v>88</v>
      </c>
      <c r="O415" s="1302" t="str">
        <f>'PL,HC,INV'!$P$4</f>
        <v>BIN</v>
      </c>
      <c r="P415" s="1302" t="s">
        <v>345</v>
      </c>
      <c r="Q415" s="1271"/>
      <c r="R415" s="1271"/>
      <c r="S415" s="1271"/>
      <c r="T415" s="1271"/>
      <c r="U415" s="1271"/>
      <c r="V415" s="1271"/>
      <c r="W415" s="1271"/>
      <c r="X415" s="1271"/>
      <c r="Y415" s="1271"/>
      <c r="Z415" s="1271"/>
      <c r="AA415" s="1271"/>
      <c r="AB415" s="1271"/>
    </row>
    <row r="416" spans="1:28">
      <c r="A416" s="1057">
        <v>1</v>
      </c>
      <c r="B416" s="1057" t="s">
        <v>544</v>
      </c>
      <c r="C416" s="1057" t="s">
        <v>464</v>
      </c>
      <c r="D416" s="1057" t="s">
        <v>88</v>
      </c>
      <c r="E416" s="1057" t="s">
        <v>545</v>
      </c>
      <c r="G416" s="378"/>
      <c r="H416" s="378"/>
      <c r="I416" s="379"/>
      <c r="J416" s="349" t="s">
        <v>62</v>
      </c>
      <c r="K416" s="364" t="s">
        <v>55</v>
      </c>
      <c r="L416" s="363" t="s">
        <v>3</v>
      </c>
      <c r="M416" s="717" t="s">
        <v>4</v>
      </c>
      <c r="N416" s="365" t="s">
        <v>69</v>
      </c>
      <c r="O416" s="347" t="str">
        <f>'PL,HC,INV'!$P$4</f>
        <v>BIN</v>
      </c>
      <c r="P416" s="347" t="s">
        <v>345</v>
      </c>
      <c r="Q416" s="351">
        <f>'PL,HC,INV'!Q$860</f>
        <v>261</v>
      </c>
      <c r="R416" s="351">
        <f>'PL,HC,INV'!R$860</f>
        <v>261</v>
      </c>
      <c r="S416" s="351">
        <f>'PL,HC,INV'!S$860</f>
        <v>262</v>
      </c>
      <c r="T416" s="351">
        <f>'PL,HC,INV'!T$860</f>
        <v>263</v>
      </c>
      <c r="U416" s="351">
        <f>'PL,HC,INV'!U$860</f>
        <v>267</v>
      </c>
      <c r="V416" s="351">
        <f>'PL,HC,INV'!V$860</f>
        <v>271</v>
      </c>
      <c r="W416" s="351">
        <f>'PL,HC,INV'!W$860</f>
        <v>269</v>
      </c>
      <c r="X416" s="351">
        <f>'PL,HC,INV'!X$860</f>
        <v>265</v>
      </c>
      <c r="Y416" s="351">
        <f>'PL,HC,INV'!Y$860</f>
        <v>269</v>
      </c>
      <c r="Z416" s="351">
        <f>'PL,HC,INV'!Z$860</f>
        <v>263</v>
      </c>
      <c r="AA416" s="351">
        <f>'PL,HC,INV'!AA$860</f>
        <v>268</v>
      </c>
      <c r="AB416" s="351">
        <f>'PL,HC,INV'!AB$860</f>
        <v>269</v>
      </c>
    </row>
    <row r="417" spans="1:28">
      <c r="A417" s="1057">
        <v>1</v>
      </c>
      <c r="B417" s="1057" t="s">
        <v>544</v>
      </c>
      <c r="C417" s="1057" t="s">
        <v>464</v>
      </c>
      <c r="D417" s="1057" t="s">
        <v>88</v>
      </c>
      <c r="E417" s="1057" t="s">
        <v>545</v>
      </c>
      <c r="G417" s="378"/>
      <c r="H417" s="378"/>
      <c r="I417" s="379"/>
      <c r="J417" s="349" t="s">
        <v>62</v>
      </c>
      <c r="K417" s="364" t="s">
        <v>55</v>
      </c>
      <c r="L417" s="363" t="s">
        <v>3</v>
      </c>
      <c r="M417" s="717" t="s">
        <v>4</v>
      </c>
      <c r="N417" s="365" t="s">
        <v>70</v>
      </c>
      <c r="O417" s="347" t="str">
        <f>'PL,HC,INV'!$P$4</f>
        <v>BIN</v>
      </c>
      <c r="P417" s="347" t="s">
        <v>345</v>
      </c>
      <c r="Q417" s="351">
        <f>'PL,HC,INV'!Q$861</f>
        <v>0</v>
      </c>
      <c r="R417" s="351">
        <f>'PL,HC,INV'!R$861</f>
        <v>0</v>
      </c>
      <c r="S417" s="351">
        <f>'PL,HC,INV'!S$861</f>
        <v>0</v>
      </c>
      <c r="T417" s="351">
        <f>'PL,HC,INV'!T$861</f>
        <v>0</v>
      </c>
      <c r="U417" s="351">
        <f>'PL,HC,INV'!U$861</f>
        <v>0</v>
      </c>
      <c r="V417" s="351">
        <f>'PL,HC,INV'!V$861</f>
        <v>0</v>
      </c>
      <c r="W417" s="351">
        <f>'PL,HC,INV'!W$861</f>
        <v>0</v>
      </c>
      <c r="X417" s="351">
        <f>'PL,HC,INV'!X$861</f>
        <v>0</v>
      </c>
      <c r="Y417" s="351">
        <f>'PL,HC,INV'!Y$861</f>
        <v>0</v>
      </c>
      <c r="Z417" s="351">
        <f>'PL,HC,INV'!Z$861</f>
        <v>0</v>
      </c>
      <c r="AA417" s="351">
        <f>'PL,HC,INV'!AA$861</f>
        <v>0</v>
      </c>
      <c r="AB417" s="351">
        <f>'PL,HC,INV'!AB$861</f>
        <v>0</v>
      </c>
    </row>
    <row r="418" spans="1:28">
      <c r="A418" s="1057">
        <v>1</v>
      </c>
      <c r="B418" s="1057" t="s">
        <v>544</v>
      </c>
      <c r="C418" s="1057" t="s">
        <v>464</v>
      </c>
      <c r="D418" s="1057" t="s">
        <v>88</v>
      </c>
      <c r="E418" s="1057" t="s">
        <v>545</v>
      </c>
      <c r="G418" s="378"/>
      <c r="H418" s="378"/>
      <c r="I418" s="379"/>
      <c r="J418" s="349" t="s">
        <v>62</v>
      </c>
      <c r="K418" s="364" t="s">
        <v>55</v>
      </c>
      <c r="L418" s="363" t="s">
        <v>3</v>
      </c>
      <c r="M418" s="717" t="s">
        <v>4</v>
      </c>
      <c r="N418" s="365" t="s">
        <v>71</v>
      </c>
      <c r="O418" s="347" t="str">
        <f>'PL,HC,INV'!$P$4</f>
        <v>BIN</v>
      </c>
      <c r="P418" s="347" t="s">
        <v>345</v>
      </c>
      <c r="Q418" s="351">
        <f>'PL,HC,INV'!Q$862</f>
        <v>26</v>
      </c>
      <c r="R418" s="351">
        <f>'PL,HC,INV'!R$862</f>
        <v>26</v>
      </c>
      <c r="S418" s="351">
        <f>'PL,HC,INV'!S$862</f>
        <v>26</v>
      </c>
      <c r="T418" s="351">
        <f>'PL,HC,INV'!T$862</f>
        <v>26</v>
      </c>
      <c r="U418" s="351">
        <f>'PL,HC,INV'!U$862</f>
        <v>27</v>
      </c>
      <c r="V418" s="351">
        <f>'PL,HC,INV'!V$862</f>
        <v>26</v>
      </c>
      <c r="W418" s="351">
        <f>'PL,HC,INV'!W$862</f>
        <v>27</v>
      </c>
      <c r="X418" s="351">
        <f>'PL,HC,INV'!X$862</f>
        <v>27</v>
      </c>
      <c r="Y418" s="351">
        <f>'PL,HC,INV'!Y$862</f>
        <v>27</v>
      </c>
      <c r="Z418" s="351">
        <f>'PL,HC,INV'!Z$862</f>
        <v>27</v>
      </c>
      <c r="AA418" s="351">
        <f>'PL,HC,INV'!AA$862</f>
        <v>27</v>
      </c>
      <c r="AB418" s="351">
        <f>'PL,HC,INV'!AB$862</f>
        <v>28</v>
      </c>
    </row>
    <row r="419" spans="1:28">
      <c r="A419" s="1057">
        <v>1</v>
      </c>
      <c r="B419" s="1057" t="s">
        <v>544</v>
      </c>
      <c r="C419" s="1057" t="s">
        <v>464</v>
      </c>
      <c r="D419" s="1057" t="s">
        <v>88</v>
      </c>
      <c r="E419" s="1057" t="s">
        <v>545</v>
      </c>
      <c r="G419" s="378"/>
      <c r="H419" s="378"/>
      <c r="I419" s="379"/>
      <c r="J419" s="349" t="s">
        <v>62</v>
      </c>
      <c r="K419" s="364" t="s">
        <v>55</v>
      </c>
      <c r="L419" s="363" t="s">
        <v>3</v>
      </c>
      <c r="M419" s="717" t="s">
        <v>4</v>
      </c>
      <c r="N419" s="365" t="s">
        <v>72</v>
      </c>
      <c r="O419" s="347" t="str">
        <f>'PL,HC,INV'!$P$4</f>
        <v>BIN</v>
      </c>
      <c r="P419" s="347" t="s">
        <v>345</v>
      </c>
      <c r="Q419" s="351">
        <f>'PL,HC,INV'!Q$863</f>
        <v>0</v>
      </c>
      <c r="R419" s="351">
        <f>'PL,HC,INV'!R$863</f>
        <v>0</v>
      </c>
      <c r="S419" s="351">
        <f>'PL,HC,INV'!S$863</f>
        <v>0</v>
      </c>
      <c r="T419" s="351">
        <f>'PL,HC,INV'!T$863</f>
        <v>0</v>
      </c>
      <c r="U419" s="351">
        <f>'PL,HC,INV'!U$863</f>
        <v>0</v>
      </c>
      <c r="V419" s="351">
        <f>'PL,HC,INV'!V$863</f>
        <v>0</v>
      </c>
      <c r="W419" s="351">
        <f>'PL,HC,INV'!W$863</f>
        <v>0</v>
      </c>
      <c r="X419" s="351">
        <f>'PL,HC,INV'!X$863</f>
        <v>0</v>
      </c>
      <c r="Y419" s="351">
        <f>'PL,HC,INV'!Y$863</f>
        <v>0</v>
      </c>
      <c r="Z419" s="351">
        <f>'PL,HC,INV'!Z$863</f>
        <v>0</v>
      </c>
      <c r="AA419" s="351">
        <f>'PL,HC,INV'!AA$863</f>
        <v>0</v>
      </c>
      <c r="AB419" s="351">
        <f>'PL,HC,INV'!AB$863</f>
        <v>0</v>
      </c>
    </row>
    <row r="420" spans="1:28">
      <c r="A420" s="1057">
        <v>1</v>
      </c>
      <c r="B420" s="1057" t="s">
        <v>544</v>
      </c>
      <c r="C420" s="1057" t="s">
        <v>464</v>
      </c>
      <c r="D420" s="1057" t="s">
        <v>88</v>
      </c>
      <c r="E420" s="1057" t="s">
        <v>545</v>
      </c>
      <c r="G420" s="378"/>
      <c r="H420" s="378"/>
      <c r="I420" s="379"/>
      <c r="J420" s="349" t="s">
        <v>62</v>
      </c>
      <c r="K420" s="364" t="s">
        <v>55</v>
      </c>
      <c r="L420" s="363" t="s">
        <v>3</v>
      </c>
      <c r="M420" s="717" t="s">
        <v>4</v>
      </c>
      <c r="N420" s="365" t="s">
        <v>73</v>
      </c>
      <c r="O420" s="347" t="str">
        <f>'PL,HC,INV'!$P$4</f>
        <v>BIN</v>
      </c>
      <c r="P420" s="347" t="s">
        <v>345</v>
      </c>
      <c r="Q420" s="351">
        <f>'PL,HC,INV'!Q$864</f>
        <v>11</v>
      </c>
      <c r="R420" s="351">
        <f>'PL,HC,INV'!R$864</f>
        <v>11</v>
      </c>
      <c r="S420" s="351">
        <f>'PL,HC,INV'!S$864</f>
        <v>11</v>
      </c>
      <c r="T420" s="351">
        <f>'PL,HC,INV'!T$864</f>
        <v>11</v>
      </c>
      <c r="U420" s="351">
        <f>'PL,HC,INV'!U$864</f>
        <v>11</v>
      </c>
      <c r="V420" s="351">
        <f>'PL,HC,INV'!V$864</f>
        <v>11</v>
      </c>
      <c r="W420" s="351">
        <f>'PL,HC,INV'!W$864</f>
        <v>12</v>
      </c>
      <c r="X420" s="351">
        <f>'PL,HC,INV'!X$864</f>
        <v>12</v>
      </c>
      <c r="Y420" s="351">
        <f>'PL,HC,INV'!Y$864</f>
        <v>12</v>
      </c>
      <c r="Z420" s="351">
        <f>'PL,HC,INV'!Z$864</f>
        <v>12</v>
      </c>
      <c r="AA420" s="351">
        <f>'PL,HC,INV'!AA$864</f>
        <v>11</v>
      </c>
      <c r="AB420" s="351">
        <f>'PL,HC,INV'!AB$864</f>
        <v>11</v>
      </c>
    </row>
    <row r="421" spans="1:28" s="1260" customFormat="1">
      <c r="A421" s="1260">
        <v>1</v>
      </c>
      <c r="F421" s="1262"/>
      <c r="G421" s="1275"/>
      <c r="H421" s="1275"/>
      <c r="I421" s="1276"/>
      <c r="J421" s="1277" t="s">
        <v>62</v>
      </c>
      <c r="K421" s="1266" t="s">
        <v>55</v>
      </c>
      <c r="L421" s="1278" t="s">
        <v>3</v>
      </c>
      <c r="M421" s="1279" t="s">
        <v>4</v>
      </c>
      <c r="N421" s="1301" t="s">
        <v>74</v>
      </c>
      <c r="O421" s="1302" t="str">
        <f>'PL,HC,INV'!$P$4</f>
        <v>BIN</v>
      </c>
      <c r="P421" s="1302" t="s">
        <v>345</v>
      </c>
      <c r="Q421" s="1271"/>
      <c r="R421" s="1271"/>
      <c r="S421" s="1271"/>
      <c r="T421" s="1271"/>
      <c r="U421" s="1271"/>
      <c r="V421" s="1271"/>
      <c r="W421" s="1271"/>
      <c r="X421" s="1271"/>
      <c r="Y421" s="1271"/>
      <c r="Z421" s="1271"/>
      <c r="AA421" s="1271"/>
      <c r="AB421" s="1271"/>
    </row>
    <row r="422" spans="1:28">
      <c r="A422" s="1057">
        <v>1</v>
      </c>
      <c r="B422" s="1057" t="s">
        <v>544</v>
      </c>
      <c r="C422" s="1057" t="s">
        <v>464</v>
      </c>
      <c r="D422" s="1057" t="s">
        <v>74</v>
      </c>
      <c r="E422" s="1057" t="s">
        <v>545</v>
      </c>
      <c r="G422" s="378"/>
      <c r="H422" s="378"/>
      <c r="I422" s="379"/>
      <c r="J422" s="349" t="s">
        <v>62</v>
      </c>
      <c r="K422" s="364" t="s">
        <v>55</v>
      </c>
      <c r="L422" s="363" t="s">
        <v>3</v>
      </c>
      <c r="M422" s="717" t="s">
        <v>4</v>
      </c>
      <c r="N422" s="365" t="s">
        <v>346</v>
      </c>
      <c r="O422" s="347" t="str">
        <f>'PL,HC,INV'!$P$4</f>
        <v>BIN</v>
      </c>
      <c r="P422" s="347" t="s">
        <v>345</v>
      </c>
      <c r="Q422" s="351">
        <f>'PL,HC,INV'!Q$866</f>
        <v>6</v>
      </c>
      <c r="R422" s="351">
        <f>'PL,HC,INV'!R$866</f>
        <v>6</v>
      </c>
      <c r="S422" s="351">
        <f>'PL,HC,INV'!S$866</f>
        <v>6</v>
      </c>
      <c r="T422" s="351">
        <f>'PL,HC,INV'!T$866</f>
        <v>6</v>
      </c>
      <c r="U422" s="351">
        <f>'PL,HC,INV'!U$866</f>
        <v>6</v>
      </c>
      <c r="V422" s="351">
        <f>'PL,HC,INV'!V$866</f>
        <v>6</v>
      </c>
      <c r="W422" s="351">
        <f>'PL,HC,INV'!W$866</f>
        <v>6</v>
      </c>
      <c r="X422" s="351">
        <f>'PL,HC,INV'!X$866</f>
        <v>6</v>
      </c>
      <c r="Y422" s="351">
        <f>'PL,HC,INV'!Y$866</f>
        <v>6</v>
      </c>
      <c r="Z422" s="351">
        <f>'PL,HC,INV'!Z$866</f>
        <v>6</v>
      </c>
      <c r="AA422" s="351">
        <f>'PL,HC,INV'!AA$866</f>
        <v>6</v>
      </c>
      <c r="AB422" s="351">
        <f>'PL,HC,INV'!AB$866</f>
        <v>6</v>
      </c>
    </row>
    <row r="423" spans="1:28">
      <c r="A423" s="1057">
        <v>1</v>
      </c>
      <c r="B423" s="1057" t="s">
        <v>544</v>
      </c>
      <c r="C423" s="1057" t="s">
        <v>464</v>
      </c>
      <c r="D423" s="1057" t="s">
        <v>74</v>
      </c>
      <c r="E423" s="1057" t="s">
        <v>545</v>
      </c>
      <c r="G423" s="378"/>
      <c r="H423" s="378"/>
      <c r="I423" s="379"/>
      <c r="J423" s="349" t="s">
        <v>62</v>
      </c>
      <c r="K423" s="364" t="s">
        <v>55</v>
      </c>
      <c r="L423" s="363" t="s">
        <v>3</v>
      </c>
      <c r="M423" s="717" t="s">
        <v>4</v>
      </c>
      <c r="N423" s="365" t="s">
        <v>347</v>
      </c>
      <c r="O423" s="347" t="str">
        <f>'PL,HC,INV'!$P$4</f>
        <v>BIN</v>
      </c>
      <c r="P423" s="347" t="s">
        <v>345</v>
      </c>
      <c r="Q423" s="351">
        <f>'PL,HC,INV'!Q$867</f>
        <v>0</v>
      </c>
      <c r="R423" s="351">
        <f>'PL,HC,INV'!R$867</f>
        <v>0</v>
      </c>
      <c r="S423" s="351">
        <f>'PL,HC,INV'!S$867</f>
        <v>0</v>
      </c>
      <c r="T423" s="351">
        <f>'PL,HC,INV'!T$867</f>
        <v>0</v>
      </c>
      <c r="U423" s="351">
        <f>'PL,HC,INV'!U$867</f>
        <v>0</v>
      </c>
      <c r="V423" s="351">
        <f>'PL,HC,INV'!V$867</f>
        <v>0</v>
      </c>
      <c r="W423" s="351">
        <f>'PL,HC,INV'!W$867</f>
        <v>0</v>
      </c>
      <c r="X423" s="351">
        <f>'PL,HC,INV'!X$867</f>
        <v>0</v>
      </c>
      <c r="Y423" s="351">
        <f>'PL,HC,INV'!Y$867</f>
        <v>0</v>
      </c>
      <c r="Z423" s="351">
        <f>'PL,HC,INV'!Z$867</f>
        <v>0</v>
      </c>
      <c r="AA423" s="351">
        <f>'PL,HC,INV'!AA$867</f>
        <v>0</v>
      </c>
      <c r="AB423" s="351">
        <f>'PL,HC,INV'!AB$867</f>
        <v>0</v>
      </c>
    </row>
    <row r="424" spans="1:28">
      <c r="A424" s="1057">
        <v>1</v>
      </c>
      <c r="B424" s="1057" t="s">
        <v>544</v>
      </c>
      <c r="C424" s="1057" t="s">
        <v>464</v>
      </c>
      <c r="D424" s="1057" t="s">
        <v>74</v>
      </c>
      <c r="E424" s="1057" t="s">
        <v>545</v>
      </c>
      <c r="G424" s="378"/>
      <c r="H424" s="378"/>
      <c r="I424" s="379"/>
      <c r="J424" s="349" t="s">
        <v>62</v>
      </c>
      <c r="K424" s="364" t="s">
        <v>55</v>
      </c>
      <c r="L424" s="363" t="s">
        <v>3</v>
      </c>
      <c r="M424" s="717" t="s">
        <v>4</v>
      </c>
      <c r="N424" s="365" t="s">
        <v>348</v>
      </c>
      <c r="O424" s="347" t="str">
        <f>'PL,HC,INV'!$P$4</f>
        <v>BIN</v>
      </c>
      <c r="P424" s="347" t="s">
        <v>345</v>
      </c>
      <c r="Q424" s="351">
        <f>'PL,HC,INV'!Q$868</f>
        <v>1</v>
      </c>
      <c r="R424" s="351">
        <f>'PL,HC,INV'!R$868</f>
        <v>1</v>
      </c>
      <c r="S424" s="351">
        <f>'PL,HC,INV'!S$868</f>
        <v>1</v>
      </c>
      <c r="T424" s="351">
        <f>'PL,HC,INV'!T$868</f>
        <v>1</v>
      </c>
      <c r="U424" s="351">
        <f>'PL,HC,INV'!U$868</f>
        <v>1</v>
      </c>
      <c r="V424" s="351">
        <f>'PL,HC,INV'!V$868</f>
        <v>1</v>
      </c>
      <c r="W424" s="351">
        <f>'PL,HC,INV'!W$868</f>
        <v>1</v>
      </c>
      <c r="X424" s="351">
        <f>'PL,HC,INV'!X$868</f>
        <v>1</v>
      </c>
      <c r="Y424" s="351">
        <f>'PL,HC,INV'!Y$868</f>
        <v>1</v>
      </c>
      <c r="Z424" s="351">
        <f>'PL,HC,INV'!Z$868</f>
        <v>1</v>
      </c>
      <c r="AA424" s="351">
        <f>'PL,HC,INV'!AA$868</f>
        <v>1</v>
      </c>
      <c r="AB424" s="351">
        <f>'PL,HC,INV'!AB$868</f>
        <v>1</v>
      </c>
    </row>
    <row r="425" spans="1:28">
      <c r="A425" s="1057">
        <v>1</v>
      </c>
      <c r="B425" s="1057" t="s">
        <v>544</v>
      </c>
      <c r="C425" s="1057" t="s">
        <v>464</v>
      </c>
      <c r="D425" s="1057" t="s">
        <v>74</v>
      </c>
      <c r="E425" s="1057" t="s">
        <v>545</v>
      </c>
      <c r="G425" s="378"/>
      <c r="H425" s="378"/>
      <c r="I425" s="379"/>
      <c r="J425" s="349" t="s">
        <v>62</v>
      </c>
      <c r="K425" s="364" t="s">
        <v>55</v>
      </c>
      <c r="L425" s="363" t="s">
        <v>3</v>
      </c>
      <c r="M425" s="717" t="s">
        <v>4</v>
      </c>
      <c r="N425" s="365" t="s">
        <v>349</v>
      </c>
      <c r="O425" s="347" t="str">
        <f>'PL,HC,INV'!$P$4</f>
        <v>BIN</v>
      </c>
      <c r="P425" s="347" t="s">
        <v>345</v>
      </c>
      <c r="Q425" s="351">
        <f>'PL,HC,INV'!Q$869</f>
        <v>2</v>
      </c>
      <c r="R425" s="351">
        <f>'PL,HC,INV'!R$869</f>
        <v>2</v>
      </c>
      <c r="S425" s="351">
        <f>'PL,HC,INV'!S$869</f>
        <v>2</v>
      </c>
      <c r="T425" s="351">
        <f>'PL,HC,INV'!T$869</f>
        <v>2</v>
      </c>
      <c r="U425" s="351">
        <f>'PL,HC,INV'!U$869</f>
        <v>2</v>
      </c>
      <c r="V425" s="351">
        <f>'PL,HC,INV'!V$869</f>
        <v>2</v>
      </c>
      <c r="W425" s="351">
        <f>'PL,HC,INV'!W$869</f>
        <v>2</v>
      </c>
      <c r="X425" s="351">
        <f>'PL,HC,INV'!X$869</f>
        <v>2</v>
      </c>
      <c r="Y425" s="351">
        <f>'PL,HC,INV'!Y$869</f>
        <v>2</v>
      </c>
      <c r="Z425" s="351">
        <f>'PL,HC,INV'!Z$869</f>
        <v>2</v>
      </c>
      <c r="AA425" s="351">
        <f>'PL,HC,INV'!AA$869</f>
        <v>2</v>
      </c>
      <c r="AB425" s="351">
        <f>'PL,HC,INV'!AB$869</f>
        <v>2</v>
      </c>
    </row>
    <row r="426" spans="1:28" s="1260" customFormat="1">
      <c r="A426" s="1260">
        <v>1</v>
      </c>
      <c r="F426" s="1262"/>
      <c r="G426" s="1275"/>
      <c r="H426" s="1275"/>
      <c r="I426" s="1276"/>
      <c r="J426" s="1277" t="s">
        <v>62</v>
      </c>
      <c r="K426" s="1266" t="s">
        <v>55</v>
      </c>
      <c r="L426" s="1278" t="s">
        <v>3</v>
      </c>
      <c r="M426" s="1279" t="s">
        <v>4</v>
      </c>
      <c r="N426" s="1301" t="s">
        <v>75</v>
      </c>
      <c r="O426" s="1302" t="str">
        <f>'PL,HC,INV'!$P$4</f>
        <v>BIN</v>
      </c>
      <c r="P426" s="1302" t="s">
        <v>345</v>
      </c>
      <c r="Q426" s="1271"/>
      <c r="R426" s="1271"/>
      <c r="S426" s="1271"/>
      <c r="T426" s="1271"/>
      <c r="U426" s="1271"/>
      <c r="V426" s="1271"/>
      <c r="W426" s="1271"/>
      <c r="X426" s="1271"/>
      <c r="Y426" s="1271"/>
      <c r="Z426" s="1271"/>
      <c r="AA426" s="1271"/>
      <c r="AB426" s="1271"/>
    </row>
    <row r="427" spans="1:28">
      <c r="A427" s="1057">
        <v>1</v>
      </c>
      <c r="B427" s="1057" t="s">
        <v>544</v>
      </c>
      <c r="C427" s="1057" t="s">
        <v>464</v>
      </c>
      <c r="D427" s="1057" t="s">
        <v>75</v>
      </c>
      <c r="E427" s="1057" t="s">
        <v>545</v>
      </c>
      <c r="G427" s="378"/>
      <c r="H427" s="378"/>
      <c r="I427" s="379"/>
      <c r="J427" s="349" t="s">
        <v>62</v>
      </c>
      <c r="K427" s="364" t="s">
        <v>55</v>
      </c>
      <c r="L427" s="363" t="s">
        <v>3</v>
      </c>
      <c r="M427" s="717" t="s">
        <v>4</v>
      </c>
      <c r="N427" s="365" t="s">
        <v>76</v>
      </c>
      <c r="O427" s="347" t="str">
        <f>'PL,HC,INV'!$P$4</f>
        <v>BIN</v>
      </c>
      <c r="P427" s="347" t="s">
        <v>345</v>
      </c>
      <c r="Q427" s="351">
        <f>'PL,HC,INV'!Q$871</f>
        <v>4</v>
      </c>
      <c r="R427" s="351">
        <f>'PL,HC,INV'!R$871</f>
        <v>4</v>
      </c>
      <c r="S427" s="351">
        <f>'PL,HC,INV'!S$871</f>
        <v>4</v>
      </c>
      <c r="T427" s="351">
        <f>'PL,HC,INV'!T$871</f>
        <v>4</v>
      </c>
      <c r="U427" s="351">
        <f>'PL,HC,INV'!U$871</f>
        <v>4</v>
      </c>
      <c r="V427" s="351">
        <f>'PL,HC,INV'!V$871</f>
        <v>4</v>
      </c>
      <c r="W427" s="351">
        <f>'PL,HC,INV'!W$871</f>
        <v>4</v>
      </c>
      <c r="X427" s="351">
        <f>'PL,HC,INV'!X$871</f>
        <v>4</v>
      </c>
      <c r="Y427" s="351">
        <f>'PL,HC,INV'!Y$871</f>
        <v>5</v>
      </c>
      <c r="Z427" s="351">
        <f>'PL,HC,INV'!Z$871</f>
        <v>5</v>
      </c>
      <c r="AA427" s="351">
        <f>'PL,HC,INV'!AA$871</f>
        <v>5</v>
      </c>
      <c r="AB427" s="351">
        <f>'PL,HC,INV'!AB$871</f>
        <v>5</v>
      </c>
    </row>
    <row r="428" spans="1:28">
      <c r="A428" s="1057">
        <v>1</v>
      </c>
      <c r="B428" s="1057" t="s">
        <v>544</v>
      </c>
      <c r="C428" s="1057" t="s">
        <v>464</v>
      </c>
      <c r="D428" s="1057" t="s">
        <v>75</v>
      </c>
      <c r="E428" s="1057" t="s">
        <v>545</v>
      </c>
      <c r="G428" s="378"/>
      <c r="H428" s="378"/>
      <c r="I428" s="379"/>
      <c r="J428" s="349" t="s">
        <v>62</v>
      </c>
      <c r="K428" s="364" t="s">
        <v>55</v>
      </c>
      <c r="L428" s="363" t="s">
        <v>3</v>
      </c>
      <c r="M428" s="717" t="s">
        <v>4</v>
      </c>
      <c r="N428" s="365" t="s">
        <v>77</v>
      </c>
      <c r="O428" s="347" t="str">
        <f>'PL,HC,INV'!$P$4</f>
        <v>BIN</v>
      </c>
      <c r="P428" s="347" t="s">
        <v>345</v>
      </c>
      <c r="Q428" s="351">
        <f>'PL,HC,INV'!Q$872</f>
        <v>29</v>
      </c>
      <c r="R428" s="351">
        <f>'PL,HC,INV'!R$872</f>
        <v>28</v>
      </c>
      <c r="S428" s="351">
        <f>'PL,HC,INV'!S$872</f>
        <v>29</v>
      </c>
      <c r="T428" s="351">
        <f>'PL,HC,INV'!T$872</f>
        <v>30</v>
      </c>
      <c r="U428" s="351">
        <f>'PL,HC,INV'!U$872</f>
        <v>30</v>
      </c>
      <c r="V428" s="351">
        <f>'PL,HC,INV'!V$872</f>
        <v>29</v>
      </c>
      <c r="W428" s="351">
        <f>'PL,HC,INV'!W$872</f>
        <v>30</v>
      </c>
      <c r="X428" s="351">
        <f>'PL,HC,INV'!X$872</f>
        <v>29</v>
      </c>
      <c r="Y428" s="351">
        <f>'PL,HC,INV'!Y$872</f>
        <v>28</v>
      </c>
      <c r="Z428" s="351">
        <f>'PL,HC,INV'!Z$872</f>
        <v>28</v>
      </c>
      <c r="AA428" s="351">
        <f>'PL,HC,INV'!AA$872</f>
        <v>27</v>
      </c>
      <c r="AB428" s="351">
        <f>'PL,HC,INV'!AB$872</f>
        <v>28</v>
      </c>
    </row>
    <row r="429" spans="1:28">
      <c r="A429" s="1057">
        <v>1</v>
      </c>
      <c r="B429" s="1057" t="s">
        <v>544</v>
      </c>
      <c r="C429" s="1057" t="s">
        <v>464</v>
      </c>
      <c r="D429" s="1057" t="s">
        <v>75</v>
      </c>
      <c r="E429" s="1057" t="s">
        <v>545</v>
      </c>
      <c r="G429" s="378"/>
      <c r="H429" s="378"/>
      <c r="I429" s="379"/>
      <c r="J429" s="349" t="s">
        <v>62</v>
      </c>
      <c r="K429" s="364" t="s">
        <v>55</v>
      </c>
      <c r="L429" s="363" t="s">
        <v>3</v>
      </c>
      <c r="M429" s="717" t="s">
        <v>4</v>
      </c>
      <c r="N429" s="365" t="s">
        <v>78</v>
      </c>
      <c r="O429" s="347" t="str">
        <f>'PL,HC,INV'!$P$4</f>
        <v>BIN</v>
      </c>
      <c r="P429" s="347" t="s">
        <v>345</v>
      </c>
      <c r="Q429" s="351">
        <f>'PL,HC,INV'!Q$873</f>
        <v>3</v>
      </c>
      <c r="R429" s="351">
        <f>'PL,HC,INV'!R$873</f>
        <v>3</v>
      </c>
      <c r="S429" s="351">
        <f>'PL,HC,INV'!S$873</f>
        <v>3</v>
      </c>
      <c r="T429" s="351">
        <f>'PL,HC,INV'!T$873</f>
        <v>3</v>
      </c>
      <c r="U429" s="351">
        <f>'PL,HC,INV'!U$873</f>
        <v>3</v>
      </c>
      <c r="V429" s="351">
        <f>'PL,HC,INV'!V$873</f>
        <v>3</v>
      </c>
      <c r="W429" s="351">
        <f>'PL,HC,INV'!W$873</f>
        <v>4</v>
      </c>
      <c r="X429" s="351">
        <f>'PL,HC,INV'!X$873</f>
        <v>4</v>
      </c>
      <c r="Y429" s="351">
        <f>'PL,HC,INV'!Y$873</f>
        <v>4</v>
      </c>
      <c r="Z429" s="351">
        <f>'PL,HC,INV'!Z$873</f>
        <v>4</v>
      </c>
      <c r="AA429" s="351">
        <f>'PL,HC,INV'!AA$873</f>
        <v>4</v>
      </c>
      <c r="AB429" s="351">
        <f>'PL,HC,INV'!AB$873</f>
        <v>4</v>
      </c>
    </row>
    <row r="430" spans="1:28">
      <c r="A430" s="1057">
        <v>1</v>
      </c>
      <c r="B430" s="1057" t="s">
        <v>544</v>
      </c>
      <c r="C430" s="1057" t="s">
        <v>464</v>
      </c>
      <c r="D430" s="1057" t="s">
        <v>75</v>
      </c>
      <c r="E430" s="1057" t="s">
        <v>545</v>
      </c>
      <c r="G430" s="378"/>
      <c r="H430" s="378"/>
      <c r="I430" s="379"/>
      <c r="J430" s="349" t="s">
        <v>62</v>
      </c>
      <c r="K430" s="364" t="s">
        <v>55</v>
      </c>
      <c r="L430" s="363" t="s">
        <v>3</v>
      </c>
      <c r="M430" s="717" t="s">
        <v>4</v>
      </c>
      <c r="N430" s="365" t="s">
        <v>79</v>
      </c>
      <c r="O430" s="347" t="str">
        <f>'PL,HC,INV'!$P$4</f>
        <v>BIN</v>
      </c>
      <c r="P430" s="347" t="s">
        <v>345</v>
      </c>
      <c r="Q430" s="351">
        <f>'PL,HC,INV'!Q$874</f>
        <v>0</v>
      </c>
      <c r="R430" s="351">
        <f>'PL,HC,INV'!R$874</f>
        <v>0</v>
      </c>
      <c r="S430" s="351">
        <f>'PL,HC,INV'!S$874</f>
        <v>0</v>
      </c>
      <c r="T430" s="351">
        <f>'PL,HC,INV'!T$874</f>
        <v>0</v>
      </c>
      <c r="U430" s="351">
        <f>'PL,HC,INV'!U$874</f>
        <v>0</v>
      </c>
      <c r="V430" s="351">
        <f>'PL,HC,INV'!V$874</f>
        <v>0</v>
      </c>
      <c r="W430" s="351">
        <f>'PL,HC,INV'!W$874</f>
        <v>0</v>
      </c>
      <c r="X430" s="351">
        <f>'PL,HC,INV'!X$874</f>
        <v>0</v>
      </c>
      <c r="Y430" s="351">
        <f>'PL,HC,INV'!Y$874</f>
        <v>0</v>
      </c>
      <c r="Z430" s="351">
        <f>'PL,HC,INV'!Z$874</f>
        <v>0</v>
      </c>
      <c r="AA430" s="351">
        <f>'PL,HC,INV'!AA$874</f>
        <v>0</v>
      </c>
      <c r="AB430" s="351">
        <f>'PL,HC,INV'!AB$874</f>
        <v>0</v>
      </c>
    </row>
    <row r="431" spans="1:28">
      <c r="A431" s="1057">
        <v>1</v>
      </c>
      <c r="B431" s="1057" t="s">
        <v>544</v>
      </c>
      <c r="C431" s="1057" t="s">
        <v>464</v>
      </c>
      <c r="D431" s="1057" t="s">
        <v>75</v>
      </c>
      <c r="E431" s="1057" t="s">
        <v>545</v>
      </c>
      <c r="G431" s="378"/>
      <c r="H431" s="378"/>
      <c r="I431" s="379"/>
      <c r="J431" s="349" t="s">
        <v>62</v>
      </c>
      <c r="K431" s="364" t="s">
        <v>55</v>
      </c>
      <c r="L431" s="363" t="s">
        <v>3</v>
      </c>
      <c r="M431" s="717" t="s">
        <v>4</v>
      </c>
      <c r="N431" s="365" t="s">
        <v>80</v>
      </c>
      <c r="O431" s="347" t="str">
        <f>'PL,HC,INV'!$P$4</f>
        <v>BIN</v>
      </c>
      <c r="P431" s="347" t="s">
        <v>345</v>
      </c>
      <c r="Q431" s="351">
        <f>'PL,HC,INV'!Q$875</f>
        <v>5</v>
      </c>
      <c r="R431" s="351">
        <f>'PL,HC,INV'!R$875</f>
        <v>5</v>
      </c>
      <c r="S431" s="351">
        <f>'PL,HC,INV'!S$875</f>
        <v>5</v>
      </c>
      <c r="T431" s="351">
        <f>'PL,HC,INV'!T$875</f>
        <v>5</v>
      </c>
      <c r="U431" s="351">
        <f>'PL,HC,INV'!U$875</f>
        <v>5</v>
      </c>
      <c r="V431" s="351">
        <f>'PL,HC,INV'!V$875</f>
        <v>6</v>
      </c>
      <c r="W431" s="351">
        <f>'PL,HC,INV'!W$875</f>
        <v>10</v>
      </c>
      <c r="X431" s="351">
        <f>'PL,HC,INV'!X$875</f>
        <v>10</v>
      </c>
      <c r="Y431" s="351">
        <f>'PL,HC,INV'!Y$875</f>
        <v>10</v>
      </c>
      <c r="Z431" s="351">
        <f>'PL,HC,INV'!Z$875</f>
        <v>11</v>
      </c>
      <c r="AA431" s="351">
        <f>'PL,HC,INV'!AA$875</f>
        <v>11</v>
      </c>
      <c r="AB431" s="351">
        <f>'PL,HC,INV'!AB$875</f>
        <v>11</v>
      </c>
    </row>
    <row r="432" spans="1:28" s="1260" customFormat="1">
      <c r="A432" s="1260">
        <v>1</v>
      </c>
      <c r="F432" s="1262"/>
      <c r="G432" s="1275"/>
      <c r="H432" s="1275"/>
      <c r="I432" s="1276"/>
      <c r="J432" s="1277" t="s">
        <v>62</v>
      </c>
      <c r="K432" s="1266" t="s">
        <v>55</v>
      </c>
      <c r="L432" s="1278" t="s">
        <v>3</v>
      </c>
      <c r="M432" s="1279" t="s">
        <v>4</v>
      </c>
      <c r="N432" s="1301" t="s">
        <v>89</v>
      </c>
      <c r="O432" s="1302" t="str">
        <f>'PL,HC,INV'!$P$4</f>
        <v>BIN</v>
      </c>
      <c r="P432" s="1302" t="s">
        <v>345</v>
      </c>
      <c r="Q432" s="1271"/>
      <c r="R432" s="1271"/>
      <c r="S432" s="1271"/>
      <c r="T432" s="1271"/>
      <c r="U432" s="1271"/>
      <c r="V432" s="1271"/>
      <c r="W432" s="1271"/>
      <c r="X432" s="1271"/>
      <c r="Y432" s="1271"/>
      <c r="Z432" s="1271"/>
      <c r="AA432" s="1271"/>
      <c r="AB432" s="1271"/>
    </row>
    <row r="433" spans="1:28">
      <c r="A433" s="1057">
        <v>1</v>
      </c>
      <c r="B433" s="1057" t="s">
        <v>544</v>
      </c>
      <c r="C433" s="1057" t="s">
        <v>464</v>
      </c>
      <c r="D433" s="1057" t="s">
        <v>89</v>
      </c>
      <c r="E433" s="1057" t="s">
        <v>545</v>
      </c>
      <c r="G433" s="378"/>
      <c r="H433" s="378"/>
      <c r="I433" s="379"/>
      <c r="J433" s="349" t="s">
        <v>62</v>
      </c>
      <c r="K433" s="364" t="s">
        <v>55</v>
      </c>
      <c r="L433" s="363" t="s">
        <v>3</v>
      </c>
      <c r="M433" s="717" t="s">
        <v>4</v>
      </c>
      <c r="N433" s="365" t="s">
        <v>81</v>
      </c>
      <c r="O433" s="347" t="str">
        <f>'PL,HC,INV'!$P$4</f>
        <v>BIN</v>
      </c>
      <c r="P433" s="347" t="s">
        <v>345</v>
      </c>
      <c r="Q433" s="351">
        <f>'PL,HC,INV'!Q$877</f>
        <v>10</v>
      </c>
      <c r="R433" s="351">
        <f>'PL,HC,INV'!R$877</f>
        <v>10</v>
      </c>
      <c r="S433" s="351">
        <f>'PL,HC,INV'!S$877</f>
        <v>10</v>
      </c>
      <c r="T433" s="351">
        <f>'PL,HC,INV'!T$877</f>
        <v>10</v>
      </c>
      <c r="U433" s="351">
        <f>'PL,HC,INV'!U$877</f>
        <v>10</v>
      </c>
      <c r="V433" s="351">
        <f>'PL,HC,INV'!V$877</f>
        <v>10</v>
      </c>
      <c r="W433" s="351">
        <f>'PL,HC,INV'!W$877</f>
        <v>9</v>
      </c>
      <c r="X433" s="351">
        <f>'PL,HC,INV'!X$877</f>
        <v>10</v>
      </c>
      <c r="Y433" s="351">
        <f>'PL,HC,INV'!Y$877</f>
        <v>10</v>
      </c>
      <c r="Z433" s="351">
        <f>'PL,HC,INV'!Z$877</f>
        <v>10</v>
      </c>
      <c r="AA433" s="351">
        <f>'PL,HC,INV'!AA$877</f>
        <v>10</v>
      </c>
      <c r="AB433" s="351">
        <f>'PL,HC,INV'!AB$877</f>
        <v>10</v>
      </c>
    </row>
    <row r="434" spans="1:28">
      <c r="A434" s="1057">
        <v>1</v>
      </c>
      <c r="B434" s="1057" t="s">
        <v>544</v>
      </c>
      <c r="C434" s="1057" t="s">
        <v>464</v>
      </c>
      <c r="D434" s="1057" t="s">
        <v>89</v>
      </c>
      <c r="E434" s="1057" t="s">
        <v>545</v>
      </c>
      <c r="G434" s="378"/>
      <c r="H434" s="378"/>
      <c r="I434" s="379"/>
      <c r="J434" s="349" t="s">
        <v>62</v>
      </c>
      <c r="K434" s="364" t="s">
        <v>55</v>
      </c>
      <c r="L434" s="363" t="s">
        <v>3</v>
      </c>
      <c r="M434" s="717" t="s">
        <v>4</v>
      </c>
      <c r="N434" s="365" t="s">
        <v>82</v>
      </c>
      <c r="O434" s="347" t="str">
        <f>'PL,HC,INV'!$P$4</f>
        <v>BIN</v>
      </c>
      <c r="P434" s="347" t="s">
        <v>345</v>
      </c>
      <c r="Q434" s="351">
        <f>'PL,HC,INV'!Q$878</f>
        <v>14</v>
      </c>
      <c r="R434" s="351">
        <f>'PL,HC,INV'!R$878</f>
        <v>14</v>
      </c>
      <c r="S434" s="351">
        <f>'PL,HC,INV'!S$878</f>
        <v>14</v>
      </c>
      <c r="T434" s="351">
        <f>'PL,HC,INV'!T$878</f>
        <v>14</v>
      </c>
      <c r="U434" s="351">
        <f>'PL,HC,INV'!U$878</f>
        <v>13</v>
      </c>
      <c r="V434" s="351">
        <f>'PL,HC,INV'!V$878</f>
        <v>13</v>
      </c>
      <c r="W434" s="351">
        <f>'PL,HC,INV'!W$878</f>
        <v>13</v>
      </c>
      <c r="X434" s="351">
        <f>'PL,HC,INV'!X$878</f>
        <v>13</v>
      </c>
      <c r="Y434" s="351">
        <f>'PL,HC,INV'!Y$878</f>
        <v>14</v>
      </c>
      <c r="Z434" s="351">
        <f>'PL,HC,INV'!Z$878</f>
        <v>14</v>
      </c>
      <c r="AA434" s="351">
        <f>'PL,HC,INV'!AA$878</f>
        <v>14</v>
      </c>
      <c r="AB434" s="351">
        <f>'PL,HC,INV'!AB$878</f>
        <v>14</v>
      </c>
    </row>
    <row r="435" spans="1:28">
      <c r="A435" s="1057">
        <v>1</v>
      </c>
      <c r="B435" s="1057" t="s">
        <v>544</v>
      </c>
      <c r="C435" s="1057" t="s">
        <v>464</v>
      </c>
      <c r="D435" s="1057" t="s">
        <v>89</v>
      </c>
      <c r="E435" s="1057" t="s">
        <v>545</v>
      </c>
      <c r="G435" s="378"/>
      <c r="H435" s="378"/>
      <c r="I435" s="379"/>
      <c r="J435" s="349" t="s">
        <v>62</v>
      </c>
      <c r="K435" s="364" t="s">
        <v>55</v>
      </c>
      <c r="L435" s="363" t="s">
        <v>3</v>
      </c>
      <c r="M435" s="717" t="s">
        <v>4</v>
      </c>
      <c r="N435" s="365" t="s">
        <v>83</v>
      </c>
      <c r="O435" s="347" t="str">
        <f>'PL,HC,INV'!$P$4</f>
        <v>BIN</v>
      </c>
      <c r="P435" s="347" t="s">
        <v>345</v>
      </c>
      <c r="Q435" s="351">
        <f>'PL,HC,INV'!Q$879</f>
        <v>0</v>
      </c>
      <c r="R435" s="351">
        <f>'PL,HC,INV'!R$879</f>
        <v>0</v>
      </c>
      <c r="S435" s="351">
        <f>'PL,HC,INV'!S$879</f>
        <v>0</v>
      </c>
      <c r="T435" s="351">
        <f>'PL,HC,INV'!T$879</f>
        <v>0</v>
      </c>
      <c r="U435" s="351">
        <f>'PL,HC,INV'!U$879</f>
        <v>0</v>
      </c>
      <c r="V435" s="351">
        <f>'PL,HC,INV'!V$879</f>
        <v>0</v>
      </c>
      <c r="W435" s="351">
        <f>'PL,HC,INV'!W$879</f>
        <v>0</v>
      </c>
      <c r="X435" s="351">
        <f>'PL,HC,INV'!X$879</f>
        <v>0</v>
      </c>
      <c r="Y435" s="351">
        <f>'PL,HC,INV'!Y$879</f>
        <v>0</v>
      </c>
      <c r="Z435" s="351">
        <f>'PL,HC,INV'!Z$879</f>
        <v>0</v>
      </c>
      <c r="AA435" s="351">
        <f>'PL,HC,INV'!AA$879</f>
        <v>0</v>
      </c>
      <c r="AB435" s="351">
        <f>'PL,HC,INV'!AB$879</f>
        <v>0</v>
      </c>
    </row>
    <row r="436" spans="1:28">
      <c r="A436" s="1057">
        <v>1</v>
      </c>
      <c r="B436" s="1057" t="s">
        <v>544</v>
      </c>
      <c r="C436" s="1057" t="s">
        <v>464</v>
      </c>
      <c r="D436" s="1057" t="s">
        <v>350</v>
      </c>
      <c r="E436" s="1057" t="s">
        <v>350</v>
      </c>
      <c r="G436" s="378"/>
      <c r="H436" s="378"/>
      <c r="I436" s="379"/>
      <c r="J436" s="349" t="s">
        <v>62</v>
      </c>
      <c r="K436" s="364" t="s">
        <v>55</v>
      </c>
      <c r="L436" s="363" t="s">
        <v>3</v>
      </c>
      <c r="M436" s="717" t="s">
        <v>4</v>
      </c>
      <c r="N436" s="362" t="s">
        <v>350</v>
      </c>
      <c r="O436" s="347" t="str">
        <f>'PL,HC,INV'!$P$4</f>
        <v>BIN</v>
      </c>
      <c r="P436" s="347" t="s">
        <v>345</v>
      </c>
      <c r="Q436" s="351">
        <f>'PL,HC,INV'!Q$880</f>
        <v>1</v>
      </c>
      <c r="R436" s="351">
        <f>'PL,HC,INV'!R$880</f>
        <v>1</v>
      </c>
      <c r="S436" s="351">
        <f>'PL,HC,INV'!S$880</f>
        <v>1</v>
      </c>
      <c r="T436" s="351">
        <f>'PL,HC,INV'!T$880</f>
        <v>1</v>
      </c>
      <c r="U436" s="351">
        <f>'PL,HC,INV'!U$880</f>
        <v>1</v>
      </c>
      <c r="V436" s="351">
        <f>'PL,HC,INV'!V$880</f>
        <v>1</v>
      </c>
      <c r="W436" s="351">
        <f>'PL,HC,INV'!W$880</f>
        <v>1</v>
      </c>
      <c r="X436" s="351">
        <f>'PL,HC,INV'!X$880</f>
        <v>1</v>
      </c>
      <c r="Y436" s="351">
        <f>'PL,HC,INV'!Y$880</f>
        <v>1</v>
      </c>
      <c r="Z436" s="351">
        <f>'PL,HC,INV'!Z$880</f>
        <v>1</v>
      </c>
      <c r="AA436" s="351">
        <f>'PL,HC,INV'!AA$880</f>
        <v>1</v>
      </c>
      <c r="AB436" s="351">
        <f>'PL,HC,INV'!AB$880</f>
        <v>1</v>
      </c>
    </row>
    <row r="437" spans="1:28" s="387" customFormat="1">
      <c r="A437" s="1057">
        <v>1</v>
      </c>
      <c r="F437" s="619"/>
      <c r="G437" s="378"/>
      <c r="H437" s="380"/>
      <c r="I437" s="378"/>
      <c r="J437" s="388"/>
      <c r="K437" s="389"/>
      <c r="L437" s="389"/>
      <c r="M437" s="389"/>
      <c r="N437" s="389"/>
      <c r="O437" s="388"/>
      <c r="P437" s="388"/>
      <c r="Q437" s="388"/>
      <c r="R437" s="388"/>
      <c r="S437" s="388"/>
      <c r="T437" s="388"/>
      <c r="U437" s="388"/>
      <c r="V437" s="388"/>
      <c r="W437" s="388"/>
      <c r="X437" s="388"/>
      <c r="Y437" s="388"/>
      <c r="Z437" s="388"/>
      <c r="AA437" s="388"/>
      <c r="AB437" s="388"/>
    </row>
    <row r="438" spans="1:28" s="1306" customFormat="1">
      <c r="A438" s="1306">
        <v>1</v>
      </c>
      <c r="C438" s="1307" t="s">
        <v>461</v>
      </c>
      <c r="F438" s="1309"/>
      <c r="G438" s="1319"/>
      <c r="H438" s="1319"/>
      <c r="I438" s="1320"/>
      <c r="J438" s="1321" t="s">
        <v>62</v>
      </c>
      <c r="K438" s="1322" t="s">
        <v>56</v>
      </c>
      <c r="L438" s="1323" t="s">
        <v>3</v>
      </c>
      <c r="M438" s="1324" t="s">
        <v>4</v>
      </c>
      <c r="N438" s="1325" t="s">
        <v>64</v>
      </c>
      <c r="O438" s="1326" t="str">
        <f>'PL,HC,INV'!$P$4</f>
        <v>BIN</v>
      </c>
      <c r="P438" s="1326" t="s">
        <v>345</v>
      </c>
      <c r="Q438" s="1318"/>
      <c r="R438" s="1318"/>
      <c r="S438" s="1318"/>
      <c r="T438" s="1318"/>
      <c r="U438" s="1318"/>
      <c r="V438" s="1318"/>
      <c r="W438" s="1318"/>
      <c r="X438" s="1318"/>
      <c r="Y438" s="1318"/>
      <c r="Z438" s="1318"/>
      <c r="AA438" s="1318"/>
      <c r="AB438" s="1318"/>
    </row>
    <row r="439" spans="1:28">
      <c r="A439" s="1057">
        <v>1</v>
      </c>
      <c r="B439" s="1057" t="s">
        <v>544</v>
      </c>
      <c r="C439" s="1057" t="s">
        <v>461</v>
      </c>
      <c r="D439" s="1057" t="s">
        <v>64</v>
      </c>
      <c r="E439" s="1057" t="s">
        <v>545</v>
      </c>
      <c r="G439" s="378"/>
      <c r="H439" s="378"/>
      <c r="I439" s="379"/>
      <c r="J439" s="349" t="s">
        <v>62</v>
      </c>
      <c r="K439" s="364" t="s">
        <v>344</v>
      </c>
      <c r="L439" s="363" t="s">
        <v>3</v>
      </c>
      <c r="M439" s="717" t="s">
        <v>4</v>
      </c>
      <c r="N439" s="365" t="s">
        <v>65</v>
      </c>
      <c r="O439" s="347" t="str">
        <f>'PL,HC,INV'!$P$4</f>
        <v>BIN</v>
      </c>
      <c r="P439" s="347" t="s">
        <v>345</v>
      </c>
      <c r="Q439" s="351">
        <f>'PL,HC,INV'!Q$885</f>
        <v>4</v>
      </c>
      <c r="R439" s="351">
        <f>'PL,HC,INV'!R$885</f>
        <v>4</v>
      </c>
      <c r="S439" s="351">
        <f>'PL,HC,INV'!S$885</f>
        <v>3</v>
      </c>
      <c r="T439" s="351">
        <f>'PL,HC,INV'!T$885</f>
        <v>4</v>
      </c>
      <c r="U439" s="351">
        <f>'PL,HC,INV'!U$885</f>
        <v>4</v>
      </c>
      <c r="V439" s="351">
        <f>'PL,HC,INV'!V$885</f>
        <v>4</v>
      </c>
      <c r="W439" s="351">
        <f>'PL,HC,INV'!W$885</f>
        <v>4</v>
      </c>
      <c r="X439" s="351">
        <f>'PL,HC,INV'!X$885</f>
        <v>4</v>
      </c>
      <c r="Y439" s="351">
        <f>'PL,HC,INV'!Y$885</f>
        <v>4</v>
      </c>
      <c r="Z439" s="351">
        <f>'PL,HC,INV'!Z$885</f>
        <v>4</v>
      </c>
      <c r="AA439" s="351">
        <f>'PL,HC,INV'!AA$885</f>
        <v>4</v>
      </c>
      <c r="AB439" s="351">
        <f>'PL,HC,INV'!AB$885</f>
        <v>4</v>
      </c>
    </row>
    <row r="440" spans="1:28">
      <c r="A440" s="1057">
        <v>1</v>
      </c>
      <c r="B440" s="1057" t="s">
        <v>544</v>
      </c>
      <c r="C440" s="1057" t="s">
        <v>461</v>
      </c>
      <c r="D440" s="1057" t="s">
        <v>64</v>
      </c>
      <c r="E440" s="1057" t="s">
        <v>545</v>
      </c>
      <c r="G440" s="378"/>
      <c r="H440" s="378"/>
      <c r="I440" s="379"/>
      <c r="J440" s="349" t="s">
        <v>62</v>
      </c>
      <c r="K440" s="364" t="s">
        <v>344</v>
      </c>
      <c r="L440" s="363" t="s">
        <v>3</v>
      </c>
      <c r="M440" s="717" t="s">
        <v>4</v>
      </c>
      <c r="N440" s="365" t="s">
        <v>66</v>
      </c>
      <c r="O440" s="347" t="str">
        <f>'PL,HC,INV'!$P$4</f>
        <v>BIN</v>
      </c>
      <c r="P440" s="347" t="s">
        <v>345</v>
      </c>
      <c r="Q440" s="351">
        <f>'PL,HC,INV'!Q$886</f>
        <v>0</v>
      </c>
      <c r="R440" s="351">
        <f>'PL,HC,INV'!R$886</f>
        <v>0</v>
      </c>
      <c r="S440" s="351">
        <f>'PL,HC,INV'!S$886</f>
        <v>0</v>
      </c>
      <c r="T440" s="351">
        <f>'PL,HC,INV'!T$886</f>
        <v>0</v>
      </c>
      <c r="U440" s="351">
        <f>'PL,HC,INV'!U$886</f>
        <v>0</v>
      </c>
      <c r="V440" s="351">
        <f>'PL,HC,INV'!V$886</f>
        <v>0</v>
      </c>
      <c r="W440" s="351">
        <f>'PL,HC,INV'!W$886</f>
        <v>0</v>
      </c>
      <c r="X440" s="351">
        <f>'PL,HC,INV'!X$886</f>
        <v>0</v>
      </c>
      <c r="Y440" s="351">
        <f>'PL,HC,INV'!Y$886</f>
        <v>0</v>
      </c>
      <c r="Z440" s="351">
        <f>'PL,HC,INV'!Z$886</f>
        <v>0</v>
      </c>
      <c r="AA440" s="351">
        <f>'PL,HC,INV'!AA$886</f>
        <v>0</v>
      </c>
      <c r="AB440" s="351">
        <f>'PL,HC,INV'!AB$886</f>
        <v>0</v>
      </c>
    </row>
    <row r="441" spans="1:28">
      <c r="A441" s="1057">
        <v>1</v>
      </c>
      <c r="B441" s="1057" t="s">
        <v>544</v>
      </c>
      <c r="C441" s="1057" t="s">
        <v>461</v>
      </c>
      <c r="D441" s="1057" t="s">
        <v>64</v>
      </c>
      <c r="E441" s="1057" t="s">
        <v>545</v>
      </c>
      <c r="G441" s="378"/>
      <c r="H441" s="378"/>
      <c r="I441" s="379"/>
      <c r="J441" s="349" t="s">
        <v>62</v>
      </c>
      <c r="K441" s="364" t="s">
        <v>344</v>
      </c>
      <c r="L441" s="363" t="s">
        <v>3</v>
      </c>
      <c r="M441" s="717" t="s">
        <v>4</v>
      </c>
      <c r="N441" s="365" t="s">
        <v>67</v>
      </c>
      <c r="O441" s="347" t="str">
        <f>'PL,HC,INV'!$P$4</f>
        <v>BIN</v>
      </c>
      <c r="P441" s="347" t="s">
        <v>345</v>
      </c>
      <c r="Q441" s="351">
        <f>'PL,HC,INV'!Q$887</f>
        <v>1</v>
      </c>
      <c r="R441" s="351">
        <f>'PL,HC,INV'!R$887</f>
        <v>1</v>
      </c>
      <c r="S441" s="351">
        <f>'PL,HC,INV'!S$887</f>
        <v>1</v>
      </c>
      <c r="T441" s="351">
        <f>'PL,HC,INV'!T$887</f>
        <v>1</v>
      </c>
      <c r="U441" s="351">
        <f>'PL,HC,INV'!U$887</f>
        <v>1</v>
      </c>
      <c r="V441" s="351">
        <f>'PL,HC,INV'!V$887</f>
        <v>1</v>
      </c>
      <c r="W441" s="351">
        <f>'PL,HC,INV'!W$887</f>
        <v>1</v>
      </c>
      <c r="X441" s="351">
        <f>'PL,HC,INV'!X$887</f>
        <v>1</v>
      </c>
      <c r="Y441" s="351">
        <f>'PL,HC,INV'!Y$887</f>
        <v>1</v>
      </c>
      <c r="Z441" s="351">
        <f>'PL,HC,INV'!Z$887</f>
        <v>1</v>
      </c>
      <c r="AA441" s="351">
        <f>'PL,HC,INV'!AA$887</f>
        <v>1</v>
      </c>
      <c r="AB441" s="351">
        <f>'PL,HC,INV'!AB$887</f>
        <v>1</v>
      </c>
    </row>
    <row r="442" spans="1:28">
      <c r="A442" s="1057">
        <v>1</v>
      </c>
      <c r="B442" s="1057" t="s">
        <v>544</v>
      </c>
      <c r="C442" s="1057" t="s">
        <v>461</v>
      </c>
      <c r="D442" s="1057" t="s">
        <v>64</v>
      </c>
      <c r="E442" s="1057" t="s">
        <v>545</v>
      </c>
      <c r="G442" s="378"/>
      <c r="H442" s="378"/>
      <c r="I442" s="379"/>
      <c r="J442" s="349" t="s">
        <v>62</v>
      </c>
      <c r="K442" s="364" t="s">
        <v>344</v>
      </c>
      <c r="L442" s="363" t="s">
        <v>3</v>
      </c>
      <c r="M442" s="717" t="s">
        <v>4</v>
      </c>
      <c r="N442" s="365" t="s">
        <v>68</v>
      </c>
      <c r="O442" s="347" t="str">
        <f>'PL,HC,INV'!$P$4</f>
        <v>BIN</v>
      </c>
      <c r="P442" s="347" t="s">
        <v>345</v>
      </c>
      <c r="Q442" s="351">
        <f>'PL,HC,INV'!Q$888</f>
        <v>0</v>
      </c>
      <c r="R442" s="351">
        <f>'PL,HC,INV'!R$888</f>
        <v>0</v>
      </c>
      <c r="S442" s="351">
        <f>'PL,HC,INV'!S$888</f>
        <v>0</v>
      </c>
      <c r="T442" s="351">
        <f>'PL,HC,INV'!T$888</f>
        <v>0</v>
      </c>
      <c r="U442" s="351">
        <f>'PL,HC,INV'!U$888</f>
        <v>0</v>
      </c>
      <c r="V442" s="351">
        <f>'PL,HC,INV'!V$888</f>
        <v>0</v>
      </c>
      <c r="W442" s="351">
        <f>'PL,HC,INV'!W$888</f>
        <v>0</v>
      </c>
      <c r="X442" s="351">
        <f>'PL,HC,INV'!X$888</f>
        <v>0</v>
      </c>
      <c r="Y442" s="351">
        <f>'PL,HC,INV'!Y$888</f>
        <v>0</v>
      </c>
      <c r="Z442" s="351">
        <f>'PL,HC,INV'!Z$888</f>
        <v>0</v>
      </c>
      <c r="AA442" s="351">
        <f>'PL,HC,INV'!AA$888</f>
        <v>0</v>
      </c>
      <c r="AB442" s="351">
        <f>'PL,HC,INV'!AB$888</f>
        <v>0</v>
      </c>
    </row>
    <row r="443" spans="1:28" s="1260" customFormat="1">
      <c r="A443" s="1260">
        <v>1</v>
      </c>
      <c r="F443" s="1262"/>
      <c r="G443" s="1275"/>
      <c r="H443" s="1275"/>
      <c r="I443" s="1276"/>
      <c r="J443" s="1277" t="s">
        <v>62</v>
      </c>
      <c r="K443" s="1266" t="s">
        <v>56</v>
      </c>
      <c r="L443" s="1278" t="s">
        <v>3</v>
      </c>
      <c r="M443" s="1279" t="s">
        <v>4</v>
      </c>
      <c r="N443" s="1301" t="s">
        <v>88</v>
      </c>
      <c r="O443" s="1302" t="str">
        <f>'PL,HC,INV'!$P$4</f>
        <v>BIN</v>
      </c>
      <c r="P443" s="1302" t="s">
        <v>345</v>
      </c>
      <c r="Q443" s="1271"/>
      <c r="R443" s="1271"/>
      <c r="S443" s="1271"/>
      <c r="T443" s="1271"/>
      <c r="U443" s="1271"/>
      <c r="V443" s="1271"/>
      <c r="W443" s="1271"/>
      <c r="X443" s="1271"/>
      <c r="Y443" s="1271"/>
      <c r="Z443" s="1271"/>
      <c r="AA443" s="1271"/>
      <c r="AB443" s="1271"/>
    </row>
    <row r="444" spans="1:28">
      <c r="A444" s="1057">
        <v>1</v>
      </c>
      <c r="B444" s="1057" t="s">
        <v>544</v>
      </c>
      <c r="C444" s="1057" t="s">
        <v>461</v>
      </c>
      <c r="D444" s="1057" t="s">
        <v>88</v>
      </c>
      <c r="E444" s="1057" t="s">
        <v>545</v>
      </c>
      <c r="G444" s="378"/>
      <c r="H444" s="378"/>
      <c r="I444" s="379"/>
      <c r="J444" s="349" t="s">
        <v>62</v>
      </c>
      <c r="K444" s="364" t="s">
        <v>344</v>
      </c>
      <c r="L444" s="363" t="s">
        <v>3</v>
      </c>
      <c r="M444" s="717" t="s">
        <v>4</v>
      </c>
      <c r="N444" s="365" t="s">
        <v>69</v>
      </c>
      <c r="O444" s="347" t="str">
        <f>'PL,HC,INV'!$P$4</f>
        <v>BIN</v>
      </c>
      <c r="P444" s="347" t="s">
        <v>345</v>
      </c>
      <c r="Q444" s="351">
        <f>'PL,HC,INV'!Q$890</f>
        <v>12</v>
      </c>
      <c r="R444" s="351">
        <f>'PL,HC,INV'!R$890</f>
        <v>12</v>
      </c>
      <c r="S444" s="351">
        <f>'PL,HC,INV'!S$890</f>
        <v>12</v>
      </c>
      <c r="T444" s="351">
        <f>'PL,HC,INV'!T$890</f>
        <v>12</v>
      </c>
      <c r="U444" s="351">
        <f>'PL,HC,INV'!U$890</f>
        <v>13</v>
      </c>
      <c r="V444" s="351">
        <f>'PL,HC,INV'!V$890</f>
        <v>13</v>
      </c>
      <c r="W444" s="351">
        <f>'PL,HC,INV'!W$890</f>
        <v>12</v>
      </c>
      <c r="X444" s="351">
        <f>'PL,HC,INV'!X$890</f>
        <v>12</v>
      </c>
      <c r="Y444" s="351">
        <f>'PL,HC,INV'!Y$890</f>
        <v>12</v>
      </c>
      <c r="Z444" s="351">
        <f>'PL,HC,INV'!Z$890</f>
        <v>12</v>
      </c>
      <c r="AA444" s="351">
        <f>'PL,HC,INV'!AA$890</f>
        <v>12</v>
      </c>
      <c r="AB444" s="351">
        <f>'PL,HC,INV'!AB$890</f>
        <v>12</v>
      </c>
    </row>
    <row r="445" spans="1:28">
      <c r="A445" s="1057">
        <v>1</v>
      </c>
      <c r="B445" s="1057" t="s">
        <v>544</v>
      </c>
      <c r="C445" s="1057" t="s">
        <v>461</v>
      </c>
      <c r="D445" s="1057" t="s">
        <v>88</v>
      </c>
      <c r="E445" s="1057" t="s">
        <v>545</v>
      </c>
      <c r="G445" s="378"/>
      <c r="H445" s="378"/>
      <c r="I445" s="379"/>
      <c r="J445" s="349" t="s">
        <v>62</v>
      </c>
      <c r="K445" s="364" t="s">
        <v>344</v>
      </c>
      <c r="L445" s="363" t="s">
        <v>3</v>
      </c>
      <c r="M445" s="717" t="s">
        <v>4</v>
      </c>
      <c r="N445" s="365" t="s">
        <v>70</v>
      </c>
      <c r="O445" s="347" t="str">
        <f>'PL,HC,INV'!$P$4</f>
        <v>BIN</v>
      </c>
      <c r="P445" s="347" t="s">
        <v>345</v>
      </c>
      <c r="Q445" s="351">
        <f>'PL,HC,INV'!Q$891</f>
        <v>0</v>
      </c>
      <c r="R445" s="351">
        <f>'PL,HC,INV'!R$891</f>
        <v>0</v>
      </c>
      <c r="S445" s="351">
        <f>'PL,HC,INV'!S$891</f>
        <v>0</v>
      </c>
      <c r="T445" s="351">
        <f>'PL,HC,INV'!T$891</f>
        <v>0</v>
      </c>
      <c r="U445" s="351">
        <f>'PL,HC,INV'!U$891</f>
        <v>0</v>
      </c>
      <c r="V445" s="351">
        <f>'PL,HC,INV'!V$891</f>
        <v>0</v>
      </c>
      <c r="W445" s="351">
        <f>'PL,HC,INV'!W$891</f>
        <v>0</v>
      </c>
      <c r="X445" s="351">
        <f>'PL,HC,INV'!X$891</f>
        <v>0</v>
      </c>
      <c r="Y445" s="351">
        <f>'PL,HC,INV'!Y$891</f>
        <v>0</v>
      </c>
      <c r="Z445" s="351">
        <f>'PL,HC,INV'!Z$891</f>
        <v>0</v>
      </c>
      <c r="AA445" s="351">
        <f>'PL,HC,INV'!AA$891</f>
        <v>0</v>
      </c>
      <c r="AB445" s="351">
        <f>'PL,HC,INV'!AB$891</f>
        <v>0</v>
      </c>
    </row>
    <row r="446" spans="1:28">
      <c r="A446" s="1057">
        <v>1</v>
      </c>
      <c r="B446" s="1057" t="s">
        <v>544</v>
      </c>
      <c r="C446" s="1057" t="s">
        <v>461</v>
      </c>
      <c r="D446" s="1057" t="s">
        <v>88</v>
      </c>
      <c r="E446" s="1057" t="s">
        <v>545</v>
      </c>
      <c r="G446" s="378"/>
      <c r="H446" s="378"/>
      <c r="I446" s="379"/>
      <c r="J446" s="349" t="s">
        <v>62</v>
      </c>
      <c r="K446" s="364" t="s">
        <v>344</v>
      </c>
      <c r="L446" s="363" t="s">
        <v>3</v>
      </c>
      <c r="M446" s="717" t="s">
        <v>4</v>
      </c>
      <c r="N446" s="365" t="s">
        <v>71</v>
      </c>
      <c r="O446" s="347" t="str">
        <f>'PL,HC,INV'!$P$4</f>
        <v>BIN</v>
      </c>
      <c r="P446" s="347" t="s">
        <v>345</v>
      </c>
      <c r="Q446" s="351">
        <f>'PL,HC,INV'!Q$892</f>
        <v>0</v>
      </c>
      <c r="R446" s="351">
        <f>'PL,HC,INV'!R$892</f>
        <v>0</v>
      </c>
      <c r="S446" s="351">
        <f>'PL,HC,INV'!S$892</f>
        <v>0</v>
      </c>
      <c r="T446" s="351">
        <f>'PL,HC,INV'!T$892</f>
        <v>0</v>
      </c>
      <c r="U446" s="351">
        <f>'PL,HC,INV'!U$892</f>
        <v>0</v>
      </c>
      <c r="V446" s="351">
        <f>'PL,HC,INV'!V$892</f>
        <v>0</v>
      </c>
      <c r="W446" s="351">
        <f>'PL,HC,INV'!W$892</f>
        <v>0</v>
      </c>
      <c r="X446" s="351">
        <f>'PL,HC,INV'!X$892</f>
        <v>0</v>
      </c>
      <c r="Y446" s="351">
        <f>'PL,HC,INV'!Y$892</f>
        <v>0</v>
      </c>
      <c r="Z446" s="351">
        <f>'PL,HC,INV'!Z$892</f>
        <v>0</v>
      </c>
      <c r="AA446" s="351">
        <f>'PL,HC,INV'!AA$892</f>
        <v>0</v>
      </c>
      <c r="AB446" s="351">
        <f>'PL,HC,INV'!AB$892</f>
        <v>0</v>
      </c>
    </row>
    <row r="447" spans="1:28">
      <c r="A447" s="1057">
        <v>1</v>
      </c>
      <c r="B447" s="1057" t="s">
        <v>544</v>
      </c>
      <c r="C447" s="1057" t="s">
        <v>461</v>
      </c>
      <c r="D447" s="1057" t="s">
        <v>88</v>
      </c>
      <c r="E447" s="1057" t="s">
        <v>545</v>
      </c>
      <c r="G447" s="378"/>
      <c r="H447" s="378"/>
      <c r="I447" s="379"/>
      <c r="J447" s="349" t="s">
        <v>62</v>
      </c>
      <c r="K447" s="364" t="s">
        <v>344</v>
      </c>
      <c r="L447" s="363" t="s">
        <v>3</v>
      </c>
      <c r="M447" s="717" t="s">
        <v>4</v>
      </c>
      <c r="N447" s="365" t="s">
        <v>72</v>
      </c>
      <c r="O447" s="347" t="str">
        <f>'PL,HC,INV'!$P$4</f>
        <v>BIN</v>
      </c>
      <c r="P447" s="347" t="s">
        <v>345</v>
      </c>
      <c r="Q447" s="351">
        <f>'PL,HC,INV'!Q$893</f>
        <v>0</v>
      </c>
      <c r="R447" s="351">
        <f>'PL,HC,INV'!R$893</f>
        <v>0</v>
      </c>
      <c r="S447" s="351">
        <f>'PL,HC,INV'!S$893</f>
        <v>0</v>
      </c>
      <c r="T447" s="351">
        <f>'PL,HC,INV'!T$893</f>
        <v>0</v>
      </c>
      <c r="U447" s="351">
        <f>'PL,HC,INV'!U$893</f>
        <v>0</v>
      </c>
      <c r="V447" s="351">
        <f>'PL,HC,INV'!V$893</f>
        <v>0</v>
      </c>
      <c r="W447" s="351">
        <f>'PL,HC,INV'!W$893</f>
        <v>0</v>
      </c>
      <c r="X447" s="351">
        <f>'PL,HC,INV'!X$893</f>
        <v>0</v>
      </c>
      <c r="Y447" s="351">
        <f>'PL,HC,INV'!Y$893</f>
        <v>0</v>
      </c>
      <c r="Z447" s="351">
        <f>'PL,HC,INV'!Z$893</f>
        <v>0</v>
      </c>
      <c r="AA447" s="351">
        <f>'PL,HC,INV'!AA$893</f>
        <v>0</v>
      </c>
      <c r="AB447" s="351">
        <f>'PL,HC,INV'!AB$893</f>
        <v>0</v>
      </c>
    </row>
    <row r="448" spans="1:28">
      <c r="A448" s="1057">
        <v>1</v>
      </c>
      <c r="B448" s="1057" t="s">
        <v>544</v>
      </c>
      <c r="C448" s="1057" t="s">
        <v>461</v>
      </c>
      <c r="D448" s="1057" t="s">
        <v>88</v>
      </c>
      <c r="E448" s="1057" t="s">
        <v>545</v>
      </c>
      <c r="G448" s="378"/>
      <c r="H448" s="378"/>
      <c r="I448" s="379"/>
      <c r="J448" s="349" t="s">
        <v>62</v>
      </c>
      <c r="K448" s="364" t="s">
        <v>344</v>
      </c>
      <c r="L448" s="363" t="s">
        <v>3</v>
      </c>
      <c r="M448" s="717" t="s">
        <v>4</v>
      </c>
      <c r="N448" s="365" t="s">
        <v>73</v>
      </c>
      <c r="O448" s="347" t="str">
        <f>'PL,HC,INV'!$P$4</f>
        <v>BIN</v>
      </c>
      <c r="P448" s="347" t="s">
        <v>345</v>
      </c>
      <c r="Q448" s="351">
        <f>'PL,HC,INV'!Q$894</f>
        <v>0</v>
      </c>
      <c r="R448" s="351">
        <f>'PL,HC,INV'!R$894</f>
        <v>0</v>
      </c>
      <c r="S448" s="351">
        <f>'PL,HC,INV'!S$894</f>
        <v>0</v>
      </c>
      <c r="T448" s="351">
        <f>'PL,HC,INV'!T$894</f>
        <v>0</v>
      </c>
      <c r="U448" s="351">
        <f>'PL,HC,INV'!U$894</f>
        <v>0</v>
      </c>
      <c r="V448" s="351">
        <f>'PL,HC,INV'!V$894</f>
        <v>0</v>
      </c>
      <c r="W448" s="351">
        <f>'PL,HC,INV'!W$894</f>
        <v>0</v>
      </c>
      <c r="X448" s="351">
        <f>'PL,HC,INV'!X$894</f>
        <v>0</v>
      </c>
      <c r="Y448" s="351">
        <f>'PL,HC,INV'!Y$894</f>
        <v>0</v>
      </c>
      <c r="Z448" s="351">
        <f>'PL,HC,INV'!Z$894</f>
        <v>0</v>
      </c>
      <c r="AA448" s="351">
        <f>'PL,HC,INV'!AA$894</f>
        <v>0</v>
      </c>
      <c r="AB448" s="351">
        <f>'PL,HC,INV'!AB$894</f>
        <v>0</v>
      </c>
    </row>
    <row r="449" spans="1:28" s="1260" customFormat="1">
      <c r="A449" s="1260">
        <v>1</v>
      </c>
      <c r="F449" s="1262"/>
      <c r="G449" s="1275"/>
      <c r="H449" s="1275"/>
      <c r="I449" s="1276"/>
      <c r="J449" s="1277" t="s">
        <v>62</v>
      </c>
      <c r="K449" s="1266" t="s">
        <v>56</v>
      </c>
      <c r="L449" s="1278" t="s">
        <v>3</v>
      </c>
      <c r="M449" s="1279" t="s">
        <v>4</v>
      </c>
      <c r="N449" s="1301" t="s">
        <v>74</v>
      </c>
      <c r="O449" s="1302" t="str">
        <f>'PL,HC,INV'!$P$4</f>
        <v>BIN</v>
      </c>
      <c r="P449" s="1302" t="s">
        <v>345</v>
      </c>
      <c r="Q449" s="1271"/>
      <c r="R449" s="1271"/>
      <c r="S449" s="1271"/>
      <c r="T449" s="1271"/>
      <c r="U449" s="1271"/>
      <c r="V449" s="1271"/>
      <c r="W449" s="1271"/>
      <c r="X449" s="1271"/>
      <c r="Y449" s="1271"/>
      <c r="Z449" s="1271"/>
      <c r="AA449" s="1271"/>
      <c r="AB449" s="1271"/>
    </row>
    <row r="450" spans="1:28">
      <c r="A450" s="1057">
        <v>1</v>
      </c>
      <c r="B450" s="1057" t="s">
        <v>544</v>
      </c>
      <c r="C450" s="1057" t="s">
        <v>461</v>
      </c>
      <c r="D450" s="1057" t="s">
        <v>74</v>
      </c>
      <c r="E450" s="1057" t="s">
        <v>545</v>
      </c>
      <c r="G450" s="378"/>
      <c r="H450" s="378"/>
      <c r="I450" s="379"/>
      <c r="J450" s="349" t="s">
        <v>62</v>
      </c>
      <c r="K450" s="364" t="s">
        <v>344</v>
      </c>
      <c r="L450" s="363" t="s">
        <v>3</v>
      </c>
      <c r="M450" s="717" t="s">
        <v>4</v>
      </c>
      <c r="N450" s="365" t="s">
        <v>346</v>
      </c>
      <c r="O450" s="347" t="str">
        <f>'PL,HC,INV'!$P$4</f>
        <v>BIN</v>
      </c>
      <c r="P450" s="347" t="s">
        <v>345</v>
      </c>
      <c r="Q450" s="351">
        <f>'PL,HC,INV'!Q$896</f>
        <v>1</v>
      </c>
      <c r="R450" s="351">
        <f>'PL,HC,INV'!R$896</f>
        <v>1</v>
      </c>
      <c r="S450" s="351">
        <f>'PL,HC,INV'!S$896</f>
        <v>1</v>
      </c>
      <c r="T450" s="351">
        <f>'PL,HC,INV'!T$896</f>
        <v>1</v>
      </c>
      <c r="U450" s="351">
        <f>'PL,HC,INV'!U$896</f>
        <v>1</v>
      </c>
      <c r="V450" s="351">
        <f>'PL,HC,INV'!V$896</f>
        <v>2</v>
      </c>
      <c r="W450" s="351">
        <f>'PL,HC,INV'!W$896</f>
        <v>2</v>
      </c>
      <c r="X450" s="351">
        <f>'PL,HC,INV'!X$896</f>
        <v>2</v>
      </c>
      <c r="Y450" s="351">
        <f>'PL,HC,INV'!Y$896</f>
        <v>2</v>
      </c>
      <c r="Z450" s="351">
        <f>'PL,HC,INV'!Z$896</f>
        <v>2</v>
      </c>
      <c r="AA450" s="351">
        <f>'PL,HC,INV'!AA$896</f>
        <v>2</v>
      </c>
      <c r="AB450" s="351">
        <f>'PL,HC,INV'!AB$896</f>
        <v>2</v>
      </c>
    </row>
    <row r="451" spans="1:28">
      <c r="A451" s="1057">
        <v>1</v>
      </c>
      <c r="B451" s="1057" t="s">
        <v>544</v>
      </c>
      <c r="C451" s="1057" t="s">
        <v>461</v>
      </c>
      <c r="D451" s="1057" t="s">
        <v>74</v>
      </c>
      <c r="E451" s="1057" t="s">
        <v>545</v>
      </c>
      <c r="G451" s="378"/>
      <c r="H451" s="378"/>
      <c r="I451" s="379"/>
      <c r="J451" s="349" t="s">
        <v>62</v>
      </c>
      <c r="K451" s="364" t="s">
        <v>344</v>
      </c>
      <c r="L451" s="363" t="s">
        <v>3</v>
      </c>
      <c r="M451" s="717" t="s">
        <v>4</v>
      </c>
      <c r="N451" s="365" t="s">
        <v>347</v>
      </c>
      <c r="O451" s="347" t="str">
        <f>'PL,HC,INV'!$P$4</f>
        <v>BIN</v>
      </c>
      <c r="P451" s="347" t="s">
        <v>345</v>
      </c>
      <c r="Q451" s="351">
        <f>'PL,HC,INV'!Q$897</f>
        <v>0</v>
      </c>
      <c r="R451" s="351">
        <f>'PL,HC,INV'!R$897</f>
        <v>0</v>
      </c>
      <c r="S451" s="351">
        <f>'PL,HC,INV'!S$897</f>
        <v>0</v>
      </c>
      <c r="T451" s="351">
        <f>'PL,HC,INV'!T$897</f>
        <v>0</v>
      </c>
      <c r="U451" s="351">
        <f>'PL,HC,INV'!U$897</f>
        <v>0</v>
      </c>
      <c r="V451" s="351">
        <f>'PL,HC,INV'!V$897</f>
        <v>0</v>
      </c>
      <c r="W451" s="351">
        <f>'PL,HC,INV'!W$897</f>
        <v>0</v>
      </c>
      <c r="X451" s="351">
        <f>'PL,HC,INV'!X$897</f>
        <v>0</v>
      </c>
      <c r="Y451" s="351">
        <f>'PL,HC,INV'!Y$897</f>
        <v>0</v>
      </c>
      <c r="Z451" s="351">
        <f>'PL,HC,INV'!Z$897</f>
        <v>0</v>
      </c>
      <c r="AA451" s="351">
        <f>'PL,HC,INV'!AA$897</f>
        <v>0</v>
      </c>
      <c r="AB451" s="351">
        <f>'PL,HC,INV'!AB$897</f>
        <v>0</v>
      </c>
    </row>
    <row r="452" spans="1:28">
      <c r="A452" s="1057">
        <v>1</v>
      </c>
      <c r="B452" s="1057" t="s">
        <v>544</v>
      </c>
      <c r="C452" s="1057" t="s">
        <v>461</v>
      </c>
      <c r="D452" s="1057" t="s">
        <v>74</v>
      </c>
      <c r="E452" s="1057" t="s">
        <v>545</v>
      </c>
      <c r="G452" s="378"/>
      <c r="H452" s="378"/>
      <c r="I452" s="379"/>
      <c r="J452" s="349" t="s">
        <v>62</v>
      </c>
      <c r="K452" s="364" t="s">
        <v>344</v>
      </c>
      <c r="L452" s="363" t="s">
        <v>3</v>
      </c>
      <c r="M452" s="717" t="s">
        <v>4</v>
      </c>
      <c r="N452" s="365" t="s">
        <v>348</v>
      </c>
      <c r="O452" s="347" t="str">
        <f>'PL,HC,INV'!$P$4</f>
        <v>BIN</v>
      </c>
      <c r="P452" s="347" t="s">
        <v>345</v>
      </c>
      <c r="Q452" s="351">
        <f>'PL,HC,INV'!Q$898</f>
        <v>3</v>
      </c>
      <c r="R452" s="351">
        <f>'PL,HC,INV'!R$898</f>
        <v>3</v>
      </c>
      <c r="S452" s="351">
        <f>'PL,HC,INV'!S$898</f>
        <v>3</v>
      </c>
      <c r="T452" s="351">
        <f>'PL,HC,INV'!T$898</f>
        <v>3</v>
      </c>
      <c r="U452" s="351">
        <f>'PL,HC,INV'!U$898</f>
        <v>3</v>
      </c>
      <c r="V452" s="351">
        <f>'PL,HC,INV'!V$898</f>
        <v>2</v>
      </c>
      <c r="W452" s="351">
        <f>'PL,HC,INV'!W$898</f>
        <v>2</v>
      </c>
      <c r="X452" s="351">
        <f>'PL,HC,INV'!X$898</f>
        <v>2</v>
      </c>
      <c r="Y452" s="351">
        <f>'PL,HC,INV'!Y$898</f>
        <v>2</v>
      </c>
      <c r="Z452" s="351">
        <f>'PL,HC,INV'!Z$898</f>
        <v>2</v>
      </c>
      <c r="AA452" s="351">
        <f>'PL,HC,INV'!AA$898</f>
        <v>2</v>
      </c>
      <c r="AB452" s="351">
        <f>'PL,HC,INV'!AB$898</f>
        <v>2</v>
      </c>
    </row>
    <row r="453" spans="1:28">
      <c r="A453" s="1057">
        <v>1</v>
      </c>
      <c r="B453" s="1057" t="s">
        <v>544</v>
      </c>
      <c r="C453" s="1057" t="s">
        <v>461</v>
      </c>
      <c r="D453" s="1057" t="s">
        <v>74</v>
      </c>
      <c r="E453" s="1057" t="s">
        <v>545</v>
      </c>
      <c r="G453" s="378"/>
      <c r="H453" s="378"/>
      <c r="I453" s="379"/>
      <c r="J453" s="349" t="s">
        <v>62</v>
      </c>
      <c r="K453" s="364" t="s">
        <v>344</v>
      </c>
      <c r="L453" s="363" t="s">
        <v>3</v>
      </c>
      <c r="M453" s="717" t="s">
        <v>4</v>
      </c>
      <c r="N453" s="365" t="s">
        <v>349</v>
      </c>
      <c r="O453" s="347" t="str">
        <f>'PL,HC,INV'!$P$4</f>
        <v>BIN</v>
      </c>
      <c r="P453" s="347" t="s">
        <v>345</v>
      </c>
      <c r="Q453" s="351">
        <f>'PL,HC,INV'!Q$899</f>
        <v>0</v>
      </c>
      <c r="R453" s="351">
        <f>'PL,HC,INV'!R$899</f>
        <v>0</v>
      </c>
      <c r="S453" s="351">
        <f>'PL,HC,INV'!S$899</f>
        <v>0</v>
      </c>
      <c r="T453" s="351">
        <f>'PL,HC,INV'!T$899</f>
        <v>0</v>
      </c>
      <c r="U453" s="351">
        <f>'PL,HC,INV'!U$899</f>
        <v>0</v>
      </c>
      <c r="V453" s="351">
        <f>'PL,HC,INV'!V$899</f>
        <v>0</v>
      </c>
      <c r="W453" s="351">
        <f>'PL,HC,INV'!W$899</f>
        <v>0</v>
      </c>
      <c r="X453" s="351">
        <f>'PL,HC,INV'!X$899</f>
        <v>0</v>
      </c>
      <c r="Y453" s="351">
        <f>'PL,HC,INV'!Y$899</f>
        <v>0</v>
      </c>
      <c r="Z453" s="351">
        <f>'PL,HC,INV'!Z$899</f>
        <v>0</v>
      </c>
      <c r="AA453" s="351">
        <f>'PL,HC,INV'!AA$899</f>
        <v>0</v>
      </c>
      <c r="AB453" s="351">
        <f>'PL,HC,INV'!AB$899</f>
        <v>0</v>
      </c>
    </row>
    <row r="454" spans="1:28" s="1260" customFormat="1">
      <c r="A454" s="1260">
        <v>1</v>
      </c>
      <c r="F454" s="1262"/>
      <c r="G454" s="1275"/>
      <c r="H454" s="1275"/>
      <c r="I454" s="1276"/>
      <c r="J454" s="1277" t="s">
        <v>62</v>
      </c>
      <c r="K454" s="1266" t="s">
        <v>56</v>
      </c>
      <c r="L454" s="1278" t="s">
        <v>3</v>
      </c>
      <c r="M454" s="1279" t="s">
        <v>4</v>
      </c>
      <c r="N454" s="1301" t="s">
        <v>75</v>
      </c>
      <c r="O454" s="1302" t="str">
        <f>'PL,HC,INV'!$P$4</f>
        <v>BIN</v>
      </c>
      <c r="P454" s="1302" t="s">
        <v>345</v>
      </c>
      <c r="Q454" s="1271"/>
      <c r="R454" s="1271"/>
      <c r="S454" s="1271"/>
      <c r="T454" s="1271"/>
      <c r="U454" s="1271"/>
      <c r="V454" s="1271"/>
      <c r="W454" s="1271"/>
      <c r="X454" s="1271"/>
      <c r="Y454" s="1271"/>
      <c r="Z454" s="1271"/>
      <c r="AA454" s="1271"/>
      <c r="AB454" s="1271"/>
    </row>
    <row r="455" spans="1:28">
      <c r="A455" s="1057">
        <v>1</v>
      </c>
      <c r="B455" s="1057" t="s">
        <v>544</v>
      </c>
      <c r="C455" s="1057" t="s">
        <v>461</v>
      </c>
      <c r="D455" s="1057" t="s">
        <v>75</v>
      </c>
      <c r="E455" s="1057" t="s">
        <v>545</v>
      </c>
      <c r="G455" s="378"/>
      <c r="H455" s="378"/>
      <c r="I455" s="379"/>
      <c r="J455" s="349" t="s">
        <v>62</v>
      </c>
      <c r="K455" s="364" t="s">
        <v>344</v>
      </c>
      <c r="L455" s="363" t="s">
        <v>3</v>
      </c>
      <c r="M455" s="717" t="s">
        <v>4</v>
      </c>
      <c r="N455" s="365" t="s">
        <v>76</v>
      </c>
      <c r="O455" s="347" t="str">
        <f>'PL,HC,INV'!$P$4</f>
        <v>BIN</v>
      </c>
      <c r="P455" s="347" t="s">
        <v>345</v>
      </c>
      <c r="Q455" s="351">
        <f>'PL,HC,INV'!Q$901</f>
        <v>0</v>
      </c>
      <c r="R455" s="351">
        <f>'PL,HC,INV'!R$901</f>
        <v>0</v>
      </c>
      <c r="S455" s="351">
        <f>'PL,HC,INV'!S$901</f>
        <v>0</v>
      </c>
      <c r="T455" s="351">
        <f>'PL,HC,INV'!T$901</f>
        <v>0</v>
      </c>
      <c r="U455" s="351">
        <f>'PL,HC,INV'!U$901</f>
        <v>0</v>
      </c>
      <c r="V455" s="351">
        <f>'PL,HC,INV'!V$901</f>
        <v>0</v>
      </c>
      <c r="W455" s="351">
        <f>'PL,HC,INV'!W$901</f>
        <v>0</v>
      </c>
      <c r="X455" s="351">
        <f>'PL,HC,INV'!X$901</f>
        <v>0</v>
      </c>
      <c r="Y455" s="351">
        <f>'PL,HC,INV'!Y$901</f>
        <v>0</v>
      </c>
      <c r="Z455" s="351">
        <f>'PL,HC,INV'!Z$901</f>
        <v>0</v>
      </c>
      <c r="AA455" s="351">
        <f>'PL,HC,INV'!AA$901</f>
        <v>0</v>
      </c>
      <c r="AB455" s="351">
        <f>'PL,HC,INV'!AB$901</f>
        <v>0</v>
      </c>
    </row>
    <row r="456" spans="1:28">
      <c r="A456" s="1057">
        <v>1</v>
      </c>
      <c r="B456" s="1057" t="s">
        <v>544</v>
      </c>
      <c r="C456" s="1057" t="s">
        <v>461</v>
      </c>
      <c r="D456" s="1057" t="s">
        <v>75</v>
      </c>
      <c r="E456" s="1057" t="s">
        <v>545</v>
      </c>
      <c r="G456" s="378"/>
      <c r="H456" s="378"/>
      <c r="I456" s="379"/>
      <c r="J456" s="349" t="s">
        <v>62</v>
      </c>
      <c r="K456" s="364" t="s">
        <v>344</v>
      </c>
      <c r="L456" s="363" t="s">
        <v>3</v>
      </c>
      <c r="M456" s="717" t="s">
        <v>4</v>
      </c>
      <c r="N456" s="365" t="s">
        <v>77</v>
      </c>
      <c r="O456" s="347" t="str">
        <f>'PL,HC,INV'!$P$4</f>
        <v>BIN</v>
      </c>
      <c r="P456" s="347" t="s">
        <v>345</v>
      </c>
      <c r="Q456" s="351">
        <f>'PL,HC,INV'!Q$902</f>
        <v>0</v>
      </c>
      <c r="R456" s="351">
        <f>'PL,HC,INV'!R$902</f>
        <v>0</v>
      </c>
      <c r="S456" s="351">
        <f>'PL,HC,INV'!S$902</f>
        <v>0</v>
      </c>
      <c r="T456" s="351">
        <f>'PL,HC,INV'!T$902</f>
        <v>0</v>
      </c>
      <c r="U456" s="351">
        <f>'PL,HC,INV'!U$902</f>
        <v>0</v>
      </c>
      <c r="V456" s="351">
        <f>'PL,HC,INV'!V$902</f>
        <v>0</v>
      </c>
      <c r="W456" s="351">
        <f>'PL,HC,INV'!W$902</f>
        <v>0</v>
      </c>
      <c r="X456" s="351">
        <f>'PL,HC,INV'!X$902</f>
        <v>0</v>
      </c>
      <c r="Y456" s="351">
        <f>'PL,HC,INV'!Y$902</f>
        <v>0</v>
      </c>
      <c r="Z456" s="351">
        <f>'PL,HC,INV'!Z$902</f>
        <v>0</v>
      </c>
      <c r="AA456" s="351">
        <f>'PL,HC,INV'!AA$902</f>
        <v>0</v>
      </c>
      <c r="AB456" s="351">
        <f>'PL,HC,INV'!AB$902</f>
        <v>0</v>
      </c>
    </row>
    <row r="457" spans="1:28">
      <c r="A457" s="1057">
        <v>1</v>
      </c>
      <c r="B457" s="1057" t="s">
        <v>544</v>
      </c>
      <c r="C457" s="1057" t="s">
        <v>461</v>
      </c>
      <c r="D457" s="1057" t="s">
        <v>75</v>
      </c>
      <c r="E457" s="1057" t="s">
        <v>545</v>
      </c>
      <c r="G457" s="378"/>
      <c r="H457" s="378"/>
      <c r="I457" s="379"/>
      <c r="J457" s="349" t="s">
        <v>62</v>
      </c>
      <c r="K457" s="364" t="s">
        <v>344</v>
      </c>
      <c r="L457" s="363" t="s">
        <v>3</v>
      </c>
      <c r="M457" s="717" t="s">
        <v>4</v>
      </c>
      <c r="N457" s="365" t="s">
        <v>78</v>
      </c>
      <c r="O457" s="347" t="str">
        <f>'PL,HC,INV'!$P$4</f>
        <v>BIN</v>
      </c>
      <c r="P457" s="347" t="s">
        <v>345</v>
      </c>
      <c r="Q457" s="351">
        <f>'PL,HC,INV'!Q$903</f>
        <v>0</v>
      </c>
      <c r="R457" s="351">
        <f>'PL,HC,INV'!R$903</f>
        <v>0</v>
      </c>
      <c r="S457" s="351">
        <f>'PL,HC,INV'!S$903</f>
        <v>0</v>
      </c>
      <c r="T457" s="351">
        <f>'PL,HC,INV'!T$903</f>
        <v>0</v>
      </c>
      <c r="U457" s="351">
        <f>'PL,HC,INV'!U$903</f>
        <v>0</v>
      </c>
      <c r="V457" s="351">
        <f>'PL,HC,INV'!V$903</f>
        <v>0</v>
      </c>
      <c r="W457" s="351">
        <f>'PL,HC,INV'!W$903</f>
        <v>0</v>
      </c>
      <c r="X457" s="351">
        <f>'PL,HC,INV'!X$903</f>
        <v>0</v>
      </c>
      <c r="Y457" s="351">
        <f>'PL,HC,INV'!Y$903</f>
        <v>0</v>
      </c>
      <c r="Z457" s="351">
        <f>'PL,HC,INV'!Z$903</f>
        <v>0</v>
      </c>
      <c r="AA457" s="351">
        <f>'PL,HC,INV'!AA$903</f>
        <v>0</v>
      </c>
      <c r="AB457" s="351">
        <f>'PL,HC,INV'!AB$903</f>
        <v>0</v>
      </c>
    </row>
    <row r="458" spans="1:28">
      <c r="A458" s="1057">
        <v>1</v>
      </c>
      <c r="B458" s="1057" t="s">
        <v>544</v>
      </c>
      <c r="C458" s="1057" t="s">
        <v>461</v>
      </c>
      <c r="D458" s="1057" t="s">
        <v>75</v>
      </c>
      <c r="E458" s="1057" t="s">
        <v>545</v>
      </c>
      <c r="G458" s="378"/>
      <c r="H458" s="378"/>
      <c r="I458" s="379"/>
      <c r="J458" s="349" t="s">
        <v>62</v>
      </c>
      <c r="K458" s="364" t="s">
        <v>344</v>
      </c>
      <c r="L458" s="363" t="s">
        <v>3</v>
      </c>
      <c r="M458" s="717" t="s">
        <v>4</v>
      </c>
      <c r="N458" s="365" t="s">
        <v>79</v>
      </c>
      <c r="O458" s="347" t="str">
        <f>'PL,HC,INV'!$P$4</f>
        <v>BIN</v>
      </c>
      <c r="P458" s="347" t="s">
        <v>345</v>
      </c>
      <c r="Q458" s="351">
        <f>'PL,HC,INV'!Q$904</f>
        <v>0</v>
      </c>
      <c r="R458" s="351">
        <f>'PL,HC,INV'!R$904</f>
        <v>0</v>
      </c>
      <c r="S458" s="351">
        <f>'PL,HC,INV'!S$904</f>
        <v>0</v>
      </c>
      <c r="T458" s="351">
        <f>'PL,HC,INV'!T$904</f>
        <v>0</v>
      </c>
      <c r="U458" s="351">
        <f>'PL,HC,INV'!U$904</f>
        <v>0</v>
      </c>
      <c r="V458" s="351">
        <f>'PL,HC,INV'!V$904</f>
        <v>0</v>
      </c>
      <c r="W458" s="351">
        <f>'PL,HC,INV'!W$904</f>
        <v>0</v>
      </c>
      <c r="X458" s="351">
        <f>'PL,HC,INV'!X$904</f>
        <v>0</v>
      </c>
      <c r="Y458" s="351">
        <f>'PL,HC,INV'!Y$904</f>
        <v>0</v>
      </c>
      <c r="Z458" s="351">
        <f>'PL,HC,INV'!Z$904</f>
        <v>0</v>
      </c>
      <c r="AA458" s="351">
        <f>'PL,HC,INV'!AA$904</f>
        <v>0</v>
      </c>
      <c r="AB458" s="351">
        <f>'PL,HC,INV'!AB$904</f>
        <v>0</v>
      </c>
    </row>
    <row r="459" spans="1:28">
      <c r="A459" s="1057">
        <v>1</v>
      </c>
      <c r="B459" s="1057" t="s">
        <v>544</v>
      </c>
      <c r="C459" s="1057" t="s">
        <v>461</v>
      </c>
      <c r="D459" s="1057" t="s">
        <v>75</v>
      </c>
      <c r="E459" s="1057" t="s">
        <v>545</v>
      </c>
      <c r="G459" s="378"/>
      <c r="H459" s="378"/>
      <c r="I459" s="379"/>
      <c r="J459" s="349" t="s">
        <v>62</v>
      </c>
      <c r="K459" s="364" t="s">
        <v>344</v>
      </c>
      <c r="L459" s="363" t="s">
        <v>3</v>
      </c>
      <c r="M459" s="717" t="s">
        <v>4</v>
      </c>
      <c r="N459" s="365" t="s">
        <v>80</v>
      </c>
      <c r="O459" s="347" t="str">
        <f>'PL,HC,INV'!$P$4</f>
        <v>BIN</v>
      </c>
      <c r="P459" s="347" t="s">
        <v>345</v>
      </c>
      <c r="Q459" s="351">
        <f>'PL,HC,INV'!Q$905</f>
        <v>0</v>
      </c>
      <c r="R459" s="351">
        <f>'PL,HC,INV'!R$905</f>
        <v>0</v>
      </c>
      <c r="S459" s="351">
        <f>'PL,HC,INV'!S$905</f>
        <v>0</v>
      </c>
      <c r="T459" s="351">
        <f>'PL,HC,INV'!T$905</f>
        <v>0</v>
      </c>
      <c r="U459" s="351">
        <f>'PL,HC,INV'!U$905</f>
        <v>0</v>
      </c>
      <c r="V459" s="351">
        <f>'PL,HC,INV'!V$905</f>
        <v>0</v>
      </c>
      <c r="W459" s="351">
        <f>'PL,HC,INV'!W$905</f>
        <v>0</v>
      </c>
      <c r="X459" s="351">
        <f>'PL,HC,INV'!X$905</f>
        <v>0</v>
      </c>
      <c r="Y459" s="351">
        <f>'PL,HC,INV'!Y$905</f>
        <v>0</v>
      </c>
      <c r="Z459" s="351">
        <f>'PL,HC,INV'!Z$905</f>
        <v>0</v>
      </c>
      <c r="AA459" s="351">
        <f>'PL,HC,INV'!AA$905</f>
        <v>0</v>
      </c>
      <c r="AB459" s="351">
        <f>'PL,HC,INV'!AB$905</f>
        <v>0</v>
      </c>
    </row>
    <row r="460" spans="1:28" s="1260" customFormat="1">
      <c r="A460" s="1260">
        <v>1</v>
      </c>
      <c r="F460" s="1262"/>
      <c r="G460" s="1275"/>
      <c r="H460" s="1275"/>
      <c r="I460" s="1276"/>
      <c r="J460" s="1277" t="s">
        <v>62</v>
      </c>
      <c r="K460" s="1266" t="s">
        <v>56</v>
      </c>
      <c r="L460" s="1278" t="s">
        <v>3</v>
      </c>
      <c r="M460" s="1279" t="s">
        <v>4</v>
      </c>
      <c r="N460" s="1301" t="s">
        <v>89</v>
      </c>
      <c r="O460" s="1302" t="str">
        <f>'PL,HC,INV'!$P$4</f>
        <v>BIN</v>
      </c>
      <c r="P460" s="1302" t="s">
        <v>345</v>
      </c>
      <c r="Q460" s="1271"/>
      <c r="R460" s="1271"/>
      <c r="S460" s="1271"/>
      <c r="T460" s="1271"/>
      <c r="U460" s="1271"/>
      <c r="V460" s="1271"/>
      <c r="W460" s="1271"/>
      <c r="X460" s="1271"/>
      <c r="Y460" s="1271"/>
      <c r="Z460" s="1271"/>
      <c r="AA460" s="1271"/>
      <c r="AB460" s="1271"/>
    </row>
    <row r="461" spans="1:28">
      <c r="A461" s="1057">
        <v>1</v>
      </c>
      <c r="B461" s="1057" t="s">
        <v>544</v>
      </c>
      <c r="C461" s="1057" t="s">
        <v>461</v>
      </c>
      <c r="D461" s="1057" t="s">
        <v>89</v>
      </c>
      <c r="E461" s="1057" t="s">
        <v>545</v>
      </c>
      <c r="G461" s="378"/>
      <c r="H461" s="378"/>
      <c r="I461" s="379"/>
      <c r="J461" s="349" t="s">
        <v>62</v>
      </c>
      <c r="K461" s="364" t="s">
        <v>344</v>
      </c>
      <c r="L461" s="363" t="s">
        <v>3</v>
      </c>
      <c r="M461" s="717" t="s">
        <v>4</v>
      </c>
      <c r="N461" s="365" t="s">
        <v>81</v>
      </c>
      <c r="O461" s="347" t="str">
        <f>'PL,HC,INV'!$P$4</f>
        <v>BIN</v>
      </c>
      <c r="P461" s="347" t="s">
        <v>345</v>
      </c>
      <c r="Q461" s="351">
        <f>'PL,HC,INV'!Q$907</f>
        <v>0</v>
      </c>
      <c r="R461" s="351">
        <f>'PL,HC,INV'!R$907</f>
        <v>0</v>
      </c>
      <c r="S461" s="351">
        <f>'PL,HC,INV'!S$907</f>
        <v>0</v>
      </c>
      <c r="T461" s="351">
        <f>'PL,HC,INV'!T$907</f>
        <v>0</v>
      </c>
      <c r="U461" s="351">
        <f>'PL,HC,INV'!U$907</f>
        <v>0</v>
      </c>
      <c r="V461" s="351">
        <f>'PL,HC,INV'!V$907</f>
        <v>0</v>
      </c>
      <c r="W461" s="351">
        <f>'PL,HC,INV'!W$907</f>
        <v>0</v>
      </c>
      <c r="X461" s="351">
        <f>'PL,HC,INV'!X$907</f>
        <v>0</v>
      </c>
      <c r="Y461" s="351">
        <f>'PL,HC,INV'!Y$907</f>
        <v>0</v>
      </c>
      <c r="Z461" s="351">
        <f>'PL,HC,INV'!Z$907</f>
        <v>0</v>
      </c>
      <c r="AA461" s="351">
        <f>'PL,HC,INV'!AA$907</f>
        <v>0</v>
      </c>
      <c r="AB461" s="351">
        <f>'PL,HC,INV'!AB$907</f>
        <v>0</v>
      </c>
    </row>
    <row r="462" spans="1:28">
      <c r="A462" s="1057">
        <v>1</v>
      </c>
      <c r="B462" s="1057" t="s">
        <v>544</v>
      </c>
      <c r="C462" s="1057" t="s">
        <v>461</v>
      </c>
      <c r="D462" s="1057" t="s">
        <v>89</v>
      </c>
      <c r="E462" s="1057" t="s">
        <v>545</v>
      </c>
      <c r="G462" s="378"/>
      <c r="H462" s="378"/>
      <c r="I462" s="379"/>
      <c r="J462" s="349" t="s">
        <v>62</v>
      </c>
      <c r="K462" s="364" t="s">
        <v>344</v>
      </c>
      <c r="L462" s="363" t="s">
        <v>3</v>
      </c>
      <c r="M462" s="717" t="s">
        <v>4</v>
      </c>
      <c r="N462" s="365" t="s">
        <v>82</v>
      </c>
      <c r="O462" s="347" t="str">
        <f>'PL,HC,INV'!$P$4</f>
        <v>BIN</v>
      </c>
      <c r="P462" s="347" t="s">
        <v>345</v>
      </c>
      <c r="Q462" s="351">
        <f>'PL,HC,INV'!Q$908</f>
        <v>0</v>
      </c>
      <c r="R462" s="351">
        <f>'PL,HC,INV'!R$908</f>
        <v>0</v>
      </c>
      <c r="S462" s="351">
        <f>'PL,HC,INV'!S$908</f>
        <v>0</v>
      </c>
      <c r="T462" s="351">
        <f>'PL,HC,INV'!T$908</f>
        <v>0</v>
      </c>
      <c r="U462" s="351">
        <f>'PL,HC,INV'!U$908</f>
        <v>0</v>
      </c>
      <c r="V462" s="351">
        <f>'PL,HC,INV'!V$908</f>
        <v>0</v>
      </c>
      <c r="W462" s="351">
        <f>'PL,HC,INV'!W$908</f>
        <v>0</v>
      </c>
      <c r="X462" s="351">
        <f>'PL,HC,INV'!X$908</f>
        <v>0</v>
      </c>
      <c r="Y462" s="351">
        <f>'PL,HC,INV'!Y$908</f>
        <v>0</v>
      </c>
      <c r="Z462" s="351">
        <f>'PL,HC,INV'!Z$908</f>
        <v>0</v>
      </c>
      <c r="AA462" s="351">
        <f>'PL,HC,INV'!AA$908</f>
        <v>0</v>
      </c>
      <c r="AB462" s="351">
        <f>'PL,HC,INV'!AB$908</f>
        <v>0</v>
      </c>
    </row>
    <row r="463" spans="1:28">
      <c r="A463" s="1057">
        <v>1</v>
      </c>
      <c r="B463" s="1057" t="s">
        <v>544</v>
      </c>
      <c r="C463" s="1057" t="s">
        <v>461</v>
      </c>
      <c r="D463" s="1057" t="s">
        <v>89</v>
      </c>
      <c r="E463" s="1057" t="s">
        <v>545</v>
      </c>
      <c r="G463" s="378"/>
      <c r="H463" s="378"/>
      <c r="I463" s="379"/>
      <c r="J463" s="349" t="s">
        <v>62</v>
      </c>
      <c r="K463" s="364" t="s">
        <v>344</v>
      </c>
      <c r="L463" s="363" t="s">
        <v>3</v>
      </c>
      <c r="M463" s="717" t="s">
        <v>4</v>
      </c>
      <c r="N463" s="365" t="s">
        <v>83</v>
      </c>
      <c r="O463" s="347" t="str">
        <f>'PL,HC,INV'!$P$4</f>
        <v>BIN</v>
      </c>
      <c r="P463" s="347" t="s">
        <v>345</v>
      </c>
      <c r="Q463" s="351">
        <f>'PL,HC,INV'!Q$909</f>
        <v>0</v>
      </c>
      <c r="R463" s="351">
        <f>'PL,HC,INV'!R$909</f>
        <v>0</v>
      </c>
      <c r="S463" s="351">
        <f>'PL,HC,INV'!S$909</f>
        <v>0</v>
      </c>
      <c r="T463" s="351">
        <f>'PL,HC,INV'!T$909</f>
        <v>0</v>
      </c>
      <c r="U463" s="351">
        <f>'PL,HC,INV'!U$909</f>
        <v>0</v>
      </c>
      <c r="V463" s="351">
        <f>'PL,HC,INV'!V$909</f>
        <v>0</v>
      </c>
      <c r="W463" s="351">
        <f>'PL,HC,INV'!W$909</f>
        <v>0</v>
      </c>
      <c r="X463" s="351">
        <f>'PL,HC,INV'!X$909</f>
        <v>0</v>
      </c>
      <c r="Y463" s="351">
        <f>'PL,HC,INV'!Y$909</f>
        <v>0</v>
      </c>
      <c r="Z463" s="351">
        <f>'PL,HC,INV'!Z$909</f>
        <v>0</v>
      </c>
      <c r="AA463" s="351">
        <f>'PL,HC,INV'!AA$909</f>
        <v>0</v>
      </c>
      <c r="AB463" s="351">
        <f>'PL,HC,INV'!AB$909</f>
        <v>0</v>
      </c>
    </row>
    <row r="464" spans="1:28">
      <c r="A464" s="1057">
        <v>1</v>
      </c>
      <c r="B464" s="1057" t="s">
        <v>544</v>
      </c>
      <c r="C464" s="1057" t="s">
        <v>461</v>
      </c>
      <c r="D464" s="1057" t="s">
        <v>350</v>
      </c>
      <c r="E464" s="1057" t="s">
        <v>350</v>
      </c>
      <c r="G464" s="378"/>
      <c r="H464" s="378"/>
      <c r="I464" s="379"/>
      <c r="J464" s="349" t="s">
        <v>62</v>
      </c>
      <c r="K464" s="364" t="s">
        <v>451</v>
      </c>
      <c r="L464" s="363" t="s">
        <v>3</v>
      </c>
      <c r="M464" s="717" t="s">
        <v>4</v>
      </c>
      <c r="N464" s="362" t="s">
        <v>350</v>
      </c>
      <c r="O464" s="347" t="str">
        <f>'PL,HC,INV'!$P$4</f>
        <v>BIN</v>
      </c>
      <c r="P464" s="347" t="s">
        <v>345</v>
      </c>
      <c r="Q464" s="351">
        <f>'PL,HC,INV'!Q$910</f>
        <v>0</v>
      </c>
      <c r="R464" s="351">
        <f>'PL,HC,INV'!R$910</f>
        <v>0</v>
      </c>
      <c r="S464" s="351">
        <f>'PL,HC,INV'!S$910</f>
        <v>0</v>
      </c>
      <c r="T464" s="351">
        <f>'PL,HC,INV'!T$910</f>
        <v>0</v>
      </c>
      <c r="U464" s="351">
        <f>'PL,HC,INV'!U$910</f>
        <v>0</v>
      </c>
      <c r="V464" s="351">
        <f>'PL,HC,INV'!V$910</f>
        <v>0</v>
      </c>
      <c r="W464" s="351">
        <f>'PL,HC,INV'!W$910</f>
        <v>0</v>
      </c>
      <c r="X464" s="351">
        <f>'PL,HC,INV'!X$910</f>
        <v>0</v>
      </c>
      <c r="Y464" s="351">
        <f>'PL,HC,INV'!Y$910</f>
        <v>0</v>
      </c>
      <c r="Z464" s="351">
        <f>'PL,HC,INV'!Z$910</f>
        <v>0</v>
      </c>
      <c r="AA464" s="351">
        <f>'PL,HC,INV'!AA$910</f>
        <v>0</v>
      </c>
      <c r="AB464" s="351">
        <f>'PL,HC,INV'!AB$910</f>
        <v>0</v>
      </c>
    </row>
    <row r="465" spans="1:28" s="387" customFormat="1">
      <c r="A465" s="1057">
        <v>1</v>
      </c>
      <c r="F465" s="619"/>
      <c r="G465" s="378"/>
      <c r="H465" s="380"/>
      <c r="I465" s="378"/>
      <c r="J465" s="388"/>
      <c r="K465" s="389"/>
      <c r="L465" s="389"/>
      <c r="M465" s="389"/>
      <c r="N465" s="389"/>
      <c r="O465" s="388"/>
      <c r="P465" s="388"/>
      <c r="Q465" s="388"/>
      <c r="R465" s="388"/>
      <c r="S465" s="388"/>
      <c r="T465" s="388"/>
      <c r="U465" s="388"/>
      <c r="V465" s="388"/>
      <c r="W465" s="388"/>
      <c r="X465" s="388"/>
      <c r="Y465" s="388"/>
      <c r="Z465" s="388"/>
      <c r="AA465" s="388"/>
      <c r="AB465" s="388"/>
    </row>
    <row r="466" spans="1:28" s="1306" customFormat="1">
      <c r="A466" s="1306">
        <v>1</v>
      </c>
      <c r="C466" s="1307" t="s">
        <v>462</v>
      </c>
      <c r="F466" s="1309"/>
      <c r="G466" s="1319"/>
      <c r="H466" s="1319"/>
      <c r="I466" s="1320"/>
      <c r="J466" s="1321" t="s">
        <v>62</v>
      </c>
      <c r="K466" s="1322" t="s">
        <v>58</v>
      </c>
      <c r="L466" s="1323" t="s">
        <v>3</v>
      </c>
      <c r="M466" s="1324" t="s">
        <v>4</v>
      </c>
      <c r="N466" s="1325" t="s">
        <v>64</v>
      </c>
      <c r="O466" s="1326" t="str">
        <f>'PL,HC,INV'!$P$4</f>
        <v>BIN</v>
      </c>
      <c r="P466" s="1326" t="s">
        <v>345</v>
      </c>
      <c r="Q466" s="1318"/>
      <c r="R466" s="1318"/>
      <c r="S466" s="1318"/>
      <c r="T466" s="1318"/>
      <c r="U466" s="1318"/>
      <c r="V466" s="1318"/>
      <c r="W466" s="1318"/>
      <c r="X466" s="1318"/>
      <c r="Y466" s="1318"/>
      <c r="Z466" s="1318"/>
      <c r="AA466" s="1318"/>
      <c r="AB466" s="1318"/>
    </row>
    <row r="467" spans="1:28">
      <c r="A467" s="1057">
        <v>1</v>
      </c>
      <c r="B467" s="1057" t="s">
        <v>544</v>
      </c>
      <c r="C467" s="1057" t="s">
        <v>462</v>
      </c>
      <c r="D467" s="1057" t="s">
        <v>64</v>
      </c>
      <c r="E467" s="1057" t="s">
        <v>545</v>
      </c>
      <c r="G467" s="378"/>
      <c r="H467" s="378"/>
      <c r="I467" s="379"/>
      <c r="J467" s="349" t="s">
        <v>62</v>
      </c>
      <c r="K467" s="364" t="s">
        <v>58</v>
      </c>
      <c r="L467" s="363" t="s">
        <v>3</v>
      </c>
      <c r="M467" s="717" t="s">
        <v>4</v>
      </c>
      <c r="N467" s="365" t="s">
        <v>65</v>
      </c>
      <c r="O467" s="347" t="str">
        <f>'PL,HC,INV'!$P$4</f>
        <v>BIN</v>
      </c>
      <c r="P467" s="347" t="s">
        <v>345</v>
      </c>
      <c r="Q467" s="351">
        <f>'PL,HC,INV'!Q$915</f>
        <v>0</v>
      </c>
      <c r="R467" s="351">
        <f>'PL,HC,INV'!R$915</f>
        <v>0</v>
      </c>
      <c r="S467" s="351">
        <f>'PL,HC,INV'!S$915</f>
        <v>0</v>
      </c>
      <c r="T467" s="351">
        <f>'PL,HC,INV'!T$915</f>
        <v>0</v>
      </c>
      <c r="U467" s="351">
        <f>'PL,HC,INV'!U$915</f>
        <v>0</v>
      </c>
      <c r="V467" s="351">
        <f>'PL,HC,INV'!V$915</f>
        <v>0</v>
      </c>
      <c r="W467" s="351">
        <f>'PL,HC,INV'!W$915</f>
        <v>0</v>
      </c>
      <c r="X467" s="351">
        <f>'PL,HC,INV'!X$915</f>
        <v>0</v>
      </c>
      <c r="Y467" s="351">
        <f>'PL,HC,INV'!Y$915</f>
        <v>0</v>
      </c>
      <c r="Z467" s="351">
        <f>'PL,HC,INV'!Z$915</f>
        <v>0</v>
      </c>
      <c r="AA467" s="351">
        <f>'PL,HC,INV'!AA$915</f>
        <v>0</v>
      </c>
      <c r="AB467" s="351">
        <f>'PL,HC,INV'!AB$915</f>
        <v>0</v>
      </c>
    </row>
    <row r="468" spans="1:28">
      <c r="A468" s="1057">
        <v>1</v>
      </c>
      <c r="B468" s="1057" t="s">
        <v>544</v>
      </c>
      <c r="C468" s="1057" t="s">
        <v>462</v>
      </c>
      <c r="D468" s="1057" t="s">
        <v>64</v>
      </c>
      <c r="E468" s="1057" t="s">
        <v>545</v>
      </c>
      <c r="G468" s="378"/>
      <c r="H468" s="378"/>
      <c r="I468" s="379"/>
      <c r="J468" s="349" t="s">
        <v>62</v>
      </c>
      <c r="K468" s="364" t="s">
        <v>58</v>
      </c>
      <c r="L468" s="363" t="s">
        <v>3</v>
      </c>
      <c r="M468" s="717" t="s">
        <v>4</v>
      </c>
      <c r="N468" s="365" t="s">
        <v>66</v>
      </c>
      <c r="O468" s="347" t="str">
        <f>'PL,HC,INV'!$P$4</f>
        <v>BIN</v>
      </c>
      <c r="P468" s="347" t="s">
        <v>345</v>
      </c>
      <c r="Q468" s="351">
        <f>'PL,HC,INV'!Q$916</f>
        <v>0</v>
      </c>
      <c r="R468" s="351">
        <f>'PL,HC,INV'!R$916</f>
        <v>0</v>
      </c>
      <c r="S468" s="351">
        <f>'PL,HC,INV'!S$916</f>
        <v>0</v>
      </c>
      <c r="T468" s="351">
        <f>'PL,HC,INV'!T$916</f>
        <v>0</v>
      </c>
      <c r="U468" s="351">
        <f>'PL,HC,INV'!U$916</f>
        <v>0</v>
      </c>
      <c r="V468" s="351">
        <f>'PL,HC,INV'!V$916</f>
        <v>0</v>
      </c>
      <c r="W468" s="351">
        <f>'PL,HC,INV'!W$916</f>
        <v>0</v>
      </c>
      <c r="X468" s="351">
        <f>'PL,HC,INV'!X$916</f>
        <v>0</v>
      </c>
      <c r="Y468" s="351">
        <f>'PL,HC,INV'!Y$916</f>
        <v>0</v>
      </c>
      <c r="Z468" s="351">
        <f>'PL,HC,INV'!Z$916</f>
        <v>0</v>
      </c>
      <c r="AA468" s="351">
        <f>'PL,HC,INV'!AA$916</f>
        <v>0</v>
      </c>
      <c r="AB468" s="351">
        <f>'PL,HC,INV'!AB$916</f>
        <v>0</v>
      </c>
    </row>
    <row r="469" spans="1:28">
      <c r="A469" s="1057">
        <v>1</v>
      </c>
      <c r="B469" s="1057" t="s">
        <v>544</v>
      </c>
      <c r="C469" s="1057" t="s">
        <v>462</v>
      </c>
      <c r="D469" s="1057" t="s">
        <v>64</v>
      </c>
      <c r="E469" s="1057" t="s">
        <v>545</v>
      </c>
      <c r="G469" s="378"/>
      <c r="H469" s="378"/>
      <c r="I469" s="379"/>
      <c r="J469" s="349" t="s">
        <v>62</v>
      </c>
      <c r="K469" s="364" t="s">
        <v>58</v>
      </c>
      <c r="L469" s="363" t="s">
        <v>3</v>
      </c>
      <c r="M469" s="717" t="s">
        <v>4</v>
      </c>
      <c r="N469" s="365" t="s">
        <v>67</v>
      </c>
      <c r="O469" s="347" t="str">
        <f>'PL,HC,INV'!$P$4</f>
        <v>BIN</v>
      </c>
      <c r="P469" s="347" t="s">
        <v>345</v>
      </c>
      <c r="Q469" s="351">
        <f>'PL,HC,INV'!Q$917</f>
        <v>0</v>
      </c>
      <c r="R469" s="351">
        <f>'PL,HC,INV'!R$917</f>
        <v>0</v>
      </c>
      <c r="S469" s="351">
        <f>'PL,HC,INV'!S$917</f>
        <v>0</v>
      </c>
      <c r="T469" s="351">
        <f>'PL,HC,INV'!T$917</f>
        <v>0</v>
      </c>
      <c r="U469" s="351">
        <f>'PL,HC,INV'!U$917</f>
        <v>0</v>
      </c>
      <c r="V469" s="351">
        <f>'PL,HC,INV'!V$917</f>
        <v>0</v>
      </c>
      <c r="W469" s="351">
        <f>'PL,HC,INV'!W$917</f>
        <v>0</v>
      </c>
      <c r="X469" s="351">
        <f>'PL,HC,INV'!X$917</f>
        <v>0</v>
      </c>
      <c r="Y469" s="351">
        <f>'PL,HC,INV'!Y$917</f>
        <v>0</v>
      </c>
      <c r="Z469" s="351">
        <f>'PL,HC,INV'!Z$917</f>
        <v>0</v>
      </c>
      <c r="AA469" s="351">
        <f>'PL,HC,INV'!AA$917</f>
        <v>0</v>
      </c>
      <c r="AB469" s="351">
        <f>'PL,HC,INV'!AB$917</f>
        <v>0</v>
      </c>
    </row>
    <row r="470" spans="1:28">
      <c r="A470" s="1057">
        <v>1</v>
      </c>
      <c r="B470" s="1057" t="s">
        <v>544</v>
      </c>
      <c r="C470" s="1057" t="s">
        <v>462</v>
      </c>
      <c r="D470" s="1057" t="s">
        <v>64</v>
      </c>
      <c r="E470" s="1057" t="s">
        <v>545</v>
      </c>
      <c r="G470" s="378"/>
      <c r="H470" s="378"/>
      <c r="I470" s="379"/>
      <c r="J470" s="349" t="s">
        <v>62</v>
      </c>
      <c r="K470" s="364" t="s">
        <v>58</v>
      </c>
      <c r="L470" s="363" t="s">
        <v>3</v>
      </c>
      <c r="M470" s="717" t="s">
        <v>4</v>
      </c>
      <c r="N470" s="365" t="s">
        <v>68</v>
      </c>
      <c r="O470" s="347" t="str">
        <f>'PL,HC,INV'!$P$4</f>
        <v>BIN</v>
      </c>
      <c r="P470" s="347" t="s">
        <v>345</v>
      </c>
      <c r="Q470" s="351">
        <f>'PL,HC,INV'!Q$918</f>
        <v>0</v>
      </c>
      <c r="R470" s="351">
        <f>'PL,HC,INV'!R$918</f>
        <v>0</v>
      </c>
      <c r="S470" s="351">
        <f>'PL,HC,INV'!S$918</f>
        <v>0</v>
      </c>
      <c r="T470" s="351">
        <f>'PL,HC,INV'!T$918</f>
        <v>0</v>
      </c>
      <c r="U470" s="351">
        <f>'PL,HC,INV'!U$918</f>
        <v>0</v>
      </c>
      <c r="V470" s="351">
        <f>'PL,HC,INV'!V$918</f>
        <v>0</v>
      </c>
      <c r="W470" s="351">
        <f>'PL,HC,INV'!W$918</f>
        <v>0</v>
      </c>
      <c r="X470" s="351">
        <f>'PL,HC,INV'!X$918</f>
        <v>0</v>
      </c>
      <c r="Y470" s="351">
        <f>'PL,HC,INV'!Y$918</f>
        <v>0</v>
      </c>
      <c r="Z470" s="351">
        <f>'PL,HC,INV'!Z$918</f>
        <v>0</v>
      </c>
      <c r="AA470" s="351">
        <f>'PL,HC,INV'!AA$918</f>
        <v>0</v>
      </c>
      <c r="AB470" s="351">
        <f>'PL,HC,INV'!AB$918</f>
        <v>0</v>
      </c>
    </row>
    <row r="471" spans="1:28" s="1260" customFormat="1">
      <c r="A471" s="1260">
        <v>1</v>
      </c>
      <c r="F471" s="1262"/>
      <c r="G471" s="1275"/>
      <c r="H471" s="1275"/>
      <c r="I471" s="1276"/>
      <c r="J471" s="1277" t="s">
        <v>62</v>
      </c>
      <c r="K471" s="1266" t="s">
        <v>58</v>
      </c>
      <c r="L471" s="1278" t="s">
        <v>3</v>
      </c>
      <c r="M471" s="1279" t="s">
        <v>4</v>
      </c>
      <c r="N471" s="1301" t="s">
        <v>88</v>
      </c>
      <c r="O471" s="1302" t="str">
        <f>'PL,HC,INV'!$P$4</f>
        <v>BIN</v>
      </c>
      <c r="P471" s="1302" t="s">
        <v>345</v>
      </c>
      <c r="Q471" s="1271"/>
      <c r="R471" s="1271"/>
      <c r="S471" s="1271"/>
      <c r="T471" s="1271"/>
      <c r="U471" s="1271"/>
      <c r="V471" s="1271"/>
      <c r="W471" s="1271"/>
      <c r="X471" s="1271"/>
      <c r="Y471" s="1271"/>
      <c r="Z471" s="1271"/>
      <c r="AA471" s="1271"/>
      <c r="AB471" s="1271"/>
    </row>
    <row r="472" spans="1:28">
      <c r="A472" s="1057">
        <v>1</v>
      </c>
      <c r="B472" s="1057" t="s">
        <v>544</v>
      </c>
      <c r="C472" s="1057" t="s">
        <v>462</v>
      </c>
      <c r="D472" s="1057" t="s">
        <v>88</v>
      </c>
      <c r="E472" s="1057" t="s">
        <v>545</v>
      </c>
      <c r="G472" s="378"/>
      <c r="H472" s="378"/>
      <c r="I472" s="379"/>
      <c r="J472" s="349" t="s">
        <v>62</v>
      </c>
      <c r="K472" s="364" t="s">
        <v>58</v>
      </c>
      <c r="L472" s="363" t="s">
        <v>3</v>
      </c>
      <c r="M472" s="717" t="s">
        <v>4</v>
      </c>
      <c r="N472" s="365" t="s">
        <v>69</v>
      </c>
      <c r="O472" s="347" t="str">
        <f>'PL,HC,INV'!$P$4</f>
        <v>BIN</v>
      </c>
      <c r="P472" s="347" t="s">
        <v>345</v>
      </c>
      <c r="Q472" s="351">
        <f>'PL,HC,INV'!Q$920</f>
        <v>0</v>
      </c>
      <c r="R472" s="351">
        <f>'PL,HC,INV'!R$920</f>
        <v>0</v>
      </c>
      <c r="S472" s="351">
        <f>'PL,HC,INV'!S$920</f>
        <v>0</v>
      </c>
      <c r="T472" s="351">
        <f>'PL,HC,INV'!T$920</f>
        <v>0</v>
      </c>
      <c r="U472" s="351">
        <f>'PL,HC,INV'!U$920</f>
        <v>0</v>
      </c>
      <c r="V472" s="351">
        <f>'PL,HC,INV'!V$920</f>
        <v>0</v>
      </c>
      <c r="W472" s="351">
        <f>'PL,HC,INV'!W$920</f>
        <v>0</v>
      </c>
      <c r="X472" s="351">
        <f>'PL,HC,INV'!X$920</f>
        <v>0</v>
      </c>
      <c r="Y472" s="351">
        <f>'PL,HC,INV'!Y$920</f>
        <v>0</v>
      </c>
      <c r="Z472" s="351">
        <f>'PL,HC,INV'!Z$920</f>
        <v>0</v>
      </c>
      <c r="AA472" s="351">
        <f>'PL,HC,INV'!AA$920</f>
        <v>0</v>
      </c>
      <c r="AB472" s="351">
        <f>'PL,HC,INV'!AB$920</f>
        <v>0</v>
      </c>
    </row>
    <row r="473" spans="1:28">
      <c r="A473" s="1057">
        <v>1</v>
      </c>
      <c r="B473" s="1057" t="s">
        <v>544</v>
      </c>
      <c r="C473" s="1057" t="s">
        <v>462</v>
      </c>
      <c r="D473" s="1057" t="s">
        <v>88</v>
      </c>
      <c r="E473" s="1057" t="s">
        <v>545</v>
      </c>
      <c r="G473" s="378"/>
      <c r="H473" s="378"/>
      <c r="I473" s="379"/>
      <c r="J473" s="349" t="s">
        <v>62</v>
      </c>
      <c r="K473" s="364" t="s">
        <v>58</v>
      </c>
      <c r="L473" s="363" t="s">
        <v>3</v>
      </c>
      <c r="M473" s="717" t="s">
        <v>4</v>
      </c>
      <c r="N473" s="365" t="s">
        <v>70</v>
      </c>
      <c r="O473" s="347" t="str">
        <f>'PL,HC,INV'!$P$4</f>
        <v>BIN</v>
      </c>
      <c r="P473" s="347" t="s">
        <v>345</v>
      </c>
      <c r="Q473" s="351">
        <f>'PL,HC,INV'!Q$921</f>
        <v>0</v>
      </c>
      <c r="R473" s="351">
        <f>'PL,HC,INV'!R$921</f>
        <v>0</v>
      </c>
      <c r="S473" s="351">
        <f>'PL,HC,INV'!S$921</f>
        <v>0</v>
      </c>
      <c r="T473" s="351">
        <f>'PL,HC,INV'!T$921</f>
        <v>0</v>
      </c>
      <c r="U473" s="351">
        <f>'PL,HC,INV'!U$921</f>
        <v>0</v>
      </c>
      <c r="V473" s="351">
        <f>'PL,HC,INV'!V$921</f>
        <v>0</v>
      </c>
      <c r="W473" s="351">
        <f>'PL,HC,INV'!W$921</f>
        <v>0</v>
      </c>
      <c r="X473" s="351">
        <f>'PL,HC,INV'!X$921</f>
        <v>0</v>
      </c>
      <c r="Y473" s="351">
        <f>'PL,HC,INV'!Y$921</f>
        <v>0</v>
      </c>
      <c r="Z473" s="351">
        <f>'PL,HC,INV'!Z$921</f>
        <v>0</v>
      </c>
      <c r="AA473" s="351">
        <f>'PL,HC,INV'!AA$921</f>
        <v>0</v>
      </c>
      <c r="AB473" s="351">
        <f>'PL,HC,INV'!AB$921</f>
        <v>0</v>
      </c>
    </row>
    <row r="474" spans="1:28">
      <c r="A474" s="1057">
        <v>1</v>
      </c>
      <c r="B474" s="1057" t="s">
        <v>544</v>
      </c>
      <c r="C474" s="1057" t="s">
        <v>462</v>
      </c>
      <c r="D474" s="1057" t="s">
        <v>88</v>
      </c>
      <c r="E474" s="1057" t="s">
        <v>545</v>
      </c>
      <c r="G474" s="378"/>
      <c r="H474" s="378"/>
      <c r="I474" s="379"/>
      <c r="J474" s="349" t="s">
        <v>62</v>
      </c>
      <c r="K474" s="364" t="s">
        <v>58</v>
      </c>
      <c r="L474" s="363" t="s">
        <v>3</v>
      </c>
      <c r="M474" s="717" t="s">
        <v>4</v>
      </c>
      <c r="N474" s="365" t="s">
        <v>71</v>
      </c>
      <c r="O474" s="347" t="str">
        <f>'PL,HC,INV'!$P$4</f>
        <v>BIN</v>
      </c>
      <c r="P474" s="347" t="s">
        <v>345</v>
      </c>
      <c r="Q474" s="351">
        <f>'PL,HC,INV'!Q$922</f>
        <v>0</v>
      </c>
      <c r="R474" s="351">
        <f>'PL,HC,INV'!R$922</f>
        <v>0</v>
      </c>
      <c r="S474" s="351">
        <f>'PL,HC,INV'!S$922</f>
        <v>0</v>
      </c>
      <c r="T474" s="351">
        <f>'PL,HC,INV'!T$922</f>
        <v>0</v>
      </c>
      <c r="U474" s="351">
        <f>'PL,HC,INV'!U$922</f>
        <v>0</v>
      </c>
      <c r="V474" s="351">
        <f>'PL,HC,INV'!V$922</f>
        <v>0</v>
      </c>
      <c r="W474" s="351">
        <f>'PL,HC,INV'!W$922</f>
        <v>0</v>
      </c>
      <c r="X474" s="351">
        <f>'PL,HC,INV'!X$922</f>
        <v>0</v>
      </c>
      <c r="Y474" s="351">
        <f>'PL,HC,INV'!Y$922</f>
        <v>0</v>
      </c>
      <c r="Z474" s="351">
        <f>'PL,HC,INV'!Z$922</f>
        <v>0</v>
      </c>
      <c r="AA474" s="351">
        <f>'PL,HC,INV'!AA$922</f>
        <v>0</v>
      </c>
      <c r="AB474" s="351">
        <f>'PL,HC,INV'!AB$922</f>
        <v>0</v>
      </c>
    </row>
    <row r="475" spans="1:28">
      <c r="A475" s="1057">
        <v>1</v>
      </c>
      <c r="B475" s="1057" t="s">
        <v>544</v>
      </c>
      <c r="C475" s="1057" t="s">
        <v>462</v>
      </c>
      <c r="D475" s="1057" t="s">
        <v>88</v>
      </c>
      <c r="E475" s="1057" t="s">
        <v>545</v>
      </c>
      <c r="G475" s="378"/>
      <c r="H475" s="378"/>
      <c r="I475" s="379"/>
      <c r="J475" s="349" t="s">
        <v>62</v>
      </c>
      <c r="K475" s="364" t="s">
        <v>58</v>
      </c>
      <c r="L475" s="363" t="s">
        <v>3</v>
      </c>
      <c r="M475" s="717" t="s">
        <v>4</v>
      </c>
      <c r="N475" s="365" t="s">
        <v>72</v>
      </c>
      <c r="O475" s="347" t="str">
        <f>'PL,HC,INV'!$P$4</f>
        <v>BIN</v>
      </c>
      <c r="P475" s="347" t="s">
        <v>345</v>
      </c>
      <c r="Q475" s="351">
        <f>'PL,HC,INV'!Q$923</f>
        <v>0</v>
      </c>
      <c r="R475" s="351">
        <f>'PL,HC,INV'!R$923</f>
        <v>0</v>
      </c>
      <c r="S475" s="351">
        <f>'PL,HC,INV'!S$923</f>
        <v>0</v>
      </c>
      <c r="T475" s="351">
        <f>'PL,HC,INV'!T$923</f>
        <v>0</v>
      </c>
      <c r="U475" s="351">
        <f>'PL,HC,INV'!U$923</f>
        <v>0</v>
      </c>
      <c r="V475" s="351">
        <f>'PL,HC,INV'!V$923</f>
        <v>0</v>
      </c>
      <c r="W475" s="351">
        <f>'PL,HC,INV'!W$923</f>
        <v>0</v>
      </c>
      <c r="X475" s="351">
        <f>'PL,HC,INV'!X$923</f>
        <v>0</v>
      </c>
      <c r="Y475" s="351">
        <f>'PL,HC,INV'!Y$923</f>
        <v>0</v>
      </c>
      <c r="Z475" s="351">
        <f>'PL,HC,INV'!Z$923</f>
        <v>0</v>
      </c>
      <c r="AA475" s="351">
        <f>'PL,HC,INV'!AA$923</f>
        <v>0</v>
      </c>
      <c r="AB475" s="351">
        <f>'PL,HC,INV'!AB$923</f>
        <v>0</v>
      </c>
    </row>
    <row r="476" spans="1:28">
      <c r="A476" s="1057">
        <v>1</v>
      </c>
      <c r="B476" s="1057" t="s">
        <v>544</v>
      </c>
      <c r="C476" s="1057" t="s">
        <v>462</v>
      </c>
      <c r="D476" s="1057" t="s">
        <v>88</v>
      </c>
      <c r="E476" s="1057" t="s">
        <v>545</v>
      </c>
      <c r="G476" s="378"/>
      <c r="H476" s="378"/>
      <c r="I476" s="379"/>
      <c r="J476" s="349" t="s">
        <v>62</v>
      </c>
      <c r="K476" s="364" t="s">
        <v>58</v>
      </c>
      <c r="L476" s="363" t="s">
        <v>3</v>
      </c>
      <c r="M476" s="717" t="s">
        <v>4</v>
      </c>
      <c r="N476" s="365" t="s">
        <v>73</v>
      </c>
      <c r="O476" s="347" t="str">
        <f>'PL,HC,INV'!$P$4</f>
        <v>BIN</v>
      </c>
      <c r="P476" s="347" t="s">
        <v>345</v>
      </c>
      <c r="Q476" s="351">
        <f>'PL,HC,INV'!Q$924</f>
        <v>0</v>
      </c>
      <c r="R476" s="351">
        <f>'PL,HC,INV'!R$924</f>
        <v>0</v>
      </c>
      <c r="S476" s="351">
        <f>'PL,HC,INV'!S$924</f>
        <v>0</v>
      </c>
      <c r="T476" s="351">
        <f>'PL,HC,INV'!T$924</f>
        <v>0</v>
      </c>
      <c r="U476" s="351">
        <f>'PL,HC,INV'!U$924</f>
        <v>0</v>
      </c>
      <c r="V476" s="351">
        <f>'PL,HC,INV'!V$924</f>
        <v>0</v>
      </c>
      <c r="W476" s="351">
        <f>'PL,HC,INV'!W$924</f>
        <v>0</v>
      </c>
      <c r="X476" s="351">
        <f>'PL,HC,INV'!X$924</f>
        <v>0</v>
      </c>
      <c r="Y476" s="351">
        <f>'PL,HC,INV'!Y$924</f>
        <v>0</v>
      </c>
      <c r="Z476" s="351">
        <f>'PL,HC,INV'!Z$924</f>
        <v>0</v>
      </c>
      <c r="AA476" s="351">
        <f>'PL,HC,INV'!AA$924</f>
        <v>0</v>
      </c>
      <c r="AB476" s="351">
        <f>'PL,HC,INV'!AB$924</f>
        <v>0</v>
      </c>
    </row>
    <row r="477" spans="1:28" s="1260" customFormat="1">
      <c r="A477" s="1260">
        <v>1</v>
      </c>
      <c r="F477" s="1262"/>
      <c r="G477" s="1275"/>
      <c r="H477" s="1275"/>
      <c r="I477" s="1276"/>
      <c r="J477" s="1277" t="s">
        <v>62</v>
      </c>
      <c r="K477" s="1266" t="s">
        <v>58</v>
      </c>
      <c r="L477" s="1278" t="s">
        <v>3</v>
      </c>
      <c r="M477" s="1279" t="s">
        <v>4</v>
      </c>
      <c r="N477" s="1301" t="s">
        <v>74</v>
      </c>
      <c r="O477" s="1302" t="str">
        <f>'PL,HC,INV'!$P$4</f>
        <v>BIN</v>
      </c>
      <c r="P477" s="1302" t="s">
        <v>345</v>
      </c>
      <c r="Q477" s="1271"/>
      <c r="R477" s="1271"/>
      <c r="S477" s="1271"/>
      <c r="T477" s="1271"/>
      <c r="U477" s="1271"/>
      <c r="V477" s="1271"/>
      <c r="W477" s="1271"/>
      <c r="X477" s="1271"/>
      <c r="Y477" s="1271"/>
      <c r="Z477" s="1271"/>
      <c r="AA477" s="1271"/>
      <c r="AB477" s="1271"/>
    </row>
    <row r="478" spans="1:28">
      <c r="A478" s="1057">
        <v>1</v>
      </c>
      <c r="B478" s="1057" t="s">
        <v>544</v>
      </c>
      <c r="C478" s="1057" t="s">
        <v>462</v>
      </c>
      <c r="D478" s="1057" t="s">
        <v>74</v>
      </c>
      <c r="E478" s="1057" t="s">
        <v>545</v>
      </c>
      <c r="G478" s="378"/>
      <c r="H478" s="378"/>
      <c r="I478" s="379"/>
      <c r="J478" s="349" t="s">
        <v>62</v>
      </c>
      <c r="K478" s="364" t="s">
        <v>58</v>
      </c>
      <c r="L478" s="363" t="s">
        <v>3</v>
      </c>
      <c r="M478" s="717" t="s">
        <v>4</v>
      </c>
      <c r="N478" s="365" t="s">
        <v>346</v>
      </c>
      <c r="O478" s="347" t="str">
        <f>'PL,HC,INV'!$P$4</f>
        <v>BIN</v>
      </c>
      <c r="P478" s="347" t="s">
        <v>345</v>
      </c>
      <c r="Q478" s="351">
        <f>'PL,HC,INV'!Q$926</f>
        <v>0</v>
      </c>
      <c r="R478" s="351">
        <f>'PL,HC,INV'!R$926</f>
        <v>0</v>
      </c>
      <c r="S478" s="351">
        <f>'PL,HC,INV'!S$926</f>
        <v>0</v>
      </c>
      <c r="T478" s="351">
        <f>'PL,HC,INV'!T$926</f>
        <v>0</v>
      </c>
      <c r="U478" s="351">
        <f>'PL,HC,INV'!U$926</f>
        <v>0</v>
      </c>
      <c r="V478" s="351">
        <f>'PL,HC,INV'!V$926</f>
        <v>0</v>
      </c>
      <c r="W478" s="351">
        <f>'PL,HC,INV'!W$926</f>
        <v>0</v>
      </c>
      <c r="X478" s="351">
        <f>'PL,HC,INV'!X$926</f>
        <v>0</v>
      </c>
      <c r="Y478" s="351">
        <f>'PL,HC,INV'!Y$926</f>
        <v>0</v>
      </c>
      <c r="Z478" s="351">
        <f>'PL,HC,INV'!Z$926</f>
        <v>0</v>
      </c>
      <c r="AA478" s="351">
        <f>'PL,HC,INV'!AA$926</f>
        <v>0</v>
      </c>
      <c r="AB478" s="351">
        <f>'PL,HC,INV'!AB$926</f>
        <v>0</v>
      </c>
    </row>
    <row r="479" spans="1:28">
      <c r="A479" s="1057">
        <v>1</v>
      </c>
      <c r="B479" s="1057" t="s">
        <v>544</v>
      </c>
      <c r="C479" s="1057" t="s">
        <v>462</v>
      </c>
      <c r="D479" s="1057" t="s">
        <v>74</v>
      </c>
      <c r="E479" s="1057" t="s">
        <v>545</v>
      </c>
      <c r="G479" s="378"/>
      <c r="H479" s="378"/>
      <c r="I479" s="379"/>
      <c r="J479" s="349" t="s">
        <v>62</v>
      </c>
      <c r="K479" s="364" t="s">
        <v>58</v>
      </c>
      <c r="L479" s="363" t="s">
        <v>3</v>
      </c>
      <c r="M479" s="717" t="s">
        <v>4</v>
      </c>
      <c r="N479" s="365" t="s">
        <v>347</v>
      </c>
      <c r="O479" s="347" t="str">
        <f>'PL,HC,INV'!$P$4</f>
        <v>BIN</v>
      </c>
      <c r="P479" s="347" t="s">
        <v>345</v>
      </c>
      <c r="Q479" s="351">
        <f>'PL,HC,INV'!Q$927</f>
        <v>0</v>
      </c>
      <c r="R479" s="351">
        <f>'PL,HC,INV'!R$927</f>
        <v>0</v>
      </c>
      <c r="S479" s="351">
        <f>'PL,HC,INV'!S$927</f>
        <v>0</v>
      </c>
      <c r="T479" s="351">
        <f>'PL,HC,INV'!T$927</f>
        <v>0</v>
      </c>
      <c r="U479" s="351">
        <f>'PL,HC,INV'!U$927</f>
        <v>0</v>
      </c>
      <c r="V479" s="351">
        <f>'PL,HC,INV'!V$927</f>
        <v>0</v>
      </c>
      <c r="W479" s="351">
        <f>'PL,HC,INV'!W$927</f>
        <v>0</v>
      </c>
      <c r="X479" s="351">
        <f>'PL,HC,INV'!X$927</f>
        <v>0</v>
      </c>
      <c r="Y479" s="351">
        <f>'PL,HC,INV'!Y$927</f>
        <v>0</v>
      </c>
      <c r="Z479" s="351">
        <f>'PL,HC,INV'!Z$927</f>
        <v>0</v>
      </c>
      <c r="AA479" s="351">
        <f>'PL,HC,INV'!AA$927</f>
        <v>0</v>
      </c>
      <c r="AB479" s="351">
        <f>'PL,HC,INV'!AB$927</f>
        <v>0</v>
      </c>
    </row>
    <row r="480" spans="1:28">
      <c r="A480" s="1057">
        <v>1</v>
      </c>
      <c r="B480" s="1057" t="s">
        <v>544</v>
      </c>
      <c r="C480" s="1057" t="s">
        <v>462</v>
      </c>
      <c r="D480" s="1057" t="s">
        <v>74</v>
      </c>
      <c r="E480" s="1057" t="s">
        <v>545</v>
      </c>
      <c r="G480" s="378"/>
      <c r="H480" s="378"/>
      <c r="I480" s="379"/>
      <c r="J480" s="349" t="s">
        <v>62</v>
      </c>
      <c r="K480" s="364" t="s">
        <v>58</v>
      </c>
      <c r="L480" s="363" t="s">
        <v>3</v>
      </c>
      <c r="M480" s="717" t="s">
        <v>4</v>
      </c>
      <c r="N480" s="365" t="s">
        <v>348</v>
      </c>
      <c r="O480" s="347" t="str">
        <f>'PL,HC,INV'!$P$4</f>
        <v>BIN</v>
      </c>
      <c r="P480" s="347" t="s">
        <v>345</v>
      </c>
      <c r="Q480" s="351">
        <f>'PL,HC,INV'!Q$928</f>
        <v>0</v>
      </c>
      <c r="R480" s="351">
        <f>'PL,HC,INV'!R$928</f>
        <v>0</v>
      </c>
      <c r="S480" s="351">
        <f>'PL,HC,INV'!S$928</f>
        <v>0</v>
      </c>
      <c r="T480" s="351">
        <f>'PL,HC,INV'!T$928</f>
        <v>0</v>
      </c>
      <c r="U480" s="351">
        <f>'PL,HC,INV'!U$928</f>
        <v>0</v>
      </c>
      <c r="V480" s="351">
        <f>'PL,HC,INV'!V$928</f>
        <v>0</v>
      </c>
      <c r="W480" s="351">
        <f>'PL,HC,INV'!W$928</f>
        <v>0</v>
      </c>
      <c r="X480" s="351">
        <f>'PL,HC,INV'!X$928</f>
        <v>0</v>
      </c>
      <c r="Y480" s="351">
        <f>'PL,HC,INV'!Y$928</f>
        <v>0</v>
      </c>
      <c r="Z480" s="351">
        <f>'PL,HC,INV'!Z$928</f>
        <v>0</v>
      </c>
      <c r="AA480" s="351">
        <f>'PL,HC,INV'!AA$928</f>
        <v>0</v>
      </c>
      <c r="AB480" s="351">
        <f>'PL,HC,INV'!AB$928</f>
        <v>0</v>
      </c>
    </row>
    <row r="481" spans="1:28">
      <c r="A481" s="1057">
        <v>1</v>
      </c>
      <c r="B481" s="1057" t="s">
        <v>544</v>
      </c>
      <c r="C481" s="1057" t="s">
        <v>462</v>
      </c>
      <c r="D481" s="1057" t="s">
        <v>74</v>
      </c>
      <c r="E481" s="1057" t="s">
        <v>545</v>
      </c>
      <c r="G481" s="378"/>
      <c r="H481" s="378"/>
      <c r="I481" s="379"/>
      <c r="J481" s="349" t="s">
        <v>62</v>
      </c>
      <c r="K481" s="364" t="s">
        <v>58</v>
      </c>
      <c r="L481" s="363" t="s">
        <v>3</v>
      </c>
      <c r="M481" s="717" t="s">
        <v>4</v>
      </c>
      <c r="N481" s="365" t="s">
        <v>349</v>
      </c>
      <c r="O481" s="347" t="str">
        <f>'PL,HC,INV'!$P$4</f>
        <v>BIN</v>
      </c>
      <c r="P481" s="347" t="s">
        <v>345</v>
      </c>
      <c r="Q481" s="351">
        <f>'PL,HC,INV'!Q$929</f>
        <v>0</v>
      </c>
      <c r="R481" s="351">
        <f>'PL,HC,INV'!R$929</f>
        <v>0</v>
      </c>
      <c r="S481" s="351">
        <f>'PL,HC,INV'!S$929</f>
        <v>0</v>
      </c>
      <c r="T481" s="351">
        <f>'PL,HC,INV'!T$929</f>
        <v>0</v>
      </c>
      <c r="U481" s="351">
        <f>'PL,HC,INV'!U$929</f>
        <v>0</v>
      </c>
      <c r="V481" s="351">
        <f>'PL,HC,INV'!V$929</f>
        <v>0</v>
      </c>
      <c r="W481" s="351">
        <f>'PL,HC,INV'!W$929</f>
        <v>0</v>
      </c>
      <c r="X481" s="351">
        <f>'PL,HC,INV'!X$929</f>
        <v>0</v>
      </c>
      <c r="Y481" s="351">
        <f>'PL,HC,INV'!Y$929</f>
        <v>0</v>
      </c>
      <c r="Z481" s="351">
        <f>'PL,HC,INV'!Z$929</f>
        <v>0</v>
      </c>
      <c r="AA481" s="351">
        <f>'PL,HC,INV'!AA$929</f>
        <v>0</v>
      </c>
      <c r="AB481" s="351">
        <f>'PL,HC,INV'!AB$929</f>
        <v>0</v>
      </c>
    </row>
    <row r="482" spans="1:28" s="1260" customFormat="1">
      <c r="A482" s="1260">
        <v>1</v>
      </c>
      <c r="F482" s="1262"/>
      <c r="G482" s="1275"/>
      <c r="H482" s="1275"/>
      <c r="I482" s="1276"/>
      <c r="J482" s="1277" t="s">
        <v>62</v>
      </c>
      <c r="K482" s="1266" t="s">
        <v>58</v>
      </c>
      <c r="L482" s="1278" t="s">
        <v>3</v>
      </c>
      <c r="M482" s="1279" t="s">
        <v>4</v>
      </c>
      <c r="N482" s="1301" t="s">
        <v>75</v>
      </c>
      <c r="O482" s="1302" t="str">
        <f>'PL,HC,INV'!$P$4</f>
        <v>BIN</v>
      </c>
      <c r="P482" s="1302" t="s">
        <v>345</v>
      </c>
      <c r="Q482" s="1271"/>
      <c r="R482" s="1271"/>
      <c r="S482" s="1271"/>
      <c r="T482" s="1271"/>
      <c r="U482" s="1271"/>
      <c r="V482" s="1271"/>
      <c r="W482" s="1271"/>
      <c r="X482" s="1271"/>
      <c r="Y482" s="1271"/>
      <c r="Z482" s="1271"/>
      <c r="AA482" s="1271"/>
      <c r="AB482" s="1271"/>
    </row>
    <row r="483" spans="1:28">
      <c r="A483" s="1057">
        <v>1</v>
      </c>
      <c r="B483" s="1057" t="s">
        <v>544</v>
      </c>
      <c r="C483" s="1057" t="s">
        <v>462</v>
      </c>
      <c r="D483" s="1057" t="s">
        <v>75</v>
      </c>
      <c r="E483" s="1057" t="s">
        <v>545</v>
      </c>
      <c r="G483" s="378"/>
      <c r="H483" s="378"/>
      <c r="I483" s="379"/>
      <c r="J483" s="349" t="s">
        <v>62</v>
      </c>
      <c r="K483" s="364" t="s">
        <v>58</v>
      </c>
      <c r="L483" s="363" t="s">
        <v>3</v>
      </c>
      <c r="M483" s="717" t="s">
        <v>4</v>
      </c>
      <c r="N483" s="365" t="s">
        <v>76</v>
      </c>
      <c r="O483" s="347" t="str">
        <f>'PL,HC,INV'!$P$4</f>
        <v>BIN</v>
      </c>
      <c r="P483" s="347" t="s">
        <v>345</v>
      </c>
      <c r="Q483" s="351">
        <f>'PL,HC,INV'!Q$931</f>
        <v>0</v>
      </c>
      <c r="R483" s="351">
        <f>'PL,HC,INV'!R$931</f>
        <v>0</v>
      </c>
      <c r="S483" s="351">
        <f>'PL,HC,INV'!S$931</f>
        <v>0</v>
      </c>
      <c r="T483" s="351">
        <f>'PL,HC,INV'!T$931</f>
        <v>0</v>
      </c>
      <c r="U483" s="351">
        <f>'PL,HC,INV'!U$931</f>
        <v>0</v>
      </c>
      <c r="V483" s="351">
        <f>'PL,HC,INV'!V$931</f>
        <v>0</v>
      </c>
      <c r="W483" s="351">
        <f>'PL,HC,INV'!W$931</f>
        <v>0</v>
      </c>
      <c r="X483" s="351">
        <f>'PL,HC,INV'!X$931</f>
        <v>0</v>
      </c>
      <c r="Y483" s="351">
        <f>'PL,HC,INV'!Y$931</f>
        <v>0</v>
      </c>
      <c r="Z483" s="351">
        <f>'PL,HC,INV'!Z$931</f>
        <v>0</v>
      </c>
      <c r="AA483" s="351">
        <f>'PL,HC,INV'!AA$931</f>
        <v>0</v>
      </c>
      <c r="AB483" s="351">
        <f>'PL,HC,INV'!AB$931</f>
        <v>0</v>
      </c>
    </row>
    <row r="484" spans="1:28">
      <c r="A484" s="1057">
        <v>1</v>
      </c>
      <c r="B484" s="1057" t="s">
        <v>544</v>
      </c>
      <c r="C484" s="1057" t="s">
        <v>462</v>
      </c>
      <c r="D484" s="1057" t="s">
        <v>75</v>
      </c>
      <c r="E484" s="1057" t="s">
        <v>545</v>
      </c>
      <c r="G484" s="378"/>
      <c r="H484" s="378"/>
      <c r="I484" s="379"/>
      <c r="J484" s="349" t="s">
        <v>62</v>
      </c>
      <c r="K484" s="364" t="s">
        <v>58</v>
      </c>
      <c r="L484" s="363" t="s">
        <v>3</v>
      </c>
      <c r="M484" s="717" t="s">
        <v>4</v>
      </c>
      <c r="N484" s="365" t="s">
        <v>77</v>
      </c>
      <c r="O484" s="347" t="str">
        <f>'PL,HC,INV'!$P$4</f>
        <v>BIN</v>
      </c>
      <c r="P484" s="347" t="s">
        <v>345</v>
      </c>
      <c r="Q484" s="351">
        <f>'PL,HC,INV'!Q$932</f>
        <v>0</v>
      </c>
      <c r="R484" s="351">
        <f>'PL,HC,INV'!R$932</f>
        <v>0</v>
      </c>
      <c r="S484" s="351">
        <f>'PL,HC,INV'!S$932</f>
        <v>0</v>
      </c>
      <c r="T484" s="351">
        <f>'PL,HC,INV'!T$932</f>
        <v>0</v>
      </c>
      <c r="U484" s="351">
        <f>'PL,HC,INV'!U$932</f>
        <v>0</v>
      </c>
      <c r="V484" s="351">
        <f>'PL,HC,INV'!V$932</f>
        <v>0</v>
      </c>
      <c r="W484" s="351">
        <f>'PL,HC,INV'!W$932</f>
        <v>0</v>
      </c>
      <c r="X484" s="351">
        <f>'PL,HC,INV'!X$932</f>
        <v>0</v>
      </c>
      <c r="Y484" s="351">
        <f>'PL,HC,INV'!Y$932</f>
        <v>0</v>
      </c>
      <c r="Z484" s="351">
        <f>'PL,HC,INV'!Z$932</f>
        <v>0</v>
      </c>
      <c r="AA484" s="351">
        <f>'PL,HC,INV'!AA$932</f>
        <v>0</v>
      </c>
      <c r="AB484" s="351">
        <f>'PL,HC,INV'!AB$932</f>
        <v>0</v>
      </c>
    </row>
    <row r="485" spans="1:28">
      <c r="A485" s="1057">
        <v>1</v>
      </c>
      <c r="B485" s="1057" t="s">
        <v>544</v>
      </c>
      <c r="C485" s="1057" t="s">
        <v>462</v>
      </c>
      <c r="D485" s="1057" t="s">
        <v>75</v>
      </c>
      <c r="E485" s="1057" t="s">
        <v>545</v>
      </c>
      <c r="G485" s="378"/>
      <c r="H485" s="378"/>
      <c r="I485" s="379"/>
      <c r="J485" s="349" t="s">
        <v>62</v>
      </c>
      <c r="K485" s="364" t="s">
        <v>58</v>
      </c>
      <c r="L485" s="363" t="s">
        <v>3</v>
      </c>
      <c r="M485" s="717" t="s">
        <v>4</v>
      </c>
      <c r="N485" s="365" t="s">
        <v>78</v>
      </c>
      <c r="O485" s="347" t="str">
        <f>'PL,HC,INV'!$P$4</f>
        <v>BIN</v>
      </c>
      <c r="P485" s="347" t="s">
        <v>345</v>
      </c>
      <c r="Q485" s="351">
        <f>'PL,HC,INV'!Q$933</f>
        <v>0</v>
      </c>
      <c r="R485" s="351">
        <f>'PL,HC,INV'!R$933</f>
        <v>0</v>
      </c>
      <c r="S485" s="351">
        <f>'PL,HC,INV'!S$933</f>
        <v>0</v>
      </c>
      <c r="T485" s="351">
        <f>'PL,HC,INV'!T$933</f>
        <v>0</v>
      </c>
      <c r="U485" s="351">
        <f>'PL,HC,INV'!U$933</f>
        <v>0</v>
      </c>
      <c r="V485" s="351">
        <f>'PL,HC,INV'!V$933</f>
        <v>0</v>
      </c>
      <c r="W485" s="351">
        <f>'PL,HC,INV'!W$933</f>
        <v>0</v>
      </c>
      <c r="X485" s="351">
        <f>'PL,HC,INV'!X$933</f>
        <v>0</v>
      </c>
      <c r="Y485" s="351">
        <f>'PL,HC,INV'!Y$933</f>
        <v>0</v>
      </c>
      <c r="Z485" s="351">
        <f>'PL,HC,INV'!Z$933</f>
        <v>0</v>
      </c>
      <c r="AA485" s="351">
        <f>'PL,HC,INV'!AA$933</f>
        <v>0</v>
      </c>
      <c r="AB485" s="351">
        <f>'PL,HC,INV'!AB$933</f>
        <v>0</v>
      </c>
    </row>
    <row r="486" spans="1:28">
      <c r="A486" s="1057">
        <v>1</v>
      </c>
      <c r="B486" s="1057" t="s">
        <v>544</v>
      </c>
      <c r="C486" s="1057" t="s">
        <v>462</v>
      </c>
      <c r="D486" s="1057" t="s">
        <v>75</v>
      </c>
      <c r="E486" s="1057" t="s">
        <v>545</v>
      </c>
      <c r="G486" s="378"/>
      <c r="H486" s="378"/>
      <c r="I486" s="379"/>
      <c r="J486" s="349" t="s">
        <v>62</v>
      </c>
      <c r="K486" s="364" t="s">
        <v>58</v>
      </c>
      <c r="L486" s="363" t="s">
        <v>3</v>
      </c>
      <c r="M486" s="717" t="s">
        <v>4</v>
      </c>
      <c r="N486" s="365" t="s">
        <v>79</v>
      </c>
      <c r="O486" s="347" t="str">
        <f>'PL,HC,INV'!$P$4</f>
        <v>BIN</v>
      </c>
      <c r="P486" s="347" t="s">
        <v>345</v>
      </c>
      <c r="Q486" s="351">
        <f>'PL,HC,INV'!Q$934</f>
        <v>0</v>
      </c>
      <c r="R486" s="351">
        <f>'PL,HC,INV'!R$934</f>
        <v>0</v>
      </c>
      <c r="S486" s="351">
        <f>'PL,HC,INV'!S$934</f>
        <v>0</v>
      </c>
      <c r="T486" s="351">
        <f>'PL,HC,INV'!T$934</f>
        <v>0</v>
      </c>
      <c r="U486" s="351">
        <f>'PL,HC,INV'!U$934</f>
        <v>0</v>
      </c>
      <c r="V486" s="351">
        <f>'PL,HC,INV'!V$934</f>
        <v>0</v>
      </c>
      <c r="W486" s="351">
        <f>'PL,HC,INV'!W$934</f>
        <v>0</v>
      </c>
      <c r="X486" s="351">
        <f>'PL,HC,INV'!X$934</f>
        <v>0</v>
      </c>
      <c r="Y486" s="351">
        <f>'PL,HC,INV'!Y$934</f>
        <v>0</v>
      </c>
      <c r="Z486" s="351">
        <f>'PL,HC,INV'!Z$934</f>
        <v>0</v>
      </c>
      <c r="AA486" s="351">
        <f>'PL,HC,INV'!AA$934</f>
        <v>0</v>
      </c>
      <c r="AB486" s="351">
        <f>'PL,HC,INV'!AB$934</f>
        <v>0</v>
      </c>
    </row>
    <row r="487" spans="1:28">
      <c r="A487" s="1057">
        <v>1</v>
      </c>
      <c r="B487" s="1057" t="s">
        <v>544</v>
      </c>
      <c r="C487" s="1057" t="s">
        <v>462</v>
      </c>
      <c r="D487" s="1057" t="s">
        <v>75</v>
      </c>
      <c r="E487" s="1057" t="s">
        <v>545</v>
      </c>
      <c r="G487" s="378"/>
      <c r="H487" s="378"/>
      <c r="I487" s="379"/>
      <c r="J487" s="349" t="s">
        <v>62</v>
      </c>
      <c r="K487" s="364" t="s">
        <v>58</v>
      </c>
      <c r="L487" s="363" t="s">
        <v>3</v>
      </c>
      <c r="M487" s="717" t="s">
        <v>4</v>
      </c>
      <c r="N487" s="365" t="s">
        <v>80</v>
      </c>
      <c r="O487" s="347" t="str">
        <f>'PL,HC,INV'!$P$4</f>
        <v>BIN</v>
      </c>
      <c r="P487" s="347" t="s">
        <v>345</v>
      </c>
      <c r="Q487" s="351">
        <f>'PL,HC,INV'!Q$935</f>
        <v>0</v>
      </c>
      <c r="R487" s="351">
        <f>'PL,HC,INV'!R$935</f>
        <v>0</v>
      </c>
      <c r="S487" s="351">
        <f>'PL,HC,INV'!S$935</f>
        <v>0</v>
      </c>
      <c r="T487" s="351">
        <f>'PL,HC,INV'!T$935</f>
        <v>0</v>
      </c>
      <c r="U487" s="351">
        <f>'PL,HC,INV'!U$935</f>
        <v>0</v>
      </c>
      <c r="V487" s="351">
        <f>'PL,HC,INV'!V$935</f>
        <v>0</v>
      </c>
      <c r="W487" s="351">
        <f>'PL,HC,INV'!W$935</f>
        <v>0</v>
      </c>
      <c r="X487" s="351">
        <f>'PL,HC,INV'!X$935</f>
        <v>0</v>
      </c>
      <c r="Y487" s="351">
        <f>'PL,HC,INV'!Y$935</f>
        <v>0</v>
      </c>
      <c r="Z487" s="351">
        <f>'PL,HC,INV'!Z$935</f>
        <v>0</v>
      </c>
      <c r="AA487" s="351">
        <f>'PL,HC,INV'!AA$935</f>
        <v>0</v>
      </c>
      <c r="AB487" s="351">
        <f>'PL,HC,INV'!AB$935</f>
        <v>0</v>
      </c>
    </row>
    <row r="488" spans="1:28" s="1260" customFormat="1">
      <c r="A488" s="1260">
        <v>1</v>
      </c>
      <c r="F488" s="1262"/>
      <c r="G488" s="1275"/>
      <c r="H488" s="1275"/>
      <c r="I488" s="1276"/>
      <c r="J488" s="1277" t="s">
        <v>62</v>
      </c>
      <c r="K488" s="1266" t="s">
        <v>58</v>
      </c>
      <c r="L488" s="1278" t="s">
        <v>3</v>
      </c>
      <c r="M488" s="1279" t="s">
        <v>4</v>
      </c>
      <c r="N488" s="1301" t="s">
        <v>89</v>
      </c>
      <c r="O488" s="1302" t="str">
        <f>'PL,HC,INV'!$P$4</f>
        <v>BIN</v>
      </c>
      <c r="P488" s="1302" t="s">
        <v>345</v>
      </c>
      <c r="Q488" s="1271"/>
      <c r="R488" s="1271"/>
      <c r="S488" s="1271"/>
      <c r="T488" s="1271"/>
      <c r="U488" s="1271"/>
      <c r="V488" s="1271"/>
      <c r="W488" s="1271"/>
      <c r="X488" s="1271"/>
      <c r="Y488" s="1271"/>
      <c r="Z488" s="1271"/>
      <c r="AA488" s="1271"/>
      <c r="AB488" s="1271"/>
    </row>
    <row r="489" spans="1:28">
      <c r="A489" s="1057">
        <v>1</v>
      </c>
      <c r="B489" s="1057" t="s">
        <v>544</v>
      </c>
      <c r="C489" s="1057" t="s">
        <v>462</v>
      </c>
      <c r="D489" s="1057" t="s">
        <v>89</v>
      </c>
      <c r="E489" s="1057" t="s">
        <v>545</v>
      </c>
      <c r="G489" s="378"/>
      <c r="H489" s="378"/>
      <c r="I489" s="379"/>
      <c r="J489" s="349" t="s">
        <v>62</v>
      </c>
      <c r="K489" s="364" t="s">
        <v>58</v>
      </c>
      <c r="L489" s="363" t="s">
        <v>3</v>
      </c>
      <c r="M489" s="717" t="s">
        <v>4</v>
      </c>
      <c r="N489" s="365" t="s">
        <v>81</v>
      </c>
      <c r="O489" s="347" t="str">
        <f>'PL,HC,INV'!$P$4</f>
        <v>BIN</v>
      </c>
      <c r="P489" s="347" t="s">
        <v>345</v>
      </c>
      <c r="Q489" s="351">
        <f>'PL,HC,INV'!Q$937</f>
        <v>0</v>
      </c>
      <c r="R489" s="351">
        <f>'PL,HC,INV'!R$937</f>
        <v>0</v>
      </c>
      <c r="S489" s="351">
        <f>'PL,HC,INV'!S$937</f>
        <v>0</v>
      </c>
      <c r="T489" s="351">
        <f>'PL,HC,INV'!T$937</f>
        <v>0</v>
      </c>
      <c r="U489" s="351">
        <f>'PL,HC,INV'!U$937</f>
        <v>0</v>
      </c>
      <c r="V489" s="351">
        <f>'PL,HC,INV'!V$937</f>
        <v>0</v>
      </c>
      <c r="W489" s="351">
        <f>'PL,HC,INV'!W$937</f>
        <v>0</v>
      </c>
      <c r="X489" s="351">
        <f>'PL,HC,INV'!X$937</f>
        <v>0</v>
      </c>
      <c r="Y489" s="351">
        <f>'PL,HC,INV'!Y$937</f>
        <v>0</v>
      </c>
      <c r="Z489" s="351">
        <f>'PL,HC,INV'!Z$937</f>
        <v>0</v>
      </c>
      <c r="AA489" s="351">
        <f>'PL,HC,INV'!AA$937</f>
        <v>0</v>
      </c>
      <c r="AB489" s="351">
        <f>'PL,HC,INV'!AB$937</f>
        <v>0</v>
      </c>
    </row>
    <row r="490" spans="1:28">
      <c r="A490" s="1057">
        <v>1</v>
      </c>
      <c r="B490" s="1057" t="s">
        <v>544</v>
      </c>
      <c r="C490" s="1057" t="s">
        <v>462</v>
      </c>
      <c r="D490" s="1057" t="s">
        <v>89</v>
      </c>
      <c r="E490" s="1057" t="s">
        <v>545</v>
      </c>
      <c r="G490" s="378"/>
      <c r="H490" s="378"/>
      <c r="I490" s="379"/>
      <c r="J490" s="349" t="s">
        <v>62</v>
      </c>
      <c r="K490" s="364" t="s">
        <v>58</v>
      </c>
      <c r="L490" s="363" t="s">
        <v>3</v>
      </c>
      <c r="M490" s="717" t="s">
        <v>4</v>
      </c>
      <c r="N490" s="365" t="s">
        <v>82</v>
      </c>
      <c r="O490" s="347" t="str">
        <f>'PL,HC,INV'!$P$4</f>
        <v>BIN</v>
      </c>
      <c r="P490" s="347" t="s">
        <v>345</v>
      </c>
      <c r="Q490" s="351">
        <f>'PL,HC,INV'!Q$938</f>
        <v>0</v>
      </c>
      <c r="R490" s="351">
        <f>'PL,HC,INV'!R$938</f>
        <v>0</v>
      </c>
      <c r="S490" s="351">
        <f>'PL,HC,INV'!S$938</f>
        <v>0</v>
      </c>
      <c r="T490" s="351">
        <f>'PL,HC,INV'!T$938</f>
        <v>0</v>
      </c>
      <c r="U490" s="351">
        <f>'PL,HC,INV'!U$938</f>
        <v>0</v>
      </c>
      <c r="V490" s="351">
        <f>'PL,HC,INV'!V$938</f>
        <v>0</v>
      </c>
      <c r="W490" s="351">
        <f>'PL,HC,INV'!W$938</f>
        <v>0</v>
      </c>
      <c r="X490" s="351">
        <f>'PL,HC,INV'!X$938</f>
        <v>0</v>
      </c>
      <c r="Y490" s="351">
        <f>'PL,HC,INV'!Y$938</f>
        <v>0</v>
      </c>
      <c r="Z490" s="351">
        <f>'PL,HC,INV'!Z$938</f>
        <v>0</v>
      </c>
      <c r="AA490" s="351">
        <f>'PL,HC,INV'!AA$938</f>
        <v>0</v>
      </c>
      <c r="AB490" s="351">
        <f>'PL,HC,INV'!AB$938</f>
        <v>0</v>
      </c>
    </row>
    <row r="491" spans="1:28">
      <c r="A491" s="1057">
        <v>1</v>
      </c>
      <c r="B491" s="1057" t="s">
        <v>544</v>
      </c>
      <c r="C491" s="1057" t="s">
        <v>462</v>
      </c>
      <c r="D491" s="1057" t="s">
        <v>89</v>
      </c>
      <c r="E491" s="1057" t="s">
        <v>545</v>
      </c>
      <c r="G491" s="378"/>
      <c r="H491" s="378"/>
      <c r="I491" s="379"/>
      <c r="J491" s="349" t="s">
        <v>62</v>
      </c>
      <c r="K491" s="364" t="s">
        <v>58</v>
      </c>
      <c r="L491" s="363" t="s">
        <v>3</v>
      </c>
      <c r="M491" s="717" t="s">
        <v>4</v>
      </c>
      <c r="N491" s="365" t="s">
        <v>83</v>
      </c>
      <c r="O491" s="347" t="str">
        <f>'PL,HC,INV'!$P$4</f>
        <v>BIN</v>
      </c>
      <c r="P491" s="347" t="s">
        <v>345</v>
      </c>
      <c r="Q491" s="351">
        <f>'PL,HC,INV'!Q$939</f>
        <v>0</v>
      </c>
      <c r="R491" s="351">
        <f>'PL,HC,INV'!R$939</f>
        <v>0</v>
      </c>
      <c r="S491" s="351">
        <f>'PL,HC,INV'!S$939</f>
        <v>0</v>
      </c>
      <c r="T491" s="351">
        <f>'PL,HC,INV'!T$939</f>
        <v>0</v>
      </c>
      <c r="U491" s="351">
        <f>'PL,HC,INV'!U$939</f>
        <v>0</v>
      </c>
      <c r="V491" s="351">
        <f>'PL,HC,INV'!V$939</f>
        <v>0</v>
      </c>
      <c r="W491" s="351">
        <f>'PL,HC,INV'!W$939</f>
        <v>0</v>
      </c>
      <c r="X491" s="351">
        <f>'PL,HC,INV'!X$939</f>
        <v>0</v>
      </c>
      <c r="Y491" s="351">
        <f>'PL,HC,INV'!Y$939</f>
        <v>0</v>
      </c>
      <c r="Z491" s="351">
        <f>'PL,HC,INV'!Z$939</f>
        <v>0</v>
      </c>
      <c r="AA491" s="351">
        <f>'PL,HC,INV'!AA$939</f>
        <v>0</v>
      </c>
      <c r="AB491" s="351">
        <f>'PL,HC,INV'!AB$939</f>
        <v>0</v>
      </c>
    </row>
    <row r="492" spans="1:28">
      <c r="A492" s="1057">
        <v>1</v>
      </c>
      <c r="B492" s="1057" t="s">
        <v>544</v>
      </c>
      <c r="C492" s="1057" t="s">
        <v>462</v>
      </c>
      <c r="D492" s="1057" t="s">
        <v>350</v>
      </c>
      <c r="E492" s="1057" t="s">
        <v>350</v>
      </c>
      <c r="G492" s="378"/>
      <c r="H492" s="378"/>
      <c r="I492" s="379"/>
      <c r="J492" s="349" t="s">
        <v>62</v>
      </c>
      <c r="K492" s="364" t="s">
        <v>58</v>
      </c>
      <c r="L492" s="363" t="s">
        <v>3</v>
      </c>
      <c r="M492" s="717" t="s">
        <v>4</v>
      </c>
      <c r="N492" s="362" t="s">
        <v>350</v>
      </c>
      <c r="O492" s="347" t="str">
        <f>'PL,HC,INV'!$P$4</f>
        <v>BIN</v>
      </c>
      <c r="P492" s="347" t="s">
        <v>345</v>
      </c>
      <c r="Q492" s="351">
        <f>'PL,HC,INV'!Q$940</f>
        <v>0</v>
      </c>
      <c r="R492" s="351">
        <f>'PL,HC,INV'!R$940</f>
        <v>0</v>
      </c>
      <c r="S492" s="351">
        <f>'PL,HC,INV'!S$940</f>
        <v>0</v>
      </c>
      <c r="T492" s="351">
        <f>'PL,HC,INV'!T$940</f>
        <v>0</v>
      </c>
      <c r="U492" s="351">
        <f>'PL,HC,INV'!U$940</f>
        <v>0</v>
      </c>
      <c r="V492" s="351">
        <f>'PL,HC,INV'!V$940</f>
        <v>0</v>
      </c>
      <c r="W492" s="351">
        <f>'PL,HC,INV'!W$940</f>
        <v>0</v>
      </c>
      <c r="X492" s="351">
        <f>'PL,HC,INV'!X$940</f>
        <v>0</v>
      </c>
      <c r="Y492" s="351">
        <f>'PL,HC,INV'!Y$940</f>
        <v>0</v>
      </c>
      <c r="Z492" s="351">
        <f>'PL,HC,INV'!Z$940</f>
        <v>0</v>
      </c>
      <c r="AA492" s="351">
        <f>'PL,HC,INV'!AA$940</f>
        <v>0</v>
      </c>
      <c r="AB492" s="351">
        <f>'PL,HC,INV'!AB$940</f>
        <v>0</v>
      </c>
    </row>
    <row r="493" spans="1:28" s="387" customFormat="1">
      <c r="A493" s="1057">
        <v>1</v>
      </c>
      <c r="F493" s="619"/>
      <c r="G493" s="378"/>
      <c r="H493" s="378"/>
      <c r="I493" s="378"/>
      <c r="J493" s="390"/>
      <c r="K493" s="391"/>
      <c r="L493" s="391"/>
      <c r="M493" s="391"/>
      <c r="N493" s="391"/>
      <c r="O493" s="390"/>
      <c r="P493" s="390"/>
      <c r="Q493" s="390"/>
      <c r="R493" s="390"/>
      <c r="S493" s="390"/>
      <c r="T493" s="390"/>
      <c r="U493" s="390"/>
      <c r="V493" s="390"/>
      <c r="W493" s="390"/>
      <c r="X493" s="390"/>
      <c r="Y493" s="390"/>
      <c r="Z493" s="390"/>
      <c r="AA493" s="390"/>
      <c r="AB493" s="390"/>
    </row>
    <row r="494" spans="1:28" s="1289" customFormat="1">
      <c r="A494" s="1289">
        <v>1</v>
      </c>
      <c r="C494" s="1290" t="s">
        <v>546</v>
      </c>
      <c r="F494" s="1291"/>
      <c r="G494" s="1295"/>
      <c r="H494" s="1295"/>
      <c r="I494" s="1296"/>
      <c r="J494" s="1293"/>
      <c r="K494" s="1297"/>
      <c r="L494" s="1298"/>
      <c r="M494" s="1299"/>
      <c r="N494" s="1298"/>
      <c r="O494" s="1300"/>
      <c r="P494" s="1300"/>
      <c r="Q494" s="1294"/>
      <c r="R494" s="1294"/>
      <c r="S494" s="1294"/>
      <c r="T494" s="1294"/>
      <c r="U494" s="1294"/>
      <c r="V494" s="1294"/>
      <c r="W494" s="1294"/>
      <c r="X494" s="1294"/>
      <c r="Y494" s="1294"/>
      <c r="Z494" s="1294"/>
      <c r="AA494" s="1294"/>
      <c r="AB494" s="1294"/>
    </row>
    <row r="495" spans="1:28" s="1306" customFormat="1">
      <c r="A495" s="1306">
        <v>1</v>
      </c>
      <c r="C495" s="1307" t="s">
        <v>463</v>
      </c>
      <c r="F495" s="1309"/>
      <c r="G495" s="1319"/>
      <c r="H495" s="1319"/>
      <c r="I495" s="1320"/>
      <c r="J495" s="1321" t="s">
        <v>84</v>
      </c>
      <c r="K495" s="1322" t="s">
        <v>54</v>
      </c>
      <c r="L495" s="1323" t="s">
        <v>3</v>
      </c>
      <c r="M495" s="1324" t="s">
        <v>4</v>
      </c>
      <c r="N495" s="1325" t="s">
        <v>5</v>
      </c>
      <c r="O495" s="1326" t="str">
        <f>'PL,HC,INV'!$P$4</f>
        <v>BIN</v>
      </c>
      <c r="P495" s="1326" t="str">
        <f>'PL,HC,INV'!$I$6</f>
        <v>K_INR</v>
      </c>
      <c r="Q495" s="1318"/>
      <c r="R495" s="1318"/>
      <c r="S495" s="1318"/>
      <c r="T495" s="1318"/>
      <c r="U495" s="1318"/>
      <c r="V495" s="1318"/>
      <c r="W495" s="1318"/>
      <c r="X495" s="1318"/>
      <c r="Y495" s="1318"/>
      <c r="Z495" s="1318"/>
      <c r="AA495" s="1318"/>
      <c r="AB495" s="1318"/>
    </row>
    <row r="496" spans="1:28">
      <c r="A496" s="1057">
        <v>1</v>
      </c>
      <c r="B496" s="1057" t="s">
        <v>737</v>
      </c>
      <c r="C496" s="1057" t="s">
        <v>735</v>
      </c>
      <c r="D496" s="1057" t="s">
        <v>550</v>
      </c>
      <c r="E496" s="1057" t="s">
        <v>738</v>
      </c>
      <c r="G496" s="380"/>
      <c r="H496" s="380"/>
      <c r="I496" s="381"/>
      <c r="J496" s="348" t="s">
        <v>474</v>
      </c>
      <c r="K496" s="364" t="s">
        <v>54</v>
      </c>
      <c r="L496" s="363" t="s">
        <v>3</v>
      </c>
      <c r="M496" s="717" t="s">
        <v>4</v>
      </c>
      <c r="N496" s="363" t="s">
        <v>5</v>
      </c>
      <c r="O496" s="360" t="str">
        <f>'PL,HC,INV'!$P$4</f>
        <v>BIN</v>
      </c>
      <c r="P496" s="360" t="str">
        <f>'PL,HC,INV'!$I$6</f>
        <v>K_INR</v>
      </c>
      <c r="Q496" s="351">
        <f>'PL,HC,INV'!Q$980</f>
        <v>427400</v>
      </c>
      <c r="R496" s="351">
        <f>'PL,HC,INV'!R$980</f>
        <v>483765</v>
      </c>
      <c r="S496" s="351">
        <f>'PL,HC,INV'!S$980</f>
        <v>517573</v>
      </c>
      <c r="T496" s="351">
        <f>'PL,HC,INV'!T$980</f>
        <v>448813</v>
      </c>
      <c r="U496" s="351">
        <f>'PL,HC,INV'!U$980</f>
        <v>415141</v>
      </c>
      <c r="V496" s="351">
        <f>'PL,HC,INV'!V$980</f>
        <v>330051</v>
      </c>
      <c r="W496" s="351">
        <f>'PL,HC,INV'!W$980</f>
        <v>291159</v>
      </c>
      <c r="X496" s="351">
        <f>'PL,HC,INV'!X$980</f>
        <v>289519</v>
      </c>
      <c r="Y496" s="351">
        <f>'PL,HC,INV'!Y$980</f>
        <v>275406</v>
      </c>
      <c r="Z496" s="351">
        <f>'PL,HC,INV'!Z$980</f>
        <v>247898</v>
      </c>
      <c r="AA496" s="351">
        <f>'PL,HC,INV'!AA$980</f>
        <v>300056</v>
      </c>
      <c r="AB496" s="351">
        <f>'PL,HC,INV'!AB$980</f>
        <v>183658</v>
      </c>
    </row>
    <row r="497" spans="1:28">
      <c r="A497" s="1057">
        <v>1</v>
      </c>
      <c r="B497" s="1057" t="s">
        <v>738</v>
      </c>
      <c r="C497" s="1057" t="s">
        <v>701</v>
      </c>
      <c r="D497" s="1057" t="s">
        <v>547</v>
      </c>
      <c r="E497" s="1057" t="s">
        <v>738</v>
      </c>
      <c r="G497" s="380"/>
      <c r="H497" s="380"/>
      <c r="I497" s="381"/>
      <c r="J497" s="348" t="s">
        <v>86</v>
      </c>
      <c r="K497" s="364" t="s">
        <v>54</v>
      </c>
      <c r="L497" s="363" t="s">
        <v>3</v>
      </c>
      <c r="M497" s="717" t="s">
        <v>4</v>
      </c>
      <c r="N497" s="363" t="s">
        <v>834</v>
      </c>
      <c r="O497" s="360" t="str">
        <f>'PL,HC,INV'!$P$4</f>
        <v>BIN</v>
      </c>
      <c r="P497" s="360" t="str">
        <f>'PL,HC,INV'!$I$6</f>
        <v>K_INR</v>
      </c>
      <c r="Q497" s="351">
        <f>'PL,HC,INV'!Q$981</f>
        <v>3134</v>
      </c>
      <c r="R497" s="351">
        <f>'PL,HC,INV'!R$981</f>
        <v>3149</v>
      </c>
      <c r="S497" s="351">
        <f>'PL,HC,INV'!S$981</f>
        <v>2800</v>
      </c>
      <c r="T497" s="351">
        <f>'PL,HC,INV'!T$981</f>
        <v>2474</v>
      </c>
      <c r="U497" s="351">
        <f>'PL,HC,INV'!U$981</f>
        <v>3186</v>
      </c>
      <c r="V497" s="351">
        <f>'PL,HC,INV'!V$981</f>
        <v>3673</v>
      </c>
      <c r="W497" s="351">
        <f>'PL,HC,INV'!W$981</f>
        <v>4357</v>
      </c>
      <c r="X497" s="351">
        <f>'PL,HC,INV'!X$981</f>
        <v>3768</v>
      </c>
      <c r="Y497" s="351">
        <f>'PL,HC,INV'!Y$981</f>
        <v>3132</v>
      </c>
      <c r="Z497" s="351">
        <f>'PL,HC,INV'!Z$981</f>
        <v>2193</v>
      </c>
      <c r="AA497" s="351">
        <f>'PL,HC,INV'!AA$981</f>
        <v>2339</v>
      </c>
      <c r="AB497" s="351">
        <f>'PL,HC,INV'!AB$981</f>
        <v>2465.6643000000026</v>
      </c>
    </row>
    <row r="498" spans="1:28" s="1306" customFormat="1">
      <c r="A498" s="1306">
        <v>1</v>
      </c>
      <c r="C498" s="2637" t="s">
        <v>1065</v>
      </c>
      <c r="F498" s="1309"/>
      <c r="G498" s="1319"/>
      <c r="H498" s="1319"/>
      <c r="I498" s="1320"/>
      <c r="J498" s="1321" t="s">
        <v>84</v>
      </c>
      <c r="K498" s="1322" t="s">
        <v>49</v>
      </c>
      <c r="L498" s="1323" t="s">
        <v>3</v>
      </c>
      <c r="M498" s="1324" t="s">
        <v>4</v>
      </c>
      <c r="N498" s="1325" t="s">
        <v>5</v>
      </c>
      <c r="O498" s="1326" t="str">
        <f>'PL,HC,INV'!$P$4</f>
        <v>BIN</v>
      </c>
      <c r="P498" s="1326" t="str">
        <f>'PL,HC,INV'!$I$6</f>
        <v>K_INR</v>
      </c>
      <c r="Q498" s="1318"/>
      <c r="R498" s="1318"/>
      <c r="S498" s="1318"/>
      <c r="T498" s="1318"/>
      <c r="U498" s="1318"/>
      <c r="V498" s="1318"/>
      <c r="W498" s="1318"/>
      <c r="X498" s="1318"/>
      <c r="Y498" s="1318"/>
      <c r="Z498" s="1318"/>
      <c r="AA498" s="1318"/>
      <c r="AB498" s="1318"/>
    </row>
    <row r="499" spans="1:28">
      <c r="A499" s="1057">
        <v>1</v>
      </c>
      <c r="B499" s="1057" t="s">
        <v>546</v>
      </c>
      <c r="C499" s="2633" t="s">
        <v>1119</v>
      </c>
      <c r="D499" s="1057" t="s">
        <v>550</v>
      </c>
      <c r="E499" s="1057" t="s">
        <v>546</v>
      </c>
      <c r="G499" s="380"/>
      <c r="H499" s="380"/>
      <c r="I499" s="381"/>
      <c r="J499" s="348" t="s">
        <v>474</v>
      </c>
      <c r="K499" s="364" t="s">
        <v>90</v>
      </c>
      <c r="L499" s="363" t="s">
        <v>3</v>
      </c>
      <c r="M499" s="717" t="s">
        <v>4</v>
      </c>
      <c r="N499" s="363" t="s">
        <v>5</v>
      </c>
      <c r="O499" s="360" t="str">
        <f>'PL,HC,INV'!$P$4</f>
        <v>BIN</v>
      </c>
      <c r="P499" s="360" t="str">
        <f>'PL,HC,INV'!$I$6</f>
        <v>K_INR</v>
      </c>
      <c r="Q499" s="351">
        <f>'PL,HC,INV'!Q$993</f>
        <v>271</v>
      </c>
      <c r="R499" s="351">
        <f>'PL,HC,INV'!R$993</f>
        <v>257</v>
      </c>
      <c r="S499" s="351">
        <f>'PL,HC,INV'!S$993</f>
        <v>286</v>
      </c>
      <c r="T499" s="351">
        <f>'PL,HC,INV'!T$993</f>
        <v>267</v>
      </c>
      <c r="U499" s="351">
        <f>'PL,HC,INV'!U$993</f>
        <v>239</v>
      </c>
      <c r="V499" s="351">
        <f>'PL,HC,INV'!V$993</f>
        <v>235</v>
      </c>
      <c r="W499" s="351">
        <f>'PL,HC,INV'!W$993</f>
        <v>211</v>
      </c>
      <c r="X499" s="351">
        <f>'PL,HC,INV'!X$993</f>
        <v>210</v>
      </c>
      <c r="Y499" s="351">
        <f>'PL,HC,INV'!Y$993</f>
        <v>228</v>
      </c>
      <c r="Z499" s="351">
        <f>'PL,HC,INV'!Z$993</f>
        <v>263</v>
      </c>
      <c r="AA499" s="351">
        <f>'PL,HC,INV'!AA$993</f>
        <v>228</v>
      </c>
      <c r="AB499" s="351">
        <f>'PL,HC,INV'!AB$993</f>
        <v>248</v>
      </c>
    </row>
    <row r="500" spans="1:28">
      <c r="A500" s="1057">
        <v>1</v>
      </c>
      <c r="B500" s="1057" t="s">
        <v>546</v>
      </c>
      <c r="C500" s="2633" t="s">
        <v>1119</v>
      </c>
      <c r="D500" s="1057" t="s">
        <v>547</v>
      </c>
      <c r="E500" s="1057" t="s">
        <v>546</v>
      </c>
      <c r="G500" s="380"/>
      <c r="H500" s="380"/>
      <c r="I500" s="381"/>
      <c r="J500" s="348" t="s">
        <v>86</v>
      </c>
      <c r="K500" s="364" t="s">
        <v>90</v>
      </c>
      <c r="L500" s="363" t="s">
        <v>3</v>
      </c>
      <c r="M500" s="717" t="s">
        <v>4</v>
      </c>
      <c r="N500" s="363" t="s">
        <v>834</v>
      </c>
      <c r="O500" s="360" t="str">
        <f>'PL,HC,INV'!$P$4</f>
        <v>BIN</v>
      </c>
      <c r="P500" s="360" t="str">
        <f>'PL,HC,INV'!$I$6</f>
        <v>K_INR</v>
      </c>
      <c r="Q500" s="351">
        <f>'PL,HC,INV'!Q$994</f>
        <v>1726</v>
      </c>
      <c r="R500" s="351">
        <f>'PL,HC,INV'!R$994</f>
        <v>1339</v>
      </c>
      <c r="S500" s="351">
        <f>'PL,HC,INV'!S$994</f>
        <v>1383</v>
      </c>
      <c r="T500" s="351">
        <f>'PL,HC,INV'!T$994</f>
        <v>1197</v>
      </c>
      <c r="U500" s="351">
        <f>'PL,HC,INV'!U$994</f>
        <v>773</v>
      </c>
      <c r="V500" s="351">
        <f>'PL,HC,INV'!V$994</f>
        <v>758</v>
      </c>
      <c r="W500" s="351">
        <f>'PL,HC,INV'!W$994</f>
        <v>682</v>
      </c>
      <c r="X500" s="351">
        <f>'PL,HC,INV'!X$994</f>
        <v>1987</v>
      </c>
      <c r="Y500" s="351">
        <f>'PL,HC,INV'!Y$994</f>
        <v>620</v>
      </c>
      <c r="Z500" s="351">
        <f>'PL,HC,INV'!Z$994</f>
        <v>624</v>
      </c>
      <c r="AA500" s="351">
        <f>'PL,HC,INV'!AA$994</f>
        <v>878</v>
      </c>
      <c r="AB500" s="351">
        <f>'PL,HC,INV'!AB$994</f>
        <v>1039</v>
      </c>
    </row>
    <row r="501" spans="1:28" s="1306" customFormat="1">
      <c r="A501" s="1306">
        <v>1</v>
      </c>
      <c r="C501" s="1307" t="s">
        <v>464</v>
      </c>
      <c r="F501" s="1309"/>
      <c r="G501" s="1319"/>
      <c r="H501" s="1319"/>
      <c r="I501" s="1320"/>
      <c r="J501" s="1321" t="s">
        <v>84</v>
      </c>
      <c r="K501" s="1322" t="s">
        <v>55</v>
      </c>
      <c r="L501" s="1323" t="s">
        <v>3</v>
      </c>
      <c r="M501" s="1324" t="s">
        <v>4</v>
      </c>
      <c r="N501" s="1325" t="s">
        <v>5</v>
      </c>
      <c r="O501" s="1326" t="str">
        <f>'PL,HC,INV'!$P$4</f>
        <v>BIN</v>
      </c>
      <c r="P501" s="1326" t="str">
        <f>'PL,HC,INV'!$I$6</f>
        <v>K_INR</v>
      </c>
      <c r="Q501" s="1318"/>
      <c r="R501" s="1318"/>
      <c r="S501" s="1318"/>
      <c r="T501" s="1318"/>
      <c r="U501" s="1318"/>
      <c r="V501" s="1318"/>
      <c r="W501" s="1318"/>
      <c r="X501" s="1318"/>
      <c r="Y501" s="1318"/>
      <c r="Z501" s="1318"/>
      <c r="AA501" s="1318"/>
      <c r="AB501" s="1318"/>
    </row>
    <row r="502" spans="1:28">
      <c r="A502" s="1057">
        <v>1</v>
      </c>
      <c r="B502" s="1057" t="s">
        <v>546</v>
      </c>
      <c r="C502" s="1057" t="s">
        <v>464</v>
      </c>
      <c r="D502" s="1057" t="s">
        <v>550</v>
      </c>
      <c r="E502" s="1057" t="s">
        <v>546</v>
      </c>
      <c r="G502" s="380"/>
      <c r="H502" s="380"/>
      <c r="I502" s="381"/>
      <c r="J502" s="348" t="s">
        <v>474</v>
      </c>
      <c r="K502" s="364" t="s">
        <v>55</v>
      </c>
      <c r="L502" s="363" t="s">
        <v>3</v>
      </c>
      <c r="M502" s="717" t="s">
        <v>4</v>
      </c>
      <c r="N502" s="363" t="s">
        <v>5</v>
      </c>
      <c r="O502" s="360" t="str">
        <f>'PL,HC,INV'!$P$4</f>
        <v>BIN</v>
      </c>
      <c r="P502" s="360" t="str">
        <f>'PL,HC,INV'!$I$6</f>
        <v>K_INR</v>
      </c>
      <c r="Q502" s="351">
        <f>'PL,HC,INV'!Q$983</f>
        <v>712046</v>
      </c>
      <c r="R502" s="351">
        <f>'PL,HC,INV'!R$983</f>
        <v>861741</v>
      </c>
      <c r="S502" s="351">
        <f>'PL,HC,INV'!S$983</f>
        <v>969453</v>
      </c>
      <c r="T502" s="351">
        <f>'PL,HC,INV'!T$983</f>
        <v>951185</v>
      </c>
      <c r="U502" s="351">
        <f>'PL,HC,INV'!U$983</f>
        <v>927730</v>
      </c>
      <c r="V502" s="351">
        <f>'PL,HC,INV'!V$983</f>
        <v>792515</v>
      </c>
      <c r="W502" s="351">
        <f>'PL,HC,INV'!W$983</f>
        <v>709255</v>
      </c>
      <c r="X502" s="351">
        <f>'PL,HC,INV'!X$983</f>
        <v>677292</v>
      </c>
      <c r="Y502" s="351">
        <f>'PL,HC,INV'!Y$983</f>
        <v>646109</v>
      </c>
      <c r="Z502" s="351">
        <f>'PL,HC,INV'!Z$983</f>
        <v>590694</v>
      </c>
      <c r="AA502" s="351">
        <f>'PL,HC,INV'!AA$983</f>
        <v>620744.30773515906</v>
      </c>
      <c r="AB502" s="351">
        <f>'PL,HC,INV'!AB$983</f>
        <v>580984.22188888886</v>
      </c>
    </row>
    <row r="503" spans="1:28">
      <c r="A503" s="1057">
        <v>1</v>
      </c>
      <c r="B503" s="1057" t="s">
        <v>546</v>
      </c>
      <c r="C503" s="1057" t="s">
        <v>464</v>
      </c>
      <c r="D503" s="1057" t="s">
        <v>547</v>
      </c>
      <c r="E503" s="1057" t="s">
        <v>546</v>
      </c>
      <c r="G503" s="380"/>
      <c r="H503" s="380"/>
      <c r="I503" s="381"/>
      <c r="J503" s="348" t="s">
        <v>86</v>
      </c>
      <c r="K503" s="364" t="s">
        <v>55</v>
      </c>
      <c r="L503" s="363" t="s">
        <v>3</v>
      </c>
      <c r="M503" s="717" t="s">
        <v>4</v>
      </c>
      <c r="N503" s="363" t="s">
        <v>834</v>
      </c>
      <c r="O503" s="360" t="str">
        <f>'PL,HC,INV'!$P$4</f>
        <v>BIN</v>
      </c>
      <c r="P503" s="360" t="str">
        <f>'PL,HC,INV'!$I$6</f>
        <v>K_INR</v>
      </c>
      <c r="Q503" s="351">
        <f>'PL,HC,INV'!Q$984</f>
        <v>1770</v>
      </c>
      <c r="R503" s="351">
        <f>'PL,HC,INV'!R$984</f>
        <v>1660</v>
      </c>
      <c r="S503" s="351">
        <f>'PL,HC,INV'!S$984</f>
        <v>2529</v>
      </c>
      <c r="T503" s="351">
        <f>'PL,HC,INV'!T$984</f>
        <v>2531</v>
      </c>
      <c r="U503" s="351">
        <f>'PL,HC,INV'!U$984</f>
        <v>2870</v>
      </c>
      <c r="V503" s="351">
        <f>'PL,HC,INV'!V$984</f>
        <v>2534</v>
      </c>
      <c r="W503" s="351">
        <f>'PL,HC,INV'!W$984</f>
        <v>4250</v>
      </c>
      <c r="X503" s="351">
        <f>'PL,HC,INV'!X$984</f>
        <v>7476</v>
      </c>
      <c r="Y503" s="351">
        <f>'PL,HC,INV'!Y$984</f>
        <v>15875</v>
      </c>
      <c r="Z503" s="351">
        <f>'PL,HC,INV'!Z$984</f>
        <v>18700</v>
      </c>
      <c r="AA503" s="351">
        <f>'PL,HC,INV'!AA$984</f>
        <v>17708.161590000011</v>
      </c>
      <c r="AB503" s="351">
        <f>'PL,HC,INV'!AB$984</f>
        <v>16292.711599999986</v>
      </c>
    </row>
    <row r="504" spans="1:28" s="1306" customFormat="1">
      <c r="A504" s="1306">
        <v>1</v>
      </c>
      <c r="C504" s="1307" t="s">
        <v>461</v>
      </c>
      <c r="F504" s="1309"/>
      <c r="G504" s="1319"/>
      <c r="H504" s="1319"/>
      <c r="I504" s="1320"/>
      <c r="J504" s="1321" t="s">
        <v>84</v>
      </c>
      <c r="K504" s="1322" t="s">
        <v>56</v>
      </c>
      <c r="L504" s="1323" t="s">
        <v>3</v>
      </c>
      <c r="M504" s="1324" t="s">
        <v>4</v>
      </c>
      <c r="N504" s="1325" t="s">
        <v>5</v>
      </c>
      <c r="O504" s="1326" t="str">
        <f>'PL,HC,INV'!$P$4</f>
        <v>BIN</v>
      </c>
      <c r="P504" s="1326" t="str">
        <f>'PL,HC,INV'!$I$6</f>
        <v>K_INR</v>
      </c>
      <c r="Q504" s="1318"/>
      <c r="R504" s="1318"/>
      <c r="S504" s="1318"/>
      <c r="T504" s="1318"/>
      <c r="U504" s="1318"/>
      <c r="V504" s="1318"/>
      <c r="W504" s="1318"/>
      <c r="X504" s="1318"/>
      <c r="Y504" s="1318"/>
      <c r="Z504" s="1318"/>
      <c r="AA504" s="1318"/>
      <c r="AB504" s="1318"/>
    </row>
    <row r="505" spans="1:28">
      <c r="A505" s="1057">
        <v>1</v>
      </c>
      <c r="B505" s="1057" t="s">
        <v>737</v>
      </c>
      <c r="C505" s="1057" t="s">
        <v>461</v>
      </c>
      <c r="D505" s="1057" t="s">
        <v>550</v>
      </c>
      <c r="E505" s="1057" t="s">
        <v>737</v>
      </c>
      <c r="G505" s="380"/>
      <c r="H505" s="380"/>
      <c r="I505" s="381"/>
      <c r="J505" s="348" t="s">
        <v>474</v>
      </c>
      <c r="K505" s="364" t="s">
        <v>344</v>
      </c>
      <c r="L505" s="363" t="s">
        <v>3</v>
      </c>
      <c r="M505" s="717" t="s">
        <v>4</v>
      </c>
      <c r="N505" s="363" t="s">
        <v>5</v>
      </c>
      <c r="O505" s="360" t="str">
        <f>'PL,HC,INV'!$P$4</f>
        <v>BIN</v>
      </c>
      <c r="P505" s="360" t="str">
        <f>'PL,HC,INV'!$I$6</f>
        <v>K_INR</v>
      </c>
      <c r="Q505" s="351">
        <f>'PL,HC,INV'!Q$986</f>
        <v>56246</v>
      </c>
      <c r="R505" s="351">
        <f>'PL,HC,INV'!R$986</f>
        <v>87056</v>
      </c>
      <c r="S505" s="351">
        <f>'PL,HC,INV'!S$986</f>
        <v>54672</v>
      </c>
      <c r="T505" s="351">
        <f>'PL,HC,INV'!T$986</f>
        <v>49512</v>
      </c>
      <c r="U505" s="351">
        <f>'PL,HC,INV'!U$986</f>
        <v>49707</v>
      </c>
      <c r="V505" s="351">
        <f>'PL,HC,INV'!V$986</f>
        <v>49955</v>
      </c>
      <c r="W505" s="351">
        <f>'PL,HC,INV'!W$986</f>
        <v>49522</v>
      </c>
      <c r="X505" s="351">
        <f>'PL,HC,INV'!X$986</f>
        <v>57622</v>
      </c>
      <c r="Y505" s="351">
        <f>'PL,HC,INV'!Y$986</f>
        <v>35959</v>
      </c>
      <c r="Z505" s="351">
        <f>'PL,HC,INV'!Z$986</f>
        <v>23455</v>
      </c>
      <c r="AA505" s="351">
        <f>'PL,HC,INV'!AA$986</f>
        <v>28764</v>
      </c>
      <c r="AB505" s="351">
        <f>'PL,HC,INV'!AB$986</f>
        <v>15736</v>
      </c>
    </row>
    <row r="506" spans="1:28">
      <c r="A506" s="1057">
        <v>1</v>
      </c>
      <c r="B506" s="1057" t="s">
        <v>738</v>
      </c>
      <c r="C506" s="1057" t="s">
        <v>720</v>
      </c>
      <c r="D506" s="1057" t="s">
        <v>740</v>
      </c>
      <c r="E506" s="1057" t="s">
        <v>737</v>
      </c>
      <c r="G506" s="380"/>
      <c r="H506" s="380"/>
      <c r="I506" s="381"/>
      <c r="J506" s="348" t="s">
        <v>741</v>
      </c>
      <c r="K506" s="364" t="s">
        <v>344</v>
      </c>
      <c r="L506" s="363" t="s">
        <v>3</v>
      </c>
      <c r="M506" s="717" t="s">
        <v>4</v>
      </c>
      <c r="N506" s="363" t="s">
        <v>5</v>
      </c>
      <c r="O506" s="360" t="str">
        <f>'PL,HC,INV'!$P$4</f>
        <v>BIN</v>
      </c>
      <c r="P506" s="360" t="str">
        <f>'PL,HC,INV'!$I$6</f>
        <v>K_INR</v>
      </c>
      <c r="Q506" s="351">
        <f>'PL,HC,INV'!Q$987</f>
        <v>14698</v>
      </c>
      <c r="R506" s="351">
        <f>'PL,HC,INV'!R$987</f>
        <v>15642</v>
      </c>
      <c r="S506" s="351">
        <f>'PL,HC,INV'!S$987</f>
        <v>13511</v>
      </c>
      <c r="T506" s="351">
        <f>'PL,HC,INV'!T$987</f>
        <v>15426</v>
      </c>
      <c r="U506" s="351">
        <f>'PL,HC,INV'!U$987</f>
        <v>14641</v>
      </c>
      <c r="V506" s="351">
        <f>'PL,HC,INV'!V$987</f>
        <v>12727</v>
      </c>
      <c r="W506" s="351">
        <f>'PL,HC,INV'!W$987</f>
        <v>12071</v>
      </c>
      <c r="X506" s="351">
        <f>'PL,HC,INV'!X$987</f>
        <v>14514</v>
      </c>
      <c r="Y506" s="351">
        <f>'PL,HC,INV'!Y$987</f>
        <v>12467</v>
      </c>
      <c r="Z506" s="351">
        <f>'PL,HC,INV'!Z$987</f>
        <v>15432</v>
      </c>
      <c r="AA506" s="351">
        <f>'PL,HC,INV'!AA$987</f>
        <v>6851</v>
      </c>
      <c r="AB506" s="351">
        <f>'PL,HC,INV'!AB$987</f>
        <v>12119</v>
      </c>
    </row>
    <row r="507" spans="1:28">
      <c r="A507" s="1057">
        <v>1</v>
      </c>
      <c r="B507" s="1057" t="s">
        <v>546</v>
      </c>
      <c r="C507" s="1057" t="s">
        <v>720</v>
      </c>
      <c r="D507" s="1057" t="s">
        <v>739</v>
      </c>
      <c r="E507" s="1057" t="s">
        <v>546</v>
      </c>
      <c r="G507" s="380"/>
      <c r="H507" s="380"/>
      <c r="I507" s="381"/>
      <c r="J507" s="348" t="s">
        <v>86</v>
      </c>
      <c r="K507" s="364" t="s">
        <v>344</v>
      </c>
      <c r="L507" s="363" t="s">
        <v>3</v>
      </c>
      <c r="M507" s="717" t="s">
        <v>4</v>
      </c>
      <c r="N507" s="363" t="s">
        <v>834</v>
      </c>
      <c r="O507" s="360" t="str">
        <f>'PL,HC,INV'!$P$4</f>
        <v>BIN</v>
      </c>
      <c r="P507" s="360" t="str">
        <f>'PL,HC,INV'!$I$6</f>
        <v>K_INR</v>
      </c>
      <c r="Q507" s="351">
        <f>'PL,HC,INV'!Q$988</f>
        <v>9340</v>
      </c>
      <c r="R507" s="351">
        <f>'PL,HC,INV'!R$988</f>
        <v>7611</v>
      </c>
      <c r="S507" s="351">
        <f>'PL,HC,INV'!S$988</f>
        <v>5535</v>
      </c>
      <c r="T507" s="351">
        <f>'PL,HC,INV'!T$988</f>
        <v>5381</v>
      </c>
      <c r="U507" s="351">
        <f>'PL,HC,INV'!U$988</f>
        <v>9760</v>
      </c>
      <c r="V507" s="351">
        <f>'PL,HC,INV'!V$988</f>
        <v>9375</v>
      </c>
      <c r="W507" s="351">
        <f>'PL,HC,INV'!W$988</f>
        <v>9493</v>
      </c>
      <c r="X507" s="351">
        <f>'PL,HC,INV'!X$988</f>
        <v>10178</v>
      </c>
      <c r="Y507" s="351">
        <f>'PL,HC,INV'!Y$988</f>
        <v>9779</v>
      </c>
      <c r="Z507" s="351">
        <f>'PL,HC,INV'!Z$988</f>
        <v>9873</v>
      </c>
      <c r="AA507" s="351">
        <f>'PL,HC,INV'!AA$988</f>
        <v>12942</v>
      </c>
      <c r="AB507" s="351">
        <f>'PL,HC,INV'!AB$988</f>
        <v>7369</v>
      </c>
    </row>
    <row r="508" spans="1:28" s="1306" customFormat="1">
      <c r="A508" s="1306">
        <v>1</v>
      </c>
      <c r="C508" s="1307" t="s">
        <v>462</v>
      </c>
      <c r="F508" s="1309"/>
      <c r="G508" s="1319"/>
      <c r="H508" s="1319"/>
      <c r="I508" s="1320"/>
      <c r="J508" s="1321" t="s">
        <v>84</v>
      </c>
      <c r="K508" s="1322" t="s">
        <v>58</v>
      </c>
      <c r="L508" s="1323" t="s">
        <v>3</v>
      </c>
      <c r="M508" s="1324" t="s">
        <v>4</v>
      </c>
      <c r="N508" s="1325" t="s">
        <v>5</v>
      </c>
      <c r="O508" s="1326" t="str">
        <f>'PL,HC,INV'!$P$4</f>
        <v>BIN</v>
      </c>
      <c r="P508" s="1326" t="str">
        <f>'PL,HC,INV'!$I$6</f>
        <v>K_INR</v>
      </c>
      <c r="Q508" s="1318"/>
      <c r="R508" s="1318"/>
      <c r="S508" s="1318"/>
      <c r="T508" s="1318"/>
      <c r="U508" s="1318"/>
      <c r="V508" s="1318"/>
      <c r="W508" s="1318"/>
      <c r="X508" s="1318"/>
      <c r="Y508" s="1318"/>
      <c r="Z508" s="1318"/>
      <c r="AA508" s="1318"/>
      <c r="AB508" s="1318"/>
    </row>
    <row r="509" spans="1:28">
      <c r="A509" s="1057">
        <v>1</v>
      </c>
      <c r="B509" s="1057" t="s">
        <v>546</v>
      </c>
      <c r="C509" s="1057" t="s">
        <v>462</v>
      </c>
      <c r="D509" s="1057" t="s">
        <v>550</v>
      </c>
      <c r="E509" s="1057" t="s">
        <v>546</v>
      </c>
      <c r="G509" s="380"/>
      <c r="H509" s="380"/>
      <c r="I509" s="381"/>
      <c r="J509" s="348" t="s">
        <v>474</v>
      </c>
      <c r="K509" s="364" t="s">
        <v>58</v>
      </c>
      <c r="L509" s="363" t="s">
        <v>3</v>
      </c>
      <c r="M509" s="717" t="s">
        <v>4</v>
      </c>
      <c r="N509" s="363" t="s">
        <v>5</v>
      </c>
      <c r="O509" s="360" t="str">
        <f>'PL,HC,INV'!$P$4</f>
        <v>BIN</v>
      </c>
      <c r="P509" s="360" t="str">
        <f>'PL,HC,INV'!$I$6</f>
        <v>K_INR</v>
      </c>
      <c r="Q509" s="351">
        <f>'PL,HC,INV'!Q$990</f>
        <v>0</v>
      </c>
      <c r="R509" s="351">
        <f>'PL,HC,INV'!R$990</f>
        <v>0</v>
      </c>
      <c r="S509" s="351">
        <f>'PL,HC,INV'!S$990</f>
        <v>0</v>
      </c>
      <c r="T509" s="351">
        <f>'PL,HC,INV'!T$990</f>
        <v>0</v>
      </c>
      <c r="U509" s="351">
        <f>'PL,HC,INV'!U$990</f>
        <v>0</v>
      </c>
      <c r="V509" s="351">
        <f>'PL,HC,INV'!V$990</f>
        <v>0</v>
      </c>
      <c r="W509" s="351">
        <f>'PL,HC,INV'!W$990</f>
        <v>0</v>
      </c>
      <c r="X509" s="351">
        <f>'PL,HC,INV'!X$990</f>
        <v>0</v>
      </c>
      <c r="Y509" s="351">
        <f>'PL,HC,INV'!Y$990</f>
        <v>0</v>
      </c>
      <c r="Z509" s="351">
        <f>'PL,HC,INV'!Z$990</f>
        <v>0</v>
      </c>
      <c r="AA509" s="351">
        <f>'PL,HC,INV'!AA$990</f>
        <v>0</v>
      </c>
      <c r="AB509" s="351">
        <f>'PL,HC,INV'!AB$990</f>
        <v>0</v>
      </c>
    </row>
    <row r="510" spans="1:28">
      <c r="A510" s="1057">
        <v>1</v>
      </c>
      <c r="B510" s="1057" t="s">
        <v>546</v>
      </c>
      <c r="C510" s="1057" t="s">
        <v>462</v>
      </c>
      <c r="D510" s="1057" t="s">
        <v>547</v>
      </c>
      <c r="E510" s="1057" t="s">
        <v>546</v>
      </c>
      <c r="G510" s="380"/>
      <c r="H510" s="380"/>
      <c r="I510" s="381"/>
      <c r="J510" s="348" t="s">
        <v>86</v>
      </c>
      <c r="K510" s="364" t="s">
        <v>58</v>
      </c>
      <c r="L510" s="363" t="s">
        <v>3</v>
      </c>
      <c r="M510" s="717" t="s">
        <v>4</v>
      </c>
      <c r="N510" s="363" t="s">
        <v>834</v>
      </c>
      <c r="O510" s="360" t="str">
        <f>'PL,HC,INV'!$P$4</f>
        <v>BIN</v>
      </c>
      <c r="P510" s="360" t="str">
        <f>'PL,HC,INV'!$I$6</f>
        <v>K_INR</v>
      </c>
      <c r="Q510" s="351">
        <f>'PL,HC,INV'!Q$991</f>
        <v>0</v>
      </c>
      <c r="R510" s="351">
        <f>'PL,HC,INV'!R$991</f>
        <v>0</v>
      </c>
      <c r="S510" s="351">
        <f>'PL,HC,INV'!S$991</f>
        <v>0</v>
      </c>
      <c r="T510" s="351">
        <f>'PL,HC,INV'!T$991</f>
        <v>0</v>
      </c>
      <c r="U510" s="351">
        <f>'PL,HC,INV'!U$991</f>
        <v>0</v>
      </c>
      <c r="V510" s="351">
        <f>'PL,HC,INV'!V$991</f>
        <v>0</v>
      </c>
      <c r="W510" s="351">
        <f>'PL,HC,INV'!W$991</f>
        <v>0</v>
      </c>
      <c r="X510" s="351">
        <f>'PL,HC,INV'!X$991</f>
        <v>0</v>
      </c>
      <c r="Y510" s="351">
        <f>'PL,HC,INV'!Y$991</f>
        <v>0</v>
      </c>
      <c r="Z510" s="351">
        <f>'PL,HC,INV'!Z$991</f>
        <v>0</v>
      </c>
      <c r="AA510" s="351">
        <f>'PL,HC,INV'!AA$991</f>
        <v>0</v>
      </c>
      <c r="AB510" s="351">
        <f>'PL,HC,INV'!AB$991</f>
        <v>0</v>
      </c>
    </row>
    <row r="511" spans="1:28">
      <c r="A511" s="1057">
        <v>1</v>
      </c>
    </row>
    <row r="512" spans="1:28" s="1289" customFormat="1">
      <c r="A512" s="1289">
        <v>1</v>
      </c>
      <c r="C512" s="1290" t="s">
        <v>742</v>
      </c>
      <c r="F512" s="1291"/>
      <c r="G512" s="1295"/>
      <c r="H512" s="1295"/>
      <c r="I512" s="1296"/>
      <c r="J512" s="1293" t="s">
        <v>564</v>
      </c>
      <c r="K512" s="1297" t="s">
        <v>85</v>
      </c>
      <c r="L512" s="1298" t="s">
        <v>3</v>
      </c>
      <c r="M512" s="1299" t="s">
        <v>4</v>
      </c>
      <c r="N512" s="1298" t="s">
        <v>5</v>
      </c>
      <c r="O512" s="1300" t="str">
        <f>'PL,HC,INV'!$P$4</f>
        <v>BIN</v>
      </c>
      <c r="P512" s="1300" t="str">
        <f>'PL,HC,INV'!$I$6</f>
        <v>K_INR</v>
      </c>
      <c r="Q512" s="1294"/>
      <c r="R512" s="1294"/>
      <c r="S512" s="1294"/>
      <c r="T512" s="1294"/>
      <c r="U512" s="1294"/>
      <c r="V512" s="1294"/>
      <c r="W512" s="1294"/>
      <c r="X512" s="1294"/>
      <c r="Y512" s="1294"/>
      <c r="Z512" s="1294"/>
      <c r="AA512" s="1294"/>
      <c r="AB512" s="1294"/>
    </row>
    <row r="513" spans="1:28" s="1306" customFormat="1">
      <c r="A513" s="1306">
        <v>1</v>
      </c>
      <c r="C513" s="1307" t="s">
        <v>463</v>
      </c>
      <c r="F513" s="1309"/>
      <c r="G513" s="1319"/>
      <c r="H513" s="1319"/>
      <c r="I513" s="1320"/>
      <c r="J513" s="1321" t="s">
        <v>564</v>
      </c>
      <c r="K513" s="1322" t="s">
        <v>54</v>
      </c>
      <c r="L513" s="1323" t="s">
        <v>3</v>
      </c>
      <c r="M513" s="1324" t="s">
        <v>4</v>
      </c>
      <c r="N513" s="1325" t="s">
        <v>5</v>
      </c>
      <c r="O513" s="1326" t="str">
        <f>'PL,HC,INV'!$P$4</f>
        <v>BIN</v>
      </c>
      <c r="P513" s="1326" t="str">
        <f>'PL,HC,INV'!$I$6</f>
        <v>K_INR</v>
      </c>
      <c r="Q513" s="1318"/>
      <c r="R513" s="1318"/>
      <c r="S513" s="1318"/>
      <c r="T513" s="1318"/>
      <c r="U513" s="1318"/>
      <c r="V513" s="1318"/>
      <c r="W513" s="1318"/>
      <c r="X513" s="1318"/>
      <c r="Y513" s="1318"/>
      <c r="Z513" s="1318"/>
      <c r="AA513" s="1318"/>
      <c r="AB513" s="1318"/>
    </row>
    <row r="514" spans="1:28">
      <c r="A514" s="1057">
        <v>1</v>
      </c>
      <c r="B514" s="1057" t="s">
        <v>742</v>
      </c>
      <c r="C514" s="1057" t="s">
        <v>463</v>
      </c>
      <c r="D514" s="1057" t="s">
        <v>566</v>
      </c>
      <c r="E514" s="1057" t="s">
        <v>742</v>
      </c>
      <c r="G514" s="378"/>
      <c r="H514" s="380"/>
      <c r="I514" s="380"/>
      <c r="J514" s="348" t="s">
        <v>566</v>
      </c>
      <c r="K514" s="364" t="s">
        <v>54</v>
      </c>
      <c r="L514" s="363" t="s">
        <v>3</v>
      </c>
      <c r="M514" s="717" t="s">
        <v>4</v>
      </c>
      <c r="N514" s="363" t="s">
        <v>5</v>
      </c>
      <c r="O514" s="360" t="str">
        <f>'PL,HC,INV'!$P$4</f>
        <v>BIN</v>
      </c>
      <c r="P514" s="360" t="str">
        <f>'PL,HC,INV'!$I$6</f>
        <v>K_INR</v>
      </c>
      <c r="Q514" s="351"/>
      <c r="R514" s="351"/>
      <c r="S514" s="351" t="e">
        <f>#REF!</f>
        <v>#REF!</v>
      </c>
      <c r="T514" s="351"/>
      <c r="U514" s="351"/>
      <c r="V514" s="351" t="e">
        <f>#REF!</f>
        <v>#REF!</v>
      </c>
      <c r="W514" s="351"/>
      <c r="X514" s="351"/>
      <c r="Y514" s="351" t="e">
        <f>#REF!</f>
        <v>#REF!</v>
      </c>
      <c r="Z514" s="351"/>
      <c r="AA514" s="351"/>
      <c r="AB514" s="351" t="e">
        <f>#REF!</f>
        <v>#REF!</v>
      </c>
    </row>
    <row r="515" spans="1:28">
      <c r="A515" s="1057">
        <v>1</v>
      </c>
      <c r="B515" s="1057" t="s">
        <v>742</v>
      </c>
      <c r="C515" s="1057" t="s">
        <v>463</v>
      </c>
      <c r="D515" s="1057" t="s">
        <v>565</v>
      </c>
      <c r="E515" s="1057" t="s">
        <v>742</v>
      </c>
      <c r="G515" s="378"/>
      <c r="H515" s="380"/>
      <c r="I515" s="380"/>
      <c r="J515" s="348" t="s">
        <v>565</v>
      </c>
      <c r="K515" s="364" t="s">
        <v>54</v>
      </c>
      <c r="L515" s="363" t="s">
        <v>3</v>
      </c>
      <c r="M515" s="717" t="s">
        <v>4</v>
      </c>
      <c r="N515" s="363" t="s">
        <v>5</v>
      </c>
      <c r="O515" s="360" t="str">
        <f>'PL,HC,INV'!$P$4</f>
        <v>BIN</v>
      </c>
      <c r="P515" s="360" t="str">
        <f>'PL,HC,INV'!$I$6</f>
        <v>K_INR</v>
      </c>
      <c r="Q515" s="351"/>
      <c r="R515" s="351"/>
      <c r="S515" s="351" t="e">
        <f>#REF!</f>
        <v>#REF!</v>
      </c>
      <c r="T515" s="351"/>
      <c r="U515" s="351"/>
      <c r="V515" s="351" t="e">
        <f>#REF!</f>
        <v>#REF!</v>
      </c>
      <c r="W515" s="351"/>
      <c r="X515" s="351"/>
      <c r="Y515" s="351" t="e">
        <f>#REF!</f>
        <v>#REF!</v>
      </c>
      <c r="Z515" s="351"/>
      <c r="AA515" s="351"/>
      <c r="AB515" s="351" t="e">
        <f>#REF!</f>
        <v>#REF!</v>
      </c>
    </row>
    <row r="516" spans="1:28" s="1306" customFormat="1">
      <c r="A516" s="1101">
        <v>1</v>
      </c>
      <c r="B516" s="1101"/>
      <c r="C516" s="1101"/>
      <c r="D516" s="1101"/>
      <c r="E516" s="1101"/>
      <c r="F516" s="1327"/>
      <c r="G516" s="378"/>
      <c r="H516" s="378"/>
      <c r="I516" s="379"/>
      <c r="J516" s="1321" t="s">
        <v>805</v>
      </c>
      <c r="K516" s="1322" t="s">
        <v>54</v>
      </c>
      <c r="L516" s="1323" t="s">
        <v>3</v>
      </c>
      <c r="M516" s="1324" t="s">
        <v>4</v>
      </c>
      <c r="N516" s="1325" t="s">
        <v>5</v>
      </c>
      <c r="O516" s="1326" t="str">
        <f>'PL,HC,INV'!$P$4</f>
        <v>BIN</v>
      </c>
      <c r="P516" s="1326" t="str">
        <f>'PL,HC,INV'!$I$6</f>
        <v>K_INR</v>
      </c>
      <c r="Q516" s="1318"/>
      <c r="R516" s="1318"/>
      <c r="S516" s="1318"/>
      <c r="T516" s="1318"/>
      <c r="U516" s="1318"/>
      <c r="V516" s="1318"/>
      <c r="W516" s="1318"/>
      <c r="X516" s="1318"/>
      <c r="Y516" s="1318"/>
      <c r="Z516" s="1318"/>
      <c r="AA516" s="1318"/>
      <c r="AB516" s="1318"/>
    </row>
    <row r="517" spans="1:28">
      <c r="A517" s="1057">
        <v>1</v>
      </c>
      <c r="B517" s="1057" t="s">
        <v>806</v>
      </c>
      <c r="C517" s="1057" t="s">
        <v>463</v>
      </c>
      <c r="D517" s="1057" t="s">
        <v>807</v>
      </c>
      <c r="E517" s="1057" t="s">
        <v>742</v>
      </c>
      <c r="G517" s="378"/>
      <c r="H517" s="380"/>
      <c r="I517" s="380"/>
      <c r="J517" s="348" t="s">
        <v>808</v>
      </c>
      <c r="K517" s="364" t="s">
        <v>54</v>
      </c>
      <c r="L517" s="363" t="s">
        <v>3</v>
      </c>
      <c r="M517" s="717" t="s">
        <v>4</v>
      </c>
      <c r="N517" s="363" t="s">
        <v>5</v>
      </c>
      <c r="O517" s="360" t="str">
        <f>'PL,HC,INV'!$P$4</f>
        <v>BIN</v>
      </c>
      <c r="P517" s="360" t="str">
        <f>'PL,HC,INV'!$I$6</f>
        <v>K_INR</v>
      </c>
      <c r="Q517" s="351"/>
      <c r="R517" s="351"/>
      <c r="S517" s="351" t="e">
        <f>#REF!</f>
        <v>#REF!</v>
      </c>
      <c r="T517" s="351"/>
      <c r="U517" s="351"/>
      <c r="V517" s="351" t="e">
        <f>#REF!</f>
        <v>#REF!</v>
      </c>
      <c r="W517" s="351"/>
      <c r="X517" s="351"/>
      <c r="Y517" s="351" t="e">
        <f>#REF!</f>
        <v>#REF!</v>
      </c>
      <c r="Z517" s="351"/>
      <c r="AA517" s="351"/>
      <c r="AB517" s="351" t="e">
        <f>#REF!</f>
        <v>#REF!</v>
      </c>
    </row>
    <row r="518" spans="1:28">
      <c r="A518" s="1057">
        <v>1</v>
      </c>
      <c r="B518" s="1057" t="s">
        <v>806</v>
      </c>
      <c r="C518" s="1057" t="s">
        <v>463</v>
      </c>
      <c r="D518" s="1057" t="s">
        <v>809</v>
      </c>
      <c r="E518" s="1057" t="s">
        <v>742</v>
      </c>
      <c r="G518" s="378"/>
      <c r="H518" s="380"/>
      <c r="I518" s="380"/>
      <c r="J518" s="348" t="s">
        <v>810</v>
      </c>
      <c r="K518" s="364" t="s">
        <v>54</v>
      </c>
      <c r="L518" s="363" t="s">
        <v>3</v>
      </c>
      <c r="M518" s="717" t="s">
        <v>4</v>
      </c>
      <c r="N518" s="363" t="s">
        <v>5</v>
      </c>
      <c r="O518" s="360" t="str">
        <f>'PL,HC,INV'!$P$4</f>
        <v>BIN</v>
      </c>
      <c r="P518" s="360" t="str">
        <f>'PL,HC,INV'!$I$6</f>
        <v>K_INR</v>
      </c>
      <c r="Q518" s="351"/>
      <c r="R518" s="351"/>
      <c r="S518" s="351" t="e">
        <f>#REF!</f>
        <v>#REF!</v>
      </c>
      <c r="T518" s="351"/>
      <c r="U518" s="351"/>
      <c r="V518" s="351" t="e">
        <f>#REF!</f>
        <v>#REF!</v>
      </c>
      <c r="W518" s="351"/>
      <c r="X518" s="351"/>
      <c r="Y518" s="351" t="e">
        <f>#REF!</f>
        <v>#REF!</v>
      </c>
      <c r="Z518" s="351"/>
      <c r="AA518" s="351"/>
      <c r="AB518" s="351" t="e">
        <f>#REF!</f>
        <v>#REF!</v>
      </c>
    </row>
    <row r="519" spans="1:28">
      <c r="A519" s="1057">
        <v>1</v>
      </c>
      <c r="B519" s="1057" t="s">
        <v>806</v>
      </c>
      <c r="C519" s="1057" t="s">
        <v>463</v>
      </c>
      <c r="D519" s="1057" t="s">
        <v>811</v>
      </c>
      <c r="E519" s="1057" t="s">
        <v>742</v>
      </c>
      <c r="G519" s="378"/>
      <c r="H519" s="380"/>
      <c r="I519" s="380"/>
      <c r="J519" s="348" t="s">
        <v>812</v>
      </c>
      <c r="K519" s="364" t="s">
        <v>54</v>
      </c>
      <c r="L519" s="363" t="s">
        <v>3</v>
      </c>
      <c r="M519" s="717" t="s">
        <v>4</v>
      </c>
      <c r="N519" s="363" t="s">
        <v>5</v>
      </c>
      <c r="O519" s="360" t="str">
        <f>'PL,HC,INV'!$P$4</f>
        <v>BIN</v>
      </c>
      <c r="P519" s="360" t="str">
        <f>'PL,HC,INV'!$I$6</f>
        <v>K_INR</v>
      </c>
      <c r="Q519" s="351"/>
      <c r="R519" s="351"/>
      <c r="S519" s="351" t="e">
        <f>#REF!</f>
        <v>#REF!</v>
      </c>
      <c r="T519" s="351"/>
      <c r="U519" s="351"/>
      <c r="V519" s="351" t="e">
        <f>#REF!</f>
        <v>#REF!</v>
      </c>
      <c r="W519" s="351"/>
      <c r="X519" s="351"/>
      <c r="Y519" s="351" t="e">
        <f>#REF!</f>
        <v>#REF!</v>
      </c>
      <c r="Z519" s="351"/>
      <c r="AA519" s="351"/>
      <c r="AB519" s="351" t="e">
        <f>#REF!</f>
        <v>#REF!</v>
      </c>
    </row>
    <row r="520" spans="1:28">
      <c r="A520" s="1057">
        <v>1</v>
      </c>
      <c r="B520" s="1057" t="s">
        <v>806</v>
      </c>
      <c r="C520" s="1057" t="s">
        <v>463</v>
      </c>
      <c r="D520" s="1057" t="s">
        <v>813</v>
      </c>
      <c r="E520" s="1057" t="s">
        <v>742</v>
      </c>
      <c r="G520" s="378"/>
      <c r="H520" s="380"/>
      <c r="I520" s="380"/>
      <c r="J520" s="348" t="s">
        <v>814</v>
      </c>
      <c r="K520" s="364" t="s">
        <v>54</v>
      </c>
      <c r="L520" s="363" t="s">
        <v>3</v>
      </c>
      <c r="M520" s="717" t="s">
        <v>4</v>
      </c>
      <c r="N520" s="363" t="s">
        <v>5</v>
      </c>
      <c r="O520" s="360" t="str">
        <f>'PL,HC,INV'!$P$4</f>
        <v>BIN</v>
      </c>
      <c r="P520" s="360" t="str">
        <f>'PL,HC,INV'!$I$6</f>
        <v>K_INR</v>
      </c>
      <c r="Q520" s="351"/>
      <c r="R520" s="351"/>
      <c r="S520" s="351" t="e">
        <f>#REF!</f>
        <v>#REF!</v>
      </c>
      <c r="T520" s="351"/>
      <c r="U520" s="351"/>
      <c r="V520" s="351" t="e">
        <f>#REF!</f>
        <v>#REF!</v>
      </c>
      <c r="W520" s="351"/>
      <c r="X520" s="351"/>
      <c r="Y520" s="351" t="e">
        <f>#REF!</f>
        <v>#REF!</v>
      </c>
      <c r="Z520" s="351"/>
      <c r="AA520" s="351"/>
      <c r="AB520" s="351" t="e">
        <f>#REF!</f>
        <v>#REF!</v>
      </c>
    </row>
    <row r="521" spans="1:28">
      <c r="A521" s="1057">
        <v>1</v>
      </c>
      <c r="B521" s="1057" t="s">
        <v>806</v>
      </c>
      <c r="C521" s="1057" t="s">
        <v>463</v>
      </c>
      <c r="D521" s="1057" t="s">
        <v>815</v>
      </c>
      <c r="E521" s="1057" t="s">
        <v>742</v>
      </c>
      <c r="G521" s="378"/>
      <c r="H521" s="380"/>
      <c r="I521" s="380"/>
      <c r="J521" s="348" t="s">
        <v>816</v>
      </c>
      <c r="K521" s="364" t="s">
        <v>54</v>
      </c>
      <c r="L521" s="363" t="s">
        <v>3</v>
      </c>
      <c r="M521" s="717" t="s">
        <v>4</v>
      </c>
      <c r="N521" s="363" t="s">
        <v>5</v>
      </c>
      <c r="O521" s="360" t="str">
        <f>'PL,HC,INV'!$P$4</f>
        <v>BIN</v>
      </c>
      <c r="P521" s="360" t="str">
        <f>'PL,HC,INV'!$I$6</f>
        <v>K_INR</v>
      </c>
      <c r="Q521" s="351"/>
      <c r="R521" s="351"/>
      <c r="S521" s="351" t="e">
        <f>#REF!</f>
        <v>#REF!</v>
      </c>
      <c r="T521" s="351"/>
      <c r="U521" s="351"/>
      <c r="V521" s="351" t="e">
        <f>#REF!</f>
        <v>#REF!</v>
      </c>
      <c r="W521" s="351"/>
      <c r="X521" s="351"/>
      <c r="Y521" s="351" t="e">
        <f>#REF!</f>
        <v>#REF!</v>
      </c>
      <c r="Z521" s="351"/>
      <c r="AA521" s="351"/>
      <c r="AB521" s="351" t="e">
        <f>#REF!</f>
        <v>#REF!</v>
      </c>
    </row>
    <row r="522" spans="1:28">
      <c r="A522" s="1057">
        <v>1</v>
      </c>
      <c r="B522" s="1057" t="s">
        <v>806</v>
      </c>
      <c r="C522" s="1057" t="s">
        <v>463</v>
      </c>
      <c r="D522" s="1057" t="s">
        <v>817</v>
      </c>
      <c r="E522" s="1057" t="s">
        <v>742</v>
      </c>
      <c r="G522" s="378"/>
      <c r="H522" s="380"/>
      <c r="I522" s="380"/>
      <c r="J522" s="348" t="s">
        <v>818</v>
      </c>
      <c r="K522" s="364" t="s">
        <v>54</v>
      </c>
      <c r="L522" s="363" t="s">
        <v>3</v>
      </c>
      <c r="M522" s="717" t="s">
        <v>4</v>
      </c>
      <c r="N522" s="363" t="s">
        <v>5</v>
      </c>
      <c r="O522" s="360" t="str">
        <f>'PL,HC,INV'!$P$4</f>
        <v>BIN</v>
      </c>
      <c r="P522" s="360" t="str">
        <f>'PL,HC,INV'!$I$6</f>
        <v>K_INR</v>
      </c>
      <c r="Q522" s="351"/>
      <c r="R522" s="351"/>
      <c r="S522" s="351" t="e">
        <f>#REF!</f>
        <v>#REF!</v>
      </c>
      <c r="T522" s="351"/>
      <c r="U522" s="351"/>
      <c r="V522" s="351" t="e">
        <f>#REF!</f>
        <v>#REF!</v>
      </c>
      <c r="W522" s="351"/>
      <c r="X522" s="351"/>
      <c r="Y522" s="351" t="e">
        <f>#REF!</f>
        <v>#REF!</v>
      </c>
      <c r="Z522" s="351"/>
      <c r="AA522" s="351"/>
      <c r="AB522" s="351" t="e">
        <f>#REF!</f>
        <v>#REF!</v>
      </c>
    </row>
    <row r="523" spans="1:28" s="1306" customFormat="1">
      <c r="A523" s="1306">
        <v>1</v>
      </c>
      <c r="C523" s="1307" t="s">
        <v>464</v>
      </c>
      <c r="F523" s="1309"/>
      <c r="G523" s="1319"/>
      <c r="H523" s="1319"/>
      <c r="I523" s="1320"/>
      <c r="J523" s="1321" t="s">
        <v>564</v>
      </c>
      <c r="K523" s="1322" t="s">
        <v>55</v>
      </c>
      <c r="L523" s="1323" t="s">
        <v>3</v>
      </c>
      <c r="M523" s="1324" t="s">
        <v>4</v>
      </c>
      <c r="N523" s="1325" t="s">
        <v>5</v>
      </c>
      <c r="O523" s="1326" t="str">
        <f>'PL,HC,INV'!$P$4</f>
        <v>BIN</v>
      </c>
      <c r="P523" s="1326" t="str">
        <f>'PL,HC,INV'!$I$6</f>
        <v>K_INR</v>
      </c>
      <c r="Q523" s="1318"/>
      <c r="R523" s="1318"/>
      <c r="S523" s="1318"/>
      <c r="T523" s="1318"/>
      <c r="U523" s="1318"/>
      <c r="V523" s="1318"/>
      <c r="W523" s="1318"/>
      <c r="X523" s="1318"/>
      <c r="Y523" s="1318"/>
      <c r="Z523" s="1318"/>
      <c r="AA523" s="1318"/>
      <c r="AB523" s="1318"/>
    </row>
    <row r="524" spans="1:28">
      <c r="A524" s="1057">
        <v>1</v>
      </c>
      <c r="B524" s="1057" t="s">
        <v>742</v>
      </c>
      <c r="C524" s="1057" t="s">
        <v>464</v>
      </c>
      <c r="D524" s="1057" t="s">
        <v>566</v>
      </c>
      <c r="E524" s="1057" t="s">
        <v>742</v>
      </c>
      <c r="G524" s="378"/>
      <c r="H524" s="380"/>
      <c r="I524" s="380"/>
      <c r="J524" s="348" t="s">
        <v>566</v>
      </c>
      <c r="K524" s="365" t="s">
        <v>55</v>
      </c>
      <c r="L524" s="363" t="s">
        <v>3</v>
      </c>
      <c r="M524" s="717" t="s">
        <v>4</v>
      </c>
      <c r="N524" s="363" t="s">
        <v>5</v>
      </c>
      <c r="O524" s="360" t="str">
        <f>'PL,HC,INV'!$P$4</f>
        <v>BIN</v>
      </c>
      <c r="P524" s="360" t="str">
        <f>'PL,HC,INV'!$I$6</f>
        <v>K_INR</v>
      </c>
      <c r="Q524" s="351"/>
      <c r="R524" s="351"/>
      <c r="S524" s="351" t="e">
        <f>#REF!</f>
        <v>#REF!</v>
      </c>
      <c r="T524" s="351"/>
      <c r="U524" s="351"/>
      <c r="V524" s="351" t="e">
        <f>#REF!</f>
        <v>#REF!</v>
      </c>
      <c r="W524" s="351"/>
      <c r="X524" s="351"/>
      <c r="Y524" s="351" t="e">
        <f>#REF!</f>
        <v>#REF!</v>
      </c>
      <c r="Z524" s="351"/>
      <c r="AA524" s="351"/>
      <c r="AB524" s="351" t="e">
        <f>#REF!</f>
        <v>#REF!</v>
      </c>
    </row>
    <row r="525" spans="1:28">
      <c r="A525" s="1057">
        <v>1</v>
      </c>
      <c r="B525" s="1057" t="s">
        <v>742</v>
      </c>
      <c r="C525" s="1057" t="s">
        <v>464</v>
      </c>
      <c r="D525" s="1057" t="s">
        <v>565</v>
      </c>
      <c r="E525" s="1057" t="s">
        <v>742</v>
      </c>
      <c r="G525" s="378"/>
      <c r="H525" s="380"/>
      <c r="I525" s="380"/>
      <c r="J525" s="348" t="s">
        <v>565</v>
      </c>
      <c r="K525" s="365" t="s">
        <v>55</v>
      </c>
      <c r="L525" s="363" t="s">
        <v>3</v>
      </c>
      <c r="M525" s="717" t="s">
        <v>4</v>
      </c>
      <c r="N525" s="363" t="s">
        <v>5</v>
      </c>
      <c r="O525" s="360" t="str">
        <f>'PL,HC,INV'!$P$4</f>
        <v>BIN</v>
      </c>
      <c r="P525" s="360" t="str">
        <f>'PL,HC,INV'!$I$6</f>
        <v>K_INR</v>
      </c>
      <c r="Q525" s="351"/>
      <c r="R525" s="351"/>
      <c r="S525" s="351" t="e">
        <f>#REF!</f>
        <v>#REF!</v>
      </c>
      <c r="T525" s="351"/>
      <c r="U525" s="351"/>
      <c r="V525" s="351" t="e">
        <f>#REF!</f>
        <v>#REF!</v>
      </c>
      <c r="W525" s="351"/>
      <c r="X525" s="351"/>
      <c r="Y525" s="351" t="e">
        <f>#REF!</f>
        <v>#REF!</v>
      </c>
      <c r="Z525" s="351"/>
      <c r="AA525" s="351"/>
      <c r="AB525" s="351" t="e">
        <f>#REF!</f>
        <v>#REF!</v>
      </c>
    </row>
    <row r="526" spans="1:28" s="1306" customFormat="1">
      <c r="A526" s="1101">
        <v>1</v>
      </c>
      <c r="B526" s="1101"/>
      <c r="C526" s="1101"/>
      <c r="D526" s="1101"/>
      <c r="E526" s="1101"/>
      <c r="F526" s="1327"/>
      <c r="G526" s="378"/>
      <c r="H526" s="378"/>
      <c r="I526" s="379"/>
      <c r="J526" s="1321" t="s">
        <v>805</v>
      </c>
      <c r="K526" s="1313" t="s">
        <v>55</v>
      </c>
      <c r="L526" s="1323" t="s">
        <v>3</v>
      </c>
      <c r="M526" s="1324" t="s">
        <v>4</v>
      </c>
      <c r="N526" s="1325" t="s">
        <v>5</v>
      </c>
      <c r="O526" s="1326" t="str">
        <f>'PL,HC,INV'!$P$4</f>
        <v>BIN</v>
      </c>
      <c r="P526" s="1326" t="str">
        <f>'PL,HC,INV'!$I$6</f>
        <v>K_INR</v>
      </c>
      <c r="Q526" s="1318"/>
      <c r="R526" s="1318"/>
      <c r="S526" s="1318"/>
      <c r="T526" s="1318"/>
      <c r="U526" s="1318"/>
      <c r="V526" s="1318"/>
      <c r="W526" s="1318"/>
      <c r="X526" s="1318"/>
      <c r="Y526" s="1318"/>
      <c r="Z526" s="1318"/>
      <c r="AA526" s="1318"/>
      <c r="AB526" s="1318"/>
    </row>
    <row r="527" spans="1:28">
      <c r="A527" s="1057">
        <v>1</v>
      </c>
      <c r="B527" s="1057" t="s">
        <v>806</v>
      </c>
      <c r="C527" s="1057" t="s">
        <v>464</v>
      </c>
      <c r="D527" s="1057" t="s">
        <v>807</v>
      </c>
      <c r="E527" s="1057" t="s">
        <v>742</v>
      </c>
      <c r="G527" s="378"/>
      <c r="H527" s="380"/>
      <c r="I527" s="380"/>
      <c r="J527" s="348" t="s">
        <v>808</v>
      </c>
      <c r="K527" s="365" t="s">
        <v>55</v>
      </c>
      <c r="L527" s="363" t="s">
        <v>3</v>
      </c>
      <c r="M527" s="717" t="s">
        <v>4</v>
      </c>
      <c r="N527" s="363" t="s">
        <v>5</v>
      </c>
      <c r="O527" s="360" t="str">
        <f>'PL,HC,INV'!$P$4</f>
        <v>BIN</v>
      </c>
      <c r="P527" s="360" t="str">
        <f>'PL,HC,INV'!$I$6</f>
        <v>K_INR</v>
      </c>
      <c r="Q527" s="351"/>
      <c r="R527" s="351"/>
      <c r="S527" s="351" t="e">
        <f>#REF!</f>
        <v>#REF!</v>
      </c>
      <c r="T527" s="351"/>
      <c r="U527" s="351"/>
      <c r="V527" s="351" t="e">
        <f>#REF!</f>
        <v>#REF!</v>
      </c>
      <c r="W527" s="351"/>
      <c r="X527" s="351"/>
      <c r="Y527" s="351" t="e">
        <f>#REF!</f>
        <v>#REF!</v>
      </c>
      <c r="Z527" s="351"/>
      <c r="AA527" s="351"/>
      <c r="AB527" s="351" t="e">
        <f>#REF!</f>
        <v>#REF!</v>
      </c>
    </row>
    <row r="528" spans="1:28">
      <c r="A528" s="1057">
        <v>1</v>
      </c>
      <c r="B528" s="1057" t="s">
        <v>806</v>
      </c>
      <c r="C528" s="1057" t="s">
        <v>464</v>
      </c>
      <c r="D528" s="1057" t="s">
        <v>809</v>
      </c>
      <c r="E528" s="1057" t="s">
        <v>742</v>
      </c>
      <c r="G528" s="378"/>
      <c r="H528" s="380"/>
      <c r="I528" s="380"/>
      <c r="J528" s="348" t="s">
        <v>810</v>
      </c>
      <c r="K528" s="365" t="s">
        <v>55</v>
      </c>
      <c r="L528" s="363" t="s">
        <v>3</v>
      </c>
      <c r="M528" s="717" t="s">
        <v>4</v>
      </c>
      <c r="N528" s="363" t="s">
        <v>5</v>
      </c>
      <c r="O528" s="360" t="str">
        <f>'PL,HC,INV'!$P$4</f>
        <v>BIN</v>
      </c>
      <c r="P528" s="360" t="str">
        <f>'PL,HC,INV'!$I$6</f>
        <v>K_INR</v>
      </c>
      <c r="Q528" s="351"/>
      <c r="R528" s="351"/>
      <c r="S528" s="351" t="e">
        <f>#REF!</f>
        <v>#REF!</v>
      </c>
      <c r="T528" s="351"/>
      <c r="U528" s="351"/>
      <c r="V528" s="351" t="e">
        <f>#REF!</f>
        <v>#REF!</v>
      </c>
      <c r="W528" s="351"/>
      <c r="X528" s="351"/>
      <c r="Y528" s="351" t="e">
        <f>#REF!</f>
        <v>#REF!</v>
      </c>
      <c r="Z528" s="351"/>
      <c r="AA528" s="351"/>
      <c r="AB528" s="351" t="e">
        <f>#REF!</f>
        <v>#REF!</v>
      </c>
    </row>
    <row r="529" spans="1:28">
      <c r="A529" s="1057">
        <v>1</v>
      </c>
      <c r="B529" s="1057" t="s">
        <v>806</v>
      </c>
      <c r="C529" s="1057" t="s">
        <v>464</v>
      </c>
      <c r="D529" s="1057" t="s">
        <v>811</v>
      </c>
      <c r="E529" s="1057" t="s">
        <v>742</v>
      </c>
      <c r="G529" s="378"/>
      <c r="H529" s="380"/>
      <c r="I529" s="380"/>
      <c r="J529" s="348" t="s">
        <v>812</v>
      </c>
      <c r="K529" s="365" t="s">
        <v>55</v>
      </c>
      <c r="L529" s="363" t="s">
        <v>3</v>
      </c>
      <c r="M529" s="717" t="s">
        <v>4</v>
      </c>
      <c r="N529" s="363" t="s">
        <v>5</v>
      </c>
      <c r="O529" s="360" t="str">
        <f>'PL,HC,INV'!$P$4</f>
        <v>BIN</v>
      </c>
      <c r="P529" s="360" t="str">
        <f>'PL,HC,INV'!$I$6</f>
        <v>K_INR</v>
      </c>
      <c r="Q529" s="351"/>
      <c r="R529" s="351"/>
      <c r="S529" s="351" t="e">
        <f>#REF!</f>
        <v>#REF!</v>
      </c>
      <c r="T529" s="351"/>
      <c r="U529" s="351"/>
      <c r="V529" s="351" t="e">
        <f>#REF!</f>
        <v>#REF!</v>
      </c>
      <c r="W529" s="351"/>
      <c r="X529" s="351"/>
      <c r="Y529" s="351" t="e">
        <f>#REF!</f>
        <v>#REF!</v>
      </c>
      <c r="Z529" s="351"/>
      <c r="AA529" s="351"/>
      <c r="AB529" s="351" t="e">
        <f>#REF!</f>
        <v>#REF!</v>
      </c>
    </row>
    <row r="530" spans="1:28">
      <c r="A530" s="1057">
        <v>1</v>
      </c>
      <c r="B530" s="1057" t="s">
        <v>806</v>
      </c>
      <c r="C530" s="1057" t="s">
        <v>464</v>
      </c>
      <c r="D530" s="1057" t="s">
        <v>813</v>
      </c>
      <c r="E530" s="1057" t="s">
        <v>742</v>
      </c>
      <c r="G530" s="378"/>
      <c r="H530" s="380"/>
      <c r="I530" s="380"/>
      <c r="J530" s="348" t="s">
        <v>814</v>
      </c>
      <c r="K530" s="365" t="s">
        <v>55</v>
      </c>
      <c r="L530" s="363" t="s">
        <v>3</v>
      </c>
      <c r="M530" s="717" t="s">
        <v>4</v>
      </c>
      <c r="N530" s="363" t="s">
        <v>5</v>
      </c>
      <c r="O530" s="360" t="str">
        <f>'PL,HC,INV'!$P$4</f>
        <v>BIN</v>
      </c>
      <c r="P530" s="360" t="str">
        <f>'PL,HC,INV'!$I$6</f>
        <v>K_INR</v>
      </c>
      <c r="Q530" s="351"/>
      <c r="R530" s="351"/>
      <c r="S530" s="351" t="e">
        <f>#REF!</f>
        <v>#REF!</v>
      </c>
      <c r="T530" s="351"/>
      <c r="U530" s="351"/>
      <c r="V530" s="351" t="e">
        <f>#REF!</f>
        <v>#REF!</v>
      </c>
      <c r="W530" s="351"/>
      <c r="X530" s="351"/>
      <c r="Y530" s="351" t="e">
        <f>#REF!</f>
        <v>#REF!</v>
      </c>
      <c r="Z530" s="351"/>
      <c r="AA530" s="351"/>
      <c r="AB530" s="351" t="e">
        <f>#REF!</f>
        <v>#REF!</v>
      </c>
    </row>
    <row r="531" spans="1:28">
      <c r="A531" s="1057">
        <v>1</v>
      </c>
      <c r="B531" s="1057" t="s">
        <v>806</v>
      </c>
      <c r="C531" s="1057" t="s">
        <v>464</v>
      </c>
      <c r="D531" s="1057" t="s">
        <v>815</v>
      </c>
      <c r="E531" s="1057" t="s">
        <v>742</v>
      </c>
      <c r="G531" s="378"/>
      <c r="H531" s="380"/>
      <c r="I531" s="380"/>
      <c r="J531" s="348" t="s">
        <v>816</v>
      </c>
      <c r="K531" s="365" t="s">
        <v>55</v>
      </c>
      <c r="L531" s="363" t="s">
        <v>3</v>
      </c>
      <c r="M531" s="717" t="s">
        <v>4</v>
      </c>
      <c r="N531" s="363" t="s">
        <v>5</v>
      </c>
      <c r="O531" s="360" t="str">
        <f>'PL,HC,INV'!$P$4</f>
        <v>BIN</v>
      </c>
      <c r="P531" s="360" t="str">
        <f>'PL,HC,INV'!$I$6</f>
        <v>K_INR</v>
      </c>
      <c r="Q531" s="351"/>
      <c r="R531" s="351"/>
      <c r="S531" s="351" t="e">
        <f>#REF!</f>
        <v>#REF!</v>
      </c>
      <c r="T531" s="351"/>
      <c r="U531" s="351"/>
      <c r="V531" s="351" t="e">
        <f>#REF!</f>
        <v>#REF!</v>
      </c>
      <c r="W531" s="351"/>
      <c r="X531" s="351"/>
      <c r="Y531" s="351" t="e">
        <f>#REF!</f>
        <v>#REF!</v>
      </c>
      <c r="Z531" s="351"/>
      <c r="AA531" s="351"/>
      <c r="AB531" s="351" t="e">
        <f>#REF!</f>
        <v>#REF!</v>
      </c>
    </row>
    <row r="532" spans="1:28">
      <c r="A532" s="1057">
        <v>1</v>
      </c>
      <c r="B532" s="1057" t="s">
        <v>806</v>
      </c>
      <c r="C532" s="1057" t="s">
        <v>464</v>
      </c>
      <c r="D532" s="1057" t="s">
        <v>817</v>
      </c>
      <c r="E532" s="1057" t="s">
        <v>742</v>
      </c>
      <c r="G532" s="378"/>
      <c r="H532" s="380"/>
      <c r="I532" s="380"/>
      <c r="J532" s="348" t="s">
        <v>818</v>
      </c>
      <c r="K532" s="365" t="s">
        <v>55</v>
      </c>
      <c r="L532" s="363" t="s">
        <v>3</v>
      </c>
      <c r="M532" s="717" t="s">
        <v>4</v>
      </c>
      <c r="N532" s="363" t="s">
        <v>5</v>
      </c>
      <c r="O532" s="360" t="str">
        <f>'PL,HC,INV'!$P$4</f>
        <v>BIN</v>
      </c>
      <c r="P532" s="360" t="str">
        <f>'PL,HC,INV'!$I$6</f>
        <v>K_INR</v>
      </c>
      <c r="Q532" s="351"/>
      <c r="R532" s="351"/>
      <c r="S532" s="351" t="e">
        <f>#REF!</f>
        <v>#REF!</v>
      </c>
      <c r="T532" s="351"/>
      <c r="U532" s="351"/>
      <c r="V532" s="351" t="e">
        <f>#REF!</f>
        <v>#REF!</v>
      </c>
      <c r="W532" s="351"/>
      <c r="X532" s="351"/>
      <c r="Y532" s="351" t="e">
        <f>#REF!</f>
        <v>#REF!</v>
      </c>
      <c r="Z532" s="351"/>
      <c r="AA532" s="351"/>
      <c r="AB532" s="351" t="e">
        <f>#REF!</f>
        <v>#REF!</v>
      </c>
    </row>
    <row r="533" spans="1:28" s="1306" customFormat="1">
      <c r="A533" s="1306">
        <v>1</v>
      </c>
      <c r="C533" s="1307" t="s">
        <v>461</v>
      </c>
      <c r="F533" s="1309"/>
      <c r="G533" s="1319"/>
      <c r="H533" s="1319"/>
      <c r="I533" s="1320"/>
      <c r="J533" s="1321" t="s">
        <v>564</v>
      </c>
      <c r="K533" s="1322" t="s">
        <v>56</v>
      </c>
      <c r="L533" s="1323" t="s">
        <v>3</v>
      </c>
      <c r="M533" s="1324" t="s">
        <v>4</v>
      </c>
      <c r="N533" s="1325" t="s">
        <v>5</v>
      </c>
      <c r="O533" s="1326" t="str">
        <f>'PL,HC,INV'!$P$4</f>
        <v>BIN</v>
      </c>
      <c r="P533" s="1326" t="str">
        <f>'PL,HC,INV'!$I$6</f>
        <v>K_INR</v>
      </c>
      <c r="Q533" s="1318"/>
      <c r="R533" s="1318"/>
      <c r="S533" s="1318"/>
      <c r="T533" s="1318"/>
      <c r="U533" s="1318"/>
      <c r="V533" s="1318"/>
      <c r="W533" s="1318"/>
      <c r="X533" s="1318"/>
      <c r="Y533" s="1318"/>
      <c r="Z533" s="1318"/>
      <c r="AA533" s="1318"/>
      <c r="AB533" s="1318"/>
    </row>
    <row r="534" spans="1:28">
      <c r="A534" s="1057">
        <v>1</v>
      </c>
      <c r="B534" s="1057" t="s">
        <v>742</v>
      </c>
      <c r="C534" s="1057" t="s">
        <v>461</v>
      </c>
      <c r="D534" s="1057" t="s">
        <v>566</v>
      </c>
      <c r="E534" s="1057" t="s">
        <v>742</v>
      </c>
      <c r="G534" s="378"/>
      <c r="H534" s="380"/>
      <c r="I534" s="380"/>
      <c r="J534" s="348" t="s">
        <v>566</v>
      </c>
      <c r="K534" s="364" t="s">
        <v>344</v>
      </c>
      <c r="L534" s="363" t="s">
        <v>3</v>
      </c>
      <c r="M534" s="717" t="s">
        <v>4</v>
      </c>
      <c r="N534" s="363" t="s">
        <v>5</v>
      </c>
      <c r="O534" s="360" t="str">
        <f>'PL,HC,INV'!$P$4</f>
        <v>BIN</v>
      </c>
      <c r="P534" s="360" t="str">
        <f>'PL,HC,INV'!$I$6</f>
        <v>K_INR</v>
      </c>
      <c r="Q534" s="351"/>
      <c r="R534" s="351"/>
      <c r="S534" s="351" t="e">
        <f>#REF!</f>
        <v>#REF!</v>
      </c>
      <c r="T534" s="351"/>
      <c r="U534" s="351"/>
      <c r="V534" s="351" t="e">
        <f>#REF!</f>
        <v>#REF!</v>
      </c>
      <c r="W534" s="351"/>
      <c r="X534" s="351"/>
      <c r="Y534" s="351" t="e">
        <f>#REF!</f>
        <v>#REF!</v>
      </c>
      <c r="Z534" s="351"/>
      <c r="AA534" s="351"/>
      <c r="AB534" s="351" t="e">
        <f>#REF!</f>
        <v>#REF!</v>
      </c>
    </row>
    <row r="535" spans="1:28">
      <c r="A535" s="1057">
        <v>1</v>
      </c>
      <c r="B535" s="1057" t="s">
        <v>742</v>
      </c>
      <c r="C535" s="1057" t="s">
        <v>461</v>
      </c>
      <c r="D535" s="1057" t="s">
        <v>565</v>
      </c>
      <c r="E535" s="1057" t="s">
        <v>742</v>
      </c>
      <c r="G535" s="378"/>
      <c r="H535" s="380"/>
      <c r="I535" s="380"/>
      <c r="J535" s="348" t="s">
        <v>565</v>
      </c>
      <c r="K535" s="364" t="s">
        <v>344</v>
      </c>
      <c r="L535" s="363" t="s">
        <v>3</v>
      </c>
      <c r="M535" s="717" t="s">
        <v>4</v>
      </c>
      <c r="N535" s="363" t="s">
        <v>5</v>
      </c>
      <c r="O535" s="360" t="str">
        <f>'PL,HC,INV'!$P$4</f>
        <v>BIN</v>
      </c>
      <c r="P535" s="360" t="str">
        <f>'PL,HC,INV'!$I$6</f>
        <v>K_INR</v>
      </c>
      <c r="Q535" s="351"/>
      <c r="R535" s="351"/>
      <c r="S535" s="351" t="e">
        <f>#REF!</f>
        <v>#REF!</v>
      </c>
      <c r="T535" s="351"/>
      <c r="U535" s="351"/>
      <c r="V535" s="351" t="e">
        <f>#REF!</f>
        <v>#REF!</v>
      </c>
      <c r="W535" s="351"/>
      <c r="X535" s="351"/>
      <c r="Y535" s="351" t="e">
        <f>#REF!</f>
        <v>#REF!</v>
      </c>
      <c r="Z535" s="351"/>
      <c r="AA535" s="351"/>
      <c r="AB535" s="351" t="e">
        <f>#REF!</f>
        <v>#REF!</v>
      </c>
    </row>
    <row r="536" spans="1:28" s="1306" customFormat="1">
      <c r="A536" s="1101">
        <v>1</v>
      </c>
      <c r="B536" s="1101"/>
      <c r="C536" s="1101"/>
      <c r="D536" s="1101"/>
      <c r="E536" s="1101"/>
      <c r="F536" s="1327"/>
      <c r="G536" s="378"/>
      <c r="H536" s="378"/>
      <c r="I536" s="379"/>
      <c r="J536" s="1321" t="s">
        <v>805</v>
      </c>
      <c r="K536" s="1322" t="s">
        <v>344</v>
      </c>
      <c r="L536" s="1323" t="s">
        <v>3</v>
      </c>
      <c r="M536" s="1324" t="s">
        <v>4</v>
      </c>
      <c r="N536" s="1325" t="s">
        <v>5</v>
      </c>
      <c r="O536" s="1326" t="str">
        <f>'PL,HC,INV'!$P$4</f>
        <v>BIN</v>
      </c>
      <c r="P536" s="1326" t="str">
        <f>'PL,HC,INV'!$I$6</f>
        <v>K_INR</v>
      </c>
      <c r="Q536" s="1318"/>
      <c r="R536" s="1318"/>
      <c r="S536" s="1318"/>
      <c r="T536" s="1318"/>
      <c r="U536" s="1318"/>
      <c r="V536" s="1318"/>
      <c r="W536" s="1318"/>
      <c r="X536" s="1318"/>
      <c r="Y536" s="1318"/>
      <c r="Z536" s="1318"/>
      <c r="AA536" s="1318"/>
      <c r="AB536" s="1318"/>
    </row>
    <row r="537" spans="1:28">
      <c r="A537" s="1057">
        <v>1</v>
      </c>
      <c r="B537" s="1057" t="s">
        <v>806</v>
      </c>
      <c r="C537" s="1057" t="s">
        <v>56</v>
      </c>
      <c r="D537" s="1057" t="s">
        <v>807</v>
      </c>
      <c r="E537" s="1057" t="s">
        <v>742</v>
      </c>
      <c r="G537" s="378"/>
      <c r="H537" s="380"/>
      <c r="I537" s="380"/>
      <c r="J537" s="348" t="s">
        <v>808</v>
      </c>
      <c r="K537" s="364" t="s">
        <v>344</v>
      </c>
      <c r="L537" s="363" t="s">
        <v>3</v>
      </c>
      <c r="M537" s="717" t="s">
        <v>4</v>
      </c>
      <c r="N537" s="363" t="s">
        <v>5</v>
      </c>
      <c r="O537" s="360" t="str">
        <f>'PL,HC,INV'!$P$4</f>
        <v>BIN</v>
      </c>
      <c r="P537" s="360" t="str">
        <f>'PL,HC,INV'!$I$6</f>
        <v>K_INR</v>
      </c>
      <c r="Q537" s="351"/>
      <c r="R537" s="351"/>
      <c r="S537" s="351" t="e">
        <f>#REF!</f>
        <v>#REF!</v>
      </c>
      <c r="T537" s="351"/>
      <c r="U537" s="351"/>
      <c r="V537" s="351" t="e">
        <f>#REF!</f>
        <v>#REF!</v>
      </c>
      <c r="W537" s="351"/>
      <c r="X537" s="351"/>
      <c r="Y537" s="351" t="e">
        <f>#REF!</f>
        <v>#REF!</v>
      </c>
      <c r="Z537" s="351"/>
      <c r="AA537" s="351"/>
      <c r="AB537" s="351" t="e">
        <f>#REF!</f>
        <v>#REF!</v>
      </c>
    </row>
    <row r="538" spans="1:28">
      <c r="A538" s="1057">
        <v>1</v>
      </c>
      <c r="B538" s="1057" t="s">
        <v>806</v>
      </c>
      <c r="C538" s="1057" t="s">
        <v>56</v>
      </c>
      <c r="D538" s="1057" t="s">
        <v>809</v>
      </c>
      <c r="E538" s="1057" t="s">
        <v>742</v>
      </c>
      <c r="G538" s="378"/>
      <c r="H538" s="380"/>
      <c r="I538" s="380"/>
      <c r="J538" s="348" t="s">
        <v>810</v>
      </c>
      <c r="K538" s="364" t="s">
        <v>344</v>
      </c>
      <c r="L538" s="363" t="s">
        <v>3</v>
      </c>
      <c r="M538" s="717" t="s">
        <v>4</v>
      </c>
      <c r="N538" s="363" t="s">
        <v>5</v>
      </c>
      <c r="O538" s="360" t="str">
        <f>'PL,HC,INV'!$P$4</f>
        <v>BIN</v>
      </c>
      <c r="P538" s="360" t="str">
        <f>'PL,HC,INV'!$I$6</f>
        <v>K_INR</v>
      </c>
      <c r="Q538" s="351"/>
      <c r="R538" s="351"/>
      <c r="S538" s="351" t="e">
        <f>#REF!</f>
        <v>#REF!</v>
      </c>
      <c r="T538" s="351"/>
      <c r="U538" s="351"/>
      <c r="V538" s="351" t="e">
        <f>#REF!</f>
        <v>#REF!</v>
      </c>
      <c r="W538" s="351"/>
      <c r="X538" s="351"/>
      <c r="Y538" s="351" t="e">
        <f>#REF!</f>
        <v>#REF!</v>
      </c>
      <c r="Z538" s="351"/>
      <c r="AA538" s="351"/>
      <c r="AB538" s="351" t="e">
        <f>#REF!</f>
        <v>#REF!</v>
      </c>
    </row>
    <row r="539" spans="1:28">
      <c r="A539" s="1057">
        <v>1</v>
      </c>
      <c r="B539" s="1057" t="s">
        <v>806</v>
      </c>
      <c r="C539" s="1057" t="s">
        <v>56</v>
      </c>
      <c r="D539" s="1057" t="s">
        <v>811</v>
      </c>
      <c r="E539" s="1057" t="s">
        <v>742</v>
      </c>
      <c r="G539" s="378"/>
      <c r="H539" s="380"/>
      <c r="I539" s="380"/>
      <c r="J539" s="348" t="s">
        <v>812</v>
      </c>
      <c r="K539" s="364" t="s">
        <v>344</v>
      </c>
      <c r="L539" s="363" t="s">
        <v>3</v>
      </c>
      <c r="M539" s="717" t="s">
        <v>4</v>
      </c>
      <c r="N539" s="363" t="s">
        <v>5</v>
      </c>
      <c r="O539" s="360" t="str">
        <f>'PL,HC,INV'!$P$4</f>
        <v>BIN</v>
      </c>
      <c r="P539" s="360" t="str">
        <f>'PL,HC,INV'!$I$6</f>
        <v>K_INR</v>
      </c>
      <c r="Q539" s="351"/>
      <c r="R539" s="351"/>
      <c r="S539" s="351" t="e">
        <f>#REF!</f>
        <v>#REF!</v>
      </c>
      <c r="T539" s="351"/>
      <c r="U539" s="351"/>
      <c r="V539" s="351" t="e">
        <f>#REF!</f>
        <v>#REF!</v>
      </c>
      <c r="W539" s="351"/>
      <c r="X539" s="351"/>
      <c r="Y539" s="351" t="e">
        <f>#REF!</f>
        <v>#REF!</v>
      </c>
      <c r="Z539" s="351"/>
      <c r="AA539" s="351"/>
      <c r="AB539" s="351" t="e">
        <f>#REF!</f>
        <v>#REF!</v>
      </c>
    </row>
    <row r="540" spans="1:28">
      <c r="A540" s="1057">
        <v>1</v>
      </c>
      <c r="B540" s="1057" t="s">
        <v>806</v>
      </c>
      <c r="C540" s="1057" t="s">
        <v>56</v>
      </c>
      <c r="D540" s="1057" t="s">
        <v>813</v>
      </c>
      <c r="E540" s="1057" t="s">
        <v>742</v>
      </c>
      <c r="G540" s="378"/>
      <c r="H540" s="380"/>
      <c r="I540" s="380"/>
      <c r="J540" s="348" t="s">
        <v>814</v>
      </c>
      <c r="K540" s="364" t="s">
        <v>344</v>
      </c>
      <c r="L540" s="363" t="s">
        <v>3</v>
      </c>
      <c r="M540" s="717" t="s">
        <v>4</v>
      </c>
      <c r="N540" s="363" t="s">
        <v>5</v>
      </c>
      <c r="O540" s="360" t="str">
        <f>'PL,HC,INV'!$P$4</f>
        <v>BIN</v>
      </c>
      <c r="P540" s="360" t="str">
        <f>'PL,HC,INV'!$I$6</f>
        <v>K_INR</v>
      </c>
      <c r="Q540" s="351"/>
      <c r="R540" s="351"/>
      <c r="S540" s="351" t="e">
        <f>#REF!</f>
        <v>#REF!</v>
      </c>
      <c r="T540" s="351"/>
      <c r="U540" s="351"/>
      <c r="V540" s="351" t="e">
        <f>#REF!</f>
        <v>#REF!</v>
      </c>
      <c r="W540" s="351"/>
      <c r="X540" s="351"/>
      <c r="Y540" s="351" t="e">
        <f>#REF!</f>
        <v>#REF!</v>
      </c>
      <c r="Z540" s="351"/>
      <c r="AA540" s="351"/>
      <c r="AB540" s="351" t="e">
        <f>#REF!</f>
        <v>#REF!</v>
      </c>
    </row>
    <row r="541" spans="1:28">
      <c r="A541" s="1057">
        <v>1</v>
      </c>
      <c r="B541" s="1057" t="s">
        <v>806</v>
      </c>
      <c r="C541" s="1057" t="s">
        <v>56</v>
      </c>
      <c r="D541" s="1057" t="s">
        <v>815</v>
      </c>
      <c r="E541" s="1057" t="s">
        <v>742</v>
      </c>
      <c r="G541" s="378"/>
      <c r="H541" s="380"/>
      <c r="I541" s="380"/>
      <c r="J541" s="348" t="s">
        <v>816</v>
      </c>
      <c r="K541" s="364" t="s">
        <v>344</v>
      </c>
      <c r="L541" s="363" t="s">
        <v>3</v>
      </c>
      <c r="M541" s="717" t="s">
        <v>4</v>
      </c>
      <c r="N541" s="363" t="s">
        <v>5</v>
      </c>
      <c r="O541" s="360" t="str">
        <f>'PL,HC,INV'!$P$4</f>
        <v>BIN</v>
      </c>
      <c r="P541" s="360" t="str">
        <f>'PL,HC,INV'!$I$6</f>
        <v>K_INR</v>
      </c>
      <c r="Q541" s="351"/>
      <c r="R541" s="351"/>
      <c r="S541" s="351" t="e">
        <f>#REF!</f>
        <v>#REF!</v>
      </c>
      <c r="T541" s="351"/>
      <c r="U541" s="351"/>
      <c r="V541" s="351" t="e">
        <f>#REF!</f>
        <v>#REF!</v>
      </c>
      <c r="W541" s="351"/>
      <c r="X541" s="351"/>
      <c r="Y541" s="351" t="e">
        <f>#REF!</f>
        <v>#REF!</v>
      </c>
      <c r="Z541" s="351"/>
      <c r="AA541" s="351"/>
      <c r="AB541" s="351" t="e">
        <f>#REF!</f>
        <v>#REF!</v>
      </c>
    </row>
    <row r="542" spans="1:28">
      <c r="A542" s="1057">
        <v>1</v>
      </c>
      <c r="B542" s="1057" t="s">
        <v>806</v>
      </c>
      <c r="C542" s="1057" t="s">
        <v>56</v>
      </c>
      <c r="D542" s="1057" t="s">
        <v>817</v>
      </c>
      <c r="E542" s="1057" t="s">
        <v>742</v>
      </c>
      <c r="G542" s="378"/>
      <c r="H542" s="380"/>
      <c r="I542" s="380"/>
      <c r="J542" s="348" t="s">
        <v>818</v>
      </c>
      <c r="K542" s="364" t="s">
        <v>344</v>
      </c>
      <c r="L542" s="363" t="s">
        <v>3</v>
      </c>
      <c r="M542" s="717" t="s">
        <v>4</v>
      </c>
      <c r="N542" s="363" t="s">
        <v>5</v>
      </c>
      <c r="O542" s="360" t="str">
        <f>'PL,HC,INV'!$P$4</f>
        <v>BIN</v>
      </c>
      <c r="P542" s="360" t="str">
        <f>'PL,HC,INV'!$I$6</f>
        <v>K_INR</v>
      </c>
      <c r="Q542" s="351"/>
      <c r="R542" s="351"/>
      <c r="S542" s="351" t="e">
        <f>#REF!</f>
        <v>#REF!</v>
      </c>
      <c r="T542" s="351"/>
      <c r="U542" s="351"/>
      <c r="V542" s="351" t="e">
        <f>#REF!</f>
        <v>#REF!</v>
      </c>
      <c r="W542" s="351"/>
      <c r="X542" s="351"/>
      <c r="Y542" s="351" t="e">
        <f>#REF!</f>
        <v>#REF!</v>
      </c>
      <c r="Z542" s="351"/>
      <c r="AA542" s="351"/>
      <c r="AB542" s="351" t="e">
        <f>#REF!</f>
        <v>#REF!</v>
      </c>
    </row>
    <row r="543" spans="1:28" s="1306" customFormat="1">
      <c r="A543" s="1306">
        <v>1</v>
      </c>
      <c r="C543" s="1307" t="s">
        <v>462</v>
      </c>
      <c r="F543" s="1309"/>
      <c r="G543" s="1319"/>
      <c r="H543" s="1319"/>
      <c r="I543" s="1320"/>
      <c r="J543" s="1321" t="s">
        <v>564</v>
      </c>
      <c r="K543" s="1313" t="s">
        <v>58</v>
      </c>
      <c r="L543" s="1323" t="s">
        <v>3</v>
      </c>
      <c r="M543" s="1324" t="s">
        <v>4</v>
      </c>
      <c r="N543" s="1325" t="s">
        <v>5</v>
      </c>
      <c r="O543" s="1326" t="str">
        <f>'PL,HC,INV'!$P$4</f>
        <v>BIN</v>
      </c>
      <c r="P543" s="1326" t="str">
        <f>'PL,HC,INV'!$I$6</f>
        <v>K_INR</v>
      </c>
      <c r="Q543" s="1318"/>
      <c r="R543" s="1318"/>
      <c r="S543" s="1318"/>
      <c r="T543" s="1318"/>
      <c r="U543" s="1318"/>
      <c r="V543" s="1318"/>
      <c r="W543" s="1318"/>
      <c r="X543" s="1318"/>
      <c r="Y543" s="1318"/>
      <c r="Z543" s="1318"/>
      <c r="AA543" s="1318"/>
      <c r="AB543" s="1318"/>
    </row>
    <row r="544" spans="1:28">
      <c r="A544" s="1057">
        <v>1</v>
      </c>
      <c r="B544" s="1057" t="s">
        <v>742</v>
      </c>
      <c r="C544" s="1057" t="s">
        <v>462</v>
      </c>
      <c r="D544" s="1057" t="s">
        <v>566</v>
      </c>
      <c r="E544" s="1057" t="s">
        <v>742</v>
      </c>
      <c r="G544" s="378"/>
      <c r="H544" s="380"/>
      <c r="I544" s="380"/>
      <c r="J544" s="348" t="s">
        <v>566</v>
      </c>
      <c r="K544" s="365" t="s">
        <v>58</v>
      </c>
      <c r="L544" s="363" t="s">
        <v>3</v>
      </c>
      <c r="M544" s="717" t="s">
        <v>4</v>
      </c>
      <c r="N544" s="363" t="s">
        <v>5</v>
      </c>
      <c r="O544" s="360" t="str">
        <f>'PL,HC,INV'!$P$4</f>
        <v>BIN</v>
      </c>
      <c r="P544" s="360" t="str">
        <f>'PL,HC,INV'!$I$6</f>
        <v>K_INR</v>
      </c>
      <c r="Q544" s="351"/>
      <c r="R544" s="351"/>
      <c r="S544" s="351" t="e">
        <f>#REF!</f>
        <v>#REF!</v>
      </c>
      <c r="T544" s="351"/>
      <c r="U544" s="351"/>
      <c r="V544" s="351" t="e">
        <f>#REF!</f>
        <v>#REF!</v>
      </c>
      <c r="W544" s="351"/>
      <c r="X544" s="351"/>
      <c r="Y544" s="351" t="e">
        <f>#REF!</f>
        <v>#REF!</v>
      </c>
      <c r="Z544" s="351"/>
      <c r="AA544" s="351"/>
      <c r="AB544" s="351" t="e">
        <f>#REF!</f>
        <v>#REF!</v>
      </c>
    </row>
    <row r="545" spans="1:28">
      <c r="A545" s="1057">
        <v>1</v>
      </c>
      <c r="B545" s="1057" t="s">
        <v>742</v>
      </c>
      <c r="C545" s="1057" t="s">
        <v>462</v>
      </c>
      <c r="D545" s="1057" t="s">
        <v>565</v>
      </c>
      <c r="E545" s="1057" t="s">
        <v>742</v>
      </c>
      <c r="G545" s="378"/>
      <c r="H545" s="380"/>
      <c r="I545" s="380"/>
      <c r="J545" s="348" t="s">
        <v>565</v>
      </c>
      <c r="K545" s="365" t="s">
        <v>58</v>
      </c>
      <c r="L545" s="363" t="s">
        <v>3</v>
      </c>
      <c r="M545" s="717" t="s">
        <v>4</v>
      </c>
      <c r="N545" s="363" t="s">
        <v>5</v>
      </c>
      <c r="O545" s="360" t="str">
        <f>'PL,HC,INV'!$P$4</f>
        <v>BIN</v>
      </c>
      <c r="P545" s="360" t="str">
        <f>'PL,HC,INV'!$I$6</f>
        <v>K_INR</v>
      </c>
      <c r="Q545" s="351"/>
      <c r="R545" s="351"/>
      <c r="S545" s="351" t="e">
        <f>#REF!</f>
        <v>#REF!</v>
      </c>
      <c r="T545" s="351"/>
      <c r="U545" s="351"/>
      <c r="V545" s="351" t="e">
        <f>#REF!</f>
        <v>#REF!</v>
      </c>
      <c r="W545" s="351"/>
      <c r="X545" s="351"/>
      <c r="Y545" s="351" t="e">
        <f>#REF!</f>
        <v>#REF!</v>
      </c>
      <c r="Z545" s="351"/>
      <c r="AA545" s="351"/>
      <c r="AB545" s="351" t="e">
        <f>#REF!</f>
        <v>#REF!</v>
      </c>
    </row>
    <row r="546" spans="1:28" s="1306" customFormat="1">
      <c r="A546" s="1101">
        <v>1</v>
      </c>
      <c r="B546" s="1101"/>
      <c r="C546" s="1101"/>
      <c r="D546" s="1101"/>
      <c r="E546" s="1101"/>
      <c r="F546" s="1327"/>
      <c r="G546" s="378"/>
      <c r="H546" s="378"/>
      <c r="I546" s="379"/>
      <c r="J546" s="1321" t="s">
        <v>805</v>
      </c>
      <c r="K546" s="1313" t="s">
        <v>462</v>
      </c>
      <c r="L546" s="1323" t="s">
        <v>3</v>
      </c>
      <c r="M546" s="1324" t="s">
        <v>4</v>
      </c>
      <c r="N546" s="1325" t="s">
        <v>5</v>
      </c>
      <c r="O546" s="1326" t="str">
        <f>'PL,HC,INV'!$P$4</f>
        <v>BIN</v>
      </c>
      <c r="P546" s="1326" t="str">
        <f>'PL,HC,INV'!$I$6</f>
        <v>K_INR</v>
      </c>
      <c r="Q546" s="1318"/>
      <c r="R546" s="1318"/>
      <c r="S546" s="1318"/>
      <c r="T546" s="1318"/>
      <c r="U546" s="1318"/>
      <c r="V546" s="1318"/>
      <c r="W546" s="1318"/>
      <c r="X546" s="1318"/>
      <c r="Y546" s="1318"/>
      <c r="Z546" s="1318"/>
      <c r="AA546" s="1318"/>
      <c r="AB546" s="1318"/>
    </row>
    <row r="547" spans="1:28">
      <c r="A547" s="1057">
        <v>1</v>
      </c>
      <c r="B547" s="1057" t="s">
        <v>806</v>
      </c>
      <c r="C547" s="1057" t="s">
        <v>462</v>
      </c>
      <c r="D547" s="1057" t="s">
        <v>807</v>
      </c>
      <c r="E547" s="1057" t="s">
        <v>742</v>
      </c>
      <c r="G547" s="378"/>
      <c r="H547" s="380"/>
      <c r="I547" s="380"/>
      <c r="J547" s="348" t="s">
        <v>808</v>
      </c>
      <c r="K547" s="365" t="s">
        <v>58</v>
      </c>
      <c r="L547" s="363" t="s">
        <v>3</v>
      </c>
      <c r="M547" s="717" t="s">
        <v>4</v>
      </c>
      <c r="N547" s="363" t="s">
        <v>5</v>
      </c>
      <c r="O547" s="360" t="str">
        <f>'PL,HC,INV'!$P$4</f>
        <v>BIN</v>
      </c>
      <c r="P547" s="360" t="str">
        <f>'PL,HC,INV'!$I$6</f>
        <v>K_INR</v>
      </c>
      <c r="Q547" s="351"/>
      <c r="R547" s="351"/>
      <c r="S547" s="351" t="e">
        <f>#REF!</f>
        <v>#REF!</v>
      </c>
      <c r="T547" s="351"/>
      <c r="U547" s="351"/>
      <c r="V547" s="351" t="e">
        <f>#REF!</f>
        <v>#REF!</v>
      </c>
      <c r="W547" s="351"/>
      <c r="X547" s="351"/>
      <c r="Y547" s="351" t="e">
        <f>#REF!</f>
        <v>#REF!</v>
      </c>
      <c r="Z547" s="351"/>
      <c r="AA547" s="351"/>
      <c r="AB547" s="351" t="e">
        <f>#REF!</f>
        <v>#REF!</v>
      </c>
    </row>
    <row r="548" spans="1:28">
      <c r="A548" s="1057">
        <v>1</v>
      </c>
      <c r="B548" s="1057" t="s">
        <v>806</v>
      </c>
      <c r="C548" s="1057" t="s">
        <v>462</v>
      </c>
      <c r="D548" s="1057" t="s">
        <v>809</v>
      </c>
      <c r="E548" s="1057" t="s">
        <v>742</v>
      </c>
      <c r="G548" s="378"/>
      <c r="H548" s="380"/>
      <c r="I548" s="380"/>
      <c r="J548" s="348" t="s">
        <v>810</v>
      </c>
      <c r="K548" s="365" t="s">
        <v>58</v>
      </c>
      <c r="L548" s="363" t="s">
        <v>3</v>
      </c>
      <c r="M548" s="717" t="s">
        <v>4</v>
      </c>
      <c r="N548" s="363" t="s">
        <v>5</v>
      </c>
      <c r="O548" s="360" t="str">
        <f>'PL,HC,INV'!$P$4</f>
        <v>BIN</v>
      </c>
      <c r="P548" s="360" t="str">
        <f>'PL,HC,INV'!$I$6</f>
        <v>K_INR</v>
      </c>
      <c r="Q548" s="351"/>
      <c r="R548" s="351"/>
      <c r="S548" s="351" t="e">
        <f>#REF!</f>
        <v>#REF!</v>
      </c>
      <c r="T548" s="351"/>
      <c r="U548" s="351"/>
      <c r="V548" s="351" t="e">
        <f>#REF!</f>
        <v>#REF!</v>
      </c>
      <c r="W548" s="351"/>
      <c r="X548" s="351"/>
      <c r="Y548" s="351" t="e">
        <f>#REF!</f>
        <v>#REF!</v>
      </c>
      <c r="Z548" s="351"/>
      <c r="AA548" s="351"/>
      <c r="AB548" s="351" t="e">
        <f>#REF!</f>
        <v>#REF!</v>
      </c>
    </row>
    <row r="549" spans="1:28">
      <c r="A549" s="1057">
        <v>1</v>
      </c>
      <c r="B549" s="1057" t="s">
        <v>806</v>
      </c>
      <c r="C549" s="1057" t="s">
        <v>462</v>
      </c>
      <c r="D549" s="1057" t="s">
        <v>811</v>
      </c>
      <c r="E549" s="1057" t="s">
        <v>742</v>
      </c>
      <c r="G549" s="378"/>
      <c r="H549" s="380"/>
      <c r="I549" s="380"/>
      <c r="J549" s="348" t="s">
        <v>812</v>
      </c>
      <c r="K549" s="365" t="s">
        <v>58</v>
      </c>
      <c r="L549" s="363" t="s">
        <v>3</v>
      </c>
      <c r="M549" s="717" t="s">
        <v>4</v>
      </c>
      <c r="N549" s="363" t="s">
        <v>5</v>
      </c>
      <c r="O549" s="360" t="str">
        <f>'PL,HC,INV'!$P$4</f>
        <v>BIN</v>
      </c>
      <c r="P549" s="360" t="str">
        <f>'PL,HC,INV'!$I$6</f>
        <v>K_INR</v>
      </c>
      <c r="Q549" s="351"/>
      <c r="R549" s="351"/>
      <c r="S549" s="351" t="e">
        <f>#REF!</f>
        <v>#REF!</v>
      </c>
      <c r="T549" s="351"/>
      <c r="U549" s="351"/>
      <c r="V549" s="351" t="e">
        <f>#REF!</f>
        <v>#REF!</v>
      </c>
      <c r="W549" s="351"/>
      <c r="X549" s="351"/>
      <c r="Y549" s="351" t="e">
        <f>#REF!</f>
        <v>#REF!</v>
      </c>
      <c r="Z549" s="351"/>
      <c r="AA549" s="351"/>
      <c r="AB549" s="351" t="e">
        <f>#REF!</f>
        <v>#REF!</v>
      </c>
    </row>
    <row r="550" spans="1:28">
      <c r="A550" s="1057">
        <v>1</v>
      </c>
      <c r="B550" s="1057" t="s">
        <v>806</v>
      </c>
      <c r="C550" s="1057" t="s">
        <v>462</v>
      </c>
      <c r="D550" s="1057" t="s">
        <v>813</v>
      </c>
      <c r="E550" s="1057" t="s">
        <v>742</v>
      </c>
      <c r="G550" s="378"/>
      <c r="H550" s="380"/>
      <c r="I550" s="380"/>
      <c r="J550" s="348" t="s">
        <v>814</v>
      </c>
      <c r="K550" s="365" t="s">
        <v>58</v>
      </c>
      <c r="L550" s="363" t="s">
        <v>3</v>
      </c>
      <c r="M550" s="717" t="s">
        <v>4</v>
      </c>
      <c r="N550" s="363" t="s">
        <v>5</v>
      </c>
      <c r="O550" s="360" t="str">
        <f>'PL,HC,INV'!$P$4</f>
        <v>BIN</v>
      </c>
      <c r="P550" s="360" t="str">
        <f>'PL,HC,INV'!$I$6</f>
        <v>K_INR</v>
      </c>
      <c r="Q550" s="351"/>
      <c r="R550" s="351"/>
      <c r="S550" s="351" t="e">
        <f>#REF!</f>
        <v>#REF!</v>
      </c>
      <c r="T550" s="351"/>
      <c r="U550" s="351"/>
      <c r="V550" s="351" t="e">
        <f>#REF!</f>
        <v>#REF!</v>
      </c>
      <c r="W550" s="351"/>
      <c r="X550" s="351"/>
      <c r="Y550" s="351" t="e">
        <f>#REF!</f>
        <v>#REF!</v>
      </c>
      <c r="Z550" s="351"/>
      <c r="AA550" s="351"/>
      <c r="AB550" s="351" t="e">
        <f>#REF!</f>
        <v>#REF!</v>
      </c>
    </row>
    <row r="551" spans="1:28">
      <c r="A551" s="1057">
        <v>1</v>
      </c>
      <c r="B551" s="1057" t="s">
        <v>806</v>
      </c>
      <c r="C551" s="1057" t="s">
        <v>462</v>
      </c>
      <c r="D551" s="1057" t="s">
        <v>815</v>
      </c>
      <c r="E551" s="1057" t="s">
        <v>742</v>
      </c>
      <c r="G551" s="378"/>
      <c r="H551" s="380"/>
      <c r="I551" s="380"/>
      <c r="J551" s="348" t="s">
        <v>816</v>
      </c>
      <c r="K551" s="365" t="s">
        <v>58</v>
      </c>
      <c r="L551" s="363" t="s">
        <v>3</v>
      </c>
      <c r="M551" s="717" t="s">
        <v>4</v>
      </c>
      <c r="N551" s="363" t="s">
        <v>5</v>
      </c>
      <c r="O551" s="360" t="str">
        <f>'PL,HC,INV'!$P$4</f>
        <v>BIN</v>
      </c>
      <c r="P551" s="360" t="str">
        <f>'PL,HC,INV'!$I$6</f>
        <v>K_INR</v>
      </c>
      <c r="Q551" s="351"/>
      <c r="R551" s="351"/>
      <c r="S551" s="351" t="e">
        <f>#REF!</f>
        <v>#REF!</v>
      </c>
      <c r="T551" s="351"/>
      <c r="U551" s="351"/>
      <c r="V551" s="351" t="e">
        <f>#REF!</f>
        <v>#REF!</v>
      </c>
      <c r="W551" s="351"/>
      <c r="X551" s="351"/>
      <c r="Y551" s="351" t="e">
        <f>#REF!</f>
        <v>#REF!</v>
      </c>
      <c r="Z551" s="351"/>
      <c r="AA551" s="351"/>
      <c r="AB551" s="351" t="e">
        <f>#REF!</f>
        <v>#REF!</v>
      </c>
    </row>
    <row r="552" spans="1:28">
      <c r="A552" s="1057">
        <v>1</v>
      </c>
      <c r="B552" s="1057" t="s">
        <v>806</v>
      </c>
      <c r="C552" s="1057" t="s">
        <v>462</v>
      </c>
      <c r="D552" s="1057" t="s">
        <v>817</v>
      </c>
      <c r="E552" s="1057" t="s">
        <v>742</v>
      </c>
      <c r="G552" s="378"/>
      <c r="H552" s="380"/>
      <c r="I552" s="380"/>
      <c r="J552" s="348" t="s">
        <v>818</v>
      </c>
      <c r="K552" s="365" t="s">
        <v>58</v>
      </c>
      <c r="L552" s="363" t="s">
        <v>3</v>
      </c>
      <c r="M552" s="717" t="s">
        <v>4</v>
      </c>
      <c r="N552" s="363" t="s">
        <v>5</v>
      </c>
      <c r="O552" s="360" t="str">
        <f>'PL,HC,INV'!$P$4</f>
        <v>BIN</v>
      </c>
      <c r="P552" s="360" t="str">
        <f>'PL,HC,INV'!$I$6</f>
        <v>K_INR</v>
      </c>
      <c r="Q552" s="351"/>
      <c r="R552" s="351"/>
      <c r="S552" s="351" t="e">
        <f>#REF!</f>
        <v>#REF!</v>
      </c>
      <c r="T552" s="351"/>
      <c r="U552" s="351"/>
      <c r="V552" s="351" t="e">
        <f>#REF!</f>
        <v>#REF!</v>
      </c>
      <c r="W552" s="351"/>
      <c r="X552" s="351"/>
      <c r="Y552" s="351" t="e">
        <f>#REF!</f>
        <v>#REF!</v>
      </c>
      <c r="Z552" s="351"/>
      <c r="AA552" s="351"/>
      <c r="AB552" s="351" t="e">
        <f>#REF!</f>
        <v>#REF!</v>
      </c>
    </row>
    <row r="553" spans="1:28" s="1306" customFormat="1">
      <c r="A553" s="1306">
        <v>1</v>
      </c>
      <c r="C553" s="2637" t="s">
        <v>1065</v>
      </c>
      <c r="F553" s="1309"/>
      <c r="G553" s="1319"/>
      <c r="H553" s="1319"/>
      <c r="I553" s="1320"/>
      <c r="J553" s="1321" t="s">
        <v>564</v>
      </c>
      <c r="K553" s="1322" t="s">
        <v>90</v>
      </c>
      <c r="L553" s="1323" t="s">
        <v>3</v>
      </c>
      <c r="M553" s="1324" t="s">
        <v>4</v>
      </c>
      <c r="N553" s="1325" t="s">
        <v>5</v>
      </c>
      <c r="O553" s="1326" t="str">
        <f>'PL,HC,INV'!$P$4</f>
        <v>BIN</v>
      </c>
      <c r="P553" s="1326" t="str">
        <f>'PL,HC,INV'!$I$6</f>
        <v>K_INR</v>
      </c>
      <c r="Q553" s="1318"/>
      <c r="R553" s="1318"/>
      <c r="S553" s="1318"/>
      <c r="T553" s="1318"/>
      <c r="U553" s="1318"/>
      <c r="V553" s="1318"/>
      <c r="W553" s="1318"/>
      <c r="X553" s="1318"/>
      <c r="Y553" s="1318"/>
      <c r="Z553" s="1318"/>
      <c r="AA553" s="1318"/>
      <c r="AB553" s="1318"/>
    </row>
    <row r="554" spans="1:28">
      <c r="A554" s="1057">
        <v>1</v>
      </c>
      <c r="B554" s="1057" t="s">
        <v>742</v>
      </c>
      <c r="C554" s="2633" t="s">
        <v>1119</v>
      </c>
      <c r="D554" s="1057" t="s">
        <v>566</v>
      </c>
      <c r="E554" s="1057" t="s">
        <v>742</v>
      </c>
      <c r="G554" s="378"/>
      <c r="H554" s="380"/>
      <c r="I554" s="380"/>
      <c r="J554" s="348" t="s">
        <v>566</v>
      </c>
      <c r="K554" s="364" t="s">
        <v>90</v>
      </c>
      <c r="L554" s="363" t="s">
        <v>3</v>
      </c>
      <c r="M554" s="717" t="s">
        <v>4</v>
      </c>
      <c r="N554" s="363" t="s">
        <v>5</v>
      </c>
      <c r="O554" s="360" t="str">
        <f>'PL,HC,INV'!$P$4</f>
        <v>BIN</v>
      </c>
      <c r="P554" s="360" t="str">
        <f>'PL,HC,INV'!$I$6</f>
        <v>K_INR</v>
      </c>
      <c r="Q554" s="351"/>
      <c r="R554" s="351"/>
      <c r="S554" s="351" t="e">
        <f>#REF!</f>
        <v>#REF!</v>
      </c>
      <c r="T554" s="351"/>
      <c r="U554" s="351"/>
      <c r="V554" s="351" t="e">
        <f>#REF!</f>
        <v>#REF!</v>
      </c>
      <c r="W554" s="351"/>
      <c r="X554" s="351"/>
      <c r="Y554" s="351" t="e">
        <f>#REF!</f>
        <v>#REF!</v>
      </c>
      <c r="Z554" s="351"/>
      <c r="AA554" s="351"/>
      <c r="AB554" s="351" t="e">
        <f>#REF!</f>
        <v>#REF!</v>
      </c>
    </row>
    <row r="555" spans="1:28">
      <c r="A555" s="1057">
        <v>1</v>
      </c>
      <c r="B555" s="1057" t="s">
        <v>742</v>
      </c>
      <c r="C555" s="2633" t="s">
        <v>1119</v>
      </c>
      <c r="D555" s="1057" t="s">
        <v>565</v>
      </c>
      <c r="E555" s="1057" t="s">
        <v>742</v>
      </c>
      <c r="G555" s="378"/>
      <c r="H555" s="380"/>
      <c r="I555" s="380"/>
      <c r="J555" s="348" t="s">
        <v>565</v>
      </c>
      <c r="K555" s="364" t="s">
        <v>90</v>
      </c>
      <c r="L555" s="363" t="s">
        <v>3</v>
      </c>
      <c r="M555" s="717" t="s">
        <v>4</v>
      </c>
      <c r="N555" s="363" t="s">
        <v>5</v>
      </c>
      <c r="O555" s="360" t="str">
        <f>'PL,HC,INV'!$P$4</f>
        <v>BIN</v>
      </c>
      <c r="P555" s="360" t="str">
        <f>'PL,HC,INV'!$I$6</f>
        <v>K_INR</v>
      </c>
      <c r="Q555" s="351"/>
      <c r="R555" s="351"/>
      <c r="S555" s="351" t="e">
        <f>#REF!</f>
        <v>#REF!</v>
      </c>
      <c r="T555" s="351"/>
      <c r="U555" s="351"/>
      <c r="V555" s="351" t="e">
        <f>#REF!</f>
        <v>#REF!</v>
      </c>
      <c r="W555" s="351"/>
      <c r="X555" s="351"/>
      <c r="Y555" s="351" t="e">
        <f>#REF!</f>
        <v>#REF!</v>
      </c>
      <c r="Z555" s="351"/>
      <c r="AA555" s="351"/>
      <c r="AB555" s="351" t="e">
        <f>#REF!</f>
        <v>#REF!</v>
      </c>
    </row>
    <row r="556" spans="1:28" s="1306" customFormat="1">
      <c r="A556" s="1101">
        <v>1</v>
      </c>
      <c r="B556" s="1101"/>
      <c r="C556" s="2638"/>
      <c r="D556" s="1101"/>
      <c r="E556" s="1101"/>
      <c r="F556" s="1327"/>
      <c r="G556" s="378"/>
      <c r="H556" s="378"/>
      <c r="I556" s="379"/>
      <c r="J556" s="1321" t="s">
        <v>805</v>
      </c>
      <c r="K556" s="1322" t="s">
        <v>90</v>
      </c>
      <c r="L556" s="1323" t="s">
        <v>3</v>
      </c>
      <c r="M556" s="1324" t="s">
        <v>4</v>
      </c>
      <c r="N556" s="1325" t="s">
        <v>5</v>
      </c>
      <c r="O556" s="1326" t="str">
        <f>'PL,HC,INV'!$P$4</f>
        <v>BIN</v>
      </c>
      <c r="P556" s="1326" t="str">
        <f>'PL,HC,INV'!$I$6</f>
        <v>K_INR</v>
      </c>
      <c r="Q556" s="1318"/>
      <c r="R556" s="1318"/>
      <c r="S556" s="1318"/>
      <c r="T556" s="1318"/>
      <c r="U556" s="1318"/>
      <c r="V556" s="1318"/>
      <c r="W556" s="1318"/>
      <c r="X556" s="1318"/>
      <c r="Y556" s="1318"/>
      <c r="Z556" s="1318"/>
      <c r="AA556" s="1318"/>
      <c r="AB556" s="1318"/>
    </row>
    <row r="557" spans="1:28">
      <c r="A557" s="1057">
        <v>1</v>
      </c>
      <c r="B557" s="1057" t="s">
        <v>806</v>
      </c>
      <c r="C557" s="2633" t="s">
        <v>1119</v>
      </c>
      <c r="D557" s="1057" t="s">
        <v>807</v>
      </c>
      <c r="E557" s="1057" t="s">
        <v>742</v>
      </c>
      <c r="G557" s="378"/>
      <c r="H557" s="380"/>
      <c r="I557" s="380"/>
      <c r="J557" s="348" t="s">
        <v>808</v>
      </c>
      <c r="K557" s="364" t="s">
        <v>90</v>
      </c>
      <c r="L557" s="363" t="s">
        <v>3</v>
      </c>
      <c r="M557" s="717" t="s">
        <v>4</v>
      </c>
      <c r="N557" s="363" t="s">
        <v>5</v>
      </c>
      <c r="O557" s="360" t="str">
        <f>'PL,HC,INV'!$P$4</f>
        <v>BIN</v>
      </c>
      <c r="P557" s="360" t="str">
        <f>'PL,HC,INV'!$I$6</f>
        <v>K_INR</v>
      </c>
      <c r="Q557" s="351"/>
      <c r="R557" s="351"/>
      <c r="S557" s="351" t="e">
        <f>#REF!</f>
        <v>#REF!</v>
      </c>
      <c r="T557" s="351"/>
      <c r="U557" s="351"/>
      <c r="V557" s="351" t="e">
        <f>#REF!</f>
        <v>#REF!</v>
      </c>
      <c r="W557" s="351"/>
      <c r="X557" s="351"/>
      <c r="Y557" s="351" t="e">
        <f>#REF!</f>
        <v>#REF!</v>
      </c>
      <c r="Z557" s="351"/>
      <c r="AA557" s="351"/>
      <c r="AB557" s="351" t="e">
        <f>#REF!</f>
        <v>#REF!</v>
      </c>
    </row>
    <row r="558" spans="1:28">
      <c r="A558" s="1057">
        <v>1</v>
      </c>
      <c r="B558" s="1057" t="s">
        <v>806</v>
      </c>
      <c r="C558" s="2633" t="s">
        <v>1119</v>
      </c>
      <c r="D558" s="1057" t="s">
        <v>809</v>
      </c>
      <c r="E558" s="1057" t="s">
        <v>742</v>
      </c>
      <c r="G558" s="378"/>
      <c r="H558" s="380"/>
      <c r="I558" s="380"/>
      <c r="J558" s="348" t="s">
        <v>810</v>
      </c>
      <c r="K558" s="364" t="s">
        <v>90</v>
      </c>
      <c r="L558" s="363" t="s">
        <v>3</v>
      </c>
      <c r="M558" s="717" t="s">
        <v>4</v>
      </c>
      <c r="N558" s="363" t="s">
        <v>5</v>
      </c>
      <c r="O558" s="360" t="str">
        <f>'PL,HC,INV'!$P$4</f>
        <v>BIN</v>
      </c>
      <c r="P558" s="360" t="str">
        <f>'PL,HC,INV'!$I$6</f>
        <v>K_INR</v>
      </c>
      <c r="Q558" s="351"/>
      <c r="R558" s="351"/>
      <c r="S558" s="351" t="e">
        <f>#REF!</f>
        <v>#REF!</v>
      </c>
      <c r="T558" s="351"/>
      <c r="U558" s="351"/>
      <c r="V558" s="351" t="e">
        <f>#REF!</f>
        <v>#REF!</v>
      </c>
      <c r="W558" s="351"/>
      <c r="X558" s="351"/>
      <c r="Y558" s="351" t="e">
        <f>#REF!</f>
        <v>#REF!</v>
      </c>
      <c r="Z558" s="351"/>
      <c r="AA558" s="351"/>
      <c r="AB558" s="351" t="e">
        <f>#REF!</f>
        <v>#REF!</v>
      </c>
    </row>
    <row r="559" spans="1:28">
      <c r="A559" s="1057">
        <v>1</v>
      </c>
      <c r="B559" s="1057" t="s">
        <v>806</v>
      </c>
      <c r="C559" s="2633" t="s">
        <v>1119</v>
      </c>
      <c r="D559" s="1057" t="s">
        <v>811</v>
      </c>
      <c r="E559" s="1057" t="s">
        <v>742</v>
      </c>
      <c r="G559" s="378"/>
      <c r="H559" s="380"/>
      <c r="I559" s="380"/>
      <c r="J559" s="348" t="s">
        <v>812</v>
      </c>
      <c r="K559" s="364" t="s">
        <v>90</v>
      </c>
      <c r="L559" s="363" t="s">
        <v>3</v>
      </c>
      <c r="M559" s="717" t="s">
        <v>4</v>
      </c>
      <c r="N559" s="363" t="s">
        <v>5</v>
      </c>
      <c r="O559" s="360" t="str">
        <f>'PL,HC,INV'!$P$4</f>
        <v>BIN</v>
      </c>
      <c r="P559" s="360" t="str">
        <f>'PL,HC,INV'!$I$6</f>
        <v>K_INR</v>
      </c>
      <c r="Q559" s="351"/>
      <c r="R559" s="351"/>
      <c r="S559" s="351" t="e">
        <f>#REF!</f>
        <v>#REF!</v>
      </c>
      <c r="T559" s="351"/>
      <c r="U559" s="351"/>
      <c r="V559" s="351" t="e">
        <f>#REF!</f>
        <v>#REF!</v>
      </c>
      <c r="W559" s="351"/>
      <c r="X559" s="351"/>
      <c r="Y559" s="351" t="e">
        <f>#REF!</f>
        <v>#REF!</v>
      </c>
      <c r="Z559" s="351"/>
      <c r="AA559" s="351"/>
      <c r="AB559" s="351" t="e">
        <f>#REF!</f>
        <v>#REF!</v>
      </c>
    </row>
    <row r="560" spans="1:28">
      <c r="A560" s="1057">
        <v>1</v>
      </c>
      <c r="B560" s="1057" t="s">
        <v>806</v>
      </c>
      <c r="C560" s="2633" t="s">
        <v>1119</v>
      </c>
      <c r="D560" s="1057" t="s">
        <v>813</v>
      </c>
      <c r="E560" s="1057" t="s">
        <v>742</v>
      </c>
      <c r="G560" s="378"/>
      <c r="H560" s="380"/>
      <c r="I560" s="380"/>
      <c r="J560" s="348" t="s">
        <v>814</v>
      </c>
      <c r="K560" s="364" t="s">
        <v>90</v>
      </c>
      <c r="L560" s="363" t="s">
        <v>3</v>
      </c>
      <c r="M560" s="717" t="s">
        <v>4</v>
      </c>
      <c r="N560" s="363" t="s">
        <v>5</v>
      </c>
      <c r="O560" s="360" t="str">
        <f>'PL,HC,INV'!$P$4</f>
        <v>BIN</v>
      </c>
      <c r="P560" s="360" t="str">
        <f>'PL,HC,INV'!$I$6</f>
        <v>K_INR</v>
      </c>
      <c r="Q560" s="351"/>
      <c r="R560" s="351"/>
      <c r="S560" s="351" t="e">
        <f>#REF!</f>
        <v>#REF!</v>
      </c>
      <c r="T560" s="351"/>
      <c r="U560" s="351"/>
      <c r="V560" s="351" t="e">
        <f>#REF!</f>
        <v>#REF!</v>
      </c>
      <c r="W560" s="351"/>
      <c r="X560" s="351"/>
      <c r="Y560" s="351" t="e">
        <f>#REF!</f>
        <v>#REF!</v>
      </c>
      <c r="Z560" s="351"/>
      <c r="AA560" s="351"/>
      <c r="AB560" s="351" t="e">
        <f>#REF!</f>
        <v>#REF!</v>
      </c>
    </row>
    <row r="561" spans="1:28">
      <c r="A561" s="1057">
        <v>1</v>
      </c>
      <c r="B561" s="1057" t="s">
        <v>806</v>
      </c>
      <c r="C561" s="2633" t="s">
        <v>1119</v>
      </c>
      <c r="D561" s="1057" t="s">
        <v>815</v>
      </c>
      <c r="E561" s="1057" t="s">
        <v>742</v>
      </c>
      <c r="G561" s="378"/>
      <c r="H561" s="380"/>
      <c r="I561" s="380"/>
      <c r="J561" s="348" t="s">
        <v>816</v>
      </c>
      <c r="K561" s="364" t="s">
        <v>90</v>
      </c>
      <c r="L561" s="363" t="s">
        <v>3</v>
      </c>
      <c r="M561" s="717" t="s">
        <v>4</v>
      </c>
      <c r="N561" s="363" t="s">
        <v>5</v>
      </c>
      <c r="O561" s="360" t="str">
        <f>'PL,HC,INV'!$P$4</f>
        <v>BIN</v>
      </c>
      <c r="P561" s="360" t="str">
        <f>'PL,HC,INV'!$I$6</f>
        <v>K_INR</v>
      </c>
      <c r="Q561" s="351"/>
      <c r="R561" s="351"/>
      <c r="S561" s="351" t="e">
        <f>#REF!</f>
        <v>#REF!</v>
      </c>
      <c r="T561" s="351"/>
      <c r="U561" s="351"/>
      <c r="V561" s="351" t="e">
        <f>#REF!</f>
        <v>#REF!</v>
      </c>
      <c r="W561" s="351"/>
      <c r="X561" s="351"/>
      <c r="Y561" s="351" t="e">
        <f>#REF!</f>
        <v>#REF!</v>
      </c>
      <c r="Z561" s="351"/>
      <c r="AA561" s="351"/>
      <c r="AB561" s="351" t="e">
        <f>#REF!</f>
        <v>#REF!</v>
      </c>
    </row>
    <row r="562" spans="1:28">
      <c r="A562" s="1057">
        <v>1</v>
      </c>
      <c r="B562" s="1057" t="s">
        <v>806</v>
      </c>
      <c r="C562" s="2633" t="s">
        <v>1119</v>
      </c>
      <c r="D562" s="1057" t="s">
        <v>817</v>
      </c>
      <c r="E562" s="1057" t="s">
        <v>742</v>
      </c>
      <c r="G562" s="378"/>
      <c r="H562" s="380"/>
      <c r="I562" s="380"/>
      <c r="J562" s="348" t="s">
        <v>818</v>
      </c>
      <c r="K562" s="364" t="s">
        <v>90</v>
      </c>
      <c r="L562" s="363" t="s">
        <v>3</v>
      </c>
      <c r="M562" s="717" t="s">
        <v>4</v>
      </c>
      <c r="N562" s="363" t="s">
        <v>5</v>
      </c>
      <c r="O562" s="360" t="str">
        <f>'PL,HC,INV'!$P$4</f>
        <v>BIN</v>
      </c>
      <c r="P562" s="360" t="str">
        <f>'PL,HC,INV'!$I$6</f>
        <v>K_INR</v>
      </c>
      <c r="Q562" s="351"/>
      <c r="R562" s="351"/>
      <c r="S562" s="351" t="e">
        <f>#REF!</f>
        <v>#REF!</v>
      </c>
      <c r="T562" s="351"/>
      <c r="U562" s="351"/>
      <c r="V562" s="351" t="e">
        <f>#REF!</f>
        <v>#REF!</v>
      </c>
      <c r="W562" s="351"/>
      <c r="X562" s="351"/>
      <c r="Y562" s="351" t="e">
        <f>#REF!</f>
        <v>#REF!</v>
      </c>
      <c r="Z562" s="351"/>
      <c r="AA562" s="351"/>
      <c r="AB562" s="351" t="e">
        <f>#REF!</f>
        <v>#REF!</v>
      </c>
    </row>
    <row r="563" spans="1:28">
      <c r="A563" s="1101">
        <v>1</v>
      </c>
    </row>
    <row r="564" spans="1:28" s="1289" customFormat="1">
      <c r="A564" s="1289">
        <v>1</v>
      </c>
      <c r="C564" s="1290" t="s">
        <v>832</v>
      </c>
      <c r="F564" s="1291"/>
      <c r="G564" s="1295"/>
      <c r="H564" s="1295"/>
      <c r="I564" s="1296"/>
      <c r="J564" s="1290" t="s">
        <v>832</v>
      </c>
      <c r="K564" s="1297" t="s">
        <v>2</v>
      </c>
      <c r="L564" s="1298" t="s">
        <v>3</v>
      </c>
      <c r="M564" s="1299" t="s">
        <v>4</v>
      </c>
      <c r="N564" s="1298" t="s">
        <v>5</v>
      </c>
      <c r="O564" s="1300" t="str">
        <f>'PL,HC,INV'!$P$4</f>
        <v>BIN</v>
      </c>
      <c r="P564" s="1300" t="str">
        <f>'PL,HC,INV'!$I$6</f>
        <v>K_INR</v>
      </c>
      <c r="Q564" s="1294"/>
      <c r="R564" s="1294"/>
      <c r="S564" s="1294"/>
      <c r="T564" s="1294"/>
      <c r="U564" s="1294"/>
      <c r="V564" s="1294"/>
      <c r="W564" s="1294"/>
      <c r="X564" s="1294"/>
      <c r="Y564" s="1294"/>
      <c r="Z564" s="1294"/>
      <c r="AA564" s="1294"/>
      <c r="AB564" s="1294"/>
    </row>
    <row r="565" spans="1:28" s="1306" customFormat="1">
      <c r="A565" s="1306">
        <v>1</v>
      </c>
      <c r="C565" s="1307" t="s">
        <v>542</v>
      </c>
      <c r="F565" s="1309"/>
      <c r="G565" s="1319"/>
      <c r="H565" s="1319"/>
      <c r="I565" s="1320"/>
      <c r="J565" s="1321" t="s">
        <v>833</v>
      </c>
      <c r="K565" s="1322" t="s">
        <v>2</v>
      </c>
      <c r="L565" s="1323" t="s">
        <v>3</v>
      </c>
      <c r="M565" s="1324" t="s">
        <v>4</v>
      </c>
      <c r="N565" s="1325" t="s">
        <v>5</v>
      </c>
      <c r="O565" s="1326" t="str">
        <f>'PL,HC,INV'!$P$4</f>
        <v>BIN</v>
      </c>
      <c r="P565" s="1326" t="str">
        <f>'PL,HC,INV'!$I$6</f>
        <v>K_INR</v>
      </c>
      <c r="Q565" s="1318"/>
      <c r="R565" s="1318"/>
      <c r="S565" s="1318"/>
      <c r="T565" s="1318"/>
      <c r="U565" s="1318"/>
      <c r="V565" s="1318"/>
      <c r="W565" s="1318"/>
      <c r="X565" s="1318"/>
      <c r="Y565" s="1318"/>
      <c r="Z565" s="1318"/>
      <c r="AA565" s="1318"/>
      <c r="AB565" s="1318"/>
    </row>
    <row r="566" spans="1:28">
      <c r="A566" s="1057">
        <v>1</v>
      </c>
      <c r="B566" s="1057" t="s">
        <v>835</v>
      </c>
      <c r="C566" s="1057" t="s">
        <v>542</v>
      </c>
      <c r="D566" s="1057" t="s">
        <v>487</v>
      </c>
      <c r="E566" s="1057" t="s">
        <v>860</v>
      </c>
      <c r="J566" s="348" t="s">
        <v>836</v>
      </c>
      <c r="K566" s="362" t="s">
        <v>2</v>
      </c>
      <c r="L566" s="363" t="s">
        <v>3</v>
      </c>
      <c r="M566" s="717" t="s">
        <v>4</v>
      </c>
      <c r="N566" s="363" t="s">
        <v>5</v>
      </c>
      <c r="O566" s="360" t="str">
        <f>'PL,HC,INV'!$P$4</f>
        <v>BIN</v>
      </c>
      <c r="P566" s="360" t="str">
        <f>'PL,HC,INV'!$I$6</f>
        <v>K_INR</v>
      </c>
      <c r="Q566" s="351" t="e">
        <f>#REF!</f>
        <v>#REF!</v>
      </c>
      <c r="R566" s="351"/>
      <c r="S566" s="351" t="e">
        <f>#REF!</f>
        <v>#REF!</v>
      </c>
      <c r="T566" s="351"/>
      <c r="U566" s="351"/>
      <c r="V566" s="351" t="e">
        <f>#REF!</f>
        <v>#REF!</v>
      </c>
      <c r="W566" s="351"/>
      <c r="X566" s="351"/>
      <c r="Y566" s="351" t="e">
        <f>#REF!</f>
        <v>#REF!</v>
      </c>
      <c r="Z566" s="351"/>
      <c r="AA566" s="351"/>
      <c r="AB566" s="351" t="e">
        <f>#REF!</f>
        <v>#REF!</v>
      </c>
    </row>
    <row r="567" spans="1:28">
      <c r="A567" s="1057">
        <v>1</v>
      </c>
      <c r="B567" s="1057" t="s">
        <v>835</v>
      </c>
      <c r="C567" s="1057" t="s">
        <v>542</v>
      </c>
      <c r="D567" s="1057" t="s">
        <v>488</v>
      </c>
      <c r="E567" s="1057" t="s">
        <v>860</v>
      </c>
      <c r="J567" s="348" t="s">
        <v>836</v>
      </c>
      <c r="K567" s="362" t="s">
        <v>2</v>
      </c>
      <c r="L567" s="363" t="s">
        <v>3</v>
      </c>
      <c r="M567" s="717" t="s">
        <v>4</v>
      </c>
      <c r="N567" s="363" t="s">
        <v>834</v>
      </c>
      <c r="O567" s="360" t="str">
        <f>'PL,HC,INV'!$P$4</f>
        <v>BIN</v>
      </c>
      <c r="P567" s="360" t="str">
        <f>'PL,HC,INV'!$I$6</f>
        <v>K_INR</v>
      </c>
      <c r="Q567" s="351" t="e">
        <f>#REF!</f>
        <v>#REF!</v>
      </c>
      <c r="R567" s="351"/>
      <c r="S567" s="351" t="e">
        <f>#REF!</f>
        <v>#REF!</v>
      </c>
      <c r="T567" s="351"/>
      <c r="U567" s="351"/>
      <c r="V567" s="351" t="e">
        <f>#REF!</f>
        <v>#REF!</v>
      </c>
      <c r="W567" s="351"/>
      <c r="X567" s="351"/>
      <c r="Y567" s="351" t="e">
        <f>#REF!</f>
        <v>#REF!</v>
      </c>
      <c r="Z567" s="351"/>
      <c r="AA567" s="351"/>
      <c r="AB567" s="351" t="e">
        <f>#REF!</f>
        <v>#REF!</v>
      </c>
    </row>
    <row r="568" spans="1:28">
      <c r="A568" s="1057">
        <v>1</v>
      </c>
      <c r="B568" s="1057" t="s">
        <v>835</v>
      </c>
      <c r="C568" s="1057" t="s">
        <v>542</v>
      </c>
      <c r="D568" s="1057" t="s">
        <v>489</v>
      </c>
      <c r="E568" s="1057" t="s">
        <v>860</v>
      </c>
      <c r="J568" s="348" t="s">
        <v>836</v>
      </c>
      <c r="K568" s="362" t="s">
        <v>2</v>
      </c>
      <c r="L568" s="363" t="s">
        <v>3</v>
      </c>
      <c r="M568" s="717" t="s">
        <v>4</v>
      </c>
      <c r="N568" s="363" t="s">
        <v>834</v>
      </c>
      <c r="O568" s="360" t="str">
        <f>'PL,HC,INV'!$P$4</f>
        <v>BIN</v>
      </c>
      <c r="P568" s="360" t="str">
        <f>'PL,HC,INV'!$I$6</f>
        <v>K_INR</v>
      </c>
      <c r="Q568" s="351" t="e">
        <f>#REF!</f>
        <v>#REF!</v>
      </c>
      <c r="R568" s="351"/>
      <c r="S568" s="351" t="e">
        <f>#REF!</f>
        <v>#REF!</v>
      </c>
      <c r="T568" s="351"/>
      <c r="U568" s="351"/>
      <c r="V568" s="351" t="e">
        <f>#REF!</f>
        <v>#REF!</v>
      </c>
      <c r="W568" s="351"/>
      <c r="X568" s="351"/>
      <c r="Y568" s="351" t="e">
        <f>#REF!</f>
        <v>#REF!</v>
      </c>
      <c r="Z568" s="351"/>
      <c r="AA568" s="351"/>
      <c r="AB568" s="351" t="e">
        <f>#REF!</f>
        <v>#REF!</v>
      </c>
    </row>
    <row r="569" spans="1:28">
      <c r="A569" s="1057">
        <v>1</v>
      </c>
      <c r="B569" s="1057" t="s">
        <v>835</v>
      </c>
      <c r="C569" s="1057" t="s">
        <v>542</v>
      </c>
      <c r="D569" s="1057" t="s">
        <v>837</v>
      </c>
      <c r="E569" s="1057" t="s">
        <v>861</v>
      </c>
      <c r="J569" s="348" t="s">
        <v>836</v>
      </c>
      <c r="K569" s="362" t="s">
        <v>2</v>
      </c>
      <c r="L569" s="363" t="s">
        <v>3</v>
      </c>
      <c r="M569" s="717" t="s">
        <v>4</v>
      </c>
      <c r="N569" s="363" t="s">
        <v>834</v>
      </c>
      <c r="O569" s="360" t="str">
        <f>'PL,HC,INV'!$P$4</f>
        <v>BIN</v>
      </c>
      <c r="P569" s="360" t="str">
        <f>'PL,HC,INV'!$I$6</f>
        <v>K_INR</v>
      </c>
      <c r="Q569" s="351" t="e">
        <f>#REF!</f>
        <v>#REF!</v>
      </c>
      <c r="R569" s="351"/>
      <c r="S569" s="351" t="e">
        <f>#REF!</f>
        <v>#REF!</v>
      </c>
      <c r="T569" s="351"/>
      <c r="U569" s="351"/>
      <c r="V569" s="351" t="e">
        <f>#REF!</f>
        <v>#REF!</v>
      </c>
      <c r="W569" s="351"/>
      <c r="X569" s="351"/>
      <c r="Y569" s="351" t="e">
        <f>#REF!</f>
        <v>#REF!</v>
      </c>
      <c r="Z569" s="351"/>
      <c r="AA569" s="351"/>
      <c r="AB569" s="351" t="e">
        <f>#REF!</f>
        <v>#REF!</v>
      </c>
    </row>
    <row r="570" spans="1:28">
      <c r="A570" s="1057">
        <v>1</v>
      </c>
      <c r="B570" s="1057" t="s">
        <v>835</v>
      </c>
      <c r="C570" s="1057" t="s">
        <v>542</v>
      </c>
      <c r="D570" s="1057" t="s">
        <v>838</v>
      </c>
      <c r="E570" s="1057" t="s">
        <v>861</v>
      </c>
      <c r="J570" s="348" t="s">
        <v>836</v>
      </c>
      <c r="K570" s="362" t="s">
        <v>2</v>
      </c>
      <c r="L570" s="363" t="s">
        <v>3</v>
      </c>
      <c r="M570" s="717" t="s">
        <v>4</v>
      </c>
      <c r="N570" s="363" t="s">
        <v>834</v>
      </c>
      <c r="O570" s="360" t="str">
        <f>'PL,HC,INV'!$P$4</f>
        <v>BIN</v>
      </c>
      <c r="P570" s="360" t="str">
        <f>'PL,HC,INV'!$I$6</f>
        <v>K_INR</v>
      </c>
      <c r="Q570" s="351" t="e">
        <f>#REF!</f>
        <v>#REF!</v>
      </c>
      <c r="R570" s="351"/>
      <c r="S570" s="351" t="e">
        <f>#REF!</f>
        <v>#REF!</v>
      </c>
      <c r="T570" s="351"/>
      <c r="U570" s="351"/>
      <c r="V570" s="351" t="e">
        <f>#REF!</f>
        <v>#REF!</v>
      </c>
      <c r="W570" s="351"/>
      <c r="X570" s="351"/>
      <c r="Y570" s="351" t="e">
        <f>#REF!</f>
        <v>#REF!</v>
      </c>
      <c r="Z570" s="351"/>
      <c r="AA570" s="351"/>
      <c r="AB570" s="351" t="e">
        <f>#REF!</f>
        <v>#REF!</v>
      </c>
    </row>
    <row r="571" spans="1:28">
      <c r="A571" s="1057">
        <v>1</v>
      </c>
      <c r="B571" s="1057" t="s">
        <v>835</v>
      </c>
      <c r="C571" s="1057" t="s">
        <v>542</v>
      </c>
      <c r="D571" s="1057" t="s">
        <v>839</v>
      </c>
      <c r="E571" s="1057" t="s">
        <v>861</v>
      </c>
      <c r="J571" s="348" t="s">
        <v>836</v>
      </c>
      <c r="K571" s="362" t="s">
        <v>2</v>
      </c>
      <c r="L571" s="363" t="s">
        <v>3</v>
      </c>
      <c r="M571" s="717" t="s">
        <v>4</v>
      </c>
      <c r="N571" s="363" t="s">
        <v>834</v>
      </c>
      <c r="O571" s="360" t="str">
        <f>'PL,HC,INV'!$P$4</f>
        <v>BIN</v>
      </c>
      <c r="P571" s="360" t="str">
        <f>'PL,HC,INV'!$I$6</f>
        <v>K_INR</v>
      </c>
      <c r="Q571" s="351" t="e">
        <f>#REF!</f>
        <v>#REF!</v>
      </c>
      <c r="R571" s="351"/>
      <c r="S571" s="351" t="e">
        <f>#REF!</f>
        <v>#REF!</v>
      </c>
      <c r="T571" s="351"/>
      <c r="U571" s="351"/>
      <c r="V571" s="351" t="e">
        <f>#REF!</f>
        <v>#REF!</v>
      </c>
      <c r="W571" s="351"/>
      <c r="X571" s="351"/>
      <c r="Y571" s="351" t="e">
        <f>#REF!</f>
        <v>#REF!</v>
      </c>
      <c r="Z571" s="351"/>
      <c r="AA571" s="351"/>
      <c r="AB571" s="351" t="e">
        <f>#REF!</f>
        <v>#REF!</v>
      </c>
    </row>
    <row r="572" spans="1:28">
      <c r="A572" s="1057">
        <v>1</v>
      </c>
      <c r="B572" s="1057" t="s">
        <v>835</v>
      </c>
      <c r="C572" s="1057" t="s">
        <v>542</v>
      </c>
      <c r="D572" s="1057" t="s">
        <v>840</v>
      </c>
      <c r="E572" s="1057" t="s">
        <v>861</v>
      </c>
      <c r="J572" s="348" t="s">
        <v>836</v>
      </c>
      <c r="K572" s="362" t="s">
        <v>2</v>
      </c>
      <c r="L572" s="363" t="s">
        <v>3</v>
      </c>
      <c r="M572" s="717" t="s">
        <v>4</v>
      </c>
      <c r="N572" s="363" t="s">
        <v>834</v>
      </c>
      <c r="O572" s="360" t="str">
        <f>'PL,HC,INV'!$P$4</f>
        <v>BIN</v>
      </c>
      <c r="P572" s="360" t="str">
        <f>'PL,HC,INV'!$I$6</f>
        <v>K_INR</v>
      </c>
      <c r="Q572" s="351" t="e">
        <f>#REF!</f>
        <v>#REF!</v>
      </c>
      <c r="R572" s="351"/>
      <c r="S572" s="351" t="e">
        <f>#REF!</f>
        <v>#REF!</v>
      </c>
      <c r="T572" s="351"/>
      <c r="U572" s="351"/>
      <c r="V572" s="351" t="e">
        <f>#REF!</f>
        <v>#REF!</v>
      </c>
      <c r="W572" s="351"/>
      <c r="X572" s="351"/>
      <c r="Y572" s="351" t="e">
        <f>#REF!</f>
        <v>#REF!</v>
      </c>
      <c r="Z572" s="351"/>
      <c r="AA572" s="351"/>
      <c r="AB572" s="351" t="e">
        <f>#REF!</f>
        <v>#REF!</v>
      </c>
    </row>
    <row r="573" spans="1:28">
      <c r="A573" s="1057">
        <v>1</v>
      </c>
      <c r="B573" s="1057" t="s">
        <v>835</v>
      </c>
      <c r="C573" s="1057" t="s">
        <v>542</v>
      </c>
      <c r="D573" s="1057" t="s">
        <v>841</v>
      </c>
      <c r="E573" s="1057" t="s">
        <v>861</v>
      </c>
      <c r="J573" s="348" t="s">
        <v>836</v>
      </c>
      <c r="K573" s="362" t="s">
        <v>2</v>
      </c>
      <c r="L573" s="363" t="s">
        <v>3</v>
      </c>
      <c r="M573" s="717" t="s">
        <v>4</v>
      </c>
      <c r="N573" s="363" t="s">
        <v>834</v>
      </c>
      <c r="O573" s="360" t="str">
        <f>'PL,HC,INV'!$P$4</f>
        <v>BIN</v>
      </c>
      <c r="P573" s="360" t="str">
        <f>'PL,HC,INV'!$I$6</f>
        <v>K_INR</v>
      </c>
      <c r="Q573" s="351" t="e">
        <f>#REF!</f>
        <v>#REF!</v>
      </c>
      <c r="R573" s="351"/>
      <c r="S573" s="351" t="e">
        <f>#REF!</f>
        <v>#REF!</v>
      </c>
      <c r="T573" s="351"/>
      <c r="U573" s="351"/>
      <c r="V573" s="351" t="e">
        <f>#REF!</f>
        <v>#REF!</v>
      </c>
      <c r="W573" s="351"/>
      <c r="X573" s="351"/>
      <c r="Y573" s="351" t="e">
        <f>#REF!</f>
        <v>#REF!</v>
      </c>
      <c r="Z573" s="351"/>
      <c r="AA573" s="351"/>
      <c r="AB573" s="351" t="e">
        <f>#REF!</f>
        <v>#REF!</v>
      </c>
    </row>
    <row r="574" spans="1:28">
      <c r="A574" s="1057">
        <v>1</v>
      </c>
      <c r="B574" s="1057" t="s">
        <v>835</v>
      </c>
      <c r="C574" s="1057" t="s">
        <v>542</v>
      </c>
      <c r="D574" s="1057" t="s">
        <v>842</v>
      </c>
      <c r="E574" s="1057" t="s">
        <v>861</v>
      </c>
      <c r="J574" s="348" t="s">
        <v>836</v>
      </c>
      <c r="K574" s="362" t="s">
        <v>2</v>
      </c>
      <c r="L574" s="363" t="s">
        <v>3</v>
      </c>
      <c r="M574" s="717" t="s">
        <v>4</v>
      </c>
      <c r="N574" s="363" t="s">
        <v>834</v>
      </c>
      <c r="O574" s="360" t="str">
        <f>'PL,HC,INV'!$P$4</f>
        <v>BIN</v>
      </c>
      <c r="P574" s="360" t="str">
        <f>'PL,HC,INV'!$I$6</f>
        <v>K_INR</v>
      </c>
      <c r="Q574" s="351" t="e">
        <f>#REF!</f>
        <v>#REF!</v>
      </c>
      <c r="R574" s="351"/>
      <c r="S574" s="351" t="e">
        <f>#REF!</f>
        <v>#REF!</v>
      </c>
      <c r="T574" s="351"/>
      <c r="U574" s="351"/>
      <c r="V574" s="351" t="e">
        <f>#REF!</f>
        <v>#REF!</v>
      </c>
      <c r="W574" s="351"/>
      <c r="X574" s="351"/>
      <c r="Y574" s="351" t="e">
        <f>#REF!</f>
        <v>#REF!</v>
      </c>
      <c r="Z574" s="351"/>
      <c r="AA574" s="351"/>
      <c r="AB574" s="351" t="e">
        <f>#REF!</f>
        <v>#REF!</v>
      </c>
    </row>
    <row r="575" spans="1:28" s="1306" customFormat="1">
      <c r="A575" s="1306">
        <v>1</v>
      </c>
      <c r="C575" s="1307" t="s">
        <v>542</v>
      </c>
      <c r="F575" s="1309"/>
      <c r="G575" s="1319"/>
      <c r="H575" s="1319"/>
      <c r="I575" s="1320"/>
      <c r="J575" s="1321" t="s">
        <v>843</v>
      </c>
      <c r="K575" s="1322" t="s">
        <v>2</v>
      </c>
      <c r="L575" s="1323" t="s">
        <v>3</v>
      </c>
      <c r="M575" s="1324" t="s">
        <v>4</v>
      </c>
      <c r="N575" s="1325" t="s">
        <v>5</v>
      </c>
      <c r="O575" s="1326" t="str">
        <f>'PL,HC,INV'!$P$4</f>
        <v>BIN</v>
      </c>
      <c r="P575" s="1326" t="str">
        <f>'PL,HC,INV'!$I$6</f>
        <v>K_INR</v>
      </c>
      <c r="Q575" s="1318"/>
      <c r="R575" s="1318"/>
      <c r="S575" s="1318"/>
      <c r="T575" s="1318"/>
      <c r="U575" s="1318"/>
      <c r="V575" s="1318"/>
      <c r="W575" s="1318"/>
      <c r="X575" s="1318"/>
      <c r="Y575" s="1318"/>
      <c r="Z575" s="1318"/>
      <c r="AA575" s="1318"/>
      <c r="AB575" s="1318"/>
    </row>
    <row r="576" spans="1:28">
      <c r="A576" s="1057">
        <v>1</v>
      </c>
      <c r="B576" s="1057" t="s">
        <v>835</v>
      </c>
      <c r="C576" s="1057" t="s">
        <v>542</v>
      </c>
      <c r="D576" s="1057" t="s">
        <v>487</v>
      </c>
      <c r="E576" s="1057" t="s">
        <v>843</v>
      </c>
      <c r="J576" s="348" t="s">
        <v>843</v>
      </c>
      <c r="K576" s="362" t="s">
        <v>2</v>
      </c>
      <c r="L576" s="363" t="s">
        <v>3</v>
      </c>
      <c r="M576" s="717" t="s">
        <v>4</v>
      </c>
      <c r="N576" s="363" t="s">
        <v>5</v>
      </c>
      <c r="O576" s="360" t="str">
        <f>'PL,HC,INV'!$P$4</f>
        <v>BIN</v>
      </c>
      <c r="P576" s="360" t="str">
        <f>'PL,HC,INV'!$I$6</f>
        <v>K_INR</v>
      </c>
      <c r="Q576" s="351" t="e">
        <f>#REF!</f>
        <v>#REF!</v>
      </c>
      <c r="R576" s="351"/>
      <c r="S576" s="351" t="e">
        <f>#REF!</f>
        <v>#REF!</v>
      </c>
      <c r="T576" s="351"/>
      <c r="U576" s="351"/>
      <c r="V576" s="351" t="e">
        <f>#REF!</f>
        <v>#REF!</v>
      </c>
      <c r="W576" s="351"/>
      <c r="X576" s="351"/>
      <c r="Y576" s="351" t="e">
        <f>#REF!</f>
        <v>#REF!</v>
      </c>
      <c r="Z576" s="351"/>
      <c r="AA576" s="351"/>
      <c r="AB576" s="351" t="e">
        <f>#REF!</f>
        <v>#REF!</v>
      </c>
    </row>
    <row r="577" spans="1:28">
      <c r="A577" s="1057">
        <v>1</v>
      </c>
      <c r="B577" s="1057" t="s">
        <v>835</v>
      </c>
      <c r="C577" s="1057" t="s">
        <v>542</v>
      </c>
      <c r="D577" s="1057" t="s">
        <v>488</v>
      </c>
      <c r="E577" s="1057" t="s">
        <v>843</v>
      </c>
      <c r="J577" s="348" t="s">
        <v>843</v>
      </c>
      <c r="K577" s="362" t="s">
        <v>2</v>
      </c>
      <c r="L577" s="363" t="s">
        <v>3</v>
      </c>
      <c r="M577" s="717" t="s">
        <v>4</v>
      </c>
      <c r="N577" s="363" t="s">
        <v>834</v>
      </c>
      <c r="O577" s="360" t="str">
        <f>'PL,HC,INV'!$P$4</f>
        <v>BIN</v>
      </c>
      <c r="P577" s="360" t="str">
        <f>'PL,HC,INV'!$I$6</f>
        <v>K_INR</v>
      </c>
      <c r="Q577" s="351" t="e">
        <f>#REF!</f>
        <v>#REF!</v>
      </c>
      <c r="R577" s="351"/>
      <c r="S577" s="351" t="e">
        <f>#REF!</f>
        <v>#REF!</v>
      </c>
      <c r="T577" s="351"/>
      <c r="U577" s="351"/>
      <c r="V577" s="351" t="e">
        <f>#REF!</f>
        <v>#REF!</v>
      </c>
      <c r="W577" s="351"/>
      <c r="X577" s="351"/>
      <c r="Y577" s="351" t="e">
        <f>#REF!</f>
        <v>#REF!</v>
      </c>
      <c r="Z577" s="351"/>
      <c r="AA577" s="351"/>
      <c r="AB577" s="351" t="e">
        <f>#REF!</f>
        <v>#REF!</v>
      </c>
    </row>
    <row r="578" spans="1:28">
      <c r="A578" s="1057">
        <v>1</v>
      </c>
      <c r="B578" s="1057" t="s">
        <v>835</v>
      </c>
      <c r="C578" s="1057" t="s">
        <v>542</v>
      </c>
      <c r="D578" s="1057" t="s">
        <v>489</v>
      </c>
      <c r="E578" s="1057" t="s">
        <v>843</v>
      </c>
      <c r="J578" s="348" t="s">
        <v>843</v>
      </c>
      <c r="K578" s="362" t="s">
        <v>2</v>
      </c>
      <c r="L578" s="363" t="s">
        <v>3</v>
      </c>
      <c r="M578" s="717" t="s">
        <v>4</v>
      </c>
      <c r="N578" s="363" t="s">
        <v>834</v>
      </c>
      <c r="O578" s="360" t="str">
        <f>'PL,HC,INV'!$P$4</f>
        <v>BIN</v>
      </c>
      <c r="P578" s="360" t="str">
        <f>'PL,HC,INV'!$I$6</f>
        <v>K_INR</v>
      </c>
      <c r="Q578" s="351" t="e">
        <f>#REF!</f>
        <v>#REF!</v>
      </c>
      <c r="R578" s="351"/>
      <c r="S578" s="351" t="e">
        <f>#REF!</f>
        <v>#REF!</v>
      </c>
      <c r="T578" s="351"/>
      <c r="U578" s="351"/>
      <c r="V578" s="351" t="e">
        <f>#REF!</f>
        <v>#REF!</v>
      </c>
      <c r="W578" s="351"/>
      <c r="X578" s="351"/>
      <c r="Y578" s="351" t="e">
        <f>#REF!</f>
        <v>#REF!</v>
      </c>
      <c r="Z578" s="351"/>
      <c r="AA578" s="351"/>
      <c r="AB578" s="351" t="e">
        <f>#REF!</f>
        <v>#REF!</v>
      </c>
    </row>
    <row r="579" spans="1:28" s="1306" customFormat="1">
      <c r="A579" s="1306">
        <v>1</v>
      </c>
      <c r="C579" s="1307" t="s">
        <v>542</v>
      </c>
      <c r="F579" s="1309"/>
      <c r="G579" s="1319"/>
      <c r="H579" s="1319"/>
      <c r="I579" s="1320"/>
      <c r="J579" s="1321" t="s">
        <v>859</v>
      </c>
      <c r="K579" s="1322" t="s">
        <v>2</v>
      </c>
      <c r="L579" s="1323" t="s">
        <v>3</v>
      </c>
      <c r="M579" s="1324" t="s">
        <v>4</v>
      </c>
      <c r="N579" s="1325" t="s">
        <v>5</v>
      </c>
      <c r="O579" s="1326" t="str">
        <f>'PL,HC,INV'!$P$4</f>
        <v>BIN</v>
      </c>
      <c r="P579" s="1326" t="str">
        <f>'PL,HC,INV'!$I$6</f>
        <v>K_INR</v>
      </c>
      <c r="Q579" s="1318"/>
      <c r="R579" s="1318"/>
      <c r="S579" s="1318"/>
      <c r="T579" s="1318"/>
      <c r="U579" s="1318"/>
      <c r="V579" s="1318"/>
      <c r="W579" s="1318"/>
      <c r="X579" s="1318"/>
      <c r="Y579" s="1318"/>
      <c r="Z579" s="1318"/>
      <c r="AA579" s="1318"/>
      <c r="AB579" s="1318"/>
    </row>
    <row r="580" spans="1:28">
      <c r="A580" s="1057">
        <v>1</v>
      </c>
      <c r="B580" s="1057" t="s">
        <v>835</v>
      </c>
      <c r="C580" s="1057" t="s">
        <v>542</v>
      </c>
      <c r="D580" s="1057" t="s">
        <v>487</v>
      </c>
      <c r="E580" s="1057" t="s">
        <v>858</v>
      </c>
      <c r="J580" s="348" t="s">
        <v>858</v>
      </c>
      <c r="K580" s="362" t="s">
        <v>2</v>
      </c>
      <c r="L580" s="363" t="s">
        <v>3</v>
      </c>
      <c r="M580" s="717" t="s">
        <v>4</v>
      </c>
      <c r="N580" s="363" t="s">
        <v>5</v>
      </c>
      <c r="O580" s="360" t="str">
        <f>'PL,HC,INV'!$P$4</f>
        <v>BIN</v>
      </c>
      <c r="P580" s="360" t="str">
        <f>'PL,HC,INV'!$I$6</f>
        <v>K_INR</v>
      </c>
      <c r="Q580" s="351" t="e">
        <f>#REF!</f>
        <v>#REF!</v>
      </c>
      <c r="R580" s="351"/>
      <c r="S580" s="351" t="e">
        <f>#REF!</f>
        <v>#REF!</v>
      </c>
      <c r="T580" s="351"/>
      <c r="U580" s="351"/>
      <c r="V580" s="351" t="e">
        <f>#REF!</f>
        <v>#REF!</v>
      </c>
      <c r="W580" s="351"/>
      <c r="X580" s="351"/>
      <c r="Y580" s="351" t="e">
        <f>#REF!</f>
        <v>#REF!</v>
      </c>
      <c r="Z580" s="351"/>
      <c r="AA580" s="351"/>
      <c r="AB580" s="351" t="e">
        <f>#REF!</f>
        <v>#REF!</v>
      </c>
    </row>
    <row r="581" spans="1:28">
      <c r="A581" s="1057">
        <v>1</v>
      </c>
      <c r="B581" s="1057" t="s">
        <v>835</v>
      </c>
      <c r="C581" s="1057" t="s">
        <v>542</v>
      </c>
      <c r="D581" s="1057" t="s">
        <v>488</v>
      </c>
      <c r="E581" s="1057" t="s">
        <v>858</v>
      </c>
      <c r="J581" s="348" t="s">
        <v>858</v>
      </c>
      <c r="K581" s="362" t="s">
        <v>2</v>
      </c>
      <c r="L581" s="363" t="s">
        <v>3</v>
      </c>
      <c r="M581" s="717" t="s">
        <v>4</v>
      </c>
      <c r="N581" s="363" t="s">
        <v>834</v>
      </c>
      <c r="O581" s="360" t="str">
        <f>'PL,HC,INV'!$P$4</f>
        <v>BIN</v>
      </c>
      <c r="P581" s="360" t="str">
        <f>'PL,HC,INV'!$I$6</f>
        <v>K_INR</v>
      </c>
      <c r="Q581" s="351" t="e">
        <f>#REF!</f>
        <v>#REF!</v>
      </c>
      <c r="R581" s="351"/>
      <c r="S581" s="351" t="e">
        <f>#REF!</f>
        <v>#REF!</v>
      </c>
      <c r="T581" s="351"/>
      <c r="U581" s="351"/>
      <c r="V581" s="351" t="e">
        <f>#REF!</f>
        <v>#REF!</v>
      </c>
      <c r="W581" s="351"/>
      <c r="X581" s="351"/>
      <c r="Y581" s="351" t="e">
        <f>#REF!</f>
        <v>#REF!</v>
      </c>
      <c r="Z581" s="351"/>
      <c r="AA581" s="351"/>
      <c r="AB581" s="351" t="e">
        <f>#REF!</f>
        <v>#REF!</v>
      </c>
    </row>
    <row r="582" spans="1:28">
      <c r="A582" s="1057">
        <v>1</v>
      </c>
      <c r="B582" s="1057" t="s">
        <v>835</v>
      </c>
      <c r="C582" s="1057" t="s">
        <v>542</v>
      </c>
      <c r="D582" s="1057" t="s">
        <v>489</v>
      </c>
      <c r="E582" s="1057" t="s">
        <v>858</v>
      </c>
      <c r="J582" s="348" t="s">
        <v>858</v>
      </c>
      <c r="K582" s="362" t="s">
        <v>2</v>
      </c>
      <c r="L582" s="363" t="s">
        <v>3</v>
      </c>
      <c r="M582" s="717" t="s">
        <v>4</v>
      </c>
      <c r="N582" s="363" t="s">
        <v>834</v>
      </c>
      <c r="O582" s="360" t="str">
        <f>'PL,HC,INV'!$P$4</f>
        <v>BIN</v>
      </c>
      <c r="P582" s="360" t="str">
        <f>'PL,HC,INV'!$I$6</f>
        <v>K_INR</v>
      </c>
      <c r="Q582" s="351" t="e">
        <f>#REF!</f>
        <v>#REF!</v>
      </c>
      <c r="R582" s="351"/>
      <c r="S582" s="351" t="e">
        <f>#REF!</f>
        <v>#REF!</v>
      </c>
      <c r="T582" s="351"/>
      <c r="U582" s="351"/>
      <c r="V582" s="351" t="e">
        <f>#REF!</f>
        <v>#REF!</v>
      </c>
      <c r="W582" s="351"/>
      <c r="X582" s="351"/>
      <c r="Y582" s="351" t="e">
        <f>#REF!</f>
        <v>#REF!</v>
      </c>
      <c r="Z582" s="351"/>
      <c r="AA582" s="351"/>
      <c r="AB582" s="351" t="e">
        <f>#REF!</f>
        <v>#REF!</v>
      </c>
    </row>
    <row r="583" spans="1:28" s="1306" customFormat="1">
      <c r="A583" s="1306">
        <v>1</v>
      </c>
      <c r="C583" s="1307" t="s">
        <v>542</v>
      </c>
      <c r="F583" s="1309"/>
      <c r="G583" s="1319"/>
      <c r="H583" s="1319"/>
      <c r="I583" s="1320"/>
      <c r="J583" s="1321" t="s">
        <v>857</v>
      </c>
      <c r="K583" s="1322" t="s">
        <v>2</v>
      </c>
      <c r="L583" s="1323" t="s">
        <v>3</v>
      </c>
      <c r="M583" s="1324" t="s">
        <v>4</v>
      </c>
      <c r="N583" s="1325" t="s">
        <v>5</v>
      </c>
      <c r="O583" s="1326" t="str">
        <f>'PL,HC,INV'!$P$4</f>
        <v>BIN</v>
      </c>
      <c r="P583" s="1326" t="str">
        <f>'PL,HC,INV'!$I$6</f>
        <v>K_INR</v>
      </c>
      <c r="Q583" s="1318"/>
      <c r="R583" s="1318"/>
      <c r="S583" s="1318"/>
      <c r="T583" s="1318"/>
      <c r="U583" s="1318"/>
      <c r="V583" s="1318"/>
      <c r="W583" s="1318"/>
      <c r="X583" s="1318"/>
      <c r="Y583" s="1318"/>
      <c r="Z583" s="1318"/>
      <c r="AA583" s="1318"/>
      <c r="AB583" s="1318"/>
    </row>
    <row r="584" spans="1:28">
      <c r="A584" s="1057">
        <v>1</v>
      </c>
      <c r="B584" s="1057" t="s">
        <v>835</v>
      </c>
      <c r="C584" s="1057" t="s">
        <v>542</v>
      </c>
      <c r="D584" s="1057" t="s">
        <v>852</v>
      </c>
      <c r="E584" s="1057" t="s">
        <v>845</v>
      </c>
      <c r="J584" s="348" t="s">
        <v>844</v>
      </c>
      <c r="K584" s="362" t="s">
        <v>2</v>
      </c>
      <c r="L584" s="363" t="s">
        <v>3</v>
      </c>
      <c r="M584" s="717" t="s">
        <v>4</v>
      </c>
      <c r="N584" s="363" t="s">
        <v>5</v>
      </c>
      <c r="O584" s="360" t="str">
        <f>'PL,HC,INV'!$P$4</f>
        <v>BIN</v>
      </c>
      <c r="P584" s="360" t="str">
        <f>'PL,HC,INV'!$I$6</f>
        <v>K_INR</v>
      </c>
      <c r="Q584" s="351" t="e">
        <f>#REF!</f>
        <v>#REF!</v>
      </c>
      <c r="R584" s="351"/>
      <c r="S584" s="351" t="e">
        <f>#REF!</f>
        <v>#REF!</v>
      </c>
      <c r="T584" s="351"/>
      <c r="U584" s="351"/>
      <c r="V584" s="351" t="e">
        <f>#REF!</f>
        <v>#REF!</v>
      </c>
      <c r="W584" s="351"/>
      <c r="X584" s="351"/>
      <c r="Y584" s="351" t="e">
        <f>#REF!</f>
        <v>#REF!</v>
      </c>
      <c r="Z584" s="351"/>
      <c r="AA584" s="351"/>
      <c r="AB584" s="351" t="e">
        <f>#REF!</f>
        <v>#REF!</v>
      </c>
    </row>
    <row r="585" spans="1:28">
      <c r="A585" s="1057">
        <v>1</v>
      </c>
      <c r="B585" s="1057" t="s">
        <v>835</v>
      </c>
      <c r="C585" s="1057" t="s">
        <v>542</v>
      </c>
      <c r="D585" s="1057" t="s">
        <v>852</v>
      </c>
      <c r="E585" s="1057" t="s">
        <v>847</v>
      </c>
      <c r="J585" s="348" t="s">
        <v>846</v>
      </c>
      <c r="K585" s="362" t="s">
        <v>2</v>
      </c>
      <c r="L585" s="363" t="s">
        <v>3</v>
      </c>
      <c r="M585" s="717" t="s">
        <v>4</v>
      </c>
      <c r="N585" s="363" t="s">
        <v>5</v>
      </c>
      <c r="O585" s="360" t="str">
        <f>'PL,HC,INV'!$P$4</f>
        <v>BIN</v>
      </c>
      <c r="P585" s="360" t="str">
        <f>'PL,HC,INV'!$I$6</f>
        <v>K_INR</v>
      </c>
      <c r="Q585" s="351" t="e">
        <f>#REF!</f>
        <v>#REF!</v>
      </c>
      <c r="R585" s="351"/>
      <c r="S585" s="351" t="e">
        <f>#REF!</f>
        <v>#REF!</v>
      </c>
      <c r="T585" s="351"/>
      <c r="U585" s="351"/>
      <c r="V585" s="351" t="e">
        <f>#REF!</f>
        <v>#REF!</v>
      </c>
      <c r="W585" s="351"/>
      <c r="X585" s="351"/>
      <c r="Y585" s="351" t="e">
        <f>#REF!</f>
        <v>#REF!</v>
      </c>
      <c r="Z585" s="351"/>
      <c r="AA585" s="351"/>
      <c r="AB585" s="351" t="e">
        <f>#REF!</f>
        <v>#REF!</v>
      </c>
    </row>
    <row r="586" spans="1:28">
      <c r="A586" s="1057">
        <v>1</v>
      </c>
      <c r="B586" s="1057" t="s">
        <v>835</v>
      </c>
      <c r="C586" s="1057" t="s">
        <v>542</v>
      </c>
      <c r="D586" s="1057" t="s">
        <v>852</v>
      </c>
      <c r="E586" s="1057" t="s">
        <v>849</v>
      </c>
      <c r="J586" s="348" t="s">
        <v>848</v>
      </c>
      <c r="K586" s="362" t="s">
        <v>2</v>
      </c>
      <c r="L586" s="363" t="s">
        <v>3</v>
      </c>
      <c r="M586" s="717" t="s">
        <v>4</v>
      </c>
      <c r="N586" s="363" t="s">
        <v>5</v>
      </c>
      <c r="O586" s="360" t="str">
        <f>'PL,HC,INV'!$P$4</f>
        <v>BIN</v>
      </c>
      <c r="P586" s="360" t="str">
        <f>'PL,HC,INV'!$I$6</f>
        <v>K_INR</v>
      </c>
      <c r="Q586" s="351" t="e">
        <f>#REF!</f>
        <v>#REF!</v>
      </c>
      <c r="R586" s="351"/>
      <c r="S586" s="351" t="e">
        <f>#REF!</f>
        <v>#REF!</v>
      </c>
      <c r="T586" s="351"/>
      <c r="U586" s="351"/>
      <c r="V586" s="351" t="e">
        <f>#REF!</f>
        <v>#REF!</v>
      </c>
      <c r="W586" s="351"/>
      <c r="X586" s="351"/>
      <c r="Y586" s="351" t="e">
        <f>#REF!</f>
        <v>#REF!</v>
      </c>
      <c r="Z586" s="351"/>
      <c r="AA586" s="351"/>
      <c r="AB586" s="351" t="e">
        <f>#REF!</f>
        <v>#REF!</v>
      </c>
    </row>
    <row r="587" spans="1:28">
      <c r="A587" s="1057">
        <v>1</v>
      </c>
      <c r="B587" s="1057" t="s">
        <v>835</v>
      </c>
      <c r="C587" s="1057" t="s">
        <v>542</v>
      </c>
      <c r="D587" s="1057" t="s">
        <v>852</v>
      </c>
      <c r="E587" s="1057" t="s">
        <v>851</v>
      </c>
      <c r="J587" s="348" t="s">
        <v>850</v>
      </c>
      <c r="K587" s="362" t="s">
        <v>2</v>
      </c>
      <c r="L587" s="363" t="s">
        <v>3</v>
      </c>
      <c r="M587" s="717" t="s">
        <v>4</v>
      </c>
      <c r="N587" s="363" t="s">
        <v>5</v>
      </c>
      <c r="O587" s="360" t="str">
        <f>'PL,HC,INV'!$P$4</f>
        <v>BIN</v>
      </c>
      <c r="P587" s="360" t="str">
        <f>'PL,HC,INV'!$I$6</f>
        <v>K_INR</v>
      </c>
      <c r="Q587" s="351" t="e">
        <f>#REF!</f>
        <v>#REF!</v>
      </c>
      <c r="R587" s="351"/>
      <c r="S587" s="351" t="e">
        <f>#REF!</f>
        <v>#REF!</v>
      </c>
      <c r="T587" s="351"/>
      <c r="U587" s="351"/>
      <c r="V587" s="351" t="e">
        <f>#REF!</f>
        <v>#REF!</v>
      </c>
      <c r="W587" s="351"/>
      <c r="X587" s="351"/>
      <c r="Y587" s="351" t="e">
        <f>#REF!</f>
        <v>#REF!</v>
      </c>
      <c r="Z587" s="351"/>
      <c r="AA587" s="351"/>
      <c r="AB587" s="351" t="e">
        <f>#REF!</f>
        <v>#REF!</v>
      </c>
    </row>
    <row r="588" spans="1:28">
      <c r="A588" s="1057">
        <v>1</v>
      </c>
      <c r="B588" s="1057" t="s">
        <v>835</v>
      </c>
      <c r="C588" s="1057" t="s">
        <v>542</v>
      </c>
      <c r="D588" s="1057" t="s">
        <v>852</v>
      </c>
      <c r="E588" s="1057" t="s">
        <v>830</v>
      </c>
      <c r="J588" s="348" t="s">
        <v>830</v>
      </c>
      <c r="K588" s="362" t="s">
        <v>2</v>
      </c>
      <c r="L588" s="363" t="s">
        <v>3</v>
      </c>
      <c r="M588" s="717" t="s">
        <v>4</v>
      </c>
      <c r="N588" s="363" t="s">
        <v>5</v>
      </c>
      <c r="O588" s="360" t="str">
        <f>'PL,HC,INV'!$P$4</f>
        <v>BIN</v>
      </c>
      <c r="P588" s="360" t="str">
        <f>'PL,HC,INV'!$I$6</f>
        <v>K_INR</v>
      </c>
      <c r="Q588" s="351" t="e">
        <f>#REF!</f>
        <v>#REF!</v>
      </c>
      <c r="R588" s="351"/>
      <c r="S588" s="351" t="e">
        <f>#REF!</f>
        <v>#REF!</v>
      </c>
      <c r="T588" s="351"/>
      <c r="U588" s="351"/>
      <c r="V588" s="351" t="e">
        <f>#REF!</f>
        <v>#REF!</v>
      </c>
      <c r="W588" s="351"/>
      <c r="X588" s="351"/>
      <c r="Y588" s="351" t="e">
        <f>#REF!</f>
        <v>#REF!</v>
      </c>
      <c r="Z588" s="351"/>
      <c r="AA588" s="351"/>
      <c r="AB588" s="351" t="e">
        <f>#REF!</f>
        <v>#REF!</v>
      </c>
    </row>
    <row r="589" spans="1:28">
      <c r="A589" s="1057">
        <v>1</v>
      </c>
      <c r="B589" s="1057" t="s">
        <v>835</v>
      </c>
      <c r="C589" s="1057" t="s">
        <v>542</v>
      </c>
      <c r="D589" s="1057" t="s">
        <v>853</v>
      </c>
      <c r="E589" s="1057" t="s">
        <v>845</v>
      </c>
      <c r="J589" s="348" t="s">
        <v>844</v>
      </c>
      <c r="K589" s="362" t="s">
        <v>2</v>
      </c>
      <c r="L589" s="363" t="s">
        <v>3</v>
      </c>
      <c r="M589" s="717" t="s">
        <v>4</v>
      </c>
      <c r="N589" s="363" t="s">
        <v>5</v>
      </c>
      <c r="O589" s="360" t="str">
        <f>'PL,HC,INV'!$P$4</f>
        <v>BIN</v>
      </c>
      <c r="P589" s="360" t="str">
        <f>'PL,HC,INV'!$I$6</f>
        <v>K_INR</v>
      </c>
      <c r="Q589" s="351" t="e">
        <f>#REF!</f>
        <v>#REF!</v>
      </c>
      <c r="R589" s="351"/>
      <c r="S589" s="351" t="e">
        <f>#REF!</f>
        <v>#REF!</v>
      </c>
      <c r="T589" s="351"/>
      <c r="U589" s="351"/>
      <c r="V589" s="351" t="e">
        <f>#REF!</f>
        <v>#REF!</v>
      </c>
      <c r="W589" s="351"/>
      <c r="X589" s="351"/>
      <c r="Y589" s="351" t="e">
        <f>#REF!</f>
        <v>#REF!</v>
      </c>
      <c r="Z589" s="351"/>
      <c r="AA589" s="351"/>
      <c r="AB589" s="351" t="e">
        <f>#REF!</f>
        <v>#REF!</v>
      </c>
    </row>
    <row r="590" spans="1:28">
      <c r="A590" s="1057">
        <v>1</v>
      </c>
      <c r="B590" s="1057" t="s">
        <v>835</v>
      </c>
      <c r="C590" s="1057" t="s">
        <v>542</v>
      </c>
      <c r="D590" s="1057" t="s">
        <v>853</v>
      </c>
      <c r="E590" s="1057" t="s">
        <v>847</v>
      </c>
      <c r="J590" s="348" t="s">
        <v>846</v>
      </c>
      <c r="K590" s="362" t="s">
        <v>2</v>
      </c>
      <c r="L590" s="363" t="s">
        <v>3</v>
      </c>
      <c r="M590" s="717" t="s">
        <v>4</v>
      </c>
      <c r="N590" s="363" t="s">
        <v>5</v>
      </c>
      <c r="O590" s="360" t="str">
        <f>'PL,HC,INV'!$P$4</f>
        <v>BIN</v>
      </c>
      <c r="P590" s="360" t="str">
        <f>'PL,HC,INV'!$I$6</f>
        <v>K_INR</v>
      </c>
      <c r="Q590" s="351" t="e">
        <f>#REF!</f>
        <v>#REF!</v>
      </c>
      <c r="R590" s="351"/>
      <c r="S590" s="351" t="e">
        <f>#REF!</f>
        <v>#REF!</v>
      </c>
      <c r="T590" s="351"/>
      <c r="U590" s="351"/>
      <c r="V590" s="351" t="e">
        <f>#REF!</f>
        <v>#REF!</v>
      </c>
      <c r="W590" s="351"/>
      <c r="X590" s="351"/>
      <c r="Y590" s="351" t="e">
        <f>#REF!</f>
        <v>#REF!</v>
      </c>
      <c r="Z590" s="351"/>
      <c r="AA590" s="351"/>
      <c r="AB590" s="351" t="e">
        <f>#REF!</f>
        <v>#REF!</v>
      </c>
    </row>
    <row r="591" spans="1:28">
      <c r="A591" s="1057">
        <v>1</v>
      </c>
      <c r="B591" s="1057" t="s">
        <v>835</v>
      </c>
      <c r="C591" s="1057" t="s">
        <v>542</v>
      </c>
      <c r="D591" s="1057" t="s">
        <v>853</v>
      </c>
      <c r="E591" s="1057" t="s">
        <v>849</v>
      </c>
      <c r="J591" s="348" t="s">
        <v>848</v>
      </c>
      <c r="K591" s="362" t="s">
        <v>2</v>
      </c>
      <c r="L591" s="363" t="s">
        <v>3</v>
      </c>
      <c r="M591" s="717" t="s">
        <v>4</v>
      </c>
      <c r="N591" s="363" t="s">
        <v>5</v>
      </c>
      <c r="O591" s="360" t="str">
        <f>'PL,HC,INV'!$P$4</f>
        <v>BIN</v>
      </c>
      <c r="P591" s="360" t="str">
        <f>'PL,HC,INV'!$I$6</f>
        <v>K_INR</v>
      </c>
      <c r="Q591" s="351" t="e">
        <f>#REF!</f>
        <v>#REF!</v>
      </c>
      <c r="R591" s="351"/>
      <c r="S591" s="351" t="e">
        <f>#REF!</f>
        <v>#REF!</v>
      </c>
      <c r="T591" s="351"/>
      <c r="U591" s="351"/>
      <c r="V591" s="351" t="e">
        <f>#REF!</f>
        <v>#REF!</v>
      </c>
      <c r="W591" s="351"/>
      <c r="X591" s="351"/>
      <c r="Y591" s="351" t="e">
        <f>#REF!</f>
        <v>#REF!</v>
      </c>
      <c r="Z591" s="351"/>
      <c r="AA591" s="351"/>
      <c r="AB591" s="351" t="e">
        <f>#REF!</f>
        <v>#REF!</v>
      </c>
    </row>
    <row r="592" spans="1:28">
      <c r="A592" s="1057">
        <v>1</v>
      </c>
      <c r="B592" s="1057" t="s">
        <v>835</v>
      </c>
      <c r="C592" s="1057" t="s">
        <v>542</v>
      </c>
      <c r="D592" s="1057" t="s">
        <v>853</v>
      </c>
      <c r="E592" s="1057" t="s">
        <v>851</v>
      </c>
      <c r="J592" s="348" t="s">
        <v>850</v>
      </c>
      <c r="K592" s="362" t="s">
        <v>2</v>
      </c>
      <c r="L592" s="363" t="s">
        <v>3</v>
      </c>
      <c r="M592" s="717" t="s">
        <v>4</v>
      </c>
      <c r="N592" s="363" t="s">
        <v>5</v>
      </c>
      <c r="O592" s="360" t="str">
        <f>'PL,HC,INV'!$P$4</f>
        <v>BIN</v>
      </c>
      <c r="P592" s="360" t="str">
        <f>'PL,HC,INV'!$I$6</f>
        <v>K_INR</v>
      </c>
      <c r="Q592" s="351" t="e">
        <f>#REF!</f>
        <v>#REF!</v>
      </c>
      <c r="R592" s="351"/>
      <c r="S592" s="351" t="e">
        <f>#REF!</f>
        <v>#REF!</v>
      </c>
      <c r="T592" s="351"/>
      <c r="U592" s="351"/>
      <c r="V592" s="351" t="e">
        <f>#REF!</f>
        <v>#REF!</v>
      </c>
      <c r="W592" s="351"/>
      <c r="X592" s="351"/>
      <c r="Y592" s="351" t="e">
        <f>#REF!</f>
        <v>#REF!</v>
      </c>
      <c r="Z592" s="351"/>
      <c r="AA592" s="351"/>
      <c r="AB592" s="351" t="e">
        <f>#REF!</f>
        <v>#REF!</v>
      </c>
    </row>
    <row r="593" spans="1:28">
      <c r="A593" s="1057">
        <v>1</v>
      </c>
      <c r="B593" s="1057" t="s">
        <v>835</v>
      </c>
      <c r="C593" s="1057" t="s">
        <v>542</v>
      </c>
      <c r="D593" s="1057" t="s">
        <v>853</v>
      </c>
      <c r="E593" s="1057" t="s">
        <v>830</v>
      </c>
      <c r="J593" s="348" t="s">
        <v>830</v>
      </c>
      <c r="K593" s="362" t="s">
        <v>2</v>
      </c>
      <c r="L593" s="363" t="s">
        <v>3</v>
      </c>
      <c r="M593" s="717" t="s">
        <v>4</v>
      </c>
      <c r="N593" s="363" t="s">
        <v>5</v>
      </c>
      <c r="O593" s="360" t="str">
        <f>'PL,HC,INV'!$P$4</f>
        <v>BIN</v>
      </c>
      <c r="P593" s="360" t="str">
        <f>'PL,HC,INV'!$I$6</f>
        <v>K_INR</v>
      </c>
      <c r="Q593" s="351" t="e">
        <f>#REF!</f>
        <v>#REF!</v>
      </c>
      <c r="R593" s="351"/>
      <c r="S593" s="351" t="e">
        <f>#REF!</f>
        <v>#REF!</v>
      </c>
      <c r="T593" s="351"/>
      <c r="U593" s="351"/>
      <c r="V593" s="351" t="e">
        <f>#REF!</f>
        <v>#REF!</v>
      </c>
      <c r="W593" s="351"/>
      <c r="X593" s="351"/>
      <c r="Y593" s="351" t="e">
        <f>#REF!</f>
        <v>#REF!</v>
      </c>
      <c r="Z593" s="351"/>
      <c r="AA593" s="351"/>
      <c r="AB593" s="351" t="e">
        <f>#REF!</f>
        <v>#REF!</v>
      </c>
    </row>
    <row r="594" spans="1:28">
      <c r="A594" s="1057">
        <v>1</v>
      </c>
      <c r="B594" s="1057" t="s">
        <v>835</v>
      </c>
      <c r="C594" s="1057" t="s">
        <v>542</v>
      </c>
      <c r="D594" s="1057" t="s">
        <v>854</v>
      </c>
      <c r="E594" s="1057" t="s">
        <v>845</v>
      </c>
      <c r="J594" s="348" t="s">
        <v>844</v>
      </c>
      <c r="K594" s="362" t="s">
        <v>2</v>
      </c>
      <c r="L594" s="363" t="s">
        <v>3</v>
      </c>
      <c r="M594" s="717" t="s">
        <v>4</v>
      </c>
      <c r="N594" s="363" t="s">
        <v>5</v>
      </c>
      <c r="O594" s="360" t="str">
        <f>'PL,HC,INV'!$P$4</f>
        <v>BIN</v>
      </c>
      <c r="P594" s="360" t="str">
        <f>'PL,HC,INV'!$I$6</f>
        <v>K_INR</v>
      </c>
      <c r="Q594" s="351" t="e">
        <f>#REF!</f>
        <v>#REF!</v>
      </c>
      <c r="R594" s="351"/>
      <c r="S594" s="351" t="e">
        <f>#REF!</f>
        <v>#REF!</v>
      </c>
      <c r="T594" s="351"/>
      <c r="U594" s="351"/>
      <c r="V594" s="351" t="e">
        <f>#REF!</f>
        <v>#REF!</v>
      </c>
      <c r="W594" s="351"/>
      <c r="X594" s="351"/>
      <c r="Y594" s="351" t="e">
        <f>#REF!</f>
        <v>#REF!</v>
      </c>
      <c r="Z594" s="351"/>
      <c r="AA594" s="351"/>
      <c r="AB594" s="351" t="e">
        <f>#REF!</f>
        <v>#REF!</v>
      </c>
    </row>
    <row r="595" spans="1:28">
      <c r="A595" s="1057">
        <v>1</v>
      </c>
      <c r="B595" s="1057" t="s">
        <v>835</v>
      </c>
      <c r="C595" s="1057" t="s">
        <v>542</v>
      </c>
      <c r="D595" s="1057" t="s">
        <v>854</v>
      </c>
      <c r="E595" s="1057" t="s">
        <v>847</v>
      </c>
      <c r="J595" s="348" t="s">
        <v>846</v>
      </c>
      <c r="K595" s="362" t="s">
        <v>2</v>
      </c>
      <c r="L595" s="363" t="s">
        <v>3</v>
      </c>
      <c r="M595" s="717" t="s">
        <v>4</v>
      </c>
      <c r="N595" s="363" t="s">
        <v>5</v>
      </c>
      <c r="O595" s="360" t="str">
        <f>'PL,HC,INV'!$P$4</f>
        <v>BIN</v>
      </c>
      <c r="P595" s="360" t="str">
        <f>'PL,HC,INV'!$I$6</f>
        <v>K_INR</v>
      </c>
      <c r="Q595" s="351" t="e">
        <f>#REF!</f>
        <v>#REF!</v>
      </c>
      <c r="R595" s="351"/>
      <c r="S595" s="351" t="e">
        <f>#REF!</f>
        <v>#REF!</v>
      </c>
      <c r="T595" s="351"/>
      <c r="U595" s="351"/>
      <c r="V595" s="351" t="e">
        <f>#REF!</f>
        <v>#REF!</v>
      </c>
      <c r="W595" s="351"/>
      <c r="X595" s="351"/>
      <c r="Y595" s="351" t="e">
        <f>#REF!</f>
        <v>#REF!</v>
      </c>
      <c r="Z595" s="351"/>
      <c r="AA595" s="351"/>
      <c r="AB595" s="351" t="e">
        <f>#REF!</f>
        <v>#REF!</v>
      </c>
    </row>
    <row r="596" spans="1:28">
      <c r="A596" s="1057">
        <v>1</v>
      </c>
      <c r="B596" s="1057" t="s">
        <v>835</v>
      </c>
      <c r="C596" s="1057" t="s">
        <v>542</v>
      </c>
      <c r="D596" s="1057" t="s">
        <v>854</v>
      </c>
      <c r="E596" s="1057" t="s">
        <v>849</v>
      </c>
      <c r="J596" s="348" t="s">
        <v>848</v>
      </c>
      <c r="K596" s="362" t="s">
        <v>2</v>
      </c>
      <c r="L596" s="363" t="s">
        <v>3</v>
      </c>
      <c r="M596" s="717" t="s">
        <v>4</v>
      </c>
      <c r="N596" s="363" t="s">
        <v>5</v>
      </c>
      <c r="O596" s="360" t="str">
        <f>'PL,HC,INV'!$P$4</f>
        <v>BIN</v>
      </c>
      <c r="P596" s="360" t="str">
        <f>'PL,HC,INV'!$I$6</f>
        <v>K_INR</v>
      </c>
      <c r="Q596" s="351" t="e">
        <f>#REF!</f>
        <v>#REF!</v>
      </c>
      <c r="R596" s="351"/>
      <c r="S596" s="351" t="e">
        <f>#REF!</f>
        <v>#REF!</v>
      </c>
      <c r="T596" s="351"/>
      <c r="U596" s="351"/>
      <c r="V596" s="351" t="e">
        <f>#REF!</f>
        <v>#REF!</v>
      </c>
      <c r="W596" s="351"/>
      <c r="X596" s="351"/>
      <c r="Y596" s="351" t="e">
        <f>#REF!</f>
        <v>#REF!</v>
      </c>
      <c r="Z596" s="351"/>
      <c r="AA596" s="351"/>
      <c r="AB596" s="351" t="e">
        <f>#REF!</f>
        <v>#REF!</v>
      </c>
    </row>
    <row r="597" spans="1:28">
      <c r="A597" s="1057">
        <v>1</v>
      </c>
      <c r="B597" s="1057" t="s">
        <v>835</v>
      </c>
      <c r="C597" s="1057" t="s">
        <v>542</v>
      </c>
      <c r="D597" s="1057" t="s">
        <v>854</v>
      </c>
      <c r="E597" s="1057" t="s">
        <v>851</v>
      </c>
      <c r="J597" s="348" t="s">
        <v>850</v>
      </c>
      <c r="K597" s="362" t="s">
        <v>2</v>
      </c>
      <c r="L597" s="363" t="s">
        <v>3</v>
      </c>
      <c r="M597" s="717" t="s">
        <v>4</v>
      </c>
      <c r="N597" s="363" t="s">
        <v>5</v>
      </c>
      <c r="O597" s="360" t="str">
        <f>'PL,HC,INV'!$P$4</f>
        <v>BIN</v>
      </c>
      <c r="P597" s="360" t="str">
        <f>'PL,HC,INV'!$I$6</f>
        <v>K_INR</v>
      </c>
      <c r="Q597" s="351" t="e">
        <f>#REF!</f>
        <v>#REF!</v>
      </c>
      <c r="R597" s="351"/>
      <c r="S597" s="351" t="e">
        <f>#REF!</f>
        <v>#REF!</v>
      </c>
      <c r="T597" s="351"/>
      <c r="U597" s="351"/>
      <c r="V597" s="351" t="e">
        <f>#REF!</f>
        <v>#REF!</v>
      </c>
      <c r="W597" s="351"/>
      <c r="X597" s="351"/>
      <c r="Y597" s="351" t="e">
        <f>#REF!</f>
        <v>#REF!</v>
      </c>
      <c r="Z597" s="351"/>
      <c r="AA597" s="351"/>
      <c r="AB597" s="351" t="e">
        <f>#REF!</f>
        <v>#REF!</v>
      </c>
    </row>
    <row r="598" spans="1:28">
      <c r="A598" s="1057">
        <v>1</v>
      </c>
      <c r="B598" s="1057" t="s">
        <v>835</v>
      </c>
      <c r="C598" s="1057" t="s">
        <v>542</v>
      </c>
      <c r="D598" s="1057" t="s">
        <v>854</v>
      </c>
      <c r="E598" s="1057" t="s">
        <v>830</v>
      </c>
      <c r="J598" s="348" t="s">
        <v>830</v>
      </c>
      <c r="K598" s="362" t="s">
        <v>2</v>
      </c>
      <c r="L598" s="363" t="s">
        <v>3</v>
      </c>
      <c r="M598" s="717" t="s">
        <v>4</v>
      </c>
      <c r="N598" s="363" t="s">
        <v>5</v>
      </c>
      <c r="O598" s="360" t="str">
        <f>'PL,HC,INV'!$P$4</f>
        <v>BIN</v>
      </c>
      <c r="P598" s="360" t="str">
        <f>'PL,HC,INV'!$I$6</f>
        <v>K_INR</v>
      </c>
      <c r="Q598" s="351" t="e">
        <f>#REF!</f>
        <v>#REF!</v>
      </c>
      <c r="R598" s="351"/>
      <c r="S598" s="351" t="e">
        <f>#REF!</f>
        <v>#REF!</v>
      </c>
      <c r="T598" s="351"/>
      <c r="U598" s="351"/>
      <c r="V598" s="351" t="e">
        <f>#REF!</f>
        <v>#REF!</v>
      </c>
      <c r="W598" s="351"/>
      <c r="X598" s="351"/>
      <c r="Y598" s="351" t="e">
        <f>#REF!</f>
        <v>#REF!</v>
      </c>
      <c r="Z598" s="351"/>
      <c r="AA598" s="351"/>
      <c r="AB598" s="351" t="e">
        <f>#REF!</f>
        <v>#REF!</v>
      </c>
    </row>
    <row r="599" spans="1:28">
      <c r="A599" s="1057">
        <v>1</v>
      </c>
      <c r="B599" s="1057" t="s">
        <v>835</v>
      </c>
      <c r="C599" s="1057" t="s">
        <v>542</v>
      </c>
      <c r="D599" s="1057" t="s">
        <v>855</v>
      </c>
      <c r="E599" s="1057" t="s">
        <v>845</v>
      </c>
      <c r="J599" s="348" t="s">
        <v>844</v>
      </c>
      <c r="K599" s="362" t="s">
        <v>2</v>
      </c>
      <c r="L599" s="363" t="s">
        <v>3</v>
      </c>
      <c r="M599" s="717" t="s">
        <v>4</v>
      </c>
      <c r="N599" s="363" t="s">
        <v>5</v>
      </c>
      <c r="O599" s="360" t="str">
        <f>'PL,HC,INV'!$P$4</f>
        <v>BIN</v>
      </c>
      <c r="P599" s="360" t="str">
        <f>'PL,HC,INV'!$I$6</f>
        <v>K_INR</v>
      </c>
      <c r="Q599" s="351" t="e">
        <f>#REF!</f>
        <v>#REF!</v>
      </c>
      <c r="R599" s="351"/>
      <c r="S599" s="351" t="e">
        <f>#REF!</f>
        <v>#REF!</v>
      </c>
      <c r="T599" s="351"/>
      <c r="U599" s="351"/>
      <c r="V599" s="351" t="e">
        <f>#REF!</f>
        <v>#REF!</v>
      </c>
      <c r="W599" s="351"/>
      <c r="X599" s="351"/>
      <c r="Y599" s="351" t="e">
        <f>#REF!</f>
        <v>#REF!</v>
      </c>
      <c r="Z599" s="351"/>
      <c r="AA599" s="351"/>
      <c r="AB599" s="351" t="e">
        <f>#REF!</f>
        <v>#REF!</v>
      </c>
    </row>
    <row r="600" spans="1:28">
      <c r="A600" s="1057">
        <v>1</v>
      </c>
      <c r="B600" s="1057" t="s">
        <v>835</v>
      </c>
      <c r="C600" s="1057" t="s">
        <v>542</v>
      </c>
      <c r="D600" s="1057" t="s">
        <v>855</v>
      </c>
      <c r="E600" s="1057" t="s">
        <v>847</v>
      </c>
      <c r="J600" s="348" t="s">
        <v>856</v>
      </c>
      <c r="K600" s="362" t="s">
        <v>2</v>
      </c>
      <c r="L600" s="363" t="s">
        <v>3</v>
      </c>
      <c r="M600" s="717" t="s">
        <v>4</v>
      </c>
      <c r="N600" s="363" t="s">
        <v>5</v>
      </c>
      <c r="O600" s="360" t="str">
        <f>'PL,HC,INV'!$P$4</f>
        <v>BIN</v>
      </c>
      <c r="P600" s="360" t="str">
        <f>'PL,HC,INV'!$I$6</f>
        <v>K_INR</v>
      </c>
      <c r="Q600" s="351" t="e">
        <f>#REF!</f>
        <v>#REF!</v>
      </c>
      <c r="R600" s="351"/>
      <c r="S600" s="351" t="e">
        <f>#REF!</f>
        <v>#REF!</v>
      </c>
      <c r="T600" s="351"/>
      <c r="U600" s="351"/>
      <c r="V600" s="351" t="e">
        <f>#REF!</f>
        <v>#REF!</v>
      </c>
      <c r="W600" s="351"/>
      <c r="X600" s="351"/>
      <c r="Y600" s="351" t="e">
        <f>#REF!</f>
        <v>#REF!</v>
      </c>
      <c r="Z600" s="351"/>
      <c r="AA600" s="351"/>
      <c r="AB600" s="351" t="e">
        <f>#REF!</f>
        <v>#REF!</v>
      </c>
    </row>
    <row r="601" spans="1:28">
      <c r="A601" s="1057">
        <v>1</v>
      </c>
      <c r="B601" s="1057" t="s">
        <v>835</v>
      </c>
      <c r="C601" s="1057" t="s">
        <v>542</v>
      </c>
      <c r="D601" s="1057" t="s">
        <v>855</v>
      </c>
      <c r="E601" s="1057" t="s">
        <v>849</v>
      </c>
      <c r="J601" s="348" t="s">
        <v>848</v>
      </c>
      <c r="K601" s="362" t="s">
        <v>2</v>
      </c>
      <c r="L601" s="363" t="s">
        <v>3</v>
      </c>
      <c r="M601" s="717" t="s">
        <v>4</v>
      </c>
      <c r="N601" s="363" t="s">
        <v>5</v>
      </c>
      <c r="O601" s="360" t="str">
        <f>'PL,HC,INV'!$P$4</f>
        <v>BIN</v>
      </c>
      <c r="P601" s="360" t="str">
        <f>'PL,HC,INV'!$I$6</f>
        <v>K_INR</v>
      </c>
      <c r="Q601" s="351" t="e">
        <f>#REF!</f>
        <v>#REF!</v>
      </c>
      <c r="R601" s="351"/>
      <c r="S601" s="351" t="e">
        <f>#REF!</f>
        <v>#REF!</v>
      </c>
      <c r="T601" s="351"/>
      <c r="U601" s="351"/>
      <c r="V601" s="351" t="e">
        <f>#REF!</f>
        <v>#REF!</v>
      </c>
      <c r="W601" s="351"/>
      <c r="X601" s="351"/>
      <c r="Y601" s="351" t="e">
        <f>#REF!</f>
        <v>#REF!</v>
      </c>
      <c r="Z601" s="351"/>
      <c r="AA601" s="351"/>
      <c r="AB601" s="351" t="e">
        <f>#REF!</f>
        <v>#REF!</v>
      </c>
    </row>
    <row r="602" spans="1:28">
      <c r="A602" s="1057">
        <v>1</v>
      </c>
      <c r="B602" s="1057" t="s">
        <v>835</v>
      </c>
      <c r="C602" s="1057" t="s">
        <v>542</v>
      </c>
      <c r="D602" s="1057" t="s">
        <v>855</v>
      </c>
      <c r="E602" s="1057" t="s">
        <v>851</v>
      </c>
      <c r="J602" s="348" t="s">
        <v>850</v>
      </c>
      <c r="K602" s="362" t="s">
        <v>2</v>
      </c>
      <c r="L602" s="363" t="s">
        <v>3</v>
      </c>
      <c r="M602" s="717" t="s">
        <v>4</v>
      </c>
      <c r="N602" s="363" t="s">
        <v>5</v>
      </c>
      <c r="O602" s="360" t="str">
        <f>'PL,HC,INV'!$P$4</f>
        <v>BIN</v>
      </c>
      <c r="P602" s="360" t="str">
        <f>'PL,HC,INV'!$I$6</f>
        <v>K_INR</v>
      </c>
      <c r="Q602" s="351" t="e">
        <f>#REF!</f>
        <v>#REF!</v>
      </c>
      <c r="R602" s="351"/>
      <c r="S602" s="351" t="e">
        <f>#REF!</f>
        <v>#REF!</v>
      </c>
      <c r="T602" s="351"/>
      <c r="U602" s="351"/>
      <c r="V602" s="351" t="e">
        <f>#REF!</f>
        <v>#REF!</v>
      </c>
      <c r="W602" s="351"/>
      <c r="X602" s="351"/>
      <c r="Y602" s="351" t="e">
        <f>#REF!</f>
        <v>#REF!</v>
      </c>
      <c r="Z602" s="351"/>
      <c r="AA602" s="351"/>
      <c r="AB602" s="351" t="e">
        <f>#REF!</f>
        <v>#REF!</v>
      </c>
    </row>
    <row r="603" spans="1:28">
      <c r="A603" s="1057">
        <v>1</v>
      </c>
      <c r="B603" s="1057" t="s">
        <v>835</v>
      </c>
      <c r="C603" s="1057" t="s">
        <v>542</v>
      </c>
      <c r="D603" s="1057" t="s">
        <v>855</v>
      </c>
      <c r="E603" s="1057" t="s">
        <v>830</v>
      </c>
      <c r="J603" s="348" t="s">
        <v>830</v>
      </c>
      <c r="K603" s="362" t="s">
        <v>2</v>
      </c>
      <c r="L603" s="363" t="s">
        <v>3</v>
      </c>
      <c r="M603" s="717" t="s">
        <v>4</v>
      </c>
      <c r="N603" s="363" t="s">
        <v>5</v>
      </c>
      <c r="O603" s="360" t="str">
        <f>'PL,HC,INV'!$P$4</f>
        <v>BIN</v>
      </c>
      <c r="P603" s="360" t="str">
        <f>'PL,HC,INV'!$I$6</f>
        <v>K_INR</v>
      </c>
      <c r="Q603" s="351" t="e">
        <f>#REF!</f>
        <v>#REF!</v>
      </c>
      <c r="R603" s="351"/>
      <c r="S603" s="351" t="e">
        <f>#REF!</f>
        <v>#REF!</v>
      </c>
      <c r="T603" s="351"/>
      <c r="U603" s="351"/>
      <c r="V603" s="351" t="e">
        <f>#REF!</f>
        <v>#REF!</v>
      </c>
      <c r="W603" s="351"/>
      <c r="X603" s="351"/>
      <c r="Y603" s="351" t="e">
        <f>#REF!</f>
        <v>#REF!</v>
      </c>
      <c r="Z603" s="351"/>
      <c r="AA603" s="351"/>
      <c r="AB603" s="351" t="e">
        <f>#REF!</f>
        <v>#REF!</v>
      </c>
    </row>
  </sheetData>
  <autoFilter ref="A6:P603" xr:uid="{3491D1BD-666E-49B2-B34E-79E5D357EC14}"/>
  <phoneticPr fontId="2"/>
  <pageMargins left="0.7" right="0.7" top="0.75" bottom="0.75" header="0.3" footer="0.3"/>
  <pageSetup paperSize="9" orientation="portrait" r:id="rId1"/>
  <customProperties>
    <customPr name="CellIDs" r:id="rId2"/>
    <customPr name="ConnName" r:id="rId3"/>
    <customPr name="ConnPOV" r:id="rId4"/>
    <customPr name="HyperionXML" r:id="rId5"/>
    <customPr name="NameConnectionMap" r:id="rId6"/>
    <customPr name="POVPosition" r:id="rId7"/>
    <customPr name="SheetHasParityContent" r:id="rId8"/>
    <customPr name="SheetOptions" r:id="rId9"/>
    <customPr name="ShowPOV" r:id="rId10"/>
  </customPropertie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7">
    <pageSetUpPr fitToPage="1"/>
  </sheetPr>
  <dimension ref="B1:Q34"/>
  <sheetViews>
    <sheetView workbookViewId="0">
      <selection activeCell="D24" sqref="D24"/>
    </sheetView>
  </sheetViews>
  <sheetFormatPr defaultColWidth="9" defaultRowHeight="12.75"/>
  <cols>
    <col min="1" max="1" width="1.28515625" style="357" customWidth="1"/>
    <col min="2" max="2" width="9" style="357"/>
    <col min="3" max="3" width="9.7109375" style="357" bestFit="1" customWidth="1"/>
    <col min="4" max="5" width="9.42578125" style="357" bestFit="1" customWidth="1"/>
    <col min="6" max="6" width="7.28515625" style="357" bestFit="1" customWidth="1"/>
    <col min="7" max="7" width="6.7109375" style="357" bestFit="1" customWidth="1"/>
    <col min="8" max="8" width="4.28515625" style="357" bestFit="1" customWidth="1"/>
    <col min="9" max="9" width="8.5703125" style="357" bestFit="1" customWidth="1"/>
    <col min="10" max="10" width="3.28515625" style="357" customWidth="1"/>
    <col min="11" max="11" width="12.42578125" style="357" bestFit="1" customWidth="1"/>
    <col min="12" max="12" width="6.7109375" style="357" bestFit="1" customWidth="1"/>
    <col min="13" max="13" width="4.28515625" style="357" bestFit="1" customWidth="1"/>
    <col min="14" max="14" width="8.5703125" style="357" bestFit="1" customWidth="1"/>
    <col min="15" max="15" width="6.7109375" style="357" bestFit="1" customWidth="1"/>
    <col min="16" max="16" width="4.28515625" style="357" bestFit="1" customWidth="1"/>
    <col min="17" max="17" width="8.5703125" style="357" bestFit="1" customWidth="1"/>
    <col min="18" max="16384" width="9" style="357"/>
  </cols>
  <sheetData>
    <row r="1" spans="2:17">
      <c r="B1" s="358" t="s">
        <v>289</v>
      </c>
    </row>
    <row r="2" spans="2:17">
      <c r="C2" s="357" t="s">
        <v>288</v>
      </c>
      <c r="D2" s="359">
        <v>43831</v>
      </c>
    </row>
    <row r="3" spans="2:17">
      <c r="C3" s="357" t="s">
        <v>287</v>
      </c>
      <c r="D3" s="359">
        <v>43922</v>
      </c>
    </row>
    <row r="4" spans="2:17">
      <c r="F4" s="1615" t="s">
        <v>907</v>
      </c>
      <c r="G4" s="1609" t="s">
        <v>910</v>
      </c>
      <c r="H4" s="1609"/>
      <c r="I4" s="1610"/>
      <c r="K4" s="1615" t="s">
        <v>934</v>
      </c>
      <c r="L4" s="1606" t="s">
        <v>911</v>
      </c>
      <c r="M4" s="1608"/>
      <c r="N4" s="1607"/>
      <c r="O4" s="1606" t="s">
        <v>912</v>
      </c>
      <c r="P4" s="1608"/>
      <c r="Q4" s="1607"/>
    </row>
    <row r="5" spans="2:17">
      <c r="B5" s="358" t="s">
        <v>286</v>
      </c>
      <c r="F5" s="1611"/>
      <c r="G5" s="1612" t="s">
        <v>919</v>
      </c>
      <c r="H5" s="1612" t="s">
        <v>908</v>
      </c>
      <c r="I5" s="1613" t="s">
        <v>909</v>
      </c>
      <c r="K5" s="1611"/>
      <c r="L5" s="1614" t="s">
        <v>919</v>
      </c>
      <c r="M5" s="1612" t="s">
        <v>908</v>
      </c>
      <c r="N5" s="1613" t="s">
        <v>909</v>
      </c>
      <c r="O5" s="1614" t="s">
        <v>919</v>
      </c>
      <c r="P5" s="1612" t="s">
        <v>908</v>
      </c>
      <c r="Q5" s="1613" t="s">
        <v>909</v>
      </c>
    </row>
    <row r="6" spans="2:17">
      <c r="C6" s="357" t="s">
        <v>172</v>
      </c>
      <c r="D6" s="357" t="s">
        <v>283</v>
      </c>
      <c r="F6" s="1616" t="s">
        <v>922</v>
      </c>
      <c r="G6" s="1618" t="s">
        <v>1047</v>
      </c>
      <c r="H6" s="1618" t="s">
        <v>1047</v>
      </c>
      <c r="I6" s="1619" t="s">
        <v>913</v>
      </c>
      <c r="K6" s="1616" t="s">
        <v>922</v>
      </c>
      <c r="L6" s="1622" t="s">
        <v>914</v>
      </c>
      <c r="M6" s="1618" t="s">
        <v>1047</v>
      </c>
      <c r="N6" s="1619" t="s">
        <v>913</v>
      </c>
      <c r="O6" s="1618" t="s">
        <v>1047</v>
      </c>
      <c r="P6" s="1618" t="s">
        <v>1047</v>
      </c>
      <c r="Q6" s="1619" t="s">
        <v>913</v>
      </c>
    </row>
    <row r="7" spans="2:17">
      <c r="C7" s="357" t="s">
        <v>819</v>
      </c>
      <c r="D7" s="357" t="s">
        <v>283</v>
      </c>
      <c r="F7" s="1616" t="s">
        <v>923</v>
      </c>
      <c r="G7" s="1618" t="s">
        <v>1048</v>
      </c>
      <c r="H7" s="1618" t="s">
        <v>1048</v>
      </c>
      <c r="I7" s="1619" t="s">
        <v>1047</v>
      </c>
      <c r="K7" s="1616" t="s">
        <v>923</v>
      </c>
      <c r="L7" s="1622" t="s">
        <v>1047</v>
      </c>
      <c r="M7" s="1618" t="s">
        <v>1047</v>
      </c>
      <c r="N7" s="1619" t="s">
        <v>913</v>
      </c>
      <c r="O7" s="1618" t="s">
        <v>1047</v>
      </c>
      <c r="P7" s="1618" t="s">
        <v>1047</v>
      </c>
      <c r="Q7" s="1619" t="s">
        <v>913</v>
      </c>
    </row>
    <row r="8" spans="2:17">
      <c r="C8" s="357" t="s">
        <v>285</v>
      </c>
      <c r="D8" s="357" t="s">
        <v>283</v>
      </c>
      <c r="F8" s="1616" t="s">
        <v>924</v>
      </c>
      <c r="G8" s="1618" t="s">
        <v>915</v>
      </c>
      <c r="H8" s="1618" t="s">
        <v>915</v>
      </c>
      <c r="I8" s="1619" t="s">
        <v>1048</v>
      </c>
      <c r="K8" s="1616" t="s">
        <v>924</v>
      </c>
      <c r="L8" s="1622" t="s">
        <v>1047</v>
      </c>
      <c r="M8" s="1618" t="s">
        <v>1047</v>
      </c>
      <c r="N8" s="1619" t="s">
        <v>913</v>
      </c>
      <c r="O8" s="1618" t="s">
        <v>1047</v>
      </c>
      <c r="P8" s="1618" t="s">
        <v>1047</v>
      </c>
      <c r="Q8" s="1619" t="s">
        <v>913</v>
      </c>
    </row>
    <row r="9" spans="2:17">
      <c r="C9" s="357" t="s">
        <v>284</v>
      </c>
      <c r="D9" s="357" t="s">
        <v>283</v>
      </c>
      <c r="F9" s="1616" t="s">
        <v>925</v>
      </c>
      <c r="G9" s="1618" t="s">
        <v>1049</v>
      </c>
      <c r="H9" s="1618" t="s">
        <v>1049</v>
      </c>
      <c r="I9" s="1619" t="s">
        <v>915</v>
      </c>
      <c r="K9" s="1616" t="s">
        <v>925</v>
      </c>
      <c r="L9" s="1622" t="s">
        <v>916</v>
      </c>
      <c r="M9" s="1618" t="s">
        <v>1049</v>
      </c>
      <c r="N9" s="1619" t="s">
        <v>915</v>
      </c>
      <c r="O9" s="1618" t="s">
        <v>1047</v>
      </c>
      <c r="P9" s="1618" t="s">
        <v>1047</v>
      </c>
      <c r="Q9" s="1619" t="s">
        <v>913</v>
      </c>
    </row>
    <row r="10" spans="2:17">
      <c r="C10" s="357" t="s">
        <v>152</v>
      </c>
      <c r="D10" s="357" t="s">
        <v>273</v>
      </c>
      <c r="F10" s="1616" t="s">
        <v>926</v>
      </c>
      <c r="G10" s="1618" t="s">
        <v>1050</v>
      </c>
      <c r="H10" s="1618" t="s">
        <v>1050</v>
      </c>
      <c r="I10" s="1619" t="s">
        <v>1049</v>
      </c>
      <c r="K10" s="1616" t="s">
        <v>926</v>
      </c>
      <c r="L10" s="1622" t="s">
        <v>1049</v>
      </c>
      <c r="M10" s="1618" t="s">
        <v>1049</v>
      </c>
      <c r="N10" s="1619" t="s">
        <v>915</v>
      </c>
      <c r="O10" s="1618" t="s">
        <v>1047</v>
      </c>
      <c r="P10" s="1618" t="s">
        <v>1047</v>
      </c>
      <c r="Q10" s="1619" t="s">
        <v>913</v>
      </c>
    </row>
    <row r="11" spans="2:17">
      <c r="C11" s="357" t="s">
        <v>282</v>
      </c>
      <c r="D11" s="357" t="s">
        <v>273</v>
      </c>
      <c r="F11" s="1616" t="s">
        <v>927</v>
      </c>
      <c r="G11" s="1618" t="s">
        <v>917</v>
      </c>
      <c r="H11" s="1618" t="s">
        <v>917</v>
      </c>
      <c r="I11" s="1619" t="s">
        <v>1050</v>
      </c>
      <c r="K11" s="1616" t="s">
        <v>927</v>
      </c>
      <c r="L11" s="1622" t="s">
        <v>1049</v>
      </c>
      <c r="M11" s="1618" t="s">
        <v>1049</v>
      </c>
      <c r="N11" s="1619" t="s">
        <v>915</v>
      </c>
      <c r="O11" s="1618" t="s">
        <v>1047</v>
      </c>
      <c r="P11" s="1618" t="s">
        <v>1047</v>
      </c>
      <c r="Q11" s="1619" t="s">
        <v>913</v>
      </c>
    </row>
    <row r="12" spans="2:17">
      <c r="C12" s="357" t="s">
        <v>281</v>
      </c>
      <c r="D12" s="357" t="s">
        <v>255</v>
      </c>
      <c r="F12" s="1616" t="s">
        <v>928</v>
      </c>
      <c r="G12" s="1618" t="s">
        <v>1051</v>
      </c>
      <c r="H12" s="1618" t="s">
        <v>1051</v>
      </c>
      <c r="I12" s="1619" t="s">
        <v>917</v>
      </c>
      <c r="K12" s="1616" t="s">
        <v>928</v>
      </c>
      <c r="L12" s="1622" t="s">
        <v>918</v>
      </c>
      <c r="M12" s="1618" t="s">
        <v>1051</v>
      </c>
      <c r="N12" s="1619" t="s">
        <v>917</v>
      </c>
      <c r="O12" s="1618" t="s">
        <v>1047</v>
      </c>
      <c r="P12" s="1618" t="s">
        <v>1047</v>
      </c>
      <c r="Q12" s="1619" t="s">
        <v>913</v>
      </c>
    </row>
    <row r="13" spans="2:17">
      <c r="C13" s="357" t="s">
        <v>280</v>
      </c>
      <c r="D13" s="357" t="s">
        <v>255</v>
      </c>
      <c r="F13" s="1616" t="s">
        <v>929</v>
      </c>
      <c r="G13" s="1618" t="s">
        <v>1052</v>
      </c>
      <c r="H13" s="1618" t="s">
        <v>1052</v>
      </c>
      <c r="I13" s="1619" t="s">
        <v>1051</v>
      </c>
      <c r="K13" s="1616" t="s">
        <v>929</v>
      </c>
      <c r="L13" s="1622" t="s">
        <v>918</v>
      </c>
      <c r="M13" s="1618" t="s">
        <v>1051</v>
      </c>
      <c r="N13" s="1619" t="s">
        <v>917</v>
      </c>
      <c r="O13" s="1618" t="s">
        <v>1047</v>
      </c>
      <c r="P13" s="1618" t="s">
        <v>1047</v>
      </c>
      <c r="Q13" s="1619" t="s">
        <v>913</v>
      </c>
    </row>
    <row r="14" spans="2:17">
      <c r="C14" s="357" t="s">
        <v>480</v>
      </c>
      <c r="D14" s="357" t="s">
        <v>273</v>
      </c>
      <c r="F14" s="1616" t="s">
        <v>930</v>
      </c>
      <c r="G14" s="1618" t="s">
        <v>921</v>
      </c>
      <c r="H14" s="1618" t="s">
        <v>921</v>
      </c>
      <c r="I14" s="1619" t="s">
        <v>1052</v>
      </c>
      <c r="K14" s="1616" t="s">
        <v>930</v>
      </c>
      <c r="L14" s="1622" t="s">
        <v>918</v>
      </c>
      <c r="M14" s="1618" t="s">
        <v>1051</v>
      </c>
      <c r="N14" s="1619" t="s">
        <v>917</v>
      </c>
      <c r="O14" s="1618" t="s">
        <v>1047</v>
      </c>
      <c r="P14" s="1618" t="s">
        <v>1047</v>
      </c>
      <c r="Q14" s="1619" t="s">
        <v>913</v>
      </c>
    </row>
    <row r="15" spans="2:17">
      <c r="C15" s="357" t="s">
        <v>279</v>
      </c>
      <c r="D15" s="357" t="s">
        <v>273</v>
      </c>
      <c r="F15" s="1616" t="s">
        <v>931</v>
      </c>
      <c r="G15" s="1618" t="s">
        <v>1053</v>
      </c>
      <c r="H15" s="1618" t="s">
        <v>1053</v>
      </c>
      <c r="I15" s="1619" t="s">
        <v>921</v>
      </c>
      <c r="K15" s="1616" t="s">
        <v>931</v>
      </c>
      <c r="L15" s="1622" t="s">
        <v>920</v>
      </c>
      <c r="M15" s="1618" t="s">
        <v>1053</v>
      </c>
      <c r="N15" s="1619" t="s">
        <v>921</v>
      </c>
      <c r="O15" s="1618" t="s">
        <v>1047</v>
      </c>
      <c r="P15" s="1618" t="s">
        <v>1047</v>
      </c>
      <c r="Q15" s="1619" t="s">
        <v>913</v>
      </c>
    </row>
    <row r="16" spans="2:17">
      <c r="C16" s="357" t="s">
        <v>1144</v>
      </c>
      <c r="D16" s="357" t="s">
        <v>1145</v>
      </c>
      <c r="F16" s="1616" t="s">
        <v>932</v>
      </c>
      <c r="G16" s="1618" t="s">
        <v>1054</v>
      </c>
      <c r="H16" s="1618" t="s">
        <v>1054</v>
      </c>
      <c r="I16" s="1619" t="s">
        <v>1053</v>
      </c>
      <c r="K16" s="1616" t="s">
        <v>932</v>
      </c>
      <c r="L16" s="1622" t="s">
        <v>1053</v>
      </c>
      <c r="M16" s="1618" t="s">
        <v>1053</v>
      </c>
      <c r="N16" s="1619" t="s">
        <v>921</v>
      </c>
      <c r="O16" s="1618" t="s">
        <v>1047</v>
      </c>
      <c r="P16" s="1618" t="s">
        <v>1047</v>
      </c>
      <c r="Q16" s="1619" t="s">
        <v>913</v>
      </c>
    </row>
    <row r="17" spans="3:17">
      <c r="C17" s="357" t="s">
        <v>278</v>
      </c>
      <c r="D17" s="357" t="s">
        <v>277</v>
      </c>
      <c r="F17" s="1617" t="s">
        <v>933</v>
      </c>
      <c r="G17" s="1620" t="s">
        <v>1121</v>
      </c>
      <c r="H17" s="1620" t="s">
        <v>1120</v>
      </c>
      <c r="I17" s="1621" t="s">
        <v>1054</v>
      </c>
      <c r="K17" s="1617" t="s">
        <v>933</v>
      </c>
      <c r="L17" s="1623" t="s">
        <v>1053</v>
      </c>
      <c r="M17" s="1620" t="s">
        <v>1053</v>
      </c>
      <c r="N17" s="1621" t="s">
        <v>921</v>
      </c>
      <c r="O17" s="1620" t="s">
        <v>1047</v>
      </c>
      <c r="P17" s="1620" t="s">
        <v>1047</v>
      </c>
      <c r="Q17" s="1621" t="s">
        <v>913</v>
      </c>
    </row>
    <row r="18" spans="3:17">
      <c r="C18" s="357" t="s">
        <v>276</v>
      </c>
      <c r="D18" s="357" t="s">
        <v>275</v>
      </c>
      <c r="F18" s="357">
        <v>1</v>
      </c>
      <c r="G18" s="357">
        <v>2</v>
      </c>
      <c r="H18" s="357">
        <v>3</v>
      </c>
      <c r="I18" s="357">
        <v>4</v>
      </c>
      <c r="K18" s="357">
        <v>1</v>
      </c>
      <c r="L18" s="357">
        <v>2</v>
      </c>
      <c r="M18" s="357">
        <v>3</v>
      </c>
      <c r="N18" s="357">
        <v>4</v>
      </c>
      <c r="O18" s="357">
        <v>5</v>
      </c>
      <c r="P18" s="357">
        <v>6</v>
      </c>
      <c r="Q18" s="357">
        <v>7</v>
      </c>
    </row>
    <row r="19" spans="3:17">
      <c r="C19" s="357" t="s">
        <v>402</v>
      </c>
      <c r="D19" s="357" t="s">
        <v>403</v>
      </c>
    </row>
    <row r="20" spans="3:17">
      <c r="C20" s="357" t="s">
        <v>274</v>
      </c>
      <c r="D20" s="357" t="s">
        <v>273</v>
      </c>
      <c r="K20" s="1615" t="s">
        <v>935</v>
      </c>
      <c r="L20" s="1606" t="s">
        <v>911</v>
      </c>
      <c r="M20" s="1608"/>
      <c r="N20" s="1607"/>
      <c r="O20" s="1606" t="s">
        <v>912</v>
      </c>
      <c r="P20" s="1608"/>
      <c r="Q20" s="1607"/>
    </row>
    <row r="21" spans="3:17">
      <c r="C21" s="357" t="s">
        <v>272</v>
      </c>
      <c r="D21" s="357" t="s">
        <v>271</v>
      </c>
      <c r="K21" s="1611"/>
      <c r="L21" s="1614" t="s">
        <v>919</v>
      </c>
      <c r="M21" s="1612" t="s">
        <v>908</v>
      </c>
      <c r="N21" s="1613" t="s">
        <v>909</v>
      </c>
      <c r="O21" s="1614" t="s">
        <v>919</v>
      </c>
      <c r="P21" s="1612" t="s">
        <v>908</v>
      </c>
      <c r="Q21" s="1613" t="s">
        <v>909</v>
      </c>
    </row>
    <row r="22" spans="3:17">
      <c r="C22" s="357" t="s">
        <v>270</v>
      </c>
      <c r="D22" s="357" t="s">
        <v>257</v>
      </c>
      <c r="K22" s="1616" t="s">
        <v>922</v>
      </c>
      <c r="L22" s="1618" t="s">
        <v>1047</v>
      </c>
      <c r="M22" s="1618" t="s">
        <v>1047</v>
      </c>
      <c r="N22" s="1619" t="s">
        <v>913</v>
      </c>
      <c r="O22" s="1618" t="s">
        <v>1047</v>
      </c>
      <c r="P22" s="1618" t="s">
        <v>1047</v>
      </c>
      <c r="Q22" s="1619" t="s">
        <v>913</v>
      </c>
    </row>
    <row r="23" spans="3:17">
      <c r="C23" s="357" t="s">
        <v>269</v>
      </c>
      <c r="D23" s="357" t="s">
        <v>268</v>
      </c>
      <c r="K23" s="1616" t="s">
        <v>923</v>
      </c>
      <c r="L23" s="1618" t="s">
        <v>1048</v>
      </c>
      <c r="M23" s="1618" t="s">
        <v>1048</v>
      </c>
      <c r="N23" s="1619" t="s">
        <v>1047</v>
      </c>
      <c r="O23" s="1618" t="s">
        <v>1048</v>
      </c>
      <c r="P23" s="1618" t="s">
        <v>1048</v>
      </c>
      <c r="Q23" s="1619" t="s">
        <v>1047</v>
      </c>
    </row>
    <row r="24" spans="3:17">
      <c r="C24" s="357" t="s">
        <v>1146</v>
      </c>
      <c r="D24" s="357" t="s">
        <v>260</v>
      </c>
      <c r="K24" s="1616" t="s">
        <v>924</v>
      </c>
      <c r="L24" s="1618" t="s">
        <v>915</v>
      </c>
      <c r="M24" s="1618" t="s">
        <v>915</v>
      </c>
      <c r="N24" s="1619" t="s">
        <v>1048</v>
      </c>
      <c r="O24" s="1618" t="s">
        <v>915</v>
      </c>
      <c r="P24" s="1618" t="s">
        <v>915</v>
      </c>
      <c r="Q24" s="1619" t="s">
        <v>1048</v>
      </c>
    </row>
    <row r="25" spans="3:17">
      <c r="C25" s="357" t="s">
        <v>267</v>
      </c>
      <c r="D25" s="357" t="s">
        <v>260</v>
      </c>
      <c r="K25" s="1616" t="s">
        <v>925</v>
      </c>
      <c r="L25" s="1618" t="s">
        <v>1049</v>
      </c>
      <c r="M25" s="1618" t="s">
        <v>1049</v>
      </c>
      <c r="N25" s="1619" t="s">
        <v>915</v>
      </c>
      <c r="O25" s="1618" t="s">
        <v>1049</v>
      </c>
      <c r="P25" s="1618" t="s">
        <v>1049</v>
      </c>
      <c r="Q25" s="1619" t="s">
        <v>915</v>
      </c>
    </row>
    <row r="26" spans="3:17">
      <c r="C26" s="357" t="s">
        <v>1115</v>
      </c>
      <c r="D26" s="357" t="s">
        <v>1116</v>
      </c>
      <c r="K26" s="1616" t="s">
        <v>926</v>
      </c>
      <c r="L26" s="1618" t="s">
        <v>1050</v>
      </c>
      <c r="M26" s="1618" t="s">
        <v>1050</v>
      </c>
      <c r="N26" s="1619" t="s">
        <v>1049</v>
      </c>
      <c r="O26" s="1618" t="s">
        <v>1050</v>
      </c>
      <c r="P26" s="1618" t="s">
        <v>1050</v>
      </c>
      <c r="Q26" s="1619" t="s">
        <v>1049</v>
      </c>
    </row>
    <row r="27" spans="3:17">
      <c r="C27" s="357" t="s">
        <v>266</v>
      </c>
      <c r="D27" s="357" t="s">
        <v>265</v>
      </c>
      <c r="K27" s="1616" t="s">
        <v>927</v>
      </c>
      <c r="L27" s="1618" t="s">
        <v>917</v>
      </c>
      <c r="M27" s="1618" t="s">
        <v>917</v>
      </c>
      <c r="N27" s="1619" t="s">
        <v>1050</v>
      </c>
      <c r="O27" s="1618" t="s">
        <v>917</v>
      </c>
      <c r="P27" s="1618" t="s">
        <v>917</v>
      </c>
      <c r="Q27" s="1619" t="s">
        <v>1050</v>
      </c>
    </row>
    <row r="28" spans="3:17">
      <c r="C28" s="357" t="s">
        <v>264</v>
      </c>
      <c r="D28" s="357" t="s">
        <v>262</v>
      </c>
      <c r="K28" s="1616" t="s">
        <v>928</v>
      </c>
      <c r="L28" s="1618" t="s">
        <v>1051</v>
      </c>
      <c r="M28" s="1618" t="s">
        <v>1051</v>
      </c>
      <c r="N28" s="1619" t="s">
        <v>917</v>
      </c>
      <c r="O28" s="1618" t="s">
        <v>1051</v>
      </c>
      <c r="P28" s="1618" t="s">
        <v>1051</v>
      </c>
      <c r="Q28" s="1619" t="s">
        <v>917</v>
      </c>
    </row>
    <row r="29" spans="3:17">
      <c r="C29" s="357" t="s">
        <v>263</v>
      </c>
      <c r="D29" s="357" t="s">
        <v>262</v>
      </c>
      <c r="K29" s="1616" t="s">
        <v>929</v>
      </c>
      <c r="L29" s="1618" t="s">
        <v>1052</v>
      </c>
      <c r="M29" s="1618" t="s">
        <v>1052</v>
      </c>
      <c r="N29" s="1619" t="s">
        <v>1051</v>
      </c>
      <c r="O29" s="1618" t="s">
        <v>1052</v>
      </c>
      <c r="P29" s="1618" t="s">
        <v>1052</v>
      </c>
      <c r="Q29" s="1619" t="s">
        <v>1051</v>
      </c>
    </row>
    <row r="30" spans="3:17">
      <c r="C30" s="357" t="s">
        <v>261</v>
      </c>
      <c r="D30" s="357" t="s">
        <v>260</v>
      </c>
      <c r="K30" s="1616" t="s">
        <v>930</v>
      </c>
      <c r="L30" s="1618" t="s">
        <v>921</v>
      </c>
      <c r="M30" s="1618" t="s">
        <v>921</v>
      </c>
      <c r="N30" s="1619" t="s">
        <v>1052</v>
      </c>
      <c r="O30" s="1618" t="s">
        <v>921</v>
      </c>
      <c r="P30" s="1618" t="s">
        <v>921</v>
      </c>
      <c r="Q30" s="1619" t="s">
        <v>1052</v>
      </c>
    </row>
    <row r="31" spans="3:17">
      <c r="C31" s="357" t="s">
        <v>259</v>
      </c>
      <c r="D31" s="357" t="s">
        <v>258</v>
      </c>
      <c r="K31" s="1616" t="s">
        <v>931</v>
      </c>
      <c r="L31" s="1618" t="s">
        <v>1053</v>
      </c>
      <c r="M31" s="1618" t="s">
        <v>1053</v>
      </c>
      <c r="N31" s="1619" t="s">
        <v>921</v>
      </c>
      <c r="O31" s="1618" t="s">
        <v>1053</v>
      </c>
      <c r="P31" s="1618" t="s">
        <v>1053</v>
      </c>
      <c r="Q31" s="1619" t="s">
        <v>921</v>
      </c>
    </row>
    <row r="32" spans="3:17">
      <c r="C32" s="357" t="s">
        <v>256</v>
      </c>
      <c r="D32" s="357" t="s">
        <v>255</v>
      </c>
      <c r="K32" s="1616" t="s">
        <v>932</v>
      </c>
      <c r="L32" s="1618" t="s">
        <v>1054</v>
      </c>
      <c r="M32" s="1618" t="s">
        <v>1054</v>
      </c>
      <c r="N32" s="1619" t="s">
        <v>1053</v>
      </c>
      <c r="O32" s="1618" t="s">
        <v>1054</v>
      </c>
      <c r="P32" s="1618" t="s">
        <v>1054</v>
      </c>
      <c r="Q32" s="1619" t="s">
        <v>1053</v>
      </c>
    </row>
    <row r="33" spans="11:17">
      <c r="K33" s="1617" t="s">
        <v>933</v>
      </c>
      <c r="L33" s="1620" t="s">
        <v>1120</v>
      </c>
      <c r="M33" s="1620" t="s">
        <v>1120</v>
      </c>
      <c r="N33" s="1621" t="s">
        <v>1054</v>
      </c>
      <c r="O33" s="1620" t="s">
        <v>1120</v>
      </c>
      <c r="P33" s="1620" t="s">
        <v>1120</v>
      </c>
      <c r="Q33" s="1621" t="s">
        <v>1054</v>
      </c>
    </row>
    <row r="34" spans="11:17">
      <c r="K34" s="357">
        <v>1</v>
      </c>
      <c r="L34" s="357">
        <v>2</v>
      </c>
      <c r="M34" s="357">
        <v>3</v>
      </c>
      <c r="N34" s="357">
        <v>4</v>
      </c>
      <c r="O34" s="357">
        <v>5</v>
      </c>
      <c r="P34" s="357">
        <v>6</v>
      </c>
      <c r="Q34" s="357">
        <v>7</v>
      </c>
    </row>
  </sheetData>
  <phoneticPr fontId="2"/>
  <pageMargins left="0.25" right="0.25" top="0.75" bottom="0.75" header="0.3" footer="0.3"/>
  <pageSetup paperSize="9" scale="8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Due date</vt:lpstr>
      <vt:lpstr>PL,HC,INV</vt:lpstr>
      <vt:lpstr>Purchase</vt:lpstr>
      <vt:lpstr>Definition</vt:lpstr>
      <vt:lpstr>Confirmation Sheet(optional)</vt:lpstr>
      <vt:lpstr>OP</vt:lpstr>
      <vt:lpstr>Previous</vt:lpstr>
      <vt:lpstr>DataSending</vt:lpstr>
      <vt:lpstr>Work1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Mahendra Singh</cp:lastModifiedBy>
  <cp:lastPrinted>2020-04-22T04:48:52Z</cp:lastPrinted>
  <dcterms:created xsi:type="dcterms:W3CDTF">2017-10-05T02:47:13Z</dcterms:created>
  <dcterms:modified xsi:type="dcterms:W3CDTF">2022-04-11T15:30:16Z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